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updateLinks="always" hidePivotFieldList="1"/>
  <mc:AlternateContent xmlns:mc="http://schemas.openxmlformats.org/markup-compatibility/2006">
    <mc:Choice Requires="x15">
      <x15ac:absPath xmlns:x15ac="http://schemas.microsoft.com/office/spreadsheetml/2010/11/ac" url="https://educorpperu.sharepoint.com/sites/ITCS/Documentos compartidos/Demanda/"/>
    </mc:Choice>
  </mc:AlternateContent>
  <xr:revisionPtr revIDLastSave="0" documentId="8_{FF051E24-B570-422C-AAEB-982D86490D95}" xr6:coauthVersionLast="47" xr6:coauthVersionMax="47" xr10:uidLastSave="{00000000-0000-0000-0000-000000000000}"/>
  <bookViews>
    <workbookView minimized="1" xWindow="15120" yWindow="5140" windowWidth="3330" windowHeight="2690" tabRatio="844" firstSheet="7" activeTab="7" xr2:uid="{00000000-000D-0000-FFFF-FFFF00000000}"/>
  </bookViews>
  <sheets>
    <sheet name="Data maestra" sheetId="35" state="hidden" r:id="rId1"/>
    <sheet name="Criterios de priorización" sheetId="40" state="hidden" r:id="rId2"/>
    <sheet name="Resumen" sheetId="41" state="hidden" r:id="rId3"/>
    <sheet name="BD" sheetId="1" r:id="rId4"/>
    <sheet name="BD New" sheetId="37" state="hidden" r:id="rId5"/>
    <sheet name="BD 2" sheetId="38" r:id="rId6"/>
    <sheet name="Registro incompleto" sheetId="30" r:id="rId7"/>
    <sheet name="Por estimar" sheetId="19" r:id="rId8"/>
    <sheet name="Backup 1902 1025" sheetId="13" state="hidden" r:id="rId9"/>
    <sheet name="Forms" sheetId="4" state="hidden" r:id="rId10"/>
    <sheet name="Criterios Prioriz" sheetId="2" state="hidden" r:id="rId11"/>
    <sheet name="Hoja1" sheetId="5" state="hidden" r:id="rId12"/>
    <sheet name="Tipo de cambio" sheetId="25" state="hidden" r:id="rId13"/>
    <sheet name="Sheet1" sheetId="26" state="hidden" r:id="rId14"/>
    <sheet name="Por Reestimar " sheetId="36" r:id="rId15"/>
    <sheet name="Por aprobar estimacion" sheetId="29" r:id="rId16"/>
    <sheet name="Por habilitar presup." sheetId="31" r:id="rId17"/>
    <sheet name="Por planificar" sheetId="24" r:id="rId18"/>
    <sheet name="Aprobar Planificación" sheetId="32" r:id="rId19"/>
    <sheet name="Planificadas" sheetId="33" r:id="rId20"/>
    <sheet name="Implementadas" sheetId="43" r:id="rId21"/>
    <sheet name="Eliminados" sheetId="34" r:id="rId22"/>
    <sheet name="Consolidado" sheetId="42" r:id="rId23"/>
  </sheets>
  <externalReferences>
    <externalReference r:id="rId24"/>
    <externalReference r:id="rId25"/>
  </externalReferences>
  <definedNames>
    <definedName name="_xlnm._FilterDatabase" localSheetId="18" hidden="1">'Aprobar Planificación'!$A$1:$BH$12</definedName>
    <definedName name="_xlnm._FilterDatabase" localSheetId="3" hidden="1">BD!$A$1:$DU$347</definedName>
    <definedName name="_xlnm._FilterDatabase" localSheetId="4" hidden="1">'BD New'!$A$1:$DU$2</definedName>
    <definedName name="_xlnm._FilterDatabase" localSheetId="22" hidden="1">Consolidado!$A$1:$I$383</definedName>
    <definedName name="_xlnm._FilterDatabase" localSheetId="21" hidden="1">Eliminados!$A$1:$XEO$88</definedName>
    <definedName name="_xlnm._FilterDatabase" localSheetId="15" hidden="1">'Por aprobar estimacion'!$A$1:$BC$9</definedName>
    <definedName name="_xlnm._FilterDatabase" localSheetId="7" hidden="1">'Por estimar'!$A$1:$AP$79</definedName>
    <definedName name="_xlnm._FilterDatabase" localSheetId="16" hidden="1">'Por habilitar presup.'!$A$1:$BD$42</definedName>
    <definedName name="_xlnm._FilterDatabase" localSheetId="17" hidden="1">'Por planificar'!$A$1:$BG$13</definedName>
    <definedName name="_xlnm._FilterDatabase" localSheetId="14" hidden="1">'Por Reestimar '!$A$1:$XFB$62</definedName>
    <definedName name="_xlnm._FilterDatabase" localSheetId="6" hidden="1">'Registro incompleto'!$A$1:$AP$7</definedName>
    <definedName name="_xlnm._FilterDatabase" localSheetId="19" hidden="1">Planificadas!$A$1:$FT$150</definedName>
    <definedName name="ComplejidadEstimación">Sheet1!$B$3:$B$5</definedName>
  </definedNames>
  <calcPr calcId="191028"/>
  <pivotCaches>
    <pivotCache cacheId="12" r:id="rId26"/>
    <pivotCache cacheId="13" r:id="rId27"/>
    <pivotCache cacheId="14" r:id="rId28"/>
    <pivotCache cacheId="15" r:id="rId2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71" i="19" l="1"/>
  <c r="A2" i="42" a="1"/>
  <c r="AT90" i="34"/>
  <c r="AA81" i="19"/>
  <c r="AA80" i="19"/>
  <c r="AG12" i="32"/>
  <c r="AA25" i="29"/>
  <c r="AG13" i="24"/>
  <c r="AT89" i="34"/>
  <c r="AA79" i="19"/>
  <c r="AA35" i="38"/>
  <c r="AA34" i="38"/>
  <c r="AG23" i="29"/>
  <c r="AG24" i="29"/>
  <c r="AG20" i="29"/>
  <c r="AG21" i="29"/>
  <c r="AG22" i="29"/>
  <c r="AA78" i="19"/>
  <c r="AA33" i="38"/>
  <c r="AA32" i="38"/>
  <c r="AA31" i="38"/>
  <c r="AA30" i="38"/>
  <c r="AA73" i="19"/>
  <c r="AA74" i="19"/>
  <c r="AA29" i="38"/>
  <c r="AA28" i="38"/>
  <c r="AG72" i="19"/>
  <c r="AG18" i="29"/>
  <c r="AJ18" i="29"/>
  <c r="AG17" i="29"/>
  <c r="AG149" i="33"/>
  <c r="AA72" i="19"/>
  <c r="AA27" i="38"/>
  <c r="AA71" i="19"/>
  <c r="AA26" i="38"/>
  <c r="AG16" i="29"/>
  <c r="AG15" i="29"/>
  <c r="AG14" i="29"/>
  <c r="AG13" i="29"/>
  <c r="AG12" i="29"/>
  <c r="AA25" i="38"/>
  <c r="AG70" i="19"/>
  <c r="AA70" i="19"/>
  <c r="AG8" i="30"/>
  <c r="AA8" i="30"/>
  <c r="AA24" i="38"/>
  <c r="AG69" i="19"/>
  <c r="AG68" i="19"/>
  <c r="AG67" i="19"/>
  <c r="AA23" i="38"/>
  <c r="AA22" i="38"/>
  <c r="AG66" i="19"/>
  <c r="AA21" i="38"/>
  <c r="AA20" i="38"/>
  <c r="AA19" i="38"/>
  <c r="AA18" i="38"/>
  <c r="AA17" i="38"/>
  <c r="AG65" i="19"/>
  <c r="AA16" i="38"/>
  <c r="AG64" i="19"/>
  <c r="AG63" i="19"/>
  <c r="AA15" i="38"/>
  <c r="AA14" i="38"/>
  <c r="A14" i="37"/>
  <c r="B14" i="37"/>
  <c r="C14" i="37"/>
  <c r="D14" i="37"/>
  <c r="E14" i="37"/>
  <c r="F14" i="37"/>
  <c r="G14" i="37"/>
  <c r="H14" i="37"/>
  <c r="I14" i="37"/>
  <c r="J14" i="37"/>
  <c r="K14" i="37"/>
  <c r="L14" i="37"/>
  <c r="M14" i="37"/>
  <c r="N14" i="37"/>
  <c r="O14" i="37"/>
  <c r="P14" i="37"/>
  <c r="Q14" i="37"/>
  <c r="R14" i="37"/>
  <c r="S14" i="37"/>
  <c r="T14" i="37"/>
  <c r="U14" i="37"/>
  <c r="V14" i="37"/>
  <c r="W14" i="37"/>
  <c r="X14" i="37"/>
  <c r="Y14" i="37"/>
  <c r="Z14" i="37"/>
  <c r="AA14" i="37"/>
  <c r="A15" i="37"/>
  <c r="B15" i="37"/>
  <c r="C15" i="37"/>
  <c r="D15" i="37"/>
  <c r="E15" i="37"/>
  <c r="F15" i="37"/>
  <c r="G15" i="37"/>
  <c r="H15" i="37"/>
  <c r="I15" i="37"/>
  <c r="J15" i="37"/>
  <c r="K15" i="37"/>
  <c r="L15" i="37"/>
  <c r="M15" i="37"/>
  <c r="N15" i="37"/>
  <c r="O15" i="37"/>
  <c r="P15" i="37"/>
  <c r="Q15" i="37"/>
  <c r="R15" i="37"/>
  <c r="S15" i="37"/>
  <c r="T15" i="37"/>
  <c r="U15" i="37"/>
  <c r="V15" i="37"/>
  <c r="W15" i="37"/>
  <c r="X15" i="37"/>
  <c r="Y15" i="37"/>
  <c r="Z15" i="37"/>
  <c r="AA15" i="37"/>
  <c r="A16" i="37"/>
  <c r="B16" i="37"/>
  <c r="C16" i="37"/>
  <c r="D16" i="37"/>
  <c r="E16" i="37"/>
  <c r="F16" i="37"/>
  <c r="G16" i="37"/>
  <c r="H16" i="37"/>
  <c r="I16" i="37"/>
  <c r="J16" i="37"/>
  <c r="K16" i="37"/>
  <c r="L16" i="37"/>
  <c r="M16" i="37"/>
  <c r="N16" i="37"/>
  <c r="O16" i="37"/>
  <c r="P16" i="37"/>
  <c r="Q16" i="37"/>
  <c r="R16" i="37"/>
  <c r="S16" i="37"/>
  <c r="T16" i="37"/>
  <c r="U16" i="37"/>
  <c r="V16" i="37"/>
  <c r="W16" i="37"/>
  <c r="X16" i="37"/>
  <c r="Y16" i="37"/>
  <c r="Z16" i="37"/>
  <c r="AA16" i="37"/>
  <c r="A17" i="37"/>
  <c r="B17" i="37"/>
  <c r="C17" i="37"/>
  <c r="D17" i="37"/>
  <c r="E17" i="37"/>
  <c r="F17" i="37"/>
  <c r="G17" i="37"/>
  <c r="H17" i="37"/>
  <c r="I17" i="37"/>
  <c r="J17" i="37"/>
  <c r="K17" i="37"/>
  <c r="L17" i="37"/>
  <c r="M17" i="37"/>
  <c r="N17" i="37"/>
  <c r="O17" i="37"/>
  <c r="P17" i="37"/>
  <c r="Q17" i="37"/>
  <c r="R17" i="37"/>
  <c r="S17" i="37"/>
  <c r="T17" i="37"/>
  <c r="U17" i="37"/>
  <c r="V17" i="37"/>
  <c r="W17" i="37"/>
  <c r="X17" i="37"/>
  <c r="Y17" i="37"/>
  <c r="Z17" i="37"/>
  <c r="AA17" i="37"/>
  <c r="A18" i="37"/>
  <c r="B18" i="37"/>
  <c r="C18" i="37"/>
  <c r="D18" i="37"/>
  <c r="E18" i="37"/>
  <c r="F18" i="37"/>
  <c r="G18" i="37"/>
  <c r="H18" i="37"/>
  <c r="I18" i="37"/>
  <c r="J18" i="37"/>
  <c r="K18" i="37"/>
  <c r="L18" i="37"/>
  <c r="M18" i="37"/>
  <c r="N18" i="37"/>
  <c r="O18" i="37"/>
  <c r="P18" i="37"/>
  <c r="Q18" i="37"/>
  <c r="R18" i="37"/>
  <c r="S18" i="37"/>
  <c r="T18" i="37"/>
  <c r="U18" i="37"/>
  <c r="V18" i="37"/>
  <c r="W18" i="37"/>
  <c r="X18" i="37"/>
  <c r="Y18" i="37"/>
  <c r="Z18" i="37"/>
  <c r="AA18" i="37"/>
  <c r="A19" i="37"/>
  <c r="B19" i="37"/>
  <c r="C19" i="37"/>
  <c r="D19" i="37"/>
  <c r="E19" i="37"/>
  <c r="F19" i="37"/>
  <c r="G19" i="37"/>
  <c r="H19" i="37"/>
  <c r="I19" i="37"/>
  <c r="J19" i="37"/>
  <c r="K19" i="37"/>
  <c r="L19" i="37"/>
  <c r="M19" i="37"/>
  <c r="N19" i="37"/>
  <c r="O19" i="37"/>
  <c r="P19" i="37"/>
  <c r="Q19" i="37"/>
  <c r="R19" i="37"/>
  <c r="S19" i="37"/>
  <c r="T19" i="37"/>
  <c r="U19" i="37"/>
  <c r="V19" i="37"/>
  <c r="W19" i="37"/>
  <c r="X19" i="37"/>
  <c r="Y19" i="37"/>
  <c r="Z19" i="37"/>
  <c r="AA19" i="37"/>
  <c r="AA2" i="38"/>
  <c r="AA3" i="38"/>
  <c r="AA4" i="38"/>
  <c r="AA5" i="38"/>
  <c r="AA6" i="38"/>
  <c r="AA7" i="38"/>
  <c r="AA8" i="38"/>
  <c r="AA9" i="38"/>
  <c r="AA10" i="38"/>
  <c r="AA11" i="38"/>
  <c r="AA12" i="38"/>
  <c r="AA13" i="38"/>
  <c r="A20" i="37"/>
  <c r="B20" i="37"/>
  <c r="C20" i="37"/>
  <c r="D20" i="37"/>
  <c r="E20" i="37"/>
  <c r="F20" i="37"/>
  <c r="G20" i="37"/>
  <c r="H20" i="37"/>
  <c r="I20" i="37"/>
  <c r="J20" i="37"/>
  <c r="K20" i="37"/>
  <c r="L20" i="37"/>
  <c r="M20" i="37"/>
  <c r="N20" i="37"/>
  <c r="O20" i="37"/>
  <c r="P20" i="37"/>
  <c r="Q20" i="37"/>
  <c r="R20" i="37"/>
  <c r="S20" i="37"/>
  <c r="T20" i="37"/>
  <c r="U20" i="37"/>
  <c r="V20" i="37"/>
  <c r="W20" i="37"/>
  <c r="X20" i="37"/>
  <c r="Y20" i="37"/>
  <c r="Z20" i="37"/>
  <c r="AA20" i="37"/>
  <c r="A21" i="37"/>
  <c r="B21" i="37"/>
  <c r="C21" i="37"/>
  <c r="D21" i="37"/>
  <c r="E21" i="37"/>
  <c r="F21" i="37"/>
  <c r="G21" i="37"/>
  <c r="H21" i="37"/>
  <c r="I21" i="37"/>
  <c r="J21" i="37"/>
  <c r="K21" i="37"/>
  <c r="L21" i="37"/>
  <c r="M21" i="37"/>
  <c r="N21" i="37"/>
  <c r="O21" i="37"/>
  <c r="P21" i="37"/>
  <c r="Q21" i="37"/>
  <c r="R21" i="37"/>
  <c r="S21" i="37"/>
  <c r="T21" i="37"/>
  <c r="U21" i="37"/>
  <c r="V21" i="37"/>
  <c r="W21" i="37"/>
  <c r="X21" i="37"/>
  <c r="Y21" i="37"/>
  <c r="Z21" i="37"/>
  <c r="AA21" i="37"/>
  <c r="A22" i="37"/>
  <c r="B22" i="37"/>
  <c r="C22" i="37"/>
  <c r="D22" i="37"/>
  <c r="E22" i="37"/>
  <c r="F22" i="37"/>
  <c r="G22" i="37"/>
  <c r="H22" i="37"/>
  <c r="I22" i="37"/>
  <c r="J22" i="37"/>
  <c r="K22" i="37"/>
  <c r="L22" i="37"/>
  <c r="M22" i="37"/>
  <c r="N22" i="37"/>
  <c r="O22" i="37"/>
  <c r="P22" i="37"/>
  <c r="Q22" i="37"/>
  <c r="R22" i="37"/>
  <c r="S22" i="37"/>
  <c r="T22" i="37"/>
  <c r="U22" i="37"/>
  <c r="V22" i="37"/>
  <c r="W22" i="37"/>
  <c r="X22" i="37"/>
  <c r="Y22" i="37"/>
  <c r="Z22" i="37"/>
  <c r="AA22" i="37"/>
  <c r="A23" i="37"/>
  <c r="B23" i="37"/>
  <c r="C23" i="37"/>
  <c r="D23" i="37"/>
  <c r="E23" i="37"/>
  <c r="F23" i="37"/>
  <c r="G23" i="37"/>
  <c r="H23" i="37"/>
  <c r="I23" i="37"/>
  <c r="J23" i="37"/>
  <c r="K23" i="37"/>
  <c r="L23" i="37"/>
  <c r="M23" i="37"/>
  <c r="N23" i="37"/>
  <c r="O23" i="37"/>
  <c r="P23" i="37"/>
  <c r="Q23" i="37"/>
  <c r="R23" i="37"/>
  <c r="S23" i="37"/>
  <c r="T23" i="37"/>
  <c r="U23" i="37"/>
  <c r="V23" i="37"/>
  <c r="W23" i="37"/>
  <c r="X23" i="37"/>
  <c r="Y23" i="37"/>
  <c r="Z23" i="37"/>
  <c r="AA23" i="37"/>
  <c r="A24" i="37"/>
  <c r="B24" i="37"/>
  <c r="C24" i="37"/>
  <c r="D24" i="37"/>
  <c r="E24" i="37"/>
  <c r="F24" i="37"/>
  <c r="G24" i="37"/>
  <c r="H24" i="37"/>
  <c r="I24" i="37"/>
  <c r="J24" i="37"/>
  <c r="K24" i="37"/>
  <c r="L24" i="37"/>
  <c r="M24" i="37"/>
  <c r="N24" i="37"/>
  <c r="O24" i="37"/>
  <c r="P24" i="37"/>
  <c r="Q24" i="37"/>
  <c r="R24" i="37"/>
  <c r="S24" i="37"/>
  <c r="T24" i="37"/>
  <c r="U24" i="37"/>
  <c r="V24" i="37"/>
  <c r="W24" i="37"/>
  <c r="X24" i="37"/>
  <c r="Y24" i="37"/>
  <c r="Z24" i="37"/>
  <c r="AA24" i="37"/>
  <c r="A25" i="37"/>
  <c r="B25" i="37"/>
  <c r="C25" i="37"/>
  <c r="D25" i="37"/>
  <c r="E25" i="37"/>
  <c r="F25" i="37"/>
  <c r="G25" i="37"/>
  <c r="H25" i="37"/>
  <c r="I25" i="37"/>
  <c r="J25" i="37"/>
  <c r="K25" i="37"/>
  <c r="L25" i="37"/>
  <c r="M25" i="37"/>
  <c r="N25" i="37"/>
  <c r="O25" i="37"/>
  <c r="P25" i="37"/>
  <c r="Q25" i="37"/>
  <c r="R25" i="37"/>
  <c r="S25" i="37"/>
  <c r="T25" i="37"/>
  <c r="U25" i="37"/>
  <c r="V25" i="37"/>
  <c r="W25" i="37"/>
  <c r="X25" i="37"/>
  <c r="Y25" i="37"/>
  <c r="Z25" i="37"/>
  <c r="AA25" i="37"/>
  <c r="A26" i="37"/>
  <c r="B26" i="37"/>
  <c r="C26" i="37"/>
  <c r="D26" i="37"/>
  <c r="E26" i="37"/>
  <c r="F26" i="37"/>
  <c r="G26" i="37"/>
  <c r="H26" i="37"/>
  <c r="I26" i="37"/>
  <c r="J26" i="37"/>
  <c r="K26" i="37"/>
  <c r="L26" i="37"/>
  <c r="M26" i="37"/>
  <c r="N26" i="37"/>
  <c r="O26" i="37"/>
  <c r="P26" i="37"/>
  <c r="Q26" i="37"/>
  <c r="R26" i="37"/>
  <c r="S26" i="37"/>
  <c r="T26" i="37"/>
  <c r="U26" i="37"/>
  <c r="V26" i="37"/>
  <c r="W26" i="37"/>
  <c r="X26" i="37"/>
  <c r="Y26" i="37"/>
  <c r="Z26" i="37"/>
  <c r="AA26" i="37"/>
  <c r="A27" i="37"/>
  <c r="B27" i="37"/>
  <c r="C27" i="37"/>
  <c r="D27" i="37"/>
  <c r="E27" i="37"/>
  <c r="F27" i="37"/>
  <c r="G27" i="37"/>
  <c r="H27" i="37"/>
  <c r="I27" i="37"/>
  <c r="J27" i="37"/>
  <c r="K27" i="37"/>
  <c r="L27" i="37"/>
  <c r="M27" i="37"/>
  <c r="N27" i="37"/>
  <c r="O27" i="37"/>
  <c r="P27" i="37"/>
  <c r="Q27" i="37"/>
  <c r="R27" i="37"/>
  <c r="S27" i="37"/>
  <c r="T27" i="37"/>
  <c r="U27" i="37"/>
  <c r="V27" i="37"/>
  <c r="W27" i="37"/>
  <c r="X27" i="37"/>
  <c r="Y27" i="37"/>
  <c r="Z27" i="37"/>
  <c r="AA27" i="37"/>
  <c r="A28" i="37"/>
  <c r="B28" i="37"/>
  <c r="C28" i="37"/>
  <c r="D28" i="37"/>
  <c r="E28" i="37"/>
  <c r="F28" i="37"/>
  <c r="G28" i="37"/>
  <c r="H28" i="37"/>
  <c r="I28" i="37"/>
  <c r="J28" i="37"/>
  <c r="K28" i="37"/>
  <c r="L28" i="37"/>
  <c r="M28" i="37"/>
  <c r="N28" i="37"/>
  <c r="O28" i="37"/>
  <c r="P28" i="37"/>
  <c r="Q28" i="37"/>
  <c r="R28" i="37"/>
  <c r="S28" i="37"/>
  <c r="T28" i="37"/>
  <c r="U28" i="37"/>
  <c r="V28" i="37"/>
  <c r="W28" i="37"/>
  <c r="X28" i="37"/>
  <c r="Y28" i="37"/>
  <c r="Z28" i="37"/>
  <c r="AA28" i="37"/>
  <c r="A29" i="37"/>
  <c r="B29" i="37"/>
  <c r="C29" i="37"/>
  <c r="D29" i="37"/>
  <c r="E29" i="37"/>
  <c r="F29" i="37"/>
  <c r="G29" i="37"/>
  <c r="H29" i="37"/>
  <c r="I29" i="37"/>
  <c r="J29" i="37"/>
  <c r="K29" i="37"/>
  <c r="L29" i="37"/>
  <c r="M29" i="37"/>
  <c r="N29" i="37"/>
  <c r="O29" i="37"/>
  <c r="P29" i="37"/>
  <c r="Q29" i="37"/>
  <c r="R29" i="37"/>
  <c r="S29" i="37"/>
  <c r="T29" i="37"/>
  <c r="U29" i="37"/>
  <c r="V29" i="37"/>
  <c r="W29" i="37"/>
  <c r="X29" i="37"/>
  <c r="Y29" i="37"/>
  <c r="Z29" i="37"/>
  <c r="AA29" i="37"/>
  <c r="A30" i="37"/>
  <c r="B30" i="37"/>
  <c r="C30" i="37"/>
  <c r="D30" i="37"/>
  <c r="E30" i="37"/>
  <c r="F30" i="37"/>
  <c r="G30" i="37"/>
  <c r="H30" i="37"/>
  <c r="I30" i="37"/>
  <c r="J30" i="37"/>
  <c r="K30" i="37"/>
  <c r="L30" i="37"/>
  <c r="M30" i="37"/>
  <c r="N30" i="37"/>
  <c r="O30" i="37"/>
  <c r="P30" i="37"/>
  <c r="Q30" i="37"/>
  <c r="R30" i="37"/>
  <c r="S30" i="37"/>
  <c r="T30" i="37"/>
  <c r="U30" i="37"/>
  <c r="V30" i="37"/>
  <c r="W30" i="37"/>
  <c r="X30" i="37"/>
  <c r="Y30" i="37"/>
  <c r="Z30" i="37"/>
  <c r="AA30" i="37"/>
  <c r="A31" i="37"/>
  <c r="B31" i="37"/>
  <c r="C31" i="37"/>
  <c r="D31" i="37"/>
  <c r="E31" i="37"/>
  <c r="F31" i="37"/>
  <c r="G31" i="37"/>
  <c r="H31" i="37"/>
  <c r="I31" i="37"/>
  <c r="J31" i="37"/>
  <c r="K31" i="37"/>
  <c r="L31" i="37"/>
  <c r="M31" i="37"/>
  <c r="N31" i="37"/>
  <c r="O31" i="37"/>
  <c r="P31" i="37"/>
  <c r="Q31" i="37"/>
  <c r="R31" i="37"/>
  <c r="S31" i="37"/>
  <c r="T31" i="37"/>
  <c r="U31" i="37"/>
  <c r="V31" i="37"/>
  <c r="W31" i="37"/>
  <c r="X31" i="37"/>
  <c r="Y31" i="37"/>
  <c r="Z31" i="37"/>
  <c r="AA31" i="37"/>
  <c r="A32" i="37"/>
  <c r="B32" i="37"/>
  <c r="C32" i="37"/>
  <c r="D32" i="37"/>
  <c r="E32" i="37"/>
  <c r="F32" i="37"/>
  <c r="G32" i="37"/>
  <c r="H32" i="37"/>
  <c r="I32" i="37"/>
  <c r="J32" i="37"/>
  <c r="K32" i="37"/>
  <c r="L32" i="37"/>
  <c r="M32" i="37"/>
  <c r="N32" i="37"/>
  <c r="O32" i="37"/>
  <c r="P32" i="37"/>
  <c r="Q32" i="37"/>
  <c r="R32" i="37"/>
  <c r="S32" i="37"/>
  <c r="T32" i="37"/>
  <c r="U32" i="37"/>
  <c r="V32" i="37"/>
  <c r="W32" i="37"/>
  <c r="X32" i="37"/>
  <c r="Y32" i="37"/>
  <c r="Z32" i="37"/>
  <c r="AA32" i="37"/>
  <c r="A33" i="37"/>
  <c r="B33" i="37"/>
  <c r="C33" i="37"/>
  <c r="D33" i="37"/>
  <c r="E33" i="37"/>
  <c r="F33" i="37"/>
  <c r="G33" i="37"/>
  <c r="H33" i="37"/>
  <c r="I33" i="37"/>
  <c r="J33" i="37"/>
  <c r="K33" i="37"/>
  <c r="L33" i="37"/>
  <c r="M33" i="37"/>
  <c r="N33" i="37"/>
  <c r="O33" i="37"/>
  <c r="P33" i="37"/>
  <c r="Q33" i="37"/>
  <c r="R33" i="37"/>
  <c r="S33" i="37"/>
  <c r="T33" i="37"/>
  <c r="U33" i="37"/>
  <c r="V33" i="37"/>
  <c r="W33" i="37"/>
  <c r="X33" i="37"/>
  <c r="Y33" i="37"/>
  <c r="Z33" i="37"/>
  <c r="AA33" i="37"/>
  <c r="A34" i="37"/>
  <c r="B34" i="37"/>
  <c r="C34" i="37"/>
  <c r="D34" i="37"/>
  <c r="E34" i="37"/>
  <c r="F34" i="37"/>
  <c r="G34" i="37"/>
  <c r="H34" i="37"/>
  <c r="I34" i="37"/>
  <c r="J34" i="37"/>
  <c r="K34" i="37"/>
  <c r="L34" i="37"/>
  <c r="M34" i="37"/>
  <c r="N34" i="37"/>
  <c r="O34" i="37"/>
  <c r="P34" i="37"/>
  <c r="Q34" i="37"/>
  <c r="R34" i="37"/>
  <c r="S34" i="37"/>
  <c r="T34" i="37"/>
  <c r="U34" i="37"/>
  <c r="V34" i="37"/>
  <c r="W34" i="37"/>
  <c r="X34" i="37"/>
  <c r="Y34" i="37"/>
  <c r="Z34" i="37"/>
  <c r="AA34" i="37"/>
  <c r="A35" i="37"/>
  <c r="B35" i="37"/>
  <c r="C35" i="37"/>
  <c r="D35" i="37"/>
  <c r="E35" i="37"/>
  <c r="F35" i="37"/>
  <c r="G35" i="37"/>
  <c r="H35" i="37"/>
  <c r="I35" i="37"/>
  <c r="J35" i="37"/>
  <c r="K35" i="37"/>
  <c r="L35" i="37"/>
  <c r="M35" i="37"/>
  <c r="N35" i="37"/>
  <c r="O35" i="37"/>
  <c r="P35" i="37"/>
  <c r="Q35" i="37"/>
  <c r="R35" i="37"/>
  <c r="S35" i="37"/>
  <c r="T35" i="37"/>
  <c r="U35" i="37"/>
  <c r="V35" i="37"/>
  <c r="W35" i="37"/>
  <c r="X35" i="37"/>
  <c r="Y35" i="37"/>
  <c r="Z35" i="37"/>
  <c r="AA35" i="37"/>
  <c r="A36" i="37"/>
  <c r="B36" i="37"/>
  <c r="C36" i="37"/>
  <c r="D36" i="37"/>
  <c r="E36" i="37"/>
  <c r="F36" i="37"/>
  <c r="G36" i="37"/>
  <c r="H36" i="37"/>
  <c r="I36" i="37"/>
  <c r="J36" i="37"/>
  <c r="K36" i="37"/>
  <c r="L36" i="37"/>
  <c r="M36" i="37"/>
  <c r="N36" i="37"/>
  <c r="O36" i="37"/>
  <c r="P36" i="37"/>
  <c r="Q36" i="37"/>
  <c r="R36" i="37"/>
  <c r="S36" i="37"/>
  <c r="T36" i="37"/>
  <c r="U36" i="37"/>
  <c r="V36" i="37"/>
  <c r="W36" i="37"/>
  <c r="X36" i="37"/>
  <c r="Y36" i="37"/>
  <c r="Z36" i="37"/>
  <c r="AA36" i="37"/>
  <c r="A37" i="37"/>
  <c r="B37" i="37"/>
  <c r="C37" i="37"/>
  <c r="D37" i="37"/>
  <c r="E37" i="37"/>
  <c r="F37" i="37"/>
  <c r="G37" i="37"/>
  <c r="H37" i="37"/>
  <c r="I37" i="37"/>
  <c r="J37" i="37"/>
  <c r="K37" i="37"/>
  <c r="L37" i="37"/>
  <c r="M37" i="37"/>
  <c r="N37" i="37"/>
  <c r="O37" i="37"/>
  <c r="P37" i="37"/>
  <c r="Q37" i="37"/>
  <c r="R37" i="37"/>
  <c r="S37" i="37"/>
  <c r="T37" i="37"/>
  <c r="U37" i="37"/>
  <c r="V37" i="37"/>
  <c r="W37" i="37"/>
  <c r="X37" i="37"/>
  <c r="Y37" i="37"/>
  <c r="Z37" i="37"/>
  <c r="AA37" i="37"/>
  <c r="A38" i="37"/>
  <c r="B38" i="37"/>
  <c r="C38" i="37"/>
  <c r="D38" i="37"/>
  <c r="E38" i="37"/>
  <c r="F38" i="37"/>
  <c r="G38" i="37"/>
  <c r="H38" i="37"/>
  <c r="I38" i="37"/>
  <c r="J38" i="37"/>
  <c r="K38" i="37"/>
  <c r="L38" i="37"/>
  <c r="M38" i="37"/>
  <c r="N38" i="37"/>
  <c r="O38" i="37"/>
  <c r="P38" i="37"/>
  <c r="Q38" i="37"/>
  <c r="R38" i="37"/>
  <c r="S38" i="37"/>
  <c r="T38" i="37"/>
  <c r="U38" i="37"/>
  <c r="V38" i="37"/>
  <c r="W38" i="37"/>
  <c r="X38" i="37"/>
  <c r="Y38" i="37"/>
  <c r="Z38" i="37"/>
  <c r="AA38" i="37"/>
  <c r="A39" i="37"/>
  <c r="B39" i="37"/>
  <c r="C39" i="37"/>
  <c r="D39" i="37"/>
  <c r="E39" i="37"/>
  <c r="F39" i="37"/>
  <c r="G39" i="37"/>
  <c r="H39" i="37"/>
  <c r="I39" i="37"/>
  <c r="J39" i="37"/>
  <c r="K39" i="37"/>
  <c r="L39" i="37"/>
  <c r="M39" i="37"/>
  <c r="N39" i="37"/>
  <c r="O39" i="37"/>
  <c r="P39" i="37"/>
  <c r="Q39" i="37"/>
  <c r="R39" i="37"/>
  <c r="S39" i="37"/>
  <c r="T39" i="37"/>
  <c r="U39" i="37"/>
  <c r="V39" i="37"/>
  <c r="W39" i="37"/>
  <c r="X39" i="37"/>
  <c r="Y39" i="37"/>
  <c r="Z39" i="37"/>
  <c r="AA39" i="37"/>
  <c r="A40" i="37"/>
  <c r="B40" i="37"/>
  <c r="C40" i="37"/>
  <c r="D40" i="37"/>
  <c r="E40" i="37"/>
  <c r="F40" i="37"/>
  <c r="G40" i="37"/>
  <c r="H40" i="37"/>
  <c r="I40" i="37"/>
  <c r="J40" i="37"/>
  <c r="K40" i="37"/>
  <c r="L40" i="37"/>
  <c r="M40" i="37"/>
  <c r="N40" i="37"/>
  <c r="O40" i="37"/>
  <c r="P40" i="37"/>
  <c r="Q40" i="37"/>
  <c r="R40" i="37"/>
  <c r="S40" i="37"/>
  <c r="T40" i="37"/>
  <c r="U40" i="37"/>
  <c r="V40" i="37"/>
  <c r="W40" i="37"/>
  <c r="X40" i="37"/>
  <c r="Y40" i="37"/>
  <c r="Z40" i="37"/>
  <c r="AA40" i="37"/>
  <c r="A41" i="37"/>
  <c r="B41" i="37"/>
  <c r="C41" i="37"/>
  <c r="D41" i="37"/>
  <c r="E41" i="37"/>
  <c r="F41" i="37"/>
  <c r="G41" i="37"/>
  <c r="H41" i="37"/>
  <c r="I41" i="37"/>
  <c r="J41" i="37"/>
  <c r="K41" i="37"/>
  <c r="L41" i="37"/>
  <c r="M41" i="37"/>
  <c r="N41" i="37"/>
  <c r="O41" i="37"/>
  <c r="P41" i="37"/>
  <c r="Q41" i="37"/>
  <c r="R41" i="37"/>
  <c r="S41" i="37"/>
  <c r="T41" i="37"/>
  <c r="U41" i="37"/>
  <c r="V41" i="37"/>
  <c r="W41" i="37"/>
  <c r="X41" i="37"/>
  <c r="Y41" i="37"/>
  <c r="Z41" i="37"/>
  <c r="AA41" i="37"/>
  <c r="A42" i="37"/>
  <c r="B42" i="37"/>
  <c r="C42" i="37"/>
  <c r="D42" i="37"/>
  <c r="E42" i="37"/>
  <c r="F42" i="37"/>
  <c r="G42" i="37"/>
  <c r="H42" i="37"/>
  <c r="I42" i="37"/>
  <c r="J42" i="37"/>
  <c r="K42" i="37"/>
  <c r="L42" i="37"/>
  <c r="M42" i="37"/>
  <c r="N42" i="37"/>
  <c r="O42" i="37"/>
  <c r="P42" i="37"/>
  <c r="Q42" i="37"/>
  <c r="R42" i="37"/>
  <c r="S42" i="37"/>
  <c r="T42" i="37"/>
  <c r="U42" i="37"/>
  <c r="V42" i="37"/>
  <c r="W42" i="37"/>
  <c r="X42" i="37"/>
  <c r="Y42" i="37"/>
  <c r="Z42" i="37"/>
  <c r="AA42" i="37"/>
  <c r="A43" i="37"/>
  <c r="B43" i="37"/>
  <c r="C43" i="37"/>
  <c r="D43" i="37"/>
  <c r="E43" i="37"/>
  <c r="F43" i="37"/>
  <c r="G43" i="37"/>
  <c r="H43" i="37"/>
  <c r="I43" i="37"/>
  <c r="J43" i="37"/>
  <c r="K43" i="37"/>
  <c r="L43" i="37"/>
  <c r="M43" i="37"/>
  <c r="N43" i="37"/>
  <c r="O43" i="37"/>
  <c r="P43" i="37"/>
  <c r="Q43" i="37"/>
  <c r="R43" i="37"/>
  <c r="S43" i="37"/>
  <c r="T43" i="37"/>
  <c r="U43" i="37"/>
  <c r="V43" i="37"/>
  <c r="W43" i="37"/>
  <c r="X43" i="37"/>
  <c r="Y43" i="37"/>
  <c r="Z43" i="37"/>
  <c r="AA43" i="37"/>
  <c r="A44" i="37"/>
  <c r="B44" i="37"/>
  <c r="C44" i="37"/>
  <c r="D44" i="37"/>
  <c r="E44" i="37"/>
  <c r="F44" i="37"/>
  <c r="G44" i="37"/>
  <c r="H44" i="37"/>
  <c r="I44" i="37"/>
  <c r="J44" i="37"/>
  <c r="K44" i="37"/>
  <c r="L44" i="37"/>
  <c r="M44" i="37"/>
  <c r="N44" i="37"/>
  <c r="O44" i="37"/>
  <c r="P44" i="37"/>
  <c r="Q44" i="37"/>
  <c r="R44" i="37"/>
  <c r="S44" i="37"/>
  <c r="T44" i="37"/>
  <c r="U44" i="37"/>
  <c r="V44" i="37"/>
  <c r="W44" i="37"/>
  <c r="X44" i="37"/>
  <c r="Y44" i="37"/>
  <c r="Z44" i="37"/>
  <c r="AA44" i="37"/>
  <c r="D23" i="40"/>
  <c r="F312" i="1"/>
  <c r="AG62" i="19"/>
  <c r="C11" i="37"/>
  <c r="D11" i="37"/>
  <c r="A11" i="37"/>
  <c r="AG61" i="19"/>
  <c r="AG60" i="19"/>
  <c r="AG59" i="19"/>
  <c r="AG58" i="19"/>
  <c r="AG57" i="19"/>
  <c r="A368" i="1"/>
  <c r="AG56" i="19"/>
  <c r="G367" i="1"/>
  <c r="H367" i="1"/>
  <c r="I367" i="1"/>
  <c r="J367" i="1"/>
  <c r="K367" i="1"/>
  <c r="L367" i="1"/>
  <c r="M367" i="1"/>
  <c r="N367" i="1"/>
  <c r="O367" i="1"/>
  <c r="P367" i="1"/>
  <c r="Q367" i="1"/>
  <c r="R367" i="1"/>
  <c r="S367" i="1"/>
  <c r="T367" i="1"/>
  <c r="U367" i="1"/>
  <c r="V367" i="1"/>
  <c r="W367" i="1"/>
  <c r="X367" i="1"/>
  <c r="Y367" i="1"/>
  <c r="Z367" i="1"/>
  <c r="AA367" i="1"/>
  <c r="A4" i="37"/>
  <c r="B4" i="37"/>
  <c r="C4" i="37"/>
  <c r="D4" i="37"/>
  <c r="E4" i="37"/>
  <c r="F4" i="37"/>
  <c r="G4" i="37"/>
  <c r="H4" i="37"/>
  <c r="I4" i="37"/>
  <c r="J4" i="37"/>
  <c r="K4" i="37"/>
  <c r="L4" i="37"/>
  <c r="M4" i="37"/>
  <c r="N4" i="37"/>
  <c r="O4" i="37"/>
  <c r="P4" i="37"/>
  <c r="Q4" i="37"/>
  <c r="R4" i="37"/>
  <c r="S4" i="37"/>
  <c r="T4" i="37"/>
  <c r="U4" i="37"/>
  <c r="V4" i="37"/>
  <c r="W4" i="37"/>
  <c r="X4" i="37"/>
  <c r="Y4" i="37"/>
  <c r="Z4" i="37"/>
  <c r="AA4" i="37"/>
  <c r="A5" i="37"/>
  <c r="B5" i="37"/>
  <c r="C5" i="37"/>
  <c r="D5" i="37"/>
  <c r="E5" i="37"/>
  <c r="F5" i="37"/>
  <c r="G5" i="37"/>
  <c r="H5" i="37"/>
  <c r="I5" i="37"/>
  <c r="J5" i="37"/>
  <c r="K5" i="37"/>
  <c r="L5" i="37"/>
  <c r="M5" i="37"/>
  <c r="N5" i="37"/>
  <c r="O5" i="37"/>
  <c r="P5" i="37"/>
  <c r="Q5" i="37"/>
  <c r="R5" i="37"/>
  <c r="S5" i="37"/>
  <c r="T5" i="37"/>
  <c r="U5" i="37"/>
  <c r="V5" i="37"/>
  <c r="W5" i="37"/>
  <c r="X5" i="37"/>
  <c r="Y5" i="37"/>
  <c r="Z5" i="37"/>
  <c r="AA5" i="37"/>
  <c r="A6" i="37"/>
  <c r="B6" i="37"/>
  <c r="C6" i="37"/>
  <c r="D6" i="37"/>
  <c r="E6" i="37"/>
  <c r="F6" i="37"/>
  <c r="G6" i="37"/>
  <c r="H6" i="37"/>
  <c r="I6" i="37"/>
  <c r="J6" i="37"/>
  <c r="K6" i="37"/>
  <c r="L6" i="37"/>
  <c r="M6" i="37"/>
  <c r="N6" i="37"/>
  <c r="O6" i="37"/>
  <c r="P6" i="37"/>
  <c r="Q6" i="37"/>
  <c r="R6" i="37"/>
  <c r="S6" i="37"/>
  <c r="T6" i="37"/>
  <c r="U6" i="37"/>
  <c r="V6" i="37"/>
  <c r="W6" i="37"/>
  <c r="X6" i="37"/>
  <c r="Y6" i="37"/>
  <c r="Z6" i="37"/>
  <c r="AA6" i="37"/>
  <c r="A7" i="37"/>
  <c r="B7" i="37"/>
  <c r="C7" i="37"/>
  <c r="D7" i="37"/>
  <c r="E7" i="37"/>
  <c r="F7" i="37"/>
  <c r="G7" i="37"/>
  <c r="H7" i="37"/>
  <c r="I7" i="37"/>
  <c r="J7" i="37"/>
  <c r="K7" i="37"/>
  <c r="L7" i="37"/>
  <c r="M7" i="37"/>
  <c r="N7" i="37"/>
  <c r="O7" i="37"/>
  <c r="P7" i="37"/>
  <c r="Q7" i="37"/>
  <c r="R7" i="37"/>
  <c r="S7" i="37"/>
  <c r="T7" i="37"/>
  <c r="U7" i="37"/>
  <c r="V7" i="37"/>
  <c r="W7" i="37"/>
  <c r="X7" i="37"/>
  <c r="Y7" i="37"/>
  <c r="Z7" i="37"/>
  <c r="AA7" i="37"/>
  <c r="A8" i="37"/>
  <c r="B8" i="37"/>
  <c r="C8" i="37"/>
  <c r="D8" i="37"/>
  <c r="E8" i="37"/>
  <c r="F8" i="37"/>
  <c r="G8" i="37"/>
  <c r="H8" i="37"/>
  <c r="I8" i="37"/>
  <c r="J8" i="37"/>
  <c r="K8" i="37"/>
  <c r="L8" i="37"/>
  <c r="M8" i="37"/>
  <c r="N8" i="37"/>
  <c r="O8" i="37"/>
  <c r="P8" i="37"/>
  <c r="Q8" i="37"/>
  <c r="R8" i="37"/>
  <c r="S8" i="37"/>
  <c r="T8" i="37"/>
  <c r="U8" i="37"/>
  <c r="V8" i="37"/>
  <c r="W8" i="37"/>
  <c r="X8" i="37"/>
  <c r="Y8" i="37"/>
  <c r="Z8" i="37"/>
  <c r="AA8" i="37"/>
  <c r="A9" i="37"/>
  <c r="B9" i="37"/>
  <c r="C9" i="37"/>
  <c r="D9" i="37"/>
  <c r="E9" i="37"/>
  <c r="F9" i="37"/>
  <c r="G9" i="37"/>
  <c r="H9" i="37"/>
  <c r="I9" i="37"/>
  <c r="J9" i="37"/>
  <c r="K9" i="37"/>
  <c r="L9" i="37"/>
  <c r="M9" i="37"/>
  <c r="N9" i="37"/>
  <c r="O9" i="37"/>
  <c r="P9" i="37"/>
  <c r="Q9" i="37"/>
  <c r="R9" i="37"/>
  <c r="S9" i="37"/>
  <c r="T9" i="37"/>
  <c r="U9" i="37"/>
  <c r="V9" i="37"/>
  <c r="W9" i="37"/>
  <c r="X9" i="37"/>
  <c r="Y9" i="37"/>
  <c r="Z9" i="37"/>
  <c r="AA9" i="37"/>
  <c r="A10" i="37"/>
  <c r="B10" i="37"/>
  <c r="C10" i="37"/>
  <c r="D10" i="37"/>
  <c r="E10" i="37"/>
  <c r="F10" i="37"/>
  <c r="G10" i="37"/>
  <c r="H10" i="37"/>
  <c r="I10" i="37"/>
  <c r="J10" i="37"/>
  <c r="K10" i="37"/>
  <c r="L10" i="37"/>
  <c r="M10" i="37"/>
  <c r="N10" i="37"/>
  <c r="O10" i="37"/>
  <c r="P10" i="37"/>
  <c r="Q10" i="37"/>
  <c r="R10" i="37"/>
  <c r="S10" i="37"/>
  <c r="T10" i="37"/>
  <c r="U10" i="37"/>
  <c r="V10" i="37"/>
  <c r="W10" i="37"/>
  <c r="X10" i="37"/>
  <c r="Y10" i="37"/>
  <c r="Z10" i="37"/>
  <c r="AA10" i="37"/>
  <c r="B11" i="37"/>
  <c r="E11" i="37"/>
  <c r="F11" i="37"/>
  <c r="G11" i="37"/>
  <c r="H11" i="37"/>
  <c r="I11" i="37"/>
  <c r="J11" i="37"/>
  <c r="K11" i="37"/>
  <c r="L11" i="37"/>
  <c r="M11" i="37"/>
  <c r="N11" i="37"/>
  <c r="O11" i="37"/>
  <c r="P11" i="37"/>
  <c r="Q11" i="37"/>
  <c r="R11" i="37"/>
  <c r="S11" i="37"/>
  <c r="T11" i="37"/>
  <c r="U11" i="37"/>
  <c r="V11" i="37"/>
  <c r="W11" i="37"/>
  <c r="X11" i="37"/>
  <c r="Y11" i="37"/>
  <c r="Z11" i="37"/>
  <c r="AA11" i="37"/>
  <c r="A12" i="37"/>
  <c r="B12" i="37"/>
  <c r="C12" i="37"/>
  <c r="D12" i="37"/>
  <c r="E12" i="37"/>
  <c r="F12" i="37"/>
  <c r="G12" i="37"/>
  <c r="H12" i="37"/>
  <c r="I12" i="37"/>
  <c r="J12" i="37"/>
  <c r="K12" i="37"/>
  <c r="L12" i="37"/>
  <c r="M12" i="37"/>
  <c r="N12" i="37"/>
  <c r="O12" i="37"/>
  <c r="P12" i="37"/>
  <c r="Q12" i="37"/>
  <c r="R12" i="37"/>
  <c r="S12" i="37"/>
  <c r="T12" i="37"/>
  <c r="U12" i="37"/>
  <c r="V12" i="37"/>
  <c r="W12" i="37"/>
  <c r="X12" i="37"/>
  <c r="Y12" i="37"/>
  <c r="Z12" i="37"/>
  <c r="AA12" i="37"/>
  <c r="A13" i="37"/>
  <c r="B13" i="37"/>
  <c r="C13" i="37"/>
  <c r="D13" i="37"/>
  <c r="E13" i="37"/>
  <c r="F13" i="37"/>
  <c r="G13" i="37"/>
  <c r="H13" i="37"/>
  <c r="I13" i="37"/>
  <c r="J13" i="37"/>
  <c r="K13" i="37"/>
  <c r="L13" i="37"/>
  <c r="M13" i="37"/>
  <c r="N13" i="37"/>
  <c r="O13" i="37"/>
  <c r="P13" i="37"/>
  <c r="Q13" i="37"/>
  <c r="R13" i="37"/>
  <c r="S13" i="37"/>
  <c r="T13" i="37"/>
  <c r="U13" i="37"/>
  <c r="V13" i="37"/>
  <c r="W13" i="37"/>
  <c r="X13" i="37"/>
  <c r="Y13" i="37"/>
  <c r="Z13" i="37"/>
  <c r="AA13" i="37"/>
  <c r="F3" i="37"/>
  <c r="G3" i="37"/>
  <c r="H3" i="37"/>
  <c r="I3" i="37"/>
  <c r="J3" i="37"/>
  <c r="K3" i="37"/>
  <c r="L3" i="37"/>
  <c r="M3" i="37"/>
  <c r="N3" i="37"/>
  <c r="O3" i="37"/>
  <c r="P3" i="37"/>
  <c r="Q3" i="37"/>
  <c r="R3" i="37"/>
  <c r="S3" i="37"/>
  <c r="T3" i="37"/>
  <c r="U3" i="37"/>
  <c r="V3" i="37"/>
  <c r="W3" i="37"/>
  <c r="X3" i="37"/>
  <c r="Y3" i="37"/>
  <c r="Z3" i="37"/>
  <c r="AA3" i="37"/>
  <c r="E3" i="37"/>
  <c r="D3" i="37"/>
  <c r="B3" i="37"/>
  <c r="C3" i="37"/>
  <c r="F367" i="1"/>
  <c r="AG55" i="19"/>
  <c r="B367" i="1"/>
  <c r="C367" i="1"/>
  <c r="D367" i="1"/>
  <c r="E367" i="1"/>
  <c r="A3" i="37"/>
  <c r="A2" i="37"/>
  <c r="AA2" i="37"/>
  <c r="Z2" i="37"/>
  <c r="Y2" i="37"/>
  <c r="X2" i="37"/>
  <c r="W2" i="37"/>
  <c r="V2" i="37"/>
  <c r="U2" i="37"/>
  <c r="T2" i="37"/>
  <c r="S2" i="37"/>
  <c r="R2" i="37"/>
  <c r="Q2" i="37"/>
  <c r="P2" i="37"/>
  <c r="O2" i="37"/>
  <c r="N2" i="37"/>
  <c r="M2" i="37"/>
  <c r="L2" i="37"/>
  <c r="K2" i="37"/>
  <c r="J2" i="37"/>
  <c r="I2" i="37"/>
  <c r="H2" i="37"/>
  <c r="G2" i="37"/>
  <c r="E2" i="37"/>
  <c r="D2" i="37"/>
  <c r="C2" i="37"/>
  <c r="B2" i="37"/>
  <c r="F2" i="37"/>
  <c r="A367" i="1"/>
  <c r="AA366" i="1"/>
  <c r="Z366" i="1"/>
  <c r="Y366" i="1"/>
  <c r="X366" i="1"/>
  <c r="W366" i="1"/>
  <c r="V366" i="1"/>
  <c r="U366" i="1"/>
  <c r="T366" i="1"/>
  <c r="S366" i="1"/>
  <c r="R366" i="1"/>
  <c r="Q366" i="1"/>
  <c r="P366" i="1"/>
  <c r="O366" i="1"/>
  <c r="N366" i="1"/>
  <c r="M366" i="1"/>
  <c r="L366" i="1"/>
  <c r="K366" i="1"/>
  <c r="J366" i="1"/>
  <c r="I366" i="1"/>
  <c r="H366" i="1"/>
  <c r="G366" i="1"/>
  <c r="F366" i="1"/>
  <c r="E366" i="1"/>
  <c r="D366" i="1"/>
  <c r="C366" i="1"/>
  <c r="B366" i="1"/>
  <c r="A366" i="1"/>
  <c r="AA365" i="1"/>
  <c r="Z365" i="1"/>
  <c r="Y365" i="1"/>
  <c r="X365" i="1"/>
  <c r="W365" i="1"/>
  <c r="V365" i="1"/>
  <c r="U365" i="1"/>
  <c r="T365" i="1"/>
  <c r="S365" i="1"/>
  <c r="R365" i="1"/>
  <c r="Q365" i="1"/>
  <c r="P365" i="1"/>
  <c r="O365" i="1"/>
  <c r="N365" i="1"/>
  <c r="M365" i="1"/>
  <c r="L365" i="1"/>
  <c r="K365" i="1"/>
  <c r="J365" i="1"/>
  <c r="I365" i="1"/>
  <c r="H365" i="1"/>
  <c r="G365" i="1"/>
  <c r="F365" i="1"/>
  <c r="E365" i="1"/>
  <c r="D365" i="1"/>
  <c r="C365" i="1"/>
  <c r="B365" i="1"/>
  <c r="A365" i="1"/>
  <c r="AA364" i="1"/>
  <c r="Z364" i="1"/>
  <c r="Y364" i="1"/>
  <c r="X364" i="1"/>
  <c r="W364" i="1"/>
  <c r="V364" i="1"/>
  <c r="U364" i="1"/>
  <c r="T364" i="1"/>
  <c r="S364" i="1"/>
  <c r="R364" i="1"/>
  <c r="Q364" i="1"/>
  <c r="P364" i="1"/>
  <c r="O364" i="1"/>
  <c r="N364" i="1"/>
  <c r="M364" i="1"/>
  <c r="L364" i="1"/>
  <c r="K364" i="1"/>
  <c r="J364" i="1"/>
  <c r="I364" i="1"/>
  <c r="H364" i="1"/>
  <c r="G364" i="1"/>
  <c r="F364" i="1"/>
  <c r="E364" i="1"/>
  <c r="D364" i="1"/>
  <c r="C364" i="1"/>
  <c r="B364" i="1"/>
  <c r="A364" i="1"/>
  <c r="AA363" i="1"/>
  <c r="Z363" i="1"/>
  <c r="Y363" i="1"/>
  <c r="X363" i="1"/>
  <c r="W363" i="1"/>
  <c r="V363" i="1"/>
  <c r="U363" i="1"/>
  <c r="T363" i="1"/>
  <c r="S363" i="1"/>
  <c r="R363" i="1"/>
  <c r="Q363" i="1"/>
  <c r="P363" i="1"/>
  <c r="O363" i="1"/>
  <c r="N363" i="1"/>
  <c r="M363" i="1"/>
  <c r="L363" i="1"/>
  <c r="K363" i="1"/>
  <c r="J363" i="1"/>
  <c r="I363" i="1"/>
  <c r="H363" i="1"/>
  <c r="G363" i="1"/>
  <c r="F363" i="1"/>
  <c r="E363" i="1"/>
  <c r="D363" i="1"/>
  <c r="C363" i="1"/>
  <c r="B363" i="1"/>
  <c r="A363" i="1"/>
  <c r="AA362" i="1"/>
  <c r="Z362" i="1"/>
  <c r="Y362" i="1"/>
  <c r="X362" i="1"/>
  <c r="W362" i="1"/>
  <c r="V362" i="1"/>
  <c r="U362" i="1"/>
  <c r="T362" i="1"/>
  <c r="S362" i="1"/>
  <c r="R362" i="1"/>
  <c r="Q362" i="1"/>
  <c r="P362" i="1"/>
  <c r="O362" i="1"/>
  <c r="N362" i="1"/>
  <c r="M362" i="1"/>
  <c r="L362" i="1"/>
  <c r="K362" i="1"/>
  <c r="J362" i="1"/>
  <c r="I362" i="1"/>
  <c r="H362" i="1"/>
  <c r="G362" i="1"/>
  <c r="F362" i="1"/>
  <c r="E362" i="1"/>
  <c r="D362" i="1"/>
  <c r="C362" i="1"/>
  <c r="B362" i="1"/>
  <c r="A362" i="1"/>
  <c r="AA361" i="1"/>
  <c r="Z361" i="1"/>
  <c r="Y361" i="1"/>
  <c r="X361" i="1"/>
  <c r="W361" i="1"/>
  <c r="V361" i="1"/>
  <c r="U361" i="1"/>
  <c r="T361" i="1"/>
  <c r="S361" i="1"/>
  <c r="R361" i="1"/>
  <c r="Q361" i="1"/>
  <c r="P361" i="1"/>
  <c r="O361" i="1"/>
  <c r="N361" i="1"/>
  <c r="M361" i="1"/>
  <c r="L361" i="1"/>
  <c r="K361" i="1"/>
  <c r="J361" i="1"/>
  <c r="I361" i="1"/>
  <c r="H361" i="1"/>
  <c r="G361" i="1"/>
  <c r="F361" i="1"/>
  <c r="E361" i="1"/>
  <c r="D361" i="1"/>
  <c r="C361" i="1"/>
  <c r="B361" i="1"/>
  <c r="A361" i="1"/>
  <c r="AA360" i="1"/>
  <c r="Z360" i="1"/>
  <c r="Y360" i="1"/>
  <c r="X360" i="1"/>
  <c r="W360" i="1"/>
  <c r="V360" i="1"/>
  <c r="U360" i="1"/>
  <c r="T360" i="1"/>
  <c r="S360" i="1"/>
  <c r="R360" i="1"/>
  <c r="Q360" i="1"/>
  <c r="P360" i="1"/>
  <c r="O360" i="1"/>
  <c r="N360" i="1"/>
  <c r="M360" i="1"/>
  <c r="L360" i="1"/>
  <c r="K360" i="1"/>
  <c r="J360" i="1"/>
  <c r="I360" i="1"/>
  <c r="H360" i="1"/>
  <c r="G360" i="1"/>
  <c r="F360" i="1"/>
  <c r="E360" i="1"/>
  <c r="D360" i="1"/>
  <c r="C360" i="1"/>
  <c r="B360" i="1"/>
  <c r="A360" i="1"/>
  <c r="AA359" i="1"/>
  <c r="Z359" i="1"/>
  <c r="Y359" i="1"/>
  <c r="X359" i="1"/>
  <c r="W359" i="1"/>
  <c r="V359" i="1"/>
  <c r="U359" i="1"/>
  <c r="T359" i="1"/>
  <c r="S359" i="1"/>
  <c r="R359" i="1"/>
  <c r="Q359" i="1"/>
  <c r="P359" i="1"/>
  <c r="O359" i="1"/>
  <c r="N359" i="1"/>
  <c r="M359" i="1"/>
  <c r="L359" i="1"/>
  <c r="K359" i="1"/>
  <c r="J359" i="1"/>
  <c r="I359" i="1"/>
  <c r="H359" i="1"/>
  <c r="G359" i="1"/>
  <c r="F359" i="1"/>
  <c r="E359" i="1"/>
  <c r="D359" i="1"/>
  <c r="C359" i="1"/>
  <c r="B359" i="1"/>
  <c r="A359" i="1"/>
  <c r="AA358" i="1"/>
  <c r="Z358" i="1"/>
  <c r="Y358" i="1"/>
  <c r="X358" i="1"/>
  <c r="W358" i="1"/>
  <c r="V358" i="1"/>
  <c r="U358" i="1"/>
  <c r="T358" i="1"/>
  <c r="S358" i="1"/>
  <c r="R358" i="1"/>
  <c r="Q358" i="1"/>
  <c r="P358" i="1"/>
  <c r="O358" i="1"/>
  <c r="N358" i="1"/>
  <c r="M358" i="1"/>
  <c r="L358" i="1"/>
  <c r="K358" i="1"/>
  <c r="J358" i="1"/>
  <c r="I358" i="1"/>
  <c r="H358" i="1"/>
  <c r="G358" i="1"/>
  <c r="F358" i="1"/>
  <c r="E358" i="1"/>
  <c r="D358" i="1"/>
  <c r="C358" i="1"/>
  <c r="B358" i="1"/>
  <c r="A358" i="1"/>
  <c r="AA357" i="1"/>
  <c r="Z357" i="1"/>
  <c r="Y357" i="1"/>
  <c r="X357" i="1"/>
  <c r="W357" i="1"/>
  <c r="V357" i="1"/>
  <c r="U357" i="1"/>
  <c r="T357" i="1"/>
  <c r="S357" i="1"/>
  <c r="R357" i="1"/>
  <c r="Q357" i="1"/>
  <c r="P357" i="1"/>
  <c r="O357" i="1"/>
  <c r="N357" i="1"/>
  <c r="M357" i="1"/>
  <c r="L357" i="1"/>
  <c r="K357" i="1"/>
  <c r="J357" i="1"/>
  <c r="I357" i="1"/>
  <c r="H357" i="1"/>
  <c r="G357" i="1"/>
  <c r="F357" i="1"/>
  <c r="E357" i="1"/>
  <c r="D357" i="1"/>
  <c r="C357" i="1"/>
  <c r="B357" i="1"/>
  <c r="A357" i="1"/>
  <c r="AA356" i="1"/>
  <c r="Z356" i="1"/>
  <c r="Y356" i="1"/>
  <c r="X356" i="1"/>
  <c r="W356" i="1"/>
  <c r="V356" i="1"/>
  <c r="U356" i="1"/>
  <c r="T356" i="1"/>
  <c r="S356" i="1"/>
  <c r="R356" i="1"/>
  <c r="Q356" i="1"/>
  <c r="P356" i="1"/>
  <c r="O356" i="1"/>
  <c r="N356" i="1"/>
  <c r="M356" i="1"/>
  <c r="L356" i="1"/>
  <c r="K356" i="1"/>
  <c r="J356" i="1"/>
  <c r="I356" i="1"/>
  <c r="H356" i="1"/>
  <c r="G356" i="1"/>
  <c r="F356" i="1"/>
  <c r="E356" i="1"/>
  <c r="D356" i="1"/>
  <c r="C356" i="1"/>
  <c r="B356" i="1"/>
  <c r="A356" i="1"/>
  <c r="AA355" i="1"/>
  <c r="Z355" i="1"/>
  <c r="Y355" i="1"/>
  <c r="X355" i="1"/>
  <c r="W355" i="1"/>
  <c r="V355" i="1"/>
  <c r="U355" i="1"/>
  <c r="T355" i="1"/>
  <c r="S355" i="1"/>
  <c r="R355" i="1"/>
  <c r="Q355" i="1"/>
  <c r="P355" i="1"/>
  <c r="O355" i="1"/>
  <c r="N355" i="1"/>
  <c r="M355" i="1"/>
  <c r="L355" i="1"/>
  <c r="K355" i="1"/>
  <c r="J355" i="1"/>
  <c r="I355" i="1"/>
  <c r="H355" i="1"/>
  <c r="G355" i="1"/>
  <c r="F355" i="1"/>
  <c r="E355" i="1"/>
  <c r="D355" i="1"/>
  <c r="C355" i="1"/>
  <c r="B355" i="1"/>
  <c r="A355" i="1"/>
  <c r="AA354" i="1"/>
  <c r="Z354" i="1"/>
  <c r="Y354" i="1"/>
  <c r="X354" i="1"/>
  <c r="W354" i="1"/>
  <c r="V354" i="1"/>
  <c r="U354" i="1"/>
  <c r="T354" i="1"/>
  <c r="S354" i="1"/>
  <c r="R354" i="1"/>
  <c r="Q354" i="1"/>
  <c r="P354" i="1"/>
  <c r="O354" i="1"/>
  <c r="N354" i="1"/>
  <c r="M354" i="1"/>
  <c r="L354" i="1"/>
  <c r="K354" i="1"/>
  <c r="J354" i="1"/>
  <c r="I354" i="1"/>
  <c r="H354" i="1"/>
  <c r="G354" i="1"/>
  <c r="F354" i="1"/>
  <c r="E354" i="1"/>
  <c r="D354" i="1"/>
  <c r="C354" i="1"/>
  <c r="B354" i="1"/>
  <c r="A354" i="1"/>
  <c r="AA353" i="1"/>
  <c r="Z353" i="1"/>
  <c r="Y353" i="1"/>
  <c r="X353" i="1"/>
  <c r="W353" i="1"/>
  <c r="V353" i="1"/>
  <c r="U353" i="1"/>
  <c r="T353" i="1"/>
  <c r="S353" i="1"/>
  <c r="R353" i="1"/>
  <c r="Q353" i="1"/>
  <c r="P353" i="1"/>
  <c r="O353" i="1"/>
  <c r="N353" i="1"/>
  <c r="M353" i="1"/>
  <c r="L353" i="1"/>
  <c r="K353" i="1"/>
  <c r="J353" i="1"/>
  <c r="I353" i="1"/>
  <c r="H353" i="1"/>
  <c r="G353" i="1"/>
  <c r="F353" i="1"/>
  <c r="E353" i="1"/>
  <c r="D353" i="1"/>
  <c r="C353" i="1"/>
  <c r="B353" i="1"/>
  <c r="A353" i="1"/>
  <c r="AA352" i="1"/>
  <c r="Z352" i="1"/>
  <c r="Y352" i="1"/>
  <c r="X352" i="1"/>
  <c r="W352" i="1"/>
  <c r="V352" i="1"/>
  <c r="U352" i="1"/>
  <c r="T352" i="1"/>
  <c r="S352" i="1"/>
  <c r="R352" i="1"/>
  <c r="Q352" i="1"/>
  <c r="P352" i="1"/>
  <c r="O352" i="1"/>
  <c r="N352" i="1"/>
  <c r="M352" i="1"/>
  <c r="L352" i="1"/>
  <c r="K352" i="1"/>
  <c r="J352" i="1"/>
  <c r="I352" i="1"/>
  <c r="H352" i="1"/>
  <c r="G352" i="1"/>
  <c r="F352" i="1"/>
  <c r="E352" i="1"/>
  <c r="D352" i="1"/>
  <c r="C352" i="1"/>
  <c r="B352" i="1"/>
  <c r="A352" i="1"/>
  <c r="AA351" i="1"/>
  <c r="Z351" i="1"/>
  <c r="Y351" i="1"/>
  <c r="X351" i="1"/>
  <c r="W351" i="1"/>
  <c r="V351" i="1"/>
  <c r="U351" i="1"/>
  <c r="T351" i="1"/>
  <c r="S351" i="1"/>
  <c r="R351" i="1"/>
  <c r="Q351" i="1"/>
  <c r="P351" i="1"/>
  <c r="O351" i="1"/>
  <c r="N351" i="1"/>
  <c r="M351" i="1"/>
  <c r="L351" i="1"/>
  <c r="K351" i="1"/>
  <c r="J351" i="1"/>
  <c r="I351" i="1"/>
  <c r="H351" i="1"/>
  <c r="G351" i="1"/>
  <c r="F351" i="1"/>
  <c r="E351" i="1"/>
  <c r="D351" i="1"/>
  <c r="C351" i="1"/>
  <c r="B351" i="1"/>
  <c r="A351" i="1"/>
  <c r="AA350" i="1"/>
  <c r="Z350" i="1"/>
  <c r="Y350" i="1"/>
  <c r="X350" i="1"/>
  <c r="W350" i="1"/>
  <c r="V350" i="1"/>
  <c r="U350" i="1"/>
  <c r="T350" i="1"/>
  <c r="S350" i="1"/>
  <c r="R350" i="1"/>
  <c r="Q350" i="1"/>
  <c r="P350" i="1"/>
  <c r="O350" i="1"/>
  <c r="N350" i="1"/>
  <c r="M350" i="1"/>
  <c r="L350" i="1"/>
  <c r="K350" i="1"/>
  <c r="J350" i="1"/>
  <c r="I350" i="1"/>
  <c r="H350" i="1"/>
  <c r="G350" i="1"/>
  <c r="F350" i="1"/>
  <c r="E350" i="1"/>
  <c r="D350" i="1"/>
  <c r="C350" i="1"/>
  <c r="B350" i="1"/>
  <c r="A350" i="1"/>
  <c r="AA349" i="1"/>
  <c r="Z349" i="1"/>
  <c r="Y349" i="1"/>
  <c r="X349" i="1"/>
  <c r="W349" i="1"/>
  <c r="V349" i="1"/>
  <c r="U349" i="1"/>
  <c r="T349" i="1"/>
  <c r="S349" i="1"/>
  <c r="R349" i="1"/>
  <c r="Q349" i="1"/>
  <c r="P349" i="1"/>
  <c r="O349" i="1"/>
  <c r="N349" i="1"/>
  <c r="M349" i="1"/>
  <c r="L349" i="1"/>
  <c r="K349" i="1"/>
  <c r="J349" i="1"/>
  <c r="I349" i="1"/>
  <c r="H349" i="1"/>
  <c r="G349" i="1"/>
  <c r="F349" i="1"/>
  <c r="E349" i="1"/>
  <c r="D349" i="1"/>
  <c r="C349" i="1"/>
  <c r="B349" i="1"/>
  <c r="A349" i="1"/>
  <c r="AA348" i="1"/>
  <c r="Z348" i="1"/>
  <c r="Y348" i="1"/>
  <c r="X348" i="1"/>
  <c r="W348" i="1"/>
  <c r="V348" i="1"/>
  <c r="U348" i="1"/>
  <c r="T348" i="1"/>
  <c r="S348" i="1"/>
  <c r="R348" i="1"/>
  <c r="Q348" i="1"/>
  <c r="P348" i="1"/>
  <c r="O348" i="1"/>
  <c r="N348" i="1"/>
  <c r="M348" i="1"/>
  <c r="L348" i="1"/>
  <c r="K348" i="1"/>
  <c r="J348" i="1"/>
  <c r="I348" i="1"/>
  <c r="H348" i="1"/>
  <c r="G348" i="1"/>
  <c r="F348" i="1"/>
  <c r="E348" i="1"/>
  <c r="D348" i="1"/>
  <c r="C348" i="1"/>
  <c r="B348" i="1"/>
  <c r="A348" i="1"/>
  <c r="AA347" i="1"/>
  <c r="Z347" i="1"/>
  <c r="Y347" i="1"/>
  <c r="X347" i="1"/>
  <c r="W347" i="1"/>
  <c r="V347" i="1"/>
  <c r="U347" i="1"/>
  <c r="T347" i="1"/>
  <c r="S347" i="1"/>
  <c r="R347" i="1"/>
  <c r="Q347" i="1"/>
  <c r="P347" i="1"/>
  <c r="O347" i="1"/>
  <c r="N347" i="1"/>
  <c r="M347" i="1"/>
  <c r="L347" i="1"/>
  <c r="K347" i="1"/>
  <c r="J347" i="1"/>
  <c r="I347" i="1"/>
  <c r="H347" i="1"/>
  <c r="G347" i="1"/>
  <c r="F347" i="1"/>
  <c r="E347" i="1"/>
  <c r="D347" i="1"/>
  <c r="C347" i="1"/>
  <c r="B347" i="1"/>
  <c r="A347" i="1"/>
  <c r="AA346" i="1"/>
  <c r="Z346" i="1"/>
  <c r="Y346" i="1"/>
  <c r="X346" i="1"/>
  <c r="W346" i="1"/>
  <c r="V346" i="1"/>
  <c r="U346" i="1"/>
  <c r="T346" i="1"/>
  <c r="S346" i="1"/>
  <c r="R346" i="1"/>
  <c r="Q346" i="1"/>
  <c r="P346" i="1"/>
  <c r="O346" i="1"/>
  <c r="N346" i="1"/>
  <c r="M346" i="1"/>
  <c r="L346" i="1"/>
  <c r="K346" i="1"/>
  <c r="J346" i="1"/>
  <c r="I346" i="1"/>
  <c r="H346" i="1"/>
  <c r="G346" i="1"/>
  <c r="F346" i="1"/>
  <c r="E346" i="1"/>
  <c r="D346" i="1"/>
  <c r="C346" i="1"/>
  <c r="B346" i="1"/>
  <c r="A346" i="1"/>
  <c r="AA345" i="1"/>
  <c r="Z345" i="1"/>
  <c r="Y345" i="1"/>
  <c r="X345" i="1"/>
  <c r="W345" i="1"/>
  <c r="V345" i="1"/>
  <c r="U345" i="1"/>
  <c r="T345" i="1"/>
  <c r="S345" i="1"/>
  <c r="R345" i="1"/>
  <c r="Q345" i="1"/>
  <c r="P345" i="1"/>
  <c r="O345" i="1"/>
  <c r="N345" i="1"/>
  <c r="M345" i="1"/>
  <c r="L345" i="1"/>
  <c r="K345" i="1"/>
  <c r="J345" i="1"/>
  <c r="I345" i="1"/>
  <c r="H345" i="1"/>
  <c r="G345" i="1"/>
  <c r="F345" i="1"/>
  <c r="E345" i="1"/>
  <c r="D345" i="1"/>
  <c r="C345" i="1"/>
  <c r="B345" i="1"/>
  <c r="A345" i="1"/>
  <c r="AA344" i="1"/>
  <c r="Z344" i="1"/>
  <c r="Y344" i="1"/>
  <c r="X344" i="1"/>
  <c r="W344" i="1"/>
  <c r="V344" i="1"/>
  <c r="U344" i="1"/>
  <c r="T344" i="1"/>
  <c r="S344" i="1"/>
  <c r="R344" i="1"/>
  <c r="Q344" i="1"/>
  <c r="P344" i="1"/>
  <c r="O344" i="1"/>
  <c r="N344" i="1"/>
  <c r="M344" i="1"/>
  <c r="L344" i="1"/>
  <c r="K344" i="1"/>
  <c r="J344" i="1"/>
  <c r="I344" i="1"/>
  <c r="H344" i="1"/>
  <c r="G344" i="1"/>
  <c r="F344" i="1"/>
  <c r="E344" i="1"/>
  <c r="D344" i="1"/>
  <c r="C344" i="1"/>
  <c r="B344" i="1"/>
  <c r="A344" i="1"/>
  <c r="AA343" i="1"/>
  <c r="Z343" i="1"/>
  <c r="Y343" i="1"/>
  <c r="X343" i="1"/>
  <c r="W343" i="1"/>
  <c r="V343" i="1"/>
  <c r="U343" i="1"/>
  <c r="T343" i="1"/>
  <c r="S343" i="1"/>
  <c r="R343" i="1"/>
  <c r="Q343" i="1"/>
  <c r="P343" i="1"/>
  <c r="O343" i="1"/>
  <c r="N343" i="1"/>
  <c r="M343" i="1"/>
  <c r="L343" i="1"/>
  <c r="K343" i="1"/>
  <c r="J343" i="1"/>
  <c r="I343" i="1"/>
  <c r="H343" i="1"/>
  <c r="G343" i="1"/>
  <c r="F343" i="1"/>
  <c r="E343" i="1"/>
  <c r="D343" i="1"/>
  <c r="C343" i="1"/>
  <c r="B343" i="1"/>
  <c r="A343" i="1"/>
  <c r="AA342" i="1"/>
  <c r="Z342" i="1"/>
  <c r="Y342" i="1"/>
  <c r="X342" i="1"/>
  <c r="W342" i="1"/>
  <c r="V342" i="1"/>
  <c r="U342" i="1"/>
  <c r="T342" i="1"/>
  <c r="S342" i="1"/>
  <c r="R342" i="1"/>
  <c r="Q342" i="1"/>
  <c r="P342" i="1"/>
  <c r="O342" i="1"/>
  <c r="N342" i="1"/>
  <c r="M342" i="1"/>
  <c r="L342" i="1"/>
  <c r="K342" i="1"/>
  <c r="J342" i="1"/>
  <c r="I342" i="1"/>
  <c r="H342" i="1"/>
  <c r="G342" i="1"/>
  <c r="F342" i="1"/>
  <c r="E342" i="1"/>
  <c r="D342" i="1"/>
  <c r="C342" i="1"/>
  <c r="B342" i="1"/>
  <c r="A342" i="1"/>
  <c r="AA341" i="1"/>
  <c r="Z341" i="1"/>
  <c r="Y341" i="1"/>
  <c r="X341" i="1"/>
  <c r="W341" i="1"/>
  <c r="V341" i="1"/>
  <c r="U341" i="1"/>
  <c r="T341" i="1"/>
  <c r="S341" i="1"/>
  <c r="R341" i="1"/>
  <c r="Q341" i="1"/>
  <c r="P341" i="1"/>
  <c r="O341" i="1"/>
  <c r="N341" i="1"/>
  <c r="M341" i="1"/>
  <c r="L341" i="1"/>
  <c r="K341" i="1"/>
  <c r="J341" i="1"/>
  <c r="I341" i="1"/>
  <c r="H341" i="1"/>
  <c r="G341" i="1"/>
  <c r="F341" i="1"/>
  <c r="E341" i="1"/>
  <c r="D341" i="1"/>
  <c r="C341" i="1"/>
  <c r="B341" i="1"/>
  <c r="A341" i="1"/>
  <c r="AA340" i="1"/>
  <c r="Z340" i="1"/>
  <c r="Y340" i="1"/>
  <c r="X340" i="1"/>
  <c r="W340" i="1"/>
  <c r="V340" i="1"/>
  <c r="U340" i="1"/>
  <c r="T340" i="1"/>
  <c r="S340" i="1"/>
  <c r="R340" i="1"/>
  <c r="Q340" i="1"/>
  <c r="P340" i="1"/>
  <c r="O340" i="1"/>
  <c r="N340" i="1"/>
  <c r="M340" i="1"/>
  <c r="L340" i="1"/>
  <c r="K340" i="1"/>
  <c r="J340" i="1"/>
  <c r="I340" i="1"/>
  <c r="H340" i="1"/>
  <c r="G340" i="1"/>
  <c r="F340" i="1"/>
  <c r="E340" i="1"/>
  <c r="D340" i="1"/>
  <c r="C340" i="1"/>
  <c r="B340" i="1"/>
  <c r="A340" i="1"/>
  <c r="AA339" i="1"/>
  <c r="Z339" i="1"/>
  <c r="Y339" i="1"/>
  <c r="X339" i="1"/>
  <c r="W339" i="1"/>
  <c r="V339" i="1"/>
  <c r="U339" i="1"/>
  <c r="T339" i="1"/>
  <c r="S339" i="1"/>
  <c r="R339" i="1"/>
  <c r="Q339" i="1"/>
  <c r="P339" i="1"/>
  <c r="O339" i="1"/>
  <c r="N339" i="1"/>
  <c r="M339" i="1"/>
  <c r="L339" i="1"/>
  <c r="K339" i="1"/>
  <c r="J339" i="1"/>
  <c r="I339" i="1"/>
  <c r="H339" i="1"/>
  <c r="G339" i="1"/>
  <c r="F339" i="1"/>
  <c r="E339" i="1"/>
  <c r="D339" i="1"/>
  <c r="C339" i="1"/>
  <c r="B339" i="1"/>
  <c r="A339" i="1"/>
  <c r="AA338" i="1"/>
  <c r="Z338" i="1"/>
  <c r="Y338" i="1"/>
  <c r="X338" i="1"/>
  <c r="W338" i="1"/>
  <c r="V338" i="1"/>
  <c r="U338" i="1"/>
  <c r="T338" i="1"/>
  <c r="S338" i="1"/>
  <c r="R338" i="1"/>
  <c r="Q338" i="1"/>
  <c r="P338" i="1"/>
  <c r="O338" i="1"/>
  <c r="N338" i="1"/>
  <c r="M338" i="1"/>
  <c r="L338" i="1"/>
  <c r="K338" i="1"/>
  <c r="J338" i="1"/>
  <c r="I338" i="1"/>
  <c r="H338" i="1"/>
  <c r="G338" i="1"/>
  <c r="F338" i="1"/>
  <c r="E338" i="1"/>
  <c r="D338" i="1"/>
  <c r="C338" i="1"/>
  <c r="B338" i="1"/>
  <c r="A338" i="1"/>
  <c r="AA337" i="1"/>
  <c r="Z337" i="1"/>
  <c r="Y337" i="1"/>
  <c r="X337" i="1"/>
  <c r="W337" i="1"/>
  <c r="V337" i="1"/>
  <c r="U337" i="1"/>
  <c r="T337" i="1"/>
  <c r="S337" i="1"/>
  <c r="R337" i="1"/>
  <c r="Q337" i="1"/>
  <c r="P337" i="1"/>
  <c r="O337" i="1"/>
  <c r="N337" i="1"/>
  <c r="M337" i="1"/>
  <c r="L337" i="1"/>
  <c r="K337" i="1"/>
  <c r="J337" i="1"/>
  <c r="I337" i="1"/>
  <c r="H337" i="1"/>
  <c r="G337" i="1"/>
  <c r="F337" i="1"/>
  <c r="E337" i="1"/>
  <c r="D337" i="1"/>
  <c r="C337" i="1"/>
  <c r="B337" i="1"/>
  <c r="A337" i="1"/>
  <c r="AA336" i="1"/>
  <c r="Z336" i="1"/>
  <c r="Y336" i="1"/>
  <c r="X336" i="1"/>
  <c r="W336" i="1"/>
  <c r="V336" i="1"/>
  <c r="U336" i="1"/>
  <c r="T336" i="1"/>
  <c r="S336" i="1"/>
  <c r="R336" i="1"/>
  <c r="Q336" i="1"/>
  <c r="P336" i="1"/>
  <c r="O336" i="1"/>
  <c r="N336" i="1"/>
  <c r="M336" i="1"/>
  <c r="L336" i="1"/>
  <c r="K336" i="1"/>
  <c r="J336" i="1"/>
  <c r="I336" i="1"/>
  <c r="H336" i="1"/>
  <c r="G336" i="1"/>
  <c r="F336" i="1"/>
  <c r="E336" i="1"/>
  <c r="D336" i="1"/>
  <c r="C336" i="1"/>
  <c r="B336" i="1"/>
  <c r="A336" i="1"/>
  <c r="AA335" i="1"/>
  <c r="Z335" i="1"/>
  <c r="Y335" i="1"/>
  <c r="X335" i="1"/>
  <c r="W335" i="1"/>
  <c r="V335" i="1"/>
  <c r="U335" i="1"/>
  <c r="T335" i="1"/>
  <c r="S335" i="1"/>
  <c r="R335" i="1"/>
  <c r="Q335" i="1"/>
  <c r="P335" i="1"/>
  <c r="O335" i="1"/>
  <c r="N335" i="1"/>
  <c r="M335" i="1"/>
  <c r="L335" i="1"/>
  <c r="K335" i="1"/>
  <c r="J335" i="1"/>
  <c r="I335" i="1"/>
  <c r="H335" i="1"/>
  <c r="G335" i="1"/>
  <c r="F335" i="1"/>
  <c r="E335" i="1"/>
  <c r="D335" i="1"/>
  <c r="C335" i="1"/>
  <c r="B335" i="1"/>
  <c r="A335" i="1"/>
  <c r="AA334" i="1"/>
  <c r="Z334" i="1"/>
  <c r="Y334" i="1"/>
  <c r="X334" i="1"/>
  <c r="W334" i="1"/>
  <c r="V334" i="1"/>
  <c r="U334" i="1"/>
  <c r="T334" i="1"/>
  <c r="S334" i="1"/>
  <c r="R334" i="1"/>
  <c r="Q334" i="1"/>
  <c r="P334" i="1"/>
  <c r="O334" i="1"/>
  <c r="N334" i="1"/>
  <c r="M334" i="1"/>
  <c r="L334" i="1"/>
  <c r="K334" i="1"/>
  <c r="J334" i="1"/>
  <c r="I334" i="1"/>
  <c r="H334" i="1"/>
  <c r="G334" i="1"/>
  <c r="F334" i="1"/>
  <c r="E334" i="1"/>
  <c r="D334" i="1"/>
  <c r="C334" i="1"/>
  <c r="B334" i="1"/>
  <c r="A334" i="1"/>
  <c r="AA333" i="1"/>
  <c r="Z333" i="1"/>
  <c r="Y333" i="1"/>
  <c r="X333" i="1"/>
  <c r="W333" i="1"/>
  <c r="V333" i="1"/>
  <c r="U333" i="1"/>
  <c r="T333" i="1"/>
  <c r="S333" i="1"/>
  <c r="R333" i="1"/>
  <c r="Q333" i="1"/>
  <c r="P333" i="1"/>
  <c r="O333" i="1"/>
  <c r="N333" i="1"/>
  <c r="M333" i="1"/>
  <c r="L333" i="1"/>
  <c r="K333" i="1"/>
  <c r="J333" i="1"/>
  <c r="I333" i="1"/>
  <c r="H333" i="1"/>
  <c r="G333" i="1"/>
  <c r="F333" i="1"/>
  <c r="E333" i="1"/>
  <c r="D333" i="1"/>
  <c r="C333" i="1"/>
  <c r="B333" i="1"/>
  <c r="A333" i="1"/>
  <c r="AA332" i="1"/>
  <c r="Z332" i="1"/>
  <c r="Y332" i="1"/>
  <c r="X332" i="1"/>
  <c r="W332" i="1"/>
  <c r="V332" i="1"/>
  <c r="U332" i="1"/>
  <c r="T332" i="1"/>
  <c r="S332" i="1"/>
  <c r="R332" i="1"/>
  <c r="Q332" i="1"/>
  <c r="P332" i="1"/>
  <c r="O332" i="1"/>
  <c r="N332" i="1"/>
  <c r="M332" i="1"/>
  <c r="L332" i="1"/>
  <c r="K332" i="1"/>
  <c r="J332" i="1"/>
  <c r="I332" i="1"/>
  <c r="H332" i="1"/>
  <c r="G332" i="1"/>
  <c r="F332" i="1"/>
  <c r="E332" i="1"/>
  <c r="D332" i="1"/>
  <c r="C332" i="1"/>
  <c r="B332" i="1"/>
  <c r="A332" i="1"/>
  <c r="AA331" i="1"/>
  <c r="Z331" i="1"/>
  <c r="Y331" i="1"/>
  <c r="X331" i="1"/>
  <c r="W331" i="1"/>
  <c r="V331" i="1"/>
  <c r="U331" i="1"/>
  <c r="T331" i="1"/>
  <c r="S331" i="1"/>
  <c r="R331" i="1"/>
  <c r="Q331" i="1"/>
  <c r="P331" i="1"/>
  <c r="O331" i="1"/>
  <c r="N331" i="1"/>
  <c r="M331" i="1"/>
  <c r="L331" i="1"/>
  <c r="K331" i="1"/>
  <c r="J331" i="1"/>
  <c r="I331" i="1"/>
  <c r="H331" i="1"/>
  <c r="G331" i="1"/>
  <c r="F331" i="1"/>
  <c r="E331" i="1"/>
  <c r="D331" i="1"/>
  <c r="C331" i="1"/>
  <c r="B331" i="1"/>
  <c r="A331" i="1"/>
  <c r="AA330" i="1"/>
  <c r="Z330" i="1"/>
  <c r="Y330" i="1"/>
  <c r="X330" i="1"/>
  <c r="W330" i="1"/>
  <c r="V330" i="1"/>
  <c r="U330" i="1"/>
  <c r="T330" i="1"/>
  <c r="S330" i="1"/>
  <c r="R330" i="1"/>
  <c r="Q330" i="1"/>
  <c r="P330" i="1"/>
  <c r="O330" i="1"/>
  <c r="N330" i="1"/>
  <c r="M330" i="1"/>
  <c r="L330" i="1"/>
  <c r="K330" i="1"/>
  <c r="J330" i="1"/>
  <c r="I330" i="1"/>
  <c r="H330" i="1"/>
  <c r="G330" i="1"/>
  <c r="F330" i="1"/>
  <c r="E330" i="1"/>
  <c r="D330" i="1"/>
  <c r="C330" i="1"/>
  <c r="B330" i="1"/>
  <c r="A330" i="1"/>
  <c r="AA329" i="1"/>
  <c r="Z329" i="1"/>
  <c r="Y329" i="1"/>
  <c r="X329" i="1"/>
  <c r="W329" i="1"/>
  <c r="V329" i="1"/>
  <c r="U329" i="1"/>
  <c r="T329" i="1"/>
  <c r="S329" i="1"/>
  <c r="R329" i="1"/>
  <c r="Q329" i="1"/>
  <c r="P329" i="1"/>
  <c r="O329" i="1"/>
  <c r="N329" i="1"/>
  <c r="M329" i="1"/>
  <c r="L329" i="1"/>
  <c r="K329" i="1"/>
  <c r="J329" i="1"/>
  <c r="I329" i="1"/>
  <c r="H329" i="1"/>
  <c r="G329" i="1"/>
  <c r="F329" i="1"/>
  <c r="E329" i="1"/>
  <c r="D329" i="1"/>
  <c r="C329" i="1"/>
  <c r="B329" i="1"/>
  <c r="A329" i="1"/>
  <c r="AA328" i="1"/>
  <c r="Z328" i="1"/>
  <c r="Y328" i="1"/>
  <c r="X328" i="1"/>
  <c r="W328" i="1"/>
  <c r="V328" i="1"/>
  <c r="U328" i="1"/>
  <c r="T328" i="1"/>
  <c r="S328" i="1"/>
  <c r="R328" i="1"/>
  <c r="Q328" i="1"/>
  <c r="P328" i="1"/>
  <c r="O328" i="1"/>
  <c r="N328" i="1"/>
  <c r="M328" i="1"/>
  <c r="L328" i="1"/>
  <c r="K328" i="1"/>
  <c r="J328" i="1"/>
  <c r="I328" i="1"/>
  <c r="H328" i="1"/>
  <c r="G328" i="1"/>
  <c r="F328" i="1"/>
  <c r="E328" i="1"/>
  <c r="D328" i="1"/>
  <c r="C328" i="1"/>
  <c r="B328" i="1"/>
  <c r="A328" i="1"/>
  <c r="AA327" i="1"/>
  <c r="Z327" i="1"/>
  <c r="Y327" i="1"/>
  <c r="X327" i="1"/>
  <c r="W327" i="1"/>
  <c r="V327" i="1"/>
  <c r="U327" i="1"/>
  <c r="T327" i="1"/>
  <c r="S327" i="1"/>
  <c r="R327" i="1"/>
  <c r="Q327" i="1"/>
  <c r="P327" i="1"/>
  <c r="O327" i="1"/>
  <c r="N327" i="1"/>
  <c r="M327" i="1"/>
  <c r="L327" i="1"/>
  <c r="K327" i="1"/>
  <c r="J327" i="1"/>
  <c r="I327" i="1"/>
  <c r="H327" i="1"/>
  <c r="G327" i="1"/>
  <c r="F327" i="1"/>
  <c r="E327" i="1"/>
  <c r="D327" i="1"/>
  <c r="C327" i="1"/>
  <c r="B327" i="1"/>
  <c r="A327" i="1"/>
  <c r="AA326" i="1"/>
  <c r="Z326" i="1"/>
  <c r="Y326" i="1"/>
  <c r="X326" i="1"/>
  <c r="W326" i="1"/>
  <c r="V326" i="1"/>
  <c r="U326" i="1"/>
  <c r="T326" i="1"/>
  <c r="S326" i="1"/>
  <c r="R326" i="1"/>
  <c r="Q326" i="1"/>
  <c r="P326" i="1"/>
  <c r="O326" i="1"/>
  <c r="N326" i="1"/>
  <c r="M326" i="1"/>
  <c r="L326" i="1"/>
  <c r="K326" i="1"/>
  <c r="J326" i="1"/>
  <c r="I326" i="1"/>
  <c r="H326" i="1"/>
  <c r="G326" i="1"/>
  <c r="F326" i="1"/>
  <c r="E326" i="1"/>
  <c r="D326" i="1"/>
  <c r="C326" i="1"/>
  <c r="B326" i="1"/>
  <c r="A326" i="1"/>
  <c r="AA325" i="1"/>
  <c r="Z325" i="1"/>
  <c r="Y325" i="1"/>
  <c r="X325" i="1"/>
  <c r="W325" i="1"/>
  <c r="V325" i="1"/>
  <c r="U325" i="1"/>
  <c r="T325" i="1"/>
  <c r="S325" i="1"/>
  <c r="R325" i="1"/>
  <c r="Q325" i="1"/>
  <c r="P325" i="1"/>
  <c r="O325" i="1"/>
  <c r="N325" i="1"/>
  <c r="M325" i="1"/>
  <c r="L325" i="1"/>
  <c r="K325" i="1"/>
  <c r="J325" i="1"/>
  <c r="I325" i="1"/>
  <c r="H325" i="1"/>
  <c r="G325" i="1"/>
  <c r="F325" i="1"/>
  <c r="E325" i="1"/>
  <c r="D325" i="1"/>
  <c r="C325" i="1"/>
  <c r="B325" i="1"/>
  <c r="A325" i="1"/>
  <c r="AA324" i="1"/>
  <c r="Z324" i="1"/>
  <c r="Y324" i="1"/>
  <c r="X324" i="1"/>
  <c r="W324" i="1"/>
  <c r="V324" i="1"/>
  <c r="U324" i="1"/>
  <c r="T324" i="1"/>
  <c r="S324" i="1"/>
  <c r="R324" i="1"/>
  <c r="Q324" i="1"/>
  <c r="P324" i="1"/>
  <c r="O324" i="1"/>
  <c r="N324" i="1"/>
  <c r="M324" i="1"/>
  <c r="L324" i="1"/>
  <c r="K324" i="1"/>
  <c r="J324" i="1"/>
  <c r="I324" i="1"/>
  <c r="H324" i="1"/>
  <c r="G324" i="1"/>
  <c r="F324" i="1"/>
  <c r="E324" i="1"/>
  <c r="D324" i="1"/>
  <c r="C324" i="1"/>
  <c r="B324" i="1"/>
  <c r="A324" i="1"/>
  <c r="AA323" i="1"/>
  <c r="Z323" i="1"/>
  <c r="Y323" i="1"/>
  <c r="X323" i="1"/>
  <c r="W323" i="1"/>
  <c r="V323" i="1"/>
  <c r="U323" i="1"/>
  <c r="T323" i="1"/>
  <c r="S323" i="1"/>
  <c r="R323" i="1"/>
  <c r="Q323" i="1"/>
  <c r="P323" i="1"/>
  <c r="O323" i="1"/>
  <c r="N323" i="1"/>
  <c r="M323" i="1"/>
  <c r="L323" i="1"/>
  <c r="K323" i="1"/>
  <c r="J323" i="1"/>
  <c r="I323" i="1"/>
  <c r="H323" i="1"/>
  <c r="G323" i="1"/>
  <c r="F323" i="1"/>
  <c r="E323" i="1"/>
  <c r="D323" i="1"/>
  <c r="C323" i="1"/>
  <c r="B323" i="1"/>
  <c r="A323" i="1"/>
  <c r="AA322" i="1"/>
  <c r="Z322" i="1"/>
  <c r="Y322" i="1"/>
  <c r="X322" i="1"/>
  <c r="W322" i="1"/>
  <c r="V322" i="1"/>
  <c r="U322" i="1"/>
  <c r="T322" i="1"/>
  <c r="S322" i="1"/>
  <c r="R322" i="1"/>
  <c r="Q322" i="1"/>
  <c r="P322" i="1"/>
  <c r="O322" i="1"/>
  <c r="N322" i="1"/>
  <c r="M322" i="1"/>
  <c r="L322" i="1"/>
  <c r="K322" i="1"/>
  <c r="J322" i="1"/>
  <c r="I322" i="1"/>
  <c r="H322" i="1"/>
  <c r="G322" i="1"/>
  <c r="F322" i="1"/>
  <c r="E322" i="1"/>
  <c r="D322" i="1"/>
  <c r="C322" i="1"/>
  <c r="B322" i="1"/>
  <c r="A322" i="1"/>
  <c r="AA321" i="1"/>
  <c r="Z321" i="1"/>
  <c r="Y321" i="1"/>
  <c r="X321" i="1"/>
  <c r="W321" i="1"/>
  <c r="V321" i="1"/>
  <c r="U321" i="1"/>
  <c r="T321" i="1"/>
  <c r="S321" i="1"/>
  <c r="R321" i="1"/>
  <c r="Q321" i="1"/>
  <c r="P321" i="1"/>
  <c r="O321" i="1"/>
  <c r="N321" i="1"/>
  <c r="M321" i="1"/>
  <c r="L321" i="1"/>
  <c r="K321" i="1"/>
  <c r="J321" i="1"/>
  <c r="I321" i="1"/>
  <c r="H321" i="1"/>
  <c r="G321" i="1"/>
  <c r="F321" i="1"/>
  <c r="E321" i="1"/>
  <c r="D321" i="1"/>
  <c r="C321" i="1"/>
  <c r="B321" i="1"/>
  <c r="A321" i="1"/>
  <c r="AA320" i="1"/>
  <c r="Z320" i="1"/>
  <c r="Y320" i="1"/>
  <c r="X320" i="1"/>
  <c r="W320" i="1"/>
  <c r="V320" i="1"/>
  <c r="U320" i="1"/>
  <c r="T320" i="1"/>
  <c r="S320" i="1"/>
  <c r="R320" i="1"/>
  <c r="Q320" i="1"/>
  <c r="P320" i="1"/>
  <c r="O320" i="1"/>
  <c r="N320" i="1"/>
  <c r="M320" i="1"/>
  <c r="L320" i="1"/>
  <c r="K320" i="1"/>
  <c r="J320" i="1"/>
  <c r="I320" i="1"/>
  <c r="H320" i="1"/>
  <c r="G320" i="1"/>
  <c r="F320" i="1"/>
  <c r="E320" i="1"/>
  <c r="D320" i="1"/>
  <c r="C320" i="1"/>
  <c r="B320" i="1"/>
  <c r="A320" i="1"/>
  <c r="AA319" i="1"/>
  <c r="Z319" i="1"/>
  <c r="Y319" i="1"/>
  <c r="X319" i="1"/>
  <c r="W319" i="1"/>
  <c r="V319" i="1"/>
  <c r="U319" i="1"/>
  <c r="T319" i="1"/>
  <c r="S319" i="1"/>
  <c r="R319" i="1"/>
  <c r="Q319" i="1"/>
  <c r="P319" i="1"/>
  <c r="O319" i="1"/>
  <c r="N319" i="1"/>
  <c r="M319" i="1"/>
  <c r="L319" i="1"/>
  <c r="K319" i="1"/>
  <c r="J319" i="1"/>
  <c r="I319" i="1"/>
  <c r="H319" i="1"/>
  <c r="G319" i="1"/>
  <c r="F319" i="1"/>
  <c r="E319" i="1"/>
  <c r="D319" i="1"/>
  <c r="C319" i="1"/>
  <c r="B319" i="1"/>
  <c r="A319" i="1"/>
  <c r="AA318" i="1"/>
  <c r="Z318" i="1"/>
  <c r="Y318" i="1"/>
  <c r="X318" i="1"/>
  <c r="W318" i="1"/>
  <c r="V318" i="1"/>
  <c r="U318" i="1"/>
  <c r="T318" i="1"/>
  <c r="S318" i="1"/>
  <c r="R318" i="1"/>
  <c r="Q318" i="1"/>
  <c r="P318" i="1"/>
  <c r="O318" i="1"/>
  <c r="N318" i="1"/>
  <c r="M318" i="1"/>
  <c r="L318" i="1"/>
  <c r="K318" i="1"/>
  <c r="J318" i="1"/>
  <c r="I318" i="1"/>
  <c r="H318" i="1"/>
  <c r="G318" i="1"/>
  <c r="F318" i="1"/>
  <c r="E318" i="1"/>
  <c r="D318" i="1"/>
  <c r="C318" i="1"/>
  <c r="B318" i="1"/>
  <c r="A318" i="1"/>
  <c r="AA317" i="1"/>
  <c r="Z317" i="1"/>
  <c r="Y317" i="1"/>
  <c r="X317" i="1"/>
  <c r="W317" i="1"/>
  <c r="V317" i="1"/>
  <c r="U317" i="1"/>
  <c r="T317" i="1"/>
  <c r="S317" i="1"/>
  <c r="R317" i="1"/>
  <c r="Q317" i="1"/>
  <c r="P317" i="1"/>
  <c r="O317" i="1"/>
  <c r="N317" i="1"/>
  <c r="M317" i="1"/>
  <c r="L317" i="1"/>
  <c r="K317" i="1"/>
  <c r="J317" i="1"/>
  <c r="I317" i="1"/>
  <c r="H317" i="1"/>
  <c r="G317" i="1"/>
  <c r="F317" i="1"/>
  <c r="E317" i="1"/>
  <c r="D317" i="1"/>
  <c r="C317" i="1"/>
  <c r="B317" i="1"/>
  <c r="A317" i="1"/>
  <c r="AA316" i="1"/>
  <c r="Z316" i="1"/>
  <c r="Y316" i="1"/>
  <c r="X316" i="1"/>
  <c r="W316" i="1"/>
  <c r="V316" i="1"/>
  <c r="U316" i="1"/>
  <c r="T316" i="1"/>
  <c r="S316" i="1"/>
  <c r="R316" i="1"/>
  <c r="Q316" i="1"/>
  <c r="P316" i="1"/>
  <c r="O316" i="1"/>
  <c r="N316" i="1"/>
  <c r="M316" i="1"/>
  <c r="L316" i="1"/>
  <c r="K316" i="1"/>
  <c r="J316" i="1"/>
  <c r="I316" i="1"/>
  <c r="H316" i="1"/>
  <c r="G316" i="1"/>
  <c r="F316" i="1"/>
  <c r="E316" i="1"/>
  <c r="D316" i="1"/>
  <c r="C316" i="1"/>
  <c r="B316" i="1"/>
  <c r="A316" i="1"/>
  <c r="AA315" i="1"/>
  <c r="Z315" i="1"/>
  <c r="Y315" i="1"/>
  <c r="X315" i="1"/>
  <c r="W315" i="1"/>
  <c r="V315" i="1"/>
  <c r="U315" i="1"/>
  <c r="T315" i="1"/>
  <c r="S315" i="1"/>
  <c r="R315" i="1"/>
  <c r="Q315" i="1"/>
  <c r="P315" i="1"/>
  <c r="O315" i="1"/>
  <c r="N315" i="1"/>
  <c r="M315" i="1"/>
  <c r="L315" i="1"/>
  <c r="K315" i="1"/>
  <c r="J315" i="1"/>
  <c r="I315" i="1"/>
  <c r="H315" i="1"/>
  <c r="G315" i="1"/>
  <c r="F315" i="1"/>
  <c r="E315" i="1"/>
  <c r="D315" i="1"/>
  <c r="C315" i="1"/>
  <c r="B315" i="1"/>
  <c r="A315" i="1"/>
  <c r="AA314" i="1"/>
  <c r="Z314" i="1"/>
  <c r="Y314" i="1"/>
  <c r="X314" i="1"/>
  <c r="W314" i="1"/>
  <c r="V314" i="1"/>
  <c r="U314" i="1"/>
  <c r="T314" i="1"/>
  <c r="S314" i="1"/>
  <c r="R314" i="1"/>
  <c r="Q314" i="1"/>
  <c r="P314" i="1"/>
  <c r="O314" i="1"/>
  <c r="N314" i="1"/>
  <c r="M314" i="1"/>
  <c r="L314" i="1"/>
  <c r="K314" i="1"/>
  <c r="J314" i="1"/>
  <c r="I314" i="1"/>
  <c r="H314" i="1"/>
  <c r="G314" i="1"/>
  <c r="F314" i="1"/>
  <c r="E314" i="1"/>
  <c r="D314" i="1"/>
  <c r="C314" i="1"/>
  <c r="B314" i="1"/>
  <c r="A314" i="1"/>
  <c r="AA313" i="1"/>
  <c r="Z313" i="1"/>
  <c r="Y313" i="1"/>
  <c r="X313" i="1"/>
  <c r="W313" i="1"/>
  <c r="V313" i="1"/>
  <c r="U313" i="1"/>
  <c r="T313" i="1"/>
  <c r="S313" i="1"/>
  <c r="R313" i="1"/>
  <c r="Q313" i="1"/>
  <c r="P313" i="1"/>
  <c r="O313" i="1"/>
  <c r="N313" i="1"/>
  <c r="M313" i="1"/>
  <c r="L313" i="1"/>
  <c r="K313" i="1"/>
  <c r="J313" i="1"/>
  <c r="I313" i="1"/>
  <c r="H313" i="1"/>
  <c r="G313" i="1"/>
  <c r="F313" i="1"/>
  <c r="E313" i="1"/>
  <c r="D313" i="1"/>
  <c r="C313" i="1"/>
  <c r="B313" i="1"/>
  <c r="A313" i="1"/>
  <c r="AA312" i="1"/>
  <c r="Z312" i="1"/>
  <c r="Y312" i="1"/>
  <c r="X312" i="1"/>
  <c r="W312" i="1"/>
  <c r="V312" i="1"/>
  <c r="U312" i="1"/>
  <c r="T312" i="1"/>
  <c r="S312" i="1"/>
  <c r="R312" i="1"/>
  <c r="Q312" i="1"/>
  <c r="P312" i="1"/>
  <c r="O312" i="1"/>
  <c r="N312" i="1"/>
  <c r="M312" i="1"/>
  <c r="L312" i="1"/>
  <c r="K312" i="1"/>
  <c r="J312" i="1"/>
  <c r="I312" i="1"/>
  <c r="H312" i="1"/>
  <c r="G312" i="1"/>
  <c r="E312" i="1"/>
  <c r="D312" i="1"/>
  <c r="C312" i="1"/>
  <c r="B312" i="1"/>
  <c r="A312" i="1"/>
  <c r="AA311" i="1"/>
  <c r="Z311" i="1"/>
  <c r="Y311" i="1"/>
  <c r="X311" i="1"/>
  <c r="W311" i="1"/>
  <c r="V311" i="1"/>
  <c r="U311" i="1"/>
  <c r="T311" i="1"/>
  <c r="S311" i="1"/>
  <c r="R311" i="1"/>
  <c r="Q311" i="1"/>
  <c r="P311" i="1"/>
  <c r="O311" i="1"/>
  <c r="N311" i="1"/>
  <c r="M311" i="1"/>
  <c r="L311" i="1"/>
  <c r="K311" i="1"/>
  <c r="J311" i="1"/>
  <c r="I311" i="1"/>
  <c r="H311" i="1"/>
  <c r="G311" i="1"/>
  <c r="F311" i="1"/>
  <c r="E311" i="1"/>
  <c r="D311" i="1"/>
  <c r="C311" i="1"/>
  <c r="B311" i="1"/>
  <c r="A311" i="1"/>
  <c r="AA310" i="1"/>
  <c r="Z310" i="1"/>
  <c r="Y310" i="1"/>
  <c r="X310" i="1"/>
  <c r="W310" i="1"/>
  <c r="V310" i="1"/>
  <c r="U310" i="1"/>
  <c r="T310" i="1"/>
  <c r="S310" i="1"/>
  <c r="R310" i="1"/>
  <c r="Q310" i="1"/>
  <c r="P310" i="1"/>
  <c r="O310" i="1"/>
  <c r="N310" i="1"/>
  <c r="M310" i="1"/>
  <c r="L310" i="1"/>
  <c r="K310" i="1"/>
  <c r="J310" i="1"/>
  <c r="I310" i="1"/>
  <c r="H310" i="1"/>
  <c r="G310" i="1"/>
  <c r="F310" i="1"/>
  <c r="E310" i="1"/>
  <c r="D310" i="1"/>
  <c r="C310" i="1"/>
  <c r="B310" i="1"/>
  <c r="A310" i="1"/>
  <c r="AA309" i="1"/>
  <c r="Z309" i="1"/>
  <c r="Y309" i="1"/>
  <c r="X309" i="1"/>
  <c r="W309" i="1"/>
  <c r="V309" i="1"/>
  <c r="U309" i="1"/>
  <c r="T309" i="1"/>
  <c r="S309" i="1"/>
  <c r="R309" i="1"/>
  <c r="Q309" i="1"/>
  <c r="P309" i="1"/>
  <c r="O309" i="1"/>
  <c r="N309" i="1"/>
  <c r="M309" i="1"/>
  <c r="L309" i="1"/>
  <c r="K309" i="1"/>
  <c r="J309" i="1"/>
  <c r="I309" i="1"/>
  <c r="H309" i="1"/>
  <c r="G309" i="1"/>
  <c r="F309" i="1"/>
  <c r="E309" i="1"/>
  <c r="D309" i="1"/>
  <c r="C309" i="1"/>
  <c r="B309" i="1"/>
  <c r="A309" i="1"/>
  <c r="AA308" i="1"/>
  <c r="Z308" i="1"/>
  <c r="Y308" i="1"/>
  <c r="X308" i="1"/>
  <c r="W308" i="1"/>
  <c r="V308" i="1"/>
  <c r="U308" i="1"/>
  <c r="T308" i="1"/>
  <c r="S308" i="1"/>
  <c r="R308" i="1"/>
  <c r="Q308" i="1"/>
  <c r="P308" i="1"/>
  <c r="O308" i="1"/>
  <c r="N308" i="1"/>
  <c r="M308" i="1"/>
  <c r="L308" i="1"/>
  <c r="K308" i="1"/>
  <c r="J308" i="1"/>
  <c r="I308" i="1"/>
  <c r="H308" i="1"/>
  <c r="G308" i="1"/>
  <c r="F308" i="1"/>
  <c r="E308" i="1"/>
  <c r="D308" i="1"/>
  <c r="C308" i="1"/>
  <c r="B308" i="1"/>
  <c r="A308" i="1"/>
  <c r="AA307" i="1"/>
  <c r="Z307" i="1"/>
  <c r="Y307" i="1"/>
  <c r="X307" i="1"/>
  <c r="W307" i="1"/>
  <c r="V307" i="1"/>
  <c r="U307" i="1"/>
  <c r="T307" i="1"/>
  <c r="S307" i="1"/>
  <c r="R307" i="1"/>
  <c r="Q307" i="1"/>
  <c r="P307" i="1"/>
  <c r="O307" i="1"/>
  <c r="N307" i="1"/>
  <c r="M307" i="1"/>
  <c r="L307" i="1"/>
  <c r="K307" i="1"/>
  <c r="J307" i="1"/>
  <c r="I307" i="1"/>
  <c r="H307" i="1"/>
  <c r="G307" i="1"/>
  <c r="F307" i="1"/>
  <c r="E307" i="1"/>
  <c r="D307" i="1"/>
  <c r="C307" i="1"/>
  <c r="B307" i="1"/>
  <c r="A307" i="1"/>
  <c r="AA306" i="1"/>
  <c r="Z306" i="1"/>
  <c r="Y306" i="1"/>
  <c r="X306" i="1"/>
  <c r="W306" i="1"/>
  <c r="V306" i="1"/>
  <c r="U306" i="1"/>
  <c r="T306" i="1"/>
  <c r="S306" i="1"/>
  <c r="R306" i="1"/>
  <c r="Q306" i="1"/>
  <c r="P306" i="1"/>
  <c r="O306" i="1"/>
  <c r="N306" i="1"/>
  <c r="M306" i="1"/>
  <c r="L306" i="1"/>
  <c r="K306" i="1"/>
  <c r="J306" i="1"/>
  <c r="I306" i="1"/>
  <c r="H306" i="1"/>
  <c r="G306" i="1"/>
  <c r="F306" i="1"/>
  <c r="E306" i="1"/>
  <c r="D306" i="1"/>
  <c r="C306" i="1"/>
  <c r="B306" i="1"/>
  <c r="A306" i="1"/>
  <c r="AA305" i="1"/>
  <c r="Z305" i="1"/>
  <c r="Y305" i="1"/>
  <c r="X305" i="1"/>
  <c r="W305" i="1"/>
  <c r="V305" i="1"/>
  <c r="U305" i="1"/>
  <c r="T305" i="1"/>
  <c r="S305" i="1"/>
  <c r="R305" i="1"/>
  <c r="Q305" i="1"/>
  <c r="P305" i="1"/>
  <c r="O305" i="1"/>
  <c r="N305" i="1"/>
  <c r="M305" i="1"/>
  <c r="L305" i="1"/>
  <c r="K305" i="1"/>
  <c r="J305" i="1"/>
  <c r="I305" i="1"/>
  <c r="H305" i="1"/>
  <c r="G305" i="1"/>
  <c r="F305" i="1"/>
  <c r="E305" i="1"/>
  <c r="D305" i="1"/>
  <c r="C305" i="1"/>
  <c r="B305" i="1"/>
  <c r="A305" i="1"/>
  <c r="AA304" i="1"/>
  <c r="Z304" i="1"/>
  <c r="Y304" i="1"/>
  <c r="X304" i="1"/>
  <c r="W304" i="1"/>
  <c r="V304" i="1"/>
  <c r="U304" i="1"/>
  <c r="T304" i="1"/>
  <c r="S304" i="1"/>
  <c r="R304" i="1"/>
  <c r="Q304" i="1"/>
  <c r="P304" i="1"/>
  <c r="O304" i="1"/>
  <c r="N304" i="1"/>
  <c r="M304" i="1"/>
  <c r="L304" i="1"/>
  <c r="K304" i="1"/>
  <c r="J304" i="1"/>
  <c r="I304" i="1"/>
  <c r="H304" i="1"/>
  <c r="G304" i="1"/>
  <c r="F304" i="1"/>
  <c r="E304" i="1"/>
  <c r="D304" i="1"/>
  <c r="C304" i="1"/>
  <c r="B304" i="1"/>
  <c r="A304" i="1"/>
  <c r="AA303" i="1"/>
  <c r="Z303" i="1"/>
  <c r="Y303" i="1"/>
  <c r="X303" i="1"/>
  <c r="W303" i="1"/>
  <c r="V303" i="1"/>
  <c r="U303" i="1"/>
  <c r="T303" i="1"/>
  <c r="S303" i="1"/>
  <c r="R303" i="1"/>
  <c r="Q303" i="1"/>
  <c r="P303" i="1"/>
  <c r="O303" i="1"/>
  <c r="N303" i="1"/>
  <c r="M303" i="1"/>
  <c r="L303" i="1"/>
  <c r="K303" i="1"/>
  <c r="J303" i="1"/>
  <c r="I303" i="1"/>
  <c r="H303" i="1"/>
  <c r="G303" i="1"/>
  <c r="F303" i="1"/>
  <c r="E303" i="1"/>
  <c r="D303" i="1"/>
  <c r="C303" i="1"/>
  <c r="B303" i="1"/>
  <c r="A303" i="1"/>
  <c r="AA302" i="1"/>
  <c r="Z302" i="1"/>
  <c r="Y302" i="1"/>
  <c r="X302" i="1"/>
  <c r="W302" i="1"/>
  <c r="V302" i="1"/>
  <c r="U302" i="1"/>
  <c r="T302" i="1"/>
  <c r="S302" i="1"/>
  <c r="R302" i="1"/>
  <c r="Q302" i="1"/>
  <c r="P302" i="1"/>
  <c r="O302" i="1"/>
  <c r="N302" i="1"/>
  <c r="M302" i="1"/>
  <c r="L302" i="1"/>
  <c r="K302" i="1"/>
  <c r="J302" i="1"/>
  <c r="I302" i="1"/>
  <c r="H302" i="1"/>
  <c r="G302" i="1"/>
  <c r="F302" i="1"/>
  <c r="E302" i="1"/>
  <c r="D302" i="1"/>
  <c r="C302" i="1"/>
  <c r="B302" i="1"/>
  <c r="A302" i="1"/>
  <c r="AA301" i="1"/>
  <c r="Z301" i="1"/>
  <c r="Y301" i="1"/>
  <c r="X301" i="1"/>
  <c r="W301" i="1"/>
  <c r="V301" i="1"/>
  <c r="U301" i="1"/>
  <c r="T301" i="1"/>
  <c r="S301" i="1"/>
  <c r="R301" i="1"/>
  <c r="Q301" i="1"/>
  <c r="P301" i="1"/>
  <c r="O301" i="1"/>
  <c r="N301" i="1"/>
  <c r="M301" i="1"/>
  <c r="L301" i="1"/>
  <c r="K301" i="1"/>
  <c r="J301" i="1"/>
  <c r="I301" i="1"/>
  <c r="H301" i="1"/>
  <c r="G301" i="1"/>
  <c r="F301" i="1"/>
  <c r="E301" i="1"/>
  <c r="D301" i="1"/>
  <c r="C301" i="1"/>
  <c r="B301" i="1"/>
  <c r="A301" i="1"/>
  <c r="AA300" i="1"/>
  <c r="Z300" i="1"/>
  <c r="Y300" i="1"/>
  <c r="X300" i="1"/>
  <c r="W300" i="1"/>
  <c r="V300" i="1"/>
  <c r="U300" i="1"/>
  <c r="T300" i="1"/>
  <c r="S300" i="1"/>
  <c r="R300" i="1"/>
  <c r="Q300" i="1"/>
  <c r="P300" i="1"/>
  <c r="O300" i="1"/>
  <c r="N300" i="1"/>
  <c r="M300" i="1"/>
  <c r="L300" i="1"/>
  <c r="K300" i="1"/>
  <c r="J300" i="1"/>
  <c r="I300" i="1"/>
  <c r="H300" i="1"/>
  <c r="G300" i="1"/>
  <c r="F300" i="1"/>
  <c r="E300" i="1"/>
  <c r="D300" i="1"/>
  <c r="C300" i="1"/>
  <c r="B300" i="1"/>
  <c r="A300" i="1"/>
  <c r="AA299" i="1"/>
  <c r="Z299" i="1"/>
  <c r="Y299" i="1"/>
  <c r="X299" i="1"/>
  <c r="W299" i="1"/>
  <c r="V299" i="1"/>
  <c r="U299" i="1"/>
  <c r="T299" i="1"/>
  <c r="S299" i="1"/>
  <c r="R299" i="1"/>
  <c r="Q299" i="1"/>
  <c r="P299" i="1"/>
  <c r="O299" i="1"/>
  <c r="N299" i="1"/>
  <c r="M299" i="1"/>
  <c r="L299" i="1"/>
  <c r="K299" i="1"/>
  <c r="J299" i="1"/>
  <c r="I299" i="1"/>
  <c r="H299" i="1"/>
  <c r="G299" i="1"/>
  <c r="F299" i="1"/>
  <c r="E299" i="1"/>
  <c r="D299" i="1"/>
  <c r="C299" i="1"/>
  <c r="B299" i="1"/>
  <c r="A299" i="1"/>
  <c r="AA298" i="1"/>
  <c r="Z298" i="1"/>
  <c r="Y298" i="1"/>
  <c r="X298" i="1"/>
  <c r="W298" i="1"/>
  <c r="V298" i="1"/>
  <c r="U298" i="1"/>
  <c r="T298" i="1"/>
  <c r="S298" i="1"/>
  <c r="R298" i="1"/>
  <c r="Q298" i="1"/>
  <c r="P298" i="1"/>
  <c r="O298" i="1"/>
  <c r="N298" i="1"/>
  <c r="M298" i="1"/>
  <c r="L298" i="1"/>
  <c r="K298" i="1"/>
  <c r="J298" i="1"/>
  <c r="I298" i="1"/>
  <c r="H298" i="1"/>
  <c r="G298" i="1"/>
  <c r="F298" i="1"/>
  <c r="E298" i="1"/>
  <c r="D298" i="1"/>
  <c r="C298" i="1"/>
  <c r="B298" i="1"/>
  <c r="A298" i="1"/>
  <c r="AA297" i="1"/>
  <c r="Z297" i="1"/>
  <c r="Y297" i="1"/>
  <c r="X297" i="1"/>
  <c r="W297" i="1"/>
  <c r="V297" i="1"/>
  <c r="U297" i="1"/>
  <c r="T297" i="1"/>
  <c r="S297" i="1"/>
  <c r="R297" i="1"/>
  <c r="Q297" i="1"/>
  <c r="P297" i="1"/>
  <c r="O297" i="1"/>
  <c r="N297" i="1"/>
  <c r="M297" i="1"/>
  <c r="L297" i="1"/>
  <c r="K297" i="1"/>
  <c r="J297" i="1"/>
  <c r="I297" i="1"/>
  <c r="H297" i="1"/>
  <c r="G297" i="1"/>
  <c r="F297" i="1"/>
  <c r="E297" i="1"/>
  <c r="D297" i="1"/>
  <c r="C297" i="1"/>
  <c r="B297" i="1"/>
  <c r="A297" i="1"/>
  <c r="AA296" i="1"/>
  <c r="Z296" i="1"/>
  <c r="Y296" i="1"/>
  <c r="X296" i="1"/>
  <c r="W296" i="1"/>
  <c r="V296" i="1"/>
  <c r="U296" i="1"/>
  <c r="T296" i="1"/>
  <c r="S296" i="1"/>
  <c r="R296" i="1"/>
  <c r="Q296" i="1"/>
  <c r="P296" i="1"/>
  <c r="O296" i="1"/>
  <c r="N296" i="1"/>
  <c r="M296" i="1"/>
  <c r="L296" i="1"/>
  <c r="K296" i="1"/>
  <c r="J296" i="1"/>
  <c r="I296" i="1"/>
  <c r="H296" i="1"/>
  <c r="G296" i="1"/>
  <c r="F296" i="1"/>
  <c r="E296" i="1"/>
  <c r="D296" i="1"/>
  <c r="C296" i="1"/>
  <c r="B296" i="1"/>
  <c r="A296" i="1"/>
  <c r="AA295" i="1"/>
  <c r="Z295" i="1"/>
  <c r="Y295" i="1"/>
  <c r="X295" i="1"/>
  <c r="W295" i="1"/>
  <c r="V295" i="1"/>
  <c r="U295" i="1"/>
  <c r="T295" i="1"/>
  <c r="S295" i="1"/>
  <c r="R295" i="1"/>
  <c r="Q295" i="1"/>
  <c r="P295" i="1"/>
  <c r="O295" i="1"/>
  <c r="N295" i="1"/>
  <c r="M295" i="1"/>
  <c r="L295" i="1"/>
  <c r="K295" i="1"/>
  <c r="J295" i="1"/>
  <c r="I295" i="1"/>
  <c r="H295" i="1"/>
  <c r="G295" i="1"/>
  <c r="F295" i="1"/>
  <c r="E295" i="1"/>
  <c r="D295" i="1"/>
  <c r="C295" i="1"/>
  <c r="B295" i="1"/>
  <c r="A295" i="1"/>
  <c r="AA294" i="1"/>
  <c r="Z294" i="1"/>
  <c r="Y294" i="1"/>
  <c r="X294" i="1"/>
  <c r="W294" i="1"/>
  <c r="V294" i="1"/>
  <c r="U294" i="1"/>
  <c r="T294" i="1"/>
  <c r="S294" i="1"/>
  <c r="R294" i="1"/>
  <c r="Q294" i="1"/>
  <c r="P294" i="1"/>
  <c r="O294" i="1"/>
  <c r="N294" i="1"/>
  <c r="M294" i="1"/>
  <c r="L294" i="1"/>
  <c r="K294" i="1"/>
  <c r="J294" i="1"/>
  <c r="I294" i="1"/>
  <c r="H294" i="1"/>
  <c r="G294" i="1"/>
  <c r="F294" i="1"/>
  <c r="E294" i="1"/>
  <c r="D294" i="1"/>
  <c r="C294" i="1"/>
  <c r="B294" i="1"/>
  <c r="A294" i="1"/>
  <c r="AA293" i="1"/>
  <c r="Z293" i="1"/>
  <c r="Y293" i="1"/>
  <c r="X293" i="1"/>
  <c r="W293" i="1"/>
  <c r="V293" i="1"/>
  <c r="U293" i="1"/>
  <c r="T293" i="1"/>
  <c r="S293" i="1"/>
  <c r="R293" i="1"/>
  <c r="Q293" i="1"/>
  <c r="P293" i="1"/>
  <c r="O293" i="1"/>
  <c r="N293" i="1"/>
  <c r="M293" i="1"/>
  <c r="L293" i="1"/>
  <c r="K293" i="1"/>
  <c r="J293" i="1"/>
  <c r="I293" i="1"/>
  <c r="H293" i="1"/>
  <c r="G293" i="1"/>
  <c r="F293" i="1"/>
  <c r="E293" i="1"/>
  <c r="D293" i="1"/>
  <c r="C293" i="1"/>
  <c r="B293" i="1"/>
  <c r="A293" i="1"/>
  <c r="AA292" i="1"/>
  <c r="Z292" i="1"/>
  <c r="Y292" i="1"/>
  <c r="X292" i="1"/>
  <c r="W292" i="1"/>
  <c r="V292" i="1"/>
  <c r="U292" i="1"/>
  <c r="T292" i="1"/>
  <c r="S292" i="1"/>
  <c r="R292" i="1"/>
  <c r="Q292" i="1"/>
  <c r="P292" i="1"/>
  <c r="O292" i="1"/>
  <c r="N292" i="1"/>
  <c r="M292" i="1"/>
  <c r="L292" i="1"/>
  <c r="K292" i="1"/>
  <c r="J292" i="1"/>
  <c r="I292" i="1"/>
  <c r="H292" i="1"/>
  <c r="G292" i="1"/>
  <c r="F292" i="1"/>
  <c r="E292" i="1"/>
  <c r="D292" i="1"/>
  <c r="C292" i="1"/>
  <c r="B292" i="1"/>
  <c r="A292" i="1"/>
  <c r="AA291" i="1"/>
  <c r="Z291" i="1"/>
  <c r="Y291" i="1"/>
  <c r="X291" i="1"/>
  <c r="W291" i="1"/>
  <c r="V291" i="1"/>
  <c r="U291" i="1"/>
  <c r="T291" i="1"/>
  <c r="S291" i="1"/>
  <c r="R291" i="1"/>
  <c r="Q291" i="1"/>
  <c r="P291" i="1"/>
  <c r="O291" i="1"/>
  <c r="N291" i="1"/>
  <c r="M291" i="1"/>
  <c r="L291" i="1"/>
  <c r="K291" i="1"/>
  <c r="J291" i="1"/>
  <c r="I291" i="1"/>
  <c r="H291" i="1"/>
  <c r="G291" i="1"/>
  <c r="F291" i="1"/>
  <c r="E291" i="1"/>
  <c r="D291" i="1"/>
  <c r="C291" i="1"/>
  <c r="B291" i="1"/>
  <c r="A291" i="1"/>
  <c r="AA290" i="1"/>
  <c r="Z290" i="1"/>
  <c r="Y290" i="1"/>
  <c r="X290" i="1"/>
  <c r="W290" i="1"/>
  <c r="V290" i="1"/>
  <c r="U290" i="1"/>
  <c r="T290" i="1"/>
  <c r="S290" i="1"/>
  <c r="R290" i="1"/>
  <c r="Q290" i="1"/>
  <c r="P290" i="1"/>
  <c r="O290" i="1"/>
  <c r="N290" i="1"/>
  <c r="M290" i="1"/>
  <c r="L290" i="1"/>
  <c r="K290" i="1"/>
  <c r="J290" i="1"/>
  <c r="I290" i="1"/>
  <c r="H290" i="1"/>
  <c r="G290" i="1"/>
  <c r="F290" i="1"/>
  <c r="E290" i="1"/>
  <c r="D290" i="1"/>
  <c r="C290" i="1"/>
  <c r="B290" i="1"/>
  <c r="A290" i="1"/>
  <c r="AA289" i="1"/>
  <c r="Z289" i="1"/>
  <c r="Y289" i="1"/>
  <c r="X289" i="1"/>
  <c r="W289" i="1"/>
  <c r="V289" i="1"/>
  <c r="U289" i="1"/>
  <c r="T289" i="1"/>
  <c r="S289" i="1"/>
  <c r="R289" i="1"/>
  <c r="Q289" i="1"/>
  <c r="P289" i="1"/>
  <c r="O289" i="1"/>
  <c r="N289" i="1"/>
  <c r="M289" i="1"/>
  <c r="L289" i="1"/>
  <c r="K289" i="1"/>
  <c r="J289" i="1"/>
  <c r="I289" i="1"/>
  <c r="H289" i="1"/>
  <c r="G289" i="1"/>
  <c r="F289" i="1"/>
  <c r="E289" i="1"/>
  <c r="D289" i="1"/>
  <c r="C289" i="1"/>
  <c r="B289" i="1"/>
  <c r="A289" i="1"/>
  <c r="AA288" i="1"/>
  <c r="Z288" i="1"/>
  <c r="Y288" i="1"/>
  <c r="X288" i="1"/>
  <c r="W288" i="1"/>
  <c r="V288" i="1"/>
  <c r="U288" i="1"/>
  <c r="T288" i="1"/>
  <c r="S288" i="1"/>
  <c r="R288" i="1"/>
  <c r="Q288" i="1"/>
  <c r="P288" i="1"/>
  <c r="O288" i="1"/>
  <c r="N288" i="1"/>
  <c r="M288" i="1"/>
  <c r="L288" i="1"/>
  <c r="K288" i="1"/>
  <c r="J288" i="1"/>
  <c r="I288" i="1"/>
  <c r="H288" i="1"/>
  <c r="G288" i="1"/>
  <c r="F288" i="1"/>
  <c r="E288" i="1"/>
  <c r="D288" i="1"/>
  <c r="C288" i="1"/>
  <c r="B288" i="1"/>
  <c r="A288" i="1"/>
  <c r="AA287" i="1"/>
  <c r="Z287" i="1"/>
  <c r="Y287" i="1"/>
  <c r="X287" i="1"/>
  <c r="W287" i="1"/>
  <c r="V287" i="1"/>
  <c r="U287" i="1"/>
  <c r="T287" i="1"/>
  <c r="S287" i="1"/>
  <c r="R287" i="1"/>
  <c r="Q287" i="1"/>
  <c r="P287" i="1"/>
  <c r="O287" i="1"/>
  <c r="N287" i="1"/>
  <c r="M287" i="1"/>
  <c r="L287" i="1"/>
  <c r="K287" i="1"/>
  <c r="J287" i="1"/>
  <c r="I287" i="1"/>
  <c r="H287" i="1"/>
  <c r="G287" i="1"/>
  <c r="F287" i="1"/>
  <c r="E287" i="1"/>
  <c r="D287" i="1"/>
  <c r="C287" i="1"/>
  <c r="B287" i="1"/>
  <c r="A287" i="1"/>
  <c r="AA286" i="1"/>
  <c r="Z286" i="1"/>
  <c r="Y286" i="1"/>
  <c r="X286" i="1"/>
  <c r="W286" i="1"/>
  <c r="V286" i="1"/>
  <c r="U286" i="1"/>
  <c r="T286" i="1"/>
  <c r="S286" i="1"/>
  <c r="R286" i="1"/>
  <c r="Q286" i="1"/>
  <c r="P286" i="1"/>
  <c r="O286" i="1"/>
  <c r="N286" i="1"/>
  <c r="M286" i="1"/>
  <c r="L286" i="1"/>
  <c r="K286" i="1"/>
  <c r="J286" i="1"/>
  <c r="I286" i="1"/>
  <c r="H286" i="1"/>
  <c r="G286" i="1"/>
  <c r="F286" i="1"/>
  <c r="E286" i="1"/>
  <c r="D286" i="1"/>
  <c r="C286" i="1"/>
  <c r="B286" i="1"/>
  <c r="A286" i="1"/>
  <c r="AA285" i="1"/>
  <c r="Z285" i="1"/>
  <c r="Y285" i="1"/>
  <c r="X285" i="1"/>
  <c r="W285" i="1"/>
  <c r="V285" i="1"/>
  <c r="U285" i="1"/>
  <c r="T285" i="1"/>
  <c r="S285" i="1"/>
  <c r="R285" i="1"/>
  <c r="Q285" i="1"/>
  <c r="P285" i="1"/>
  <c r="O285" i="1"/>
  <c r="N285" i="1"/>
  <c r="M285" i="1"/>
  <c r="L285" i="1"/>
  <c r="K285" i="1"/>
  <c r="J285" i="1"/>
  <c r="I285" i="1"/>
  <c r="H285" i="1"/>
  <c r="G285" i="1"/>
  <c r="F285" i="1"/>
  <c r="E285" i="1"/>
  <c r="D285" i="1"/>
  <c r="C285" i="1"/>
  <c r="B285" i="1"/>
  <c r="A285" i="1"/>
  <c r="AA284" i="1"/>
  <c r="Z284" i="1"/>
  <c r="Y284" i="1"/>
  <c r="X284" i="1"/>
  <c r="W284" i="1"/>
  <c r="V284" i="1"/>
  <c r="U284" i="1"/>
  <c r="T284" i="1"/>
  <c r="S284" i="1"/>
  <c r="R284" i="1"/>
  <c r="Q284" i="1"/>
  <c r="P284" i="1"/>
  <c r="O284" i="1"/>
  <c r="N284" i="1"/>
  <c r="M284" i="1"/>
  <c r="L284" i="1"/>
  <c r="K284" i="1"/>
  <c r="J284" i="1"/>
  <c r="I284" i="1"/>
  <c r="H284" i="1"/>
  <c r="G284" i="1"/>
  <c r="F284" i="1"/>
  <c r="E284" i="1"/>
  <c r="D284" i="1"/>
  <c r="C284" i="1"/>
  <c r="B284" i="1"/>
  <c r="A284" i="1"/>
  <c r="AA283" i="1"/>
  <c r="Z283" i="1"/>
  <c r="Y283" i="1"/>
  <c r="X283" i="1"/>
  <c r="W283" i="1"/>
  <c r="V283" i="1"/>
  <c r="U283" i="1"/>
  <c r="T283" i="1"/>
  <c r="S283" i="1"/>
  <c r="R283" i="1"/>
  <c r="Q283" i="1"/>
  <c r="P283" i="1"/>
  <c r="O283" i="1"/>
  <c r="N283" i="1"/>
  <c r="M283" i="1"/>
  <c r="L283" i="1"/>
  <c r="K283" i="1"/>
  <c r="J283" i="1"/>
  <c r="I283" i="1"/>
  <c r="H283" i="1"/>
  <c r="G283" i="1"/>
  <c r="F283" i="1"/>
  <c r="E283" i="1"/>
  <c r="D283" i="1"/>
  <c r="C283" i="1"/>
  <c r="B283" i="1"/>
  <c r="A283" i="1"/>
  <c r="AA282" i="1"/>
  <c r="Z282" i="1"/>
  <c r="Y282" i="1"/>
  <c r="X282" i="1"/>
  <c r="W282" i="1"/>
  <c r="V282" i="1"/>
  <c r="U282" i="1"/>
  <c r="T282" i="1"/>
  <c r="S282" i="1"/>
  <c r="R282" i="1"/>
  <c r="Q282" i="1"/>
  <c r="P282" i="1"/>
  <c r="O282" i="1"/>
  <c r="N282" i="1"/>
  <c r="M282" i="1"/>
  <c r="L282" i="1"/>
  <c r="K282" i="1"/>
  <c r="J282" i="1"/>
  <c r="I282" i="1"/>
  <c r="H282" i="1"/>
  <c r="G282" i="1"/>
  <c r="F282" i="1"/>
  <c r="E282" i="1"/>
  <c r="D282" i="1"/>
  <c r="C282" i="1"/>
  <c r="B282" i="1"/>
  <c r="A282" i="1"/>
  <c r="AA281" i="1"/>
  <c r="Z281" i="1"/>
  <c r="Y281" i="1"/>
  <c r="X281" i="1"/>
  <c r="W281" i="1"/>
  <c r="V281" i="1"/>
  <c r="U281" i="1"/>
  <c r="T281" i="1"/>
  <c r="S281" i="1"/>
  <c r="R281" i="1"/>
  <c r="Q281" i="1"/>
  <c r="P281" i="1"/>
  <c r="O281" i="1"/>
  <c r="N281" i="1"/>
  <c r="M281" i="1"/>
  <c r="L281" i="1"/>
  <c r="K281" i="1"/>
  <c r="J281" i="1"/>
  <c r="I281" i="1"/>
  <c r="H281" i="1"/>
  <c r="G281" i="1"/>
  <c r="F281" i="1"/>
  <c r="E281" i="1"/>
  <c r="D281" i="1"/>
  <c r="C281" i="1"/>
  <c r="B281" i="1"/>
  <c r="A281" i="1"/>
  <c r="AA280" i="1"/>
  <c r="Z280" i="1"/>
  <c r="Y280" i="1"/>
  <c r="X280" i="1"/>
  <c r="W280" i="1"/>
  <c r="V280" i="1"/>
  <c r="U280" i="1"/>
  <c r="T280" i="1"/>
  <c r="S280" i="1"/>
  <c r="R280" i="1"/>
  <c r="Q280" i="1"/>
  <c r="P280" i="1"/>
  <c r="O280" i="1"/>
  <c r="N280" i="1"/>
  <c r="M280" i="1"/>
  <c r="L280" i="1"/>
  <c r="K280" i="1"/>
  <c r="J280" i="1"/>
  <c r="I280" i="1"/>
  <c r="H280" i="1"/>
  <c r="G280" i="1"/>
  <c r="F280" i="1"/>
  <c r="E280" i="1"/>
  <c r="D280" i="1"/>
  <c r="C280" i="1"/>
  <c r="B280" i="1"/>
  <c r="A280" i="1"/>
  <c r="AA279" i="1"/>
  <c r="Z279" i="1"/>
  <c r="Y279" i="1"/>
  <c r="X279" i="1"/>
  <c r="W279" i="1"/>
  <c r="V279" i="1"/>
  <c r="U279" i="1"/>
  <c r="T279" i="1"/>
  <c r="S279" i="1"/>
  <c r="R279" i="1"/>
  <c r="Q279" i="1"/>
  <c r="P279" i="1"/>
  <c r="O279" i="1"/>
  <c r="N279" i="1"/>
  <c r="M279" i="1"/>
  <c r="L279" i="1"/>
  <c r="K279" i="1"/>
  <c r="J279" i="1"/>
  <c r="I279" i="1"/>
  <c r="H279" i="1"/>
  <c r="G279" i="1"/>
  <c r="F279" i="1"/>
  <c r="E279" i="1"/>
  <c r="D279" i="1"/>
  <c r="C279" i="1"/>
  <c r="B279" i="1"/>
  <c r="A279" i="1"/>
  <c r="AA278" i="1"/>
  <c r="Z278" i="1"/>
  <c r="Y278" i="1"/>
  <c r="X278" i="1"/>
  <c r="W278" i="1"/>
  <c r="V278" i="1"/>
  <c r="U278" i="1"/>
  <c r="T278" i="1"/>
  <c r="S278" i="1"/>
  <c r="R278" i="1"/>
  <c r="Q278" i="1"/>
  <c r="P278" i="1"/>
  <c r="O278" i="1"/>
  <c r="N278" i="1"/>
  <c r="M278" i="1"/>
  <c r="L278" i="1"/>
  <c r="K278" i="1"/>
  <c r="J278" i="1"/>
  <c r="I278" i="1"/>
  <c r="H278" i="1"/>
  <c r="G278" i="1"/>
  <c r="F278" i="1"/>
  <c r="E278" i="1"/>
  <c r="D278" i="1"/>
  <c r="C278" i="1"/>
  <c r="B278" i="1"/>
  <c r="A278" i="1"/>
  <c r="AA277" i="1"/>
  <c r="Z277" i="1"/>
  <c r="Y277" i="1"/>
  <c r="X277" i="1"/>
  <c r="W277" i="1"/>
  <c r="V277" i="1"/>
  <c r="U277" i="1"/>
  <c r="T277" i="1"/>
  <c r="S277" i="1"/>
  <c r="R277" i="1"/>
  <c r="Q277" i="1"/>
  <c r="P277" i="1"/>
  <c r="O277" i="1"/>
  <c r="N277" i="1"/>
  <c r="M277" i="1"/>
  <c r="L277" i="1"/>
  <c r="K277" i="1"/>
  <c r="J277" i="1"/>
  <c r="I277" i="1"/>
  <c r="H277" i="1"/>
  <c r="G277" i="1"/>
  <c r="F277" i="1"/>
  <c r="E277" i="1"/>
  <c r="D277" i="1"/>
  <c r="C277" i="1"/>
  <c r="B277" i="1"/>
  <c r="A277" i="1"/>
  <c r="AA276" i="1"/>
  <c r="Z276" i="1"/>
  <c r="Y276" i="1"/>
  <c r="X276" i="1"/>
  <c r="W276" i="1"/>
  <c r="V276" i="1"/>
  <c r="U276" i="1"/>
  <c r="T276" i="1"/>
  <c r="S276" i="1"/>
  <c r="R276" i="1"/>
  <c r="Q276" i="1"/>
  <c r="P276" i="1"/>
  <c r="O276" i="1"/>
  <c r="N276" i="1"/>
  <c r="M276" i="1"/>
  <c r="L276" i="1"/>
  <c r="K276" i="1"/>
  <c r="J276" i="1"/>
  <c r="I276" i="1"/>
  <c r="H276" i="1"/>
  <c r="G276" i="1"/>
  <c r="F276" i="1"/>
  <c r="E276" i="1"/>
  <c r="D276" i="1"/>
  <c r="C276" i="1"/>
  <c r="B276" i="1"/>
  <c r="A276" i="1"/>
  <c r="AA275" i="1"/>
  <c r="Z275" i="1"/>
  <c r="Y275" i="1"/>
  <c r="X275" i="1"/>
  <c r="W275" i="1"/>
  <c r="V275" i="1"/>
  <c r="U275" i="1"/>
  <c r="T275" i="1"/>
  <c r="S275" i="1"/>
  <c r="R275" i="1"/>
  <c r="Q275" i="1"/>
  <c r="P275" i="1"/>
  <c r="O275" i="1"/>
  <c r="N275" i="1"/>
  <c r="M275" i="1"/>
  <c r="L275" i="1"/>
  <c r="K275" i="1"/>
  <c r="J275" i="1"/>
  <c r="I275" i="1"/>
  <c r="H275" i="1"/>
  <c r="G275" i="1"/>
  <c r="F275" i="1"/>
  <c r="E275" i="1"/>
  <c r="D275" i="1"/>
  <c r="C275" i="1"/>
  <c r="B275" i="1"/>
  <c r="A275" i="1"/>
  <c r="AA274" i="1"/>
  <c r="Z274" i="1"/>
  <c r="Y274" i="1"/>
  <c r="X274" i="1"/>
  <c r="W274" i="1"/>
  <c r="V274" i="1"/>
  <c r="U274" i="1"/>
  <c r="T274" i="1"/>
  <c r="S274" i="1"/>
  <c r="R274" i="1"/>
  <c r="Q274" i="1"/>
  <c r="P274" i="1"/>
  <c r="O274" i="1"/>
  <c r="N274" i="1"/>
  <c r="M274" i="1"/>
  <c r="L274" i="1"/>
  <c r="K274" i="1"/>
  <c r="J274" i="1"/>
  <c r="I274" i="1"/>
  <c r="H274" i="1"/>
  <c r="G274" i="1"/>
  <c r="F274" i="1"/>
  <c r="E274" i="1"/>
  <c r="D274" i="1"/>
  <c r="C274" i="1"/>
  <c r="B274" i="1"/>
  <c r="A274" i="1"/>
  <c r="AA273" i="1"/>
  <c r="Z273" i="1"/>
  <c r="Y273" i="1"/>
  <c r="X273" i="1"/>
  <c r="W273" i="1"/>
  <c r="V273" i="1"/>
  <c r="U273" i="1"/>
  <c r="T273" i="1"/>
  <c r="S273" i="1"/>
  <c r="R273" i="1"/>
  <c r="Q273" i="1"/>
  <c r="P273" i="1"/>
  <c r="O273" i="1"/>
  <c r="N273" i="1"/>
  <c r="M273" i="1"/>
  <c r="L273" i="1"/>
  <c r="K273" i="1"/>
  <c r="J273" i="1"/>
  <c r="I273" i="1"/>
  <c r="H273" i="1"/>
  <c r="G273" i="1"/>
  <c r="F273" i="1"/>
  <c r="E273" i="1"/>
  <c r="D273" i="1"/>
  <c r="C273" i="1"/>
  <c r="B273" i="1"/>
  <c r="A273" i="1"/>
  <c r="AA272" i="1"/>
  <c r="Z272" i="1"/>
  <c r="Y272" i="1"/>
  <c r="X272" i="1"/>
  <c r="W272" i="1"/>
  <c r="V272" i="1"/>
  <c r="U272" i="1"/>
  <c r="T272" i="1"/>
  <c r="S272" i="1"/>
  <c r="R272" i="1"/>
  <c r="Q272" i="1"/>
  <c r="P272" i="1"/>
  <c r="O272" i="1"/>
  <c r="N272" i="1"/>
  <c r="M272" i="1"/>
  <c r="L272" i="1"/>
  <c r="K272" i="1"/>
  <c r="J272" i="1"/>
  <c r="I272" i="1"/>
  <c r="H272" i="1"/>
  <c r="G272" i="1"/>
  <c r="F272" i="1"/>
  <c r="E272" i="1"/>
  <c r="D272" i="1"/>
  <c r="C272" i="1"/>
  <c r="B272" i="1"/>
  <c r="A272" i="1"/>
  <c r="AA271" i="1"/>
  <c r="Z271" i="1"/>
  <c r="Y271" i="1"/>
  <c r="X271" i="1"/>
  <c r="W271" i="1"/>
  <c r="V271" i="1"/>
  <c r="U271" i="1"/>
  <c r="T271" i="1"/>
  <c r="S271" i="1"/>
  <c r="R271" i="1"/>
  <c r="Q271" i="1"/>
  <c r="P271" i="1"/>
  <c r="O271" i="1"/>
  <c r="N271" i="1"/>
  <c r="M271" i="1"/>
  <c r="L271" i="1"/>
  <c r="K271" i="1"/>
  <c r="J271" i="1"/>
  <c r="I271" i="1"/>
  <c r="H271" i="1"/>
  <c r="G271" i="1"/>
  <c r="F271" i="1"/>
  <c r="E271" i="1"/>
  <c r="D271" i="1"/>
  <c r="C271" i="1"/>
  <c r="B271" i="1"/>
  <c r="A271" i="1"/>
  <c r="AA270" i="1"/>
  <c r="Z270" i="1"/>
  <c r="Y270" i="1"/>
  <c r="X270" i="1"/>
  <c r="W270" i="1"/>
  <c r="V270" i="1"/>
  <c r="U270" i="1"/>
  <c r="T270" i="1"/>
  <c r="S270" i="1"/>
  <c r="R270" i="1"/>
  <c r="Q270" i="1"/>
  <c r="P270" i="1"/>
  <c r="O270" i="1"/>
  <c r="N270" i="1"/>
  <c r="M270" i="1"/>
  <c r="L270" i="1"/>
  <c r="K270" i="1"/>
  <c r="J270" i="1"/>
  <c r="I270" i="1"/>
  <c r="H270" i="1"/>
  <c r="G270" i="1"/>
  <c r="F270" i="1"/>
  <c r="E270" i="1"/>
  <c r="D270" i="1"/>
  <c r="C270" i="1"/>
  <c r="B270" i="1"/>
  <c r="A270" i="1"/>
  <c r="AA269" i="1"/>
  <c r="Z269" i="1"/>
  <c r="Y269" i="1"/>
  <c r="X269" i="1"/>
  <c r="W269" i="1"/>
  <c r="V269" i="1"/>
  <c r="U269" i="1"/>
  <c r="T269" i="1"/>
  <c r="S269" i="1"/>
  <c r="R269" i="1"/>
  <c r="Q269" i="1"/>
  <c r="P269" i="1"/>
  <c r="O269" i="1"/>
  <c r="N269" i="1"/>
  <c r="M269" i="1"/>
  <c r="L269" i="1"/>
  <c r="K269" i="1"/>
  <c r="J269" i="1"/>
  <c r="I269" i="1"/>
  <c r="H269" i="1"/>
  <c r="G269" i="1"/>
  <c r="F269" i="1"/>
  <c r="E269" i="1"/>
  <c r="D269" i="1"/>
  <c r="C269" i="1"/>
  <c r="B269" i="1"/>
  <c r="A269" i="1"/>
  <c r="AA268" i="1"/>
  <c r="Z268" i="1"/>
  <c r="Y268" i="1"/>
  <c r="X268" i="1"/>
  <c r="W268" i="1"/>
  <c r="V268" i="1"/>
  <c r="U268" i="1"/>
  <c r="T268" i="1"/>
  <c r="S268" i="1"/>
  <c r="R268" i="1"/>
  <c r="Q268" i="1"/>
  <c r="P268" i="1"/>
  <c r="O268" i="1"/>
  <c r="N268" i="1"/>
  <c r="M268" i="1"/>
  <c r="L268" i="1"/>
  <c r="K268" i="1"/>
  <c r="J268" i="1"/>
  <c r="I268" i="1"/>
  <c r="H268" i="1"/>
  <c r="G268" i="1"/>
  <c r="F268" i="1"/>
  <c r="E268" i="1"/>
  <c r="D268" i="1"/>
  <c r="C268" i="1"/>
  <c r="B268" i="1"/>
  <c r="A268" i="1"/>
  <c r="AA267" i="1"/>
  <c r="Z267" i="1"/>
  <c r="Y267" i="1"/>
  <c r="X267" i="1"/>
  <c r="W267" i="1"/>
  <c r="V267" i="1"/>
  <c r="U267" i="1"/>
  <c r="T267" i="1"/>
  <c r="S267" i="1"/>
  <c r="R267" i="1"/>
  <c r="Q267" i="1"/>
  <c r="P267" i="1"/>
  <c r="O267" i="1"/>
  <c r="N267" i="1"/>
  <c r="M267" i="1"/>
  <c r="L267" i="1"/>
  <c r="K267" i="1"/>
  <c r="J267" i="1"/>
  <c r="I267" i="1"/>
  <c r="H267" i="1"/>
  <c r="G267" i="1"/>
  <c r="F267" i="1"/>
  <c r="E267" i="1"/>
  <c r="D267" i="1"/>
  <c r="C267" i="1"/>
  <c r="B267" i="1"/>
  <c r="A267" i="1"/>
  <c r="AA266" i="1"/>
  <c r="Z266" i="1"/>
  <c r="Y266" i="1"/>
  <c r="X266" i="1"/>
  <c r="W266" i="1"/>
  <c r="V266" i="1"/>
  <c r="U266" i="1"/>
  <c r="T266" i="1"/>
  <c r="S266" i="1"/>
  <c r="R266" i="1"/>
  <c r="Q266" i="1"/>
  <c r="P266" i="1"/>
  <c r="O266" i="1"/>
  <c r="N266" i="1"/>
  <c r="M266" i="1"/>
  <c r="L266" i="1"/>
  <c r="K266" i="1"/>
  <c r="J266" i="1"/>
  <c r="I266" i="1"/>
  <c r="H266" i="1"/>
  <c r="G266" i="1"/>
  <c r="F266" i="1"/>
  <c r="E266" i="1"/>
  <c r="D266" i="1"/>
  <c r="C266" i="1"/>
  <c r="B266" i="1"/>
  <c r="A266" i="1"/>
  <c r="AA265" i="1"/>
  <c r="Z265" i="1"/>
  <c r="Y265" i="1"/>
  <c r="X265" i="1"/>
  <c r="W265" i="1"/>
  <c r="V265" i="1"/>
  <c r="U265" i="1"/>
  <c r="T265" i="1"/>
  <c r="S265" i="1"/>
  <c r="R265" i="1"/>
  <c r="Q265" i="1"/>
  <c r="P265" i="1"/>
  <c r="O265" i="1"/>
  <c r="N265" i="1"/>
  <c r="M265" i="1"/>
  <c r="L265" i="1"/>
  <c r="K265" i="1"/>
  <c r="J265" i="1"/>
  <c r="I265" i="1"/>
  <c r="H265" i="1"/>
  <c r="G265" i="1"/>
  <c r="F265" i="1"/>
  <c r="E265" i="1"/>
  <c r="D265" i="1"/>
  <c r="C265" i="1"/>
  <c r="B265" i="1"/>
  <c r="A265" i="1"/>
  <c r="AA264" i="1"/>
  <c r="Z264" i="1"/>
  <c r="Y264" i="1"/>
  <c r="X264" i="1"/>
  <c r="W264" i="1"/>
  <c r="V264" i="1"/>
  <c r="U264" i="1"/>
  <c r="T264" i="1"/>
  <c r="S264" i="1"/>
  <c r="R264" i="1"/>
  <c r="Q264" i="1"/>
  <c r="P264" i="1"/>
  <c r="O264" i="1"/>
  <c r="N264" i="1"/>
  <c r="M264" i="1"/>
  <c r="L264" i="1"/>
  <c r="K264" i="1"/>
  <c r="J264" i="1"/>
  <c r="I264" i="1"/>
  <c r="H264" i="1"/>
  <c r="G264" i="1"/>
  <c r="F264" i="1"/>
  <c r="E264" i="1"/>
  <c r="D264" i="1"/>
  <c r="C264" i="1"/>
  <c r="B264" i="1"/>
  <c r="A264" i="1"/>
  <c r="AA263" i="1"/>
  <c r="Z263" i="1"/>
  <c r="Y263" i="1"/>
  <c r="X263" i="1"/>
  <c r="W263" i="1"/>
  <c r="V263" i="1"/>
  <c r="U263" i="1"/>
  <c r="T263" i="1"/>
  <c r="S263" i="1"/>
  <c r="R263" i="1"/>
  <c r="Q263" i="1"/>
  <c r="P263" i="1"/>
  <c r="O263" i="1"/>
  <c r="N263" i="1"/>
  <c r="M263" i="1"/>
  <c r="L263" i="1"/>
  <c r="K263" i="1"/>
  <c r="J263" i="1"/>
  <c r="I263" i="1"/>
  <c r="H263" i="1"/>
  <c r="G263" i="1"/>
  <c r="F263" i="1"/>
  <c r="E263" i="1"/>
  <c r="D263" i="1"/>
  <c r="C263" i="1"/>
  <c r="B263" i="1"/>
  <c r="A263" i="1"/>
  <c r="AA262" i="1"/>
  <c r="Z262" i="1"/>
  <c r="Y262" i="1"/>
  <c r="X262" i="1"/>
  <c r="W262" i="1"/>
  <c r="V262" i="1"/>
  <c r="U262" i="1"/>
  <c r="T262" i="1"/>
  <c r="S262" i="1"/>
  <c r="R262" i="1"/>
  <c r="Q262" i="1"/>
  <c r="P262" i="1"/>
  <c r="O262" i="1"/>
  <c r="N262" i="1"/>
  <c r="M262" i="1"/>
  <c r="L262" i="1"/>
  <c r="K262" i="1"/>
  <c r="J262" i="1"/>
  <c r="I262" i="1"/>
  <c r="H262" i="1"/>
  <c r="G262" i="1"/>
  <c r="F262" i="1"/>
  <c r="E262" i="1"/>
  <c r="D262" i="1"/>
  <c r="C262" i="1"/>
  <c r="B262" i="1"/>
  <c r="A262" i="1"/>
  <c r="AA261" i="1"/>
  <c r="Z261" i="1"/>
  <c r="Y261" i="1"/>
  <c r="X261" i="1"/>
  <c r="W261" i="1"/>
  <c r="V261" i="1"/>
  <c r="U261" i="1"/>
  <c r="T261" i="1"/>
  <c r="S261" i="1"/>
  <c r="R261" i="1"/>
  <c r="Q261" i="1"/>
  <c r="P261" i="1"/>
  <c r="O261" i="1"/>
  <c r="N261" i="1"/>
  <c r="M261" i="1"/>
  <c r="L261" i="1"/>
  <c r="K261" i="1"/>
  <c r="J261" i="1"/>
  <c r="I261" i="1"/>
  <c r="H261" i="1"/>
  <c r="G261" i="1"/>
  <c r="F261" i="1"/>
  <c r="E261" i="1"/>
  <c r="D261" i="1"/>
  <c r="C261" i="1"/>
  <c r="B261" i="1"/>
  <c r="A261" i="1"/>
  <c r="AA260" i="1"/>
  <c r="Z260" i="1"/>
  <c r="Y260" i="1"/>
  <c r="X260" i="1"/>
  <c r="W260" i="1"/>
  <c r="V260" i="1"/>
  <c r="U260" i="1"/>
  <c r="T260" i="1"/>
  <c r="S260" i="1"/>
  <c r="R260" i="1"/>
  <c r="Q260" i="1"/>
  <c r="P260" i="1"/>
  <c r="O260" i="1"/>
  <c r="N260" i="1"/>
  <c r="M260" i="1"/>
  <c r="L260" i="1"/>
  <c r="K260" i="1"/>
  <c r="J260" i="1"/>
  <c r="I260" i="1"/>
  <c r="H260" i="1"/>
  <c r="G260" i="1"/>
  <c r="F260" i="1"/>
  <c r="E260" i="1"/>
  <c r="D260" i="1"/>
  <c r="C260" i="1"/>
  <c r="B260" i="1"/>
  <c r="A260" i="1"/>
  <c r="AA259" i="1"/>
  <c r="Z259" i="1"/>
  <c r="Y259" i="1"/>
  <c r="X259" i="1"/>
  <c r="W259" i="1"/>
  <c r="V259" i="1"/>
  <c r="U259" i="1"/>
  <c r="T259" i="1"/>
  <c r="S259" i="1"/>
  <c r="R259" i="1"/>
  <c r="Q259" i="1"/>
  <c r="P259" i="1"/>
  <c r="O259" i="1"/>
  <c r="N259" i="1"/>
  <c r="M259" i="1"/>
  <c r="L259" i="1"/>
  <c r="K259" i="1"/>
  <c r="J259" i="1"/>
  <c r="I259" i="1"/>
  <c r="H259" i="1"/>
  <c r="G259" i="1"/>
  <c r="F259" i="1"/>
  <c r="E259" i="1"/>
  <c r="D259" i="1"/>
  <c r="C259" i="1"/>
  <c r="B259" i="1"/>
  <c r="A259" i="1"/>
  <c r="AA258" i="1"/>
  <c r="Z258" i="1"/>
  <c r="Y258" i="1"/>
  <c r="X258" i="1"/>
  <c r="W258" i="1"/>
  <c r="V258" i="1"/>
  <c r="U258" i="1"/>
  <c r="T258" i="1"/>
  <c r="S258" i="1"/>
  <c r="R258" i="1"/>
  <c r="Q258" i="1"/>
  <c r="P258" i="1"/>
  <c r="O258" i="1"/>
  <c r="N258" i="1"/>
  <c r="M258" i="1"/>
  <c r="L258" i="1"/>
  <c r="K258" i="1"/>
  <c r="J258" i="1"/>
  <c r="I258" i="1"/>
  <c r="H258" i="1"/>
  <c r="G258" i="1"/>
  <c r="F258" i="1"/>
  <c r="E258" i="1"/>
  <c r="D258" i="1"/>
  <c r="C258" i="1"/>
  <c r="B258" i="1"/>
  <c r="A258" i="1"/>
  <c r="AA257" i="1"/>
  <c r="Z257" i="1"/>
  <c r="Y257" i="1"/>
  <c r="X257" i="1"/>
  <c r="W257" i="1"/>
  <c r="V257" i="1"/>
  <c r="U257" i="1"/>
  <c r="T257" i="1"/>
  <c r="S257" i="1"/>
  <c r="R257" i="1"/>
  <c r="Q257" i="1"/>
  <c r="P257" i="1"/>
  <c r="O257" i="1"/>
  <c r="N257" i="1"/>
  <c r="M257" i="1"/>
  <c r="L257" i="1"/>
  <c r="K257" i="1"/>
  <c r="J257" i="1"/>
  <c r="I257" i="1"/>
  <c r="H257" i="1"/>
  <c r="G257" i="1"/>
  <c r="F257" i="1"/>
  <c r="E257" i="1"/>
  <c r="D257" i="1"/>
  <c r="C257" i="1"/>
  <c r="B257" i="1"/>
  <c r="A257" i="1"/>
  <c r="AA256" i="1"/>
  <c r="Z256" i="1"/>
  <c r="Y256" i="1"/>
  <c r="X256" i="1"/>
  <c r="W256" i="1"/>
  <c r="V256" i="1"/>
  <c r="U256" i="1"/>
  <c r="T256" i="1"/>
  <c r="S256" i="1"/>
  <c r="R256" i="1"/>
  <c r="Q256" i="1"/>
  <c r="P256" i="1"/>
  <c r="O256" i="1"/>
  <c r="N256" i="1"/>
  <c r="M256" i="1"/>
  <c r="L256" i="1"/>
  <c r="K256" i="1"/>
  <c r="J256" i="1"/>
  <c r="I256" i="1"/>
  <c r="H256" i="1"/>
  <c r="G256" i="1"/>
  <c r="F256" i="1"/>
  <c r="E256" i="1"/>
  <c r="D256" i="1"/>
  <c r="C256" i="1"/>
  <c r="B256" i="1"/>
  <c r="A256" i="1"/>
  <c r="AA255" i="1"/>
  <c r="Z255" i="1"/>
  <c r="Y255" i="1"/>
  <c r="X255" i="1"/>
  <c r="W255" i="1"/>
  <c r="V255" i="1"/>
  <c r="U255" i="1"/>
  <c r="T255" i="1"/>
  <c r="S255" i="1"/>
  <c r="R255" i="1"/>
  <c r="Q255" i="1"/>
  <c r="P255" i="1"/>
  <c r="O255" i="1"/>
  <c r="N255" i="1"/>
  <c r="M255" i="1"/>
  <c r="L255" i="1"/>
  <c r="K255" i="1"/>
  <c r="J255" i="1"/>
  <c r="I255" i="1"/>
  <c r="H255" i="1"/>
  <c r="G255" i="1"/>
  <c r="F255" i="1"/>
  <c r="E255" i="1"/>
  <c r="D255" i="1"/>
  <c r="C255" i="1"/>
  <c r="B255" i="1"/>
  <c r="A255" i="1"/>
  <c r="AA254" i="1"/>
  <c r="Z254" i="1"/>
  <c r="Y254" i="1"/>
  <c r="X254" i="1"/>
  <c r="W254" i="1"/>
  <c r="V254" i="1"/>
  <c r="U254" i="1"/>
  <c r="T254" i="1"/>
  <c r="S254" i="1"/>
  <c r="R254" i="1"/>
  <c r="Q254" i="1"/>
  <c r="P254" i="1"/>
  <c r="O254" i="1"/>
  <c r="N254" i="1"/>
  <c r="M254" i="1"/>
  <c r="L254" i="1"/>
  <c r="K254" i="1"/>
  <c r="J254" i="1"/>
  <c r="I254" i="1"/>
  <c r="H254" i="1"/>
  <c r="G254" i="1"/>
  <c r="F254" i="1"/>
  <c r="E254" i="1"/>
  <c r="D254" i="1"/>
  <c r="C254" i="1"/>
  <c r="B254" i="1"/>
  <c r="A254" i="1"/>
  <c r="AA253" i="1"/>
  <c r="Z253" i="1"/>
  <c r="Y253" i="1"/>
  <c r="X253" i="1"/>
  <c r="W253" i="1"/>
  <c r="V253" i="1"/>
  <c r="U253" i="1"/>
  <c r="T253" i="1"/>
  <c r="S253" i="1"/>
  <c r="R253" i="1"/>
  <c r="Q253" i="1"/>
  <c r="P253" i="1"/>
  <c r="O253" i="1"/>
  <c r="N253" i="1"/>
  <c r="M253" i="1"/>
  <c r="L253" i="1"/>
  <c r="K253" i="1"/>
  <c r="J253" i="1"/>
  <c r="I253" i="1"/>
  <c r="H253" i="1"/>
  <c r="G253" i="1"/>
  <c r="F253" i="1"/>
  <c r="E253" i="1"/>
  <c r="D253" i="1"/>
  <c r="C253" i="1"/>
  <c r="B253" i="1"/>
  <c r="A253" i="1"/>
  <c r="AA252" i="1"/>
  <c r="Z252" i="1"/>
  <c r="Y252" i="1"/>
  <c r="X252" i="1"/>
  <c r="W252" i="1"/>
  <c r="V252" i="1"/>
  <c r="U252" i="1"/>
  <c r="T252" i="1"/>
  <c r="S252" i="1"/>
  <c r="R252" i="1"/>
  <c r="Q252" i="1"/>
  <c r="P252" i="1"/>
  <c r="O252" i="1"/>
  <c r="N252" i="1"/>
  <c r="M252" i="1"/>
  <c r="L252" i="1"/>
  <c r="K252" i="1"/>
  <c r="J252" i="1"/>
  <c r="I252" i="1"/>
  <c r="H252" i="1"/>
  <c r="G252" i="1"/>
  <c r="F252" i="1"/>
  <c r="E252" i="1"/>
  <c r="D252" i="1"/>
  <c r="C252" i="1"/>
  <c r="B252" i="1"/>
  <c r="A252" i="1"/>
  <c r="AA251" i="1"/>
  <c r="Z251" i="1"/>
  <c r="Y251" i="1"/>
  <c r="X251" i="1"/>
  <c r="W251" i="1"/>
  <c r="V251" i="1"/>
  <c r="U251" i="1"/>
  <c r="T251" i="1"/>
  <c r="S251" i="1"/>
  <c r="R251" i="1"/>
  <c r="Q251" i="1"/>
  <c r="P251" i="1"/>
  <c r="O251" i="1"/>
  <c r="N251" i="1"/>
  <c r="M251" i="1"/>
  <c r="L251" i="1"/>
  <c r="K251" i="1"/>
  <c r="J251" i="1"/>
  <c r="I251" i="1"/>
  <c r="H251" i="1"/>
  <c r="G251" i="1"/>
  <c r="F251" i="1"/>
  <c r="E251" i="1"/>
  <c r="D251" i="1"/>
  <c r="C251" i="1"/>
  <c r="B251" i="1"/>
  <c r="A251" i="1"/>
  <c r="AA250" i="1"/>
  <c r="Z250" i="1"/>
  <c r="Y250" i="1"/>
  <c r="X250" i="1"/>
  <c r="W250" i="1"/>
  <c r="V250" i="1"/>
  <c r="U250" i="1"/>
  <c r="T250" i="1"/>
  <c r="S250" i="1"/>
  <c r="R250" i="1"/>
  <c r="Q250" i="1"/>
  <c r="P250" i="1"/>
  <c r="O250" i="1"/>
  <c r="N250" i="1"/>
  <c r="M250" i="1"/>
  <c r="L250" i="1"/>
  <c r="K250" i="1"/>
  <c r="J250" i="1"/>
  <c r="I250" i="1"/>
  <c r="H250" i="1"/>
  <c r="G250" i="1"/>
  <c r="F250" i="1"/>
  <c r="E250" i="1"/>
  <c r="D250" i="1"/>
  <c r="C250" i="1"/>
  <c r="B250" i="1"/>
  <c r="A250" i="1"/>
  <c r="AA249" i="1"/>
  <c r="Z249" i="1"/>
  <c r="Y249" i="1"/>
  <c r="X249" i="1"/>
  <c r="W249" i="1"/>
  <c r="V249" i="1"/>
  <c r="U249" i="1"/>
  <c r="T249" i="1"/>
  <c r="S249" i="1"/>
  <c r="R249" i="1"/>
  <c r="Q249" i="1"/>
  <c r="P249" i="1"/>
  <c r="O249" i="1"/>
  <c r="N249" i="1"/>
  <c r="M249" i="1"/>
  <c r="L249" i="1"/>
  <c r="K249" i="1"/>
  <c r="J249" i="1"/>
  <c r="I249" i="1"/>
  <c r="H249" i="1"/>
  <c r="G249" i="1"/>
  <c r="F249" i="1"/>
  <c r="E249" i="1"/>
  <c r="D249" i="1"/>
  <c r="C249" i="1"/>
  <c r="B249" i="1"/>
  <c r="A249" i="1"/>
  <c r="AA248" i="1"/>
  <c r="Z248" i="1"/>
  <c r="Y248" i="1"/>
  <c r="X248" i="1"/>
  <c r="W248" i="1"/>
  <c r="V248" i="1"/>
  <c r="U248" i="1"/>
  <c r="T248" i="1"/>
  <c r="S248" i="1"/>
  <c r="R248" i="1"/>
  <c r="Q248" i="1"/>
  <c r="P248" i="1"/>
  <c r="O248" i="1"/>
  <c r="N248" i="1"/>
  <c r="M248" i="1"/>
  <c r="L248" i="1"/>
  <c r="K248" i="1"/>
  <c r="J248" i="1"/>
  <c r="I248" i="1"/>
  <c r="H248" i="1"/>
  <c r="G248" i="1"/>
  <c r="F248" i="1"/>
  <c r="E248" i="1"/>
  <c r="D248" i="1"/>
  <c r="C248" i="1"/>
  <c r="B248" i="1"/>
  <c r="A248" i="1"/>
  <c r="AA247" i="1"/>
  <c r="Z247" i="1"/>
  <c r="Y247" i="1"/>
  <c r="X247" i="1"/>
  <c r="W247" i="1"/>
  <c r="V247" i="1"/>
  <c r="U247" i="1"/>
  <c r="T247" i="1"/>
  <c r="S247" i="1"/>
  <c r="R247" i="1"/>
  <c r="Q247" i="1"/>
  <c r="P247" i="1"/>
  <c r="O247" i="1"/>
  <c r="N247" i="1"/>
  <c r="M247" i="1"/>
  <c r="L247" i="1"/>
  <c r="K247" i="1"/>
  <c r="J247" i="1"/>
  <c r="I247" i="1"/>
  <c r="H247" i="1"/>
  <c r="G247" i="1"/>
  <c r="F247" i="1"/>
  <c r="E247" i="1"/>
  <c r="D247" i="1"/>
  <c r="C247" i="1"/>
  <c r="B247" i="1"/>
  <c r="A247" i="1"/>
  <c r="AA246" i="1"/>
  <c r="Z246" i="1"/>
  <c r="Y246" i="1"/>
  <c r="X246" i="1"/>
  <c r="W246" i="1"/>
  <c r="V246" i="1"/>
  <c r="U246" i="1"/>
  <c r="T246" i="1"/>
  <c r="S246" i="1"/>
  <c r="R246" i="1"/>
  <c r="Q246" i="1"/>
  <c r="P246" i="1"/>
  <c r="O246" i="1"/>
  <c r="N246" i="1"/>
  <c r="M246" i="1"/>
  <c r="L246" i="1"/>
  <c r="K246" i="1"/>
  <c r="J246" i="1"/>
  <c r="I246" i="1"/>
  <c r="H246" i="1"/>
  <c r="G246" i="1"/>
  <c r="F246" i="1"/>
  <c r="E246" i="1"/>
  <c r="D246" i="1"/>
  <c r="C246" i="1"/>
  <c r="B246" i="1"/>
  <c r="A246" i="1"/>
  <c r="AA245" i="1"/>
  <c r="Z245" i="1"/>
  <c r="Y245" i="1"/>
  <c r="X245" i="1"/>
  <c r="W245" i="1"/>
  <c r="V245" i="1"/>
  <c r="U245" i="1"/>
  <c r="T245" i="1"/>
  <c r="S245" i="1"/>
  <c r="R245" i="1"/>
  <c r="Q245" i="1"/>
  <c r="P245" i="1"/>
  <c r="O245" i="1"/>
  <c r="N245" i="1"/>
  <c r="M245" i="1"/>
  <c r="L245" i="1"/>
  <c r="K245" i="1"/>
  <c r="J245" i="1"/>
  <c r="I245" i="1"/>
  <c r="H245" i="1"/>
  <c r="G245" i="1"/>
  <c r="F245" i="1"/>
  <c r="E245" i="1"/>
  <c r="D245" i="1"/>
  <c r="C245" i="1"/>
  <c r="B245" i="1"/>
  <c r="A245" i="1"/>
  <c r="AA244" i="1"/>
  <c r="Z244" i="1"/>
  <c r="Y244" i="1"/>
  <c r="X244" i="1"/>
  <c r="W244" i="1"/>
  <c r="V244" i="1"/>
  <c r="U244" i="1"/>
  <c r="T244" i="1"/>
  <c r="S244" i="1"/>
  <c r="R244" i="1"/>
  <c r="Q244" i="1"/>
  <c r="P244" i="1"/>
  <c r="O244" i="1"/>
  <c r="N244" i="1"/>
  <c r="M244" i="1"/>
  <c r="L244" i="1"/>
  <c r="K244" i="1"/>
  <c r="J244" i="1"/>
  <c r="I244" i="1"/>
  <c r="H244" i="1"/>
  <c r="G244" i="1"/>
  <c r="F244" i="1"/>
  <c r="E244" i="1"/>
  <c r="D244" i="1"/>
  <c r="C244" i="1"/>
  <c r="B244" i="1"/>
  <c r="A244" i="1"/>
  <c r="AA243" i="1"/>
  <c r="Z243" i="1"/>
  <c r="Y243" i="1"/>
  <c r="X243" i="1"/>
  <c r="W243" i="1"/>
  <c r="V243" i="1"/>
  <c r="U243" i="1"/>
  <c r="T243" i="1"/>
  <c r="S243" i="1"/>
  <c r="R243" i="1"/>
  <c r="Q243" i="1"/>
  <c r="P243" i="1"/>
  <c r="O243" i="1"/>
  <c r="N243" i="1"/>
  <c r="M243" i="1"/>
  <c r="L243" i="1"/>
  <c r="K243" i="1"/>
  <c r="J243" i="1"/>
  <c r="I243" i="1"/>
  <c r="H243" i="1"/>
  <c r="G243" i="1"/>
  <c r="F243" i="1"/>
  <c r="E243" i="1"/>
  <c r="D243" i="1"/>
  <c r="C243" i="1"/>
  <c r="B243" i="1"/>
  <c r="A243" i="1"/>
  <c r="AA242" i="1"/>
  <c r="Z242" i="1"/>
  <c r="Y242" i="1"/>
  <c r="X242" i="1"/>
  <c r="W242" i="1"/>
  <c r="V242" i="1"/>
  <c r="U242" i="1"/>
  <c r="T242" i="1"/>
  <c r="S242" i="1"/>
  <c r="R242" i="1"/>
  <c r="Q242" i="1"/>
  <c r="P242" i="1"/>
  <c r="O242" i="1"/>
  <c r="N242" i="1"/>
  <c r="M242" i="1"/>
  <c r="L242" i="1"/>
  <c r="K242" i="1"/>
  <c r="J242" i="1"/>
  <c r="I242" i="1"/>
  <c r="H242" i="1"/>
  <c r="G242" i="1"/>
  <c r="F242" i="1"/>
  <c r="E242" i="1"/>
  <c r="D242" i="1"/>
  <c r="C242" i="1"/>
  <c r="B242" i="1"/>
  <c r="A242" i="1"/>
  <c r="AA241" i="1"/>
  <c r="Z241" i="1"/>
  <c r="Y241" i="1"/>
  <c r="X241" i="1"/>
  <c r="W241" i="1"/>
  <c r="V241" i="1"/>
  <c r="U241" i="1"/>
  <c r="T241" i="1"/>
  <c r="S241" i="1"/>
  <c r="R241" i="1"/>
  <c r="Q241" i="1"/>
  <c r="P241" i="1"/>
  <c r="O241" i="1"/>
  <c r="N241" i="1"/>
  <c r="M241" i="1"/>
  <c r="L241" i="1"/>
  <c r="K241" i="1"/>
  <c r="J241" i="1"/>
  <c r="I241" i="1"/>
  <c r="H241" i="1"/>
  <c r="G241" i="1"/>
  <c r="F241" i="1"/>
  <c r="E241" i="1"/>
  <c r="D241" i="1"/>
  <c r="C241" i="1"/>
  <c r="B241" i="1"/>
  <c r="A241" i="1"/>
  <c r="AA240" i="1"/>
  <c r="Z240" i="1"/>
  <c r="Y240" i="1"/>
  <c r="X240" i="1"/>
  <c r="W240" i="1"/>
  <c r="V240" i="1"/>
  <c r="U240" i="1"/>
  <c r="T240" i="1"/>
  <c r="S240" i="1"/>
  <c r="R240" i="1"/>
  <c r="Q240" i="1"/>
  <c r="P240" i="1"/>
  <c r="O240" i="1"/>
  <c r="N240" i="1"/>
  <c r="M240" i="1"/>
  <c r="L240" i="1"/>
  <c r="K240" i="1"/>
  <c r="J240" i="1"/>
  <c r="I240" i="1"/>
  <c r="H240" i="1"/>
  <c r="G240" i="1"/>
  <c r="F240" i="1"/>
  <c r="E240" i="1"/>
  <c r="D240" i="1"/>
  <c r="C240" i="1"/>
  <c r="B240" i="1"/>
  <c r="A240" i="1"/>
  <c r="AA239" i="1"/>
  <c r="Z239" i="1"/>
  <c r="Y239" i="1"/>
  <c r="X239" i="1"/>
  <c r="W239" i="1"/>
  <c r="V239" i="1"/>
  <c r="U239" i="1"/>
  <c r="T239" i="1"/>
  <c r="S239" i="1"/>
  <c r="R239" i="1"/>
  <c r="Q239" i="1"/>
  <c r="P239" i="1"/>
  <c r="O239" i="1"/>
  <c r="N239" i="1"/>
  <c r="M239" i="1"/>
  <c r="L239" i="1"/>
  <c r="K239" i="1"/>
  <c r="J239" i="1"/>
  <c r="I239" i="1"/>
  <c r="H239" i="1"/>
  <c r="G239" i="1"/>
  <c r="F239" i="1"/>
  <c r="E239" i="1"/>
  <c r="D239" i="1"/>
  <c r="C239" i="1"/>
  <c r="B239" i="1"/>
  <c r="A239" i="1"/>
  <c r="AA238" i="1"/>
  <c r="Z238" i="1"/>
  <c r="Y238" i="1"/>
  <c r="X238" i="1"/>
  <c r="W238" i="1"/>
  <c r="V238" i="1"/>
  <c r="U238" i="1"/>
  <c r="T238" i="1"/>
  <c r="S238" i="1"/>
  <c r="R238" i="1"/>
  <c r="Q238" i="1"/>
  <c r="P238" i="1"/>
  <c r="O238" i="1"/>
  <c r="N238" i="1"/>
  <c r="M238" i="1"/>
  <c r="L238" i="1"/>
  <c r="K238" i="1"/>
  <c r="J238" i="1"/>
  <c r="I238" i="1"/>
  <c r="H238" i="1"/>
  <c r="G238" i="1"/>
  <c r="F238" i="1"/>
  <c r="E238" i="1"/>
  <c r="D238" i="1"/>
  <c r="C238" i="1"/>
  <c r="B238" i="1"/>
  <c r="A238" i="1"/>
  <c r="AA237" i="1"/>
  <c r="Z237" i="1"/>
  <c r="Y237" i="1"/>
  <c r="X237" i="1"/>
  <c r="W237" i="1"/>
  <c r="V237" i="1"/>
  <c r="U237" i="1"/>
  <c r="T237" i="1"/>
  <c r="S237" i="1"/>
  <c r="R237" i="1"/>
  <c r="Q237" i="1"/>
  <c r="P237" i="1"/>
  <c r="O237" i="1"/>
  <c r="N237" i="1"/>
  <c r="M237" i="1"/>
  <c r="L237" i="1"/>
  <c r="K237" i="1"/>
  <c r="J237" i="1"/>
  <c r="I237" i="1"/>
  <c r="H237" i="1"/>
  <c r="G237" i="1"/>
  <c r="F237" i="1"/>
  <c r="E237" i="1"/>
  <c r="D237" i="1"/>
  <c r="C237" i="1"/>
  <c r="B237" i="1"/>
  <c r="A237" i="1"/>
  <c r="AA236" i="1"/>
  <c r="Z236" i="1"/>
  <c r="Y236" i="1"/>
  <c r="X236" i="1"/>
  <c r="W236" i="1"/>
  <c r="V236" i="1"/>
  <c r="U236" i="1"/>
  <c r="T236" i="1"/>
  <c r="S236" i="1"/>
  <c r="R236" i="1"/>
  <c r="Q236" i="1"/>
  <c r="P236" i="1"/>
  <c r="O236" i="1"/>
  <c r="N236" i="1"/>
  <c r="M236" i="1"/>
  <c r="L236" i="1"/>
  <c r="K236" i="1"/>
  <c r="J236" i="1"/>
  <c r="I236" i="1"/>
  <c r="H236" i="1"/>
  <c r="G236" i="1"/>
  <c r="F236" i="1"/>
  <c r="E236" i="1"/>
  <c r="D236" i="1"/>
  <c r="C236" i="1"/>
  <c r="B236" i="1"/>
  <c r="A236" i="1"/>
  <c r="AA235" i="1"/>
  <c r="Z235" i="1"/>
  <c r="Y235" i="1"/>
  <c r="X235" i="1"/>
  <c r="W235" i="1"/>
  <c r="V235" i="1"/>
  <c r="U235" i="1"/>
  <c r="T235" i="1"/>
  <c r="S235" i="1"/>
  <c r="R235" i="1"/>
  <c r="Q235" i="1"/>
  <c r="P235" i="1"/>
  <c r="O235" i="1"/>
  <c r="N235" i="1"/>
  <c r="M235" i="1"/>
  <c r="L235" i="1"/>
  <c r="K235" i="1"/>
  <c r="J235" i="1"/>
  <c r="I235" i="1"/>
  <c r="H235" i="1"/>
  <c r="G235" i="1"/>
  <c r="F235" i="1"/>
  <c r="E235" i="1"/>
  <c r="D235" i="1"/>
  <c r="C235" i="1"/>
  <c r="B235" i="1"/>
  <c r="A235" i="1"/>
  <c r="AA234" i="1"/>
  <c r="Z234" i="1"/>
  <c r="Y234" i="1"/>
  <c r="X234" i="1"/>
  <c r="W234" i="1"/>
  <c r="V234" i="1"/>
  <c r="U234" i="1"/>
  <c r="T234" i="1"/>
  <c r="S234" i="1"/>
  <c r="R234" i="1"/>
  <c r="Q234" i="1"/>
  <c r="P234" i="1"/>
  <c r="O234" i="1"/>
  <c r="N234" i="1"/>
  <c r="M234" i="1"/>
  <c r="L234" i="1"/>
  <c r="K234" i="1"/>
  <c r="J234" i="1"/>
  <c r="I234" i="1"/>
  <c r="H234" i="1"/>
  <c r="G234" i="1"/>
  <c r="F234" i="1"/>
  <c r="E234" i="1"/>
  <c r="D234" i="1"/>
  <c r="C234" i="1"/>
  <c r="B234" i="1"/>
  <c r="A234" i="1"/>
  <c r="AA233" i="1"/>
  <c r="Z233" i="1"/>
  <c r="Y233" i="1"/>
  <c r="X233" i="1"/>
  <c r="W233" i="1"/>
  <c r="V233" i="1"/>
  <c r="U233" i="1"/>
  <c r="T233" i="1"/>
  <c r="S233" i="1"/>
  <c r="R233" i="1"/>
  <c r="Q233" i="1"/>
  <c r="P233" i="1"/>
  <c r="O233" i="1"/>
  <c r="N233" i="1"/>
  <c r="M233" i="1"/>
  <c r="L233" i="1"/>
  <c r="K233" i="1"/>
  <c r="J233" i="1"/>
  <c r="I233" i="1"/>
  <c r="H233" i="1"/>
  <c r="G233" i="1"/>
  <c r="F233" i="1"/>
  <c r="E233" i="1"/>
  <c r="D233" i="1"/>
  <c r="C233" i="1"/>
  <c r="B233" i="1"/>
  <c r="A233" i="1"/>
  <c r="AA232" i="1"/>
  <c r="Z232" i="1"/>
  <c r="Y232" i="1"/>
  <c r="X232" i="1"/>
  <c r="W232" i="1"/>
  <c r="V232" i="1"/>
  <c r="U232" i="1"/>
  <c r="T232" i="1"/>
  <c r="S232" i="1"/>
  <c r="R232" i="1"/>
  <c r="Q232" i="1"/>
  <c r="P232" i="1"/>
  <c r="O232" i="1"/>
  <c r="N232" i="1"/>
  <c r="M232" i="1"/>
  <c r="L232" i="1"/>
  <c r="K232" i="1"/>
  <c r="J232" i="1"/>
  <c r="I232" i="1"/>
  <c r="H232" i="1"/>
  <c r="G232" i="1"/>
  <c r="F232" i="1"/>
  <c r="E232" i="1"/>
  <c r="D232" i="1"/>
  <c r="C232" i="1"/>
  <c r="B232" i="1"/>
  <c r="A232" i="1"/>
  <c r="AA231" i="1"/>
  <c r="Z231" i="1"/>
  <c r="Y231" i="1"/>
  <c r="X231" i="1"/>
  <c r="W231" i="1"/>
  <c r="V231" i="1"/>
  <c r="U231" i="1"/>
  <c r="T231" i="1"/>
  <c r="S231" i="1"/>
  <c r="R231" i="1"/>
  <c r="Q231" i="1"/>
  <c r="P231" i="1"/>
  <c r="O231" i="1"/>
  <c r="N231" i="1"/>
  <c r="M231" i="1"/>
  <c r="L231" i="1"/>
  <c r="K231" i="1"/>
  <c r="J231" i="1"/>
  <c r="I231" i="1"/>
  <c r="H231" i="1"/>
  <c r="G231" i="1"/>
  <c r="F231" i="1"/>
  <c r="E231" i="1"/>
  <c r="D231" i="1"/>
  <c r="C231" i="1"/>
  <c r="B231" i="1"/>
  <c r="A231" i="1"/>
  <c r="AA230" i="1"/>
  <c r="Z230" i="1"/>
  <c r="Y230" i="1"/>
  <c r="X230" i="1"/>
  <c r="W230" i="1"/>
  <c r="V230" i="1"/>
  <c r="U230" i="1"/>
  <c r="T230" i="1"/>
  <c r="S230" i="1"/>
  <c r="R230" i="1"/>
  <c r="Q230" i="1"/>
  <c r="P230" i="1"/>
  <c r="O230" i="1"/>
  <c r="N230" i="1"/>
  <c r="M230" i="1"/>
  <c r="L230" i="1"/>
  <c r="K230" i="1"/>
  <c r="J230" i="1"/>
  <c r="I230" i="1"/>
  <c r="H230" i="1"/>
  <c r="G230" i="1"/>
  <c r="F230" i="1"/>
  <c r="E230" i="1"/>
  <c r="D230" i="1"/>
  <c r="C230" i="1"/>
  <c r="B230" i="1"/>
  <c r="A230" i="1"/>
  <c r="AA229" i="1"/>
  <c r="Z229" i="1"/>
  <c r="Y229" i="1"/>
  <c r="X229" i="1"/>
  <c r="W229" i="1"/>
  <c r="V229" i="1"/>
  <c r="U229" i="1"/>
  <c r="T229" i="1"/>
  <c r="S229" i="1"/>
  <c r="R229" i="1"/>
  <c r="Q229" i="1"/>
  <c r="P229" i="1"/>
  <c r="O229" i="1"/>
  <c r="N229" i="1"/>
  <c r="M229" i="1"/>
  <c r="L229" i="1"/>
  <c r="K229" i="1"/>
  <c r="J229" i="1"/>
  <c r="I229" i="1"/>
  <c r="H229" i="1"/>
  <c r="G229" i="1"/>
  <c r="F229" i="1"/>
  <c r="E229" i="1"/>
  <c r="D229" i="1"/>
  <c r="C229" i="1"/>
  <c r="B229" i="1"/>
  <c r="A229" i="1"/>
  <c r="AA228" i="1"/>
  <c r="Z228" i="1"/>
  <c r="Y228" i="1"/>
  <c r="X228" i="1"/>
  <c r="W228" i="1"/>
  <c r="V228" i="1"/>
  <c r="U228" i="1"/>
  <c r="T228" i="1"/>
  <c r="S228" i="1"/>
  <c r="R228" i="1"/>
  <c r="Q228" i="1"/>
  <c r="P228" i="1"/>
  <c r="O228" i="1"/>
  <c r="N228" i="1"/>
  <c r="M228" i="1"/>
  <c r="L228" i="1"/>
  <c r="K228" i="1"/>
  <c r="J228" i="1"/>
  <c r="I228" i="1"/>
  <c r="H228" i="1"/>
  <c r="G228" i="1"/>
  <c r="F228" i="1"/>
  <c r="E228" i="1"/>
  <c r="D228" i="1"/>
  <c r="C228" i="1"/>
  <c r="B228" i="1"/>
  <c r="A228" i="1"/>
  <c r="AA227" i="1"/>
  <c r="Z227" i="1"/>
  <c r="Y227" i="1"/>
  <c r="X227" i="1"/>
  <c r="W227" i="1"/>
  <c r="V227" i="1"/>
  <c r="U227" i="1"/>
  <c r="T227" i="1"/>
  <c r="S227" i="1"/>
  <c r="R227" i="1"/>
  <c r="Q227" i="1"/>
  <c r="P227" i="1"/>
  <c r="O227" i="1"/>
  <c r="N227" i="1"/>
  <c r="M227" i="1"/>
  <c r="L227" i="1"/>
  <c r="K227" i="1"/>
  <c r="J227" i="1"/>
  <c r="I227" i="1"/>
  <c r="H227" i="1"/>
  <c r="G227" i="1"/>
  <c r="F227" i="1"/>
  <c r="E227" i="1"/>
  <c r="D227" i="1"/>
  <c r="C227" i="1"/>
  <c r="B227" i="1"/>
  <c r="A227" i="1"/>
  <c r="AA226" i="1"/>
  <c r="Z226" i="1"/>
  <c r="Y226" i="1"/>
  <c r="X226" i="1"/>
  <c r="W226" i="1"/>
  <c r="V226" i="1"/>
  <c r="U226" i="1"/>
  <c r="T226" i="1"/>
  <c r="S226" i="1"/>
  <c r="R226" i="1"/>
  <c r="Q226" i="1"/>
  <c r="P226" i="1"/>
  <c r="O226" i="1"/>
  <c r="N226" i="1"/>
  <c r="M226" i="1"/>
  <c r="L226" i="1"/>
  <c r="K226" i="1"/>
  <c r="J226" i="1"/>
  <c r="I226" i="1"/>
  <c r="H226" i="1"/>
  <c r="G226" i="1"/>
  <c r="F226" i="1"/>
  <c r="E226" i="1"/>
  <c r="D226" i="1"/>
  <c r="C226" i="1"/>
  <c r="B226" i="1"/>
  <c r="A226" i="1"/>
  <c r="AA225" i="1"/>
  <c r="Z225" i="1"/>
  <c r="Y225" i="1"/>
  <c r="X225" i="1"/>
  <c r="W225" i="1"/>
  <c r="V225" i="1"/>
  <c r="U225" i="1"/>
  <c r="T225" i="1"/>
  <c r="S225" i="1"/>
  <c r="R225" i="1"/>
  <c r="Q225" i="1"/>
  <c r="P225" i="1"/>
  <c r="O225" i="1"/>
  <c r="N225" i="1"/>
  <c r="M225" i="1"/>
  <c r="L225" i="1"/>
  <c r="K225" i="1"/>
  <c r="J225" i="1"/>
  <c r="I225" i="1"/>
  <c r="H225" i="1"/>
  <c r="G225" i="1"/>
  <c r="F225" i="1"/>
  <c r="E225" i="1"/>
  <c r="D225" i="1"/>
  <c r="C225" i="1"/>
  <c r="B225" i="1"/>
  <c r="A225" i="1"/>
  <c r="AA224" i="1"/>
  <c r="Z224" i="1"/>
  <c r="Y224" i="1"/>
  <c r="X224" i="1"/>
  <c r="W224" i="1"/>
  <c r="V224" i="1"/>
  <c r="U224" i="1"/>
  <c r="T224" i="1"/>
  <c r="S224" i="1"/>
  <c r="R224" i="1"/>
  <c r="Q224" i="1"/>
  <c r="P224" i="1"/>
  <c r="O224" i="1"/>
  <c r="N224" i="1"/>
  <c r="M224" i="1"/>
  <c r="L224" i="1"/>
  <c r="K224" i="1"/>
  <c r="J224" i="1"/>
  <c r="I224" i="1"/>
  <c r="H224" i="1"/>
  <c r="G224" i="1"/>
  <c r="F224" i="1"/>
  <c r="E224" i="1"/>
  <c r="D224" i="1"/>
  <c r="C224" i="1"/>
  <c r="B224" i="1"/>
  <c r="A224" i="1"/>
  <c r="AA223" i="1"/>
  <c r="Z223" i="1"/>
  <c r="Y223" i="1"/>
  <c r="X223" i="1"/>
  <c r="W223" i="1"/>
  <c r="V223" i="1"/>
  <c r="U223" i="1"/>
  <c r="T223" i="1"/>
  <c r="S223" i="1"/>
  <c r="R223" i="1"/>
  <c r="Q223" i="1"/>
  <c r="P223" i="1"/>
  <c r="O223" i="1"/>
  <c r="N223" i="1"/>
  <c r="M223" i="1"/>
  <c r="L223" i="1"/>
  <c r="K223" i="1"/>
  <c r="J223" i="1"/>
  <c r="I223" i="1"/>
  <c r="H223" i="1"/>
  <c r="G223" i="1"/>
  <c r="F223" i="1"/>
  <c r="E223" i="1"/>
  <c r="D223" i="1"/>
  <c r="C223" i="1"/>
  <c r="B223" i="1"/>
  <c r="A223" i="1"/>
  <c r="AA222" i="1"/>
  <c r="Z222" i="1"/>
  <c r="Y222" i="1"/>
  <c r="X222" i="1"/>
  <c r="W222" i="1"/>
  <c r="V222" i="1"/>
  <c r="U222" i="1"/>
  <c r="T222" i="1"/>
  <c r="S222" i="1"/>
  <c r="R222" i="1"/>
  <c r="Q222" i="1"/>
  <c r="P222" i="1"/>
  <c r="O222" i="1"/>
  <c r="N222" i="1"/>
  <c r="M222" i="1"/>
  <c r="L222" i="1"/>
  <c r="K222" i="1"/>
  <c r="J222" i="1"/>
  <c r="I222" i="1"/>
  <c r="H222" i="1"/>
  <c r="G222" i="1"/>
  <c r="F222" i="1"/>
  <c r="E222" i="1"/>
  <c r="D222" i="1"/>
  <c r="C222" i="1"/>
  <c r="B222" i="1"/>
  <c r="A222" i="1"/>
  <c r="AA221" i="1"/>
  <c r="Z221" i="1"/>
  <c r="Y221" i="1"/>
  <c r="X221" i="1"/>
  <c r="W221" i="1"/>
  <c r="V221" i="1"/>
  <c r="U221" i="1"/>
  <c r="T221" i="1"/>
  <c r="S221" i="1"/>
  <c r="R221" i="1"/>
  <c r="Q221" i="1"/>
  <c r="P221" i="1"/>
  <c r="O221" i="1"/>
  <c r="N221" i="1"/>
  <c r="M221" i="1"/>
  <c r="L221" i="1"/>
  <c r="K221" i="1"/>
  <c r="J221" i="1"/>
  <c r="I221" i="1"/>
  <c r="H221" i="1"/>
  <c r="G221" i="1"/>
  <c r="F221" i="1"/>
  <c r="E221" i="1"/>
  <c r="D221" i="1"/>
  <c r="C221" i="1"/>
  <c r="B221" i="1"/>
  <c r="A221" i="1"/>
  <c r="AA220" i="1"/>
  <c r="Z220" i="1"/>
  <c r="Y220" i="1"/>
  <c r="X220" i="1"/>
  <c r="W220" i="1"/>
  <c r="V220" i="1"/>
  <c r="U220" i="1"/>
  <c r="T220" i="1"/>
  <c r="S220" i="1"/>
  <c r="R220" i="1"/>
  <c r="Q220" i="1"/>
  <c r="P220" i="1"/>
  <c r="O220" i="1"/>
  <c r="N220" i="1"/>
  <c r="M220" i="1"/>
  <c r="L220" i="1"/>
  <c r="K220" i="1"/>
  <c r="J220" i="1"/>
  <c r="I220" i="1"/>
  <c r="H220" i="1"/>
  <c r="G220" i="1"/>
  <c r="F220" i="1"/>
  <c r="E220" i="1"/>
  <c r="D220" i="1"/>
  <c r="C220" i="1"/>
  <c r="B220" i="1"/>
  <c r="A220" i="1"/>
  <c r="AA219" i="1"/>
  <c r="Z219" i="1"/>
  <c r="Y219" i="1"/>
  <c r="X219" i="1"/>
  <c r="W219" i="1"/>
  <c r="V219" i="1"/>
  <c r="U219" i="1"/>
  <c r="T219" i="1"/>
  <c r="S219" i="1"/>
  <c r="R219" i="1"/>
  <c r="Q219" i="1"/>
  <c r="P219" i="1"/>
  <c r="O219" i="1"/>
  <c r="N219" i="1"/>
  <c r="M219" i="1"/>
  <c r="L219" i="1"/>
  <c r="K219" i="1"/>
  <c r="J219" i="1"/>
  <c r="I219" i="1"/>
  <c r="H219" i="1"/>
  <c r="G219" i="1"/>
  <c r="F219" i="1"/>
  <c r="E219" i="1"/>
  <c r="D219" i="1"/>
  <c r="C219" i="1"/>
  <c r="B219" i="1"/>
  <c r="A219" i="1"/>
  <c r="AA218" i="1"/>
  <c r="Z218" i="1"/>
  <c r="Y218" i="1"/>
  <c r="X218" i="1"/>
  <c r="W218" i="1"/>
  <c r="V218" i="1"/>
  <c r="U218" i="1"/>
  <c r="T218" i="1"/>
  <c r="S218" i="1"/>
  <c r="R218" i="1"/>
  <c r="Q218" i="1"/>
  <c r="P218" i="1"/>
  <c r="O218" i="1"/>
  <c r="N218" i="1"/>
  <c r="M218" i="1"/>
  <c r="L218" i="1"/>
  <c r="K218" i="1"/>
  <c r="J218" i="1"/>
  <c r="I218" i="1"/>
  <c r="H218" i="1"/>
  <c r="G218" i="1"/>
  <c r="F218" i="1"/>
  <c r="E218" i="1"/>
  <c r="D218" i="1"/>
  <c r="C218" i="1"/>
  <c r="B218" i="1"/>
  <c r="A218" i="1"/>
  <c r="AA217" i="1"/>
  <c r="Z217" i="1"/>
  <c r="Y217" i="1"/>
  <c r="X217" i="1"/>
  <c r="W217" i="1"/>
  <c r="V217" i="1"/>
  <c r="U217" i="1"/>
  <c r="T217" i="1"/>
  <c r="S217" i="1"/>
  <c r="R217" i="1"/>
  <c r="Q217" i="1"/>
  <c r="P217" i="1"/>
  <c r="O217" i="1"/>
  <c r="N217" i="1"/>
  <c r="M217" i="1"/>
  <c r="L217" i="1"/>
  <c r="K217" i="1"/>
  <c r="J217" i="1"/>
  <c r="I217" i="1"/>
  <c r="H217" i="1"/>
  <c r="G217" i="1"/>
  <c r="F217" i="1"/>
  <c r="E217" i="1"/>
  <c r="D217" i="1"/>
  <c r="C217" i="1"/>
  <c r="B217" i="1"/>
  <c r="A217" i="1"/>
  <c r="AA216" i="1"/>
  <c r="Z216" i="1"/>
  <c r="Y216" i="1"/>
  <c r="X216" i="1"/>
  <c r="W216" i="1"/>
  <c r="V216" i="1"/>
  <c r="U216" i="1"/>
  <c r="T216" i="1"/>
  <c r="S216" i="1"/>
  <c r="R216" i="1"/>
  <c r="Q216" i="1"/>
  <c r="P216" i="1"/>
  <c r="O216" i="1"/>
  <c r="N216" i="1"/>
  <c r="M216" i="1"/>
  <c r="L216" i="1"/>
  <c r="K216" i="1"/>
  <c r="J216" i="1"/>
  <c r="I216" i="1"/>
  <c r="H216" i="1"/>
  <c r="G216" i="1"/>
  <c r="F216" i="1"/>
  <c r="E216" i="1"/>
  <c r="D216" i="1"/>
  <c r="C216" i="1"/>
  <c r="B216" i="1"/>
  <c r="A216" i="1"/>
  <c r="AA215" i="1"/>
  <c r="Z215" i="1"/>
  <c r="Y215" i="1"/>
  <c r="X215" i="1"/>
  <c r="W215" i="1"/>
  <c r="V215" i="1"/>
  <c r="U215" i="1"/>
  <c r="T215" i="1"/>
  <c r="S215" i="1"/>
  <c r="R215" i="1"/>
  <c r="Q215" i="1"/>
  <c r="P215" i="1"/>
  <c r="O215" i="1"/>
  <c r="N215" i="1"/>
  <c r="M215" i="1"/>
  <c r="L215" i="1"/>
  <c r="K215" i="1"/>
  <c r="J215" i="1"/>
  <c r="I215" i="1"/>
  <c r="H215" i="1"/>
  <c r="G215" i="1"/>
  <c r="F215" i="1"/>
  <c r="E215" i="1"/>
  <c r="D215" i="1"/>
  <c r="C215" i="1"/>
  <c r="B215" i="1"/>
  <c r="A215" i="1"/>
  <c r="AA214" i="1"/>
  <c r="Z214" i="1"/>
  <c r="Y214" i="1"/>
  <c r="X214" i="1"/>
  <c r="W214" i="1"/>
  <c r="V214" i="1"/>
  <c r="U214" i="1"/>
  <c r="T214" i="1"/>
  <c r="S214" i="1"/>
  <c r="R214" i="1"/>
  <c r="Q214" i="1"/>
  <c r="P214" i="1"/>
  <c r="O214" i="1"/>
  <c r="N214" i="1"/>
  <c r="M214" i="1"/>
  <c r="L214" i="1"/>
  <c r="K214" i="1"/>
  <c r="J214" i="1"/>
  <c r="I214" i="1"/>
  <c r="H214" i="1"/>
  <c r="G214" i="1"/>
  <c r="F214" i="1"/>
  <c r="E214" i="1"/>
  <c r="D214" i="1"/>
  <c r="C214" i="1"/>
  <c r="B214" i="1"/>
  <c r="A214" i="1"/>
  <c r="AA213" i="1"/>
  <c r="Z213" i="1"/>
  <c r="Y213" i="1"/>
  <c r="X213" i="1"/>
  <c r="W213" i="1"/>
  <c r="V213" i="1"/>
  <c r="U213" i="1"/>
  <c r="T213" i="1"/>
  <c r="S213" i="1"/>
  <c r="R213" i="1"/>
  <c r="Q213" i="1"/>
  <c r="P213" i="1"/>
  <c r="O213" i="1"/>
  <c r="N213" i="1"/>
  <c r="M213" i="1"/>
  <c r="L213" i="1"/>
  <c r="K213" i="1"/>
  <c r="J213" i="1"/>
  <c r="I213" i="1"/>
  <c r="H213" i="1"/>
  <c r="G213" i="1"/>
  <c r="F213" i="1"/>
  <c r="E213" i="1"/>
  <c r="D213" i="1"/>
  <c r="C213" i="1"/>
  <c r="B213" i="1"/>
  <c r="A213" i="1"/>
  <c r="AA212" i="1"/>
  <c r="Z212" i="1"/>
  <c r="Y212" i="1"/>
  <c r="X212" i="1"/>
  <c r="W212" i="1"/>
  <c r="V212" i="1"/>
  <c r="U212" i="1"/>
  <c r="T212" i="1"/>
  <c r="S212" i="1"/>
  <c r="R212" i="1"/>
  <c r="Q212" i="1"/>
  <c r="P212" i="1"/>
  <c r="O212" i="1"/>
  <c r="N212" i="1"/>
  <c r="M212" i="1"/>
  <c r="L212" i="1"/>
  <c r="K212" i="1"/>
  <c r="J212" i="1"/>
  <c r="I212" i="1"/>
  <c r="H212" i="1"/>
  <c r="G212" i="1"/>
  <c r="F212" i="1"/>
  <c r="E212" i="1"/>
  <c r="D212" i="1"/>
  <c r="C212" i="1"/>
  <c r="B212" i="1"/>
  <c r="A212" i="1"/>
  <c r="AA211" i="1"/>
  <c r="Z211" i="1"/>
  <c r="Y211" i="1"/>
  <c r="X211" i="1"/>
  <c r="W211" i="1"/>
  <c r="V211" i="1"/>
  <c r="U211" i="1"/>
  <c r="T211" i="1"/>
  <c r="S211" i="1"/>
  <c r="R211" i="1"/>
  <c r="Q211" i="1"/>
  <c r="P211" i="1"/>
  <c r="O211" i="1"/>
  <c r="N211" i="1"/>
  <c r="M211" i="1"/>
  <c r="L211" i="1"/>
  <c r="K211" i="1"/>
  <c r="J211" i="1"/>
  <c r="I211" i="1"/>
  <c r="H211" i="1"/>
  <c r="G211" i="1"/>
  <c r="F211" i="1"/>
  <c r="E211" i="1"/>
  <c r="D211" i="1"/>
  <c r="C211" i="1"/>
  <c r="B211" i="1"/>
  <c r="A211" i="1"/>
  <c r="AA210" i="1"/>
  <c r="Z210" i="1"/>
  <c r="Y210" i="1"/>
  <c r="X210" i="1"/>
  <c r="W210" i="1"/>
  <c r="V210" i="1"/>
  <c r="U210" i="1"/>
  <c r="T210" i="1"/>
  <c r="S210" i="1"/>
  <c r="R210" i="1"/>
  <c r="Q210" i="1"/>
  <c r="P210" i="1"/>
  <c r="O210" i="1"/>
  <c r="N210" i="1"/>
  <c r="M210" i="1"/>
  <c r="L210" i="1"/>
  <c r="K210" i="1"/>
  <c r="J210" i="1"/>
  <c r="I210" i="1"/>
  <c r="H210" i="1"/>
  <c r="G210" i="1"/>
  <c r="F210" i="1"/>
  <c r="E210" i="1"/>
  <c r="D210" i="1"/>
  <c r="C210" i="1"/>
  <c r="B210" i="1"/>
  <c r="A210" i="1"/>
  <c r="AA209" i="1"/>
  <c r="Z209" i="1"/>
  <c r="Y209" i="1"/>
  <c r="X209" i="1"/>
  <c r="W209" i="1"/>
  <c r="V209" i="1"/>
  <c r="U209" i="1"/>
  <c r="T209" i="1"/>
  <c r="S209" i="1"/>
  <c r="R209" i="1"/>
  <c r="Q209" i="1"/>
  <c r="P209" i="1"/>
  <c r="O209" i="1"/>
  <c r="N209" i="1"/>
  <c r="M209" i="1"/>
  <c r="L209" i="1"/>
  <c r="K209" i="1"/>
  <c r="J209" i="1"/>
  <c r="I209" i="1"/>
  <c r="H209" i="1"/>
  <c r="G209" i="1"/>
  <c r="F209" i="1"/>
  <c r="E209" i="1"/>
  <c r="D209" i="1"/>
  <c r="C209" i="1"/>
  <c r="B209" i="1"/>
  <c r="A209" i="1"/>
  <c r="AA208" i="1"/>
  <c r="Z208" i="1"/>
  <c r="Y208" i="1"/>
  <c r="X208" i="1"/>
  <c r="W208" i="1"/>
  <c r="V208" i="1"/>
  <c r="U208" i="1"/>
  <c r="T208" i="1"/>
  <c r="S208" i="1"/>
  <c r="R208" i="1"/>
  <c r="Q208" i="1"/>
  <c r="P208" i="1"/>
  <c r="O208" i="1"/>
  <c r="N208" i="1"/>
  <c r="M208" i="1"/>
  <c r="L208" i="1"/>
  <c r="K208" i="1"/>
  <c r="J208" i="1"/>
  <c r="I208" i="1"/>
  <c r="H208" i="1"/>
  <c r="G208" i="1"/>
  <c r="F208" i="1"/>
  <c r="E208" i="1"/>
  <c r="D208" i="1"/>
  <c r="C208" i="1"/>
  <c r="B208" i="1"/>
  <c r="A208" i="1"/>
  <c r="AA207" i="1"/>
  <c r="Z207" i="1"/>
  <c r="Y207" i="1"/>
  <c r="X207" i="1"/>
  <c r="W207" i="1"/>
  <c r="V207" i="1"/>
  <c r="U207" i="1"/>
  <c r="T207" i="1"/>
  <c r="S207" i="1"/>
  <c r="R207" i="1"/>
  <c r="Q207" i="1"/>
  <c r="P207" i="1"/>
  <c r="O207" i="1"/>
  <c r="N207" i="1"/>
  <c r="M207" i="1"/>
  <c r="L207" i="1"/>
  <c r="K207" i="1"/>
  <c r="J207" i="1"/>
  <c r="I207" i="1"/>
  <c r="H207" i="1"/>
  <c r="G207" i="1"/>
  <c r="F207" i="1"/>
  <c r="E207" i="1"/>
  <c r="D207" i="1"/>
  <c r="C207" i="1"/>
  <c r="B207" i="1"/>
  <c r="A207" i="1"/>
  <c r="AA206" i="1"/>
  <c r="Z206" i="1"/>
  <c r="Y206" i="1"/>
  <c r="X206" i="1"/>
  <c r="W206" i="1"/>
  <c r="V206" i="1"/>
  <c r="U206" i="1"/>
  <c r="T206" i="1"/>
  <c r="S206" i="1"/>
  <c r="R206" i="1"/>
  <c r="Q206" i="1"/>
  <c r="P206" i="1"/>
  <c r="O206" i="1"/>
  <c r="N206" i="1"/>
  <c r="M206" i="1"/>
  <c r="L206" i="1"/>
  <c r="K206" i="1"/>
  <c r="J206" i="1"/>
  <c r="I206" i="1"/>
  <c r="H206" i="1"/>
  <c r="G206" i="1"/>
  <c r="F206" i="1"/>
  <c r="E206" i="1"/>
  <c r="D206" i="1"/>
  <c r="C206" i="1"/>
  <c r="B206" i="1"/>
  <c r="A206" i="1"/>
  <c r="AA205" i="1"/>
  <c r="Z205" i="1"/>
  <c r="Y205" i="1"/>
  <c r="X205" i="1"/>
  <c r="W205" i="1"/>
  <c r="V205" i="1"/>
  <c r="U205" i="1"/>
  <c r="T205" i="1"/>
  <c r="S205" i="1"/>
  <c r="R205" i="1"/>
  <c r="Q205" i="1"/>
  <c r="P205" i="1"/>
  <c r="O205" i="1"/>
  <c r="N205" i="1"/>
  <c r="M205" i="1"/>
  <c r="L205" i="1"/>
  <c r="K205" i="1"/>
  <c r="J205" i="1"/>
  <c r="I205" i="1"/>
  <c r="H205" i="1"/>
  <c r="G205" i="1"/>
  <c r="F205" i="1"/>
  <c r="E205" i="1"/>
  <c r="D205" i="1"/>
  <c r="C205" i="1"/>
  <c r="B205" i="1"/>
  <c r="A205" i="1"/>
  <c r="AA204" i="1"/>
  <c r="Z204" i="1"/>
  <c r="Y204" i="1"/>
  <c r="X204" i="1"/>
  <c r="W204" i="1"/>
  <c r="V204" i="1"/>
  <c r="U204" i="1"/>
  <c r="T204" i="1"/>
  <c r="S204" i="1"/>
  <c r="R204" i="1"/>
  <c r="Q204" i="1"/>
  <c r="P204" i="1"/>
  <c r="O204" i="1"/>
  <c r="N204" i="1"/>
  <c r="M204" i="1"/>
  <c r="L204" i="1"/>
  <c r="K204" i="1"/>
  <c r="J204" i="1"/>
  <c r="I204" i="1"/>
  <c r="H204" i="1"/>
  <c r="G204" i="1"/>
  <c r="F204" i="1"/>
  <c r="E204" i="1"/>
  <c r="D204" i="1"/>
  <c r="C204" i="1"/>
  <c r="B204" i="1"/>
  <c r="A204" i="1"/>
  <c r="AA203" i="1"/>
  <c r="Z203" i="1"/>
  <c r="Y203" i="1"/>
  <c r="X203" i="1"/>
  <c r="W203" i="1"/>
  <c r="V203" i="1"/>
  <c r="U203" i="1"/>
  <c r="T203" i="1"/>
  <c r="S203" i="1"/>
  <c r="R203" i="1"/>
  <c r="Q203" i="1"/>
  <c r="P203" i="1"/>
  <c r="O203" i="1"/>
  <c r="N203" i="1"/>
  <c r="M203" i="1"/>
  <c r="L203" i="1"/>
  <c r="K203" i="1"/>
  <c r="J203" i="1"/>
  <c r="I203" i="1"/>
  <c r="H203" i="1"/>
  <c r="G203" i="1"/>
  <c r="F203" i="1"/>
  <c r="E203" i="1"/>
  <c r="D203" i="1"/>
  <c r="C203" i="1"/>
  <c r="B203" i="1"/>
  <c r="A203" i="1"/>
  <c r="AA202" i="1"/>
  <c r="Z202" i="1"/>
  <c r="Y202" i="1"/>
  <c r="X202" i="1"/>
  <c r="W202" i="1"/>
  <c r="V202" i="1"/>
  <c r="U202" i="1"/>
  <c r="T202" i="1"/>
  <c r="S202" i="1"/>
  <c r="R202" i="1"/>
  <c r="Q202" i="1"/>
  <c r="P202" i="1"/>
  <c r="O202" i="1"/>
  <c r="N202" i="1"/>
  <c r="M202" i="1"/>
  <c r="L202" i="1"/>
  <c r="K202" i="1"/>
  <c r="J202" i="1"/>
  <c r="I202" i="1"/>
  <c r="H202" i="1"/>
  <c r="G202" i="1"/>
  <c r="F202" i="1"/>
  <c r="E202" i="1"/>
  <c r="D202" i="1"/>
  <c r="C202" i="1"/>
  <c r="B202" i="1"/>
  <c r="A202" i="1"/>
  <c r="AA201" i="1"/>
  <c r="Z201" i="1"/>
  <c r="Y201" i="1"/>
  <c r="X201" i="1"/>
  <c r="W201" i="1"/>
  <c r="V201" i="1"/>
  <c r="U201" i="1"/>
  <c r="T201" i="1"/>
  <c r="S201" i="1"/>
  <c r="R201" i="1"/>
  <c r="Q201" i="1"/>
  <c r="P201" i="1"/>
  <c r="O201" i="1"/>
  <c r="N201" i="1"/>
  <c r="M201" i="1"/>
  <c r="L201" i="1"/>
  <c r="K201" i="1"/>
  <c r="J201" i="1"/>
  <c r="I201" i="1"/>
  <c r="H201" i="1"/>
  <c r="G201" i="1"/>
  <c r="F201" i="1"/>
  <c r="E201" i="1"/>
  <c r="D201" i="1"/>
  <c r="C201" i="1"/>
  <c r="B201" i="1"/>
  <c r="A201" i="1"/>
  <c r="AA200" i="1"/>
  <c r="Z200" i="1"/>
  <c r="Y200" i="1"/>
  <c r="X200" i="1"/>
  <c r="W200" i="1"/>
  <c r="V200" i="1"/>
  <c r="U200" i="1"/>
  <c r="T200" i="1"/>
  <c r="S200" i="1"/>
  <c r="R200" i="1"/>
  <c r="Q200" i="1"/>
  <c r="P200" i="1"/>
  <c r="O200" i="1"/>
  <c r="N200" i="1"/>
  <c r="M200" i="1"/>
  <c r="L200" i="1"/>
  <c r="K200" i="1"/>
  <c r="J200" i="1"/>
  <c r="I200" i="1"/>
  <c r="H200" i="1"/>
  <c r="G200" i="1"/>
  <c r="F200" i="1"/>
  <c r="E200" i="1"/>
  <c r="D200" i="1"/>
  <c r="C200" i="1"/>
  <c r="B200" i="1"/>
  <c r="A200" i="1"/>
  <c r="AA199" i="1"/>
  <c r="Z199" i="1"/>
  <c r="Y199" i="1"/>
  <c r="X199" i="1"/>
  <c r="W199" i="1"/>
  <c r="V199" i="1"/>
  <c r="U199" i="1"/>
  <c r="T199" i="1"/>
  <c r="S199" i="1"/>
  <c r="R199" i="1"/>
  <c r="Q199" i="1"/>
  <c r="P199" i="1"/>
  <c r="O199" i="1"/>
  <c r="N199" i="1"/>
  <c r="M199" i="1"/>
  <c r="L199" i="1"/>
  <c r="K199" i="1"/>
  <c r="J199" i="1"/>
  <c r="I199" i="1"/>
  <c r="H199" i="1"/>
  <c r="G199" i="1"/>
  <c r="F199" i="1"/>
  <c r="E199" i="1"/>
  <c r="D199" i="1"/>
  <c r="C199" i="1"/>
  <c r="B199" i="1"/>
  <c r="A199" i="1"/>
  <c r="AA198" i="1"/>
  <c r="Z198" i="1"/>
  <c r="Y198" i="1"/>
  <c r="X198" i="1"/>
  <c r="W198" i="1"/>
  <c r="V198" i="1"/>
  <c r="U198" i="1"/>
  <c r="T198" i="1"/>
  <c r="S198" i="1"/>
  <c r="R198" i="1"/>
  <c r="Q198" i="1"/>
  <c r="P198" i="1"/>
  <c r="O198" i="1"/>
  <c r="N198" i="1"/>
  <c r="M198" i="1"/>
  <c r="L198" i="1"/>
  <c r="K198" i="1"/>
  <c r="J198" i="1"/>
  <c r="I198" i="1"/>
  <c r="H198" i="1"/>
  <c r="G198" i="1"/>
  <c r="F198" i="1"/>
  <c r="E198" i="1"/>
  <c r="D198" i="1"/>
  <c r="C198" i="1"/>
  <c r="B198" i="1"/>
  <c r="A198" i="1"/>
  <c r="AA197" i="1"/>
  <c r="Z197" i="1"/>
  <c r="Y197" i="1"/>
  <c r="X197" i="1"/>
  <c r="W197" i="1"/>
  <c r="V197" i="1"/>
  <c r="U197" i="1"/>
  <c r="T197" i="1"/>
  <c r="S197" i="1"/>
  <c r="R197" i="1"/>
  <c r="Q197" i="1"/>
  <c r="P197" i="1"/>
  <c r="O197" i="1"/>
  <c r="N197" i="1"/>
  <c r="M197" i="1"/>
  <c r="L197" i="1"/>
  <c r="K197" i="1"/>
  <c r="J197" i="1"/>
  <c r="I197" i="1"/>
  <c r="H197" i="1"/>
  <c r="G197" i="1"/>
  <c r="F197" i="1"/>
  <c r="E197" i="1"/>
  <c r="D197" i="1"/>
  <c r="C197" i="1"/>
  <c r="B197" i="1"/>
  <c r="A197" i="1"/>
  <c r="AA196" i="1"/>
  <c r="Z196" i="1"/>
  <c r="Y196" i="1"/>
  <c r="X196" i="1"/>
  <c r="W196" i="1"/>
  <c r="V196" i="1"/>
  <c r="U196" i="1"/>
  <c r="T196" i="1"/>
  <c r="S196" i="1"/>
  <c r="R196" i="1"/>
  <c r="Q196" i="1"/>
  <c r="P196" i="1"/>
  <c r="O196" i="1"/>
  <c r="N196" i="1"/>
  <c r="M196" i="1"/>
  <c r="L196" i="1"/>
  <c r="K196" i="1"/>
  <c r="J196" i="1"/>
  <c r="I196" i="1"/>
  <c r="H196" i="1"/>
  <c r="G196" i="1"/>
  <c r="F196" i="1"/>
  <c r="E196" i="1"/>
  <c r="D196" i="1"/>
  <c r="C196" i="1"/>
  <c r="B196" i="1"/>
  <c r="A196" i="1"/>
  <c r="AA195" i="1"/>
  <c r="Z195" i="1"/>
  <c r="Y195" i="1"/>
  <c r="X195" i="1"/>
  <c r="W195" i="1"/>
  <c r="V195" i="1"/>
  <c r="U195" i="1"/>
  <c r="T195" i="1"/>
  <c r="S195" i="1"/>
  <c r="R195" i="1"/>
  <c r="Q195" i="1"/>
  <c r="P195" i="1"/>
  <c r="O195" i="1"/>
  <c r="N195" i="1"/>
  <c r="M195" i="1"/>
  <c r="L195" i="1"/>
  <c r="K195" i="1"/>
  <c r="J195" i="1"/>
  <c r="I195" i="1"/>
  <c r="H195" i="1"/>
  <c r="G195" i="1"/>
  <c r="F195" i="1"/>
  <c r="E195" i="1"/>
  <c r="D195" i="1"/>
  <c r="C195" i="1"/>
  <c r="B195" i="1"/>
  <c r="A195" i="1"/>
  <c r="AA194" i="1"/>
  <c r="Z194" i="1"/>
  <c r="Y194" i="1"/>
  <c r="X194" i="1"/>
  <c r="W194" i="1"/>
  <c r="V194" i="1"/>
  <c r="U194" i="1"/>
  <c r="T194" i="1"/>
  <c r="S194" i="1"/>
  <c r="R194" i="1"/>
  <c r="Q194" i="1"/>
  <c r="P194" i="1"/>
  <c r="O194" i="1"/>
  <c r="N194" i="1"/>
  <c r="M194" i="1"/>
  <c r="L194" i="1"/>
  <c r="K194" i="1"/>
  <c r="J194" i="1"/>
  <c r="I194" i="1"/>
  <c r="H194" i="1"/>
  <c r="G194" i="1"/>
  <c r="F194" i="1"/>
  <c r="E194" i="1"/>
  <c r="D194" i="1"/>
  <c r="C194" i="1"/>
  <c r="B194" i="1"/>
  <c r="A194" i="1"/>
  <c r="AA193" i="1"/>
  <c r="Z193" i="1"/>
  <c r="Y193" i="1"/>
  <c r="X193" i="1"/>
  <c r="W193" i="1"/>
  <c r="V193" i="1"/>
  <c r="U193" i="1"/>
  <c r="T193" i="1"/>
  <c r="S193" i="1"/>
  <c r="R193" i="1"/>
  <c r="Q193" i="1"/>
  <c r="P193" i="1"/>
  <c r="O193" i="1"/>
  <c r="N193" i="1"/>
  <c r="M193" i="1"/>
  <c r="L193" i="1"/>
  <c r="K193" i="1"/>
  <c r="J193" i="1"/>
  <c r="I193" i="1"/>
  <c r="H193" i="1"/>
  <c r="G193" i="1"/>
  <c r="F193" i="1"/>
  <c r="E193" i="1"/>
  <c r="D193" i="1"/>
  <c r="C193" i="1"/>
  <c r="B193" i="1"/>
  <c r="A193" i="1"/>
  <c r="AA192" i="1"/>
  <c r="Z192" i="1"/>
  <c r="Y192" i="1"/>
  <c r="X192" i="1"/>
  <c r="W192" i="1"/>
  <c r="V192" i="1"/>
  <c r="U192" i="1"/>
  <c r="T192" i="1"/>
  <c r="S192" i="1"/>
  <c r="R192" i="1"/>
  <c r="Q192" i="1"/>
  <c r="P192" i="1"/>
  <c r="O192" i="1"/>
  <c r="N192" i="1"/>
  <c r="M192" i="1"/>
  <c r="L192" i="1"/>
  <c r="K192" i="1"/>
  <c r="J192" i="1"/>
  <c r="I192" i="1"/>
  <c r="H192" i="1"/>
  <c r="G192" i="1"/>
  <c r="F192" i="1"/>
  <c r="E192" i="1"/>
  <c r="D192" i="1"/>
  <c r="C192" i="1"/>
  <c r="B192" i="1"/>
  <c r="A192" i="1"/>
  <c r="AA191" i="1"/>
  <c r="Z191" i="1"/>
  <c r="Y191" i="1"/>
  <c r="X191" i="1"/>
  <c r="W191" i="1"/>
  <c r="V191" i="1"/>
  <c r="U191" i="1"/>
  <c r="T191" i="1"/>
  <c r="S191" i="1"/>
  <c r="R191" i="1"/>
  <c r="Q191" i="1"/>
  <c r="P191" i="1"/>
  <c r="O191" i="1"/>
  <c r="N191" i="1"/>
  <c r="M191" i="1"/>
  <c r="L191" i="1"/>
  <c r="K191" i="1"/>
  <c r="J191" i="1"/>
  <c r="I191" i="1"/>
  <c r="H191" i="1"/>
  <c r="G191" i="1"/>
  <c r="F191" i="1"/>
  <c r="E191" i="1"/>
  <c r="D191" i="1"/>
  <c r="C191" i="1"/>
  <c r="B191" i="1"/>
  <c r="A191" i="1"/>
  <c r="AA190" i="1"/>
  <c r="Z190" i="1"/>
  <c r="Y190" i="1"/>
  <c r="X190" i="1"/>
  <c r="W190" i="1"/>
  <c r="V190" i="1"/>
  <c r="U190" i="1"/>
  <c r="T190" i="1"/>
  <c r="S190" i="1"/>
  <c r="R190" i="1"/>
  <c r="Q190" i="1"/>
  <c r="P190" i="1"/>
  <c r="O190" i="1"/>
  <c r="N190" i="1"/>
  <c r="M190" i="1"/>
  <c r="L190" i="1"/>
  <c r="K190" i="1"/>
  <c r="J190" i="1"/>
  <c r="I190" i="1"/>
  <c r="H190" i="1"/>
  <c r="G190" i="1"/>
  <c r="F190" i="1"/>
  <c r="E190" i="1"/>
  <c r="D190" i="1"/>
  <c r="C190" i="1"/>
  <c r="B190" i="1"/>
  <c r="A190" i="1"/>
  <c r="AA189" i="1"/>
  <c r="Z189" i="1"/>
  <c r="Y189" i="1"/>
  <c r="X189" i="1"/>
  <c r="W189" i="1"/>
  <c r="V189" i="1"/>
  <c r="U189" i="1"/>
  <c r="T189" i="1"/>
  <c r="S189" i="1"/>
  <c r="R189" i="1"/>
  <c r="Q189" i="1"/>
  <c r="P189" i="1"/>
  <c r="O189" i="1"/>
  <c r="N189" i="1"/>
  <c r="M189" i="1"/>
  <c r="L189" i="1"/>
  <c r="K189" i="1"/>
  <c r="J189" i="1"/>
  <c r="I189" i="1"/>
  <c r="H189" i="1"/>
  <c r="G189" i="1"/>
  <c r="F189" i="1"/>
  <c r="E189" i="1"/>
  <c r="D189" i="1"/>
  <c r="C189" i="1"/>
  <c r="B189" i="1"/>
  <c r="A189" i="1"/>
  <c r="AA188" i="1"/>
  <c r="Z188" i="1"/>
  <c r="Y188" i="1"/>
  <c r="X188" i="1"/>
  <c r="W188" i="1"/>
  <c r="V188" i="1"/>
  <c r="U188" i="1"/>
  <c r="T188" i="1"/>
  <c r="S188" i="1"/>
  <c r="R188" i="1"/>
  <c r="Q188" i="1"/>
  <c r="P188" i="1"/>
  <c r="O188" i="1"/>
  <c r="N188" i="1"/>
  <c r="M188" i="1"/>
  <c r="L188" i="1"/>
  <c r="K188" i="1"/>
  <c r="J188" i="1"/>
  <c r="I188" i="1"/>
  <c r="H188" i="1"/>
  <c r="G188" i="1"/>
  <c r="F188" i="1"/>
  <c r="E188" i="1"/>
  <c r="D188" i="1"/>
  <c r="C188" i="1"/>
  <c r="B188" i="1"/>
  <c r="A188" i="1"/>
  <c r="AA187" i="1"/>
  <c r="Z187" i="1"/>
  <c r="Y187" i="1"/>
  <c r="X187" i="1"/>
  <c r="W187" i="1"/>
  <c r="V187" i="1"/>
  <c r="U187" i="1"/>
  <c r="T187" i="1"/>
  <c r="S187" i="1"/>
  <c r="R187" i="1"/>
  <c r="Q187" i="1"/>
  <c r="P187" i="1"/>
  <c r="O187" i="1"/>
  <c r="N187" i="1"/>
  <c r="M187" i="1"/>
  <c r="L187" i="1"/>
  <c r="K187" i="1"/>
  <c r="J187" i="1"/>
  <c r="I187" i="1"/>
  <c r="H187" i="1"/>
  <c r="G187" i="1"/>
  <c r="F187" i="1"/>
  <c r="E187" i="1"/>
  <c r="D187" i="1"/>
  <c r="C187" i="1"/>
  <c r="B187" i="1"/>
  <c r="A187" i="1"/>
  <c r="AA186" i="1"/>
  <c r="Z186" i="1"/>
  <c r="Y186" i="1"/>
  <c r="X186" i="1"/>
  <c r="W186" i="1"/>
  <c r="V186" i="1"/>
  <c r="U186" i="1"/>
  <c r="T186" i="1"/>
  <c r="S186" i="1"/>
  <c r="R186" i="1"/>
  <c r="Q186" i="1"/>
  <c r="P186" i="1"/>
  <c r="O186" i="1"/>
  <c r="N186" i="1"/>
  <c r="M186" i="1"/>
  <c r="L186" i="1"/>
  <c r="K186" i="1"/>
  <c r="J186" i="1"/>
  <c r="I186" i="1"/>
  <c r="H186" i="1"/>
  <c r="G186" i="1"/>
  <c r="F186" i="1"/>
  <c r="E186" i="1"/>
  <c r="D186" i="1"/>
  <c r="C186" i="1"/>
  <c r="B186" i="1"/>
  <c r="A186" i="1"/>
  <c r="AA185" i="1"/>
  <c r="Z185" i="1"/>
  <c r="Y185" i="1"/>
  <c r="X185" i="1"/>
  <c r="W185" i="1"/>
  <c r="V185" i="1"/>
  <c r="U185" i="1"/>
  <c r="T185" i="1"/>
  <c r="S185" i="1"/>
  <c r="R185" i="1"/>
  <c r="Q185" i="1"/>
  <c r="P185" i="1"/>
  <c r="O185" i="1"/>
  <c r="N185" i="1"/>
  <c r="M185" i="1"/>
  <c r="L185" i="1"/>
  <c r="K185" i="1"/>
  <c r="J185" i="1"/>
  <c r="I185" i="1"/>
  <c r="H185" i="1"/>
  <c r="G185" i="1"/>
  <c r="F185" i="1"/>
  <c r="E185" i="1"/>
  <c r="D185" i="1"/>
  <c r="C185" i="1"/>
  <c r="B185" i="1"/>
  <c r="A185" i="1"/>
  <c r="AA184" i="1"/>
  <c r="Z184" i="1"/>
  <c r="Y184" i="1"/>
  <c r="X184" i="1"/>
  <c r="W184" i="1"/>
  <c r="V184" i="1"/>
  <c r="U184" i="1"/>
  <c r="T184" i="1"/>
  <c r="S184" i="1"/>
  <c r="R184" i="1"/>
  <c r="Q184" i="1"/>
  <c r="P184" i="1"/>
  <c r="O184" i="1"/>
  <c r="N184" i="1"/>
  <c r="M184" i="1"/>
  <c r="L184" i="1"/>
  <c r="K184" i="1"/>
  <c r="J184" i="1"/>
  <c r="I184" i="1"/>
  <c r="H184" i="1"/>
  <c r="G184" i="1"/>
  <c r="F184" i="1"/>
  <c r="E184" i="1"/>
  <c r="D184" i="1"/>
  <c r="C184" i="1"/>
  <c r="B184" i="1"/>
  <c r="A184" i="1"/>
  <c r="AA183" i="1"/>
  <c r="Z183" i="1"/>
  <c r="Y183" i="1"/>
  <c r="X183" i="1"/>
  <c r="W183" i="1"/>
  <c r="V183" i="1"/>
  <c r="U183" i="1"/>
  <c r="T183" i="1"/>
  <c r="S183" i="1"/>
  <c r="R183" i="1"/>
  <c r="Q183" i="1"/>
  <c r="P183" i="1"/>
  <c r="O183" i="1"/>
  <c r="N183" i="1"/>
  <c r="M183" i="1"/>
  <c r="L183" i="1"/>
  <c r="K183" i="1"/>
  <c r="J183" i="1"/>
  <c r="I183" i="1"/>
  <c r="H183" i="1"/>
  <c r="G183" i="1"/>
  <c r="F183" i="1"/>
  <c r="E183" i="1"/>
  <c r="D183" i="1"/>
  <c r="C183" i="1"/>
  <c r="B183" i="1"/>
  <c r="A183" i="1"/>
  <c r="AA182" i="1"/>
  <c r="Z182" i="1"/>
  <c r="Y182" i="1"/>
  <c r="X182" i="1"/>
  <c r="W182" i="1"/>
  <c r="V182" i="1"/>
  <c r="U182" i="1"/>
  <c r="T182" i="1"/>
  <c r="S182" i="1"/>
  <c r="R182" i="1"/>
  <c r="Q182" i="1"/>
  <c r="P182" i="1"/>
  <c r="O182" i="1"/>
  <c r="N182" i="1"/>
  <c r="M182" i="1"/>
  <c r="L182" i="1"/>
  <c r="K182" i="1"/>
  <c r="J182" i="1"/>
  <c r="I182" i="1"/>
  <c r="H182" i="1"/>
  <c r="G182" i="1"/>
  <c r="F182" i="1"/>
  <c r="E182" i="1"/>
  <c r="D182" i="1"/>
  <c r="C182" i="1"/>
  <c r="B182" i="1"/>
  <c r="A182" i="1"/>
  <c r="AA181" i="1"/>
  <c r="Z181" i="1"/>
  <c r="Y181" i="1"/>
  <c r="X181" i="1"/>
  <c r="W181" i="1"/>
  <c r="V181" i="1"/>
  <c r="U181" i="1"/>
  <c r="T181" i="1"/>
  <c r="S181" i="1"/>
  <c r="R181" i="1"/>
  <c r="Q181" i="1"/>
  <c r="P181" i="1"/>
  <c r="O181" i="1"/>
  <c r="N181" i="1"/>
  <c r="M181" i="1"/>
  <c r="L181" i="1"/>
  <c r="K181" i="1"/>
  <c r="J181" i="1"/>
  <c r="I181" i="1"/>
  <c r="H181" i="1"/>
  <c r="G181" i="1"/>
  <c r="F181" i="1"/>
  <c r="E181" i="1"/>
  <c r="D181" i="1"/>
  <c r="C181" i="1"/>
  <c r="B181" i="1"/>
  <c r="A181" i="1"/>
  <c r="AA180" i="1"/>
  <c r="Z180" i="1"/>
  <c r="Y180" i="1"/>
  <c r="X180" i="1"/>
  <c r="W180" i="1"/>
  <c r="V180" i="1"/>
  <c r="U180" i="1"/>
  <c r="T180" i="1"/>
  <c r="S180" i="1"/>
  <c r="R180" i="1"/>
  <c r="Q180" i="1"/>
  <c r="P180" i="1"/>
  <c r="O180" i="1"/>
  <c r="N180" i="1"/>
  <c r="M180" i="1"/>
  <c r="L180" i="1"/>
  <c r="K180" i="1"/>
  <c r="J180" i="1"/>
  <c r="I180" i="1"/>
  <c r="H180" i="1"/>
  <c r="G180" i="1"/>
  <c r="F180" i="1"/>
  <c r="E180" i="1"/>
  <c r="D180" i="1"/>
  <c r="C180" i="1"/>
  <c r="B180" i="1"/>
  <c r="A180" i="1"/>
  <c r="AA179" i="1"/>
  <c r="Z179" i="1"/>
  <c r="Y179" i="1"/>
  <c r="X179" i="1"/>
  <c r="W179" i="1"/>
  <c r="V179" i="1"/>
  <c r="U179" i="1"/>
  <c r="T179" i="1"/>
  <c r="S179" i="1"/>
  <c r="R179" i="1"/>
  <c r="Q179" i="1"/>
  <c r="P179" i="1"/>
  <c r="O179" i="1"/>
  <c r="N179" i="1"/>
  <c r="M179" i="1"/>
  <c r="L179" i="1"/>
  <c r="K179" i="1"/>
  <c r="J179" i="1"/>
  <c r="I179" i="1"/>
  <c r="H179" i="1"/>
  <c r="G179" i="1"/>
  <c r="F179" i="1"/>
  <c r="E179" i="1"/>
  <c r="D179" i="1"/>
  <c r="C179" i="1"/>
  <c r="B179" i="1"/>
  <c r="A179" i="1"/>
  <c r="AA178" i="1"/>
  <c r="Z178" i="1"/>
  <c r="Y178" i="1"/>
  <c r="X178" i="1"/>
  <c r="W178" i="1"/>
  <c r="V178" i="1"/>
  <c r="U178" i="1"/>
  <c r="T178" i="1"/>
  <c r="S178" i="1"/>
  <c r="R178" i="1"/>
  <c r="Q178" i="1"/>
  <c r="P178" i="1"/>
  <c r="O178" i="1"/>
  <c r="N178" i="1"/>
  <c r="M178" i="1"/>
  <c r="L178" i="1"/>
  <c r="K178" i="1"/>
  <c r="J178" i="1"/>
  <c r="I178" i="1"/>
  <c r="H178" i="1"/>
  <c r="G178" i="1"/>
  <c r="F178" i="1"/>
  <c r="E178" i="1"/>
  <c r="D178" i="1"/>
  <c r="C178" i="1"/>
  <c r="B178" i="1"/>
  <c r="A178" i="1"/>
  <c r="AA177" i="1"/>
  <c r="Z177" i="1"/>
  <c r="Y177" i="1"/>
  <c r="X177" i="1"/>
  <c r="W177" i="1"/>
  <c r="V177" i="1"/>
  <c r="U177" i="1"/>
  <c r="T177" i="1"/>
  <c r="S177" i="1"/>
  <c r="R177" i="1"/>
  <c r="Q177" i="1"/>
  <c r="P177" i="1"/>
  <c r="O177" i="1"/>
  <c r="N177" i="1"/>
  <c r="M177" i="1"/>
  <c r="L177" i="1"/>
  <c r="K177" i="1"/>
  <c r="J177" i="1"/>
  <c r="I177" i="1"/>
  <c r="H177" i="1"/>
  <c r="G177" i="1"/>
  <c r="F177" i="1"/>
  <c r="E177" i="1"/>
  <c r="D177" i="1"/>
  <c r="C177" i="1"/>
  <c r="B177" i="1"/>
  <c r="A177" i="1"/>
  <c r="AA176" i="1"/>
  <c r="Z176" i="1"/>
  <c r="Y176" i="1"/>
  <c r="X176" i="1"/>
  <c r="W176" i="1"/>
  <c r="V176" i="1"/>
  <c r="U176" i="1"/>
  <c r="T176" i="1"/>
  <c r="S176" i="1"/>
  <c r="R176" i="1"/>
  <c r="Q176" i="1"/>
  <c r="P176" i="1"/>
  <c r="O176" i="1"/>
  <c r="N176" i="1"/>
  <c r="M176" i="1"/>
  <c r="L176" i="1"/>
  <c r="K176" i="1"/>
  <c r="J176" i="1"/>
  <c r="I176" i="1"/>
  <c r="H176" i="1"/>
  <c r="G176" i="1"/>
  <c r="F176" i="1"/>
  <c r="E176" i="1"/>
  <c r="D176" i="1"/>
  <c r="C176" i="1"/>
  <c r="B176" i="1"/>
  <c r="A176" i="1"/>
  <c r="AA175" i="1"/>
  <c r="Z175" i="1"/>
  <c r="Y175" i="1"/>
  <c r="X175" i="1"/>
  <c r="W175" i="1"/>
  <c r="V175" i="1"/>
  <c r="U175" i="1"/>
  <c r="T175" i="1"/>
  <c r="S175" i="1"/>
  <c r="R175" i="1"/>
  <c r="Q175" i="1"/>
  <c r="P175" i="1"/>
  <c r="O175" i="1"/>
  <c r="N175" i="1"/>
  <c r="M175" i="1"/>
  <c r="L175" i="1"/>
  <c r="K175" i="1"/>
  <c r="J175" i="1"/>
  <c r="I175" i="1"/>
  <c r="H175" i="1"/>
  <c r="G175" i="1"/>
  <c r="F175" i="1"/>
  <c r="E175" i="1"/>
  <c r="D175" i="1"/>
  <c r="C175" i="1"/>
  <c r="B175" i="1"/>
  <c r="A175" i="1"/>
  <c r="AA174" i="1"/>
  <c r="Z174" i="1"/>
  <c r="Y174" i="1"/>
  <c r="X174" i="1"/>
  <c r="W174" i="1"/>
  <c r="V174" i="1"/>
  <c r="U174" i="1"/>
  <c r="T174" i="1"/>
  <c r="S174" i="1"/>
  <c r="R174" i="1"/>
  <c r="Q174" i="1"/>
  <c r="P174" i="1"/>
  <c r="O174" i="1"/>
  <c r="N174" i="1"/>
  <c r="M174" i="1"/>
  <c r="L174" i="1"/>
  <c r="K174" i="1"/>
  <c r="J174" i="1"/>
  <c r="I174" i="1"/>
  <c r="H174" i="1"/>
  <c r="G174" i="1"/>
  <c r="F174" i="1"/>
  <c r="E174" i="1"/>
  <c r="D174" i="1"/>
  <c r="C174" i="1"/>
  <c r="B174" i="1"/>
  <c r="A174" i="1"/>
  <c r="AA173" i="1"/>
  <c r="Z173" i="1"/>
  <c r="Y173" i="1"/>
  <c r="X173" i="1"/>
  <c r="W173" i="1"/>
  <c r="V173" i="1"/>
  <c r="U173" i="1"/>
  <c r="T173" i="1"/>
  <c r="S173" i="1"/>
  <c r="R173" i="1"/>
  <c r="Q173" i="1"/>
  <c r="P173" i="1"/>
  <c r="O173" i="1"/>
  <c r="N173" i="1"/>
  <c r="M173" i="1"/>
  <c r="L173" i="1"/>
  <c r="K173" i="1"/>
  <c r="J173" i="1"/>
  <c r="I173" i="1"/>
  <c r="H173" i="1"/>
  <c r="G173" i="1"/>
  <c r="F173" i="1"/>
  <c r="E173" i="1"/>
  <c r="D173" i="1"/>
  <c r="C173" i="1"/>
  <c r="B173" i="1"/>
  <c r="A173" i="1"/>
  <c r="AA172" i="1"/>
  <c r="Z172" i="1"/>
  <c r="Y172" i="1"/>
  <c r="X172" i="1"/>
  <c r="W172" i="1"/>
  <c r="V172" i="1"/>
  <c r="U172" i="1"/>
  <c r="T172" i="1"/>
  <c r="S172" i="1"/>
  <c r="R172" i="1"/>
  <c r="Q172" i="1"/>
  <c r="P172" i="1"/>
  <c r="O172" i="1"/>
  <c r="N172" i="1"/>
  <c r="M172" i="1"/>
  <c r="L172" i="1"/>
  <c r="K172" i="1"/>
  <c r="J172" i="1"/>
  <c r="I172" i="1"/>
  <c r="H172" i="1"/>
  <c r="G172" i="1"/>
  <c r="F172" i="1"/>
  <c r="E172" i="1"/>
  <c r="D172" i="1"/>
  <c r="C172" i="1"/>
  <c r="B172" i="1"/>
  <c r="A172" i="1"/>
  <c r="AA171" i="1"/>
  <c r="Z171" i="1"/>
  <c r="Y171" i="1"/>
  <c r="X171" i="1"/>
  <c r="W171" i="1"/>
  <c r="V171" i="1"/>
  <c r="U171" i="1"/>
  <c r="T171" i="1"/>
  <c r="S171" i="1"/>
  <c r="R171" i="1"/>
  <c r="Q171" i="1"/>
  <c r="P171" i="1"/>
  <c r="O171" i="1"/>
  <c r="N171" i="1"/>
  <c r="M171" i="1"/>
  <c r="L171" i="1"/>
  <c r="K171" i="1"/>
  <c r="J171" i="1"/>
  <c r="I171" i="1"/>
  <c r="H171" i="1"/>
  <c r="G171" i="1"/>
  <c r="F171" i="1"/>
  <c r="E171" i="1"/>
  <c r="D171" i="1"/>
  <c r="C171" i="1"/>
  <c r="B171" i="1"/>
  <c r="A171" i="1"/>
  <c r="AA170" i="1"/>
  <c r="Z170" i="1"/>
  <c r="Y170" i="1"/>
  <c r="X170" i="1"/>
  <c r="W170" i="1"/>
  <c r="V170" i="1"/>
  <c r="U170" i="1"/>
  <c r="T170" i="1"/>
  <c r="S170" i="1"/>
  <c r="R170" i="1"/>
  <c r="Q170" i="1"/>
  <c r="P170" i="1"/>
  <c r="O170" i="1"/>
  <c r="N170" i="1"/>
  <c r="M170" i="1"/>
  <c r="L170" i="1"/>
  <c r="K170" i="1"/>
  <c r="J170" i="1"/>
  <c r="I170" i="1"/>
  <c r="H170" i="1"/>
  <c r="G170" i="1"/>
  <c r="F170" i="1"/>
  <c r="E170" i="1"/>
  <c r="D170" i="1"/>
  <c r="C170" i="1"/>
  <c r="B170" i="1"/>
  <c r="A170" i="1"/>
  <c r="AA169" i="1"/>
  <c r="Z169" i="1"/>
  <c r="Y169" i="1"/>
  <c r="X169" i="1"/>
  <c r="W169" i="1"/>
  <c r="V169" i="1"/>
  <c r="U169" i="1"/>
  <c r="T169" i="1"/>
  <c r="S169" i="1"/>
  <c r="R169" i="1"/>
  <c r="Q169" i="1"/>
  <c r="P169" i="1"/>
  <c r="O169" i="1"/>
  <c r="N169" i="1"/>
  <c r="M169" i="1"/>
  <c r="L169" i="1"/>
  <c r="K169" i="1"/>
  <c r="J169" i="1"/>
  <c r="I169" i="1"/>
  <c r="H169" i="1"/>
  <c r="G169" i="1"/>
  <c r="F169" i="1"/>
  <c r="E169" i="1"/>
  <c r="D169" i="1"/>
  <c r="C169" i="1"/>
  <c r="B169" i="1"/>
  <c r="A169" i="1"/>
  <c r="AA168" i="1"/>
  <c r="Z168" i="1"/>
  <c r="Y168" i="1"/>
  <c r="X168" i="1"/>
  <c r="W168" i="1"/>
  <c r="V168" i="1"/>
  <c r="U168" i="1"/>
  <c r="T168" i="1"/>
  <c r="S168" i="1"/>
  <c r="R168" i="1"/>
  <c r="Q168" i="1"/>
  <c r="P168" i="1"/>
  <c r="O168" i="1"/>
  <c r="N168" i="1"/>
  <c r="M168" i="1"/>
  <c r="L168" i="1"/>
  <c r="K168" i="1"/>
  <c r="J168" i="1"/>
  <c r="I168" i="1"/>
  <c r="H168" i="1"/>
  <c r="G168" i="1"/>
  <c r="F168" i="1"/>
  <c r="E168" i="1"/>
  <c r="D168" i="1"/>
  <c r="C168" i="1"/>
  <c r="B168" i="1"/>
  <c r="A168" i="1"/>
  <c r="AA167" i="1"/>
  <c r="Z167" i="1"/>
  <c r="Y167" i="1"/>
  <c r="X167" i="1"/>
  <c r="W167" i="1"/>
  <c r="V167" i="1"/>
  <c r="U167" i="1"/>
  <c r="T167" i="1"/>
  <c r="S167" i="1"/>
  <c r="R167" i="1"/>
  <c r="Q167" i="1"/>
  <c r="P167" i="1"/>
  <c r="O167" i="1"/>
  <c r="N167" i="1"/>
  <c r="M167" i="1"/>
  <c r="L167" i="1"/>
  <c r="K167" i="1"/>
  <c r="J167" i="1"/>
  <c r="I167" i="1"/>
  <c r="H167" i="1"/>
  <c r="G167" i="1"/>
  <c r="F167" i="1"/>
  <c r="E167" i="1"/>
  <c r="D167" i="1"/>
  <c r="C167" i="1"/>
  <c r="B167" i="1"/>
  <c r="A167" i="1"/>
  <c r="AA166" i="1"/>
  <c r="Z166" i="1"/>
  <c r="Y166" i="1"/>
  <c r="X166" i="1"/>
  <c r="W166" i="1"/>
  <c r="V166" i="1"/>
  <c r="U166" i="1"/>
  <c r="T166" i="1"/>
  <c r="S166" i="1"/>
  <c r="R166" i="1"/>
  <c r="Q166" i="1"/>
  <c r="P166" i="1"/>
  <c r="O166" i="1"/>
  <c r="N166" i="1"/>
  <c r="M166" i="1"/>
  <c r="L166" i="1"/>
  <c r="K166" i="1"/>
  <c r="J166" i="1"/>
  <c r="I166" i="1"/>
  <c r="H166" i="1"/>
  <c r="G166" i="1"/>
  <c r="F166" i="1"/>
  <c r="E166" i="1"/>
  <c r="D166" i="1"/>
  <c r="C166" i="1"/>
  <c r="B166" i="1"/>
  <c r="A166" i="1"/>
  <c r="AA165" i="1"/>
  <c r="Z165" i="1"/>
  <c r="Y165" i="1"/>
  <c r="X165" i="1"/>
  <c r="W165" i="1"/>
  <c r="V165" i="1"/>
  <c r="U165" i="1"/>
  <c r="T165" i="1"/>
  <c r="S165" i="1"/>
  <c r="R165" i="1"/>
  <c r="Q165" i="1"/>
  <c r="P165" i="1"/>
  <c r="O165" i="1"/>
  <c r="N165" i="1"/>
  <c r="M165" i="1"/>
  <c r="L165" i="1"/>
  <c r="K165" i="1"/>
  <c r="J165" i="1"/>
  <c r="I165" i="1"/>
  <c r="H165" i="1"/>
  <c r="G165" i="1"/>
  <c r="F165" i="1"/>
  <c r="E165" i="1"/>
  <c r="D165" i="1"/>
  <c r="C165" i="1"/>
  <c r="B165" i="1"/>
  <c r="A165" i="1"/>
  <c r="AA164" i="1"/>
  <c r="Z164" i="1"/>
  <c r="Y164" i="1"/>
  <c r="X164" i="1"/>
  <c r="W164" i="1"/>
  <c r="V164" i="1"/>
  <c r="U164" i="1"/>
  <c r="T164" i="1"/>
  <c r="S164" i="1"/>
  <c r="R164" i="1"/>
  <c r="Q164" i="1"/>
  <c r="P164" i="1"/>
  <c r="O164" i="1"/>
  <c r="N164" i="1"/>
  <c r="M164" i="1"/>
  <c r="L164" i="1"/>
  <c r="K164" i="1"/>
  <c r="J164" i="1"/>
  <c r="I164" i="1"/>
  <c r="H164" i="1"/>
  <c r="G164" i="1"/>
  <c r="F164" i="1"/>
  <c r="E164" i="1"/>
  <c r="D164" i="1"/>
  <c r="C164" i="1"/>
  <c r="B164" i="1"/>
  <c r="A164" i="1"/>
  <c r="AA163" i="1"/>
  <c r="Z163" i="1"/>
  <c r="Y163" i="1"/>
  <c r="X163" i="1"/>
  <c r="W163" i="1"/>
  <c r="V163" i="1"/>
  <c r="U163" i="1"/>
  <c r="T163" i="1"/>
  <c r="S163" i="1"/>
  <c r="R163" i="1"/>
  <c r="Q163" i="1"/>
  <c r="P163" i="1"/>
  <c r="O163" i="1"/>
  <c r="N163" i="1"/>
  <c r="M163" i="1"/>
  <c r="L163" i="1"/>
  <c r="K163" i="1"/>
  <c r="J163" i="1"/>
  <c r="I163" i="1"/>
  <c r="H163" i="1"/>
  <c r="G163" i="1"/>
  <c r="F163" i="1"/>
  <c r="E163" i="1"/>
  <c r="D163" i="1"/>
  <c r="C163" i="1"/>
  <c r="B163" i="1"/>
  <c r="A163" i="1"/>
  <c r="AA162" i="1"/>
  <c r="Z162" i="1"/>
  <c r="Y162" i="1"/>
  <c r="X162" i="1"/>
  <c r="W162" i="1"/>
  <c r="V162" i="1"/>
  <c r="U162" i="1"/>
  <c r="T162" i="1"/>
  <c r="S162" i="1"/>
  <c r="R162" i="1"/>
  <c r="Q162" i="1"/>
  <c r="P162" i="1"/>
  <c r="O162" i="1"/>
  <c r="N162" i="1"/>
  <c r="M162" i="1"/>
  <c r="L162" i="1"/>
  <c r="K162" i="1"/>
  <c r="J162" i="1"/>
  <c r="I162" i="1"/>
  <c r="H162" i="1"/>
  <c r="G162" i="1"/>
  <c r="F162" i="1"/>
  <c r="E162" i="1"/>
  <c r="D162" i="1"/>
  <c r="C162" i="1"/>
  <c r="B162" i="1"/>
  <c r="A162" i="1"/>
  <c r="AA161" i="1"/>
  <c r="Z161" i="1"/>
  <c r="Y161" i="1"/>
  <c r="X161" i="1"/>
  <c r="W161" i="1"/>
  <c r="V161" i="1"/>
  <c r="U161" i="1"/>
  <c r="T161" i="1"/>
  <c r="S161" i="1"/>
  <c r="R161" i="1"/>
  <c r="Q161" i="1"/>
  <c r="P161" i="1"/>
  <c r="O161" i="1"/>
  <c r="N161" i="1"/>
  <c r="M161" i="1"/>
  <c r="L161" i="1"/>
  <c r="K161" i="1"/>
  <c r="J161" i="1"/>
  <c r="I161" i="1"/>
  <c r="H161" i="1"/>
  <c r="G161" i="1"/>
  <c r="F161" i="1"/>
  <c r="E161" i="1"/>
  <c r="D161" i="1"/>
  <c r="C161" i="1"/>
  <c r="B161" i="1"/>
  <c r="A161" i="1"/>
  <c r="AA160" i="1"/>
  <c r="Z160" i="1"/>
  <c r="Y160" i="1"/>
  <c r="X160" i="1"/>
  <c r="W160" i="1"/>
  <c r="V160" i="1"/>
  <c r="U160" i="1"/>
  <c r="T160" i="1"/>
  <c r="S160" i="1"/>
  <c r="R160" i="1"/>
  <c r="Q160" i="1"/>
  <c r="P160" i="1"/>
  <c r="O160" i="1"/>
  <c r="N160" i="1"/>
  <c r="M160" i="1"/>
  <c r="L160" i="1"/>
  <c r="K160" i="1"/>
  <c r="J160" i="1"/>
  <c r="I160" i="1"/>
  <c r="H160" i="1"/>
  <c r="G160" i="1"/>
  <c r="F160" i="1"/>
  <c r="E160" i="1"/>
  <c r="D160" i="1"/>
  <c r="C160" i="1"/>
  <c r="B160" i="1"/>
  <c r="A160" i="1"/>
  <c r="AA159" i="1"/>
  <c r="Z159" i="1"/>
  <c r="Y159" i="1"/>
  <c r="X159" i="1"/>
  <c r="W159" i="1"/>
  <c r="V159" i="1"/>
  <c r="U159" i="1"/>
  <c r="T159" i="1"/>
  <c r="S159" i="1"/>
  <c r="R159" i="1"/>
  <c r="Q159" i="1"/>
  <c r="P159" i="1"/>
  <c r="O159" i="1"/>
  <c r="N159" i="1"/>
  <c r="M159" i="1"/>
  <c r="L159" i="1"/>
  <c r="K159" i="1"/>
  <c r="J159" i="1"/>
  <c r="I159" i="1"/>
  <c r="H159" i="1"/>
  <c r="G159" i="1"/>
  <c r="F159" i="1"/>
  <c r="E159" i="1"/>
  <c r="D159" i="1"/>
  <c r="C159" i="1"/>
  <c r="B159" i="1"/>
  <c r="A159" i="1"/>
  <c r="AA158" i="1"/>
  <c r="Z158" i="1"/>
  <c r="Y158" i="1"/>
  <c r="X158" i="1"/>
  <c r="W158" i="1"/>
  <c r="V158" i="1"/>
  <c r="U158" i="1"/>
  <c r="T158" i="1"/>
  <c r="S158" i="1"/>
  <c r="R158" i="1"/>
  <c r="Q158" i="1"/>
  <c r="P158" i="1"/>
  <c r="O158" i="1"/>
  <c r="N158" i="1"/>
  <c r="M158" i="1"/>
  <c r="L158" i="1"/>
  <c r="K158" i="1"/>
  <c r="J158" i="1"/>
  <c r="I158" i="1"/>
  <c r="H158" i="1"/>
  <c r="G158" i="1"/>
  <c r="F158" i="1"/>
  <c r="E158" i="1"/>
  <c r="D158" i="1"/>
  <c r="C158" i="1"/>
  <c r="B158" i="1"/>
  <c r="A158" i="1"/>
  <c r="AA157" i="1"/>
  <c r="Z157" i="1"/>
  <c r="Y157" i="1"/>
  <c r="X157" i="1"/>
  <c r="W157" i="1"/>
  <c r="V157" i="1"/>
  <c r="U157" i="1"/>
  <c r="T157" i="1"/>
  <c r="S157" i="1"/>
  <c r="R157" i="1"/>
  <c r="Q157" i="1"/>
  <c r="P157" i="1"/>
  <c r="O157" i="1"/>
  <c r="N157" i="1"/>
  <c r="M157" i="1"/>
  <c r="L157" i="1"/>
  <c r="K157" i="1"/>
  <c r="J157" i="1"/>
  <c r="I157" i="1"/>
  <c r="H157" i="1"/>
  <c r="G157" i="1"/>
  <c r="F157" i="1"/>
  <c r="E157" i="1"/>
  <c r="D157" i="1"/>
  <c r="C157" i="1"/>
  <c r="B157" i="1"/>
  <c r="A157" i="1"/>
  <c r="AA156" i="1"/>
  <c r="Z156" i="1"/>
  <c r="Y156" i="1"/>
  <c r="X156" i="1"/>
  <c r="W156" i="1"/>
  <c r="V156" i="1"/>
  <c r="U156" i="1"/>
  <c r="T156" i="1"/>
  <c r="S156" i="1"/>
  <c r="R156" i="1"/>
  <c r="Q156" i="1"/>
  <c r="P156" i="1"/>
  <c r="O156" i="1"/>
  <c r="N156" i="1"/>
  <c r="M156" i="1"/>
  <c r="L156" i="1"/>
  <c r="K156" i="1"/>
  <c r="J156" i="1"/>
  <c r="I156" i="1"/>
  <c r="H156" i="1"/>
  <c r="G156" i="1"/>
  <c r="F156" i="1"/>
  <c r="E156" i="1"/>
  <c r="D156" i="1"/>
  <c r="C156" i="1"/>
  <c r="B156" i="1"/>
  <c r="A156" i="1"/>
  <c r="AA155" i="1"/>
  <c r="Z155" i="1"/>
  <c r="Y155" i="1"/>
  <c r="X155" i="1"/>
  <c r="W155" i="1"/>
  <c r="V155" i="1"/>
  <c r="U155" i="1"/>
  <c r="T155" i="1"/>
  <c r="S155" i="1"/>
  <c r="R155" i="1"/>
  <c r="Q155" i="1"/>
  <c r="P155" i="1"/>
  <c r="O155" i="1"/>
  <c r="N155" i="1"/>
  <c r="M155" i="1"/>
  <c r="L155" i="1"/>
  <c r="K155" i="1"/>
  <c r="J155" i="1"/>
  <c r="I155" i="1"/>
  <c r="H155" i="1"/>
  <c r="G155" i="1"/>
  <c r="F155" i="1"/>
  <c r="E155" i="1"/>
  <c r="D155" i="1"/>
  <c r="C155" i="1"/>
  <c r="B155" i="1"/>
  <c r="A155" i="1"/>
  <c r="AA154" i="1"/>
  <c r="Z154" i="1"/>
  <c r="Y154" i="1"/>
  <c r="X154" i="1"/>
  <c r="W154" i="1"/>
  <c r="V154" i="1"/>
  <c r="U154" i="1"/>
  <c r="T154" i="1"/>
  <c r="S154" i="1"/>
  <c r="R154" i="1"/>
  <c r="Q154" i="1"/>
  <c r="P154" i="1"/>
  <c r="O154" i="1"/>
  <c r="N154" i="1"/>
  <c r="M154" i="1"/>
  <c r="L154" i="1"/>
  <c r="K154" i="1"/>
  <c r="J154" i="1"/>
  <c r="I154" i="1"/>
  <c r="H154" i="1"/>
  <c r="G154" i="1"/>
  <c r="F154" i="1"/>
  <c r="E154" i="1"/>
  <c r="D154" i="1"/>
  <c r="C154" i="1"/>
  <c r="B154" i="1"/>
  <c r="A154" i="1"/>
  <c r="AA153" i="1"/>
  <c r="Z153" i="1"/>
  <c r="Y153" i="1"/>
  <c r="X153" i="1"/>
  <c r="W153" i="1"/>
  <c r="V153" i="1"/>
  <c r="U153" i="1"/>
  <c r="T153" i="1"/>
  <c r="S153" i="1"/>
  <c r="R153" i="1"/>
  <c r="Q153" i="1"/>
  <c r="P153" i="1"/>
  <c r="O153" i="1"/>
  <c r="N153" i="1"/>
  <c r="M153" i="1"/>
  <c r="L153" i="1"/>
  <c r="K153" i="1"/>
  <c r="J153" i="1"/>
  <c r="I153" i="1"/>
  <c r="H153" i="1"/>
  <c r="G153" i="1"/>
  <c r="F153" i="1"/>
  <c r="E153" i="1"/>
  <c r="D153" i="1"/>
  <c r="C153" i="1"/>
  <c r="B153" i="1"/>
  <c r="A153" i="1"/>
  <c r="AA152" i="1"/>
  <c r="Z152" i="1"/>
  <c r="Y152" i="1"/>
  <c r="X152" i="1"/>
  <c r="W152" i="1"/>
  <c r="V152" i="1"/>
  <c r="U152" i="1"/>
  <c r="T152" i="1"/>
  <c r="S152" i="1"/>
  <c r="R152" i="1"/>
  <c r="Q152" i="1"/>
  <c r="P152" i="1"/>
  <c r="O152" i="1"/>
  <c r="N152" i="1"/>
  <c r="M152" i="1"/>
  <c r="L152" i="1"/>
  <c r="K152" i="1"/>
  <c r="J152" i="1"/>
  <c r="I152" i="1"/>
  <c r="H152" i="1"/>
  <c r="G152" i="1"/>
  <c r="F152" i="1"/>
  <c r="E152" i="1"/>
  <c r="D152" i="1"/>
  <c r="C152" i="1"/>
  <c r="B152" i="1"/>
  <c r="A152" i="1"/>
  <c r="AA151" i="1"/>
  <c r="Z151" i="1"/>
  <c r="Y151" i="1"/>
  <c r="X151" i="1"/>
  <c r="W151" i="1"/>
  <c r="V151" i="1"/>
  <c r="U151" i="1"/>
  <c r="T151" i="1"/>
  <c r="S151" i="1"/>
  <c r="R151" i="1"/>
  <c r="Q151" i="1"/>
  <c r="P151" i="1"/>
  <c r="O151" i="1"/>
  <c r="N151" i="1"/>
  <c r="M151" i="1"/>
  <c r="L151" i="1"/>
  <c r="K151" i="1"/>
  <c r="J151" i="1"/>
  <c r="I151" i="1"/>
  <c r="H151" i="1"/>
  <c r="G151" i="1"/>
  <c r="F151" i="1"/>
  <c r="E151" i="1"/>
  <c r="D151" i="1"/>
  <c r="C151" i="1"/>
  <c r="B151" i="1"/>
  <c r="A151" i="1"/>
  <c r="AA150" i="1"/>
  <c r="Z150" i="1"/>
  <c r="Y150" i="1"/>
  <c r="X150" i="1"/>
  <c r="W150" i="1"/>
  <c r="V150" i="1"/>
  <c r="U150" i="1"/>
  <c r="T150" i="1"/>
  <c r="S150" i="1"/>
  <c r="R150" i="1"/>
  <c r="Q150" i="1"/>
  <c r="P150" i="1"/>
  <c r="O150" i="1"/>
  <c r="N150" i="1"/>
  <c r="M150" i="1"/>
  <c r="L150" i="1"/>
  <c r="K150" i="1"/>
  <c r="J150" i="1"/>
  <c r="I150" i="1"/>
  <c r="H150" i="1"/>
  <c r="G150" i="1"/>
  <c r="F150" i="1"/>
  <c r="E150" i="1"/>
  <c r="D150" i="1"/>
  <c r="C150" i="1"/>
  <c r="B150" i="1"/>
  <c r="A150" i="1"/>
  <c r="AA149" i="1"/>
  <c r="Z149" i="1"/>
  <c r="Y149" i="1"/>
  <c r="X149" i="1"/>
  <c r="W149" i="1"/>
  <c r="V149" i="1"/>
  <c r="U149" i="1"/>
  <c r="T149" i="1"/>
  <c r="S149" i="1"/>
  <c r="R149" i="1"/>
  <c r="Q149" i="1"/>
  <c r="P149" i="1"/>
  <c r="O149" i="1"/>
  <c r="N149" i="1"/>
  <c r="M149" i="1"/>
  <c r="L149" i="1"/>
  <c r="K149" i="1"/>
  <c r="J149" i="1"/>
  <c r="I149" i="1"/>
  <c r="H149" i="1"/>
  <c r="G149" i="1"/>
  <c r="F149" i="1"/>
  <c r="E149" i="1"/>
  <c r="D149" i="1"/>
  <c r="C149" i="1"/>
  <c r="B149" i="1"/>
  <c r="A149" i="1"/>
  <c r="AA148" i="1"/>
  <c r="Z148" i="1"/>
  <c r="Y148" i="1"/>
  <c r="X148" i="1"/>
  <c r="W148" i="1"/>
  <c r="V148" i="1"/>
  <c r="U148" i="1"/>
  <c r="T148" i="1"/>
  <c r="S148" i="1"/>
  <c r="R148" i="1"/>
  <c r="Q148" i="1"/>
  <c r="P148" i="1"/>
  <c r="O148" i="1"/>
  <c r="N148" i="1"/>
  <c r="M148" i="1"/>
  <c r="L148" i="1"/>
  <c r="K148" i="1"/>
  <c r="J148" i="1"/>
  <c r="I148" i="1"/>
  <c r="H148" i="1"/>
  <c r="G148" i="1"/>
  <c r="F148" i="1"/>
  <c r="E148" i="1"/>
  <c r="D148" i="1"/>
  <c r="C148" i="1"/>
  <c r="B148" i="1"/>
  <c r="A148" i="1"/>
  <c r="AA147" i="1"/>
  <c r="Z147" i="1"/>
  <c r="Y147" i="1"/>
  <c r="X147" i="1"/>
  <c r="W147" i="1"/>
  <c r="V147" i="1"/>
  <c r="U147" i="1"/>
  <c r="T147" i="1"/>
  <c r="S147" i="1"/>
  <c r="R147" i="1"/>
  <c r="Q147" i="1"/>
  <c r="P147" i="1"/>
  <c r="O147" i="1"/>
  <c r="N147" i="1"/>
  <c r="M147" i="1"/>
  <c r="L147" i="1"/>
  <c r="K147" i="1"/>
  <c r="J147" i="1"/>
  <c r="I147" i="1"/>
  <c r="H147" i="1"/>
  <c r="G147" i="1"/>
  <c r="F147" i="1"/>
  <c r="E147" i="1"/>
  <c r="D147" i="1"/>
  <c r="C147" i="1"/>
  <c r="B147" i="1"/>
  <c r="A147" i="1"/>
  <c r="AA146" i="1"/>
  <c r="Z146" i="1"/>
  <c r="Y146" i="1"/>
  <c r="X146" i="1"/>
  <c r="W146" i="1"/>
  <c r="V146" i="1"/>
  <c r="U146" i="1"/>
  <c r="T146" i="1"/>
  <c r="S146" i="1"/>
  <c r="R146" i="1"/>
  <c r="Q146" i="1"/>
  <c r="P146" i="1"/>
  <c r="O146" i="1"/>
  <c r="N146" i="1"/>
  <c r="M146" i="1"/>
  <c r="L146" i="1"/>
  <c r="K146" i="1"/>
  <c r="J146" i="1"/>
  <c r="I146" i="1"/>
  <c r="H146" i="1"/>
  <c r="G146" i="1"/>
  <c r="F146" i="1"/>
  <c r="E146" i="1"/>
  <c r="D146" i="1"/>
  <c r="C146" i="1"/>
  <c r="B146" i="1"/>
  <c r="A146" i="1"/>
  <c r="AA145" i="1"/>
  <c r="Z145" i="1"/>
  <c r="Y145" i="1"/>
  <c r="X145" i="1"/>
  <c r="W145" i="1"/>
  <c r="V145" i="1"/>
  <c r="U145" i="1"/>
  <c r="T145" i="1"/>
  <c r="S145" i="1"/>
  <c r="R145" i="1"/>
  <c r="Q145" i="1"/>
  <c r="P145" i="1"/>
  <c r="O145" i="1"/>
  <c r="N145" i="1"/>
  <c r="M145" i="1"/>
  <c r="L145" i="1"/>
  <c r="K145" i="1"/>
  <c r="J145" i="1"/>
  <c r="I145" i="1"/>
  <c r="H145" i="1"/>
  <c r="G145" i="1"/>
  <c r="F145" i="1"/>
  <c r="E145" i="1"/>
  <c r="D145" i="1"/>
  <c r="C145" i="1"/>
  <c r="B145" i="1"/>
  <c r="A145" i="1"/>
  <c r="AA144" i="1"/>
  <c r="Z144" i="1"/>
  <c r="Y144" i="1"/>
  <c r="X144" i="1"/>
  <c r="W144" i="1"/>
  <c r="V144" i="1"/>
  <c r="U144" i="1"/>
  <c r="T144" i="1"/>
  <c r="S144" i="1"/>
  <c r="R144" i="1"/>
  <c r="Q144" i="1"/>
  <c r="P144" i="1"/>
  <c r="O144" i="1"/>
  <c r="N144" i="1"/>
  <c r="M144" i="1"/>
  <c r="L144" i="1"/>
  <c r="K144" i="1"/>
  <c r="J144" i="1"/>
  <c r="I144" i="1"/>
  <c r="H144" i="1"/>
  <c r="G144" i="1"/>
  <c r="F144" i="1"/>
  <c r="E144" i="1"/>
  <c r="D144" i="1"/>
  <c r="C144" i="1"/>
  <c r="B144" i="1"/>
  <c r="A144" i="1"/>
  <c r="AA143" i="1"/>
  <c r="Z143" i="1"/>
  <c r="Y143" i="1"/>
  <c r="X143" i="1"/>
  <c r="W143" i="1"/>
  <c r="V143" i="1"/>
  <c r="U143" i="1"/>
  <c r="T143" i="1"/>
  <c r="S143" i="1"/>
  <c r="R143" i="1"/>
  <c r="Q143" i="1"/>
  <c r="P143" i="1"/>
  <c r="O143" i="1"/>
  <c r="N143" i="1"/>
  <c r="M143" i="1"/>
  <c r="L143" i="1"/>
  <c r="K143" i="1"/>
  <c r="J143" i="1"/>
  <c r="I143" i="1"/>
  <c r="H143" i="1"/>
  <c r="G143" i="1"/>
  <c r="F143" i="1"/>
  <c r="E143" i="1"/>
  <c r="D143" i="1"/>
  <c r="C143" i="1"/>
  <c r="B143" i="1"/>
  <c r="A143" i="1"/>
  <c r="AA142" i="1"/>
  <c r="Z142" i="1"/>
  <c r="Y142" i="1"/>
  <c r="X142" i="1"/>
  <c r="W142" i="1"/>
  <c r="V142" i="1"/>
  <c r="U142" i="1"/>
  <c r="T142" i="1"/>
  <c r="S142" i="1"/>
  <c r="R142" i="1"/>
  <c r="Q142" i="1"/>
  <c r="P142" i="1"/>
  <c r="O142" i="1"/>
  <c r="N142" i="1"/>
  <c r="M142" i="1"/>
  <c r="L142" i="1"/>
  <c r="K142" i="1"/>
  <c r="J142" i="1"/>
  <c r="I142" i="1"/>
  <c r="H142" i="1"/>
  <c r="G142" i="1"/>
  <c r="F142" i="1"/>
  <c r="E142" i="1"/>
  <c r="D142" i="1"/>
  <c r="C142" i="1"/>
  <c r="B142" i="1"/>
  <c r="A142" i="1"/>
  <c r="AA141" i="1"/>
  <c r="Z141" i="1"/>
  <c r="Y141" i="1"/>
  <c r="X141" i="1"/>
  <c r="W141" i="1"/>
  <c r="V141" i="1"/>
  <c r="U141" i="1"/>
  <c r="T141" i="1"/>
  <c r="S141" i="1"/>
  <c r="R141" i="1"/>
  <c r="Q141" i="1"/>
  <c r="P141" i="1"/>
  <c r="O141" i="1"/>
  <c r="N141" i="1"/>
  <c r="M141" i="1"/>
  <c r="L141" i="1"/>
  <c r="K141" i="1"/>
  <c r="J141" i="1"/>
  <c r="I141" i="1"/>
  <c r="H141" i="1"/>
  <c r="G141" i="1"/>
  <c r="F141" i="1"/>
  <c r="E141" i="1"/>
  <c r="D141" i="1"/>
  <c r="C141" i="1"/>
  <c r="B141" i="1"/>
  <c r="A141" i="1"/>
  <c r="AA140" i="1"/>
  <c r="Z140" i="1"/>
  <c r="Y140" i="1"/>
  <c r="X140" i="1"/>
  <c r="W140" i="1"/>
  <c r="V140" i="1"/>
  <c r="U140" i="1"/>
  <c r="T140" i="1"/>
  <c r="S140" i="1"/>
  <c r="R140" i="1"/>
  <c r="Q140" i="1"/>
  <c r="P140" i="1"/>
  <c r="O140" i="1"/>
  <c r="N140" i="1"/>
  <c r="M140" i="1"/>
  <c r="L140" i="1"/>
  <c r="K140" i="1"/>
  <c r="J140" i="1"/>
  <c r="I140" i="1"/>
  <c r="H140" i="1"/>
  <c r="G140" i="1"/>
  <c r="F140" i="1"/>
  <c r="E140" i="1"/>
  <c r="D140" i="1"/>
  <c r="C140" i="1"/>
  <c r="B140" i="1"/>
  <c r="A140" i="1"/>
  <c r="AA139" i="1"/>
  <c r="Z139" i="1"/>
  <c r="Y139" i="1"/>
  <c r="X139" i="1"/>
  <c r="W139" i="1"/>
  <c r="V139" i="1"/>
  <c r="U139" i="1"/>
  <c r="T139" i="1"/>
  <c r="S139" i="1"/>
  <c r="R139" i="1"/>
  <c r="Q139" i="1"/>
  <c r="P139" i="1"/>
  <c r="O139" i="1"/>
  <c r="N139" i="1"/>
  <c r="M139" i="1"/>
  <c r="L139" i="1"/>
  <c r="K139" i="1"/>
  <c r="J139" i="1"/>
  <c r="I139" i="1"/>
  <c r="H139" i="1"/>
  <c r="G139" i="1"/>
  <c r="F139" i="1"/>
  <c r="E139" i="1"/>
  <c r="D139" i="1"/>
  <c r="C139" i="1"/>
  <c r="B139" i="1"/>
  <c r="A139" i="1"/>
  <c r="AA138" i="1"/>
  <c r="Z138" i="1"/>
  <c r="Y138" i="1"/>
  <c r="X138" i="1"/>
  <c r="W138" i="1"/>
  <c r="V138" i="1"/>
  <c r="U138" i="1"/>
  <c r="T138" i="1"/>
  <c r="S138" i="1"/>
  <c r="R138" i="1"/>
  <c r="Q138" i="1"/>
  <c r="P138" i="1"/>
  <c r="O138" i="1"/>
  <c r="N138" i="1"/>
  <c r="M138" i="1"/>
  <c r="L138" i="1"/>
  <c r="K138" i="1"/>
  <c r="J138" i="1"/>
  <c r="I138" i="1"/>
  <c r="H138" i="1"/>
  <c r="G138" i="1"/>
  <c r="F138" i="1"/>
  <c r="E138" i="1"/>
  <c r="D138" i="1"/>
  <c r="C138" i="1"/>
  <c r="B138" i="1"/>
  <c r="A138" i="1"/>
  <c r="AA137" i="1"/>
  <c r="Z137" i="1"/>
  <c r="Y137" i="1"/>
  <c r="X137" i="1"/>
  <c r="W137" i="1"/>
  <c r="V137" i="1"/>
  <c r="U137" i="1"/>
  <c r="T137" i="1"/>
  <c r="S137" i="1"/>
  <c r="R137" i="1"/>
  <c r="Q137" i="1"/>
  <c r="P137" i="1"/>
  <c r="O137" i="1"/>
  <c r="N137" i="1"/>
  <c r="M137" i="1"/>
  <c r="L137" i="1"/>
  <c r="K137" i="1"/>
  <c r="J137" i="1"/>
  <c r="I137" i="1"/>
  <c r="H137" i="1"/>
  <c r="G137" i="1"/>
  <c r="F137" i="1"/>
  <c r="E137" i="1"/>
  <c r="D137" i="1"/>
  <c r="C137" i="1"/>
  <c r="B137" i="1"/>
  <c r="A137" i="1"/>
  <c r="AA136" i="1"/>
  <c r="Z136" i="1"/>
  <c r="Y136" i="1"/>
  <c r="X136" i="1"/>
  <c r="W136" i="1"/>
  <c r="V136" i="1"/>
  <c r="U136" i="1"/>
  <c r="T136" i="1"/>
  <c r="S136" i="1"/>
  <c r="R136" i="1"/>
  <c r="Q136" i="1"/>
  <c r="P136" i="1"/>
  <c r="O136" i="1"/>
  <c r="N136" i="1"/>
  <c r="M136" i="1"/>
  <c r="L136" i="1"/>
  <c r="K136" i="1"/>
  <c r="J136" i="1"/>
  <c r="I136" i="1"/>
  <c r="H136" i="1"/>
  <c r="G136" i="1"/>
  <c r="F136" i="1"/>
  <c r="E136" i="1"/>
  <c r="D136" i="1"/>
  <c r="C136" i="1"/>
  <c r="B136" i="1"/>
  <c r="A136" i="1"/>
  <c r="AA135" i="1"/>
  <c r="Z135" i="1"/>
  <c r="Y135" i="1"/>
  <c r="X135" i="1"/>
  <c r="W135" i="1"/>
  <c r="V135" i="1"/>
  <c r="U135" i="1"/>
  <c r="T135" i="1"/>
  <c r="S135" i="1"/>
  <c r="R135" i="1"/>
  <c r="Q135" i="1"/>
  <c r="P135" i="1"/>
  <c r="O135" i="1"/>
  <c r="N135" i="1"/>
  <c r="M135" i="1"/>
  <c r="L135" i="1"/>
  <c r="K135" i="1"/>
  <c r="J135" i="1"/>
  <c r="I135" i="1"/>
  <c r="H135" i="1"/>
  <c r="G135" i="1"/>
  <c r="F135" i="1"/>
  <c r="E135" i="1"/>
  <c r="D135" i="1"/>
  <c r="C135" i="1"/>
  <c r="B135" i="1"/>
  <c r="A135" i="1"/>
  <c r="AA134" i="1"/>
  <c r="Z134" i="1"/>
  <c r="Y134" i="1"/>
  <c r="X134" i="1"/>
  <c r="W134" i="1"/>
  <c r="V134" i="1"/>
  <c r="U134" i="1"/>
  <c r="T134" i="1"/>
  <c r="S134" i="1"/>
  <c r="R134" i="1"/>
  <c r="Q134" i="1"/>
  <c r="P134" i="1"/>
  <c r="O134" i="1"/>
  <c r="N134" i="1"/>
  <c r="M134" i="1"/>
  <c r="L134" i="1"/>
  <c r="K134" i="1"/>
  <c r="J134" i="1"/>
  <c r="I134" i="1"/>
  <c r="H134" i="1"/>
  <c r="G134" i="1"/>
  <c r="F134" i="1"/>
  <c r="E134" i="1"/>
  <c r="D134" i="1"/>
  <c r="C134" i="1"/>
  <c r="B134" i="1"/>
  <c r="A134" i="1"/>
  <c r="AA133" i="1"/>
  <c r="Z133" i="1"/>
  <c r="Y133" i="1"/>
  <c r="X133" i="1"/>
  <c r="W133" i="1"/>
  <c r="V133" i="1"/>
  <c r="U133" i="1"/>
  <c r="T133" i="1"/>
  <c r="S133" i="1"/>
  <c r="R133" i="1"/>
  <c r="Q133" i="1"/>
  <c r="P133" i="1"/>
  <c r="O133" i="1"/>
  <c r="N133" i="1"/>
  <c r="M133" i="1"/>
  <c r="L133" i="1"/>
  <c r="K133" i="1"/>
  <c r="J133" i="1"/>
  <c r="I133" i="1"/>
  <c r="H133" i="1"/>
  <c r="G133" i="1"/>
  <c r="F133" i="1"/>
  <c r="E133" i="1"/>
  <c r="D133" i="1"/>
  <c r="C133" i="1"/>
  <c r="B133" i="1"/>
  <c r="A133" i="1"/>
  <c r="AA132" i="1"/>
  <c r="Z132" i="1"/>
  <c r="Y132" i="1"/>
  <c r="X132" i="1"/>
  <c r="W132" i="1"/>
  <c r="V132" i="1"/>
  <c r="U132" i="1"/>
  <c r="T132" i="1"/>
  <c r="S132" i="1"/>
  <c r="R132" i="1"/>
  <c r="Q132" i="1"/>
  <c r="P132" i="1"/>
  <c r="O132" i="1"/>
  <c r="N132" i="1"/>
  <c r="M132" i="1"/>
  <c r="L132" i="1"/>
  <c r="K132" i="1"/>
  <c r="J132" i="1"/>
  <c r="I132" i="1"/>
  <c r="H132" i="1"/>
  <c r="G132" i="1"/>
  <c r="F132" i="1"/>
  <c r="E132" i="1"/>
  <c r="D132" i="1"/>
  <c r="C132" i="1"/>
  <c r="B132" i="1"/>
  <c r="A132" i="1"/>
  <c r="AA131" i="1"/>
  <c r="Z131" i="1"/>
  <c r="Y131" i="1"/>
  <c r="X131" i="1"/>
  <c r="W131" i="1"/>
  <c r="V131" i="1"/>
  <c r="U131" i="1"/>
  <c r="T131" i="1"/>
  <c r="S131" i="1"/>
  <c r="R131" i="1"/>
  <c r="Q131" i="1"/>
  <c r="P131" i="1"/>
  <c r="O131" i="1"/>
  <c r="N131" i="1"/>
  <c r="M131" i="1"/>
  <c r="L131" i="1"/>
  <c r="K131" i="1"/>
  <c r="J131" i="1"/>
  <c r="I131" i="1"/>
  <c r="H131" i="1"/>
  <c r="G131" i="1"/>
  <c r="F131" i="1"/>
  <c r="E131" i="1"/>
  <c r="D131" i="1"/>
  <c r="C131" i="1"/>
  <c r="B131" i="1"/>
  <c r="A131" i="1"/>
  <c r="AA130" i="1"/>
  <c r="Z130" i="1"/>
  <c r="Y130" i="1"/>
  <c r="X130" i="1"/>
  <c r="W130" i="1"/>
  <c r="V130" i="1"/>
  <c r="U130" i="1"/>
  <c r="T130" i="1"/>
  <c r="S130" i="1"/>
  <c r="R130" i="1"/>
  <c r="Q130" i="1"/>
  <c r="P130" i="1"/>
  <c r="O130" i="1"/>
  <c r="N130" i="1"/>
  <c r="M130" i="1"/>
  <c r="L130" i="1"/>
  <c r="K130" i="1"/>
  <c r="J130" i="1"/>
  <c r="I130" i="1"/>
  <c r="H130" i="1"/>
  <c r="G130" i="1"/>
  <c r="F130" i="1"/>
  <c r="E130" i="1"/>
  <c r="D130" i="1"/>
  <c r="C130" i="1"/>
  <c r="B130" i="1"/>
  <c r="A130" i="1"/>
  <c r="AA129" i="1"/>
  <c r="Z129" i="1"/>
  <c r="Y129" i="1"/>
  <c r="X129" i="1"/>
  <c r="W129" i="1"/>
  <c r="V129" i="1"/>
  <c r="U129" i="1"/>
  <c r="T129" i="1"/>
  <c r="S129" i="1"/>
  <c r="R129" i="1"/>
  <c r="Q129" i="1"/>
  <c r="P129" i="1"/>
  <c r="O129" i="1"/>
  <c r="N129" i="1"/>
  <c r="M129" i="1"/>
  <c r="L129" i="1"/>
  <c r="K129" i="1"/>
  <c r="J129" i="1"/>
  <c r="I129" i="1"/>
  <c r="H129" i="1"/>
  <c r="G129" i="1"/>
  <c r="F129" i="1"/>
  <c r="E129" i="1"/>
  <c r="D129" i="1"/>
  <c r="C129" i="1"/>
  <c r="B129" i="1"/>
  <c r="A129" i="1"/>
  <c r="AA128" i="1"/>
  <c r="Z128" i="1"/>
  <c r="Y128" i="1"/>
  <c r="X128" i="1"/>
  <c r="W128" i="1"/>
  <c r="V128" i="1"/>
  <c r="U128" i="1"/>
  <c r="T128" i="1"/>
  <c r="S128" i="1"/>
  <c r="R128" i="1"/>
  <c r="Q128" i="1"/>
  <c r="P128" i="1"/>
  <c r="O128" i="1"/>
  <c r="N128" i="1"/>
  <c r="M128" i="1"/>
  <c r="L128" i="1"/>
  <c r="K128" i="1"/>
  <c r="J128" i="1"/>
  <c r="I128" i="1"/>
  <c r="H128" i="1"/>
  <c r="G128" i="1"/>
  <c r="F128" i="1"/>
  <c r="E128" i="1"/>
  <c r="D128" i="1"/>
  <c r="C128" i="1"/>
  <c r="B128" i="1"/>
  <c r="A128" i="1"/>
  <c r="AA127" i="1"/>
  <c r="Z127" i="1"/>
  <c r="Y127" i="1"/>
  <c r="X127" i="1"/>
  <c r="W127" i="1"/>
  <c r="V127" i="1"/>
  <c r="U127" i="1"/>
  <c r="T127" i="1"/>
  <c r="S127" i="1"/>
  <c r="R127" i="1"/>
  <c r="Q127" i="1"/>
  <c r="P127" i="1"/>
  <c r="O127" i="1"/>
  <c r="N127" i="1"/>
  <c r="M127" i="1"/>
  <c r="L127" i="1"/>
  <c r="K127" i="1"/>
  <c r="J127" i="1"/>
  <c r="I127" i="1"/>
  <c r="H127" i="1"/>
  <c r="G127" i="1"/>
  <c r="F127" i="1"/>
  <c r="E127" i="1"/>
  <c r="D127" i="1"/>
  <c r="C127" i="1"/>
  <c r="B127" i="1"/>
  <c r="A127" i="1"/>
  <c r="AA126" i="1"/>
  <c r="Z126" i="1"/>
  <c r="Y126" i="1"/>
  <c r="X126" i="1"/>
  <c r="W126" i="1"/>
  <c r="V126" i="1"/>
  <c r="U126" i="1"/>
  <c r="T126" i="1"/>
  <c r="S126" i="1"/>
  <c r="R126" i="1"/>
  <c r="Q126" i="1"/>
  <c r="P126" i="1"/>
  <c r="O126" i="1"/>
  <c r="N126" i="1"/>
  <c r="M126" i="1"/>
  <c r="L126" i="1"/>
  <c r="K126" i="1"/>
  <c r="J126" i="1"/>
  <c r="I126" i="1"/>
  <c r="H126" i="1"/>
  <c r="G126" i="1"/>
  <c r="F126" i="1"/>
  <c r="E126" i="1"/>
  <c r="D126" i="1"/>
  <c r="C126" i="1"/>
  <c r="B126" i="1"/>
  <c r="A126" i="1"/>
  <c r="AA125" i="1"/>
  <c r="Z125" i="1"/>
  <c r="Y125" i="1"/>
  <c r="X125" i="1"/>
  <c r="W125" i="1"/>
  <c r="V125" i="1"/>
  <c r="U125" i="1"/>
  <c r="T125" i="1"/>
  <c r="S125" i="1"/>
  <c r="R125" i="1"/>
  <c r="Q125" i="1"/>
  <c r="P125" i="1"/>
  <c r="O125" i="1"/>
  <c r="N125" i="1"/>
  <c r="M125" i="1"/>
  <c r="L125" i="1"/>
  <c r="K125" i="1"/>
  <c r="J125" i="1"/>
  <c r="I125" i="1"/>
  <c r="H125" i="1"/>
  <c r="G125" i="1"/>
  <c r="F125" i="1"/>
  <c r="E125" i="1"/>
  <c r="D125" i="1"/>
  <c r="C125" i="1"/>
  <c r="B125" i="1"/>
  <c r="A125" i="1"/>
  <c r="AA124" i="1"/>
  <c r="Z124" i="1"/>
  <c r="Y124" i="1"/>
  <c r="X124" i="1"/>
  <c r="W124" i="1"/>
  <c r="V124" i="1"/>
  <c r="U124" i="1"/>
  <c r="T124" i="1"/>
  <c r="S124" i="1"/>
  <c r="R124" i="1"/>
  <c r="Q124" i="1"/>
  <c r="P124" i="1"/>
  <c r="O124" i="1"/>
  <c r="N124" i="1"/>
  <c r="M124" i="1"/>
  <c r="L124" i="1"/>
  <c r="K124" i="1"/>
  <c r="J124" i="1"/>
  <c r="I124" i="1"/>
  <c r="H124" i="1"/>
  <c r="G124" i="1"/>
  <c r="F124" i="1"/>
  <c r="E124" i="1"/>
  <c r="D124" i="1"/>
  <c r="C124" i="1"/>
  <c r="B124" i="1"/>
  <c r="A124" i="1"/>
  <c r="AA123" i="1"/>
  <c r="Z123" i="1"/>
  <c r="Y123" i="1"/>
  <c r="X123" i="1"/>
  <c r="W123" i="1"/>
  <c r="V123" i="1"/>
  <c r="U123" i="1"/>
  <c r="T123" i="1"/>
  <c r="S123" i="1"/>
  <c r="R123" i="1"/>
  <c r="Q123" i="1"/>
  <c r="P123" i="1"/>
  <c r="O123" i="1"/>
  <c r="N123" i="1"/>
  <c r="M123" i="1"/>
  <c r="L123" i="1"/>
  <c r="K123" i="1"/>
  <c r="J123" i="1"/>
  <c r="I123" i="1"/>
  <c r="H123" i="1"/>
  <c r="G123" i="1"/>
  <c r="F123" i="1"/>
  <c r="E123" i="1"/>
  <c r="D123" i="1"/>
  <c r="C123" i="1"/>
  <c r="B123" i="1"/>
  <c r="A123" i="1"/>
  <c r="AA122" i="1"/>
  <c r="Z122" i="1"/>
  <c r="Y122" i="1"/>
  <c r="X122" i="1"/>
  <c r="W122" i="1"/>
  <c r="V122" i="1"/>
  <c r="U122" i="1"/>
  <c r="T122" i="1"/>
  <c r="S122" i="1"/>
  <c r="R122" i="1"/>
  <c r="Q122" i="1"/>
  <c r="P122" i="1"/>
  <c r="O122" i="1"/>
  <c r="N122" i="1"/>
  <c r="M122" i="1"/>
  <c r="L122" i="1"/>
  <c r="K122" i="1"/>
  <c r="J122" i="1"/>
  <c r="I122" i="1"/>
  <c r="H122" i="1"/>
  <c r="G122" i="1"/>
  <c r="F122" i="1"/>
  <c r="E122" i="1"/>
  <c r="D122" i="1"/>
  <c r="C122" i="1"/>
  <c r="B122" i="1"/>
  <c r="A122" i="1"/>
  <c r="AA121" i="1"/>
  <c r="Z121" i="1"/>
  <c r="Y121" i="1"/>
  <c r="X121" i="1"/>
  <c r="W121" i="1"/>
  <c r="V121" i="1"/>
  <c r="U121" i="1"/>
  <c r="T121" i="1"/>
  <c r="S121" i="1"/>
  <c r="R121" i="1"/>
  <c r="Q121" i="1"/>
  <c r="P121" i="1"/>
  <c r="O121" i="1"/>
  <c r="N121" i="1"/>
  <c r="M121" i="1"/>
  <c r="L121" i="1"/>
  <c r="K121" i="1"/>
  <c r="J121" i="1"/>
  <c r="I121" i="1"/>
  <c r="H121" i="1"/>
  <c r="G121" i="1"/>
  <c r="F121" i="1"/>
  <c r="E121" i="1"/>
  <c r="D121" i="1"/>
  <c r="C121" i="1"/>
  <c r="B121" i="1"/>
  <c r="A121" i="1"/>
  <c r="AA120" i="1"/>
  <c r="Z120" i="1"/>
  <c r="Y120" i="1"/>
  <c r="X120" i="1"/>
  <c r="W120" i="1"/>
  <c r="V120" i="1"/>
  <c r="U120" i="1"/>
  <c r="T120" i="1"/>
  <c r="S120" i="1"/>
  <c r="R120" i="1"/>
  <c r="Q120" i="1"/>
  <c r="P120" i="1"/>
  <c r="O120" i="1"/>
  <c r="N120" i="1"/>
  <c r="M120" i="1"/>
  <c r="L120" i="1"/>
  <c r="K120" i="1"/>
  <c r="J120" i="1"/>
  <c r="I120" i="1"/>
  <c r="H120" i="1"/>
  <c r="G120" i="1"/>
  <c r="F120" i="1"/>
  <c r="E120" i="1"/>
  <c r="D120" i="1"/>
  <c r="C120" i="1"/>
  <c r="B120" i="1"/>
  <c r="A120" i="1"/>
  <c r="AA119" i="1"/>
  <c r="Z119" i="1"/>
  <c r="Y119" i="1"/>
  <c r="X119" i="1"/>
  <c r="W119" i="1"/>
  <c r="V119" i="1"/>
  <c r="U119" i="1"/>
  <c r="T119" i="1"/>
  <c r="S119" i="1"/>
  <c r="R119" i="1"/>
  <c r="Q119" i="1"/>
  <c r="P119" i="1"/>
  <c r="O119" i="1"/>
  <c r="N119" i="1"/>
  <c r="M119" i="1"/>
  <c r="L119" i="1"/>
  <c r="K119" i="1"/>
  <c r="J119" i="1"/>
  <c r="I119" i="1"/>
  <c r="H119" i="1"/>
  <c r="G119" i="1"/>
  <c r="F119" i="1"/>
  <c r="E119" i="1"/>
  <c r="D119" i="1"/>
  <c r="C119" i="1"/>
  <c r="B119" i="1"/>
  <c r="A119" i="1"/>
  <c r="AA118" i="1"/>
  <c r="Z118" i="1"/>
  <c r="Y118" i="1"/>
  <c r="X118" i="1"/>
  <c r="W118" i="1"/>
  <c r="V118" i="1"/>
  <c r="U118" i="1"/>
  <c r="T118" i="1"/>
  <c r="S118" i="1"/>
  <c r="R118" i="1"/>
  <c r="Q118" i="1"/>
  <c r="P118" i="1"/>
  <c r="O118" i="1"/>
  <c r="N118" i="1"/>
  <c r="M118" i="1"/>
  <c r="L118" i="1"/>
  <c r="K118" i="1"/>
  <c r="J118" i="1"/>
  <c r="I118" i="1"/>
  <c r="H118" i="1"/>
  <c r="G118" i="1"/>
  <c r="F118" i="1"/>
  <c r="E118" i="1"/>
  <c r="D118" i="1"/>
  <c r="C118" i="1"/>
  <c r="B118" i="1"/>
  <c r="A118" i="1"/>
  <c r="AA117" i="1"/>
  <c r="Z117" i="1"/>
  <c r="Y117" i="1"/>
  <c r="X117" i="1"/>
  <c r="W117" i="1"/>
  <c r="V117" i="1"/>
  <c r="U117" i="1"/>
  <c r="T117" i="1"/>
  <c r="S117" i="1"/>
  <c r="R117" i="1"/>
  <c r="Q117" i="1"/>
  <c r="P117" i="1"/>
  <c r="O117" i="1"/>
  <c r="N117" i="1"/>
  <c r="M117" i="1"/>
  <c r="L117" i="1"/>
  <c r="K117" i="1"/>
  <c r="J117" i="1"/>
  <c r="I117" i="1"/>
  <c r="H117" i="1"/>
  <c r="G117" i="1"/>
  <c r="F117" i="1"/>
  <c r="E117" i="1"/>
  <c r="D117" i="1"/>
  <c r="C117" i="1"/>
  <c r="B117" i="1"/>
  <c r="A117" i="1"/>
  <c r="AA116" i="1"/>
  <c r="Z116" i="1"/>
  <c r="Y116" i="1"/>
  <c r="X116" i="1"/>
  <c r="W116" i="1"/>
  <c r="V116" i="1"/>
  <c r="U116" i="1"/>
  <c r="T116" i="1"/>
  <c r="S116" i="1"/>
  <c r="R116" i="1"/>
  <c r="Q116" i="1"/>
  <c r="P116" i="1"/>
  <c r="O116" i="1"/>
  <c r="N116" i="1"/>
  <c r="M116" i="1"/>
  <c r="L116" i="1"/>
  <c r="K116" i="1"/>
  <c r="J116" i="1"/>
  <c r="I116" i="1"/>
  <c r="H116" i="1"/>
  <c r="G116" i="1"/>
  <c r="F116" i="1"/>
  <c r="E116" i="1"/>
  <c r="D116" i="1"/>
  <c r="C116" i="1"/>
  <c r="B116" i="1"/>
  <c r="A116" i="1"/>
  <c r="AA115" i="1"/>
  <c r="Z115" i="1"/>
  <c r="Y115" i="1"/>
  <c r="X115" i="1"/>
  <c r="W115" i="1"/>
  <c r="V115" i="1"/>
  <c r="U115" i="1"/>
  <c r="T115" i="1"/>
  <c r="S115" i="1"/>
  <c r="R115" i="1"/>
  <c r="Q115" i="1"/>
  <c r="P115" i="1"/>
  <c r="O115" i="1"/>
  <c r="N115" i="1"/>
  <c r="M115" i="1"/>
  <c r="L115" i="1"/>
  <c r="K115" i="1"/>
  <c r="J115" i="1"/>
  <c r="I115" i="1"/>
  <c r="H115" i="1"/>
  <c r="G115" i="1"/>
  <c r="F115" i="1"/>
  <c r="E115" i="1"/>
  <c r="D115" i="1"/>
  <c r="C115" i="1"/>
  <c r="B115" i="1"/>
  <c r="A115" i="1"/>
  <c r="AA114" i="1"/>
  <c r="Z114" i="1"/>
  <c r="Y114" i="1"/>
  <c r="X114" i="1"/>
  <c r="W114" i="1"/>
  <c r="V114" i="1"/>
  <c r="U114" i="1"/>
  <c r="T114" i="1"/>
  <c r="S114" i="1"/>
  <c r="R114" i="1"/>
  <c r="Q114" i="1"/>
  <c r="P114" i="1"/>
  <c r="O114" i="1"/>
  <c r="N114" i="1"/>
  <c r="M114" i="1"/>
  <c r="L114" i="1"/>
  <c r="K114" i="1"/>
  <c r="J114" i="1"/>
  <c r="I114" i="1"/>
  <c r="H114" i="1"/>
  <c r="G114" i="1"/>
  <c r="F114" i="1"/>
  <c r="E114" i="1"/>
  <c r="D114" i="1"/>
  <c r="C114" i="1"/>
  <c r="B114" i="1"/>
  <c r="A114" i="1"/>
  <c r="AA113" i="1"/>
  <c r="Z113" i="1"/>
  <c r="Y113" i="1"/>
  <c r="X113" i="1"/>
  <c r="W113" i="1"/>
  <c r="V113" i="1"/>
  <c r="U113" i="1"/>
  <c r="T113" i="1"/>
  <c r="S113" i="1"/>
  <c r="R113" i="1"/>
  <c r="Q113" i="1"/>
  <c r="P113" i="1"/>
  <c r="O113" i="1"/>
  <c r="N113" i="1"/>
  <c r="M113" i="1"/>
  <c r="L113" i="1"/>
  <c r="K113" i="1"/>
  <c r="J113" i="1"/>
  <c r="I113" i="1"/>
  <c r="H113" i="1"/>
  <c r="G113" i="1"/>
  <c r="F113" i="1"/>
  <c r="E113" i="1"/>
  <c r="D113" i="1"/>
  <c r="C113" i="1"/>
  <c r="B113" i="1"/>
  <c r="A113" i="1"/>
  <c r="AA112" i="1"/>
  <c r="Z112" i="1"/>
  <c r="Y112" i="1"/>
  <c r="X112" i="1"/>
  <c r="W112" i="1"/>
  <c r="V112" i="1"/>
  <c r="U112" i="1"/>
  <c r="T112" i="1"/>
  <c r="S112" i="1"/>
  <c r="R112" i="1"/>
  <c r="Q112" i="1"/>
  <c r="P112" i="1"/>
  <c r="O112" i="1"/>
  <c r="N112" i="1"/>
  <c r="M112" i="1"/>
  <c r="L112" i="1"/>
  <c r="K112" i="1"/>
  <c r="J112" i="1"/>
  <c r="I112" i="1"/>
  <c r="H112" i="1"/>
  <c r="G112" i="1"/>
  <c r="F112" i="1"/>
  <c r="E112" i="1"/>
  <c r="D112" i="1"/>
  <c r="C112" i="1"/>
  <c r="B112" i="1"/>
  <c r="A112" i="1"/>
  <c r="AA111" i="1"/>
  <c r="Z111" i="1"/>
  <c r="Y111" i="1"/>
  <c r="X111" i="1"/>
  <c r="W111" i="1"/>
  <c r="V111" i="1"/>
  <c r="U111" i="1"/>
  <c r="T111" i="1"/>
  <c r="S111" i="1"/>
  <c r="R111" i="1"/>
  <c r="Q111" i="1"/>
  <c r="P111" i="1"/>
  <c r="O111" i="1"/>
  <c r="N111" i="1"/>
  <c r="M111" i="1"/>
  <c r="L111" i="1"/>
  <c r="K111" i="1"/>
  <c r="J111" i="1"/>
  <c r="I111" i="1"/>
  <c r="H111" i="1"/>
  <c r="G111" i="1"/>
  <c r="F111" i="1"/>
  <c r="E111" i="1"/>
  <c r="D111" i="1"/>
  <c r="C111" i="1"/>
  <c r="B111" i="1"/>
  <c r="A111" i="1"/>
  <c r="AA110" i="1"/>
  <c r="Z110" i="1"/>
  <c r="Y110" i="1"/>
  <c r="X110" i="1"/>
  <c r="W110" i="1"/>
  <c r="V110" i="1"/>
  <c r="U110" i="1"/>
  <c r="T110" i="1"/>
  <c r="S110" i="1"/>
  <c r="R110" i="1"/>
  <c r="Q110" i="1"/>
  <c r="P110" i="1"/>
  <c r="O110" i="1"/>
  <c r="N110" i="1"/>
  <c r="M110" i="1"/>
  <c r="L110" i="1"/>
  <c r="K110" i="1"/>
  <c r="J110" i="1"/>
  <c r="I110" i="1"/>
  <c r="H110" i="1"/>
  <c r="G110" i="1"/>
  <c r="F110" i="1"/>
  <c r="E110" i="1"/>
  <c r="D110" i="1"/>
  <c r="C110" i="1"/>
  <c r="B110" i="1"/>
  <c r="A110" i="1"/>
  <c r="AA109" i="1"/>
  <c r="Z109" i="1"/>
  <c r="Y109" i="1"/>
  <c r="X109" i="1"/>
  <c r="W109" i="1"/>
  <c r="V109" i="1"/>
  <c r="U109" i="1"/>
  <c r="T109" i="1"/>
  <c r="S109" i="1"/>
  <c r="R109" i="1"/>
  <c r="Q109" i="1"/>
  <c r="P109" i="1"/>
  <c r="O109" i="1"/>
  <c r="N109" i="1"/>
  <c r="M109" i="1"/>
  <c r="L109" i="1"/>
  <c r="K109" i="1"/>
  <c r="J109" i="1"/>
  <c r="I109" i="1"/>
  <c r="H109" i="1"/>
  <c r="G109" i="1"/>
  <c r="F109" i="1"/>
  <c r="E109" i="1"/>
  <c r="D109" i="1"/>
  <c r="C109" i="1"/>
  <c r="B109" i="1"/>
  <c r="A109" i="1"/>
  <c r="AA108" i="1"/>
  <c r="Z108" i="1"/>
  <c r="Y108" i="1"/>
  <c r="X108" i="1"/>
  <c r="W108" i="1"/>
  <c r="V108" i="1"/>
  <c r="U108" i="1"/>
  <c r="T108" i="1"/>
  <c r="S108" i="1"/>
  <c r="R108" i="1"/>
  <c r="Q108" i="1"/>
  <c r="P108" i="1"/>
  <c r="O108" i="1"/>
  <c r="N108" i="1"/>
  <c r="M108" i="1"/>
  <c r="L108" i="1"/>
  <c r="K108" i="1"/>
  <c r="J108" i="1"/>
  <c r="I108" i="1"/>
  <c r="H108" i="1"/>
  <c r="G108" i="1"/>
  <c r="F108" i="1"/>
  <c r="E108" i="1"/>
  <c r="D108" i="1"/>
  <c r="C108" i="1"/>
  <c r="B108" i="1"/>
  <c r="A108" i="1"/>
  <c r="AA107" i="1"/>
  <c r="Z107" i="1"/>
  <c r="Y107" i="1"/>
  <c r="X107" i="1"/>
  <c r="W107" i="1"/>
  <c r="V107" i="1"/>
  <c r="U107" i="1"/>
  <c r="T107" i="1"/>
  <c r="S107" i="1"/>
  <c r="R107" i="1"/>
  <c r="Q107" i="1"/>
  <c r="P107" i="1"/>
  <c r="O107" i="1"/>
  <c r="N107" i="1"/>
  <c r="M107" i="1"/>
  <c r="L107" i="1"/>
  <c r="K107" i="1"/>
  <c r="J107" i="1"/>
  <c r="I107" i="1"/>
  <c r="H107" i="1"/>
  <c r="G107" i="1"/>
  <c r="F107" i="1"/>
  <c r="E107" i="1"/>
  <c r="D107" i="1"/>
  <c r="C107" i="1"/>
  <c r="B107" i="1"/>
  <c r="A107" i="1"/>
  <c r="AA106" i="1"/>
  <c r="Z106" i="1"/>
  <c r="Y106" i="1"/>
  <c r="X106" i="1"/>
  <c r="W106" i="1"/>
  <c r="V106" i="1"/>
  <c r="U106" i="1"/>
  <c r="T106" i="1"/>
  <c r="S106" i="1"/>
  <c r="R106" i="1"/>
  <c r="Q106" i="1"/>
  <c r="P106" i="1"/>
  <c r="O106" i="1"/>
  <c r="N106" i="1"/>
  <c r="M106" i="1"/>
  <c r="L106" i="1"/>
  <c r="K106" i="1"/>
  <c r="J106" i="1"/>
  <c r="I106" i="1"/>
  <c r="H106" i="1"/>
  <c r="G106" i="1"/>
  <c r="F106" i="1"/>
  <c r="E106" i="1"/>
  <c r="D106" i="1"/>
  <c r="C106" i="1"/>
  <c r="B106" i="1"/>
  <c r="A106" i="1"/>
  <c r="AA105" i="1"/>
  <c r="Z105" i="1"/>
  <c r="Y105" i="1"/>
  <c r="X105" i="1"/>
  <c r="W105" i="1"/>
  <c r="V105" i="1"/>
  <c r="U105" i="1"/>
  <c r="T105" i="1"/>
  <c r="S105" i="1"/>
  <c r="R105" i="1"/>
  <c r="Q105" i="1"/>
  <c r="P105" i="1"/>
  <c r="O105" i="1"/>
  <c r="N105" i="1"/>
  <c r="M105" i="1"/>
  <c r="L105" i="1"/>
  <c r="K105" i="1"/>
  <c r="J105" i="1"/>
  <c r="I105" i="1"/>
  <c r="H105" i="1"/>
  <c r="G105" i="1"/>
  <c r="F105" i="1"/>
  <c r="E105" i="1"/>
  <c r="D105" i="1"/>
  <c r="C105" i="1"/>
  <c r="B105" i="1"/>
  <c r="A105" i="1"/>
  <c r="AA104" i="1"/>
  <c r="Z104" i="1"/>
  <c r="Y104" i="1"/>
  <c r="X104" i="1"/>
  <c r="W104" i="1"/>
  <c r="V104" i="1"/>
  <c r="U104" i="1"/>
  <c r="T104" i="1"/>
  <c r="S104" i="1"/>
  <c r="R104" i="1"/>
  <c r="Q104" i="1"/>
  <c r="P104" i="1"/>
  <c r="O104" i="1"/>
  <c r="N104" i="1"/>
  <c r="M104" i="1"/>
  <c r="L104" i="1"/>
  <c r="K104" i="1"/>
  <c r="J104" i="1"/>
  <c r="I104" i="1"/>
  <c r="H104" i="1"/>
  <c r="G104" i="1"/>
  <c r="F104" i="1"/>
  <c r="E104" i="1"/>
  <c r="D104" i="1"/>
  <c r="C104" i="1"/>
  <c r="B104" i="1"/>
  <c r="A104" i="1"/>
  <c r="AA103" i="1"/>
  <c r="Z103" i="1"/>
  <c r="Y103" i="1"/>
  <c r="X103" i="1"/>
  <c r="W103" i="1"/>
  <c r="V103" i="1"/>
  <c r="U103" i="1"/>
  <c r="T103" i="1"/>
  <c r="S103" i="1"/>
  <c r="R103" i="1"/>
  <c r="Q103" i="1"/>
  <c r="P103" i="1"/>
  <c r="O103" i="1"/>
  <c r="N103" i="1"/>
  <c r="M103" i="1"/>
  <c r="L103" i="1"/>
  <c r="K103" i="1"/>
  <c r="J103" i="1"/>
  <c r="I103" i="1"/>
  <c r="H103" i="1"/>
  <c r="G103" i="1"/>
  <c r="F103" i="1"/>
  <c r="E103" i="1"/>
  <c r="D103" i="1"/>
  <c r="C103" i="1"/>
  <c r="B103" i="1"/>
  <c r="A103" i="1"/>
  <c r="AA102" i="1"/>
  <c r="Z102" i="1"/>
  <c r="Y102" i="1"/>
  <c r="X102" i="1"/>
  <c r="W102" i="1"/>
  <c r="V102" i="1"/>
  <c r="U102" i="1"/>
  <c r="T102" i="1"/>
  <c r="S102" i="1"/>
  <c r="R102" i="1"/>
  <c r="Q102" i="1"/>
  <c r="P102" i="1"/>
  <c r="O102" i="1"/>
  <c r="N102" i="1"/>
  <c r="M102" i="1"/>
  <c r="L102" i="1"/>
  <c r="K102" i="1"/>
  <c r="J102" i="1"/>
  <c r="I102" i="1"/>
  <c r="H102" i="1"/>
  <c r="G102" i="1"/>
  <c r="F102" i="1"/>
  <c r="E102" i="1"/>
  <c r="D102" i="1"/>
  <c r="C102" i="1"/>
  <c r="B102" i="1"/>
  <c r="A102" i="1"/>
  <c r="AA101" i="1"/>
  <c r="Z101" i="1"/>
  <c r="Y101" i="1"/>
  <c r="X101" i="1"/>
  <c r="W101" i="1"/>
  <c r="V101" i="1"/>
  <c r="U101" i="1"/>
  <c r="T101" i="1"/>
  <c r="S101" i="1"/>
  <c r="R101" i="1"/>
  <c r="Q101" i="1"/>
  <c r="P101" i="1"/>
  <c r="O101" i="1"/>
  <c r="N101" i="1"/>
  <c r="M101" i="1"/>
  <c r="L101" i="1"/>
  <c r="K101" i="1"/>
  <c r="J101" i="1"/>
  <c r="I101" i="1"/>
  <c r="H101" i="1"/>
  <c r="G101" i="1"/>
  <c r="F101" i="1"/>
  <c r="E101" i="1"/>
  <c r="D101" i="1"/>
  <c r="C101" i="1"/>
  <c r="B101" i="1"/>
  <c r="A101" i="1"/>
  <c r="AA100" i="1"/>
  <c r="Z100" i="1"/>
  <c r="Y100" i="1"/>
  <c r="X100" i="1"/>
  <c r="W100" i="1"/>
  <c r="V100" i="1"/>
  <c r="U100" i="1"/>
  <c r="T100" i="1"/>
  <c r="S100" i="1"/>
  <c r="R100" i="1"/>
  <c r="Q100" i="1"/>
  <c r="P100" i="1"/>
  <c r="O100" i="1"/>
  <c r="N100" i="1"/>
  <c r="M100" i="1"/>
  <c r="L100" i="1"/>
  <c r="K100" i="1"/>
  <c r="J100" i="1"/>
  <c r="I100" i="1"/>
  <c r="H100" i="1"/>
  <c r="G100" i="1"/>
  <c r="F100" i="1"/>
  <c r="E100" i="1"/>
  <c r="D100" i="1"/>
  <c r="C100" i="1"/>
  <c r="B100" i="1"/>
  <c r="A100" i="1"/>
  <c r="AA99" i="1"/>
  <c r="Z99" i="1"/>
  <c r="Y99" i="1"/>
  <c r="X99" i="1"/>
  <c r="W99" i="1"/>
  <c r="V99" i="1"/>
  <c r="U99" i="1"/>
  <c r="T99" i="1"/>
  <c r="S99" i="1"/>
  <c r="R99" i="1"/>
  <c r="Q99" i="1"/>
  <c r="P99" i="1"/>
  <c r="O99" i="1"/>
  <c r="N99" i="1"/>
  <c r="M99" i="1"/>
  <c r="L99" i="1"/>
  <c r="K99" i="1"/>
  <c r="J99" i="1"/>
  <c r="I99" i="1"/>
  <c r="H99" i="1"/>
  <c r="G99" i="1"/>
  <c r="F99" i="1"/>
  <c r="E99" i="1"/>
  <c r="D99" i="1"/>
  <c r="C99" i="1"/>
  <c r="B99" i="1"/>
  <c r="A99" i="1"/>
  <c r="AA98" i="1"/>
  <c r="Z98" i="1"/>
  <c r="Y98" i="1"/>
  <c r="X98" i="1"/>
  <c r="W98" i="1"/>
  <c r="V98" i="1"/>
  <c r="U98" i="1"/>
  <c r="T98" i="1"/>
  <c r="S98" i="1"/>
  <c r="R98" i="1"/>
  <c r="Q98" i="1"/>
  <c r="P98" i="1"/>
  <c r="O98" i="1"/>
  <c r="N98" i="1"/>
  <c r="M98" i="1"/>
  <c r="L98" i="1"/>
  <c r="K98" i="1"/>
  <c r="J98" i="1"/>
  <c r="I98" i="1"/>
  <c r="H98" i="1"/>
  <c r="G98" i="1"/>
  <c r="F98" i="1"/>
  <c r="E98" i="1"/>
  <c r="D98" i="1"/>
  <c r="C98" i="1"/>
  <c r="B98" i="1"/>
  <c r="A98" i="1"/>
  <c r="AA97" i="1"/>
  <c r="Z97" i="1"/>
  <c r="Y97" i="1"/>
  <c r="X97" i="1"/>
  <c r="W97" i="1"/>
  <c r="V97" i="1"/>
  <c r="U97" i="1"/>
  <c r="T97" i="1"/>
  <c r="S97" i="1"/>
  <c r="R97" i="1"/>
  <c r="Q97" i="1"/>
  <c r="P97" i="1"/>
  <c r="O97" i="1"/>
  <c r="N97" i="1"/>
  <c r="M97" i="1"/>
  <c r="L97" i="1"/>
  <c r="K97" i="1"/>
  <c r="J97" i="1"/>
  <c r="I97" i="1"/>
  <c r="H97" i="1"/>
  <c r="G97" i="1"/>
  <c r="F97" i="1"/>
  <c r="E97" i="1"/>
  <c r="D97" i="1"/>
  <c r="C97" i="1"/>
  <c r="B97" i="1"/>
  <c r="A97" i="1"/>
  <c r="AA96" i="1"/>
  <c r="Z96" i="1"/>
  <c r="Y96" i="1"/>
  <c r="X96" i="1"/>
  <c r="W96" i="1"/>
  <c r="V96" i="1"/>
  <c r="U96" i="1"/>
  <c r="T96" i="1"/>
  <c r="S96" i="1"/>
  <c r="R96" i="1"/>
  <c r="Q96" i="1"/>
  <c r="P96" i="1"/>
  <c r="O96" i="1"/>
  <c r="N96" i="1"/>
  <c r="M96" i="1"/>
  <c r="L96" i="1"/>
  <c r="K96" i="1"/>
  <c r="J96" i="1"/>
  <c r="I96" i="1"/>
  <c r="H96" i="1"/>
  <c r="G96" i="1"/>
  <c r="F96" i="1"/>
  <c r="E96" i="1"/>
  <c r="D96" i="1"/>
  <c r="C96" i="1"/>
  <c r="B96" i="1"/>
  <c r="A96" i="1"/>
  <c r="AA95" i="1"/>
  <c r="Z95" i="1"/>
  <c r="Y95" i="1"/>
  <c r="X95" i="1"/>
  <c r="W95" i="1"/>
  <c r="V95" i="1"/>
  <c r="U95" i="1"/>
  <c r="T95" i="1"/>
  <c r="S95" i="1"/>
  <c r="R95" i="1"/>
  <c r="Q95" i="1"/>
  <c r="P95" i="1"/>
  <c r="O95" i="1"/>
  <c r="N95" i="1"/>
  <c r="M95" i="1"/>
  <c r="L95" i="1"/>
  <c r="K95" i="1"/>
  <c r="J95" i="1"/>
  <c r="I95" i="1"/>
  <c r="H95" i="1"/>
  <c r="G95" i="1"/>
  <c r="F95" i="1"/>
  <c r="E95" i="1"/>
  <c r="D95" i="1"/>
  <c r="C95" i="1"/>
  <c r="B95" i="1"/>
  <c r="A95" i="1"/>
  <c r="AA94" i="1"/>
  <c r="Z94" i="1"/>
  <c r="Y94" i="1"/>
  <c r="X94" i="1"/>
  <c r="W94" i="1"/>
  <c r="V94" i="1"/>
  <c r="U94" i="1"/>
  <c r="T94" i="1"/>
  <c r="S94" i="1"/>
  <c r="R94" i="1"/>
  <c r="Q94" i="1"/>
  <c r="P94" i="1"/>
  <c r="O94" i="1"/>
  <c r="N94" i="1"/>
  <c r="M94" i="1"/>
  <c r="L94" i="1"/>
  <c r="K94" i="1"/>
  <c r="J94" i="1"/>
  <c r="I94" i="1"/>
  <c r="H94" i="1"/>
  <c r="G94" i="1"/>
  <c r="F94" i="1"/>
  <c r="E94" i="1"/>
  <c r="D94" i="1"/>
  <c r="C94" i="1"/>
  <c r="B94" i="1"/>
  <c r="A94" i="1"/>
  <c r="AA93" i="1"/>
  <c r="Z93" i="1"/>
  <c r="Y93" i="1"/>
  <c r="X93" i="1"/>
  <c r="W93" i="1"/>
  <c r="V93" i="1"/>
  <c r="U93" i="1"/>
  <c r="T93" i="1"/>
  <c r="S93" i="1"/>
  <c r="R93" i="1"/>
  <c r="Q93" i="1"/>
  <c r="P93" i="1"/>
  <c r="O93" i="1"/>
  <c r="N93" i="1"/>
  <c r="M93" i="1"/>
  <c r="L93" i="1"/>
  <c r="K93" i="1"/>
  <c r="J93" i="1"/>
  <c r="I93" i="1"/>
  <c r="H93" i="1"/>
  <c r="G93" i="1"/>
  <c r="F93" i="1"/>
  <c r="E93" i="1"/>
  <c r="D93" i="1"/>
  <c r="C93" i="1"/>
  <c r="B93" i="1"/>
  <c r="A93" i="1"/>
  <c r="AA92" i="1"/>
  <c r="Z92" i="1"/>
  <c r="Y92" i="1"/>
  <c r="X92" i="1"/>
  <c r="W92" i="1"/>
  <c r="V92" i="1"/>
  <c r="U92" i="1"/>
  <c r="T92" i="1"/>
  <c r="S92" i="1"/>
  <c r="R92" i="1"/>
  <c r="Q92" i="1"/>
  <c r="P92" i="1"/>
  <c r="O92" i="1"/>
  <c r="N92" i="1"/>
  <c r="M92" i="1"/>
  <c r="L92" i="1"/>
  <c r="K92" i="1"/>
  <c r="J92" i="1"/>
  <c r="I92" i="1"/>
  <c r="H92" i="1"/>
  <c r="G92" i="1"/>
  <c r="F92" i="1"/>
  <c r="E92" i="1"/>
  <c r="D92" i="1"/>
  <c r="C92" i="1"/>
  <c r="B92" i="1"/>
  <c r="A92" i="1"/>
  <c r="AA91" i="1"/>
  <c r="Z91" i="1"/>
  <c r="Y91" i="1"/>
  <c r="X91" i="1"/>
  <c r="W91" i="1"/>
  <c r="V91" i="1"/>
  <c r="U91" i="1"/>
  <c r="T91" i="1"/>
  <c r="S91" i="1"/>
  <c r="R91" i="1"/>
  <c r="Q91" i="1"/>
  <c r="P91" i="1"/>
  <c r="O91" i="1"/>
  <c r="N91" i="1"/>
  <c r="M91" i="1"/>
  <c r="L91" i="1"/>
  <c r="K91" i="1"/>
  <c r="J91" i="1"/>
  <c r="I91" i="1"/>
  <c r="H91" i="1"/>
  <c r="G91" i="1"/>
  <c r="F91" i="1"/>
  <c r="E91" i="1"/>
  <c r="D91" i="1"/>
  <c r="C91" i="1"/>
  <c r="B91" i="1"/>
  <c r="A91" i="1"/>
  <c r="AA90" i="1"/>
  <c r="Z90" i="1"/>
  <c r="Y90" i="1"/>
  <c r="X90" i="1"/>
  <c r="W90" i="1"/>
  <c r="V90" i="1"/>
  <c r="U90" i="1"/>
  <c r="T90" i="1"/>
  <c r="S90" i="1"/>
  <c r="R90" i="1"/>
  <c r="Q90" i="1"/>
  <c r="P90" i="1"/>
  <c r="O90" i="1"/>
  <c r="N90" i="1"/>
  <c r="M90" i="1"/>
  <c r="L90" i="1"/>
  <c r="K90" i="1"/>
  <c r="J90" i="1"/>
  <c r="I90" i="1"/>
  <c r="H90" i="1"/>
  <c r="G90" i="1"/>
  <c r="F90" i="1"/>
  <c r="E90" i="1"/>
  <c r="D90" i="1"/>
  <c r="C90" i="1"/>
  <c r="B90" i="1"/>
  <c r="A90" i="1"/>
  <c r="AA89" i="1"/>
  <c r="Z89" i="1"/>
  <c r="Y89" i="1"/>
  <c r="X89" i="1"/>
  <c r="W89" i="1"/>
  <c r="V89" i="1"/>
  <c r="U89" i="1"/>
  <c r="T89" i="1"/>
  <c r="S89" i="1"/>
  <c r="R89" i="1"/>
  <c r="Q89" i="1"/>
  <c r="P89" i="1"/>
  <c r="O89" i="1"/>
  <c r="N89" i="1"/>
  <c r="M89" i="1"/>
  <c r="L89" i="1"/>
  <c r="K89" i="1"/>
  <c r="J89" i="1"/>
  <c r="I89" i="1"/>
  <c r="H89" i="1"/>
  <c r="G89" i="1"/>
  <c r="F89" i="1"/>
  <c r="E89" i="1"/>
  <c r="D89" i="1"/>
  <c r="C89" i="1"/>
  <c r="B89" i="1"/>
  <c r="A89" i="1"/>
  <c r="AA88" i="1"/>
  <c r="Z88" i="1"/>
  <c r="Y88" i="1"/>
  <c r="X88" i="1"/>
  <c r="W88" i="1"/>
  <c r="V88" i="1"/>
  <c r="U88" i="1"/>
  <c r="T88" i="1"/>
  <c r="S88" i="1"/>
  <c r="R88" i="1"/>
  <c r="Q88" i="1"/>
  <c r="P88" i="1"/>
  <c r="O88" i="1"/>
  <c r="N88" i="1"/>
  <c r="M88" i="1"/>
  <c r="L88" i="1"/>
  <c r="K88" i="1"/>
  <c r="J88" i="1"/>
  <c r="I88" i="1"/>
  <c r="H88" i="1"/>
  <c r="G88" i="1"/>
  <c r="F88" i="1"/>
  <c r="E88" i="1"/>
  <c r="D88" i="1"/>
  <c r="C88" i="1"/>
  <c r="B88" i="1"/>
  <c r="A88" i="1"/>
  <c r="AA87" i="1"/>
  <c r="Z87" i="1"/>
  <c r="Y87" i="1"/>
  <c r="X87" i="1"/>
  <c r="W87" i="1"/>
  <c r="V87" i="1"/>
  <c r="U87" i="1"/>
  <c r="T87" i="1"/>
  <c r="S87" i="1"/>
  <c r="R87" i="1"/>
  <c r="Q87" i="1"/>
  <c r="P87" i="1"/>
  <c r="O87" i="1"/>
  <c r="N87" i="1"/>
  <c r="M87" i="1"/>
  <c r="L87" i="1"/>
  <c r="K87" i="1"/>
  <c r="J87" i="1"/>
  <c r="I87" i="1"/>
  <c r="H87" i="1"/>
  <c r="G87" i="1"/>
  <c r="F87" i="1"/>
  <c r="E87" i="1"/>
  <c r="D87" i="1"/>
  <c r="C87" i="1"/>
  <c r="B87" i="1"/>
  <c r="A87" i="1"/>
  <c r="AA86" i="1"/>
  <c r="Z86" i="1"/>
  <c r="Y86" i="1"/>
  <c r="X86" i="1"/>
  <c r="W86" i="1"/>
  <c r="V86" i="1"/>
  <c r="U86" i="1"/>
  <c r="T86" i="1"/>
  <c r="S86" i="1"/>
  <c r="R86" i="1"/>
  <c r="Q86" i="1"/>
  <c r="P86" i="1"/>
  <c r="O86" i="1"/>
  <c r="N86" i="1"/>
  <c r="M86" i="1"/>
  <c r="L86" i="1"/>
  <c r="K86" i="1"/>
  <c r="J86" i="1"/>
  <c r="I86" i="1"/>
  <c r="H86" i="1"/>
  <c r="G86" i="1"/>
  <c r="F86" i="1"/>
  <c r="E86" i="1"/>
  <c r="D86" i="1"/>
  <c r="C86" i="1"/>
  <c r="B86" i="1"/>
  <c r="A86" i="1"/>
  <c r="AA85" i="1"/>
  <c r="Z85" i="1"/>
  <c r="Y85" i="1"/>
  <c r="X85" i="1"/>
  <c r="W85" i="1"/>
  <c r="V85" i="1"/>
  <c r="U85" i="1"/>
  <c r="T85" i="1"/>
  <c r="S85" i="1"/>
  <c r="R85" i="1"/>
  <c r="Q85" i="1"/>
  <c r="P85" i="1"/>
  <c r="O85" i="1"/>
  <c r="N85" i="1"/>
  <c r="M85" i="1"/>
  <c r="L85" i="1"/>
  <c r="K85" i="1"/>
  <c r="J85" i="1"/>
  <c r="I85" i="1"/>
  <c r="H85" i="1"/>
  <c r="G85" i="1"/>
  <c r="F85" i="1"/>
  <c r="E85" i="1"/>
  <c r="D85" i="1"/>
  <c r="C85" i="1"/>
  <c r="B85" i="1"/>
  <c r="A85" i="1"/>
  <c r="AA84" i="1"/>
  <c r="Z84" i="1"/>
  <c r="Y84" i="1"/>
  <c r="X84" i="1"/>
  <c r="W84" i="1"/>
  <c r="V84" i="1"/>
  <c r="U84" i="1"/>
  <c r="T84" i="1"/>
  <c r="S84" i="1"/>
  <c r="R84" i="1"/>
  <c r="Q84" i="1"/>
  <c r="P84" i="1"/>
  <c r="O84" i="1"/>
  <c r="N84" i="1"/>
  <c r="M84" i="1"/>
  <c r="L84" i="1"/>
  <c r="K84" i="1"/>
  <c r="J84" i="1"/>
  <c r="I84" i="1"/>
  <c r="H84" i="1"/>
  <c r="G84" i="1"/>
  <c r="F84" i="1"/>
  <c r="E84" i="1"/>
  <c r="D84" i="1"/>
  <c r="C84" i="1"/>
  <c r="B84" i="1"/>
  <c r="A84" i="1"/>
  <c r="AA83" i="1"/>
  <c r="Z83" i="1"/>
  <c r="Y83" i="1"/>
  <c r="X83" i="1"/>
  <c r="W83" i="1"/>
  <c r="V83" i="1"/>
  <c r="U83" i="1"/>
  <c r="T83" i="1"/>
  <c r="S83" i="1"/>
  <c r="R83" i="1"/>
  <c r="Q83" i="1"/>
  <c r="P83" i="1"/>
  <c r="O83" i="1"/>
  <c r="N83" i="1"/>
  <c r="M83" i="1"/>
  <c r="L83" i="1"/>
  <c r="K83" i="1"/>
  <c r="J83" i="1"/>
  <c r="I83" i="1"/>
  <c r="H83" i="1"/>
  <c r="G83" i="1"/>
  <c r="F83" i="1"/>
  <c r="E83" i="1"/>
  <c r="D83" i="1"/>
  <c r="C83" i="1"/>
  <c r="B83" i="1"/>
  <c r="A83" i="1"/>
  <c r="AA82" i="1"/>
  <c r="Z82" i="1"/>
  <c r="Y82" i="1"/>
  <c r="X82" i="1"/>
  <c r="W82" i="1"/>
  <c r="V82" i="1"/>
  <c r="U82" i="1"/>
  <c r="T82" i="1"/>
  <c r="S82" i="1"/>
  <c r="R82" i="1"/>
  <c r="Q82" i="1"/>
  <c r="P82" i="1"/>
  <c r="O82" i="1"/>
  <c r="N82" i="1"/>
  <c r="M82" i="1"/>
  <c r="L82" i="1"/>
  <c r="K82" i="1"/>
  <c r="J82" i="1"/>
  <c r="I82" i="1"/>
  <c r="H82" i="1"/>
  <c r="G82" i="1"/>
  <c r="F82" i="1"/>
  <c r="E82" i="1"/>
  <c r="D82" i="1"/>
  <c r="C82" i="1"/>
  <c r="B82" i="1"/>
  <c r="A82" i="1"/>
  <c r="AA81" i="1"/>
  <c r="Z81" i="1"/>
  <c r="Y81" i="1"/>
  <c r="X81" i="1"/>
  <c r="W81" i="1"/>
  <c r="V81" i="1"/>
  <c r="U81" i="1"/>
  <c r="T81" i="1"/>
  <c r="S81" i="1"/>
  <c r="R81" i="1"/>
  <c r="Q81" i="1"/>
  <c r="P81" i="1"/>
  <c r="O81" i="1"/>
  <c r="N81" i="1"/>
  <c r="M81" i="1"/>
  <c r="L81" i="1"/>
  <c r="K81" i="1"/>
  <c r="J81" i="1"/>
  <c r="I81" i="1"/>
  <c r="H81" i="1"/>
  <c r="G81" i="1"/>
  <c r="F81" i="1"/>
  <c r="E81" i="1"/>
  <c r="D81" i="1"/>
  <c r="C81" i="1"/>
  <c r="B81" i="1"/>
  <c r="A81" i="1"/>
  <c r="AA80" i="1"/>
  <c r="Z80" i="1"/>
  <c r="Y80" i="1"/>
  <c r="X80" i="1"/>
  <c r="W80" i="1"/>
  <c r="V80" i="1"/>
  <c r="U80" i="1"/>
  <c r="T80" i="1"/>
  <c r="S80" i="1"/>
  <c r="R80" i="1"/>
  <c r="Q80" i="1"/>
  <c r="P80" i="1"/>
  <c r="O80" i="1"/>
  <c r="N80" i="1"/>
  <c r="M80" i="1"/>
  <c r="L80" i="1"/>
  <c r="K80" i="1"/>
  <c r="J80" i="1"/>
  <c r="I80" i="1"/>
  <c r="H80" i="1"/>
  <c r="G80" i="1"/>
  <c r="F80" i="1"/>
  <c r="E80" i="1"/>
  <c r="D80" i="1"/>
  <c r="C80" i="1"/>
  <c r="B80" i="1"/>
  <c r="A80" i="1"/>
  <c r="AA79" i="1"/>
  <c r="Z79" i="1"/>
  <c r="Y79" i="1"/>
  <c r="X79" i="1"/>
  <c r="W79" i="1"/>
  <c r="V79" i="1"/>
  <c r="U79" i="1"/>
  <c r="T79" i="1"/>
  <c r="S79" i="1"/>
  <c r="R79" i="1"/>
  <c r="Q79" i="1"/>
  <c r="P79" i="1"/>
  <c r="O79" i="1"/>
  <c r="N79" i="1"/>
  <c r="M79" i="1"/>
  <c r="L79" i="1"/>
  <c r="K79" i="1"/>
  <c r="J79" i="1"/>
  <c r="I79" i="1"/>
  <c r="H79" i="1"/>
  <c r="G79" i="1"/>
  <c r="F79" i="1"/>
  <c r="E79" i="1"/>
  <c r="D79" i="1"/>
  <c r="C79" i="1"/>
  <c r="B79" i="1"/>
  <c r="A79" i="1"/>
  <c r="AA78" i="1"/>
  <c r="Z78" i="1"/>
  <c r="Y78" i="1"/>
  <c r="X78" i="1"/>
  <c r="W78" i="1"/>
  <c r="V78" i="1"/>
  <c r="U78" i="1"/>
  <c r="T78" i="1"/>
  <c r="S78" i="1"/>
  <c r="R78" i="1"/>
  <c r="Q78" i="1"/>
  <c r="P78" i="1"/>
  <c r="O78" i="1"/>
  <c r="N78" i="1"/>
  <c r="M78" i="1"/>
  <c r="L78" i="1"/>
  <c r="K78" i="1"/>
  <c r="J78" i="1"/>
  <c r="I78" i="1"/>
  <c r="H78" i="1"/>
  <c r="G78" i="1"/>
  <c r="F78" i="1"/>
  <c r="E78" i="1"/>
  <c r="D78" i="1"/>
  <c r="C78" i="1"/>
  <c r="B78" i="1"/>
  <c r="A78" i="1"/>
  <c r="AA77" i="1"/>
  <c r="Z77" i="1"/>
  <c r="Y77" i="1"/>
  <c r="X77" i="1"/>
  <c r="W77" i="1"/>
  <c r="V77" i="1"/>
  <c r="U77" i="1"/>
  <c r="T77" i="1"/>
  <c r="S77" i="1"/>
  <c r="R77" i="1"/>
  <c r="Q77" i="1"/>
  <c r="P77" i="1"/>
  <c r="O77" i="1"/>
  <c r="N77" i="1"/>
  <c r="M77" i="1"/>
  <c r="L77" i="1"/>
  <c r="K77" i="1"/>
  <c r="J77" i="1"/>
  <c r="I77" i="1"/>
  <c r="H77" i="1"/>
  <c r="G77" i="1"/>
  <c r="F77" i="1"/>
  <c r="E77" i="1"/>
  <c r="D77" i="1"/>
  <c r="C77" i="1"/>
  <c r="B77" i="1"/>
  <c r="A77" i="1"/>
  <c r="AA76" i="1"/>
  <c r="Z76" i="1"/>
  <c r="Y76" i="1"/>
  <c r="X76" i="1"/>
  <c r="W76" i="1"/>
  <c r="V76" i="1"/>
  <c r="U76" i="1"/>
  <c r="T76" i="1"/>
  <c r="S76" i="1"/>
  <c r="R76" i="1"/>
  <c r="Q76" i="1"/>
  <c r="P76" i="1"/>
  <c r="O76" i="1"/>
  <c r="N76" i="1"/>
  <c r="M76" i="1"/>
  <c r="L76" i="1"/>
  <c r="K76" i="1"/>
  <c r="J76" i="1"/>
  <c r="I76" i="1"/>
  <c r="H76" i="1"/>
  <c r="G76" i="1"/>
  <c r="F76" i="1"/>
  <c r="E76" i="1"/>
  <c r="D76" i="1"/>
  <c r="C76" i="1"/>
  <c r="B76" i="1"/>
  <c r="A76" i="1"/>
  <c r="AA75" i="1"/>
  <c r="Z75" i="1"/>
  <c r="Y75" i="1"/>
  <c r="X75" i="1"/>
  <c r="W75" i="1"/>
  <c r="V75" i="1"/>
  <c r="U75" i="1"/>
  <c r="T75" i="1"/>
  <c r="S75" i="1"/>
  <c r="R75" i="1"/>
  <c r="Q75" i="1"/>
  <c r="P75" i="1"/>
  <c r="O75" i="1"/>
  <c r="N75" i="1"/>
  <c r="M75" i="1"/>
  <c r="L75" i="1"/>
  <c r="K75" i="1"/>
  <c r="J75" i="1"/>
  <c r="I75" i="1"/>
  <c r="H75" i="1"/>
  <c r="G75" i="1"/>
  <c r="F75" i="1"/>
  <c r="E75" i="1"/>
  <c r="D75" i="1"/>
  <c r="C75" i="1"/>
  <c r="B75" i="1"/>
  <c r="A75" i="1"/>
  <c r="AA74" i="1"/>
  <c r="Z74" i="1"/>
  <c r="Y74" i="1"/>
  <c r="X74" i="1"/>
  <c r="W74" i="1"/>
  <c r="V74" i="1"/>
  <c r="U74" i="1"/>
  <c r="T74" i="1"/>
  <c r="S74" i="1"/>
  <c r="R74" i="1"/>
  <c r="Q74" i="1"/>
  <c r="P74" i="1"/>
  <c r="O74" i="1"/>
  <c r="N74" i="1"/>
  <c r="M74" i="1"/>
  <c r="L74" i="1"/>
  <c r="K74" i="1"/>
  <c r="J74" i="1"/>
  <c r="I74" i="1"/>
  <c r="H74" i="1"/>
  <c r="G74" i="1"/>
  <c r="F74" i="1"/>
  <c r="E74" i="1"/>
  <c r="D74" i="1"/>
  <c r="C74" i="1"/>
  <c r="B74" i="1"/>
  <c r="A74" i="1"/>
  <c r="AA73" i="1"/>
  <c r="Z73" i="1"/>
  <c r="Y73" i="1"/>
  <c r="X73" i="1"/>
  <c r="W73" i="1"/>
  <c r="V73" i="1"/>
  <c r="U73" i="1"/>
  <c r="T73" i="1"/>
  <c r="S73" i="1"/>
  <c r="R73" i="1"/>
  <c r="Q73" i="1"/>
  <c r="P73" i="1"/>
  <c r="O73" i="1"/>
  <c r="N73" i="1"/>
  <c r="M73" i="1"/>
  <c r="L73" i="1"/>
  <c r="K73" i="1"/>
  <c r="J73" i="1"/>
  <c r="I73" i="1"/>
  <c r="H73" i="1"/>
  <c r="G73" i="1"/>
  <c r="F73" i="1"/>
  <c r="E73" i="1"/>
  <c r="D73" i="1"/>
  <c r="C73" i="1"/>
  <c r="B73" i="1"/>
  <c r="A73" i="1"/>
  <c r="AA72" i="1"/>
  <c r="Z72" i="1"/>
  <c r="Y72" i="1"/>
  <c r="X72" i="1"/>
  <c r="W72" i="1"/>
  <c r="V72" i="1"/>
  <c r="U72" i="1"/>
  <c r="T72" i="1"/>
  <c r="S72" i="1"/>
  <c r="R72" i="1"/>
  <c r="Q72" i="1"/>
  <c r="P72" i="1"/>
  <c r="O72" i="1"/>
  <c r="N72" i="1"/>
  <c r="M72" i="1"/>
  <c r="L72" i="1"/>
  <c r="K72" i="1"/>
  <c r="J72" i="1"/>
  <c r="I72" i="1"/>
  <c r="H72" i="1"/>
  <c r="G72" i="1"/>
  <c r="F72" i="1"/>
  <c r="E72" i="1"/>
  <c r="D72" i="1"/>
  <c r="C72" i="1"/>
  <c r="B72" i="1"/>
  <c r="A72" i="1"/>
  <c r="AA71" i="1"/>
  <c r="Z71" i="1"/>
  <c r="Y71" i="1"/>
  <c r="X71" i="1"/>
  <c r="W71" i="1"/>
  <c r="V71" i="1"/>
  <c r="U71" i="1"/>
  <c r="T71" i="1"/>
  <c r="S71" i="1"/>
  <c r="R71" i="1"/>
  <c r="Q71" i="1"/>
  <c r="P71" i="1"/>
  <c r="O71" i="1"/>
  <c r="N71" i="1"/>
  <c r="M71" i="1"/>
  <c r="L71" i="1"/>
  <c r="K71" i="1"/>
  <c r="J71" i="1"/>
  <c r="I71" i="1"/>
  <c r="H71" i="1"/>
  <c r="G71" i="1"/>
  <c r="F71" i="1"/>
  <c r="E71" i="1"/>
  <c r="D71" i="1"/>
  <c r="C71" i="1"/>
  <c r="B71" i="1"/>
  <c r="A71" i="1"/>
  <c r="AA70" i="1"/>
  <c r="Z70" i="1"/>
  <c r="Y70" i="1"/>
  <c r="X70" i="1"/>
  <c r="W70" i="1"/>
  <c r="V70" i="1"/>
  <c r="U70" i="1"/>
  <c r="T70" i="1"/>
  <c r="S70" i="1"/>
  <c r="R70" i="1"/>
  <c r="Q70" i="1"/>
  <c r="P70" i="1"/>
  <c r="O70" i="1"/>
  <c r="N70" i="1"/>
  <c r="M70" i="1"/>
  <c r="L70" i="1"/>
  <c r="K70" i="1"/>
  <c r="J70" i="1"/>
  <c r="I70" i="1"/>
  <c r="H70" i="1"/>
  <c r="G70" i="1"/>
  <c r="F70" i="1"/>
  <c r="E70" i="1"/>
  <c r="D70" i="1"/>
  <c r="C70" i="1"/>
  <c r="B70" i="1"/>
  <c r="A70" i="1"/>
  <c r="AA69" i="1"/>
  <c r="Z69" i="1"/>
  <c r="Y69" i="1"/>
  <c r="X69" i="1"/>
  <c r="W69" i="1"/>
  <c r="V69" i="1"/>
  <c r="U69" i="1"/>
  <c r="T69" i="1"/>
  <c r="S69" i="1"/>
  <c r="R69" i="1"/>
  <c r="Q69" i="1"/>
  <c r="P69" i="1"/>
  <c r="O69" i="1"/>
  <c r="N69" i="1"/>
  <c r="M69" i="1"/>
  <c r="L69" i="1"/>
  <c r="K69" i="1"/>
  <c r="J69" i="1"/>
  <c r="I69" i="1"/>
  <c r="H69" i="1"/>
  <c r="G69" i="1"/>
  <c r="F69" i="1"/>
  <c r="E69" i="1"/>
  <c r="D69" i="1"/>
  <c r="C69" i="1"/>
  <c r="B69" i="1"/>
  <c r="A69" i="1"/>
  <c r="AA68" i="1"/>
  <c r="Z68" i="1"/>
  <c r="Y68" i="1"/>
  <c r="X68" i="1"/>
  <c r="W68" i="1"/>
  <c r="V68" i="1"/>
  <c r="U68" i="1"/>
  <c r="T68" i="1"/>
  <c r="S68" i="1"/>
  <c r="R68" i="1"/>
  <c r="Q68" i="1"/>
  <c r="P68" i="1"/>
  <c r="O68" i="1"/>
  <c r="N68" i="1"/>
  <c r="M68" i="1"/>
  <c r="L68" i="1"/>
  <c r="K68" i="1"/>
  <c r="J68" i="1"/>
  <c r="I68" i="1"/>
  <c r="H68" i="1"/>
  <c r="G68" i="1"/>
  <c r="F68" i="1"/>
  <c r="E68" i="1"/>
  <c r="D68" i="1"/>
  <c r="C68" i="1"/>
  <c r="B68" i="1"/>
  <c r="A68" i="1"/>
  <c r="AA67" i="1"/>
  <c r="Z67" i="1"/>
  <c r="Y67" i="1"/>
  <c r="X67" i="1"/>
  <c r="W67" i="1"/>
  <c r="V67" i="1"/>
  <c r="U67" i="1"/>
  <c r="T67" i="1"/>
  <c r="S67" i="1"/>
  <c r="R67" i="1"/>
  <c r="Q67" i="1"/>
  <c r="P67" i="1"/>
  <c r="O67" i="1"/>
  <c r="N67" i="1"/>
  <c r="M67" i="1"/>
  <c r="L67" i="1"/>
  <c r="K67" i="1"/>
  <c r="J67" i="1"/>
  <c r="I67" i="1"/>
  <c r="H67" i="1"/>
  <c r="G67" i="1"/>
  <c r="F67" i="1"/>
  <c r="E67" i="1"/>
  <c r="D67" i="1"/>
  <c r="C67" i="1"/>
  <c r="B67" i="1"/>
  <c r="A67" i="1"/>
  <c r="AA66" i="1"/>
  <c r="Z66" i="1"/>
  <c r="Y66" i="1"/>
  <c r="X66" i="1"/>
  <c r="W66" i="1"/>
  <c r="V66" i="1"/>
  <c r="U66" i="1"/>
  <c r="T66" i="1"/>
  <c r="S66" i="1"/>
  <c r="R66" i="1"/>
  <c r="Q66" i="1"/>
  <c r="P66" i="1"/>
  <c r="O66" i="1"/>
  <c r="N66" i="1"/>
  <c r="M66" i="1"/>
  <c r="L66" i="1"/>
  <c r="K66" i="1"/>
  <c r="J66" i="1"/>
  <c r="I66" i="1"/>
  <c r="H66" i="1"/>
  <c r="G66" i="1"/>
  <c r="F66" i="1"/>
  <c r="E66" i="1"/>
  <c r="D66" i="1"/>
  <c r="C66" i="1"/>
  <c r="B66" i="1"/>
  <c r="A66" i="1"/>
  <c r="AA65" i="1"/>
  <c r="Z65" i="1"/>
  <c r="Y65" i="1"/>
  <c r="X65" i="1"/>
  <c r="W65" i="1"/>
  <c r="V65" i="1"/>
  <c r="U65" i="1"/>
  <c r="T65" i="1"/>
  <c r="S65" i="1"/>
  <c r="R65" i="1"/>
  <c r="Q65" i="1"/>
  <c r="P65" i="1"/>
  <c r="O65" i="1"/>
  <c r="N65" i="1"/>
  <c r="M65" i="1"/>
  <c r="L65" i="1"/>
  <c r="K65" i="1"/>
  <c r="J65" i="1"/>
  <c r="I65" i="1"/>
  <c r="H65" i="1"/>
  <c r="G65" i="1"/>
  <c r="F65" i="1"/>
  <c r="E65" i="1"/>
  <c r="D65" i="1"/>
  <c r="C65" i="1"/>
  <c r="B65" i="1"/>
  <c r="A65" i="1"/>
  <c r="AA64" i="1"/>
  <c r="Z64" i="1"/>
  <c r="Y64" i="1"/>
  <c r="X64" i="1"/>
  <c r="W64" i="1"/>
  <c r="V64" i="1"/>
  <c r="U64" i="1"/>
  <c r="T64" i="1"/>
  <c r="S64" i="1"/>
  <c r="R64" i="1"/>
  <c r="Q64" i="1"/>
  <c r="P64" i="1"/>
  <c r="O64" i="1"/>
  <c r="N64" i="1"/>
  <c r="M64" i="1"/>
  <c r="L64" i="1"/>
  <c r="K64" i="1"/>
  <c r="J64" i="1"/>
  <c r="I64" i="1"/>
  <c r="H64" i="1"/>
  <c r="G64" i="1"/>
  <c r="F64" i="1"/>
  <c r="E64" i="1"/>
  <c r="D64" i="1"/>
  <c r="C64" i="1"/>
  <c r="B64" i="1"/>
  <c r="A64" i="1"/>
  <c r="AA63" i="1"/>
  <c r="Z63" i="1"/>
  <c r="Y63" i="1"/>
  <c r="X63" i="1"/>
  <c r="W63" i="1"/>
  <c r="V63" i="1"/>
  <c r="U63" i="1"/>
  <c r="T63" i="1"/>
  <c r="S63" i="1"/>
  <c r="R63" i="1"/>
  <c r="Q63" i="1"/>
  <c r="P63" i="1"/>
  <c r="O63" i="1"/>
  <c r="N63" i="1"/>
  <c r="M63" i="1"/>
  <c r="L63" i="1"/>
  <c r="K63" i="1"/>
  <c r="J63" i="1"/>
  <c r="I63" i="1"/>
  <c r="H63" i="1"/>
  <c r="G63" i="1"/>
  <c r="F63" i="1"/>
  <c r="E63" i="1"/>
  <c r="D63" i="1"/>
  <c r="C63" i="1"/>
  <c r="B63" i="1"/>
  <c r="A63" i="1"/>
  <c r="AA62" i="1"/>
  <c r="Z62" i="1"/>
  <c r="Y62" i="1"/>
  <c r="X62" i="1"/>
  <c r="W62" i="1"/>
  <c r="V62" i="1"/>
  <c r="U62" i="1"/>
  <c r="T62" i="1"/>
  <c r="S62" i="1"/>
  <c r="R62" i="1"/>
  <c r="Q62" i="1"/>
  <c r="P62" i="1"/>
  <c r="O62" i="1"/>
  <c r="N62" i="1"/>
  <c r="M62" i="1"/>
  <c r="L62" i="1"/>
  <c r="K62" i="1"/>
  <c r="J62" i="1"/>
  <c r="I62" i="1"/>
  <c r="H62" i="1"/>
  <c r="G62" i="1"/>
  <c r="F62" i="1"/>
  <c r="E62" i="1"/>
  <c r="D62" i="1"/>
  <c r="C62" i="1"/>
  <c r="B62" i="1"/>
  <c r="A62" i="1"/>
  <c r="AA61" i="1"/>
  <c r="Z61" i="1"/>
  <c r="Y61" i="1"/>
  <c r="X61" i="1"/>
  <c r="W61" i="1"/>
  <c r="V61" i="1"/>
  <c r="U61" i="1"/>
  <c r="T61" i="1"/>
  <c r="S61" i="1"/>
  <c r="R61" i="1"/>
  <c r="Q61" i="1"/>
  <c r="P61" i="1"/>
  <c r="O61" i="1"/>
  <c r="N61" i="1"/>
  <c r="M61" i="1"/>
  <c r="L61" i="1"/>
  <c r="K61" i="1"/>
  <c r="J61" i="1"/>
  <c r="I61" i="1"/>
  <c r="H61" i="1"/>
  <c r="G61" i="1"/>
  <c r="F61" i="1"/>
  <c r="E61" i="1"/>
  <c r="D61" i="1"/>
  <c r="C61" i="1"/>
  <c r="B61" i="1"/>
  <c r="A61" i="1"/>
  <c r="AA60" i="1"/>
  <c r="Z60" i="1"/>
  <c r="Y60" i="1"/>
  <c r="X60" i="1"/>
  <c r="W60" i="1"/>
  <c r="V60" i="1"/>
  <c r="U60" i="1"/>
  <c r="T60" i="1"/>
  <c r="S60" i="1"/>
  <c r="R60" i="1"/>
  <c r="Q60" i="1"/>
  <c r="P60" i="1"/>
  <c r="O60" i="1"/>
  <c r="N60" i="1"/>
  <c r="M60" i="1"/>
  <c r="L60" i="1"/>
  <c r="K60" i="1"/>
  <c r="J60" i="1"/>
  <c r="I60" i="1"/>
  <c r="H60" i="1"/>
  <c r="G60" i="1"/>
  <c r="F60" i="1"/>
  <c r="E60" i="1"/>
  <c r="D60" i="1"/>
  <c r="C60" i="1"/>
  <c r="B60" i="1"/>
  <c r="A60" i="1"/>
  <c r="AA59" i="1"/>
  <c r="Z59" i="1"/>
  <c r="Y59" i="1"/>
  <c r="X59" i="1"/>
  <c r="W59" i="1"/>
  <c r="V59" i="1"/>
  <c r="U59" i="1"/>
  <c r="T59" i="1"/>
  <c r="S59" i="1"/>
  <c r="R59" i="1"/>
  <c r="Q59" i="1"/>
  <c r="P59" i="1"/>
  <c r="O59" i="1"/>
  <c r="N59" i="1"/>
  <c r="M59" i="1"/>
  <c r="L59" i="1"/>
  <c r="K59" i="1"/>
  <c r="J59" i="1"/>
  <c r="I59" i="1"/>
  <c r="H59" i="1"/>
  <c r="G59" i="1"/>
  <c r="F59" i="1"/>
  <c r="E59" i="1"/>
  <c r="D59" i="1"/>
  <c r="C59" i="1"/>
  <c r="B59" i="1"/>
  <c r="A59" i="1"/>
  <c r="AA58" i="1"/>
  <c r="Z58" i="1"/>
  <c r="Y58" i="1"/>
  <c r="X58" i="1"/>
  <c r="W58" i="1"/>
  <c r="V58" i="1"/>
  <c r="U58" i="1"/>
  <c r="T58" i="1"/>
  <c r="S58" i="1"/>
  <c r="R58" i="1"/>
  <c r="Q58" i="1"/>
  <c r="P58" i="1"/>
  <c r="O58" i="1"/>
  <c r="N58" i="1"/>
  <c r="M58" i="1"/>
  <c r="L58" i="1"/>
  <c r="K58" i="1"/>
  <c r="J58" i="1"/>
  <c r="I58" i="1"/>
  <c r="H58" i="1"/>
  <c r="G58" i="1"/>
  <c r="F58" i="1"/>
  <c r="E58" i="1"/>
  <c r="D58" i="1"/>
  <c r="C58" i="1"/>
  <c r="B58" i="1"/>
  <c r="A58" i="1"/>
  <c r="AA57" i="1"/>
  <c r="Z57" i="1"/>
  <c r="Y57" i="1"/>
  <c r="X57" i="1"/>
  <c r="W57" i="1"/>
  <c r="V57" i="1"/>
  <c r="U57" i="1"/>
  <c r="T57" i="1"/>
  <c r="S57" i="1"/>
  <c r="R57" i="1"/>
  <c r="Q57" i="1"/>
  <c r="P57" i="1"/>
  <c r="O57" i="1"/>
  <c r="N57" i="1"/>
  <c r="M57" i="1"/>
  <c r="L57" i="1"/>
  <c r="K57" i="1"/>
  <c r="J57" i="1"/>
  <c r="I57" i="1"/>
  <c r="H57" i="1"/>
  <c r="G57" i="1"/>
  <c r="F57" i="1"/>
  <c r="E57" i="1"/>
  <c r="D57" i="1"/>
  <c r="C57" i="1"/>
  <c r="B57" i="1"/>
  <c r="A57" i="1"/>
  <c r="AA56" i="1"/>
  <c r="Z56" i="1"/>
  <c r="Y56" i="1"/>
  <c r="X56" i="1"/>
  <c r="W56" i="1"/>
  <c r="V56" i="1"/>
  <c r="U56" i="1"/>
  <c r="T56" i="1"/>
  <c r="S56" i="1"/>
  <c r="R56" i="1"/>
  <c r="Q56" i="1"/>
  <c r="P56" i="1"/>
  <c r="O56" i="1"/>
  <c r="N56" i="1"/>
  <c r="M56" i="1"/>
  <c r="L56" i="1"/>
  <c r="K56" i="1"/>
  <c r="J56" i="1"/>
  <c r="I56" i="1"/>
  <c r="H56" i="1"/>
  <c r="G56" i="1"/>
  <c r="F56" i="1"/>
  <c r="E56" i="1"/>
  <c r="D56" i="1"/>
  <c r="C56" i="1"/>
  <c r="B56" i="1"/>
  <c r="A56" i="1"/>
  <c r="AA55" i="1"/>
  <c r="Z55" i="1"/>
  <c r="Y55" i="1"/>
  <c r="X55" i="1"/>
  <c r="W55" i="1"/>
  <c r="V55" i="1"/>
  <c r="U55" i="1"/>
  <c r="T55" i="1"/>
  <c r="S55" i="1"/>
  <c r="R55" i="1"/>
  <c r="Q55" i="1"/>
  <c r="P55" i="1"/>
  <c r="O55" i="1"/>
  <c r="N55" i="1"/>
  <c r="M55" i="1"/>
  <c r="L55" i="1"/>
  <c r="K55" i="1"/>
  <c r="J55" i="1"/>
  <c r="I55" i="1"/>
  <c r="H55" i="1"/>
  <c r="G55" i="1"/>
  <c r="F55" i="1"/>
  <c r="E55" i="1"/>
  <c r="D55" i="1"/>
  <c r="C55" i="1"/>
  <c r="B55" i="1"/>
  <c r="A55" i="1"/>
  <c r="AA54" i="1"/>
  <c r="Z54" i="1"/>
  <c r="Y54" i="1"/>
  <c r="X54" i="1"/>
  <c r="W54" i="1"/>
  <c r="V54" i="1"/>
  <c r="U54" i="1"/>
  <c r="T54" i="1"/>
  <c r="S54" i="1"/>
  <c r="R54" i="1"/>
  <c r="Q54" i="1"/>
  <c r="P54" i="1"/>
  <c r="O54" i="1"/>
  <c r="N54" i="1"/>
  <c r="M54" i="1"/>
  <c r="L54" i="1"/>
  <c r="K54" i="1"/>
  <c r="J54" i="1"/>
  <c r="I54" i="1"/>
  <c r="H54" i="1"/>
  <c r="G54" i="1"/>
  <c r="F54" i="1"/>
  <c r="E54" i="1"/>
  <c r="D54" i="1"/>
  <c r="C54" i="1"/>
  <c r="B54" i="1"/>
  <c r="A54" i="1"/>
  <c r="AA53" i="1"/>
  <c r="Z53" i="1"/>
  <c r="Y53" i="1"/>
  <c r="X53" i="1"/>
  <c r="W53" i="1"/>
  <c r="V53" i="1"/>
  <c r="U53" i="1"/>
  <c r="T53" i="1"/>
  <c r="S53" i="1"/>
  <c r="R53" i="1"/>
  <c r="Q53" i="1"/>
  <c r="P53" i="1"/>
  <c r="O53" i="1"/>
  <c r="N53" i="1"/>
  <c r="M53" i="1"/>
  <c r="L53" i="1"/>
  <c r="K53" i="1"/>
  <c r="J53" i="1"/>
  <c r="I53" i="1"/>
  <c r="H53" i="1"/>
  <c r="G53" i="1"/>
  <c r="F53" i="1"/>
  <c r="E53" i="1"/>
  <c r="D53" i="1"/>
  <c r="C53" i="1"/>
  <c r="B53" i="1"/>
  <c r="A53" i="1"/>
  <c r="AA52" i="1"/>
  <c r="Z52" i="1"/>
  <c r="Y52" i="1"/>
  <c r="X52" i="1"/>
  <c r="W52" i="1"/>
  <c r="V52" i="1"/>
  <c r="U52" i="1"/>
  <c r="T52" i="1"/>
  <c r="S52" i="1"/>
  <c r="R52" i="1"/>
  <c r="Q52" i="1"/>
  <c r="P52" i="1"/>
  <c r="O52" i="1"/>
  <c r="N52" i="1"/>
  <c r="M52" i="1"/>
  <c r="L52" i="1"/>
  <c r="K52" i="1"/>
  <c r="J52" i="1"/>
  <c r="I52" i="1"/>
  <c r="H52" i="1"/>
  <c r="G52" i="1"/>
  <c r="F52" i="1"/>
  <c r="E52" i="1"/>
  <c r="D52" i="1"/>
  <c r="C52" i="1"/>
  <c r="B52" i="1"/>
  <c r="A52" i="1"/>
  <c r="AA51" i="1"/>
  <c r="Z51" i="1"/>
  <c r="Y51" i="1"/>
  <c r="X51" i="1"/>
  <c r="W51" i="1"/>
  <c r="V51" i="1"/>
  <c r="U51" i="1"/>
  <c r="T51" i="1"/>
  <c r="S51" i="1"/>
  <c r="R51" i="1"/>
  <c r="Q51" i="1"/>
  <c r="P51" i="1"/>
  <c r="O51" i="1"/>
  <c r="N51" i="1"/>
  <c r="M51" i="1"/>
  <c r="L51" i="1"/>
  <c r="K51" i="1"/>
  <c r="J51" i="1"/>
  <c r="I51" i="1"/>
  <c r="H51" i="1"/>
  <c r="G51" i="1"/>
  <c r="F51" i="1"/>
  <c r="E51" i="1"/>
  <c r="D51" i="1"/>
  <c r="C51" i="1"/>
  <c r="B51" i="1"/>
  <c r="A51" i="1"/>
  <c r="AA50" i="1"/>
  <c r="Z50" i="1"/>
  <c r="Y50" i="1"/>
  <c r="X50" i="1"/>
  <c r="W50" i="1"/>
  <c r="V50" i="1"/>
  <c r="U50" i="1"/>
  <c r="T50" i="1"/>
  <c r="S50" i="1"/>
  <c r="R50" i="1"/>
  <c r="Q50" i="1"/>
  <c r="P50" i="1"/>
  <c r="O50" i="1"/>
  <c r="N50" i="1"/>
  <c r="M50" i="1"/>
  <c r="L50" i="1"/>
  <c r="K50" i="1"/>
  <c r="J50" i="1"/>
  <c r="I50" i="1"/>
  <c r="H50" i="1"/>
  <c r="G50" i="1"/>
  <c r="F50" i="1"/>
  <c r="E50" i="1"/>
  <c r="D50" i="1"/>
  <c r="C50" i="1"/>
  <c r="B50" i="1"/>
  <c r="A50" i="1"/>
  <c r="AA49" i="1"/>
  <c r="Z49" i="1"/>
  <c r="Y49" i="1"/>
  <c r="X49" i="1"/>
  <c r="W49" i="1"/>
  <c r="V49" i="1"/>
  <c r="U49" i="1"/>
  <c r="T49" i="1"/>
  <c r="S49" i="1"/>
  <c r="R49" i="1"/>
  <c r="Q49" i="1"/>
  <c r="P49" i="1"/>
  <c r="O49" i="1"/>
  <c r="N49" i="1"/>
  <c r="M49" i="1"/>
  <c r="L49" i="1"/>
  <c r="K49" i="1"/>
  <c r="J49" i="1"/>
  <c r="I49" i="1"/>
  <c r="H49" i="1"/>
  <c r="G49" i="1"/>
  <c r="F49" i="1"/>
  <c r="E49" i="1"/>
  <c r="D49" i="1"/>
  <c r="C49" i="1"/>
  <c r="B49" i="1"/>
  <c r="A49" i="1"/>
  <c r="AA48" i="1"/>
  <c r="Z48" i="1"/>
  <c r="Y48" i="1"/>
  <c r="X48" i="1"/>
  <c r="W48" i="1"/>
  <c r="V48" i="1"/>
  <c r="U48" i="1"/>
  <c r="T48" i="1"/>
  <c r="S48" i="1"/>
  <c r="R48" i="1"/>
  <c r="Q48" i="1"/>
  <c r="P48" i="1"/>
  <c r="O48" i="1"/>
  <c r="N48" i="1"/>
  <c r="M48" i="1"/>
  <c r="L48" i="1"/>
  <c r="K48" i="1"/>
  <c r="J48" i="1"/>
  <c r="I48" i="1"/>
  <c r="H48" i="1"/>
  <c r="G48" i="1"/>
  <c r="F48" i="1"/>
  <c r="E48" i="1"/>
  <c r="D48" i="1"/>
  <c r="C48" i="1"/>
  <c r="B48" i="1"/>
  <c r="A48" i="1"/>
  <c r="AA47" i="1"/>
  <c r="Z47" i="1"/>
  <c r="Y47" i="1"/>
  <c r="X47" i="1"/>
  <c r="W47" i="1"/>
  <c r="V47" i="1"/>
  <c r="U47" i="1"/>
  <c r="T47" i="1"/>
  <c r="S47" i="1"/>
  <c r="R47" i="1"/>
  <c r="Q47" i="1"/>
  <c r="P47" i="1"/>
  <c r="O47" i="1"/>
  <c r="N47" i="1"/>
  <c r="M47" i="1"/>
  <c r="L47" i="1"/>
  <c r="K47" i="1"/>
  <c r="J47" i="1"/>
  <c r="I47" i="1"/>
  <c r="H47" i="1"/>
  <c r="G47" i="1"/>
  <c r="F47" i="1"/>
  <c r="E47" i="1"/>
  <c r="D47" i="1"/>
  <c r="C47" i="1"/>
  <c r="B47" i="1"/>
  <c r="A47" i="1"/>
  <c r="AA46" i="1"/>
  <c r="Z46" i="1"/>
  <c r="Y46" i="1"/>
  <c r="X46" i="1"/>
  <c r="W46" i="1"/>
  <c r="V46" i="1"/>
  <c r="U46" i="1"/>
  <c r="T46" i="1"/>
  <c r="S46" i="1"/>
  <c r="R46" i="1"/>
  <c r="Q46" i="1"/>
  <c r="P46" i="1"/>
  <c r="O46" i="1"/>
  <c r="N46" i="1"/>
  <c r="M46" i="1"/>
  <c r="L46" i="1"/>
  <c r="K46" i="1"/>
  <c r="J46" i="1"/>
  <c r="I46" i="1"/>
  <c r="H46" i="1"/>
  <c r="G46" i="1"/>
  <c r="F46" i="1"/>
  <c r="E46" i="1"/>
  <c r="D46" i="1"/>
  <c r="C46" i="1"/>
  <c r="B46" i="1"/>
  <c r="A46" i="1"/>
  <c r="AA45" i="1"/>
  <c r="Z45" i="1"/>
  <c r="Y45" i="1"/>
  <c r="X45" i="1"/>
  <c r="W45" i="1"/>
  <c r="V45" i="1"/>
  <c r="U45" i="1"/>
  <c r="T45" i="1"/>
  <c r="S45" i="1"/>
  <c r="R45" i="1"/>
  <c r="Q45" i="1"/>
  <c r="P45" i="1"/>
  <c r="O45" i="1"/>
  <c r="N45" i="1"/>
  <c r="M45" i="1"/>
  <c r="L45" i="1"/>
  <c r="K45" i="1"/>
  <c r="J45" i="1"/>
  <c r="I45" i="1"/>
  <c r="H45" i="1"/>
  <c r="G45" i="1"/>
  <c r="F45" i="1"/>
  <c r="E45" i="1"/>
  <c r="D45" i="1"/>
  <c r="C45" i="1"/>
  <c r="B45" i="1"/>
  <c r="A45" i="1"/>
  <c r="AA44" i="1"/>
  <c r="Z44" i="1"/>
  <c r="Y44" i="1"/>
  <c r="X44" i="1"/>
  <c r="W44" i="1"/>
  <c r="V44" i="1"/>
  <c r="U44" i="1"/>
  <c r="T44" i="1"/>
  <c r="S44" i="1"/>
  <c r="R44" i="1"/>
  <c r="Q44" i="1"/>
  <c r="P44" i="1"/>
  <c r="O44" i="1"/>
  <c r="N44" i="1"/>
  <c r="M44" i="1"/>
  <c r="L44" i="1"/>
  <c r="K44" i="1"/>
  <c r="J44" i="1"/>
  <c r="I44" i="1"/>
  <c r="H44" i="1"/>
  <c r="G44" i="1"/>
  <c r="F44" i="1"/>
  <c r="E44" i="1"/>
  <c r="D44" i="1"/>
  <c r="C44" i="1"/>
  <c r="B44" i="1"/>
  <c r="A44" i="1"/>
  <c r="AA43" i="1"/>
  <c r="Z43" i="1"/>
  <c r="Y43" i="1"/>
  <c r="X43" i="1"/>
  <c r="W43" i="1"/>
  <c r="V43" i="1"/>
  <c r="U43" i="1"/>
  <c r="T43" i="1"/>
  <c r="S43" i="1"/>
  <c r="R43" i="1"/>
  <c r="Q43" i="1"/>
  <c r="P43" i="1"/>
  <c r="O43" i="1"/>
  <c r="N43" i="1"/>
  <c r="M43" i="1"/>
  <c r="L43" i="1"/>
  <c r="K43" i="1"/>
  <c r="J43" i="1"/>
  <c r="I43" i="1"/>
  <c r="H43" i="1"/>
  <c r="G43" i="1"/>
  <c r="F43" i="1"/>
  <c r="E43" i="1"/>
  <c r="D43" i="1"/>
  <c r="C43" i="1"/>
  <c r="B43" i="1"/>
  <c r="A43" i="1"/>
  <c r="AA42" i="1"/>
  <c r="Z42" i="1"/>
  <c r="Y42" i="1"/>
  <c r="X42" i="1"/>
  <c r="W42" i="1"/>
  <c r="V42" i="1"/>
  <c r="U42" i="1"/>
  <c r="T42" i="1"/>
  <c r="S42" i="1"/>
  <c r="R42" i="1"/>
  <c r="Q42" i="1"/>
  <c r="P42" i="1"/>
  <c r="O42" i="1"/>
  <c r="N42" i="1"/>
  <c r="M42" i="1"/>
  <c r="L42" i="1"/>
  <c r="K42" i="1"/>
  <c r="J42" i="1"/>
  <c r="I42" i="1"/>
  <c r="H42" i="1"/>
  <c r="G42" i="1"/>
  <c r="F42" i="1"/>
  <c r="E42" i="1"/>
  <c r="D42" i="1"/>
  <c r="C42" i="1"/>
  <c r="B42" i="1"/>
  <c r="A42" i="1"/>
  <c r="AA41" i="1"/>
  <c r="Z41" i="1"/>
  <c r="Y41" i="1"/>
  <c r="X41" i="1"/>
  <c r="W41" i="1"/>
  <c r="V41" i="1"/>
  <c r="U41" i="1"/>
  <c r="T41" i="1"/>
  <c r="S41" i="1"/>
  <c r="R41" i="1"/>
  <c r="Q41" i="1"/>
  <c r="P41" i="1"/>
  <c r="O41" i="1"/>
  <c r="N41" i="1"/>
  <c r="M41" i="1"/>
  <c r="L41" i="1"/>
  <c r="K41" i="1"/>
  <c r="J41" i="1"/>
  <c r="I41" i="1"/>
  <c r="H41" i="1"/>
  <c r="G41" i="1"/>
  <c r="F41" i="1"/>
  <c r="E41" i="1"/>
  <c r="D41" i="1"/>
  <c r="C41" i="1"/>
  <c r="B41" i="1"/>
  <c r="A41" i="1"/>
  <c r="AA40" i="1"/>
  <c r="Z40" i="1"/>
  <c r="Y40" i="1"/>
  <c r="X40" i="1"/>
  <c r="W40" i="1"/>
  <c r="V40" i="1"/>
  <c r="U40" i="1"/>
  <c r="T40" i="1"/>
  <c r="S40" i="1"/>
  <c r="R40" i="1"/>
  <c r="Q40" i="1"/>
  <c r="P40" i="1"/>
  <c r="O40" i="1"/>
  <c r="N40" i="1"/>
  <c r="M40" i="1"/>
  <c r="L40" i="1"/>
  <c r="K40" i="1"/>
  <c r="J40" i="1"/>
  <c r="I40" i="1"/>
  <c r="H40" i="1"/>
  <c r="G40" i="1"/>
  <c r="F40" i="1"/>
  <c r="E40" i="1"/>
  <c r="D40" i="1"/>
  <c r="C40" i="1"/>
  <c r="B40" i="1"/>
  <c r="A40" i="1"/>
  <c r="AA39" i="1"/>
  <c r="Z39" i="1"/>
  <c r="Y39" i="1"/>
  <c r="X39" i="1"/>
  <c r="W39" i="1"/>
  <c r="V39" i="1"/>
  <c r="U39" i="1"/>
  <c r="T39" i="1"/>
  <c r="S39" i="1"/>
  <c r="R39" i="1"/>
  <c r="Q39" i="1"/>
  <c r="P39" i="1"/>
  <c r="O39" i="1"/>
  <c r="N39" i="1"/>
  <c r="M39" i="1"/>
  <c r="L39" i="1"/>
  <c r="K39" i="1"/>
  <c r="J39" i="1"/>
  <c r="I39" i="1"/>
  <c r="H39" i="1"/>
  <c r="G39" i="1"/>
  <c r="F39" i="1"/>
  <c r="E39" i="1"/>
  <c r="D39" i="1"/>
  <c r="C39" i="1"/>
  <c r="B39" i="1"/>
  <c r="A39" i="1"/>
  <c r="AA38" i="1"/>
  <c r="Z38" i="1"/>
  <c r="Y38" i="1"/>
  <c r="X38" i="1"/>
  <c r="W38" i="1"/>
  <c r="V38" i="1"/>
  <c r="U38" i="1"/>
  <c r="T38" i="1"/>
  <c r="S38" i="1"/>
  <c r="R38" i="1"/>
  <c r="Q38" i="1"/>
  <c r="P38" i="1"/>
  <c r="O38" i="1"/>
  <c r="N38" i="1"/>
  <c r="M38" i="1"/>
  <c r="L38" i="1"/>
  <c r="K38" i="1"/>
  <c r="J38" i="1"/>
  <c r="I38" i="1"/>
  <c r="H38" i="1"/>
  <c r="G38" i="1"/>
  <c r="F38" i="1"/>
  <c r="E38" i="1"/>
  <c r="D38" i="1"/>
  <c r="C38" i="1"/>
  <c r="B38" i="1"/>
  <c r="A38" i="1"/>
  <c r="AA37" i="1"/>
  <c r="Z37" i="1"/>
  <c r="Y37" i="1"/>
  <c r="X37" i="1"/>
  <c r="W37" i="1"/>
  <c r="V37" i="1"/>
  <c r="U37" i="1"/>
  <c r="T37" i="1"/>
  <c r="S37" i="1"/>
  <c r="R37" i="1"/>
  <c r="Q37" i="1"/>
  <c r="P37" i="1"/>
  <c r="O37" i="1"/>
  <c r="N37" i="1"/>
  <c r="M37" i="1"/>
  <c r="L37" i="1"/>
  <c r="K37" i="1"/>
  <c r="J37" i="1"/>
  <c r="I37" i="1"/>
  <c r="H37" i="1"/>
  <c r="G37" i="1"/>
  <c r="F37" i="1"/>
  <c r="E37" i="1"/>
  <c r="D37" i="1"/>
  <c r="C37" i="1"/>
  <c r="B37" i="1"/>
  <c r="A37" i="1"/>
  <c r="AA36" i="1"/>
  <c r="Z36" i="1"/>
  <c r="Y36" i="1"/>
  <c r="X36" i="1"/>
  <c r="W36" i="1"/>
  <c r="V36" i="1"/>
  <c r="U36" i="1"/>
  <c r="T36" i="1"/>
  <c r="S36" i="1"/>
  <c r="R36" i="1"/>
  <c r="Q36" i="1"/>
  <c r="P36" i="1"/>
  <c r="O36" i="1"/>
  <c r="N36" i="1"/>
  <c r="M36" i="1"/>
  <c r="L36" i="1"/>
  <c r="K36" i="1"/>
  <c r="J36" i="1"/>
  <c r="I36" i="1"/>
  <c r="H36" i="1"/>
  <c r="G36" i="1"/>
  <c r="F36" i="1"/>
  <c r="E36" i="1"/>
  <c r="D36" i="1"/>
  <c r="C36" i="1"/>
  <c r="B36" i="1"/>
  <c r="A36" i="1"/>
  <c r="AA35" i="1"/>
  <c r="Z35" i="1"/>
  <c r="Y35" i="1"/>
  <c r="X35" i="1"/>
  <c r="W35" i="1"/>
  <c r="V35" i="1"/>
  <c r="U35" i="1"/>
  <c r="T35" i="1"/>
  <c r="S35" i="1"/>
  <c r="R35" i="1"/>
  <c r="Q35" i="1"/>
  <c r="P35" i="1"/>
  <c r="O35" i="1"/>
  <c r="N35" i="1"/>
  <c r="M35" i="1"/>
  <c r="L35" i="1"/>
  <c r="K35" i="1"/>
  <c r="J35" i="1"/>
  <c r="I35" i="1"/>
  <c r="H35" i="1"/>
  <c r="G35" i="1"/>
  <c r="F35" i="1"/>
  <c r="E35" i="1"/>
  <c r="D35" i="1"/>
  <c r="C35" i="1"/>
  <c r="B35" i="1"/>
  <c r="A35" i="1"/>
  <c r="AA34" i="1"/>
  <c r="Z34" i="1"/>
  <c r="Y34" i="1"/>
  <c r="X34" i="1"/>
  <c r="W34" i="1"/>
  <c r="V34" i="1"/>
  <c r="U34" i="1"/>
  <c r="T34" i="1"/>
  <c r="S34" i="1"/>
  <c r="R34" i="1"/>
  <c r="Q34" i="1"/>
  <c r="P34" i="1"/>
  <c r="O34" i="1"/>
  <c r="N34" i="1"/>
  <c r="M34" i="1"/>
  <c r="L34" i="1"/>
  <c r="K34" i="1"/>
  <c r="J34" i="1"/>
  <c r="I34" i="1"/>
  <c r="H34" i="1"/>
  <c r="G34" i="1"/>
  <c r="F34" i="1"/>
  <c r="E34" i="1"/>
  <c r="D34" i="1"/>
  <c r="C34" i="1"/>
  <c r="B34" i="1"/>
  <c r="A34" i="1"/>
  <c r="AA33" i="1"/>
  <c r="Z33" i="1"/>
  <c r="Y33" i="1"/>
  <c r="X33" i="1"/>
  <c r="W33" i="1"/>
  <c r="V33" i="1"/>
  <c r="U33" i="1"/>
  <c r="T33" i="1"/>
  <c r="S33" i="1"/>
  <c r="R33" i="1"/>
  <c r="Q33" i="1"/>
  <c r="P33" i="1"/>
  <c r="O33" i="1"/>
  <c r="N33" i="1"/>
  <c r="M33" i="1"/>
  <c r="L33" i="1"/>
  <c r="K33" i="1"/>
  <c r="J33" i="1"/>
  <c r="I33" i="1"/>
  <c r="H33" i="1"/>
  <c r="G33" i="1"/>
  <c r="F33" i="1"/>
  <c r="E33" i="1"/>
  <c r="D33" i="1"/>
  <c r="C33" i="1"/>
  <c r="B33" i="1"/>
  <c r="A33" i="1"/>
  <c r="AA32" i="1"/>
  <c r="Z32" i="1"/>
  <c r="Y32" i="1"/>
  <c r="X32" i="1"/>
  <c r="W32" i="1"/>
  <c r="V32" i="1"/>
  <c r="U32" i="1"/>
  <c r="T32" i="1"/>
  <c r="S32" i="1"/>
  <c r="R32" i="1"/>
  <c r="Q32" i="1"/>
  <c r="P32" i="1"/>
  <c r="O32" i="1"/>
  <c r="N32" i="1"/>
  <c r="M32" i="1"/>
  <c r="L32" i="1"/>
  <c r="K32" i="1"/>
  <c r="J32" i="1"/>
  <c r="I32" i="1"/>
  <c r="H32" i="1"/>
  <c r="G32" i="1"/>
  <c r="F32" i="1"/>
  <c r="E32" i="1"/>
  <c r="D32" i="1"/>
  <c r="C32" i="1"/>
  <c r="B32" i="1"/>
  <c r="A32" i="1"/>
  <c r="AA31" i="1"/>
  <c r="Z31" i="1"/>
  <c r="Y31" i="1"/>
  <c r="X31" i="1"/>
  <c r="W31" i="1"/>
  <c r="V31" i="1"/>
  <c r="U31" i="1"/>
  <c r="T31" i="1"/>
  <c r="S31" i="1"/>
  <c r="R31" i="1"/>
  <c r="Q31" i="1"/>
  <c r="P31" i="1"/>
  <c r="O31" i="1"/>
  <c r="N31" i="1"/>
  <c r="M31" i="1"/>
  <c r="L31" i="1"/>
  <c r="K31" i="1"/>
  <c r="J31" i="1"/>
  <c r="I31" i="1"/>
  <c r="H31" i="1"/>
  <c r="G31" i="1"/>
  <c r="F31" i="1"/>
  <c r="E31" i="1"/>
  <c r="D31" i="1"/>
  <c r="C31" i="1"/>
  <c r="B31" i="1"/>
  <c r="A31" i="1"/>
  <c r="AA30" i="1"/>
  <c r="Z30" i="1"/>
  <c r="Y30" i="1"/>
  <c r="X30" i="1"/>
  <c r="W30" i="1"/>
  <c r="V30" i="1"/>
  <c r="U30" i="1"/>
  <c r="T30" i="1"/>
  <c r="S30" i="1"/>
  <c r="R30" i="1"/>
  <c r="Q30" i="1"/>
  <c r="P30" i="1"/>
  <c r="O30" i="1"/>
  <c r="N30" i="1"/>
  <c r="M30" i="1"/>
  <c r="L30" i="1"/>
  <c r="K30" i="1"/>
  <c r="J30" i="1"/>
  <c r="I30" i="1"/>
  <c r="H30" i="1"/>
  <c r="G30" i="1"/>
  <c r="F30" i="1"/>
  <c r="E30" i="1"/>
  <c r="D30" i="1"/>
  <c r="C30" i="1"/>
  <c r="B30" i="1"/>
  <c r="A30" i="1"/>
  <c r="AA29" i="1"/>
  <c r="Z29" i="1"/>
  <c r="Y29" i="1"/>
  <c r="X29" i="1"/>
  <c r="W29" i="1"/>
  <c r="V29" i="1"/>
  <c r="U29" i="1"/>
  <c r="T29" i="1"/>
  <c r="S29" i="1"/>
  <c r="R29" i="1"/>
  <c r="Q29" i="1"/>
  <c r="P29" i="1"/>
  <c r="O29" i="1"/>
  <c r="N29" i="1"/>
  <c r="M29" i="1"/>
  <c r="L29" i="1"/>
  <c r="K29" i="1"/>
  <c r="J29" i="1"/>
  <c r="I29" i="1"/>
  <c r="H29" i="1"/>
  <c r="G29" i="1"/>
  <c r="F29" i="1"/>
  <c r="E29" i="1"/>
  <c r="D29" i="1"/>
  <c r="C29" i="1"/>
  <c r="B29" i="1"/>
  <c r="A29" i="1"/>
  <c r="AA28" i="1"/>
  <c r="Z28" i="1"/>
  <c r="Y28" i="1"/>
  <c r="X28" i="1"/>
  <c r="W28" i="1"/>
  <c r="V28" i="1"/>
  <c r="U28" i="1"/>
  <c r="T28" i="1"/>
  <c r="S28" i="1"/>
  <c r="R28" i="1"/>
  <c r="Q28" i="1"/>
  <c r="P28" i="1"/>
  <c r="O28" i="1"/>
  <c r="N28" i="1"/>
  <c r="M28" i="1"/>
  <c r="L28" i="1"/>
  <c r="K28" i="1"/>
  <c r="J28" i="1"/>
  <c r="I28" i="1"/>
  <c r="H28" i="1"/>
  <c r="G28" i="1"/>
  <c r="F28" i="1"/>
  <c r="E28" i="1"/>
  <c r="D28" i="1"/>
  <c r="C28" i="1"/>
  <c r="B28" i="1"/>
  <c r="A28" i="1"/>
  <c r="AA27" i="1"/>
  <c r="Z27" i="1"/>
  <c r="Y27" i="1"/>
  <c r="X27" i="1"/>
  <c r="W27" i="1"/>
  <c r="V27" i="1"/>
  <c r="U27" i="1"/>
  <c r="T27" i="1"/>
  <c r="S27" i="1"/>
  <c r="R27" i="1"/>
  <c r="Q27" i="1"/>
  <c r="P27" i="1"/>
  <c r="O27" i="1"/>
  <c r="N27" i="1"/>
  <c r="M27" i="1"/>
  <c r="L27" i="1"/>
  <c r="K27" i="1"/>
  <c r="J27" i="1"/>
  <c r="I27" i="1"/>
  <c r="H27" i="1"/>
  <c r="G27" i="1"/>
  <c r="F27" i="1"/>
  <c r="E27" i="1"/>
  <c r="D27" i="1"/>
  <c r="C27" i="1"/>
  <c r="B27" i="1"/>
  <c r="A27" i="1"/>
  <c r="AA26" i="1"/>
  <c r="Z26" i="1"/>
  <c r="Y26" i="1"/>
  <c r="X26" i="1"/>
  <c r="W26" i="1"/>
  <c r="V26" i="1"/>
  <c r="U26" i="1"/>
  <c r="T26" i="1"/>
  <c r="S26" i="1"/>
  <c r="R26" i="1"/>
  <c r="Q26" i="1"/>
  <c r="P26" i="1"/>
  <c r="O26" i="1"/>
  <c r="N26" i="1"/>
  <c r="M26" i="1"/>
  <c r="L26" i="1"/>
  <c r="K26" i="1"/>
  <c r="J26" i="1"/>
  <c r="I26" i="1"/>
  <c r="H26" i="1"/>
  <c r="G26" i="1"/>
  <c r="F26" i="1"/>
  <c r="E26" i="1"/>
  <c r="D26" i="1"/>
  <c r="C26" i="1"/>
  <c r="B26" i="1"/>
  <c r="A26" i="1"/>
  <c r="AA25" i="1"/>
  <c r="Z25" i="1"/>
  <c r="Y25" i="1"/>
  <c r="X25" i="1"/>
  <c r="W25" i="1"/>
  <c r="V25" i="1"/>
  <c r="U25" i="1"/>
  <c r="T25" i="1"/>
  <c r="S25" i="1"/>
  <c r="R25" i="1"/>
  <c r="Q25" i="1"/>
  <c r="P25" i="1"/>
  <c r="O25" i="1"/>
  <c r="N25" i="1"/>
  <c r="M25" i="1"/>
  <c r="L25" i="1"/>
  <c r="K25" i="1"/>
  <c r="J25" i="1"/>
  <c r="I25" i="1"/>
  <c r="H25" i="1"/>
  <c r="G25" i="1"/>
  <c r="F25" i="1"/>
  <c r="E25" i="1"/>
  <c r="D25" i="1"/>
  <c r="C25" i="1"/>
  <c r="B25" i="1"/>
  <c r="A25" i="1"/>
  <c r="AA24" i="1"/>
  <c r="Z24" i="1"/>
  <c r="Y24" i="1"/>
  <c r="X24" i="1"/>
  <c r="W24" i="1"/>
  <c r="V24" i="1"/>
  <c r="U24" i="1"/>
  <c r="T24" i="1"/>
  <c r="S24" i="1"/>
  <c r="R24" i="1"/>
  <c r="Q24" i="1"/>
  <c r="P24" i="1"/>
  <c r="O24" i="1"/>
  <c r="N24" i="1"/>
  <c r="M24" i="1"/>
  <c r="L24" i="1"/>
  <c r="K24" i="1"/>
  <c r="J24" i="1"/>
  <c r="I24" i="1"/>
  <c r="H24" i="1"/>
  <c r="G24" i="1"/>
  <c r="F24" i="1"/>
  <c r="E24" i="1"/>
  <c r="D24" i="1"/>
  <c r="C24" i="1"/>
  <c r="B24" i="1"/>
  <c r="A24" i="1"/>
  <c r="AA23" i="1"/>
  <c r="Z23" i="1"/>
  <c r="Y23" i="1"/>
  <c r="X23" i="1"/>
  <c r="W23" i="1"/>
  <c r="V23" i="1"/>
  <c r="U23" i="1"/>
  <c r="T23" i="1"/>
  <c r="S23" i="1"/>
  <c r="R23" i="1"/>
  <c r="Q23" i="1"/>
  <c r="P23" i="1"/>
  <c r="O23" i="1"/>
  <c r="N23" i="1"/>
  <c r="M23" i="1"/>
  <c r="L23" i="1"/>
  <c r="K23" i="1"/>
  <c r="J23" i="1"/>
  <c r="I23" i="1"/>
  <c r="H23" i="1"/>
  <c r="G23" i="1"/>
  <c r="F23" i="1"/>
  <c r="E23" i="1"/>
  <c r="D23" i="1"/>
  <c r="C23" i="1"/>
  <c r="B23" i="1"/>
  <c r="A23" i="1"/>
  <c r="AA22" i="1"/>
  <c r="Z22" i="1"/>
  <c r="Y22" i="1"/>
  <c r="X22" i="1"/>
  <c r="W22" i="1"/>
  <c r="V22" i="1"/>
  <c r="U22" i="1"/>
  <c r="T22" i="1"/>
  <c r="S22" i="1"/>
  <c r="R22" i="1"/>
  <c r="Q22" i="1"/>
  <c r="P22" i="1"/>
  <c r="O22" i="1"/>
  <c r="N22" i="1"/>
  <c r="M22" i="1"/>
  <c r="L22" i="1"/>
  <c r="K22" i="1"/>
  <c r="J22" i="1"/>
  <c r="I22" i="1"/>
  <c r="H22" i="1"/>
  <c r="G22" i="1"/>
  <c r="F22" i="1"/>
  <c r="E22" i="1"/>
  <c r="D22" i="1"/>
  <c r="C22" i="1"/>
  <c r="B22" i="1"/>
  <c r="A22" i="1"/>
  <c r="AA21" i="1"/>
  <c r="Z21" i="1"/>
  <c r="Y21" i="1"/>
  <c r="X21" i="1"/>
  <c r="W21" i="1"/>
  <c r="V21" i="1"/>
  <c r="U21" i="1"/>
  <c r="T21" i="1"/>
  <c r="S21" i="1"/>
  <c r="R21" i="1"/>
  <c r="Q21" i="1"/>
  <c r="P21" i="1"/>
  <c r="O21" i="1"/>
  <c r="N21" i="1"/>
  <c r="M21" i="1"/>
  <c r="L21" i="1"/>
  <c r="K21" i="1"/>
  <c r="J21" i="1"/>
  <c r="I21" i="1"/>
  <c r="H21" i="1"/>
  <c r="G21" i="1"/>
  <c r="F21" i="1"/>
  <c r="E21" i="1"/>
  <c r="D21" i="1"/>
  <c r="C21" i="1"/>
  <c r="B21" i="1"/>
  <c r="A21" i="1"/>
  <c r="AA20" i="1"/>
  <c r="Z20" i="1"/>
  <c r="Y20" i="1"/>
  <c r="X20" i="1"/>
  <c r="W20" i="1"/>
  <c r="V20" i="1"/>
  <c r="U20" i="1"/>
  <c r="T20" i="1"/>
  <c r="S20" i="1"/>
  <c r="R20" i="1"/>
  <c r="Q20" i="1"/>
  <c r="P20" i="1"/>
  <c r="O20" i="1"/>
  <c r="N20" i="1"/>
  <c r="M20" i="1"/>
  <c r="L20" i="1"/>
  <c r="K20" i="1"/>
  <c r="J20" i="1"/>
  <c r="I20" i="1"/>
  <c r="H20" i="1"/>
  <c r="G20" i="1"/>
  <c r="F20" i="1"/>
  <c r="E20" i="1"/>
  <c r="D20" i="1"/>
  <c r="C20" i="1"/>
  <c r="B20" i="1"/>
  <c r="A20" i="1"/>
  <c r="AA19" i="1"/>
  <c r="Z19" i="1"/>
  <c r="Y19" i="1"/>
  <c r="X19" i="1"/>
  <c r="W19" i="1"/>
  <c r="V19" i="1"/>
  <c r="U19" i="1"/>
  <c r="T19" i="1"/>
  <c r="S19" i="1"/>
  <c r="R19" i="1"/>
  <c r="Q19" i="1"/>
  <c r="P19" i="1"/>
  <c r="O19" i="1"/>
  <c r="N19" i="1"/>
  <c r="M19" i="1"/>
  <c r="L19" i="1"/>
  <c r="K19" i="1"/>
  <c r="J19" i="1"/>
  <c r="I19" i="1"/>
  <c r="H19" i="1"/>
  <c r="G19" i="1"/>
  <c r="F19" i="1"/>
  <c r="E19" i="1"/>
  <c r="D19" i="1"/>
  <c r="C19" i="1"/>
  <c r="B19" i="1"/>
  <c r="A19" i="1"/>
  <c r="AA18" i="1"/>
  <c r="Z18" i="1"/>
  <c r="Y18" i="1"/>
  <c r="X18" i="1"/>
  <c r="W18" i="1"/>
  <c r="V18" i="1"/>
  <c r="U18" i="1"/>
  <c r="T18" i="1"/>
  <c r="S18" i="1"/>
  <c r="R18" i="1"/>
  <c r="Q18" i="1"/>
  <c r="P18" i="1"/>
  <c r="O18" i="1"/>
  <c r="N18" i="1"/>
  <c r="M18" i="1"/>
  <c r="L18" i="1"/>
  <c r="K18" i="1"/>
  <c r="J18" i="1"/>
  <c r="I18" i="1"/>
  <c r="H18" i="1"/>
  <c r="G18" i="1"/>
  <c r="F18" i="1"/>
  <c r="E18" i="1"/>
  <c r="D18" i="1"/>
  <c r="C18" i="1"/>
  <c r="B18" i="1"/>
  <c r="A18" i="1"/>
  <c r="AA17" i="1"/>
  <c r="Z17" i="1"/>
  <c r="Y17" i="1"/>
  <c r="X17" i="1"/>
  <c r="W17" i="1"/>
  <c r="V17" i="1"/>
  <c r="U17" i="1"/>
  <c r="T17" i="1"/>
  <c r="S17" i="1"/>
  <c r="R17" i="1"/>
  <c r="Q17" i="1"/>
  <c r="P17" i="1"/>
  <c r="O17" i="1"/>
  <c r="N17" i="1"/>
  <c r="M17" i="1"/>
  <c r="L17" i="1"/>
  <c r="K17" i="1"/>
  <c r="J17" i="1"/>
  <c r="I17" i="1"/>
  <c r="H17" i="1"/>
  <c r="G17" i="1"/>
  <c r="F17" i="1"/>
  <c r="E17" i="1"/>
  <c r="D17" i="1"/>
  <c r="C17" i="1"/>
  <c r="B17" i="1"/>
  <c r="A17" i="1"/>
  <c r="AA16" i="1"/>
  <c r="Z16" i="1"/>
  <c r="Y16" i="1"/>
  <c r="X16" i="1"/>
  <c r="W16" i="1"/>
  <c r="V16" i="1"/>
  <c r="U16" i="1"/>
  <c r="T16" i="1"/>
  <c r="S16" i="1"/>
  <c r="R16" i="1"/>
  <c r="Q16" i="1"/>
  <c r="P16" i="1"/>
  <c r="O16" i="1"/>
  <c r="N16" i="1"/>
  <c r="M16" i="1"/>
  <c r="L16" i="1"/>
  <c r="K16" i="1"/>
  <c r="J16" i="1"/>
  <c r="I16" i="1"/>
  <c r="H16" i="1"/>
  <c r="G16" i="1"/>
  <c r="F16" i="1"/>
  <c r="E16" i="1"/>
  <c r="D16" i="1"/>
  <c r="C16" i="1"/>
  <c r="B16" i="1"/>
  <c r="A16" i="1"/>
  <c r="AA15" i="1"/>
  <c r="Z15" i="1"/>
  <c r="Y15" i="1"/>
  <c r="X15" i="1"/>
  <c r="W15" i="1"/>
  <c r="V15" i="1"/>
  <c r="U15" i="1"/>
  <c r="T15" i="1"/>
  <c r="S15" i="1"/>
  <c r="R15" i="1"/>
  <c r="Q15" i="1"/>
  <c r="P15" i="1"/>
  <c r="O15" i="1"/>
  <c r="N15" i="1"/>
  <c r="M15" i="1"/>
  <c r="L15" i="1"/>
  <c r="K15" i="1"/>
  <c r="J15" i="1"/>
  <c r="I15" i="1"/>
  <c r="H15" i="1"/>
  <c r="G15" i="1"/>
  <c r="F15" i="1"/>
  <c r="E15" i="1"/>
  <c r="D15" i="1"/>
  <c r="C15" i="1"/>
  <c r="B15" i="1"/>
  <c r="A15" i="1"/>
  <c r="AA14" i="1"/>
  <c r="Z14" i="1"/>
  <c r="Y14" i="1"/>
  <c r="X14" i="1"/>
  <c r="W14" i="1"/>
  <c r="V14" i="1"/>
  <c r="U14" i="1"/>
  <c r="T14" i="1"/>
  <c r="S14" i="1"/>
  <c r="R14" i="1"/>
  <c r="Q14" i="1"/>
  <c r="P14" i="1"/>
  <c r="O14" i="1"/>
  <c r="N14" i="1"/>
  <c r="M14" i="1"/>
  <c r="L14" i="1"/>
  <c r="K14" i="1"/>
  <c r="J14" i="1"/>
  <c r="I14" i="1"/>
  <c r="H14" i="1"/>
  <c r="G14" i="1"/>
  <c r="F14" i="1"/>
  <c r="E14" i="1"/>
  <c r="D14" i="1"/>
  <c r="C14" i="1"/>
  <c r="B14" i="1"/>
  <c r="A14" i="1"/>
  <c r="AA13" i="1"/>
  <c r="Z13" i="1"/>
  <c r="Y13" i="1"/>
  <c r="X13" i="1"/>
  <c r="W13" i="1"/>
  <c r="V13" i="1"/>
  <c r="U13" i="1"/>
  <c r="T13" i="1"/>
  <c r="S13" i="1"/>
  <c r="R13" i="1"/>
  <c r="Q13" i="1"/>
  <c r="P13" i="1"/>
  <c r="O13" i="1"/>
  <c r="N13" i="1"/>
  <c r="M13" i="1"/>
  <c r="L13" i="1"/>
  <c r="K13" i="1"/>
  <c r="J13" i="1"/>
  <c r="I13" i="1"/>
  <c r="H13" i="1"/>
  <c r="G13" i="1"/>
  <c r="F13" i="1"/>
  <c r="E13" i="1"/>
  <c r="D13" i="1"/>
  <c r="C13" i="1"/>
  <c r="B13" i="1"/>
  <c r="A13" i="1"/>
  <c r="AA12" i="1"/>
  <c r="Z12" i="1"/>
  <c r="Y12" i="1"/>
  <c r="X12" i="1"/>
  <c r="W12" i="1"/>
  <c r="V12" i="1"/>
  <c r="U12" i="1"/>
  <c r="T12" i="1"/>
  <c r="S12" i="1"/>
  <c r="R12" i="1"/>
  <c r="Q12" i="1"/>
  <c r="P12" i="1"/>
  <c r="O12" i="1"/>
  <c r="N12" i="1"/>
  <c r="M12" i="1"/>
  <c r="L12" i="1"/>
  <c r="K12" i="1"/>
  <c r="J12" i="1"/>
  <c r="I12" i="1"/>
  <c r="H12" i="1"/>
  <c r="G12" i="1"/>
  <c r="F12" i="1"/>
  <c r="E12" i="1"/>
  <c r="D12" i="1"/>
  <c r="C12" i="1"/>
  <c r="B12" i="1"/>
  <c r="A12" i="1"/>
  <c r="AA11" i="1"/>
  <c r="Z11" i="1"/>
  <c r="Y11" i="1"/>
  <c r="X11" i="1"/>
  <c r="W11" i="1"/>
  <c r="V11" i="1"/>
  <c r="U11" i="1"/>
  <c r="T11" i="1"/>
  <c r="S11" i="1"/>
  <c r="R11" i="1"/>
  <c r="Q11" i="1"/>
  <c r="P11" i="1"/>
  <c r="O11" i="1"/>
  <c r="N11" i="1"/>
  <c r="M11" i="1"/>
  <c r="L11" i="1"/>
  <c r="K11" i="1"/>
  <c r="J11" i="1"/>
  <c r="I11" i="1"/>
  <c r="H11" i="1"/>
  <c r="G11" i="1"/>
  <c r="F11" i="1"/>
  <c r="E11" i="1"/>
  <c r="D11" i="1"/>
  <c r="C11" i="1"/>
  <c r="B11" i="1"/>
  <c r="A11" i="1"/>
  <c r="AA10" i="1"/>
  <c r="Z10" i="1"/>
  <c r="Y10" i="1"/>
  <c r="X10" i="1"/>
  <c r="W10" i="1"/>
  <c r="V10" i="1"/>
  <c r="U10" i="1"/>
  <c r="T10" i="1"/>
  <c r="S10" i="1"/>
  <c r="R10" i="1"/>
  <c r="Q10" i="1"/>
  <c r="P10" i="1"/>
  <c r="O10" i="1"/>
  <c r="N10" i="1"/>
  <c r="M10" i="1"/>
  <c r="L10" i="1"/>
  <c r="K10" i="1"/>
  <c r="J10" i="1"/>
  <c r="I10" i="1"/>
  <c r="H10" i="1"/>
  <c r="G10" i="1"/>
  <c r="F10" i="1"/>
  <c r="E10" i="1"/>
  <c r="D10" i="1"/>
  <c r="C10" i="1"/>
  <c r="B10" i="1"/>
  <c r="A10" i="1"/>
  <c r="AA9" i="1"/>
  <c r="Z9" i="1"/>
  <c r="Y9" i="1"/>
  <c r="X9" i="1"/>
  <c r="W9" i="1"/>
  <c r="V9" i="1"/>
  <c r="U9" i="1"/>
  <c r="T9" i="1"/>
  <c r="S9" i="1"/>
  <c r="R9" i="1"/>
  <c r="Q9" i="1"/>
  <c r="P9" i="1"/>
  <c r="O9" i="1"/>
  <c r="N9" i="1"/>
  <c r="M9" i="1"/>
  <c r="L9" i="1"/>
  <c r="K9" i="1"/>
  <c r="J9" i="1"/>
  <c r="I9" i="1"/>
  <c r="H9" i="1"/>
  <c r="G9" i="1"/>
  <c r="F9" i="1"/>
  <c r="E9" i="1"/>
  <c r="D9" i="1"/>
  <c r="C9" i="1"/>
  <c r="B9" i="1"/>
  <c r="A9" i="1"/>
  <c r="AA8" i="1"/>
  <c r="Z8" i="1"/>
  <c r="Y8" i="1"/>
  <c r="X8" i="1"/>
  <c r="W8" i="1"/>
  <c r="V8" i="1"/>
  <c r="U8" i="1"/>
  <c r="T8" i="1"/>
  <c r="S8" i="1"/>
  <c r="R8" i="1"/>
  <c r="Q8" i="1"/>
  <c r="P8" i="1"/>
  <c r="O8" i="1"/>
  <c r="N8" i="1"/>
  <c r="M8" i="1"/>
  <c r="L8" i="1"/>
  <c r="K8" i="1"/>
  <c r="J8" i="1"/>
  <c r="I8" i="1"/>
  <c r="H8" i="1"/>
  <c r="G8" i="1"/>
  <c r="F8" i="1"/>
  <c r="E8" i="1"/>
  <c r="D8" i="1"/>
  <c r="C8" i="1"/>
  <c r="B8" i="1"/>
  <c r="A8" i="1"/>
  <c r="AA7" i="1"/>
  <c r="Z7" i="1"/>
  <c r="Y7" i="1"/>
  <c r="X7" i="1"/>
  <c r="W7" i="1"/>
  <c r="V7" i="1"/>
  <c r="U7" i="1"/>
  <c r="T7" i="1"/>
  <c r="S7" i="1"/>
  <c r="R7" i="1"/>
  <c r="Q7" i="1"/>
  <c r="P7" i="1"/>
  <c r="O7" i="1"/>
  <c r="N7" i="1"/>
  <c r="M7" i="1"/>
  <c r="L7" i="1"/>
  <c r="K7" i="1"/>
  <c r="J7" i="1"/>
  <c r="I7" i="1"/>
  <c r="H7" i="1"/>
  <c r="G7" i="1"/>
  <c r="F7" i="1"/>
  <c r="E7" i="1"/>
  <c r="D7" i="1"/>
  <c r="C7" i="1"/>
  <c r="B7" i="1"/>
  <c r="A7" i="1"/>
  <c r="AA6" i="1"/>
  <c r="Z6" i="1"/>
  <c r="Y6" i="1"/>
  <c r="X6" i="1"/>
  <c r="W6" i="1"/>
  <c r="V6" i="1"/>
  <c r="U6" i="1"/>
  <c r="T6" i="1"/>
  <c r="S6" i="1"/>
  <c r="R6" i="1"/>
  <c r="Q6" i="1"/>
  <c r="P6" i="1"/>
  <c r="O6" i="1"/>
  <c r="N6" i="1"/>
  <c r="M6" i="1"/>
  <c r="L6" i="1"/>
  <c r="K6" i="1"/>
  <c r="J6" i="1"/>
  <c r="I6" i="1"/>
  <c r="H6" i="1"/>
  <c r="G6" i="1"/>
  <c r="F6" i="1"/>
  <c r="E6" i="1"/>
  <c r="D6" i="1"/>
  <c r="C6" i="1"/>
  <c r="B6" i="1"/>
  <c r="A6" i="1"/>
  <c r="AA5" i="1"/>
  <c r="Z5" i="1"/>
  <c r="Y5" i="1"/>
  <c r="X5" i="1"/>
  <c r="W5" i="1"/>
  <c r="V5" i="1"/>
  <c r="U5" i="1"/>
  <c r="T5" i="1"/>
  <c r="S5" i="1"/>
  <c r="R5" i="1"/>
  <c r="Q5" i="1"/>
  <c r="P5" i="1"/>
  <c r="O5" i="1"/>
  <c r="N5" i="1"/>
  <c r="M5" i="1"/>
  <c r="L5" i="1"/>
  <c r="K5" i="1"/>
  <c r="J5" i="1"/>
  <c r="I5" i="1"/>
  <c r="H5" i="1"/>
  <c r="G5" i="1"/>
  <c r="F5" i="1"/>
  <c r="E5" i="1"/>
  <c r="D5" i="1"/>
  <c r="C5" i="1"/>
  <c r="B5" i="1"/>
  <c r="A5" i="1"/>
  <c r="AA4" i="1"/>
  <c r="Z4" i="1"/>
  <c r="Y4" i="1"/>
  <c r="X4" i="1"/>
  <c r="W4" i="1"/>
  <c r="V4" i="1"/>
  <c r="U4" i="1"/>
  <c r="T4" i="1"/>
  <c r="S4" i="1"/>
  <c r="Q4" i="1"/>
  <c r="P4" i="1"/>
  <c r="O4" i="1"/>
  <c r="N4" i="1"/>
  <c r="M4" i="1"/>
  <c r="L4" i="1"/>
  <c r="K4" i="1"/>
  <c r="J4" i="1"/>
  <c r="I4" i="1"/>
  <c r="H4" i="1"/>
  <c r="G4" i="1"/>
  <c r="F4" i="1"/>
  <c r="E4" i="1"/>
  <c r="D4" i="1"/>
  <c r="C4" i="1"/>
  <c r="B4" i="1"/>
  <c r="A4" i="1"/>
  <c r="AA3" i="1"/>
  <c r="Z3" i="1"/>
  <c r="Y3" i="1"/>
  <c r="X3" i="1"/>
  <c r="W3" i="1"/>
  <c r="V3" i="1"/>
  <c r="U3" i="1"/>
  <c r="T3" i="1"/>
  <c r="S3" i="1"/>
  <c r="R3" i="1"/>
  <c r="Q3" i="1"/>
  <c r="P3" i="1"/>
  <c r="O3" i="1"/>
  <c r="N3" i="1"/>
  <c r="M3" i="1"/>
  <c r="L3" i="1"/>
  <c r="K3" i="1"/>
  <c r="J3" i="1"/>
  <c r="I3" i="1"/>
  <c r="H3" i="1"/>
  <c r="G3" i="1"/>
  <c r="F3" i="1"/>
  <c r="E3" i="1"/>
  <c r="D3" i="1"/>
  <c r="C3" i="1"/>
  <c r="B3" i="1"/>
  <c r="A3" i="1"/>
  <c r="AA2" i="1"/>
  <c r="Z2" i="1"/>
  <c r="Y2" i="1"/>
  <c r="X2" i="1"/>
  <c r="W2" i="1"/>
  <c r="V2" i="1"/>
  <c r="U2" i="1"/>
  <c r="T2" i="1"/>
  <c r="S2" i="1"/>
  <c r="R2" i="1"/>
  <c r="Q2" i="1"/>
  <c r="P2" i="1"/>
  <c r="O2" i="1"/>
  <c r="N2" i="1"/>
  <c r="M2" i="1"/>
  <c r="L2" i="1"/>
  <c r="K2" i="1"/>
  <c r="J2" i="1"/>
  <c r="I2" i="1"/>
  <c r="H2" i="1"/>
  <c r="G2" i="1"/>
  <c r="F2" i="1"/>
  <c r="E2" i="1"/>
  <c r="D2" i="1"/>
  <c r="C2" i="1"/>
  <c r="B2" i="1"/>
  <c r="A2" i="1"/>
  <c r="AG54" i="19"/>
  <c r="AG53" i="19"/>
  <c r="D3" i="42" l="1" a="1"/>
  <c r="D4" i="42" a="1"/>
  <c r="I4" i="42" s="1" a="1"/>
  <c r="C4" i="42" s="1"/>
  <c r="D5" i="42" a="1"/>
  <c r="D6" i="42" a="1"/>
  <c r="D7" i="42" a="1"/>
  <c r="D8" i="42" a="1"/>
  <c r="D9" i="42" a="1"/>
  <c r="E9" i="42" s="1" a="1"/>
  <c r="D10" i="42" a="1"/>
  <c r="D11" i="42" a="1"/>
  <c r="D12" i="42" a="1"/>
  <c r="D13" i="42" a="1"/>
  <c r="E13" i="42" s="1" a="1"/>
  <c r="D14" i="42" a="1"/>
  <c r="D15" i="42" a="1"/>
  <c r="D16" i="42" a="1"/>
  <c r="I16" i="42" s="1" a="1"/>
  <c r="C16" i="42" s="1"/>
  <c r="D17" i="42" a="1"/>
  <c r="E17" i="42" s="1" a="1"/>
  <c r="D18" i="42" a="1"/>
  <c r="D19" i="42" a="1"/>
  <c r="D20" i="42" a="1"/>
  <c r="E20" i="42" s="1" a="1"/>
  <c r="D21" i="42" a="1"/>
  <c r="D22" i="42" a="1"/>
  <c r="B22" i="42" s="1" a="1"/>
  <c r="D23" i="42" a="1"/>
  <c r="E23" i="42" s="1" a="1"/>
  <c r="D24" i="42" a="1"/>
  <c r="D25" i="42" a="1"/>
  <c r="F25" i="42" s="1" a="1"/>
  <c r="D26" i="42" a="1"/>
  <c r="E26" i="42" s="1" a="1"/>
  <c r="D27" i="42" a="1"/>
  <c r="D28" i="42" a="1"/>
  <c r="D29" i="42" a="1"/>
  <c r="D30" i="42" a="1"/>
  <c r="F30" i="42" s="1" a="1"/>
  <c r="D31" i="42" a="1"/>
  <c r="D32" i="42" a="1"/>
  <c r="E32" i="42" s="1" a="1"/>
  <c r="D33" i="42" a="1"/>
  <c r="D34" i="42" a="1"/>
  <c r="D35" i="42" a="1"/>
  <c r="B35" i="42" s="1" a="1"/>
  <c r="D36" i="42" a="1"/>
  <c r="E36" i="42" s="1" a="1"/>
  <c r="D37" i="42" a="1"/>
  <c r="I37" i="42" s="1" a="1"/>
  <c r="C37" i="42" s="1"/>
  <c r="D38" i="42" a="1"/>
  <c r="D39" i="42" a="1"/>
  <c r="D40" i="42" a="1"/>
  <c r="D41" i="42" a="1"/>
  <c r="D42" i="42" a="1"/>
  <c r="F42" i="42" s="1" a="1"/>
  <c r="D43" i="42" a="1"/>
  <c r="D44" i="42" a="1"/>
  <c r="D45" i="42" a="1"/>
  <c r="D46" i="42" a="1"/>
  <c r="B46" i="42" s="1" a="1"/>
  <c r="D47" i="42" a="1"/>
  <c r="D48" i="42" a="1"/>
  <c r="D49" i="42" a="1"/>
  <c r="D50" i="42" a="1"/>
  <c r="D51" i="42" a="1"/>
  <c r="D52" i="42" a="1"/>
  <c r="D53" i="42" a="1"/>
  <c r="D54" i="42" a="1"/>
  <c r="D55" i="42" a="1"/>
  <c r="D56" i="42" a="1"/>
  <c r="D57" i="42" a="1"/>
  <c r="D58" i="42" a="1"/>
  <c r="D59" i="42" a="1"/>
  <c r="D60" i="42" a="1"/>
  <c r="D61" i="42" a="1"/>
  <c r="B61" i="42" s="1" a="1"/>
  <c r="D62" i="42" a="1"/>
  <c r="F62" i="42" s="1" a="1"/>
  <c r="D63" i="42" a="1"/>
  <c r="D64" i="42" a="1"/>
  <c r="D65" i="42" a="1"/>
  <c r="D66" i="42" a="1"/>
  <c r="D67" i="42" a="1"/>
  <c r="F67" i="42" s="1" a="1"/>
  <c r="D68" i="42" a="1"/>
  <c r="D69" i="42" a="1"/>
  <c r="D70" i="42" a="1"/>
  <c r="D71" i="42" a="1"/>
  <c r="D72" i="42" a="1"/>
  <c r="D73" i="42" a="1"/>
  <c r="D74" i="42" a="1"/>
  <c r="F74" i="42" s="1" a="1"/>
  <c r="D75" i="42" a="1"/>
  <c r="D76" i="42" a="1"/>
  <c r="D77" i="42" a="1"/>
  <c r="D78" i="42" a="1"/>
  <c r="F78" i="42" s="1" a="1"/>
  <c r="D79" i="42" a="1"/>
  <c r="B79" i="42" s="1" a="1"/>
  <c r="D80" i="42" a="1"/>
  <c r="D81" i="42" a="1"/>
  <c r="D82" i="42" a="1"/>
  <c r="D83" i="42" a="1"/>
  <c r="D84" i="42" a="1"/>
  <c r="D85" i="42" a="1"/>
  <c r="D86" i="42" a="1"/>
  <c r="D87" i="42" a="1"/>
  <c r="D88" i="42" a="1"/>
  <c r="D89" i="42" a="1"/>
  <c r="D90" i="42" a="1"/>
  <c r="D91" i="42" a="1"/>
  <c r="D92" i="42" a="1"/>
  <c r="D93" i="42" a="1"/>
  <c r="D94" i="42" a="1"/>
  <c r="F94" i="42" s="1" a="1"/>
  <c r="D95" i="42" a="1"/>
  <c r="D96" i="42" a="1"/>
  <c r="D97" i="42" a="1"/>
  <c r="D98" i="42" a="1"/>
  <c r="D99" i="42" a="1"/>
  <c r="D100" i="42" a="1"/>
  <c r="D101" i="42" a="1"/>
  <c r="D102" i="42" a="1"/>
  <c r="D103" i="42" a="1"/>
  <c r="D104" i="42" a="1"/>
  <c r="D105" i="42" a="1"/>
  <c r="D106" i="42" a="1"/>
  <c r="D107" i="42" a="1"/>
  <c r="D108" i="42" a="1"/>
  <c r="D109" i="42" a="1"/>
  <c r="D110" i="42" a="1"/>
  <c r="F110" i="42" s="1" a="1"/>
  <c r="D111" i="42" a="1"/>
  <c r="D112" i="42" a="1"/>
  <c r="D113" i="42" a="1"/>
  <c r="D114" i="42" a="1"/>
  <c r="F114" i="42" s="1" a="1"/>
  <c r="D115" i="42" a="1"/>
  <c r="D116" i="42" a="1"/>
  <c r="D117" i="42" a="1"/>
  <c r="D118" i="42" a="1"/>
  <c r="D119" i="42" a="1"/>
  <c r="D120" i="42" a="1"/>
  <c r="D121" i="42" a="1"/>
  <c r="D122" i="42" a="1"/>
  <c r="D123" i="42" a="1"/>
  <c r="D124" i="42" a="1"/>
  <c r="D125" i="42" a="1"/>
  <c r="D126" i="42" a="1"/>
  <c r="D127" i="42" a="1"/>
  <c r="D128" i="42" a="1"/>
  <c r="D129" i="42" a="1"/>
  <c r="D130" i="42" a="1"/>
  <c r="D131" i="42" a="1"/>
  <c r="D132" i="42" a="1"/>
  <c r="D133" i="42" a="1"/>
  <c r="D134" i="42" a="1"/>
  <c r="D135" i="42" a="1"/>
  <c r="D136" i="42" a="1"/>
  <c r="D137" i="42" a="1"/>
  <c r="D138" i="42" a="1"/>
  <c r="D139" i="42" a="1"/>
  <c r="D140" i="42" a="1"/>
  <c r="D141" i="42" a="1"/>
  <c r="D142" i="42" a="1"/>
  <c r="D143" i="42" a="1"/>
  <c r="D144" i="42" a="1"/>
  <c r="D145" i="42" a="1"/>
  <c r="D146" i="42" a="1"/>
  <c r="D147" i="42" a="1"/>
  <c r="D148" i="42" a="1"/>
  <c r="D149" i="42" a="1"/>
  <c r="D150" i="42" a="1"/>
  <c r="D151" i="42" a="1"/>
  <c r="D152" i="42" a="1"/>
  <c r="D153" i="42" a="1"/>
  <c r="D154" i="42" a="1"/>
  <c r="D155" i="42" a="1"/>
  <c r="D156" i="42" a="1"/>
  <c r="I156" i="42" s="1" a="1"/>
  <c r="C156" i="42" s="1"/>
  <c r="D157" i="42" a="1"/>
  <c r="D158" i="42" a="1"/>
  <c r="D159" i="42" a="1"/>
  <c r="D160" i="42" a="1"/>
  <c r="D161" i="42" a="1"/>
  <c r="D162" i="42" a="1"/>
  <c r="D163" i="42" a="1"/>
  <c r="D164" i="42" a="1"/>
  <c r="D165" i="42" a="1"/>
  <c r="D166" i="42" a="1"/>
  <c r="D167" i="42" a="1"/>
  <c r="F167" i="42" s="1" a="1"/>
  <c r="D168" i="42" a="1"/>
  <c r="D169" i="42" a="1"/>
  <c r="D170" i="42" a="1"/>
  <c r="D171" i="42" a="1"/>
  <c r="D172" i="42" a="1"/>
  <c r="I172" i="42" s="1" a="1"/>
  <c r="C172" i="42" s="1"/>
  <c r="D173" i="42" a="1"/>
  <c r="D174" i="42" a="1"/>
  <c r="D175" i="42" a="1"/>
  <c r="D176" i="42" a="1"/>
  <c r="D177" i="42" a="1"/>
  <c r="D178" i="42" a="1"/>
  <c r="D179" i="42" a="1"/>
  <c r="D180" i="42" a="1"/>
  <c r="D181" i="42" a="1"/>
  <c r="D182" i="42" a="1"/>
  <c r="D183" i="42" a="1"/>
  <c r="D184" i="42" a="1"/>
  <c r="D185" i="42" a="1"/>
  <c r="D186" i="42" a="1"/>
  <c r="D187" i="42" a="1"/>
  <c r="D188" i="42" a="1"/>
  <c r="D189" i="42" a="1"/>
  <c r="F189" i="42" s="1" a="1"/>
  <c r="D190" i="42" a="1"/>
  <c r="D191" i="42" a="1"/>
  <c r="D192" i="42" a="1"/>
  <c r="D193" i="42" a="1"/>
  <c r="D194" i="42" a="1"/>
  <c r="D195" i="42" a="1"/>
  <c r="D196" i="42" a="1"/>
  <c r="D197" i="42" a="1"/>
  <c r="F197" i="42" s="1" a="1"/>
  <c r="D198" i="42" a="1"/>
  <c r="D199" i="42" a="1"/>
  <c r="D200" i="42" a="1"/>
  <c r="D201" i="42" a="1"/>
  <c r="D202" i="42" a="1"/>
  <c r="D203" i="42" a="1"/>
  <c r="I203" i="42" s="1" a="1"/>
  <c r="C203" i="42" s="1"/>
  <c r="D204" i="42" a="1"/>
  <c r="D205" i="42" a="1"/>
  <c r="D206" i="42" a="1"/>
  <c r="F206" i="42" s="1" a="1"/>
  <c r="D207" i="42" a="1"/>
  <c r="I207" i="42" s="1" a="1"/>
  <c r="C207" i="42" s="1"/>
  <c r="D208" i="42" a="1"/>
  <c r="D209" i="42" a="1"/>
  <c r="D210" i="42" a="1"/>
  <c r="D211" i="42" a="1"/>
  <c r="D212" i="42" a="1"/>
  <c r="D213" i="42" a="1"/>
  <c r="D214" i="42" a="1"/>
  <c r="D215" i="42" a="1"/>
  <c r="I215" i="42" s="1" a="1"/>
  <c r="C215" i="42" s="1"/>
  <c r="D216" i="42" a="1"/>
  <c r="D217" i="42" a="1"/>
  <c r="D218" i="42" a="1"/>
  <c r="D219" i="42" a="1"/>
  <c r="D220" i="42" a="1"/>
  <c r="D221" i="42" a="1"/>
  <c r="D222" i="42" a="1"/>
  <c r="D223" i="42" a="1"/>
  <c r="D224" i="42" a="1"/>
  <c r="I224" i="42" s="1" a="1"/>
  <c r="C224" i="42" s="1"/>
  <c r="D225" i="42" a="1"/>
  <c r="D226" i="42" a="1"/>
  <c r="F226" i="42" s="1" a="1"/>
  <c r="D227" i="42" a="1"/>
  <c r="D228" i="42" a="1"/>
  <c r="D229" i="42" a="1"/>
  <c r="D230" i="42" a="1"/>
  <c r="D231" i="42" a="1"/>
  <c r="D232" i="42" a="1"/>
  <c r="D233" i="42" a="1"/>
  <c r="D234" i="42" a="1"/>
  <c r="D235" i="42" a="1"/>
  <c r="D236" i="42" a="1"/>
  <c r="D237" i="42" a="1"/>
  <c r="D238" i="42" a="1"/>
  <c r="F238" i="42" s="1" a="1"/>
  <c r="D239" i="42" a="1"/>
  <c r="D240" i="42" a="1"/>
  <c r="D241" i="42" a="1"/>
  <c r="D242" i="42" a="1"/>
  <c r="D243" i="42" a="1"/>
  <c r="D244" i="42" a="1"/>
  <c r="D245" i="42" a="1"/>
  <c r="D246" i="42" a="1"/>
  <c r="D247" i="42" a="1"/>
  <c r="I247" i="42" s="1" a="1"/>
  <c r="C247" i="42" s="1"/>
  <c r="D248" i="42" a="1"/>
  <c r="F248" i="42" s="1" a="1"/>
  <c r="D249" i="42" a="1"/>
  <c r="D250" i="42" a="1"/>
  <c r="I250" i="42" s="1" a="1"/>
  <c r="C250" i="42" s="1"/>
  <c r="D251" i="42" a="1"/>
  <c r="D252" i="42" a="1"/>
  <c r="D253" i="42" a="1"/>
  <c r="D254" i="42" a="1"/>
  <c r="D255" i="42" a="1"/>
  <c r="F255" i="42" s="1" a="1"/>
  <c r="D256" i="42" a="1"/>
  <c r="D257" i="42" a="1"/>
  <c r="D258" i="42" a="1"/>
  <c r="D259" i="42" a="1"/>
  <c r="D260" i="42" a="1"/>
  <c r="D261" i="42" a="1"/>
  <c r="D262" i="42" a="1"/>
  <c r="D263" i="42" a="1"/>
  <c r="D264" i="42" a="1"/>
  <c r="D265" i="42" a="1"/>
  <c r="F265" i="42" s="1" a="1"/>
  <c r="D266" i="42" a="1"/>
  <c r="D267" i="42" a="1"/>
  <c r="D268" i="42" a="1"/>
  <c r="D269" i="42" a="1"/>
  <c r="I269" i="42" s="1" a="1"/>
  <c r="C269" i="42" s="1"/>
  <c r="D270" i="42" a="1"/>
  <c r="D271" i="42" a="1"/>
  <c r="D272" i="42" a="1"/>
  <c r="D273" i="42" a="1"/>
  <c r="D274" i="42" a="1"/>
  <c r="F274" i="42" s="1" a="1"/>
  <c r="D275" i="42" a="1"/>
  <c r="D276" i="42" a="1"/>
  <c r="D277" i="42" a="1"/>
  <c r="I277" i="42" s="1" a="1"/>
  <c r="C277" i="42" s="1"/>
  <c r="D278" i="42" a="1"/>
  <c r="D279" i="42" a="1"/>
  <c r="D280" i="42" a="1"/>
  <c r="D281" i="42" a="1"/>
  <c r="D282" i="42" a="1"/>
  <c r="D283" i="42" a="1"/>
  <c r="D284" i="42" a="1"/>
  <c r="D285" i="42" a="1"/>
  <c r="F285" i="42" s="1" a="1"/>
  <c r="D286" i="42" a="1"/>
  <c r="D287" i="42" a="1"/>
  <c r="D288" i="42" a="1"/>
  <c r="D289" i="42" a="1"/>
  <c r="D290" i="42" a="1"/>
  <c r="D291" i="42" a="1"/>
  <c r="D292" i="42" a="1"/>
  <c r="D293" i="42" a="1"/>
  <c r="D294" i="42" a="1"/>
  <c r="D295" i="42" a="1"/>
  <c r="D296" i="42" a="1"/>
  <c r="D297" i="42" a="1"/>
  <c r="D298" i="42" a="1"/>
  <c r="F298" i="42" s="1" a="1"/>
  <c r="D299" i="42" a="1"/>
  <c r="D300" i="42" a="1"/>
  <c r="I300" i="42" s="1" a="1"/>
  <c r="C300" i="42" s="1"/>
  <c r="D301" i="42" a="1"/>
  <c r="D302" i="42" a="1"/>
  <c r="D303" i="42" a="1"/>
  <c r="D304" i="42" a="1"/>
  <c r="D305" i="42" a="1"/>
  <c r="D306" i="42" a="1"/>
  <c r="D307" i="42" a="1"/>
  <c r="D308" i="42" a="1"/>
  <c r="D309" i="42" a="1"/>
  <c r="F309" i="42" s="1" a="1"/>
  <c r="D310" i="42" a="1"/>
  <c r="I310" i="42" s="1" a="1"/>
  <c r="C310" i="42" s="1"/>
  <c r="D311" i="42" a="1"/>
  <c r="D312" i="42" a="1"/>
  <c r="D313" i="42" a="1"/>
  <c r="F313" i="42" s="1" a="1"/>
  <c r="D314" i="42" a="1"/>
  <c r="I314" i="42" s="1" a="1"/>
  <c r="C314" i="42" s="1"/>
  <c r="D315" i="42" a="1"/>
  <c r="D316" i="42" a="1"/>
  <c r="D317" i="42" a="1"/>
  <c r="F317" i="42" s="1" a="1"/>
  <c r="D318" i="42" a="1"/>
  <c r="D319" i="42" a="1"/>
  <c r="F319" i="42" s="1" a="1"/>
  <c r="D320" i="42" a="1"/>
  <c r="I320" i="42" s="1" a="1"/>
  <c r="C320" i="42" s="1"/>
  <c r="D321" i="42" a="1"/>
  <c r="D322" i="42" a="1"/>
  <c r="F322" i="42" s="1" a="1"/>
  <c r="D323" i="42" a="1"/>
  <c r="D324" i="42" a="1"/>
  <c r="D325" i="42" a="1"/>
  <c r="D326" i="42" a="1"/>
  <c r="F326" i="42" s="1" a="1"/>
  <c r="D327" i="42" a="1"/>
  <c r="I327" i="42" s="1" a="1"/>
  <c r="C327" i="42" s="1"/>
  <c r="D328" i="42" a="1"/>
  <c r="F328" i="42" s="1" a="1"/>
  <c r="D329" i="42" a="1"/>
  <c r="D330" i="42" a="1"/>
  <c r="F330" i="42" s="1" a="1"/>
  <c r="D331" i="42" a="1"/>
  <c r="D332" i="42" a="1"/>
  <c r="D333" i="42" a="1"/>
  <c r="D334" i="42" a="1"/>
  <c r="F334" i="42" s="1" a="1"/>
  <c r="D335" i="42" a="1"/>
  <c r="D336" i="42" a="1"/>
  <c r="D337" i="42" a="1"/>
  <c r="F337" i="42" s="1" a="1"/>
  <c r="D338" i="42" a="1"/>
  <c r="D339" i="42" a="1"/>
  <c r="D340" i="42" a="1"/>
  <c r="F340" i="42" s="1" a="1"/>
  <c r="D341" i="42" a="1"/>
  <c r="D342" i="42" a="1"/>
  <c r="F342" i="42" s="1" a="1"/>
  <c r="D343" i="42" a="1"/>
  <c r="D344" i="42" a="1"/>
  <c r="D345" i="42" a="1"/>
  <c r="D346" i="42" a="1"/>
  <c r="I346" i="42" s="1" a="1"/>
  <c r="C346" i="42" s="1"/>
  <c r="D347" i="42" a="1"/>
  <c r="F347" i="42" s="1" a="1"/>
  <c r="D348" i="42" a="1"/>
  <c r="D349" i="42" a="1"/>
  <c r="D350" i="42" a="1"/>
  <c r="D351" i="42" a="1"/>
  <c r="F351" i="42" s="1" a="1"/>
  <c r="D352" i="42" a="1"/>
  <c r="I352" i="42" s="1" a="1"/>
  <c r="C352" i="42" s="1"/>
  <c r="D353" i="42" a="1"/>
  <c r="D354" i="42" a="1"/>
  <c r="F354" i="42" s="1" a="1"/>
  <c r="D355" i="42" a="1"/>
  <c r="D356" i="42" a="1"/>
  <c r="D357" i="42" a="1"/>
  <c r="D358" i="42" a="1"/>
  <c r="G358" i="42" s="1" a="1"/>
  <c r="D359" i="42" a="1"/>
  <c r="F359" i="42" s="1" a="1"/>
  <c r="D360" i="42" a="1"/>
  <c r="D361" i="42" a="1"/>
  <c r="F361" i="42" s="1" a="1"/>
  <c r="D362" i="42" a="1"/>
  <c r="D363" i="42" a="1"/>
  <c r="D364" i="42" a="1"/>
  <c r="D365" i="42" a="1"/>
  <c r="D366" i="42" a="1"/>
  <c r="F366" i="42" s="1" a="1"/>
  <c r="D367" i="42" a="1"/>
  <c r="G367" i="42" s="1" a="1"/>
  <c r="D368" i="42" a="1"/>
  <c r="F368" i="42" s="1" a="1"/>
  <c r="D369" i="42" a="1"/>
  <c r="D370" i="42" a="1"/>
  <c r="D371" i="42" a="1"/>
  <c r="D372" i="42" a="1"/>
  <c r="F372" i="42" s="1" a="1"/>
  <c r="D373" i="42" a="1"/>
  <c r="D374" i="42" a="1"/>
  <c r="D375" i="42" a="1"/>
  <c r="F375" i="42" s="1" a="1"/>
  <c r="D376" i="42" a="1"/>
  <c r="D377" i="42" a="1"/>
  <c r="F377" i="42" s="1" a="1"/>
  <c r="D378" i="42" a="1"/>
  <c r="D379" i="42" a="1"/>
  <c r="D380" i="42" a="1"/>
  <c r="D381" i="42" a="1"/>
  <c r="D382" i="42" a="1"/>
  <c r="D383" i="42" a="1"/>
  <c r="F383" i="42" s="1" a="1"/>
  <c r="D2" i="42" a="1"/>
  <c r="AG52" i="19"/>
  <c r="AG51" i="19"/>
  <c r="AG50" i="19"/>
  <c r="F324" i="42" l="1" a="1"/>
  <c r="I324" i="42" a="1"/>
  <c r="C324" i="42" s="1"/>
  <c r="F332" i="42" a="1"/>
  <c r="I332" i="42" a="1"/>
  <c r="C332" i="42" s="1"/>
  <c r="F336" i="42" a="1"/>
  <c r="I336" i="42" a="1"/>
  <c r="C336" i="42" s="1"/>
  <c r="F344" i="42" a="1"/>
  <c r="G344" i="42" a="1"/>
  <c r="F356" i="42" a="1"/>
  <c r="I356" i="42" a="1"/>
  <c r="C356" i="42" s="1"/>
  <c r="G376" i="42" a="1"/>
  <c r="I376" i="42" a="1"/>
  <c r="C376" i="42" s="1"/>
  <c r="F380" i="42" a="1"/>
  <c r="I380" i="42" a="1"/>
  <c r="C380" i="42" s="1"/>
  <c r="B3" i="42" a="1"/>
  <c r="E3" i="42" a="1"/>
  <c r="F6" i="42" a="1"/>
  <c r="E6" i="42" a="1"/>
  <c r="B10" i="42" a="1"/>
  <c r="I10" i="42" a="1"/>
  <c r="C10" i="42" s="1"/>
  <c r="B29" i="42" a="1"/>
  <c r="E29" i="42" a="1"/>
  <c r="B39" i="42" a="1"/>
  <c r="E39" i="42" a="1"/>
  <c r="I146" i="42" a="1"/>
  <c r="C146" i="42" s="1"/>
  <c r="F146" i="42" a="1"/>
  <c r="G3" i="42" a="1"/>
  <c r="I3" i="42" a="1"/>
  <c r="C3" i="42" s="1"/>
  <c r="F3" i="42" a="1"/>
  <c r="F4" i="42" a="1"/>
  <c r="E4" i="42" a="1"/>
  <c r="G4" i="42" a="1"/>
  <c r="B4" i="42" a="1"/>
  <c r="E5" i="42" a="1"/>
  <c r="B5" i="42" a="1"/>
  <c r="F5" i="42" a="1"/>
  <c r="G5" i="42" a="1"/>
  <c r="I5" i="42" a="1"/>
  <c r="C5" i="42" s="1"/>
  <c r="G6" i="42" a="1"/>
  <c r="H6" i="42" s="1" a="1"/>
  <c r="I6" i="42" a="1"/>
  <c r="C6" i="42" s="1"/>
  <c r="B6" i="42" a="1"/>
  <c r="F7" i="42" a="1"/>
  <c r="E7" i="42" a="1"/>
  <c r="I7" i="42" a="1"/>
  <c r="C7" i="42" s="1"/>
  <c r="G7" i="42" a="1"/>
  <c r="B7" i="42" a="1"/>
  <c r="G8" i="42" a="1"/>
  <c r="B8" i="42" a="1"/>
  <c r="F8" i="42" a="1"/>
  <c r="E8" i="42" a="1"/>
  <c r="H8" i="42" s="1" a="1"/>
  <c r="I8" i="42" a="1"/>
  <c r="C8" i="42" s="1"/>
  <c r="B9" i="42" a="1"/>
  <c r="F9" i="42" a="1"/>
  <c r="G9" i="42" a="1"/>
  <c r="H9" i="42" s="1" a="1"/>
  <c r="I9" i="42" a="1"/>
  <c r="C9" i="42" s="1"/>
  <c r="F10" i="42" a="1"/>
  <c r="E10" i="42" a="1"/>
  <c r="G10" i="42" a="1"/>
  <c r="E11" i="42" a="1"/>
  <c r="F11" i="42" a="1"/>
  <c r="I11" i="42" a="1"/>
  <c r="C11" i="42" s="1"/>
  <c r="G11" i="42" a="1"/>
  <c r="B11" i="42" a="1"/>
  <c r="G12" i="42" a="1"/>
  <c r="I12" i="42" a="1"/>
  <c r="C12" i="42" s="1"/>
  <c r="E12" i="42" a="1"/>
  <c r="B12" i="42" a="1"/>
  <c r="F12" i="42" a="1"/>
  <c r="G13" i="42" a="1"/>
  <c r="F13" i="42" a="1"/>
  <c r="B13" i="42" a="1"/>
  <c r="I13" i="42" a="1"/>
  <c r="C13" i="42" s="1"/>
  <c r="F14" i="42" a="1"/>
  <c r="I14" i="42" a="1"/>
  <c r="C14" i="42" s="1"/>
  <c r="G14" i="42" a="1"/>
  <c r="B14" i="42" a="1"/>
  <c r="E14" i="42" a="1"/>
  <c r="H14" i="42" s="1" a="1"/>
  <c r="G15" i="42" a="1"/>
  <c r="B15" i="42" a="1"/>
  <c r="F15" i="42" a="1"/>
  <c r="E15" i="42" a="1"/>
  <c r="H15" i="42" s="1" a="1"/>
  <c r="I15" i="42" a="1"/>
  <c r="C15" i="42" s="1"/>
  <c r="G16" i="42" a="1"/>
  <c r="B16" i="42" a="1"/>
  <c r="F16" i="42" a="1"/>
  <c r="E16" i="42" a="1"/>
  <c r="H16" i="42" s="1" a="1"/>
  <c r="B17" i="42" a="1"/>
  <c r="F17" i="42" a="1"/>
  <c r="G17" i="42" a="1"/>
  <c r="H17" i="42" s="1" a="1"/>
  <c r="I17" i="42" a="1"/>
  <c r="C17" i="42" s="1"/>
  <c r="G18" i="42" a="1"/>
  <c r="E18" i="42" a="1"/>
  <c r="I18" i="42" a="1"/>
  <c r="C18" i="42" s="1"/>
  <c r="F18" i="42" a="1"/>
  <c r="B18" i="42" a="1"/>
  <c r="I19" i="42" a="1"/>
  <c r="C19" i="42" s="1"/>
  <c r="F19" i="42" a="1"/>
  <c r="G19" i="42" a="1"/>
  <c r="B19" i="42" a="1"/>
  <c r="E19" i="42" a="1"/>
  <c r="H19" i="42" s="1" a="1"/>
  <c r="F20" i="42" a="1"/>
  <c r="I20" i="42" a="1"/>
  <c r="C20" i="42" s="1"/>
  <c r="G20" i="42" a="1"/>
  <c r="H20" i="42" s="1" a="1"/>
  <c r="B20" i="42" a="1"/>
  <c r="G21" i="42" a="1"/>
  <c r="B21" i="42" a="1"/>
  <c r="I21" i="42" a="1"/>
  <c r="C21" i="42" s="1"/>
  <c r="E21" i="42" a="1"/>
  <c r="F21" i="42" a="1"/>
  <c r="F22" i="42" a="1"/>
  <c r="I22" i="42" a="1"/>
  <c r="C22" i="42" s="1"/>
  <c r="E22" i="42" a="1"/>
  <c r="G22" i="42" a="1"/>
  <c r="B23" i="42" a="1"/>
  <c r="F23" i="42" a="1"/>
  <c r="I23" i="42" a="1"/>
  <c r="C23" i="42" s="1"/>
  <c r="G23" i="42" a="1"/>
  <c r="H23" i="42" s="1" a="1"/>
  <c r="E24" i="42" a="1"/>
  <c r="I24" i="42" a="1"/>
  <c r="C24" i="42" s="1"/>
  <c r="B24" i="42" a="1"/>
  <c r="G24" i="42" a="1"/>
  <c r="F24" i="42" a="1"/>
  <c r="E25" i="42" a="1"/>
  <c r="B25" i="42" a="1"/>
  <c r="I25" i="42" a="1"/>
  <c r="C25" i="42" s="1"/>
  <c r="G25" i="42" a="1"/>
  <c r="F26" i="42" a="1"/>
  <c r="G26" i="42" a="1"/>
  <c r="H26" i="42" s="1" a="1"/>
  <c r="B26" i="42" a="1"/>
  <c r="I26" i="42" a="1"/>
  <c r="C26" i="42" s="1"/>
  <c r="G27" i="42" a="1"/>
  <c r="B27" i="42" a="1"/>
  <c r="E27" i="42" a="1"/>
  <c r="I27" i="42" a="1"/>
  <c r="C27" i="42" s="1"/>
  <c r="F27" i="42" a="1"/>
  <c r="I28" i="42" a="1"/>
  <c r="C28" i="42" s="1"/>
  <c r="G28" i="42" a="1"/>
  <c r="B28" i="42" a="1"/>
  <c r="F28" i="42" a="1"/>
  <c r="E28" i="42" a="1"/>
  <c r="H28" i="42" s="1" a="1"/>
  <c r="F29" i="42" a="1"/>
  <c r="G29" i="42" a="1"/>
  <c r="H29" i="42" s="1" a="1"/>
  <c r="I29" i="42" a="1"/>
  <c r="C29" i="42" s="1"/>
  <c r="G30" i="42" a="1"/>
  <c r="E30" i="42" a="1"/>
  <c r="H30" i="42" s="1" a="1"/>
  <c r="B30" i="42" a="1"/>
  <c r="I30" i="42" a="1"/>
  <c r="C30" i="42" s="1"/>
  <c r="B31" i="42" a="1"/>
  <c r="E31" i="42" a="1"/>
  <c r="I31" i="42" a="1"/>
  <c r="C31" i="42" s="1"/>
  <c r="F31" i="42" a="1"/>
  <c r="G31" i="42" a="1"/>
  <c r="G32" i="42" a="1"/>
  <c r="I32" i="42" a="1"/>
  <c r="C32" i="42" s="1"/>
  <c r="F32" i="42" a="1"/>
  <c r="B32" i="42" a="1"/>
  <c r="G33" i="42" a="1"/>
  <c r="B33" i="42" a="1"/>
  <c r="F33" i="42" a="1"/>
  <c r="I33" i="42" a="1"/>
  <c r="C33" i="42" s="1"/>
  <c r="E33" i="42" a="1"/>
  <c r="H33" i="42" s="1" a="1"/>
  <c r="B34" i="42" a="1"/>
  <c r="F34" i="42" a="1"/>
  <c r="G34" i="42" a="1"/>
  <c r="E34" i="42" a="1"/>
  <c r="H34" i="42" s="1" a="1"/>
  <c r="I34" i="42" a="1"/>
  <c r="C34" i="42" s="1"/>
  <c r="I35" i="42" a="1"/>
  <c r="C35" i="42" s="1"/>
  <c r="G35" i="42" a="1"/>
  <c r="E35" i="42" a="1"/>
  <c r="F35" i="42" a="1"/>
  <c r="G36" i="42" a="1"/>
  <c r="F36" i="42" a="1"/>
  <c r="B36" i="42" a="1"/>
  <c r="I36" i="42" a="1"/>
  <c r="C36" i="42" s="1"/>
  <c r="B37" i="42" a="1"/>
  <c r="F37" i="42" a="1"/>
  <c r="E37" i="42" a="1"/>
  <c r="G37" i="42" a="1"/>
  <c r="G38" i="42" a="1"/>
  <c r="F38" i="42" a="1"/>
  <c r="E38" i="42" a="1"/>
  <c r="H38" i="42" s="1" a="1"/>
  <c r="B38" i="42" a="1"/>
  <c r="I38" i="42" a="1"/>
  <c r="C38" i="42" s="1"/>
  <c r="F39" i="42" a="1"/>
  <c r="G39" i="42" a="1"/>
  <c r="H39" i="42" s="1" a="1"/>
  <c r="I39" i="42" a="1"/>
  <c r="C39" i="42" s="1"/>
  <c r="I40" i="42" a="1"/>
  <c r="C40" i="42" s="1"/>
  <c r="E40" i="42" a="1"/>
  <c r="B40" i="42" a="1"/>
  <c r="G40" i="42" a="1"/>
  <c r="F40" i="42" a="1"/>
  <c r="F41" i="42" a="1"/>
  <c r="I41" i="42" a="1"/>
  <c r="C41" i="42" s="1"/>
  <c r="G41" i="42" a="1"/>
  <c r="B41" i="42" a="1"/>
  <c r="E41" i="42" a="1"/>
  <c r="H41" i="42" s="1" a="1"/>
  <c r="B42" i="42" a="1"/>
  <c r="I42" i="42" a="1"/>
  <c r="C42" i="42" s="1"/>
  <c r="G42" i="42" a="1"/>
  <c r="E42" i="42" a="1"/>
  <c r="H42" i="42" s="1" a="1"/>
  <c r="F43" i="42" a="1"/>
  <c r="G43" i="42" a="1"/>
  <c r="I43" i="42" a="1"/>
  <c r="C43" i="42" s="1"/>
  <c r="B43" i="42" a="1"/>
  <c r="E43" i="42" a="1"/>
  <c r="H43" i="42" s="1" a="1"/>
  <c r="E44" i="42" a="1"/>
  <c r="B44" i="42" a="1"/>
  <c r="F44" i="42" a="1"/>
  <c r="I44" i="42" a="1"/>
  <c r="C44" i="42" s="1"/>
  <c r="G44" i="42" a="1"/>
  <c r="F45" i="42" a="1"/>
  <c r="B45" i="42" a="1"/>
  <c r="E45" i="42" a="1"/>
  <c r="G45" i="42" a="1"/>
  <c r="I45" i="42" a="1"/>
  <c r="C45" i="42" s="1"/>
  <c r="I46" i="42" a="1"/>
  <c r="C46" i="42" s="1"/>
  <c r="E46" i="42" a="1"/>
  <c r="G46" i="42" a="1"/>
  <c r="F46" i="42" a="1"/>
  <c r="G47" i="42" a="1"/>
  <c r="F47" i="42" a="1"/>
  <c r="E47" i="42" a="1"/>
  <c r="H47" i="42" s="1" a="1"/>
  <c r="B47" i="42" a="1"/>
  <c r="I47" i="42" a="1"/>
  <c r="C47" i="42" s="1"/>
  <c r="B48" i="42" a="1"/>
  <c r="F48" i="42" a="1"/>
  <c r="E48" i="42" a="1"/>
  <c r="G48" i="42" a="1"/>
  <c r="I48" i="42" a="1"/>
  <c r="C48" i="42" s="1"/>
  <c r="B49" i="42" a="1"/>
  <c r="G49" i="42" a="1"/>
  <c r="E49" i="42" a="1"/>
  <c r="F49" i="42" a="1"/>
  <c r="I49" i="42" a="1"/>
  <c r="C49" i="42" s="1"/>
  <c r="E50" i="42" a="1"/>
  <c r="B50" i="42" a="1"/>
  <c r="G50" i="42" a="1"/>
  <c r="F50" i="42" a="1"/>
  <c r="I50" i="42" a="1"/>
  <c r="C50" i="42" s="1"/>
  <c r="E51" i="42" a="1"/>
  <c r="G51" i="42" a="1"/>
  <c r="I51" i="42" a="1"/>
  <c r="C51" i="42" s="1"/>
  <c r="B51" i="42" a="1"/>
  <c r="F51" i="42" a="1"/>
  <c r="E52" i="42" a="1"/>
  <c r="F52" i="42" a="1"/>
  <c r="G52" i="42" a="1"/>
  <c r="B52" i="42" a="1"/>
  <c r="I52" i="42" a="1"/>
  <c r="C52" i="42" s="1"/>
  <c r="E53" i="42" a="1"/>
  <c r="B53" i="42" a="1"/>
  <c r="F53" i="42" a="1"/>
  <c r="G53" i="42" a="1"/>
  <c r="I53" i="42" a="1"/>
  <c r="C53" i="42" s="1"/>
  <c r="E54" i="42" a="1"/>
  <c r="I54" i="42" a="1"/>
  <c r="C54" i="42" s="1"/>
  <c r="G54" i="42" a="1"/>
  <c r="B54" i="42" a="1"/>
  <c r="F54" i="42" a="1"/>
  <c r="E55" i="42" a="1"/>
  <c r="F55" i="42" a="1"/>
  <c r="B55" i="42" a="1"/>
  <c r="I55" i="42" a="1"/>
  <c r="C55" i="42" s="1"/>
  <c r="G55" i="42" a="1"/>
  <c r="E56" i="42" a="1"/>
  <c r="G56" i="42" a="1"/>
  <c r="I56" i="42" a="1"/>
  <c r="C56" i="42" s="1"/>
  <c r="B56" i="42" a="1"/>
  <c r="F56" i="42" a="1"/>
  <c r="E57" i="42" a="1"/>
  <c r="I57" i="42" a="1"/>
  <c r="C57" i="42" s="1"/>
  <c r="B57" i="42" a="1"/>
  <c r="F57" i="42" a="1"/>
  <c r="G57" i="42" a="1"/>
  <c r="E58" i="42" a="1"/>
  <c r="F58" i="42" a="1"/>
  <c r="I58" i="42" a="1"/>
  <c r="C58" i="42" s="1"/>
  <c r="G58" i="42" a="1"/>
  <c r="B58" i="42" a="1"/>
  <c r="G59" i="42" a="1"/>
  <c r="B59" i="42" a="1"/>
  <c r="I59" i="42" a="1"/>
  <c r="C59" i="42" s="1"/>
  <c r="E59" i="42" a="1"/>
  <c r="H59" i="42" s="1" a="1"/>
  <c r="F59" i="42" a="1"/>
  <c r="G60" i="42" a="1"/>
  <c r="F60" i="42" a="1"/>
  <c r="B60" i="42" a="1"/>
  <c r="E60" i="42" a="1"/>
  <c r="H60" i="42" s="1" a="1"/>
  <c r="I60" i="42" a="1"/>
  <c r="C60" i="42" s="1"/>
  <c r="F61" i="42" a="1"/>
  <c r="G61" i="42" a="1"/>
  <c r="I61" i="42" a="1"/>
  <c r="C61" i="42" s="1"/>
  <c r="E61" i="42" a="1"/>
  <c r="H61" i="42" s="1" a="1"/>
  <c r="B62" i="42" a="1"/>
  <c r="I62" i="42" a="1"/>
  <c r="C62" i="42" s="1"/>
  <c r="E62" i="42" a="1"/>
  <c r="G62" i="42" a="1"/>
  <c r="I63" i="42" a="1"/>
  <c r="C63" i="42" s="1"/>
  <c r="B63" i="42" a="1"/>
  <c r="G63" i="42" a="1"/>
  <c r="F63" i="42" a="1"/>
  <c r="E63" i="42" a="1"/>
  <c r="H63" i="42" s="1" a="1"/>
  <c r="G64" i="42" a="1"/>
  <c r="E64" i="42" a="1"/>
  <c r="F64" i="42" a="1"/>
  <c r="B64" i="42" a="1"/>
  <c r="I64" i="42" a="1"/>
  <c r="C64" i="42" s="1"/>
  <c r="E65" i="42" a="1"/>
  <c r="G65" i="42" a="1"/>
  <c r="F65" i="42" a="1"/>
  <c r="B65" i="42" a="1"/>
  <c r="I65" i="42" a="1"/>
  <c r="C65" i="42" s="1"/>
  <c r="I66" i="42" a="1"/>
  <c r="C66" i="42" s="1"/>
  <c r="E66" i="42" a="1"/>
  <c r="B66" i="42" a="1"/>
  <c r="F66" i="42" a="1"/>
  <c r="G66" i="42" a="1"/>
  <c r="B67" i="42" a="1"/>
  <c r="E67" i="42" a="1"/>
  <c r="I67" i="42" a="1"/>
  <c r="C67" i="42" s="1"/>
  <c r="G67" i="42" a="1"/>
  <c r="E68" i="42" a="1"/>
  <c r="G68" i="42" a="1"/>
  <c r="I68" i="42" a="1"/>
  <c r="C68" i="42" s="1"/>
  <c r="B68" i="42" a="1"/>
  <c r="F68" i="42" a="1"/>
  <c r="B69" i="42" a="1"/>
  <c r="E69" i="42" a="1"/>
  <c r="G69" i="42" a="1"/>
  <c r="F69" i="42" a="1"/>
  <c r="I69" i="42" a="1"/>
  <c r="C69" i="42" s="1"/>
  <c r="G70" i="42" a="1"/>
  <c r="F70" i="42" a="1"/>
  <c r="E70" i="42" a="1"/>
  <c r="H70" i="42" s="1" a="1"/>
  <c r="B70" i="42" a="1"/>
  <c r="I70" i="42" a="1"/>
  <c r="C70" i="42" s="1"/>
  <c r="I71" i="42" a="1"/>
  <c r="C71" i="42" s="1"/>
  <c r="B71" i="42" a="1"/>
  <c r="E71" i="42" a="1"/>
  <c r="F71" i="42" a="1"/>
  <c r="G71" i="42" a="1"/>
  <c r="G72" i="42" a="1"/>
  <c r="I72" i="42" a="1"/>
  <c r="C72" i="42" s="1"/>
  <c r="F72" i="42" a="1"/>
  <c r="B72" i="42" a="1"/>
  <c r="E72" i="42" a="1"/>
  <c r="H72" i="42" s="1" a="1"/>
  <c r="I73" i="42" a="1"/>
  <c r="C73" i="42" s="1"/>
  <c r="G73" i="42" a="1"/>
  <c r="B73" i="42" a="1"/>
  <c r="F73" i="42" a="1"/>
  <c r="E73" i="42" a="1"/>
  <c r="H73" i="42" s="1" a="1"/>
  <c r="B74" i="42" a="1"/>
  <c r="G74" i="42" a="1"/>
  <c r="I74" i="42" a="1"/>
  <c r="C74" i="42" s="1"/>
  <c r="E74" i="42" a="1"/>
  <c r="H74" i="42" s="1" a="1"/>
  <c r="I75" i="42" a="1"/>
  <c r="C75" i="42" s="1"/>
  <c r="G75" i="42" a="1"/>
  <c r="E75" i="42" a="1"/>
  <c r="F75" i="42" a="1"/>
  <c r="B75" i="42" a="1"/>
  <c r="I76" i="42" a="1"/>
  <c r="C76" i="42" s="1"/>
  <c r="B76" i="42" a="1"/>
  <c r="E76" i="42" a="1"/>
  <c r="G76" i="42" a="1"/>
  <c r="F76" i="42" a="1"/>
  <c r="I77" i="42" a="1"/>
  <c r="C77" i="42" s="1"/>
  <c r="B77" i="42" a="1"/>
  <c r="G77" i="42" a="1"/>
  <c r="E77" i="42" a="1"/>
  <c r="H77" i="42" s="1" a="1"/>
  <c r="F77" i="42" a="1"/>
  <c r="B78" i="42" a="1"/>
  <c r="I78" i="42" a="1"/>
  <c r="C78" i="42" s="1"/>
  <c r="G78" i="42" a="1"/>
  <c r="E78" i="42" a="1"/>
  <c r="H78" i="42" s="1" a="1"/>
  <c r="G79" i="42" a="1"/>
  <c r="I79" i="42" a="1"/>
  <c r="C79" i="42" s="1"/>
  <c r="E79" i="42" a="1"/>
  <c r="F79" i="42" a="1"/>
  <c r="F80" i="42" a="1"/>
  <c r="G80" i="42" a="1"/>
  <c r="B80" i="42" a="1"/>
  <c r="I80" i="42" a="1"/>
  <c r="C80" i="42" s="1"/>
  <c r="E80" i="42" a="1"/>
  <c r="H80" i="42" s="1" a="1"/>
  <c r="B81" i="42" a="1"/>
  <c r="G81" i="42" a="1"/>
  <c r="I81" i="42" a="1"/>
  <c r="C81" i="42" s="1"/>
  <c r="E81" i="42" a="1"/>
  <c r="F81" i="42" a="1"/>
  <c r="I82" i="42" a="1"/>
  <c r="C82" i="42" s="1"/>
  <c r="B82" i="42" a="1"/>
  <c r="F82" i="42" a="1"/>
  <c r="G82" i="42" a="1"/>
  <c r="E82" i="42" a="1"/>
  <c r="H82" i="42" s="1" a="1"/>
  <c r="B83" i="42" a="1"/>
  <c r="I83" i="42" a="1"/>
  <c r="C83" i="42" s="1"/>
  <c r="E83" i="42" a="1"/>
  <c r="G83" i="42" a="1"/>
  <c r="F83" i="42" a="1"/>
  <c r="B84" i="42" a="1"/>
  <c r="F84" i="42" a="1"/>
  <c r="E84" i="42" a="1"/>
  <c r="I84" i="42" a="1"/>
  <c r="C84" i="42" s="1"/>
  <c r="G84" i="42" a="1"/>
  <c r="B85" i="42" a="1"/>
  <c r="F85" i="42" a="1"/>
  <c r="G85" i="42" a="1"/>
  <c r="E85" i="42" a="1"/>
  <c r="H85" i="42" s="1" a="1"/>
  <c r="I85" i="42" a="1"/>
  <c r="C85" i="42" s="1"/>
  <c r="B86" i="42" a="1"/>
  <c r="I86" i="42" a="1"/>
  <c r="C86" i="42" s="1"/>
  <c r="F86" i="42" a="1"/>
  <c r="G86" i="42" a="1"/>
  <c r="E86" i="42" a="1"/>
  <c r="H86" i="42" s="1" a="1"/>
  <c r="I87" i="42" a="1"/>
  <c r="C87" i="42" s="1"/>
  <c r="E87" i="42" a="1"/>
  <c r="B87" i="42" a="1"/>
  <c r="F87" i="42" a="1"/>
  <c r="G87" i="42" a="1"/>
  <c r="F88" i="42" a="1"/>
  <c r="I88" i="42" a="1"/>
  <c r="C88" i="42" s="1"/>
  <c r="B88" i="42" a="1"/>
  <c r="G88" i="42" a="1"/>
  <c r="E88" i="42" a="1"/>
  <c r="H88" i="42" s="1" a="1"/>
  <c r="F89" i="42" a="1"/>
  <c r="E89" i="42" a="1"/>
  <c r="I89" i="42" a="1"/>
  <c r="C89" i="42" s="1"/>
  <c r="G89" i="42" a="1"/>
  <c r="B89" i="42" a="1"/>
  <c r="B90" i="42" a="1"/>
  <c r="I90" i="42" a="1"/>
  <c r="C90" i="42" s="1"/>
  <c r="F90" i="42" a="1"/>
  <c r="E90" i="42" a="1"/>
  <c r="G90" i="42" a="1"/>
  <c r="I91" i="42" a="1"/>
  <c r="C91" i="42" s="1"/>
  <c r="B91" i="42" a="1"/>
  <c r="E91" i="42" a="1"/>
  <c r="F91" i="42" a="1"/>
  <c r="G91" i="42" a="1"/>
  <c r="E92" i="42" a="1"/>
  <c r="I92" i="42" a="1"/>
  <c r="C92" i="42" s="1"/>
  <c r="B92" i="42" a="1"/>
  <c r="F92" i="42" a="1"/>
  <c r="G92" i="42" a="1"/>
  <c r="B93" i="42" a="1"/>
  <c r="E93" i="42" a="1"/>
  <c r="G93" i="42" a="1"/>
  <c r="I93" i="42" a="1"/>
  <c r="C93" i="42" s="1"/>
  <c r="F93" i="42" a="1"/>
  <c r="B94" i="42" a="1"/>
  <c r="I94" i="42" a="1"/>
  <c r="C94" i="42" s="1"/>
  <c r="G94" i="42" a="1"/>
  <c r="E94" i="42" a="1"/>
  <c r="H94" i="42" s="1" a="1"/>
  <c r="I95" i="42" a="1"/>
  <c r="C95" i="42" s="1"/>
  <c r="G95" i="42" a="1"/>
  <c r="B95" i="42" a="1"/>
  <c r="E95" i="42" a="1"/>
  <c r="H95" i="42" s="1" a="1"/>
  <c r="F95" i="42" a="1"/>
  <c r="B96" i="42" a="1"/>
  <c r="F96" i="42" a="1"/>
  <c r="I96" i="42" a="1"/>
  <c r="C96" i="42" s="1"/>
  <c r="G96" i="42" a="1"/>
  <c r="E96" i="42" a="1"/>
  <c r="G97" i="42" a="1"/>
  <c r="B97" i="42" a="1"/>
  <c r="I97" i="42" a="1"/>
  <c r="C97" i="42" s="1"/>
  <c r="F97" i="42" a="1"/>
  <c r="E97" i="42" a="1"/>
  <c r="F98" i="42" a="1"/>
  <c r="E98" i="42" a="1"/>
  <c r="B98" i="42" a="1"/>
  <c r="I98" i="42" a="1"/>
  <c r="C98" i="42" s="1"/>
  <c r="G98" i="42" a="1"/>
  <c r="F99" i="42" a="1"/>
  <c r="G99" i="42" a="1"/>
  <c r="I99" i="42" a="1"/>
  <c r="C99" i="42" s="1"/>
  <c r="E99" i="42" a="1"/>
  <c r="B99" i="42" a="1"/>
  <c r="B100" i="42" a="1"/>
  <c r="F100" i="42" a="1"/>
  <c r="E100" i="42" a="1"/>
  <c r="G100" i="42" a="1"/>
  <c r="I100" i="42" a="1"/>
  <c r="C100" i="42" s="1"/>
  <c r="F101" i="42" a="1"/>
  <c r="G101" i="42" a="1"/>
  <c r="E101" i="42" a="1"/>
  <c r="H101" i="42" s="1" a="1"/>
  <c r="B101" i="42" a="1"/>
  <c r="I101" i="42" a="1"/>
  <c r="C101" i="42" s="1"/>
  <c r="E102" i="42" a="1"/>
  <c r="F102" i="42" a="1"/>
  <c r="G102" i="42" a="1"/>
  <c r="B102" i="42" a="1"/>
  <c r="I102" i="42" a="1"/>
  <c r="C102" i="42" s="1"/>
  <c r="E103" i="42" a="1"/>
  <c r="F103" i="42" a="1"/>
  <c r="B103" i="42" a="1"/>
  <c r="G103" i="42" a="1"/>
  <c r="I103" i="42" a="1"/>
  <c r="C103" i="42" s="1"/>
  <c r="G104" i="42" a="1"/>
  <c r="E104" i="42" a="1"/>
  <c r="H104" i="42" s="1" a="1"/>
  <c r="I104" i="42" a="1"/>
  <c r="C104" i="42" s="1"/>
  <c r="B104" i="42" a="1"/>
  <c r="F104" i="42" a="1"/>
  <c r="F105" i="42" a="1"/>
  <c r="G105" i="42" a="1"/>
  <c r="I105" i="42" a="1"/>
  <c r="C105" i="42" s="1"/>
  <c r="B105" i="42" a="1"/>
  <c r="E105" i="42" a="1"/>
  <c r="H105" i="42" s="1" a="1"/>
  <c r="E106" i="42" a="1"/>
  <c r="G106" i="42" a="1"/>
  <c r="B106" i="42" a="1"/>
  <c r="F106" i="42" a="1"/>
  <c r="I106" i="42" a="1"/>
  <c r="C106" i="42" s="1"/>
  <c r="E107" i="42" a="1"/>
  <c r="I107" i="42" a="1"/>
  <c r="C107" i="42" s="1"/>
  <c r="F107" i="42" a="1"/>
  <c r="G107" i="42" a="1"/>
  <c r="B107" i="42" a="1"/>
  <c r="E108" i="42" a="1"/>
  <c r="B108" i="42" a="1"/>
  <c r="G108" i="42" a="1"/>
  <c r="F108" i="42" a="1"/>
  <c r="I108" i="42" a="1"/>
  <c r="C108" i="42" s="1"/>
  <c r="E109" i="42" a="1"/>
  <c r="G109" i="42" a="1"/>
  <c r="F109" i="42" a="1"/>
  <c r="I109" i="42" a="1"/>
  <c r="C109" i="42" s="1"/>
  <c r="B109" i="42" a="1"/>
  <c r="E110" i="42" a="1"/>
  <c r="G110" i="42" a="1"/>
  <c r="B110" i="42" a="1"/>
  <c r="I110" i="42" a="1"/>
  <c r="C110" i="42" s="1"/>
  <c r="F111" i="42" a="1"/>
  <c r="I111" i="42" a="1"/>
  <c r="C111" i="42" s="1"/>
  <c r="B111" i="42" a="1"/>
  <c r="G111" i="42" a="1"/>
  <c r="E111" i="42" a="1"/>
  <c r="H111" i="42" s="1" a="1"/>
  <c r="F112" i="42" a="1"/>
  <c r="E112" i="42" a="1"/>
  <c r="G112" i="42" a="1"/>
  <c r="I112" i="42" a="1"/>
  <c r="C112" i="42" s="1"/>
  <c r="B112" i="42" a="1"/>
  <c r="E113" i="42" a="1"/>
  <c r="G113" i="42" a="1"/>
  <c r="B113" i="42" a="1"/>
  <c r="I113" i="42" a="1"/>
  <c r="C113" i="42" s="1"/>
  <c r="F113" i="42" a="1"/>
  <c r="E114" i="42" a="1"/>
  <c r="G114" i="42" a="1"/>
  <c r="B114" i="42" a="1"/>
  <c r="I114" i="42" a="1"/>
  <c r="C114" i="42" s="1"/>
  <c r="E115" i="42" a="1"/>
  <c r="I115" i="42" a="1"/>
  <c r="C115" i="42" s="1"/>
  <c r="G115" i="42" a="1"/>
  <c r="F115" i="42" a="1"/>
  <c r="B115" i="42" a="1"/>
  <c r="F116" i="42" a="1"/>
  <c r="I116" i="42" a="1"/>
  <c r="C116" i="42" s="1"/>
  <c r="B116" i="42" a="1"/>
  <c r="E116" i="42" a="1"/>
  <c r="G116" i="42" a="1"/>
  <c r="G117" i="42" a="1"/>
  <c r="I117" i="42" a="1"/>
  <c r="C117" i="42" s="1"/>
  <c r="B117" i="42" a="1"/>
  <c r="F117" i="42" a="1"/>
  <c r="E117" i="42" a="1"/>
  <c r="H117" i="42" s="1" a="1"/>
  <c r="F118" i="42" a="1"/>
  <c r="B118" i="42" a="1"/>
  <c r="G118" i="42" a="1"/>
  <c r="E118" i="42" a="1"/>
  <c r="H118" i="42" s="1" a="1"/>
  <c r="I118" i="42" a="1"/>
  <c r="C118" i="42" s="1"/>
  <c r="B119" i="42" a="1"/>
  <c r="E119" i="42" a="1"/>
  <c r="I119" i="42" a="1"/>
  <c r="C119" i="42" s="1"/>
  <c r="G119" i="42" a="1"/>
  <c r="F119" i="42" a="1"/>
  <c r="F120" i="42" a="1"/>
  <c r="E120" i="42" a="1"/>
  <c r="I120" i="42" a="1"/>
  <c r="C120" i="42" s="1"/>
  <c r="B120" i="42" a="1"/>
  <c r="G120" i="42" a="1"/>
  <c r="G121" i="42" a="1"/>
  <c r="B121" i="42" a="1"/>
  <c r="I121" i="42" a="1"/>
  <c r="C121" i="42" s="1"/>
  <c r="E121" i="42" a="1"/>
  <c r="F121" i="42" a="1"/>
  <c r="G122" i="42" a="1"/>
  <c r="I122" i="42" a="1"/>
  <c r="C122" i="42" s="1"/>
  <c r="E122" i="42" a="1"/>
  <c r="H122" i="42" s="1" a="1"/>
  <c r="F122" i="42" a="1"/>
  <c r="B122" i="42" a="1"/>
  <c r="E123" i="42" a="1"/>
  <c r="B123" i="42" a="1"/>
  <c r="G123" i="42" a="1"/>
  <c r="F123" i="42" a="1"/>
  <c r="I123" i="42" a="1"/>
  <c r="C123" i="42" s="1"/>
  <c r="F124" i="42" a="1"/>
  <c r="G124" i="42" a="1"/>
  <c r="B124" i="42" a="1"/>
  <c r="I124" i="42" a="1"/>
  <c r="C124" i="42" s="1"/>
  <c r="E124" i="42" a="1"/>
  <c r="H124" i="42" s="1" a="1"/>
  <c r="I125" i="42" a="1"/>
  <c r="C125" i="42" s="1"/>
  <c r="B125" i="42" a="1"/>
  <c r="F125" i="42" a="1"/>
  <c r="G125" i="42" a="1"/>
  <c r="E125" i="42" a="1"/>
  <c r="H125" i="42" s="1" a="1"/>
  <c r="F126" i="42" a="1"/>
  <c r="B126" i="42" a="1"/>
  <c r="G126" i="42" a="1"/>
  <c r="I126" i="42" a="1"/>
  <c r="C126" i="42" s="1"/>
  <c r="E126" i="42" a="1"/>
  <c r="H126" i="42" s="1" a="1"/>
  <c r="I127" i="42" a="1"/>
  <c r="C127" i="42" s="1"/>
  <c r="B127" i="42" a="1"/>
  <c r="E127" i="42" a="1"/>
  <c r="G127" i="42" a="1"/>
  <c r="F127" i="42" a="1"/>
  <c r="G128" i="42" a="1"/>
  <c r="E128" i="42" a="1"/>
  <c r="I128" i="42" a="1"/>
  <c r="C128" i="42" s="1"/>
  <c r="B128" i="42" a="1"/>
  <c r="F128" i="42" a="1"/>
  <c r="G129" i="42" a="1"/>
  <c r="E129" i="42" a="1"/>
  <c r="H129" i="42" s="1" a="1"/>
  <c r="B129" i="42" a="1"/>
  <c r="F129" i="42" a="1"/>
  <c r="I129" i="42" a="1"/>
  <c r="C129" i="42" s="1"/>
  <c r="I130" i="42" a="1"/>
  <c r="C130" i="42" s="1"/>
  <c r="E130" i="42" a="1"/>
  <c r="G130" i="42" a="1"/>
  <c r="F130" i="42" a="1"/>
  <c r="B130" i="42" a="1"/>
  <c r="I131" i="42" a="1"/>
  <c r="C131" i="42" s="1"/>
  <c r="E131" i="42" a="1"/>
  <c r="G131" i="42" a="1"/>
  <c r="F131" i="42" a="1"/>
  <c r="B131" i="42" a="1"/>
  <c r="I132" i="42" a="1"/>
  <c r="C132" i="42" s="1"/>
  <c r="F132" i="42" a="1"/>
  <c r="G132" i="42" a="1"/>
  <c r="B132" i="42" a="1"/>
  <c r="E132" i="42" a="1"/>
  <c r="H132" i="42" s="1" a="1"/>
  <c r="G133" i="42" a="1"/>
  <c r="F133" i="42" a="1"/>
  <c r="E133" i="42" a="1"/>
  <c r="H133" i="42" s="1" a="1"/>
  <c r="B133" i="42" a="1"/>
  <c r="I133" i="42" a="1"/>
  <c r="C133" i="42" s="1"/>
  <c r="I134" i="42" a="1"/>
  <c r="C134" i="42" s="1"/>
  <c r="E134" i="42" a="1"/>
  <c r="F134" i="42" a="1"/>
  <c r="B134" i="42" a="1"/>
  <c r="G134" i="42" a="1"/>
  <c r="I135" i="42" a="1"/>
  <c r="C135" i="42" s="1"/>
  <c r="F135" i="42" a="1"/>
  <c r="E135" i="42" a="1"/>
  <c r="G135" i="42" a="1"/>
  <c r="B135" i="42" a="1"/>
  <c r="B136" i="42" a="1"/>
  <c r="F136" i="42" a="1"/>
  <c r="G136" i="42" a="1"/>
  <c r="E136" i="42" a="1"/>
  <c r="H136" i="42" s="1" a="1"/>
  <c r="I136" i="42" a="1"/>
  <c r="C136" i="42" s="1"/>
  <c r="G137" i="42" a="1"/>
  <c r="F137" i="42" a="1"/>
  <c r="I137" i="42" a="1"/>
  <c r="C137" i="42" s="1"/>
  <c r="E137" i="42" a="1"/>
  <c r="H137" i="42" s="1" a="1"/>
  <c r="B137" i="42" a="1"/>
  <c r="F138" i="42" a="1"/>
  <c r="I138" i="42" a="1"/>
  <c r="C138" i="42" s="1"/>
  <c r="G138" i="42" a="1"/>
  <c r="B138" i="42" a="1"/>
  <c r="E138" i="42" a="1"/>
  <c r="H138" i="42" s="1" a="1"/>
  <c r="F139" i="42" a="1"/>
  <c r="G139" i="42" a="1"/>
  <c r="E139" i="42" a="1"/>
  <c r="H139" i="42" s="1" a="1"/>
  <c r="I139" i="42" a="1"/>
  <c r="C139" i="42" s="1"/>
  <c r="B139" i="42" a="1"/>
  <c r="B140" i="42" a="1"/>
  <c r="E140" i="42" a="1"/>
  <c r="I140" i="42" a="1"/>
  <c r="C140" i="42" s="1"/>
  <c r="F140" i="42" a="1"/>
  <c r="G140" i="42" a="1"/>
  <c r="B141" i="42" a="1"/>
  <c r="F141" i="42" a="1"/>
  <c r="G141" i="42" a="1"/>
  <c r="E141" i="42" a="1"/>
  <c r="H141" i="42" s="1" a="1"/>
  <c r="I141" i="42" a="1"/>
  <c r="C141" i="42" s="1"/>
  <c r="B142" i="42" a="1"/>
  <c r="G142" i="42" a="1"/>
  <c r="F142" i="42" a="1"/>
  <c r="E142" i="42" a="1"/>
  <c r="H142" i="42" s="1" a="1"/>
  <c r="I142" i="42" a="1"/>
  <c r="C142" i="42" s="1"/>
  <c r="F143" i="42" a="1"/>
  <c r="G143" i="42" a="1"/>
  <c r="E143" i="42" a="1"/>
  <c r="H143" i="42" s="1" a="1"/>
  <c r="B143" i="42" a="1"/>
  <c r="I143" i="42" a="1"/>
  <c r="C143" i="42" s="1"/>
  <c r="F144" i="42" a="1"/>
  <c r="B144" i="42" a="1"/>
  <c r="I144" i="42" a="1"/>
  <c r="C144" i="42" s="1"/>
  <c r="E144" i="42" a="1"/>
  <c r="G144" i="42" a="1"/>
  <c r="G145" i="42" a="1"/>
  <c r="F145" i="42" a="1"/>
  <c r="E145" i="42" a="1"/>
  <c r="H145" i="42" s="1" a="1"/>
  <c r="I145" i="42" a="1"/>
  <c r="C145" i="42" s="1"/>
  <c r="B145" i="42" a="1"/>
  <c r="B146" i="42" a="1"/>
  <c r="G146" i="42" a="1"/>
  <c r="E146" i="42" a="1"/>
  <c r="H146" i="42" s="1" a="1"/>
  <c r="F147" i="42" a="1"/>
  <c r="I147" i="42" a="1"/>
  <c r="C147" i="42" s="1"/>
  <c r="E147" i="42" a="1"/>
  <c r="B147" i="42" a="1"/>
  <c r="G147" i="42" a="1"/>
  <c r="E148" i="42" a="1"/>
  <c r="B148" i="42" a="1"/>
  <c r="F148" i="42" a="1"/>
  <c r="I148" i="42" a="1"/>
  <c r="C148" i="42" s="1"/>
  <c r="G148" i="42" a="1"/>
  <c r="F149" i="42" a="1"/>
  <c r="G149" i="42" a="1"/>
  <c r="B149" i="42" a="1"/>
  <c r="E149" i="42" a="1"/>
  <c r="H149" i="42" s="1" a="1"/>
  <c r="I149" i="42" a="1"/>
  <c r="C149" i="42" s="1"/>
  <c r="I150" i="42" a="1"/>
  <c r="C150" i="42" s="1"/>
  <c r="E150" i="42" a="1"/>
  <c r="F150" i="42" a="1"/>
  <c r="B150" i="42" a="1"/>
  <c r="G150" i="42" a="1"/>
  <c r="E151" i="42" a="1"/>
  <c r="G151" i="42" a="1"/>
  <c r="B151" i="42" a="1"/>
  <c r="F151" i="42" a="1"/>
  <c r="I151" i="42" a="1"/>
  <c r="C151" i="42" s="1"/>
  <c r="B152" i="42" a="1"/>
  <c r="E152" i="42" a="1"/>
  <c r="I152" i="42" a="1"/>
  <c r="C152" i="42" s="1"/>
  <c r="F152" i="42" a="1"/>
  <c r="G152" i="42" a="1"/>
  <c r="I153" i="42" a="1"/>
  <c r="C153" i="42" s="1"/>
  <c r="G153" i="42" a="1"/>
  <c r="F153" i="42" a="1"/>
  <c r="E153" i="42" a="1"/>
  <c r="H153" i="42" s="1" a="1"/>
  <c r="B153" i="42" a="1"/>
  <c r="I154" i="42" a="1"/>
  <c r="C154" i="42" s="1"/>
  <c r="B154" i="42" a="1"/>
  <c r="G154" i="42" a="1"/>
  <c r="F154" i="42" a="1"/>
  <c r="E154" i="42" a="1"/>
  <c r="H154" i="42" s="1" a="1"/>
  <c r="I155" i="42" a="1"/>
  <c r="C155" i="42" s="1"/>
  <c r="E155" i="42" a="1"/>
  <c r="G155" i="42" a="1"/>
  <c r="B155" i="42" a="1"/>
  <c r="F155" i="42" a="1"/>
  <c r="G156" i="42" a="1"/>
  <c r="F156" i="42" a="1"/>
  <c r="E156" i="42" a="1"/>
  <c r="H156" i="42" s="1" a="1"/>
  <c r="B156" i="42" a="1"/>
  <c r="B157" i="42" a="1"/>
  <c r="F157" i="42" a="1"/>
  <c r="E157" i="42" a="1"/>
  <c r="G157" i="42" a="1"/>
  <c r="I157" i="42" a="1"/>
  <c r="C157" i="42" s="1"/>
  <c r="I158" i="42" a="1"/>
  <c r="C158" i="42" s="1"/>
  <c r="E158" i="42" a="1"/>
  <c r="B158" i="42" a="1"/>
  <c r="G158" i="42" a="1"/>
  <c r="F158" i="42" a="1"/>
  <c r="G159" i="42" a="1"/>
  <c r="I159" i="42" a="1"/>
  <c r="C159" i="42" s="1"/>
  <c r="B159" i="42" a="1"/>
  <c r="E159" i="42" a="1"/>
  <c r="F159" i="42" a="1"/>
  <c r="G160" i="42" a="1"/>
  <c r="E160" i="42" a="1"/>
  <c r="I160" i="42" a="1"/>
  <c r="C160" i="42" s="1"/>
  <c r="B160" i="42" a="1"/>
  <c r="F160" i="42" a="1"/>
  <c r="G161" i="42" a="1"/>
  <c r="B161" i="42" a="1"/>
  <c r="E161" i="42" a="1"/>
  <c r="H161" i="42" s="1" a="1"/>
  <c r="F161" i="42" a="1"/>
  <c r="I161" i="42" a="1"/>
  <c r="C161" i="42" s="1"/>
  <c r="G162" i="42" a="1"/>
  <c r="B162" i="42" a="1"/>
  <c r="F162" i="42" a="1"/>
  <c r="I162" i="42" a="1"/>
  <c r="C162" i="42" s="1"/>
  <c r="E162" i="42" a="1"/>
  <c r="E163" i="42" a="1"/>
  <c r="F163" i="42" a="1"/>
  <c r="I163" i="42" a="1"/>
  <c r="C163" i="42" s="1"/>
  <c r="G163" i="42" a="1"/>
  <c r="B163" i="42" a="1"/>
  <c r="G164" i="42" a="1"/>
  <c r="E164" i="42" a="1"/>
  <c r="H164" i="42" s="1" a="1"/>
  <c r="F164" i="42" a="1"/>
  <c r="I164" i="42" a="1"/>
  <c r="C164" i="42" s="1"/>
  <c r="B164" i="42" a="1"/>
  <c r="E165" i="42" a="1"/>
  <c r="F165" i="42" a="1"/>
  <c r="G165" i="42" a="1"/>
  <c r="B165" i="42" a="1"/>
  <c r="I165" i="42" a="1"/>
  <c r="C165" i="42" s="1"/>
  <c r="G166" i="42" a="1"/>
  <c r="B166" i="42" a="1"/>
  <c r="I166" i="42" a="1"/>
  <c r="C166" i="42" s="1"/>
  <c r="F166" i="42" a="1"/>
  <c r="E166" i="42" a="1"/>
  <c r="H166" i="42" s="1" a="1"/>
  <c r="E167" i="42" a="1"/>
  <c r="G167" i="42" a="1"/>
  <c r="I167" i="42" a="1"/>
  <c r="C167" i="42" s="1"/>
  <c r="B167" i="42" a="1"/>
  <c r="G168" i="42" a="1"/>
  <c r="B168" i="42" a="1"/>
  <c r="F168" i="42" a="1"/>
  <c r="I168" i="42" a="1"/>
  <c r="C168" i="42" s="1"/>
  <c r="E168" i="42" a="1"/>
  <c r="H168" i="42" s="1" a="1"/>
  <c r="I169" i="42" a="1"/>
  <c r="C169" i="42" s="1"/>
  <c r="E169" i="42" a="1"/>
  <c r="G169" i="42" a="1"/>
  <c r="B169" i="42" a="1"/>
  <c r="F169" i="42" a="1"/>
  <c r="F170" i="42" a="1"/>
  <c r="B170" i="42" a="1"/>
  <c r="G170" i="42" a="1"/>
  <c r="E170" i="42" a="1"/>
  <c r="H170" i="42" s="1" a="1"/>
  <c r="I170" i="42" a="1"/>
  <c r="C170" i="42" s="1"/>
  <c r="B171" i="42" a="1"/>
  <c r="F171" i="42" a="1"/>
  <c r="I171" i="42" a="1"/>
  <c r="C171" i="42" s="1"/>
  <c r="E171" i="42" a="1"/>
  <c r="G171" i="42" a="1"/>
  <c r="F172" i="42" a="1"/>
  <c r="G172" i="42" a="1"/>
  <c r="E172" i="42" a="1"/>
  <c r="H172" i="42" s="1" a="1"/>
  <c r="B172" i="42" a="1"/>
  <c r="F173" i="42" a="1"/>
  <c r="I173" i="42" a="1"/>
  <c r="C173" i="42" s="1"/>
  <c r="E173" i="42" a="1"/>
  <c r="B173" i="42" a="1"/>
  <c r="G173" i="42" a="1"/>
  <c r="I174" i="42" a="1"/>
  <c r="C174" i="42" s="1"/>
  <c r="B174" i="42" a="1"/>
  <c r="F174" i="42" a="1"/>
  <c r="G174" i="42" a="1"/>
  <c r="E174" i="42" a="1"/>
  <c r="H174" i="42" s="1" a="1"/>
  <c r="F175" i="42" a="1"/>
  <c r="B175" i="42" a="1"/>
  <c r="I175" i="42" a="1"/>
  <c r="C175" i="42" s="1"/>
  <c r="E175" i="42" a="1"/>
  <c r="G175" i="42" a="1"/>
  <c r="I176" i="42" a="1"/>
  <c r="C176" i="42" s="1"/>
  <c r="B176" i="42" a="1"/>
  <c r="G176" i="42" a="1"/>
  <c r="E176" i="42" a="1"/>
  <c r="H176" i="42" s="1" a="1"/>
  <c r="F176" i="42" a="1"/>
  <c r="I177" i="42" a="1"/>
  <c r="C177" i="42" s="1"/>
  <c r="F177" i="42" a="1"/>
  <c r="G177" i="42" a="1"/>
  <c r="E177" i="42" a="1"/>
  <c r="H177" i="42" s="1" a="1"/>
  <c r="B177" i="42" a="1"/>
  <c r="G178" i="42" a="1"/>
  <c r="B178" i="42" a="1"/>
  <c r="E178" i="42" a="1"/>
  <c r="H178" i="42" s="1" a="1"/>
  <c r="I178" i="42" a="1"/>
  <c r="C178" i="42" s="1"/>
  <c r="F178" i="42" a="1"/>
  <c r="F179" i="42" a="1"/>
  <c r="G179" i="42" a="1"/>
  <c r="E179" i="42" a="1"/>
  <c r="H179" i="42" s="1" a="1"/>
  <c r="I179" i="42" a="1"/>
  <c r="C179" i="42" s="1"/>
  <c r="B179" i="42" a="1"/>
  <c r="B180" i="42" a="1"/>
  <c r="F180" i="42" a="1"/>
  <c r="I180" i="42" a="1"/>
  <c r="C180" i="42" s="1"/>
  <c r="G180" i="42" a="1"/>
  <c r="E180" i="42" a="1"/>
  <c r="H180" i="42" s="1" a="1"/>
  <c r="B181" i="42" a="1"/>
  <c r="F181" i="42" a="1"/>
  <c r="I181" i="42" a="1"/>
  <c r="C181" i="42" s="1"/>
  <c r="E181" i="42" a="1"/>
  <c r="G181" i="42" a="1"/>
  <c r="G182" i="42" a="1"/>
  <c r="F182" i="42" a="1"/>
  <c r="E182" i="42" a="1"/>
  <c r="H182" i="42" s="1" a="1"/>
  <c r="I182" i="42" a="1"/>
  <c r="C182" i="42" s="1"/>
  <c r="B182" i="42" a="1"/>
  <c r="G183" i="42" a="1"/>
  <c r="B183" i="42" a="1"/>
  <c r="F183" i="42" a="1"/>
  <c r="I183" i="42" a="1"/>
  <c r="C183" i="42" s="1"/>
  <c r="E183" i="42" a="1"/>
  <c r="H183" i="42" s="1" a="1"/>
  <c r="G184" i="42" a="1"/>
  <c r="I184" i="42" a="1"/>
  <c r="C184" i="42" s="1"/>
  <c r="B184" i="42" a="1"/>
  <c r="E184" i="42" a="1"/>
  <c r="F184" i="42" a="1"/>
  <c r="F185" i="42" a="1"/>
  <c r="I185" i="42" a="1"/>
  <c r="C185" i="42" s="1"/>
  <c r="E185" i="42" a="1"/>
  <c r="G185" i="42" a="1"/>
  <c r="B185" i="42" a="1"/>
  <c r="F186" i="42" a="1"/>
  <c r="I186" i="42" a="1"/>
  <c r="C186" i="42" s="1"/>
  <c r="G186" i="42" a="1"/>
  <c r="E186" i="42" a="1"/>
  <c r="H186" i="42" s="1" a="1"/>
  <c r="B186" i="42" a="1"/>
  <c r="F187" i="42" a="1"/>
  <c r="E187" i="42" a="1"/>
  <c r="G187" i="42" a="1"/>
  <c r="B187" i="42" a="1"/>
  <c r="I187" i="42" a="1"/>
  <c r="C187" i="42" s="1"/>
  <c r="B188" i="42" a="1"/>
  <c r="E188" i="42" a="1"/>
  <c r="I188" i="42" a="1"/>
  <c r="C188" i="42" s="1"/>
  <c r="F188" i="42" a="1"/>
  <c r="G188" i="42" a="1"/>
  <c r="G189" i="42" a="1"/>
  <c r="B189" i="42" a="1"/>
  <c r="E189" i="42" a="1"/>
  <c r="H189" i="42" s="1" a="1"/>
  <c r="I189" i="42" a="1"/>
  <c r="C189" i="42" s="1"/>
  <c r="G190" i="42" a="1"/>
  <c r="B190" i="42" a="1"/>
  <c r="E190" i="42" a="1"/>
  <c r="I190" i="42" a="1"/>
  <c r="C190" i="42" s="1"/>
  <c r="F190" i="42" a="1"/>
  <c r="E191" i="42" a="1"/>
  <c r="B191" i="42" a="1"/>
  <c r="F191" i="42" a="1"/>
  <c r="I191" i="42" a="1"/>
  <c r="C191" i="42" s="1"/>
  <c r="G191" i="42" a="1"/>
  <c r="E192" i="42" a="1"/>
  <c r="I192" i="42" a="1"/>
  <c r="C192" i="42" s="1"/>
  <c r="B192" i="42" a="1"/>
  <c r="G192" i="42" a="1"/>
  <c r="F192" i="42" a="1"/>
  <c r="I193" i="42" a="1"/>
  <c r="C193" i="42" s="1"/>
  <c r="B193" i="42" a="1"/>
  <c r="G193" i="42" a="1"/>
  <c r="F193" i="42" a="1"/>
  <c r="E193" i="42" a="1"/>
  <c r="H193" i="42" s="1" a="1"/>
  <c r="E194" i="42" a="1"/>
  <c r="G194" i="42" a="1"/>
  <c r="I194" i="42" a="1"/>
  <c r="C194" i="42" s="1"/>
  <c r="B194" i="42" a="1"/>
  <c r="F194" i="42" a="1"/>
  <c r="F195" i="42" a="1"/>
  <c r="G195" i="42" a="1"/>
  <c r="B195" i="42" a="1"/>
  <c r="E195" i="42" a="1"/>
  <c r="H195" i="42" s="1" a="1"/>
  <c r="I195" i="42" a="1"/>
  <c r="C195" i="42" s="1"/>
  <c r="G196" i="42" a="1"/>
  <c r="E196" i="42" a="1"/>
  <c r="H196" i="42" s="1" a="1"/>
  <c r="I196" i="42" a="1"/>
  <c r="C196" i="42" s="1"/>
  <c r="B196" i="42" a="1"/>
  <c r="F196" i="42" a="1"/>
  <c r="G197" i="42" a="1"/>
  <c r="B197" i="42" a="1"/>
  <c r="E197" i="42" a="1"/>
  <c r="H197" i="42" s="1" a="1"/>
  <c r="I197" i="42" a="1"/>
  <c r="C197" i="42" s="1"/>
  <c r="I198" i="42" a="1"/>
  <c r="C198" i="42" s="1"/>
  <c r="F198" i="42" a="1"/>
  <c r="G198" i="42" a="1"/>
  <c r="E198" i="42" a="1"/>
  <c r="H198" i="42" s="1" a="1"/>
  <c r="B198" i="42" a="1"/>
  <c r="G199" i="42" a="1"/>
  <c r="B199" i="42" a="1"/>
  <c r="F199" i="42" a="1"/>
  <c r="I199" i="42" a="1"/>
  <c r="C199" i="42" s="1"/>
  <c r="E199" i="42" a="1"/>
  <c r="H199" i="42" s="1" a="1"/>
  <c r="B200" i="42" a="1"/>
  <c r="I200" i="42" a="1"/>
  <c r="C200" i="42" s="1"/>
  <c r="G200" i="42" a="1"/>
  <c r="E200" i="42" a="1"/>
  <c r="F200" i="42" a="1"/>
  <c r="G201" i="42" a="1"/>
  <c r="B201" i="42" a="1"/>
  <c r="F201" i="42" a="1"/>
  <c r="E201" i="42" a="1"/>
  <c r="H201" i="42" s="1" a="1"/>
  <c r="I201" i="42" a="1"/>
  <c r="C201" i="42" s="1"/>
  <c r="E202" i="42" a="1"/>
  <c r="B202" i="42" a="1"/>
  <c r="I202" i="42" a="1"/>
  <c r="C202" i="42" s="1"/>
  <c r="G202" i="42" a="1"/>
  <c r="F202" i="42" a="1"/>
  <c r="G203" i="42" a="1"/>
  <c r="B203" i="42" a="1"/>
  <c r="F203" i="42" a="1"/>
  <c r="E203" i="42" a="1"/>
  <c r="H203" i="42" s="1" a="1"/>
  <c r="B204" i="42" a="1"/>
  <c r="I204" i="42" a="1"/>
  <c r="C204" i="42" s="1"/>
  <c r="F204" i="42" a="1"/>
  <c r="E204" i="42" a="1"/>
  <c r="G204" i="42" a="1"/>
  <c r="I205" i="42" a="1"/>
  <c r="C205" i="42" s="1"/>
  <c r="E205" i="42" a="1"/>
  <c r="B205" i="42" a="1"/>
  <c r="G205" i="42" a="1"/>
  <c r="F205" i="42" a="1"/>
  <c r="G206" i="42" a="1"/>
  <c r="E206" i="42" a="1"/>
  <c r="H206" i="42" s="1" a="1"/>
  <c r="B206" i="42" a="1"/>
  <c r="I206" i="42" a="1"/>
  <c r="C206" i="42" s="1"/>
  <c r="B207" i="42" a="1"/>
  <c r="F207" i="42" a="1"/>
  <c r="G207" i="42" a="1"/>
  <c r="E207" i="42" a="1"/>
  <c r="H207" i="42" s="1" a="1"/>
  <c r="G208" i="42" a="1"/>
  <c r="E208" i="42" a="1"/>
  <c r="B208" i="42" a="1"/>
  <c r="F208" i="42" a="1"/>
  <c r="I208" i="42" a="1"/>
  <c r="C208" i="42" s="1"/>
  <c r="G209" i="42" a="1"/>
  <c r="E209" i="42" a="1"/>
  <c r="B209" i="42" a="1"/>
  <c r="F209" i="42" a="1"/>
  <c r="I209" i="42" a="1"/>
  <c r="C209" i="42" s="1"/>
  <c r="G210" i="42" a="1"/>
  <c r="F210" i="42" a="1"/>
  <c r="E210" i="42" a="1"/>
  <c r="H210" i="42" s="1" a="1"/>
  <c r="I210" i="42" a="1"/>
  <c r="C210" i="42" s="1"/>
  <c r="B210" i="42" a="1"/>
  <c r="I211" i="42" a="1"/>
  <c r="C211" i="42" s="1"/>
  <c r="F211" i="42" a="1"/>
  <c r="B211" i="42" a="1"/>
  <c r="E211" i="42" a="1"/>
  <c r="G211" i="42" a="1"/>
  <c r="G212" i="42" a="1"/>
  <c r="B212" i="42" a="1"/>
  <c r="I212" i="42" a="1"/>
  <c r="C212" i="42" s="1"/>
  <c r="F212" i="42" a="1"/>
  <c r="E212" i="42" a="1"/>
  <c r="H212" i="42" s="1" a="1"/>
  <c r="G213" i="42" a="1"/>
  <c r="F213" i="42" a="1"/>
  <c r="B213" i="42" a="1"/>
  <c r="E213" i="42" a="1"/>
  <c r="H213" i="42" s="1" a="1"/>
  <c r="I213" i="42" a="1"/>
  <c r="C213" i="42" s="1"/>
  <c r="I214" i="42" a="1"/>
  <c r="C214" i="42" s="1"/>
  <c r="E214" i="42" a="1"/>
  <c r="F214" i="42" a="1"/>
  <c r="G214" i="42" a="1"/>
  <c r="B214" i="42" a="1"/>
  <c r="G215" i="42" a="1"/>
  <c r="F215" i="42" a="1"/>
  <c r="B215" i="42" a="1"/>
  <c r="E215" i="42" a="1"/>
  <c r="H215" i="42" s="1" a="1"/>
  <c r="F216" i="42" a="1"/>
  <c r="I216" i="42" a="1"/>
  <c r="C216" i="42" s="1"/>
  <c r="G216" i="42" a="1"/>
  <c r="E216" i="42" a="1"/>
  <c r="H216" i="42" s="1" a="1"/>
  <c r="B216" i="42" a="1"/>
  <c r="E217" i="42" a="1"/>
  <c r="G217" i="42" a="1"/>
  <c r="I217" i="42" a="1"/>
  <c r="C217" i="42" s="1"/>
  <c r="B217" i="42" a="1"/>
  <c r="F217" i="42" a="1"/>
  <c r="E218" i="42" a="1"/>
  <c r="F218" i="42" a="1"/>
  <c r="I218" i="42" a="1"/>
  <c r="C218" i="42" s="1"/>
  <c r="G218" i="42" a="1"/>
  <c r="B218" i="42" a="1"/>
  <c r="G219" i="42" a="1"/>
  <c r="B219" i="42" a="1"/>
  <c r="F219" i="42" a="1"/>
  <c r="I219" i="42" a="1"/>
  <c r="C219" i="42" s="1"/>
  <c r="E219" i="42" a="1"/>
  <c r="H219" i="42" s="1" a="1"/>
  <c r="B220" i="42" a="1"/>
  <c r="I220" i="42" a="1"/>
  <c r="C220" i="42" s="1"/>
  <c r="F220" i="42" a="1"/>
  <c r="E220" i="42" a="1"/>
  <c r="G220" i="42" a="1"/>
  <c r="G221" i="42" a="1"/>
  <c r="I221" i="42" a="1"/>
  <c r="C221" i="42" s="1"/>
  <c r="F221" i="42" a="1"/>
  <c r="B221" i="42" a="1"/>
  <c r="E221" i="42" a="1"/>
  <c r="H221" i="42" s="1" a="1"/>
  <c r="B222" i="42" a="1"/>
  <c r="G222" i="42" a="1"/>
  <c r="I222" i="42" a="1"/>
  <c r="C222" i="42" s="1"/>
  <c r="F222" i="42" a="1"/>
  <c r="E222" i="42" a="1"/>
  <c r="H222" i="42" s="1" a="1"/>
  <c r="B223" i="42" a="1"/>
  <c r="E223" i="42" a="1"/>
  <c r="I223" i="42" a="1"/>
  <c r="C223" i="42" s="1"/>
  <c r="G223" i="42" a="1"/>
  <c r="F223" i="42" a="1"/>
  <c r="E224" i="42" a="1"/>
  <c r="B224" i="42" a="1"/>
  <c r="F224" i="42" a="1"/>
  <c r="G224" i="42" a="1"/>
  <c r="F225" i="42" a="1"/>
  <c r="I225" i="42" a="1"/>
  <c r="C225" i="42" s="1"/>
  <c r="B225" i="42" a="1"/>
  <c r="G225" i="42" a="1"/>
  <c r="E225" i="42" a="1"/>
  <c r="H225" i="42" s="1" a="1"/>
  <c r="I226" i="42" a="1"/>
  <c r="C226" i="42" s="1"/>
  <c r="E226" i="42" a="1"/>
  <c r="B226" i="42" a="1"/>
  <c r="G226" i="42" a="1"/>
  <c r="E227" i="42" a="1"/>
  <c r="G227" i="42" a="1"/>
  <c r="F227" i="42" a="1"/>
  <c r="B227" i="42" a="1"/>
  <c r="I227" i="42" a="1"/>
  <c r="C227" i="42" s="1"/>
  <c r="F228" i="42" a="1"/>
  <c r="I228" i="42" a="1"/>
  <c r="C228" i="42" s="1"/>
  <c r="B228" i="42" a="1"/>
  <c r="E228" i="42" a="1"/>
  <c r="G228" i="42" a="1"/>
  <c r="E229" i="42" a="1"/>
  <c r="B229" i="42" a="1"/>
  <c r="I229" i="42" a="1"/>
  <c r="C229" i="42" s="1"/>
  <c r="F229" i="42" a="1"/>
  <c r="G229" i="42" a="1"/>
  <c r="I230" i="42" a="1"/>
  <c r="C230" i="42" s="1"/>
  <c r="B230" i="42" a="1"/>
  <c r="F230" i="42" a="1"/>
  <c r="G230" i="42" a="1"/>
  <c r="E230" i="42" a="1"/>
  <c r="H230" i="42" s="1" a="1"/>
  <c r="B231" i="42" a="1"/>
  <c r="I231" i="42" a="1"/>
  <c r="C231" i="42" s="1"/>
  <c r="F231" i="42" a="1"/>
  <c r="G231" i="42" a="1"/>
  <c r="E231" i="42" a="1"/>
  <c r="H231" i="42" s="1" a="1"/>
  <c r="E232" i="42" a="1"/>
  <c r="B232" i="42" a="1"/>
  <c r="G232" i="42" a="1"/>
  <c r="I232" i="42" a="1"/>
  <c r="C232" i="42" s="1"/>
  <c r="F232" i="42" a="1"/>
  <c r="G233" i="42" a="1"/>
  <c r="F233" i="42" a="1"/>
  <c r="B233" i="42" a="1"/>
  <c r="I233" i="42" a="1"/>
  <c r="C233" i="42" s="1"/>
  <c r="E233" i="42" a="1"/>
  <c r="H233" i="42" s="1" a="1"/>
  <c r="G234" i="42" a="1"/>
  <c r="E234" i="42" a="1"/>
  <c r="H234" i="42" s="1" a="1"/>
  <c r="B234" i="42" a="1"/>
  <c r="I234" i="42" a="1"/>
  <c r="C234" i="42" s="1"/>
  <c r="F234" i="42" a="1"/>
  <c r="F235" i="42" a="1"/>
  <c r="E235" i="42" a="1"/>
  <c r="G235" i="42" a="1"/>
  <c r="B235" i="42" a="1"/>
  <c r="I235" i="42" a="1"/>
  <c r="C235" i="42" s="1"/>
  <c r="F236" i="42" a="1"/>
  <c r="B236" i="42" a="1"/>
  <c r="I236" i="42" a="1"/>
  <c r="C236" i="42" s="1"/>
  <c r="E236" i="42" a="1"/>
  <c r="G236" i="42" a="1"/>
  <c r="F237" i="42" a="1"/>
  <c r="I237" i="42" a="1"/>
  <c r="C237" i="42" s="1"/>
  <c r="B237" i="42" a="1"/>
  <c r="E237" i="42" a="1"/>
  <c r="G237" i="42" a="1"/>
  <c r="I238" i="42" a="1"/>
  <c r="C238" i="42" s="1"/>
  <c r="E238" i="42" a="1"/>
  <c r="B238" i="42" a="1"/>
  <c r="G238" i="42" a="1"/>
  <c r="B239" i="42" a="1"/>
  <c r="E239" i="42" a="1"/>
  <c r="I239" i="42" a="1"/>
  <c r="C239" i="42" s="1"/>
  <c r="G239" i="42" a="1"/>
  <c r="F239" i="42" a="1"/>
  <c r="B240" i="42" a="1"/>
  <c r="G240" i="42" a="1"/>
  <c r="F240" i="42" a="1"/>
  <c r="E240" i="42" a="1"/>
  <c r="H240" i="42" s="1" a="1"/>
  <c r="I240" i="42" a="1"/>
  <c r="C240" i="42" s="1"/>
  <c r="B241" i="42" a="1"/>
  <c r="E241" i="42" a="1"/>
  <c r="I241" i="42" a="1"/>
  <c r="C241" i="42" s="1"/>
  <c r="G241" i="42" a="1"/>
  <c r="F241" i="42" a="1"/>
  <c r="B242" i="42" a="1"/>
  <c r="G242" i="42" a="1"/>
  <c r="F242" i="42" a="1"/>
  <c r="I242" i="42" a="1"/>
  <c r="C242" i="42" s="1"/>
  <c r="E242" i="42" a="1"/>
  <c r="H242" i="42" s="1" a="1"/>
  <c r="B243" i="42" a="1"/>
  <c r="G243" i="42" a="1"/>
  <c r="E243" i="42" a="1"/>
  <c r="H243" i="42" s="1" a="1"/>
  <c r="F243" i="42" a="1"/>
  <c r="I243" i="42" a="1"/>
  <c r="C243" i="42" s="1"/>
  <c r="B244" i="42" a="1"/>
  <c r="E244" i="42" a="1"/>
  <c r="F244" i="42" a="1"/>
  <c r="G244" i="42" a="1"/>
  <c r="I244" i="42" a="1"/>
  <c r="C244" i="42" s="1"/>
  <c r="G245" i="42" a="1"/>
  <c r="F245" i="42" a="1"/>
  <c r="I245" i="42" a="1"/>
  <c r="C245" i="42" s="1"/>
  <c r="E245" i="42" a="1"/>
  <c r="H245" i="42" s="1" a="1"/>
  <c r="B245" i="42" a="1"/>
  <c r="E246" i="42" a="1"/>
  <c r="G246" i="42" a="1"/>
  <c r="B246" i="42" a="1"/>
  <c r="F246" i="42" a="1"/>
  <c r="I246" i="42" a="1"/>
  <c r="C246" i="42" s="1"/>
  <c r="G247" i="42" a="1"/>
  <c r="E247" i="42" a="1"/>
  <c r="H247" i="42" s="1" a="1"/>
  <c r="F247" i="42" a="1"/>
  <c r="B247" i="42" a="1"/>
  <c r="E248" i="42" a="1"/>
  <c r="I248" i="42" a="1"/>
  <c r="C248" i="42" s="1"/>
  <c r="B248" i="42" a="1"/>
  <c r="G248" i="42" a="1"/>
  <c r="G249" i="42" a="1"/>
  <c r="F249" i="42" a="1"/>
  <c r="E249" i="42" a="1"/>
  <c r="H249" i="42" s="1" a="1"/>
  <c r="B249" i="42" a="1"/>
  <c r="I249" i="42" a="1"/>
  <c r="C249" i="42" s="1"/>
  <c r="G250" i="42" a="1"/>
  <c r="F250" i="42" a="1"/>
  <c r="E250" i="42" a="1"/>
  <c r="H250" i="42" s="1" a="1"/>
  <c r="B250" i="42" a="1"/>
  <c r="F251" i="42" a="1"/>
  <c r="G251" i="42" a="1"/>
  <c r="E251" i="42" a="1"/>
  <c r="H251" i="42" s="1" a="1"/>
  <c r="I251" i="42" a="1"/>
  <c r="C251" i="42" s="1"/>
  <c r="B251" i="42" a="1"/>
  <c r="I252" i="42" a="1"/>
  <c r="C252" i="42" s="1"/>
  <c r="B252" i="42" a="1"/>
  <c r="E252" i="42" a="1"/>
  <c r="F252" i="42" a="1"/>
  <c r="G252" i="42" a="1"/>
  <c r="E253" i="42" a="1"/>
  <c r="F253" i="42" a="1"/>
  <c r="B253" i="42" a="1"/>
  <c r="G253" i="42" a="1"/>
  <c r="I253" i="42" a="1"/>
  <c r="C253" i="42" s="1"/>
  <c r="F254" i="42" a="1"/>
  <c r="B254" i="42" a="1"/>
  <c r="I254" i="42" a="1"/>
  <c r="C254" i="42" s="1"/>
  <c r="E254" i="42" a="1"/>
  <c r="G254" i="42" a="1"/>
  <c r="G255" i="42" a="1"/>
  <c r="B255" i="42" a="1"/>
  <c r="E255" i="42" a="1"/>
  <c r="H255" i="42" s="1" a="1"/>
  <c r="I255" i="42" a="1"/>
  <c r="C255" i="42" s="1"/>
  <c r="E256" i="42" a="1"/>
  <c r="B256" i="42" a="1"/>
  <c r="I256" i="42" a="1"/>
  <c r="C256" i="42" s="1"/>
  <c r="G256" i="42" a="1"/>
  <c r="F256" i="42" a="1"/>
  <c r="G257" i="42" a="1"/>
  <c r="F257" i="42" a="1"/>
  <c r="B257" i="42" a="1"/>
  <c r="E257" i="42" a="1"/>
  <c r="H257" i="42" s="1" a="1"/>
  <c r="I257" i="42" a="1"/>
  <c r="C257" i="42" s="1"/>
  <c r="E258" i="42" a="1"/>
  <c r="I258" i="42" a="1"/>
  <c r="C258" i="42" s="1"/>
  <c r="G258" i="42" a="1"/>
  <c r="F258" i="42" a="1"/>
  <c r="B258" i="42" a="1"/>
  <c r="G259" i="42" a="1"/>
  <c r="B259" i="42" a="1"/>
  <c r="I259" i="42" a="1"/>
  <c r="C259" i="42" s="1"/>
  <c r="F259" i="42" a="1"/>
  <c r="E259" i="42" a="1"/>
  <c r="H259" i="42" s="1" a="1"/>
  <c r="B260" i="42" a="1"/>
  <c r="I260" i="42" a="1"/>
  <c r="C260" i="42" s="1"/>
  <c r="F260" i="42" a="1"/>
  <c r="E260" i="42" a="1"/>
  <c r="G260" i="42" a="1"/>
  <c r="I261" i="42" a="1"/>
  <c r="C261" i="42" s="1"/>
  <c r="F261" i="42" a="1"/>
  <c r="G261" i="42" a="1"/>
  <c r="B261" i="42" a="1"/>
  <c r="E261" i="42" a="1"/>
  <c r="H261" i="42" s="1" a="1"/>
  <c r="G262" i="42" a="1"/>
  <c r="B262" i="42" a="1"/>
  <c r="E262" i="42" a="1"/>
  <c r="F262" i="42" a="1"/>
  <c r="I262" i="42" a="1"/>
  <c r="C262" i="42" s="1"/>
  <c r="F263" i="42" a="1"/>
  <c r="G263" i="42" a="1"/>
  <c r="E263" i="42" a="1"/>
  <c r="H263" i="42" s="1" a="1"/>
  <c r="I263" i="42" a="1"/>
  <c r="C263" i="42" s="1"/>
  <c r="B263" i="42" a="1"/>
  <c r="G264" i="42" a="1"/>
  <c r="F264" i="42" a="1"/>
  <c r="E264" i="42" a="1"/>
  <c r="H264" i="42" s="1" a="1"/>
  <c r="I264" i="42" a="1"/>
  <c r="C264" i="42" s="1"/>
  <c r="B264" i="42" a="1"/>
  <c r="I265" i="42" a="1"/>
  <c r="C265" i="42" s="1"/>
  <c r="E265" i="42" a="1"/>
  <c r="B265" i="42" a="1"/>
  <c r="G265" i="42" a="1"/>
  <c r="F266" i="42" a="1"/>
  <c r="B266" i="42" a="1"/>
  <c r="E266" i="42" a="1"/>
  <c r="G266" i="42" a="1"/>
  <c r="I266" i="42" a="1"/>
  <c r="C266" i="42" s="1"/>
  <c r="F267" i="42" a="1"/>
  <c r="E267" i="42" a="1"/>
  <c r="G267" i="42" a="1"/>
  <c r="I267" i="42" a="1"/>
  <c r="C267" i="42" s="1"/>
  <c r="B267" i="42" a="1"/>
  <c r="B268" i="42" a="1"/>
  <c r="I268" i="42" a="1"/>
  <c r="C268" i="42" s="1"/>
  <c r="E268" i="42" a="1"/>
  <c r="F268" i="42" a="1"/>
  <c r="G268" i="42" a="1"/>
  <c r="B269" i="42" a="1"/>
  <c r="F269" i="42" a="1"/>
  <c r="E269" i="42" a="1"/>
  <c r="G269" i="42" a="1"/>
  <c r="G270" i="42" a="1"/>
  <c r="E270" i="42" a="1"/>
  <c r="H270" i="42" s="1" a="1"/>
  <c r="B270" i="42" a="1"/>
  <c r="I270" i="42" a="1"/>
  <c r="C270" i="42" s="1"/>
  <c r="F270" i="42" a="1"/>
  <c r="B271" i="42" a="1"/>
  <c r="I271" i="42" a="1"/>
  <c r="C271" i="42" s="1"/>
  <c r="G271" i="42" a="1"/>
  <c r="F271" i="42" a="1"/>
  <c r="E271" i="42" a="1"/>
  <c r="H271" i="42" s="1" a="1"/>
  <c r="F272" i="42" a="1"/>
  <c r="I272" i="42" a="1"/>
  <c r="C272" i="42" s="1"/>
  <c r="E272" i="42" a="1"/>
  <c r="B272" i="42" a="1"/>
  <c r="G272" i="42" a="1"/>
  <c r="G273" i="42" a="1"/>
  <c r="I273" i="42" a="1"/>
  <c r="C273" i="42" s="1"/>
  <c r="B273" i="42" a="1"/>
  <c r="F273" i="42" a="1"/>
  <c r="E273" i="42" a="1"/>
  <c r="H273" i="42" s="1" a="1"/>
  <c r="G274" i="42" a="1"/>
  <c r="I274" i="42" a="1"/>
  <c r="C274" i="42" s="1"/>
  <c r="E274" i="42" a="1"/>
  <c r="H274" i="42" s="1" a="1"/>
  <c r="B274" i="42" a="1"/>
  <c r="E275" i="42" a="1"/>
  <c r="G275" i="42" a="1"/>
  <c r="I275" i="42" a="1"/>
  <c r="C275" i="42" s="1"/>
  <c r="B275" i="42" a="1"/>
  <c r="F275" i="42" a="1"/>
  <c r="E276" i="42" a="1"/>
  <c r="B276" i="42" a="1"/>
  <c r="I276" i="42" a="1"/>
  <c r="C276" i="42" s="1"/>
  <c r="F276" i="42" a="1"/>
  <c r="G276" i="42" a="1"/>
  <c r="G277" i="42" a="1"/>
  <c r="B277" i="42" a="1"/>
  <c r="F277" i="42" a="1"/>
  <c r="E277" i="42" a="1"/>
  <c r="H277" i="42" s="1" a="1"/>
  <c r="B278" i="42" a="1"/>
  <c r="G278" i="42" a="1"/>
  <c r="E278" i="42" a="1"/>
  <c r="H278" i="42" s="1" a="1"/>
  <c r="F278" i="42" a="1"/>
  <c r="I278" i="42" a="1"/>
  <c r="C278" i="42" s="1"/>
  <c r="G279" i="42" a="1"/>
  <c r="F279" i="42" a="1"/>
  <c r="I279" i="42" a="1"/>
  <c r="C279" i="42" s="1"/>
  <c r="E279" i="42" a="1"/>
  <c r="H279" i="42" s="1" a="1"/>
  <c r="B279" i="42" a="1"/>
  <c r="B280" i="42" a="1"/>
  <c r="E280" i="42" a="1"/>
  <c r="F280" i="42" a="1"/>
  <c r="I280" i="42" a="1"/>
  <c r="C280" i="42" s="1"/>
  <c r="G280" i="42" a="1"/>
  <c r="F281" i="42" a="1"/>
  <c r="E281" i="42" a="1"/>
  <c r="B281" i="42" a="1"/>
  <c r="G281" i="42" a="1"/>
  <c r="I281" i="42" a="1"/>
  <c r="C281" i="42" s="1"/>
  <c r="B282" i="42" a="1"/>
  <c r="G282" i="42" a="1"/>
  <c r="F282" i="42" a="1"/>
  <c r="E282" i="42" a="1"/>
  <c r="H282" i="42" s="1" a="1"/>
  <c r="I282" i="42" a="1"/>
  <c r="C282" i="42" s="1"/>
  <c r="G283" i="42" a="1"/>
  <c r="F283" i="42" a="1"/>
  <c r="I283" i="42" a="1"/>
  <c r="C283" i="42" s="1"/>
  <c r="B283" i="42" a="1"/>
  <c r="E283" i="42" a="1"/>
  <c r="H283" i="42" s="1" a="1"/>
  <c r="G284" i="42" a="1"/>
  <c r="B284" i="42" a="1"/>
  <c r="F284" i="42" a="1"/>
  <c r="E284" i="42" a="1"/>
  <c r="I284" i="42" a="1"/>
  <c r="C284" i="42" s="1"/>
  <c r="I285" i="42" a="1"/>
  <c r="C285" i="42" s="1"/>
  <c r="B285" i="42" a="1"/>
  <c r="G285" i="42" a="1"/>
  <c r="E285" i="42" a="1"/>
  <c r="I286" i="42" a="1"/>
  <c r="C286" i="42" s="1"/>
  <c r="E286" i="42" a="1"/>
  <c r="G286" i="42" a="1"/>
  <c r="F286" i="42" a="1"/>
  <c r="B286" i="42" a="1"/>
  <c r="F287" i="42" a="1"/>
  <c r="G287" i="42" a="1"/>
  <c r="I287" i="42" a="1"/>
  <c r="C287" i="42" s="1"/>
  <c r="B287" i="42" a="1"/>
  <c r="E287" i="42" a="1"/>
  <c r="G288" i="42" a="1"/>
  <c r="B288" i="42" a="1"/>
  <c r="I288" i="42" a="1"/>
  <c r="C288" i="42" s="1"/>
  <c r="F288" i="42" a="1"/>
  <c r="E288" i="42" a="1"/>
  <c r="B289" i="42" a="1"/>
  <c r="E289" i="42" a="1"/>
  <c r="F289" i="42" a="1"/>
  <c r="G289" i="42" a="1"/>
  <c r="I289" i="42" a="1"/>
  <c r="C289" i="42" s="1"/>
  <c r="F290" i="42" a="1"/>
  <c r="I290" i="42" a="1"/>
  <c r="C290" i="42" s="1"/>
  <c r="E290" i="42" a="1"/>
  <c r="B290" i="42" a="1"/>
  <c r="G290" i="42" a="1"/>
  <c r="B291" i="42" a="1"/>
  <c r="I291" i="42" a="1"/>
  <c r="C291" i="42" s="1"/>
  <c r="G291" i="42" a="1"/>
  <c r="E291" i="42" a="1"/>
  <c r="H291" i="42" s="1" a="1"/>
  <c r="F291" i="42" a="1"/>
  <c r="G292" i="42" a="1"/>
  <c r="E292" i="42" a="1"/>
  <c r="H292" i="42" s="1" a="1"/>
  <c r="I292" i="42" a="1"/>
  <c r="C292" i="42" s="1"/>
  <c r="B292" i="42" a="1"/>
  <c r="F292" i="42" a="1"/>
  <c r="F293" i="42" a="1"/>
  <c r="G293" i="42" a="1"/>
  <c r="B293" i="42" a="1"/>
  <c r="I293" i="42" a="1"/>
  <c r="C293" i="42" s="1"/>
  <c r="E293" i="42" a="1"/>
  <c r="H293" i="42" s="1" a="1"/>
  <c r="G294" i="42" a="1"/>
  <c r="F294" i="42" a="1"/>
  <c r="E294" i="42" a="1"/>
  <c r="H294" i="42" s="1" a="1"/>
  <c r="I294" i="42" a="1"/>
  <c r="C294" i="42" s="1"/>
  <c r="B294" i="42" a="1"/>
  <c r="F295" i="42" a="1"/>
  <c r="G295" i="42" a="1"/>
  <c r="I295" i="42" a="1"/>
  <c r="C295" i="42" s="1"/>
  <c r="E295" i="42" a="1"/>
  <c r="H295" i="42" s="1" a="1"/>
  <c r="B295" i="42" a="1"/>
  <c r="G296" i="42" a="1"/>
  <c r="F296" i="42" a="1"/>
  <c r="I296" i="42" a="1"/>
  <c r="C296" i="42" s="1"/>
  <c r="E296" i="42" a="1"/>
  <c r="H296" i="42" s="1" a="1"/>
  <c r="B296" i="42" a="1"/>
  <c r="G297" i="42" a="1"/>
  <c r="F297" i="42" a="1"/>
  <c r="B297" i="42" a="1"/>
  <c r="I297" i="42" a="1"/>
  <c r="C297" i="42" s="1"/>
  <c r="E297" i="42" a="1"/>
  <c r="H297" i="42" s="1" a="1"/>
  <c r="G298" i="42" a="1"/>
  <c r="E298" i="42" a="1"/>
  <c r="H298" i="42" s="1" a="1"/>
  <c r="B298" i="42" a="1"/>
  <c r="I298" i="42" a="1"/>
  <c r="C298" i="42" s="1"/>
  <c r="G299" i="42" a="1"/>
  <c r="F299" i="42" a="1"/>
  <c r="B299" i="42" a="1"/>
  <c r="E299" i="42" a="1"/>
  <c r="H299" i="42" s="1" a="1"/>
  <c r="I299" i="42" a="1"/>
  <c r="C299" i="42" s="1"/>
  <c r="B300" i="42" a="1"/>
  <c r="G300" i="42" a="1"/>
  <c r="E300" i="42" a="1"/>
  <c r="F300" i="42" a="1"/>
  <c r="G301" i="42" a="1"/>
  <c r="F301" i="42" a="1"/>
  <c r="E301" i="42" a="1"/>
  <c r="H301" i="42" s="1" a="1"/>
  <c r="B301" i="42" a="1"/>
  <c r="I301" i="42" a="1"/>
  <c r="C301" i="42" s="1"/>
  <c r="F302" i="42" a="1"/>
  <c r="E302" i="42" a="1"/>
  <c r="I302" i="42" a="1"/>
  <c r="C302" i="42" s="1"/>
  <c r="B302" i="42" a="1"/>
  <c r="G302" i="42" a="1"/>
  <c r="I303" i="42" a="1"/>
  <c r="C303" i="42" s="1"/>
  <c r="G303" i="42" a="1"/>
  <c r="B303" i="42" a="1"/>
  <c r="F303" i="42" a="1"/>
  <c r="E303" i="42" a="1"/>
  <c r="H303" i="42" s="1" a="1"/>
  <c r="F304" i="42" a="1"/>
  <c r="E304" i="42" a="1"/>
  <c r="B304" i="42" a="1"/>
  <c r="G304" i="42" a="1"/>
  <c r="I304" i="42" a="1"/>
  <c r="C304" i="42" s="1"/>
  <c r="F305" i="42" a="1"/>
  <c r="G305" i="42" a="1"/>
  <c r="E305" i="42" a="1"/>
  <c r="H305" i="42" s="1" a="1"/>
  <c r="B305" i="42" a="1"/>
  <c r="I305" i="42" a="1"/>
  <c r="C305" i="42" s="1"/>
  <c r="F306" i="42" a="1"/>
  <c r="B306" i="42" a="1"/>
  <c r="G306" i="42" a="1"/>
  <c r="I306" i="42" a="1"/>
  <c r="C306" i="42" s="1"/>
  <c r="E306" i="42" a="1"/>
  <c r="H306" i="42" s="1" a="1"/>
  <c r="I307" i="42" a="1"/>
  <c r="C307" i="42" s="1"/>
  <c r="B307" i="42" a="1"/>
  <c r="F307" i="42" a="1"/>
  <c r="G307" i="42" a="1"/>
  <c r="E307" i="42" a="1"/>
  <c r="H307" i="42" s="1" a="1"/>
  <c r="I308" i="42" a="1"/>
  <c r="C308" i="42" s="1"/>
  <c r="B308" i="42" a="1"/>
  <c r="F308" i="42" a="1"/>
  <c r="G308" i="42" a="1"/>
  <c r="E308" i="42" a="1"/>
  <c r="H308" i="42" s="1" a="1"/>
  <c r="B309" i="42" a="1"/>
  <c r="G309" i="42" a="1"/>
  <c r="I309" i="42" a="1"/>
  <c r="C309" i="42" s="1"/>
  <c r="E309" i="42" a="1"/>
  <c r="H309" i="42" s="1" a="1"/>
  <c r="F310" i="42" a="1"/>
  <c r="B310" i="42" a="1"/>
  <c r="E310" i="42" a="1"/>
  <c r="G310" i="42" a="1"/>
  <c r="F311" i="42" a="1"/>
  <c r="B311" i="42" a="1"/>
  <c r="G311" i="42" a="1"/>
  <c r="E311" i="42" a="1"/>
  <c r="H311" i="42" s="1" a="1"/>
  <c r="I311" i="42" a="1"/>
  <c r="C311" i="42" s="1"/>
  <c r="G312" i="42" a="1"/>
  <c r="E312" i="42" a="1"/>
  <c r="H312" i="42" s="1" a="1"/>
  <c r="B312" i="42" a="1"/>
  <c r="I312" i="42" a="1"/>
  <c r="C312" i="42" s="1"/>
  <c r="F312" i="42" a="1"/>
  <c r="I313" i="42" a="1"/>
  <c r="C313" i="42" s="1"/>
  <c r="G313" i="42" a="1"/>
  <c r="B313" i="42" a="1"/>
  <c r="E313" i="42" a="1"/>
  <c r="H313" i="42" s="1" a="1"/>
  <c r="E314" i="42" a="1"/>
  <c r="F314" i="42" a="1"/>
  <c r="B314" i="42" a="1"/>
  <c r="G314" i="42" a="1"/>
  <c r="G315" i="42" a="1"/>
  <c r="B315" i="42" a="1"/>
  <c r="F315" i="42" a="1"/>
  <c r="E315" i="42" a="1"/>
  <c r="H315" i="42" s="1" a="1"/>
  <c r="I315" i="42" a="1"/>
  <c r="C315" i="42" s="1"/>
  <c r="B316" i="42" a="1"/>
  <c r="F316" i="42" a="1"/>
  <c r="E316" i="42" a="1"/>
  <c r="I316" i="42" a="1"/>
  <c r="C316" i="42" s="1"/>
  <c r="G316" i="42" a="1"/>
  <c r="G317" i="42" a="1"/>
  <c r="I317" i="42" a="1"/>
  <c r="C317" i="42" s="1"/>
  <c r="B317" i="42" a="1"/>
  <c r="E317" i="42" a="1"/>
  <c r="H317" i="42" s="1" a="1"/>
  <c r="G318" i="42" a="1"/>
  <c r="F318" i="42" a="1"/>
  <c r="I318" i="42" a="1"/>
  <c r="C318" i="42" s="1"/>
  <c r="B318" i="42" a="1"/>
  <c r="E318" i="42" a="1"/>
  <c r="H318" i="42" s="1" a="1"/>
  <c r="G319" i="42" a="1"/>
  <c r="B319" i="42" a="1"/>
  <c r="I319" i="42" a="1"/>
  <c r="C319" i="42" s="1"/>
  <c r="E319" i="42" a="1"/>
  <c r="F320" i="42" a="1"/>
  <c r="G320" i="42" a="1"/>
  <c r="E320" i="42" a="1"/>
  <c r="H320" i="42" s="1" a="1"/>
  <c r="B320" i="42" a="1"/>
  <c r="I321" i="42" a="1"/>
  <c r="C321" i="42" s="1"/>
  <c r="B321" i="42" a="1"/>
  <c r="F321" i="42" a="1"/>
  <c r="E321" i="42" a="1"/>
  <c r="G321" i="42" a="1"/>
  <c r="B322" i="42" a="1"/>
  <c r="G322" i="42" a="1"/>
  <c r="I322" i="42" a="1"/>
  <c r="C322" i="42" s="1"/>
  <c r="E322" i="42" a="1"/>
  <c r="H322" i="42" s="1" a="1"/>
  <c r="E323" i="42" a="1"/>
  <c r="F323" i="42" a="1"/>
  <c r="G323" i="42" a="1"/>
  <c r="B323" i="42" a="1"/>
  <c r="I323" i="42" a="1"/>
  <c r="C323" i="42" s="1"/>
  <c r="G324" i="42" a="1"/>
  <c r="E324" i="42" a="1"/>
  <c r="H324" i="42" s="1" a="1"/>
  <c r="B324" i="42" a="1"/>
  <c r="G325" i="42" a="1"/>
  <c r="F325" i="42" a="1"/>
  <c r="I325" i="42" a="1"/>
  <c r="C325" i="42" s="1"/>
  <c r="E325" i="42" a="1"/>
  <c r="H325" i="42" s="1" a="1"/>
  <c r="B325" i="42" a="1"/>
  <c r="B326" i="42" a="1"/>
  <c r="I326" i="42" a="1"/>
  <c r="C326" i="42" s="1"/>
  <c r="E326" i="42" a="1"/>
  <c r="G326" i="42" a="1"/>
  <c r="E327" i="42" a="1"/>
  <c r="G327" i="42" a="1"/>
  <c r="F327" i="42" a="1"/>
  <c r="B327" i="42" a="1"/>
  <c r="E328" i="42" a="1"/>
  <c r="I328" i="42" a="1"/>
  <c r="C328" i="42" s="1"/>
  <c r="B328" i="42" a="1"/>
  <c r="G328" i="42" a="1"/>
  <c r="E329" i="42" a="1"/>
  <c r="G329" i="42" a="1"/>
  <c r="I329" i="42" a="1"/>
  <c r="C329" i="42" s="1"/>
  <c r="B329" i="42" a="1"/>
  <c r="F329" i="42" a="1"/>
  <c r="I330" i="42" a="1"/>
  <c r="C330" i="42" s="1"/>
  <c r="E330" i="42" a="1"/>
  <c r="G330" i="42" a="1"/>
  <c r="B330" i="42" a="1"/>
  <c r="G331" i="42" a="1"/>
  <c r="I331" i="42" a="1"/>
  <c r="C331" i="42" s="1"/>
  <c r="E331" i="42" a="1"/>
  <c r="H331" i="42" s="1" a="1"/>
  <c r="B331" i="42" a="1"/>
  <c r="F331" i="42" a="1"/>
  <c r="E332" i="42" a="1"/>
  <c r="B332" i="42" a="1"/>
  <c r="G332" i="42" a="1"/>
  <c r="E333" i="42" a="1"/>
  <c r="F333" i="42" a="1"/>
  <c r="B333" i="42" a="1"/>
  <c r="G333" i="42" a="1"/>
  <c r="I333" i="42" a="1"/>
  <c r="C333" i="42" s="1"/>
  <c r="G334" i="42" a="1"/>
  <c r="B334" i="42" a="1"/>
  <c r="I334" i="42" a="1"/>
  <c r="C334" i="42" s="1"/>
  <c r="E334" i="42" a="1"/>
  <c r="H334" i="42" s="1" a="1"/>
  <c r="I335" i="42" a="1"/>
  <c r="C335" i="42" s="1"/>
  <c r="B335" i="42" a="1"/>
  <c r="E335" i="42" a="1"/>
  <c r="F335" i="42" a="1"/>
  <c r="G335" i="42" a="1"/>
  <c r="G336" i="42" a="1"/>
  <c r="E336" i="42" a="1"/>
  <c r="H336" i="42" s="1" a="1"/>
  <c r="B336" i="42" a="1"/>
  <c r="E337" i="42" a="1"/>
  <c r="B337" i="42" a="1"/>
  <c r="G337" i="42" a="1"/>
  <c r="I337" i="42" a="1"/>
  <c r="C337" i="42" s="1"/>
  <c r="B338" i="42" a="1"/>
  <c r="I338" i="42" a="1"/>
  <c r="C338" i="42" s="1"/>
  <c r="G338" i="42" a="1"/>
  <c r="F338" i="42" a="1"/>
  <c r="E338" i="42" a="1"/>
  <c r="H338" i="42" s="1" a="1"/>
  <c r="E339" i="42" a="1"/>
  <c r="G339" i="42" a="1"/>
  <c r="I339" i="42" a="1"/>
  <c r="C339" i="42" s="1"/>
  <c r="F339" i="42" a="1"/>
  <c r="B339" i="42" a="1"/>
  <c r="B340" i="42" a="1"/>
  <c r="G340" i="42" a="1"/>
  <c r="I340" i="42" a="1"/>
  <c r="C340" i="42" s="1"/>
  <c r="E340" i="42" a="1"/>
  <c r="H340" i="42" s="1" a="1"/>
  <c r="G341" i="42" a="1"/>
  <c r="E341" i="42" a="1"/>
  <c r="H341" i="42" s="1" a="1"/>
  <c r="I341" i="42" a="1"/>
  <c r="C341" i="42" s="1"/>
  <c r="F341" i="42" a="1"/>
  <c r="B341" i="42" a="1"/>
  <c r="G342" i="42" a="1"/>
  <c r="E342" i="42" a="1"/>
  <c r="H342" i="42" s="1" a="1"/>
  <c r="I342" i="42" a="1"/>
  <c r="C342" i="42" s="1"/>
  <c r="B342" i="42" a="1"/>
  <c r="I343" i="42" a="1"/>
  <c r="C343" i="42" s="1"/>
  <c r="F343" i="42" a="1"/>
  <c r="G343" i="42" a="1"/>
  <c r="E343" i="42" a="1"/>
  <c r="H343" i="42" s="1" a="1"/>
  <c r="B343" i="42" a="1"/>
  <c r="I344" i="42" a="1"/>
  <c r="C344" i="42" s="1"/>
  <c r="B344" i="42" a="1"/>
  <c r="E344" i="42" a="1"/>
  <c r="H344" i="42" s="1" a="1"/>
  <c r="B345" i="42" a="1"/>
  <c r="I345" i="42" a="1"/>
  <c r="C345" i="42" s="1"/>
  <c r="G345" i="42" a="1"/>
  <c r="F345" i="42" a="1"/>
  <c r="E345" i="42" a="1"/>
  <c r="H345" i="42" s="1" a="1"/>
  <c r="E346" i="42" a="1"/>
  <c r="G346" i="42" a="1"/>
  <c r="B346" i="42" a="1"/>
  <c r="F346" i="42" a="1"/>
  <c r="B347" i="42" a="1"/>
  <c r="E347" i="42" a="1"/>
  <c r="G347" i="42" a="1"/>
  <c r="I347" i="42" a="1"/>
  <c r="C347" i="42" s="1"/>
  <c r="F348" i="42" a="1"/>
  <c r="G348" i="42" a="1"/>
  <c r="E348" i="42" a="1"/>
  <c r="B348" i="42" a="1"/>
  <c r="I348" i="42" a="1"/>
  <c r="C348" i="42" s="1"/>
  <c r="G349" i="42" a="1"/>
  <c r="E349" i="42" a="1"/>
  <c r="I349" i="42" a="1"/>
  <c r="C349" i="42" s="1"/>
  <c r="B349" i="42" a="1"/>
  <c r="F349" i="42" a="1"/>
  <c r="E350" i="42" a="1"/>
  <c r="B350" i="42" a="1"/>
  <c r="G350" i="42" a="1"/>
  <c r="I350" i="42" a="1"/>
  <c r="C350" i="42" s="1"/>
  <c r="F350" i="42" a="1"/>
  <c r="G351" i="42" a="1"/>
  <c r="I351" i="42" a="1"/>
  <c r="C351" i="42" s="1"/>
  <c r="B351" i="42" a="1"/>
  <c r="E351" i="42" a="1"/>
  <c r="H351" i="42" s="1" a="1"/>
  <c r="B352" i="42" a="1"/>
  <c r="F352" i="42" a="1"/>
  <c r="E352" i="42" a="1"/>
  <c r="G352" i="42" a="1"/>
  <c r="B353" i="42" a="1"/>
  <c r="E353" i="42" a="1"/>
  <c r="F353" i="42" a="1"/>
  <c r="G353" i="42" a="1"/>
  <c r="I353" i="42" a="1"/>
  <c r="C353" i="42" s="1"/>
  <c r="B354" i="42" a="1"/>
  <c r="I354" i="42" a="1"/>
  <c r="C354" i="42" s="1"/>
  <c r="G354" i="42" a="1"/>
  <c r="E354" i="42" a="1"/>
  <c r="B355" i="42" a="1"/>
  <c r="E355" i="42" a="1"/>
  <c r="I355" i="42" a="1"/>
  <c r="C355" i="42" s="1"/>
  <c r="G355" i="42" a="1"/>
  <c r="F355" i="42" a="1"/>
  <c r="E356" i="42" a="1"/>
  <c r="B356" i="42" a="1"/>
  <c r="G356" i="42" a="1"/>
  <c r="G357" i="42" a="1"/>
  <c r="F357" i="42" a="1"/>
  <c r="B357" i="42" a="1"/>
  <c r="E357" i="42" a="1"/>
  <c r="H357" i="42" s="1" a="1"/>
  <c r="I357" i="42" a="1"/>
  <c r="C357" i="42" s="1"/>
  <c r="E358" i="42" a="1"/>
  <c r="B358" i="42" a="1"/>
  <c r="F358" i="42" a="1"/>
  <c r="I358" i="42" a="1"/>
  <c r="C358" i="42" s="1"/>
  <c r="G359" i="42" a="1"/>
  <c r="I359" i="42" a="1"/>
  <c r="C359" i="42" s="1"/>
  <c r="E359" i="42" a="1"/>
  <c r="H359" i="42" s="1" a="1"/>
  <c r="B359" i="42" a="1"/>
  <c r="E360" i="42" a="1"/>
  <c r="I360" i="42" a="1"/>
  <c r="C360" i="42" s="1"/>
  <c r="B360" i="42" a="1"/>
  <c r="F360" i="42" a="1"/>
  <c r="G360" i="42" a="1"/>
  <c r="I361" i="42" a="1"/>
  <c r="C361" i="42" s="1"/>
  <c r="E361" i="42" a="1"/>
  <c r="G361" i="42" a="1"/>
  <c r="B361" i="42" a="1"/>
  <c r="G362" i="42" a="1"/>
  <c r="F362" i="42" a="1"/>
  <c r="B362" i="42" a="1"/>
  <c r="I362" i="42" a="1"/>
  <c r="C362" i="42" s="1"/>
  <c r="E362" i="42" a="1"/>
  <c r="H362" i="42" s="1" a="1"/>
  <c r="F363" i="42" a="1"/>
  <c r="E363" i="42" a="1"/>
  <c r="B363" i="42" a="1"/>
  <c r="I363" i="42" a="1"/>
  <c r="C363" i="42" s="1"/>
  <c r="G363" i="42" a="1"/>
  <c r="I364" i="42" a="1"/>
  <c r="C364" i="42" s="1"/>
  <c r="F364" i="42" a="1"/>
  <c r="G364" i="42" a="1"/>
  <c r="E364" i="42" a="1"/>
  <c r="H364" i="42" s="1" a="1"/>
  <c r="B364" i="42" a="1"/>
  <c r="E365" i="42" a="1"/>
  <c r="I365" i="42" a="1"/>
  <c r="C365" i="42" s="1"/>
  <c r="F365" i="42" a="1"/>
  <c r="B365" i="42" a="1"/>
  <c r="G365" i="42" a="1"/>
  <c r="I366" i="42" a="1"/>
  <c r="C366" i="42" s="1"/>
  <c r="B366" i="42" a="1"/>
  <c r="G366" i="42" a="1"/>
  <c r="E366" i="42" a="1"/>
  <c r="H366" i="42" s="1" a="1"/>
  <c r="F367" i="42" a="1"/>
  <c r="I367" i="42" a="1"/>
  <c r="C367" i="42" s="1"/>
  <c r="E367" i="42" a="1"/>
  <c r="H367" i="42" s="1" a="1"/>
  <c r="B367" i="42" a="1"/>
  <c r="I368" i="42" a="1"/>
  <c r="C368" i="42" s="1"/>
  <c r="E368" i="42" a="1"/>
  <c r="B368" i="42" a="1"/>
  <c r="G368" i="42" a="1"/>
  <c r="F369" i="42" a="1"/>
  <c r="B369" i="42" a="1"/>
  <c r="G369" i="42" a="1"/>
  <c r="I369" i="42" a="1"/>
  <c r="C369" i="42" s="1"/>
  <c r="E369" i="42" a="1"/>
  <c r="H369" i="42" s="1" a="1"/>
  <c r="B370" i="42" a="1"/>
  <c r="I370" i="42" a="1"/>
  <c r="C370" i="42" s="1"/>
  <c r="F370" i="42" a="1"/>
  <c r="E370" i="42" a="1"/>
  <c r="G370" i="42" a="1"/>
  <c r="F371" i="42" a="1"/>
  <c r="E371" i="42" a="1"/>
  <c r="B371" i="42" a="1"/>
  <c r="G371" i="42" a="1"/>
  <c r="I371" i="42" a="1"/>
  <c r="C371" i="42" s="1"/>
  <c r="B372" i="42" a="1"/>
  <c r="E372" i="42" a="1"/>
  <c r="I372" i="42" a="1"/>
  <c r="C372" i="42" s="1"/>
  <c r="G372" i="42" a="1"/>
  <c r="F373" i="42" a="1"/>
  <c r="E373" i="42" a="1"/>
  <c r="I373" i="42" a="1"/>
  <c r="C373" i="42" s="1"/>
  <c r="B373" i="42" a="1"/>
  <c r="G373" i="42" a="1"/>
  <c r="E374" i="42" a="1"/>
  <c r="B374" i="42" a="1"/>
  <c r="I374" i="42" a="1"/>
  <c r="C374" i="42" s="1"/>
  <c r="F374" i="42" a="1"/>
  <c r="G374" i="42" a="1"/>
  <c r="B375" i="42" a="1"/>
  <c r="I375" i="42" a="1"/>
  <c r="C375" i="42" s="1"/>
  <c r="G375" i="42" a="1"/>
  <c r="E375" i="42" a="1"/>
  <c r="H375" i="42" s="1" a="1"/>
  <c r="F376" i="42" a="1"/>
  <c r="B376" i="42" a="1"/>
  <c r="E376" i="42" a="1"/>
  <c r="H376" i="42" s="1" a="1"/>
  <c r="B377" i="42" a="1"/>
  <c r="I377" i="42" a="1"/>
  <c r="C377" i="42" s="1"/>
  <c r="E377" i="42" a="1"/>
  <c r="G377" i="42" a="1"/>
  <c r="F378" i="42" a="1"/>
  <c r="B378" i="42" a="1"/>
  <c r="G378" i="42" a="1"/>
  <c r="E378" i="42" a="1"/>
  <c r="H378" i="42" s="1" a="1"/>
  <c r="I378" i="42" a="1"/>
  <c r="C378" i="42" s="1"/>
  <c r="E379" i="42" a="1"/>
  <c r="B379" i="42" a="1"/>
  <c r="G379" i="42" a="1"/>
  <c r="F379" i="42" a="1"/>
  <c r="I379" i="42" a="1"/>
  <c r="C379" i="42" s="1"/>
  <c r="G380" i="42" a="1"/>
  <c r="B380" i="42" a="1"/>
  <c r="E380" i="42" a="1"/>
  <c r="H380" i="42" s="1" a="1"/>
  <c r="G381" i="42" a="1"/>
  <c r="B381" i="42" a="1"/>
  <c r="I381" i="42" a="1"/>
  <c r="C381" i="42" s="1"/>
  <c r="E381" i="42" a="1"/>
  <c r="F381" i="42" a="1"/>
  <c r="I382" i="42" a="1"/>
  <c r="C382" i="42" s="1"/>
  <c r="G382" i="42" a="1"/>
  <c r="E382" i="42" a="1"/>
  <c r="B382" i="42" a="1"/>
  <c r="F382" i="42" a="1"/>
  <c r="I383" i="42" a="1"/>
  <c r="C383" i="42" s="1"/>
  <c r="E383" i="42" a="1"/>
  <c r="B383" i="42" a="1"/>
  <c r="G383" i="42" a="1"/>
  <c r="B2" i="42" a="1"/>
  <c r="E2" i="42" a="1"/>
  <c r="I2" i="42" a="1"/>
  <c r="C2" i="42" s="1"/>
  <c r="G2" i="42" a="1"/>
  <c r="F2" i="42" a="1"/>
  <c r="AG49" i="19"/>
  <c r="AT108" i="33"/>
  <c r="AT104" i="33"/>
  <c r="AT105" i="33"/>
  <c r="AG48" i="19"/>
  <c r="AG47" i="19"/>
  <c r="AG46" i="19"/>
  <c r="AG45" i="19"/>
  <c r="AG44" i="19"/>
  <c r="AT37" i="34"/>
  <c r="AG43" i="19"/>
  <c r="AG41" i="19"/>
  <c r="AG42" i="19"/>
  <c r="AG40" i="19"/>
  <c r="AG39" i="19"/>
  <c r="AG38" i="19"/>
  <c r="AG37" i="19"/>
  <c r="AT52" i="34"/>
  <c r="AG36" i="19"/>
  <c r="AG35" i="19"/>
  <c r="AG34" i="19"/>
  <c r="AG33" i="19"/>
  <c r="AG32" i="19"/>
  <c r="AG31" i="19"/>
  <c r="AG30" i="19"/>
  <c r="AG29" i="19"/>
  <c r="H284" i="42" l="1" a="1"/>
  <c r="H64" i="42" a="1"/>
  <c r="H96" i="42" a="1"/>
  <c r="H160" i="42" a="1"/>
  <c r="H287" i="42" a="1"/>
  <c r="H354" i="42" a="1"/>
  <c r="H97" i="42" a="1"/>
  <c r="H36" i="42" a="1"/>
  <c r="H99" i="42" a="1"/>
  <c r="H130" i="42" a="1"/>
  <c r="H159" i="42" a="1"/>
  <c r="H286" i="42" a="1"/>
  <c r="H348" i="42" a="1"/>
  <c r="H319" i="42" a="1"/>
  <c r="H349" i="42" a="1"/>
  <c r="H355" i="42" a="1"/>
  <c r="H3" i="42" a="1"/>
  <c r="H4" i="42" a="1"/>
  <c r="H5" i="42" a="1"/>
  <c r="H7" i="42" a="1"/>
  <c r="H10" i="42" a="1"/>
  <c r="H11" i="42" a="1"/>
  <c r="H12" i="42" a="1"/>
  <c r="H13" i="42" a="1"/>
  <c r="H18" i="42" a="1"/>
  <c r="H21" i="42" a="1"/>
  <c r="H22" i="42" a="1"/>
  <c r="H24" i="42" a="1"/>
  <c r="H25" i="42" a="1"/>
  <c r="H27" i="42" a="1"/>
  <c r="H31" i="42" a="1"/>
  <c r="H32" i="42" a="1"/>
  <c r="H285" i="42" a="1"/>
  <c r="H37" i="42" a="1"/>
  <c r="H40" i="42" a="1"/>
  <c r="H44" i="42" a="1"/>
  <c r="H45" i="42" a="1"/>
  <c r="H46" i="42" a="1"/>
  <c r="H48" i="42" a="1"/>
  <c r="H49" i="42" a="1"/>
  <c r="H50" i="42" a="1"/>
  <c r="H51" i="42" a="1"/>
  <c r="H52" i="42" a="1"/>
  <c r="H53" i="42" a="1"/>
  <c r="H54" i="42" a="1"/>
  <c r="H55" i="42" a="1"/>
  <c r="H56" i="42" a="1"/>
  <c r="H57" i="42" a="1"/>
  <c r="H58" i="42" a="1"/>
  <c r="H62" i="42" a="1"/>
  <c r="H65" i="42" a="1"/>
  <c r="H66" i="42" a="1"/>
  <c r="H67" i="42" a="1"/>
  <c r="H68" i="42" a="1"/>
  <c r="H127" i="42" a="1"/>
  <c r="H191" i="42" a="1"/>
  <c r="H192" i="42" a="1"/>
  <c r="H69" i="42" a="1"/>
  <c r="H71" i="42" a="1"/>
  <c r="H75" i="42" a="1"/>
  <c r="H76" i="42" a="1"/>
  <c r="H79" i="42" a="1"/>
  <c r="H81" i="42" a="1"/>
  <c r="H83" i="42" a="1"/>
  <c r="H84" i="42" a="1"/>
  <c r="H87" i="42" a="1"/>
  <c r="H89" i="42" a="1"/>
  <c r="H90" i="42" a="1"/>
  <c r="H91" i="42" a="1"/>
  <c r="H92" i="42" a="1"/>
  <c r="H93" i="42" a="1"/>
  <c r="H98" i="42" a="1"/>
  <c r="H128" i="42" a="1"/>
  <c r="H100" i="42" a="1"/>
  <c r="H102" i="42" a="1"/>
  <c r="H103" i="42" a="1"/>
  <c r="H106" i="42" a="1"/>
  <c r="H107" i="42" a="1"/>
  <c r="H108" i="42" a="1"/>
  <c r="H109" i="42" a="1"/>
  <c r="H110" i="42" a="1"/>
  <c r="H112" i="42" a="1"/>
  <c r="H113" i="42" a="1"/>
  <c r="H114" i="42" a="1"/>
  <c r="H115" i="42" a="1"/>
  <c r="H116" i="42" a="1"/>
  <c r="H119" i="42" a="1"/>
  <c r="H120" i="42" a="1"/>
  <c r="H121" i="42" a="1"/>
  <c r="H123" i="42" a="1"/>
  <c r="H190" i="42" a="1"/>
  <c r="H131" i="42" a="1"/>
  <c r="H134" i="42" a="1"/>
  <c r="H135" i="42" a="1"/>
  <c r="H140" i="42" a="1"/>
  <c r="H144" i="42" a="1"/>
  <c r="H147" i="42" a="1"/>
  <c r="H148" i="42" a="1"/>
  <c r="H150" i="42" a="1"/>
  <c r="H151" i="42" a="1"/>
  <c r="H152" i="42" a="1"/>
  <c r="H155" i="42" a="1"/>
  <c r="H157" i="42" a="1"/>
  <c r="H158" i="42" a="1"/>
  <c r="H162" i="42" a="1"/>
  <c r="H163" i="42" a="1"/>
  <c r="H165" i="42" a="1"/>
  <c r="H167" i="42" a="1"/>
  <c r="H169" i="42" a="1"/>
  <c r="H171" i="42" a="1"/>
  <c r="H173" i="42" a="1"/>
  <c r="H175" i="42" a="1"/>
  <c r="H181" i="42" a="1"/>
  <c r="H184" i="42" a="1"/>
  <c r="H185" i="42" a="1"/>
  <c r="H187" i="42" a="1"/>
  <c r="H188" i="42" a="1"/>
  <c r="H194" i="42" a="1"/>
  <c r="H200" i="42" a="1"/>
  <c r="H202" i="42" a="1"/>
  <c r="H204" i="42" a="1"/>
  <c r="H205" i="42" a="1"/>
  <c r="H208" i="42" a="1"/>
  <c r="H209" i="42" a="1"/>
  <c r="H211" i="42" a="1"/>
  <c r="H214" i="42" a="1"/>
  <c r="H217" i="42" a="1"/>
  <c r="H218" i="42" a="1"/>
  <c r="H220" i="42" a="1"/>
  <c r="H223" i="42" a="1"/>
  <c r="H224" i="42" a="1"/>
  <c r="H226" i="42" a="1"/>
  <c r="H227" i="42" a="1"/>
  <c r="H228" i="42" a="1"/>
  <c r="H229" i="42" a="1"/>
  <c r="H232" i="42" a="1"/>
  <c r="H235" i="42" a="1"/>
  <c r="H236" i="42" a="1"/>
  <c r="H237" i="42" a="1"/>
  <c r="H238" i="42" a="1"/>
  <c r="H239" i="42" a="1"/>
  <c r="H241" i="42" a="1"/>
  <c r="H244" i="42" a="1"/>
  <c r="H246" i="42" a="1"/>
  <c r="H248" i="42" a="1"/>
  <c r="H252" i="42" a="1"/>
  <c r="H253" i="42" a="1"/>
  <c r="H254" i="42" a="1"/>
  <c r="H256" i="42" a="1"/>
  <c r="H258" i="42" a="1"/>
  <c r="H260" i="42" a="1"/>
  <c r="H262" i="42" a="1"/>
  <c r="H265" i="42" a="1"/>
  <c r="H266" i="42" a="1"/>
  <c r="H267" i="42" a="1"/>
  <c r="H268" i="42" a="1"/>
  <c r="H269" i="42" a="1"/>
  <c r="H272" i="42" a="1"/>
  <c r="H275" i="42" a="1"/>
  <c r="H276" i="42" a="1"/>
  <c r="H280" i="42" a="1"/>
  <c r="H281" i="42" a="1"/>
  <c r="H288" i="42" a="1"/>
  <c r="H289" i="42" a="1"/>
  <c r="H290" i="42" a="1"/>
  <c r="H300" i="42" a="1"/>
  <c r="H302" i="42" a="1"/>
  <c r="H304" i="42" a="1"/>
  <c r="H310" i="42" a="1"/>
  <c r="H314" i="42" a="1"/>
  <c r="H316" i="42" a="1"/>
  <c r="H321" i="42" a="1"/>
  <c r="H323" i="42" a="1"/>
  <c r="H326" i="42" a="1"/>
  <c r="H327" i="42" a="1"/>
  <c r="H328" i="42" a="1"/>
  <c r="H329" i="42" a="1"/>
  <c r="H330" i="42" a="1"/>
  <c r="H332" i="42" a="1"/>
  <c r="H333" i="42" a="1"/>
  <c r="H335" i="42" a="1"/>
  <c r="H337" i="42" a="1"/>
  <c r="H339" i="42" a="1"/>
  <c r="H346" i="42" a="1"/>
  <c r="H347" i="42" a="1"/>
  <c r="H350" i="42" a="1"/>
  <c r="H352" i="42" a="1"/>
  <c r="H353" i="42" a="1"/>
  <c r="H356" i="42" a="1"/>
  <c r="H358" i="42" a="1"/>
  <c r="H360" i="42" a="1"/>
  <c r="H361" i="42" a="1"/>
  <c r="H363" i="42" a="1"/>
  <c r="H365" i="42" a="1"/>
  <c r="H368" i="42" a="1"/>
  <c r="H370" i="42" a="1"/>
  <c r="H371" i="42" a="1"/>
  <c r="H372" i="42" a="1"/>
  <c r="H373" i="42" a="1"/>
  <c r="H374" i="42" a="1"/>
  <c r="H377" i="42" a="1"/>
  <c r="H379" i="42" a="1"/>
  <c r="H381" i="42" a="1"/>
  <c r="H382" i="42" a="1"/>
  <c r="H383" i="42" a="1"/>
  <c r="H2" i="42" a="1"/>
  <c r="H35" i="42" a="1"/>
  <c r="AG27" i="19"/>
  <c r="AG28" i="19"/>
  <c r="AG24" i="19"/>
  <c r="AG25" i="19"/>
  <c r="AG13" i="19"/>
  <c r="AG23" i="19"/>
  <c r="AG22" i="19"/>
  <c r="AG21" i="19"/>
  <c r="AG20" i="19" l="1"/>
  <c r="AG19" i="19"/>
  <c r="AG18" i="19"/>
  <c r="AG12" i="19" l="1"/>
  <c r="AG11" i="19"/>
  <c r="AG10" i="19"/>
  <c r="AG9" i="19"/>
  <c r="AG8" i="19"/>
  <c r="AT2" i="36" l="1"/>
  <c r="AG57" i="34"/>
  <c r="AG58" i="34"/>
  <c r="AG17" i="19"/>
  <c r="AG16" i="19"/>
  <c r="AG14" i="19" l="1"/>
  <c r="AG6" i="19"/>
  <c r="AT60" i="33"/>
  <c r="AT59" i="33"/>
  <c r="AT58" i="33"/>
  <c r="AT57" i="33"/>
  <c r="AT56" i="33"/>
  <c r="AT55" i="33"/>
  <c r="AT54" i="33"/>
  <c r="AT53" i="33"/>
  <c r="AT52" i="33"/>
  <c r="AT51" i="33"/>
  <c r="AT50" i="33"/>
  <c r="AT49" i="33"/>
  <c r="AT48" i="33"/>
  <c r="AT47" i="33"/>
  <c r="AT46" i="33"/>
  <c r="AT45" i="33"/>
  <c r="AT44" i="33"/>
  <c r="AT43" i="33"/>
  <c r="AT42" i="33"/>
  <c r="AT41" i="33"/>
  <c r="AT40" i="33"/>
  <c r="AT39" i="33"/>
  <c r="AT38" i="33"/>
  <c r="AT37" i="33"/>
  <c r="AT36" i="33"/>
  <c r="AT35" i="33"/>
  <c r="AT34" i="33"/>
  <c r="AT33" i="33"/>
  <c r="AT32" i="33"/>
  <c r="AT31" i="33"/>
  <c r="AT30" i="33"/>
  <c r="AT29" i="33"/>
  <c r="AT28" i="33"/>
  <c r="AT27" i="33"/>
  <c r="AT26" i="33"/>
  <c r="AT25" i="33"/>
  <c r="AT24" i="33"/>
  <c r="AT23" i="33"/>
  <c r="AT22" i="33"/>
  <c r="AT21" i="33"/>
  <c r="AT20" i="33"/>
  <c r="AT19" i="33"/>
  <c r="AT18" i="33"/>
  <c r="AT17" i="33"/>
  <c r="AT16" i="33"/>
  <c r="AT15" i="33"/>
  <c r="AT14" i="33"/>
  <c r="AT13" i="33"/>
  <c r="AT12" i="33"/>
  <c r="AT11" i="33"/>
  <c r="AT10" i="33"/>
  <c r="AT9" i="33"/>
  <c r="AT8" i="33"/>
  <c r="AT7" i="33"/>
  <c r="AT6" i="33"/>
  <c r="AT5" i="33"/>
  <c r="AT4" i="33"/>
  <c r="AT3" i="33"/>
  <c r="AT5" i="29"/>
  <c r="AT42" i="31"/>
  <c r="AT41" i="31"/>
  <c r="AT40" i="31"/>
  <c r="AT39" i="31"/>
  <c r="AT38" i="31"/>
  <c r="AT37" i="31"/>
  <c r="AT36" i="31"/>
  <c r="AT35" i="31"/>
  <c r="AT34" i="31"/>
  <c r="AT33" i="31"/>
  <c r="AT32" i="31"/>
  <c r="AT31" i="31"/>
  <c r="AT30" i="31"/>
  <c r="AT29" i="31"/>
  <c r="AT28" i="31"/>
  <c r="AT27" i="31"/>
  <c r="AT26" i="31"/>
  <c r="AT25" i="31"/>
  <c r="AT24" i="31"/>
  <c r="AT23" i="31"/>
  <c r="AT22" i="31"/>
  <c r="AT21" i="31"/>
  <c r="AT20" i="31"/>
  <c r="AT19" i="31"/>
  <c r="AT18" i="31"/>
  <c r="AT17" i="31"/>
  <c r="AT16" i="31"/>
  <c r="AT15" i="31"/>
  <c r="AT14" i="31"/>
  <c r="AT13" i="31"/>
  <c r="AT3" i="36"/>
  <c r="AT4" i="36"/>
  <c r="AT5" i="36"/>
  <c r="AT6" i="36"/>
  <c r="AT7" i="36"/>
  <c r="AT8" i="36"/>
  <c r="AT9" i="36"/>
  <c r="AT10" i="36"/>
  <c r="AT11" i="36"/>
  <c r="AT12" i="36"/>
  <c r="AT13" i="36"/>
  <c r="AT14" i="36"/>
  <c r="AT15" i="36"/>
  <c r="AT16" i="36"/>
  <c r="AT17" i="36"/>
  <c r="AT18" i="36"/>
  <c r="AT19" i="36"/>
  <c r="AT20" i="36"/>
  <c r="AT21" i="36"/>
  <c r="AT22" i="36"/>
  <c r="AT23" i="36"/>
  <c r="AT24" i="36"/>
  <c r="AT25" i="36"/>
  <c r="AT26" i="36"/>
  <c r="AT27" i="36"/>
  <c r="AT28" i="36"/>
  <c r="AT29" i="36"/>
  <c r="AT30" i="36"/>
  <c r="AT31" i="36"/>
  <c r="AT32" i="36"/>
  <c r="AT33" i="36"/>
  <c r="AT34" i="36"/>
  <c r="AT35" i="36"/>
  <c r="AT36" i="36"/>
  <c r="AT37" i="36"/>
  <c r="AT38" i="36"/>
  <c r="AT39" i="36"/>
  <c r="AT40" i="36"/>
  <c r="AT41" i="36"/>
  <c r="AT42" i="36"/>
  <c r="AT43" i="36"/>
  <c r="AT44" i="36"/>
  <c r="AT45" i="36"/>
  <c r="AT46" i="36"/>
  <c r="AT47" i="36"/>
  <c r="AT48" i="36"/>
  <c r="AT49" i="36"/>
  <c r="AT50" i="36"/>
  <c r="AT51" i="36"/>
  <c r="AT52" i="36"/>
  <c r="AT53" i="36"/>
  <c r="AT54" i="36"/>
  <c r="AT55" i="36"/>
  <c r="AT56" i="36"/>
  <c r="AT57" i="36"/>
  <c r="AT58" i="36"/>
  <c r="AT59" i="36"/>
  <c r="AT60" i="36"/>
  <c r="AT61" i="36"/>
  <c r="AT62" i="36"/>
  <c r="AJ4" i="34"/>
  <c r="AG16" i="34"/>
  <c r="AG17" i="34"/>
  <c r="AG5" i="19"/>
  <c r="AG4" i="19"/>
  <c r="AG3" i="19"/>
  <c r="AI9" i="34" l="1"/>
  <c r="BG6" i="33" l="1"/>
  <c r="AJ6" i="33"/>
  <c r="AJ8" i="33"/>
  <c r="K21" i="2" l="1"/>
  <c r="L21" i="2"/>
  <c r="J21" i="2"/>
  <c r="I21" i="2"/>
  <c r="H21" i="2"/>
  <c r="F21" i="2"/>
  <c r="D21" i="2"/>
  <c r="I383" i="42"/>
  <c r="H383" i="42"/>
  <c r="G383" i="42"/>
  <c r="F383" i="42"/>
  <c r="E383" i="42"/>
  <c r="D383" i="42"/>
  <c r="B383" i="42"/>
  <c r="I382" i="42"/>
  <c r="H382" i="42"/>
  <c r="G382" i="42"/>
  <c r="F382" i="42"/>
  <c r="E382" i="42"/>
  <c r="D382" i="42"/>
  <c r="B382" i="42"/>
  <c r="I381" i="42"/>
  <c r="H381" i="42"/>
  <c r="G381" i="42"/>
  <c r="F381" i="42"/>
  <c r="E381" i="42"/>
  <c r="D381" i="42"/>
  <c r="B381" i="42"/>
  <c r="I380" i="42"/>
  <c r="H380" i="42"/>
  <c r="G380" i="42"/>
  <c r="F380" i="42"/>
  <c r="E380" i="42"/>
  <c r="D380" i="42"/>
  <c r="B380" i="42"/>
  <c r="I379" i="42"/>
  <c r="H379" i="42"/>
  <c r="G379" i="42"/>
  <c r="F379" i="42"/>
  <c r="E379" i="42"/>
  <c r="D379" i="42"/>
  <c r="B379" i="42"/>
  <c r="I378" i="42"/>
  <c r="H378" i="42"/>
  <c r="G378" i="42"/>
  <c r="F378" i="42"/>
  <c r="E378" i="42"/>
  <c r="D378" i="42"/>
  <c r="B378" i="42"/>
  <c r="I377" i="42"/>
  <c r="H377" i="42"/>
  <c r="G377" i="42"/>
  <c r="F377" i="42"/>
  <c r="E377" i="42"/>
  <c r="D377" i="42"/>
  <c r="B377" i="42"/>
  <c r="I376" i="42"/>
  <c r="H376" i="42"/>
  <c r="G376" i="42"/>
  <c r="F376" i="42"/>
  <c r="E376" i="42"/>
  <c r="D376" i="42"/>
  <c r="B376" i="42"/>
  <c r="I375" i="42"/>
  <c r="H375" i="42"/>
  <c r="G375" i="42"/>
  <c r="F375" i="42"/>
  <c r="E375" i="42"/>
  <c r="D375" i="42"/>
  <c r="B375" i="42"/>
  <c r="I374" i="42"/>
  <c r="H374" i="42"/>
  <c r="G374" i="42"/>
  <c r="F374" i="42"/>
  <c r="E374" i="42"/>
  <c r="D374" i="42"/>
  <c r="B374" i="42"/>
  <c r="I373" i="42"/>
  <c r="H373" i="42"/>
  <c r="G373" i="42"/>
  <c r="F373" i="42"/>
  <c r="E373" i="42"/>
  <c r="D373" i="42"/>
  <c r="B373" i="42"/>
  <c r="I372" i="42"/>
  <c r="H372" i="42"/>
  <c r="G372" i="42"/>
  <c r="F372" i="42"/>
  <c r="E372" i="42"/>
  <c r="D372" i="42"/>
  <c r="B372" i="42"/>
  <c r="I371" i="42"/>
  <c r="H371" i="42"/>
  <c r="G371" i="42"/>
  <c r="F371" i="42"/>
  <c r="E371" i="42"/>
  <c r="D371" i="42"/>
  <c r="B371" i="42"/>
  <c r="I370" i="42"/>
  <c r="H370" i="42"/>
  <c r="G370" i="42"/>
  <c r="F370" i="42"/>
  <c r="E370" i="42"/>
  <c r="D370" i="42"/>
  <c r="B370" i="42"/>
  <c r="I369" i="42"/>
  <c r="H369" i="42"/>
  <c r="G369" i="42"/>
  <c r="F369" i="42"/>
  <c r="E369" i="42"/>
  <c r="D369" i="42"/>
  <c r="B369" i="42"/>
  <c r="I368" i="42"/>
  <c r="H368" i="42"/>
  <c r="G368" i="42"/>
  <c r="F368" i="42"/>
  <c r="E368" i="42"/>
  <c r="D368" i="42"/>
  <c r="B368" i="42"/>
  <c r="I367" i="42"/>
  <c r="H367" i="42"/>
  <c r="G367" i="42"/>
  <c r="F367" i="42"/>
  <c r="E367" i="42"/>
  <c r="D367" i="42"/>
  <c r="B367" i="42"/>
  <c r="I366" i="42"/>
  <c r="H366" i="42"/>
  <c r="G366" i="42"/>
  <c r="F366" i="42"/>
  <c r="E366" i="42"/>
  <c r="D366" i="42"/>
  <c r="B366" i="42"/>
  <c r="I365" i="42"/>
  <c r="H365" i="42"/>
  <c r="G365" i="42"/>
  <c r="F365" i="42"/>
  <c r="E365" i="42"/>
  <c r="D365" i="42"/>
  <c r="B365" i="42"/>
  <c r="I364" i="42"/>
  <c r="H364" i="42"/>
  <c r="G364" i="42"/>
  <c r="F364" i="42"/>
  <c r="E364" i="42"/>
  <c r="D364" i="42"/>
  <c r="B364" i="42"/>
  <c r="I363" i="42"/>
  <c r="H363" i="42"/>
  <c r="G363" i="42"/>
  <c r="F363" i="42"/>
  <c r="E363" i="42"/>
  <c r="D363" i="42"/>
  <c r="B363" i="42"/>
  <c r="I362" i="42"/>
  <c r="H362" i="42"/>
  <c r="G362" i="42"/>
  <c r="F362" i="42"/>
  <c r="E362" i="42"/>
  <c r="D362" i="42"/>
  <c r="B362" i="42"/>
  <c r="I361" i="42"/>
  <c r="H361" i="42"/>
  <c r="G361" i="42"/>
  <c r="F361" i="42"/>
  <c r="E361" i="42"/>
  <c r="D361" i="42"/>
  <c r="B361" i="42"/>
  <c r="I360" i="42"/>
  <c r="H360" i="42"/>
  <c r="G360" i="42"/>
  <c r="F360" i="42"/>
  <c r="E360" i="42"/>
  <c r="D360" i="42"/>
  <c r="B360" i="42"/>
  <c r="I359" i="42"/>
  <c r="H359" i="42"/>
  <c r="G359" i="42"/>
  <c r="F359" i="42"/>
  <c r="E359" i="42"/>
  <c r="D359" i="42"/>
  <c r="B359" i="42"/>
  <c r="I358" i="42"/>
  <c r="H358" i="42"/>
  <c r="G358" i="42"/>
  <c r="F358" i="42"/>
  <c r="E358" i="42"/>
  <c r="D358" i="42"/>
  <c r="B358" i="42"/>
  <c r="I357" i="42"/>
  <c r="H357" i="42"/>
  <c r="G357" i="42"/>
  <c r="F357" i="42"/>
  <c r="E357" i="42"/>
  <c r="D357" i="42"/>
  <c r="B357" i="42"/>
  <c r="I356" i="42"/>
  <c r="H356" i="42"/>
  <c r="G356" i="42"/>
  <c r="F356" i="42"/>
  <c r="E356" i="42"/>
  <c r="D356" i="42"/>
  <c r="B356" i="42"/>
  <c r="I355" i="42"/>
  <c r="H355" i="42"/>
  <c r="G355" i="42"/>
  <c r="F355" i="42"/>
  <c r="E355" i="42"/>
  <c r="D355" i="42"/>
  <c r="B355" i="42"/>
  <c r="I354" i="42"/>
  <c r="H354" i="42"/>
  <c r="G354" i="42"/>
  <c r="F354" i="42"/>
  <c r="E354" i="42"/>
  <c r="D354" i="42"/>
  <c r="B354" i="42"/>
  <c r="I353" i="42"/>
  <c r="H353" i="42"/>
  <c r="G353" i="42"/>
  <c r="F353" i="42"/>
  <c r="E353" i="42"/>
  <c r="D353" i="42"/>
  <c r="B353" i="42"/>
  <c r="I352" i="42"/>
  <c r="H352" i="42"/>
  <c r="G352" i="42"/>
  <c r="F352" i="42"/>
  <c r="E352" i="42"/>
  <c r="D352" i="42"/>
  <c r="B352" i="42"/>
  <c r="I351" i="42"/>
  <c r="H351" i="42"/>
  <c r="G351" i="42"/>
  <c r="F351" i="42"/>
  <c r="E351" i="42"/>
  <c r="D351" i="42"/>
  <c r="B351" i="42"/>
  <c r="I350" i="42"/>
  <c r="H350" i="42"/>
  <c r="G350" i="42"/>
  <c r="F350" i="42"/>
  <c r="E350" i="42"/>
  <c r="D350" i="42"/>
  <c r="B350" i="42"/>
  <c r="I349" i="42"/>
  <c r="H349" i="42"/>
  <c r="G349" i="42"/>
  <c r="F349" i="42"/>
  <c r="E349" i="42"/>
  <c r="D349" i="42"/>
  <c r="B349" i="42"/>
  <c r="I348" i="42"/>
  <c r="H348" i="42"/>
  <c r="G348" i="42"/>
  <c r="F348" i="42"/>
  <c r="E348" i="42"/>
  <c r="D348" i="42"/>
  <c r="B348" i="42"/>
  <c r="I347" i="42"/>
  <c r="H347" i="42"/>
  <c r="G347" i="42"/>
  <c r="F347" i="42"/>
  <c r="E347" i="42"/>
  <c r="D347" i="42"/>
  <c r="B347" i="42"/>
  <c r="I346" i="42"/>
  <c r="H346" i="42"/>
  <c r="G346" i="42"/>
  <c r="F346" i="42"/>
  <c r="E346" i="42"/>
  <c r="D346" i="42"/>
  <c r="B346" i="42"/>
  <c r="I345" i="42"/>
  <c r="H345" i="42"/>
  <c r="G345" i="42"/>
  <c r="F345" i="42"/>
  <c r="E345" i="42"/>
  <c r="D345" i="42"/>
  <c r="B345" i="42"/>
  <c r="I344" i="42"/>
  <c r="H344" i="42"/>
  <c r="G344" i="42"/>
  <c r="F344" i="42"/>
  <c r="E344" i="42"/>
  <c r="D344" i="42"/>
  <c r="B344" i="42"/>
  <c r="I343" i="42"/>
  <c r="H343" i="42"/>
  <c r="G343" i="42"/>
  <c r="F343" i="42"/>
  <c r="E343" i="42"/>
  <c r="D343" i="42"/>
  <c r="B343" i="42"/>
  <c r="I342" i="42"/>
  <c r="H342" i="42"/>
  <c r="G342" i="42"/>
  <c r="F342" i="42"/>
  <c r="E342" i="42"/>
  <c r="D342" i="42"/>
  <c r="B342" i="42"/>
  <c r="I341" i="42"/>
  <c r="H341" i="42"/>
  <c r="G341" i="42"/>
  <c r="F341" i="42"/>
  <c r="E341" i="42"/>
  <c r="D341" i="42"/>
  <c r="B341" i="42"/>
  <c r="I340" i="42"/>
  <c r="H340" i="42"/>
  <c r="G340" i="42"/>
  <c r="F340" i="42"/>
  <c r="E340" i="42"/>
  <c r="D340" i="42"/>
  <c r="B340" i="42"/>
  <c r="I339" i="42"/>
  <c r="H339" i="42"/>
  <c r="G339" i="42"/>
  <c r="F339" i="42"/>
  <c r="E339" i="42"/>
  <c r="D339" i="42"/>
  <c r="B339" i="42"/>
  <c r="I338" i="42"/>
  <c r="H338" i="42"/>
  <c r="G338" i="42"/>
  <c r="F338" i="42"/>
  <c r="E338" i="42"/>
  <c r="D338" i="42"/>
  <c r="B338" i="42"/>
  <c r="I337" i="42"/>
  <c r="H337" i="42"/>
  <c r="G337" i="42"/>
  <c r="F337" i="42"/>
  <c r="E337" i="42"/>
  <c r="D337" i="42"/>
  <c r="B337" i="42"/>
  <c r="I336" i="42"/>
  <c r="H336" i="42"/>
  <c r="G336" i="42"/>
  <c r="F336" i="42"/>
  <c r="E336" i="42"/>
  <c r="D336" i="42"/>
  <c r="B336" i="42"/>
  <c r="I335" i="42"/>
  <c r="H335" i="42"/>
  <c r="G335" i="42"/>
  <c r="F335" i="42"/>
  <c r="E335" i="42"/>
  <c r="D335" i="42"/>
  <c r="B335" i="42"/>
  <c r="I334" i="42"/>
  <c r="H334" i="42"/>
  <c r="G334" i="42"/>
  <c r="F334" i="42"/>
  <c r="E334" i="42"/>
  <c r="D334" i="42"/>
  <c r="B334" i="42"/>
  <c r="I333" i="42"/>
  <c r="H333" i="42"/>
  <c r="G333" i="42"/>
  <c r="F333" i="42"/>
  <c r="E333" i="42"/>
  <c r="D333" i="42"/>
  <c r="B333" i="42"/>
  <c r="I332" i="42"/>
  <c r="H332" i="42"/>
  <c r="G332" i="42"/>
  <c r="F332" i="42"/>
  <c r="E332" i="42"/>
  <c r="D332" i="42"/>
  <c r="B332" i="42"/>
  <c r="I331" i="42"/>
  <c r="H331" i="42"/>
  <c r="G331" i="42"/>
  <c r="F331" i="42"/>
  <c r="E331" i="42"/>
  <c r="D331" i="42"/>
  <c r="B331" i="42"/>
  <c r="I330" i="42"/>
  <c r="H330" i="42"/>
  <c r="G330" i="42"/>
  <c r="F330" i="42"/>
  <c r="E330" i="42"/>
  <c r="D330" i="42"/>
  <c r="B330" i="42"/>
  <c r="I329" i="42"/>
  <c r="H329" i="42"/>
  <c r="G329" i="42"/>
  <c r="F329" i="42"/>
  <c r="E329" i="42"/>
  <c r="D329" i="42"/>
  <c r="B329" i="42"/>
  <c r="I328" i="42"/>
  <c r="H328" i="42"/>
  <c r="G328" i="42"/>
  <c r="F328" i="42"/>
  <c r="E328" i="42"/>
  <c r="D328" i="42"/>
  <c r="B328" i="42"/>
  <c r="I327" i="42"/>
  <c r="H327" i="42"/>
  <c r="G327" i="42"/>
  <c r="F327" i="42"/>
  <c r="E327" i="42"/>
  <c r="D327" i="42"/>
  <c r="B327" i="42"/>
  <c r="I326" i="42"/>
  <c r="H326" i="42"/>
  <c r="G326" i="42"/>
  <c r="F326" i="42"/>
  <c r="E326" i="42"/>
  <c r="D326" i="42"/>
  <c r="B326" i="42"/>
  <c r="I325" i="42"/>
  <c r="H325" i="42"/>
  <c r="G325" i="42"/>
  <c r="F325" i="42"/>
  <c r="E325" i="42"/>
  <c r="D325" i="42"/>
  <c r="B325" i="42"/>
  <c r="I324" i="42"/>
  <c r="H324" i="42"/>
  <c r="G324" i="42"/>
  <c r="F324" i="42"/>
  <c r="E324" i="42"/>
  <c r="D324" i="42"/>
  <c r="B324" i="42"/>
  <c r="I323" i="42"/>
  <c r="H323" i="42"/>
  <c r="G323" i="42"/>
  <c r="F323" i="42"/>
  <c r="E323" i="42"/>
  <c r="D323" i="42"/>
  <c r="B323" i="42"/>
  <c r="I322" i="42"/>
  <c r="H322" i="42"/>
  <c r="G322" i="42"/>
  <c r="F322" i="42"/>
  <c r="E322" i="42"/>
  <c r="D322" i="42"/>
  <c r="B322" i="42"/>
  <c r="I321" i="42"/>
  <c r="H321" i="42"/>
  <c r="G321" i="42"/>
  <c r="F321" i="42"/>
  <c r="E321" i="42"/>
  <c r="D321" i="42"/>
  <c r="B321" i="42"/>
  <c r="I320" i="42"/>
  <c r="H320" i="42"/>
  <c r="G320" i="42"/>
  <c r="F320" i="42"/>
  <c r="E320" i="42"/>
  <c r="D320" i="42"/>
  <c r="B320" i="42"/>
  <c r="I319" i="42"/>
  <c r="H319" i="42"/>
  <c r="G319" i="42"/>
  <c r="F319" i="42"/>
  <c r="E319" i="42"/>
  <c r="D319" i="42"/>
  <c r="B319" i="42"/>
  <c r="I318" i="42"/>
  <c r="H318" i="42"/>
  <c r="G318" i="42"/>
  <c r="F318" i="42"/>
  <c r="E318" i="42"/>
  <c r="D318" i="42"/>
  <c r="B318" i="42"/>
  <c r="I317" i="42"/>
  <c r="H317" i="42"/>
  <c r="G317" i="42"/>
  <c r="F317" i="42"/>
  <c r="E317" i="42"/>
  <c r="D317" i="42"/>
  <c r="B317" i="42"/>
  <c r="I316" i="42"/>
  <c r="H316" i="42"/>
  <c r="G316" i="42"/>
  <c r="F316" i="42"/>
  <c r="E316" i="42"/>
  <c r="D316" i="42"/>
  <c r="B316" i="42"/>
  <c r="I315" i="42"/>
  <c r="H315" i="42"/>
  <c r="G315" i="42"/>
  <c r="F315" i="42"/>
  <c r="E315" i="42"/>
  <c r="D315" i="42"/>
  <c r="B315" i="42"/>
  <c r="I314" i="42"/>
  <c r="H314" i="42"/>
  <c r="G314" i="42"/>
  <c r="F314" i="42"/>
  <c r="E314" i="42"/>
  <c r="D314" i="42"/>
  <c r="B314" i="42"/>
  <c r="I313" i="42"/>
  <c r="H313" i="42"/>
  <c r="G313" i="42"/>
  <c r="F313" i="42"/>
  <c r="E313" i="42"/>
  <c r="D313" i="42"/>
  <c r="B313" i="42"/>
  <c r="I312" i="42"/>
  <c r="H312" i="42"/>
  <c r="G312" i="42"/>
  <c r="F312" i="42"/>
  <c r="E312" i="42"/>
  <c r="D312" i="42"/>
  <c r="B312" i="42"/>
  <c r="I311" i="42"/>
  <c r="H311" i="42"/>
  <c r="G311" i="42"/>
  <c r="F311" i="42"/>
  <c r="E311" i="42"/>
  <c r="D311" i="42"/>
  <c r="B311" i="42"/>
  <c r="I310" i="42"/>
  <c r="H310" i="42"/>
  <c r="G310" i="42"/>
  <c r="F310" i="42"/>
  <c r="E310" i="42"/>
  <c r="D310" i="42"/>
  <c r="B310" i="42"/>
  <c r="I309" i="42"/>
  <c r="H309" i="42"/>
  <c r="G309" i="42"/>
  <c r="F309" i="42"/>
  <c r="E309" i="42"/>
  <c r="D309" i="42"/>
  <c r="B309" i="42"/>
  <c r="I308" i="42"/>
  <c r="H308" i="42"/>
  <c r="G308" i="42"/>
  <c r="F308" i="42"/>
  <c r="E308" i="42"/>
  <c r="D308" i="42"/>
  <c r="B308" i="42"/>
  <c r="I307" i="42"/>
  <c r="H307" i="42"/>
  <c r="G307" i="42"/>
  <c r="F307" i="42"/>
  <c r="E307" i="42"/>
  <c r="D307" i="42"/>
  <c r="B307" i="42"/>
  <c r="I306" i="42"/>
  <c r="H306" i="42"/>
  <c r="G306" i="42"/>
  <c r="F306" i="42"/>
  <c r="E306" i="42"/>
  <c r="D306" i="42"/>
  <c r="B306" i="42"/>
  <c r="I305" i="42"/>
  <c r="H305" i="42"/>
  <c r="G305" i="42"/>
  <c r="F305" i="42"/>
  <c r="E305" i="42"/>
  <c r="D305" i="42"/>
  <c r="B305" i="42"/>
  <c r="I304" i="42"/>
  <c r="H304" i="42"/>
  <c r="G304" i="42"/>
  <c r="F304" i="42"/>
  <c r="E304" i="42"/>
  <c r="D304" i="42"/>
  <c r="B304" i="42"/>
  <c r="I303" i="42"/>
  <c r="H303" i="42"/>
  <c r="G303" i="42"/>
  <c r="F303" i="42"/>
  <c r="E303" i="42"/>
  <c r="D303" i="42"/>
  <c r="B303" i="42"/>
  <c r="I302" i="42"/>
  <c r="H302" i="42"/>
  <c r="G302" i="42"/>
  <c r="F302" i="42"/>
  <c r="E302" i="42"/>
  <c r="D302" i="42"/>
  <c r="B302" i="42"/>
  <c r="I301" i="42"/>
  <c r="H301" i="42"/>
  <c r="G301" i="42"/>
  <c r="F301" i="42"/>
  <c r="E301" i="42"/>
  <c r="D301" i="42"/>
  <c r="B301" i="42"/>
  <c r="I300" i="42"/>
  <c r="H300" i="42"/>
  <c r="G300" i="42"/>
  <c r="F300" i="42"/>
  <c r="E300" i="42"/>
  <c r="D300" i="42"/>
  <c r="B300" i="42"/>
  <c r="I299" i="42"/>
  <c r="H299" i="42"/>
  <c r="G299" i="42"/>
  <c r="F299" i="42"/>
  <c r="E299" i="42"/>
  <c r="D299" i="42"/>
  <c r="B299" i="42"/>
  <c r="I298" i="42"/>
  <c r="H298" i="42"/>
  <c r="G298" i="42"/>
  <c r="F298" i="42"/>
  <c r="E298" i="42"/>
  <c r="D298" i="42"/>
  <c r="B298" i="42"/>
  <c r="I297" i="42"/>
  <c r="H297" i="42"/>
  <c r="G297" i="42"/>
  <c r="F297" i="42"/>
  <c r="E297" i="42"/>
  <c r="D297" i="42"/>
  <c r="B297" i="42"/>
  <c r="I296" i="42"/>
  <c r="H296" i="42"/>
  <c r="G296" i="42"/>
  <c r="F296" i="42"/>
  <c r="E296" i="42"/>
  <c r="D296" i="42"/>
  <c r="B296" i="42"/>
  <c r="I295" i="42"/>
  <c r="H295" i="42"/>
  <c r="G295" i="42"/>
  <c r="F295" i="42"/>
  <c r="E295" i="42"/>
  <c r="D295" i="42"/>
  <c r="B295" i="42"/>
  <c r="I294" i="42"/>
  <c r="H294" i="42"/>
  <c r="G294" i="42"/>
  <c r="F294" i="42"/>
  <c r="E294" i="42"/>
  <c r="D294" i="42"/>
  <c r="B294" i="42"/>
  <c r="I293" i="42"/>
  <c r="H293" i="42"/>
  <c r="G293" i="42"/>
  <c r="F293" i="42"/>
  <c r="E293" i="42"/>
  <c r="D293" i="42"/>
  <c r="B293" i="42"/>
  <c r="I292" i="42"/>
  <c r="H292" i="42"/>
  <c r="G292" i="42"/>
  <c r="F292" i="42"/>
  <c r="E292" i="42"/>
  <c r="D292" i="42"/>
  <c r="B292" i="42"/>
  <c r="I291" i="42"/>
  <c r="H291" i="42"/>
  <c r="G291" i="42"/>
  <c r="F291" i="42"/>
  <c r="E291" i="42"/>
  <c r="D291" i="42"/>
  <c r="B291" i="42"/>
  <c r="I290" i="42"/>
  <c r="H290" i="42"/>
  <c r="G290" i="42"/>
  <c r="F290" i="42"/>
  <c r="E290" i="42"/>
  <c r="D290" i="42"/>
  <c r="B290" i="42"/>
  <c r="I289" i="42"/>
  <c r="H289" i="42"/>
  <c r="G289" i="42"/>
  <c r="F289" i="42"/>
  <c r="E289" i="42"/>
  <c r="D289" i="42"/>
  <c r="B289" i="42"/>
  <c r="I288" i="42"/>
  <c r="H288" i="42"/>
  <c r="G288" i="42"/>
  <c r="F288" i="42"/>
  <c r="E288" i="42"/>
  <c r="D288" i="42"/>
  <c r="B288" i="42"/>
  <c r="I287" i="42"/>
  <c r="H287" i="42"/>
  <c r="G287" i="42"/>
  <c r="F287" i="42"/>
  <c r="E287" i="42"/>
  <c r="D287" i="42"/>
  <c r="B287" i="42"/>
  <c r="I286" i="42"/>
  <c r="H286" i="42"/>
  <c r="G286" i="42"/>
  <c r="F286" i="42"/>
  <c r="E286" i="42"/>
  <c r="D286" i="42"/>
  <c r="B286" i="42"/>
  <c r="I285" i="42"/>
  <c r="H285" i="42"/>
  <c r="G285" i="42"/>
  <c r="F285" i="42"/>
  <c r="E285" i="42"/>
  <c r="D285" i="42"/>
  <c r="B285" i="42"/>
  <c r="I284" i="42"/>
  <c r="H284" i="42"/>
  <c r="G284" i="42"/>
  <c r="F284" i="42"/>
  <c r="E284" i="42"/>
  <c r="D284" i="42"/>
  <c r="B284" i="42"/>
  <c r="I283" i="42"/>
  <c r="H283" i="42"/>
  <c r="G283" i="42"/>
  <c r="F283" i="42"/>
  <c r="E283" i="42"/>
  <c r="D283" i="42"/>
  <c r="B283" i="42"/>
  <c r="I282" i="42"/>
  <c r="H282" i="42"/>
  <c r="G282" i="42"/>
  <c r="F282" i="42"/>
  <c r="E282" i="42"/>
  <c r="D282" i="42"/>
  <c r="B282" i="42"/>
  <c r="I281" i="42"/>
  <c r="H281" i="42"/>
  <c r="G281" i="42"/>
  <c r="F281" i="42"/>
  <c r="E281" i="42"/>
  <c r="D281" i="42"/>
  <c r="B281" i="42"/>
  <c r="I280" i="42"/>
  <c r="H280" i="42"/>
  <c r="G280" i="42"/>
  <c r="F280" i="42"/>
  <c r="E280" i="42"/>
  <c r="D280" i="42"/>
  <c r="B280" i="42"/>
  <c r="I279" i="42"/>
  <c r="H279" i="42"/>
  <c r="G279" i="42"/>
  <c r="F279" i="42"/>
  <c r="E279" i="42"/>
  <c r="D279" i="42"/>
  <c r="B279" i="42"/>
  <c r="I278" i="42"/>
  <c r="H278" i="42"/>
  <c r="G278" i="42"/>
  <c r="F278" i="42"/>
  <c r="E278" i="42"/>
  <c r="D278" i="42"/>
  <c r="B278" i="42"/>
  <c r="I277" i="42"/>
  <c r="H277" i="42"/>
  <c r="G277" i="42"/>
  <c r="F277" i="42"/>
  <c r="E277" i="42"/>
  <c r="D277" i="42"/>
  <c r="B277" i="42"/>
  <c r="I276" i="42"/>
  <c r="H276" i="42"/>
  <c r="G276" i="42"/>
  <c r="F276" i="42"/>
  <c r="E276" i="42"/>
  <c r="D276" i="42"/>
  <c r="B276" i="42"/>
  <c r="I275" i="42"/>
  <c r="H275" i="42"/>
  <c r="G275" i="42"/>
  <c r="F275" i="42"/>
  <c r="E275" i="42"/>
  <c r="D275" i="42"/>
  <c r="B275" i="42"/>
  <c r="I274" i="42"/>
  <c r="H274" i="42"/>
  <c r="G274" i="42"/>
  <c r="F274" i="42"/>
  <c r="E274" i="42"/>
  <c r="D274" i="42"/>
  <c r="B274" i="42"/>
  <c r="I273" i="42"/>
  <c r="H273" i="42"/>
  <c r="G273" i="42"/>
  <c r="F273" i="42"/>
  <c r="E273" i="42"/>
  <c r="D273" i="42"/>
  <c r="B273" i="42"/>
  <c r="I272" i="42"/>
  <c r="H272" i="42"/>
  <c r="G272" i="42"/>
  <c r="F272" i="42"/>
  <c r="E272" i="42"/>
  <c r="D272" i="42"/>
  <c r="B272" i="42"/>
  <c r="I271" i="42"/>
  <c r="H271" i="42"/>
  <c r="G271" i="42"/>
  <c r="F271" i="42"/>
  <c r="E271" i="42"/>
  <c r="D271" i="42"/>
  <c r="B271" i="42"/>
  <c r="I270" i="42"/>
  <c r="H270" i="42"/>
  <c r="G270" i="42"/>
  <c r="F270" i="42"/>
  <c r="E270" i="42"/>
  <c r="D270" i="42"/>
  <c r="B270" i="42"/>
  <c r="I269" i="42"/>
  <c r="H269" i="42"/>
  <c r="G269" i="42"/>
  <c r="F269" i="42"/>
  <c r="E269" i="42"/>
  <c r="D269" i="42"/>
  <c r="B269" i="42"/>
  <c r="I268" i="42"/>
  <c r="H268" i="42"/>
  <c r="G268" i="42"/>
  <c r="F268" i="42"/>
  <c r="E268" i="42"/>
  <c r="D268" i="42"/>
  <c r="B268" i="42"/>
  <c r="I267" i="42"/>
  <c r="H267" i="42"/>
  <c r="G267" i="42"/>
  <c r="F267" i="42"/>
  <c r="E267" i="42"/>
  <c r="D267" i="42"/>
  <c r="B267" i="42"/>
  <c r="I266" i="42"/>
  <c r="H266" i="42"/>
  <c r="G266" i="42"/>
  <c r="F266" i="42"/>
  <c r="E266" i="42"/>
  <c r="D266" i="42"/>
  <c r="B266" i="42"/>
  <c r="I265" i="42"/>
  <c r="H265" i="42"/>
  <c r="G265" i="42"/>
  <c r="F265" i="42"/>
  <c r="E265" i="42"/>
  <c r="D265" i="42"/>
  <c r="B265" i="42"/>
  <c r="I264" i="42"/>
  <c r="H264" i="42"/>
  <c r="G264" i="42"/>
  <c r="F264" i="42"/>
  <c r="E264" i="42"/>
  <c r="D264" i="42"/>
  <c r="B264" i="42"/>
  <c r="I263" i="42"/>
  <c r="H263" i="42"/>
  <c r="G263" i="42"/>
  <c r="F263" i="42"/>
  <c r="E263" i="42"/>
  <c r="D263" i="42"/>
  <c r="B263" i="42"/>
  <c r="I262" i="42"/>
  <c r="H262" i="42"/>
  <c r="G262" i="42"/>
  <c r="F262" i="42"/>
  <c r="E262" i="42"/>
  <c r="D262" i="42"/>
  <c r="B262" i="42"/>
  <c r="I261" i="42"/>
  <c r="H261" i="42"/>
  <c r="G261" i="42"/>
  <c r="F261" i="42"/>
  <c r="E261" i="42"/>
  <c r="D261" i="42"/>
  <c r="B261" i="42"/>
  <c r="I260" i="42"/>
  <c r="H260" i="42"/>
  <c r="G260" i="42"/>
  <c r="F260" i="42"/>
  <c r="E260" i="42"/>
  <c r="D260" i="42"/>
  <c r="B260" i="42"/>
  <c r="I259" i="42"/>
  <c r="H259" i="42"/>
  <c r="G259" i="42"/>
  <c r="F259" i="42"/>
  <c r="E259" i="42"/>
  <c r="D259" i="42"/>
  <c r="B259" i="42"/>
  <c r="I258" i="42"/>
  <c r="H258" i="42"/>
  <c r="G258" i="42"/>
  <c r="F258" i="42"/>
  <c r="E258" i="42"/>
  <c r="D258" i="42"/>
  <c r="B258" i="42"/>
  <c r="I257" i="42"/>
  <c r="H257" i="42"/>
  <c r="G257" i="42"/>
  <c r="F257" i="42"/>
  <c r="E257" i="42"/>
  <c r="D257" i="42"/>
  <c r="B257" i="42"/>
  <c r="I256" i="42"/>
  <c r="H256" i="42"/>
  <c r="G256" i="42"/>
  <c r="F256" i="42"/>
  <c r="E256" i="42"/>
  <c r="D256" i="42"/>
  <c r="B256" i="42"/>
  <c r="I255" i="42"/>
  <c r="H255" i="42"/>
  <c r="G255" i="42"/>
  <c r="F255" i="42"/>
  <c r="E255" i="42"/>
  <c r="D255" i="42"/>
  <c r="B255" i="42"/>
  <c r="I254" i="42"/>
  <c r="H254" i="42"/>
  <c r="G254" i="42"/>
  <c r="F254" i="42"/>
  <c r="E254" i="42"/>
  <c r="D254" i="42"/>
  <c r="B254" i="42"/>
  <c r="I253" i="42"/>
  <c r="H253" i="42"/>
  <c r="G253" i="42"/>
  <c r="F253" i="42"/>
  <c r="E253" i="42"/>
  <c r="D253" i="42"/>
  <c r="B253" i="42"/>
  <c r="I252" i="42"/>
  <c r="H252" i="42"/>
  <c r="G252" i="42"/>
  <c r="F252" i="42"/>
  <c r="E252" i="42"/>
  <c r="D252" i="42"/>
  <c r="B252" i="42"/>
  <c r="I251" i="42"/>
  <c r="H251" i="42"/>
  <c r="G251" i="42"/>
  <c r="F251" i="42"/>
  <c r="E251" i="42"/>
  <c r="D251" i="42"/>
  <c r="B251" i="42"/>
  <c r="I250" i="42"/>
  <c r="H250" i="42"/>
  <c r="G250" i="42"/>
  <c r="F250" i="42"/>
  <c r="E250" i="42"/>
  <c r="D250" i="42"/>
  <c r="B250" i="42"/>
  <c r="I249" i="42"/>
  <c r="H249" i="42"/>
  <c r="G249" i="42"/>
  <c r="F249" i="42"/>
  <c r="E249" i="42"/>
  <c r="D249" i="42"/>
  <c r="B249" i="42"/>
  <c r="I248" i="42"/>
  <c r="H248" i="42"/>
  <c r="G248" i="42"/>
  <c r="F248" i="42"/>
  <c r="E248" i="42"/>
  <c r="D248" i="42"/>
  <c r="B248" i="42"/>
  <c r="I247" i="42"/>
  <c r="H247" i="42"/>
  <c r="G247" i="42"/>
  <c r="F247" i="42"/>
  <c r="E247" i="42"/>
  <c r="D247" i="42"/>
  <c r="B247" i="42"/>
  <c r="I246" i="42"/>
  <c r="H246" i="42"/>
  <c r="G246" i="42"/>
  <c r="F246" i="42"/>
  <c r="E246" i="42"/>
  <c r="D246" i="42"/>
  <c r="B246" i="42"/>
  <c r="I245" i="42"/>
  <c r="H245" i="42"/>
  <c r="G245" i="42"/>
  <c r="F245" i="42"/>
  <c r="E245" i="42"/>
  <c r="D245" i="42"/>
  <c r="B245" i="42"/>
  <c r="I244" i="42"/>
  <c r="H244" i="42"/>
  <c r="G244" i="42"/>
  <c r="F244" i="42"/>
  <c r="E244" i="42"/>
  <c r="D244" i="42"/>
  <c r="B244" i="42"/>
  <c r="I243" i="42"/>
  <c r="H243" i="42"/>
  <c r="G243" i="42"/>
  <c r="F243" i="42"/>
  <c r="E243" i="42"/>
  <c r="D243" i="42"/>
  <c r="B243" i="42"/>
  <c r="I242" i="42"/>
  <c r="H242" i="42"/>
  <c r="G242" i="42"/>
  <c r="F242" i="42"/>
  <c r="E242" i="42"/>
  <c r="D242" i="42"/>
  <c r="B242" i="42"/>
  <c r="I241" i="42"/>
  <c r="H241" i="42"/>
  <c r="G241" i="42"/>
  <c r="F241" i="42"/>
  <c r="E241" i="42"/>
  <c r="D241" i="42"/>
  <c r="B241" i="42"/>
  <c r="I240" i="42"/>
  <c r="H240" i="42"/>
  <c r="G240" i="42"/>
  <c r="F240" i="42"/>
  <c r="E240" i="42"/>
  <c r="D240" i="42"/>
  <c r="B240" i="42"/>
  <c r="I239" i="42"/>
  <c r="H239" i="42"/>
  <c r="G239" i="42"/>
  <c r="F239" i="42"/>
  <c r="E239" i="42"/>
  <c r="D239" i="42"/>
  <c r="B239" i="42"/>
  <c r="I238" i="42"/>
  <c r="H238" i="42"/>
  <c r="G238" i="42"/>
  <c r="F238" i="42"/>
  <c r="E238" i="42"/>
  <c r="D238" i="42"/>
  <c r="B238" i="42"/>
  <c r="I237" i="42"/>
  <c r="H237" i="42"/>
  <c r="G237" i="42"/>
  <c r="F237" i="42"/>
  <c r="E237" i="42"/>
  <c r="D237" i="42"/>
  <c r="B237" i="42"/>
  <c r="I236" i="42"/>
  <c r="H236" i="42"/>
  <c r="G236" i="42"/>
  <c r="F236" i="42"/>
  <c r="E236" i="42"/>
  <c r="D236" i="42"/>
  <c r="B236" i="42"/>
  <c r="I235" i="42"/>
  <c r="H235" i="42"/>
  <c r="G235" i="42"/>
  <c r="F235" i="42"/>
  <c r="E235" i="42"/>
  <c r="D235" i="42"/>
  <c r="B235" i="42"/>
  <c r="I234" i="42"/>
  <c r="H234" i="42"/>
  <c r="G234" i="42"/>
  <c r="F234" i="42"/>
  <c r="E234" i="42"/>
  <c r="D234" i="42"/>
  <c r="B234" i="42"/>
  <c r="I233" i="42"/>
  <c r="H233" i="42"/>
  <c r="G233" i="42"/>
  <c r="F233" i="42"/>
  <c r="E233" i="42"/>
  <c r="D233" i="42"/>
  <c r="B233" i="42"/>
  <c r="I232" i="42"/>
  <c r="H232" i="42"/>
  <c r="G232" i="42"/>
  <c r="F232" i="42"/>
  <c r="E232" i="42"/>
  <c r="D232" i="42"/>
  <c r="B232" i="42"/>
  <c r="I231" i="42"/>
  <c r="H231" i="42"/>
  <c r="G231" i="42"/>
  <c r="F231" i="42"/>
  <c r="E231" i="42"/>
  <c r="D231" i="42"/>
  <c r="B231" i="42"/>
  <c r="I230" i="42"/>
  <c r="H230" i="42"/>
  <c r="G230" i="42"/>
  <c r="F230" i="42"/>
  <c r="E230" i="42"/>
  <c r="D230" i="42"/>
  <c r="B230" i="42"/>
  <c r="I229" i="42"/>
  <c r="H229" i="42"/>
  <c r="G229" i="42"/>
  <c r="F229" i="42"/>
  <c r="E229" i="42"/>
  <c r="D229" i="42"/>
  <c r="B229" i="42"/>
  <c r="I228" i="42"/>
  <c r="H228" i="42"/>
  <c r="G228" i="42"/>
  <c r="F228" i="42"/>
  <c r="E228" i="42"/>
  <c r="D228" i="42"/>
  <c r="B228" i="42"/>
  <c r="I227" i="42"/>
  <c r="H227" i="42"/>
  <c r="G227" i="42"/>
  <c r="F227" i="42"/>
  <c r="E227" i="42"/>
  <c r="D227" i="42"/>
  <c r="B227" i="42"/>
  <c r="I226" i="42"/>
  <c r="H226" i="42"/>
  <c r="G226" i="42"/>
  <c r="F226" i="42"/>
  <c r="E226" i="42"/>
  <c r="D226" i="42"/>
  <c r="B226" i="42"/>
  <c r="I225" i="42"/>
  <c r="H225" i="42"/>
  <c r="G225" i="42"/>
  <c r="F225" i="42"/>
  <c r="E225" i="42"/>
  <c r="D225" i="42"/>
  <c r="B225" i="42"/>
  <c r="I224" i="42"/>
  <c r="H224" i="42"/>
  <c r="G224" i="42"/>
  <c r="F224" i="42"/>
  <c r="E224" i="42"/>
  <c r="D224" i="42"/>
  <c r="B224" i="42"/>
  <c r="I223" i="42"/>
  <c r="H223" i="42"/>
  <c r="G223" i="42"/>
  <c r="F223" i="42"/>
  <c r="E223" i="42"/>
  <c r="D223" i="42"/>
  <c r="B223" i="42"/>
  <c r="I222" i="42"/>
  <c r="H222" i="42"/>
  <c r="G222" i="42"/>
  <c r="F222" i="42"/>
  <c r="E222" i="42"/>
  <c r="D222" i="42"/>
  <c r="B222" i="42"/>
  <c r="I221" i="42"/>
  <c r="H221" i="42"/>
  <c r="G221" i="42"/>
  <c r="F221" i="42"/>
  <c r="E221" i="42"/>
  <c r="D221" i="42"/>
  <c r="B221" i="42"/>
  <c r="I220" i="42"/>
  <c r="H220" i="42"/>
  <c r="G220" i="42"/>
  <c r="F220" i="42"/>
  <c r="E220" i="42"/>
  <c r="D220" i="42"/>
  <c r="B220" i="42"/>
  <c r="I219" i="42"/>
  <c r="H219" i="42"/>
  <c r="G219" i="42"/>
  <c r="F219" i="42"/>
  <c r="E219" i="42"/>
  <c r="D219" i="42"/>
  <c r="B219" i="42"/>
  <c r="I218" i="42"/>
  <c r="H218" i="42"/>
  <c r="G218" i="42"/>
  <c r="F218" i="42"/>
  <c r="E218" i="42"/>
  <c r="D218" i="42"/>
  <c r="B218" i="42"/>
  <c r="I217" i="42"/>
  <c r="H217" i="42"/>
  <c r="G217" i="42"/>
  <c r="F217" i="42"/>
  <c r="E217" i="42"/>
  <c r="D217" i="42"/>
  <c r="B217" i="42"/>
  <c r="I216" i="42"/>
  <c r="H216" i="42"/>
  <c r="G216" i="42"/>
  <c r="F216" i="42"/>
  <c r="E216" i="42"/>
  <c r="D216" i="42"/>
  <c r="B216" i="42"/>
  <c r="I215" i="42"/>
  <c r="H215" i="42"/>
  <c r="G215" i="42"/>
  <c r="F215" i="42"/>
  <c r="E215" i="42"/>
  <c r="D215" i="42"/>
  <c r="B215" i="42"/>
  <c r="I214" i="42"/>
  <c r="H214" i="42"/>
  <c r="G214" i="42"/>
  <c r="F214" i="42"/>
  <c r="E214" i="42"/>
  <c r="D214" i="42"/>
  <c r="B214" i="42"/>
  <c r="I213" i="42"/>
  <c r="H213" i="42"/>
  <c r="G213" i="42"/>
  <c r="F213" i="42"/>
  <c r="E213" i="42"/>
  <c r="D213" i="42"/>
  <c r="B213" i="42"/>
  <c r="I212" i="42"/>
  <c r="H212" i="42"/>
  <c r="G212" i="42"/>
  <c r="F212" i="42"/>
  <c r="E212" i="42"/>
  <c r="D212" i="42"/>
  <c r="B212" i="42"/>
  <c r="I211" i="42"/>
  <c r="H211" i="42"/>
  <c r="G211" i="42"/>
  <c r="F211" i="42"/>
  <c r="E211" i="42"/>
  <c r="D211" i="42"/>
  <c r="B211" i="42"/>
  <c r="I210" i="42"/>
  <c r="H210" i="42"/>
  <c r="G210" i="42"/>
  <c r="F210" i="42"/>
  <c r="E210" i="42"/>
  <c r="D210" i="42"/>
  <c r="B210" i="42"/>
  <c r="I209" i="42"/>
  <c r="H209" i="42"/>
  <c r="G209" i="42"/>
  <c r="F209" i="42"/>
  <c r="E209" i="42"/>
  <c r="D209" i="42"/>
  <c r="B209" i="42"/>
  <c r="I208" i="42"/>
  <c r="H208" i="42"/>
  <c r="G208" i="42"/>
  <c r="F208" i="42"/>
  <c r="E208" i="42"/>
  <c r="D208" i="42"/>
  <c r="B208" i="42"/>
  <c r="I207" i="42"/>
  <c r="H207" i="42"/>
  <c r="G207" i="42"/>
  <c r="F207" i="42"/>
  <c r="E207" i="42"/>
  <c r="D207" i="42"/>
  <c r="B207" i="42"/>
  <c r="I206" i="42"/>
  <c r="H206" i="42"/>
  <c r="G206" i="42"/>
  <c r="F206" i="42"/>
  <c r="E206" i="42"/>
  <c r="D206" i="42"/>
  <c r="B206" i="42"/>
  <c r="I205" i="42"/>
  <c r="H205" i="42"/>
  <c r="G205" i="42"/>
  <c r="F205" i="42"/>
  <c r="E205" i="42"/>
  <c r="D205" i="42"/>
  <c r="B205" i="42"/>
  <c r="I204" i="42"/>
  <c r="H204" i="42"/>
  <c r="G204" i="42"/>
  <c r="F204" i="42"/>
  <c r="E204" i="42"/>
  <c r="D204" i="42"/>
  <c r="B204" i="42"/>
  <c r="I203" i="42"/>
  <c r="H203" i="42"/>
  <c r="G203" i="42"/>
  <c r="F203" i="42"/>
  <c r="E203" i="42"/>
  <c r="D203" i="42"/>
  <c r="B203" i="42"/>
  <c r="I202" i="42"/>
  <c r="H202" i="42"/>
  <c r="G202" i="42"/>
  <c r="F202" i="42"/>
  <c r="E202" i="42"/>
  <c r="D202" i="42"/>
  <c r="B202" i="42"/>
  <c r="I201" i="42"/>
  <c r="H201" i="42"/>
  <c r="G201" i="42"/>
  <c r="F201" i="42"/>
  <c r="E201" i="42"/>
  <c r="D201" i="42"/>
  <c r="B201" i="42"/>
  <c r="I200" i="42"/>
  <c r="H200" i="42"/>
  <c r="G200" i="42"/>
  <c r="F200" i="42"/>
  <c r="E200" i="42"/>
  <c r="D200" i="42"/>
  <c r="B200" i="42"/>
  <c r="I199" i="42"/>
  <c r="H199" i="42"/>
  <c r="G199" i="42"/>
  <c r="F199" i="42"/>
  <c r="E199" i="42"/>
  <c r="D199" i="42"/>
  <c r="B199" i="42"/>
  <c r="I198" i="42"/>
  <c r="H198" i="42"/>
  <c r="G198" i="42"/>
  <c r="F198" i="42"/>
  <c r="E198" i="42"/>
  <c r="D198" i="42"/>
  <c r="B198" i="42"/>
  <c r="I197" i="42"/>
  <c r="H197" i="42"/>
  <c r="G197" i="42"/>
  <c r="F197" i="42"/>
  <c r="E197" i="42"/>
  <c r="D197" i="42"/>
  <c r="B197" i="42"/>
  <c r="I196" i="42"/>
  <c r="H196" i="42"/>
  <c r="G196" i="42"/>
  <c r="F196" i="42"/>
  <c r="E196" i="42"/>
  <c r="D196" i="42"/>
  <c r="B196" i="42"/>
  <c r="I195" i="42"/>
  <c r="H195" i="42"/>
  <c r="G195" i="42"/>
  <c r="F195" i="42"/>
  <c r="E195" i="42"/>
  <c r="D195" i="42"/>
  <c r="B195" i="42"/>
  <c r="I194" i="42"/>
  <c r="H194" i="42"/>
  <c r="G194" i="42"/>
  <c r="F194" i="42"/>
  <c r="E194" i="42"/>
  <c r="D194" i="42"/>
  <c r="B194" i="42"/>
  <c r="I193" i="42"/>
  <c r="H193" i="42"/>
  <c r="G193" i="42"/>
  <c r="F193" i="42"/>
  <c r="E193" i="42"/>
  <c r="D193" i="42"/>
  <c r="B193" i="42"/>
  <c r="I192" i="42"/>
  <c r="H192" i="42"/>
  <c r="G192" i="42"/>
  <c r="F192" i="42"/>
  <c r="E192" i="42"/>
  <c r="D192" i="42"/>
  <c r="B192" i="42"/>
  <c r="I191" i="42"/>
  <c r="H191" i="42"/>
  <c r="G191" i="42"/>
  <c r="F191" i="42"/>
  <c r="E191" i="42"/>
  <c r="D191" i="42"/>
  <c r="B191" i="42"/>
  <c r="I190" i="42"/>
  <c r="H190" i="42"/>
  <c r="G190" i="42"/>
  <c r="F190" i="42"/>
  <c r="E190" i="42"/>
  <c r="D190" i="42"/>
  <c r="B190" i="42"/>
  <c r="I189" i="42"/>
  <c r="H189" i="42"/>
  <c r="G189" i="42"/>
  <c r="F189" i="42"/>
  <c r="E189" i="42"/>
  <c r="D189" i="42"/>
  <c r="B189" i="42"/>
  <c r="I188" i="42"/>
  <c r="H188" i="42"/>
  <c r="G188" i="42"/>
  <c r="F188" i="42"/>
  <c r="E188" i="42"/>
  <c r="D188" i="42"/>
  <c r="B188" i="42"/>
  <c r="I187" i="42"/>
  <c r="H187" i="42"/>
  <c r="G187" i="42"/>
  <c r="F187" i="42"/>
  <c r="E187" i="42"/>
  <c r="D187" i="42"/>
  <c r="B187" i="42"/>
  <c r="I186" i="42"/>
  <c r="H186" i="42"/>
  <c r="G186" i="42"/>
  <c r="F186" i="42"/>
  <c r="E186" i="42"/>
  <c r="D186" i="42"/>
  <c r="B186" i="42"/>
  <c r="I185" i="42"/>
  <c r="H185" i="42"/>
  <c r="G185" i="42"/>
  <c r="F185" i="42"/>
  <c r="E185" i="42"/>
  <c r="D185" i="42"/>
  <c r="B185" i="42"/>
  <c r="I184" i="42"/>
  <c r="H184" i="42"/>
  <c r="G184" i="42"/>
  <c r="F184" i="42"/>
  <c r="E184" i="42"/>
  <c r="D184" i="42"/>
  <c r="B184" i="42"/>
  <c r="I183" i="42"/>
  <c r="H183" i="42"/>
  <c r="G183" i="42"/>
  <c r="F183" i="42"/>
  <c r="E183" i="42"/>
  <c r="D183" i="42"/>
  <c r="B183" i="42"/>
  <c r="I182" i="42"/>
  <c r="H182" i="42"/>
  <c r="G182" i="42"/>
  <c r="F182" i="42"/>
  <c r="E182" i="42"/>
  <c r="D182" i="42"/>
  <c r="B182" i="42"/>
  <c r="I181" i="42"/>
  <c r="H181" i="42"/>
  <c r="G181" i="42"/>
  <c r="F181" i="42"/>
  <c r="E181" i="42"/>
  <c r="D181" i="42"/>
  <c r="B181" i="42"/>
  <c r="I180" i="42"/>
  <c r="H180" i="42"/>
  <c r="G180" i="42"/>
  <c r="F180" i="42"/>
  <c r="E180" i="42"/>
  <c r="D180" i="42"/>
  <c r="B180" i="42"/>
  <c r="I179" i="42"/>
  <c r="H179" i="42"/>
  <c r="G179" i="42"/>
  <c r="F179" i="42"/>
  <c r="E179" i="42"/>
  <c r="D179" i="42"/>
  <c r="B179" i="42"/>
  <c r="I178" i="42"/>
  <c r="H178" i="42"/>
  <c r="G178" i="42"/>
  <c r="F178" i="42"/>
  <c r="E178" i="42"/>
  <c r="D178" i="42"/>
  <c r="B178" i="42"/>
  <c r="I177" i="42"/>
  <c r="H177" i="42"/>
  <c r="G177" i="42"/>
  <c r="F177" i="42"/>
  <c r="E177" i="42"/>
  <c r="D177" i="42"/>
  <c r="B177" i="42"/>
  <c r="I176" i="42"/>
  <c r="H176" i="42"/>
  <c r="G176" i="42"/>
  <c r="F176" i="42"/>
  <c r="E176" i="42"/>
  <c r="D176" i="42"/>
  <c r="B176" i="42"/>
  <c r="I175" i="42"/>
  <c r="H175" i="42"/>
  <c r="G175" i="42"/>
  <c r="F175" i="42"/>
  <c r="E175" i="42"/>
  <c r="D175" i="42"/>
  <c r="B175" i="42"/>
  <c r="I174" i="42"/>
  <c r="H174" i="42"/>
  <c r="G174" i="42"/>
  <c r="F174" i="42"/>
  <c r="E174" i="42"/>
  <c r="D174" i="42"/>
  <c r="B174" i="42"/>
  <c r="I173" i="42"/>
  <c r="H173" i="42"/>
  <c r="G173" i="42"/>
  <c r="F173" i="42"/>
  <c r="E173" i="42"/>
  <c r="D173" i="42"/>
  <c r="B173" i="42"/>
  <c r="I172" i="42"/>
  <c r="H172" i="42"/>
  <c r="G172" i="42"/>
  <c r="F172" i="42"/>
  <c r="E172" i="42"/>
  <c r="D172" i="42"/>
  <c r="B172" i="42"/>
  <c r="I171" i="42"/>
  <c r="H171" i="42"/>
  <c r="G171" i="42"/>
  <c r="F171" i="42"/>
  <c r="E171" i="42"/>
  <c r="D171" i="42"/>
  <c r="B171" i="42"/>
  <c r="I170" i="42"/>
  <c r="H170" i="42"/>
  <c r="G170" i="42"/>
  <c r="F170" i="42"/>
  <c r="E170" i="42"/>
  <c r="D170" i="42"/>
  <c r="B170" i="42"/>
  <c r="I169" i="42"/>
  <c r="H169" i="42"/>
  <c r="G169" i="42"/>
  <c r="F169" i="42"/>
  <c r="E169" i="42"/>
  <c r="D169" i="42"/>
  <c r="B169" i="42"/>
  <c r="I168" i="42"/>
  <c r="H168" i="42"/>
  <c r="G168" i="42"/>
  <c r="F168" i="42"/>
  <c r="E168" i="42"/>
  <c r="D168" i="42"/>
  <c r="B168" i="42"/>
  <c r="I167" i="42"/>
  <c r="H167" i="42"/>
  <c r="G167" i="42"/>
  <c r="F167" i="42"/>
  <c r="E167" i="42"/>
  <c r="D167" i="42"/>
  <c r="B167" i="42"/>
  <c r="I166" i="42"/>
  <c r="H166" i="42"/>
  <c r="G166" i="42"/>
  <c r="F166" i="42"/>
  <c r="E166" i="42"/>
  <c r="D166" i="42"/>
  <c r="B166" i="42"/>
  <c r="I165" i="42"/>
  <c r="H165" i="42"/>
  <c r="G165" i="42"/>
  <c r="F165" i="42"/>
  <c r="E165" i="42"/>
  <c r="D165" i="42"/>
  <c r="B165" i="42"/>
  <c r="I164" i="42"/>
  <c r="H164" i="42"/>
  <c r="G164" i="42"/>
  <c r="F164" i="42"/>
  <c r="E164" i="42"/>
  <c r="D164" i="42"/>
  <c r="B164" i="42"/>
  <c r="I163" i="42"/>
  <c r="H163" i="42"/>
  <c r="G163" i="42"/>
  <c r="F163" i="42"/>
  <c r="E163" i="42"/>
  <c r="D163" i="42"/>
  <c r="B163" i="42"/>
  <c r="I162" i="42"/>
  <c r="H162" i="42"/>
  <c r="G162" i="42"/>
  <c r="F162" i="42"/>
  <c r="E162" i="42"/>
  <c r="D162" i="42"/>
  <c r="B162" i="42"/>
  <c r="I161" i="42"/>
  <c r="H161" i="42"/>
  <c r="G161" i="42"/>
  <c r="F161" i="42"/>
  <c r="E161" i="42"/>
  <c r="D161" i="42"/>
  <c r="B161" i="42"/>
  <c r="I160" i="42"/>
  <c r="H160" i="42"/>
  <c r="G160" i="42"/>
  <c r="F160" i="42"/>
  <c r="E160" i="42"/>
  <c r="D160" i="42"/>
  <c r="B160" i="42"/>
  <c r="I159" i="42"/>
  <c r="H159" i="42"/>
  <c r="G159" i="42"/>
  <c r="F159" i="42"/>
  <c r="E159" i="42"/>
  <c r="D159" i="42"/>
  <c r="B159" i="42"/>
  <c r="I158" i="42"/>
  <c r="H158" i="42"/>
  <c r="G158" i="42"/>
  <c r="F158" i="42"/>
  <c r="E158" i="42"/>
  <c r="D158" i="42"/>
  <c r="B158" i="42"/>
  <c r="I157" i="42"/>
  <c r="H157" i="42"/>
  <c r="G157" i="42"/>
  <c r="F157" i="42"/>
  <c r="E157" i="42"/>
  <c r="D157" i="42"/>
  <c r="B157" i="42"/>
  <c r="I156" i="42"/>
  <c r="H156" i="42"/>
  <c r="G156" i="42"/>
  <c r="F156" i="42"/>
  <c r="E156" i="42"/>
  <c r="D156" i="42"/>
  <c r="B156" i="42"/>
  <c r="I155" i="42"/>
  <c r="H155" i="42"/>
  <c r="G155" i="42"/>
  <c r="F155" i="42"/>
  <c r="E155" i="42"/>
  <c r="D155" i="42"/>
  <c r="B155" i="42"/>
  <c r="I154" i="42"/>
  <c r="H154" i="42"/>
  <c r="G154" i="42"/>
  <c r="F154" i="42"/>
  <c r="E154" i="42"/>
  <c r="D154" i="42"/>
  <c r="B154" i="42"/>
  <c r="I153" i="42"/>
  <c r="H153" i="42"/>
  <c r="G153" i="42"/>
  <c r="F153" i="42"/>
  <c r="E153" i="42"/>
  <c r="D153" i="42"/>
  <c r="B153" i="42"/>
  <c r="I152" i="42"/>
  <c r="H152" i="42"/>
  <c r="G152" i="42"/>
  <c r="F152" i="42"/>
  <c r="E152" i="42"/>
  <c r="D152" i="42"/>
  <c r="B152" i="42"/>
  <c r="I151" i="42"/>
  <c r="H151" i="42"/>
  <c r="G151" i="42"/>
  <c r="F151" i="42"/>
  <c r="E151" i="42"/>
  <c r="D151" i="42"/>
  <c r="B151" i="42"/>
  <c r="I150" i="42"/>
  <c r="H150" i="42"/>
  <c r="G150" i="42"/>
  <c r="F150" i="42"/>
  <c r="E150" i="42"/>
  <c r="D150" i="42"/>
  <c r="B150" i="42"/>
  <c r="I149" i="42"/>
  <c r="H149" i="42"/>
  <c r="G149" i="42"/>
  <c r="F149" i="42"/>
  <c r="E149" i="42"/>
  <c r="D149" i="42"/>
  <c r="B149" i="42"/>
  <c r="I148" i="42"/>
  <c r="H148" i="42"/>
  <c r="G148" i="42"/>
  <c r="F148" i="42"/>
  <c r="E148" i="42"/>
  <c r="D148" i="42"/>
  <c r="B148" i="42"/>
  <c r="I147" i="42"/>
  <c r="H147" i="42"/>
  <c r="G147" i="42"/>
  <c r="F147" i="42"/>
  <c r="E147" i="42"/>
  <c r="D147" i="42"/>
  <c r="B147" i="42"/>
  <c r="I146" i="42"/>
  <c r="H146" i="42"/>
  <c r="G146" i="42"/>
  <c r="F146" i="42"/>
  <c r="E146" i="42"/>
  <c r="D146" i="42"/>
  <c r="B146" i="42"/>
  <c r="I145" i="42"/>
  <c r="H145" i="42"/>
  <c r="G145" i="42"/>
  <c r="F145" i="42"/>
  <c r="E145" i="42"/>
  <c r="D145" i="42"/>
  <c r="B145" i="42"/>
  <c r="I144" i="42"/>
  <c r="H144" i="42"/>
  <c r="G144" i="42"/>
  <c r="F144" i="42"/>
  <c r="E144" i="42"/>
  <c r="D144" i="42"/>
  <c r="B144" i="42"/>
  <c r="I143" i="42"/>
  <c r="H143" i="42"/>
  <c r="G143" i="42"/>
  <c r="F143" i="42"/>
  <c r="E143" i="42"/>
  <c r="D143" i="42"/>
  <c r="B143" i="42"/>
  <c r="I142" i="42"/>
  <c r="H142" i="42"/>
  <c r="G142" i="42"/>
  <c r="F142" i="42"/>
  <c r="E142" i="42"/>
  <c r="D142" i="42"/>
  <c r="B142" i="42"/>
  <c r="I141" i="42"/>
  <c r="H141" i="42"/>
  <c r="G141" i="42"/>
  <c r="F141" i="42"/>
  <c r="E141" i="42"/>
  <c r="D141" i="42"/>
  <c r="B141" i="42"/>
  <c r="I140" i="42"/>
  <c r="H140" i="42"/>
  <c r="G140" i="42"/>
  <c r="F140" i="42"/>
  <c r="E140" i="42"/>
  <c r="D140" i="42"/>
  <c r="B140" i="42"/>
  <c r="I139" i="42"/>
  <c r="H139" i="42"/>
  <c r="G139" i="42"/>
  <c r="F139" i="42"/>
  <c r="E139" i="42"/>
  <c r="D139" i="42"/>
  <c r="B139" i="42"/>
  <c r="I138" i="42"/>
  <c r="H138" i="42"/>
  <c r="G138" i="42"/>
  <c r="F138" i="42"/>
  <c r="E138" i="42"/>
  <c r="D138" i="42"/>
  <c r="B138" i="42"/>
  <c r="I137" i="42"/>
  <c r="H137" i="42"/>
  <c r="G137" i="42"/>
  <c r="F137" i="42"/>
  <c r="E137" i="42"/>
  <c r="D137" i="42"/>
  <c r="B137" i="42"/>
  <c r="I136" i="42"/>
  <c r="H136" i="42"/>
  <c r="G136" i="42"/>
  <c r="F136" i="42"/>
  <c r="E136" i="42"/>
  <c r="D136" i="42"/>
  <c r="B136" i="42"/>
  <c r="I135" i="42"/>
  <c r="H135" i="42"/>
  <c r="G135" i="42"/>
  <c r="F135" i="42"/>
  <c r="E135" i="42"/>
  <c r="D135" i="42"/>
  <c r="B135" i="42"/>
  <c r="I134" i="42"/>
  <c r="H134" i="42"/>
  <c r="G134" i="42"/>
  <c r="F134" i="42"/>
  <c r="E134" i="42"/>
  <c r="D134" i="42"/>
  <c r="B134" i="42"/>
  <c r="I133" i="42"/>
  <c r="H133" i="42"/>
  <c r="G133" i="42"/>
  <c r="F133" i="42"/>
  <c r="E133" i="42"/>
  <c r="D133" i="42"/>
  <c r="B133" i="42"/>
  <c r="I132" i="42"/>
  <c r="H132" i="42"/>
  <c r="G132" i="42"/>
  <c r="F132" i="42"/>
  <c r="E132" i="42"/>
  <c r="D132" i="42"/>
  <c r="B132" i="42"/>
  <c r="I131" i="42"/>
  <c r="H131" i="42"/>
  <c r="G131" i="42"/>
  <c r="F131" i="42"/>
  <c r="E131" i="42"/>
  <c r="D131" i="42"/>
  <c r="B131" i="42"/>
  <c r="I130" i="42"/>
  <c r="H130" i="42"/>
  <c r="G130" i="42"/>
  <c r="F130" i="42"/>
  <c r="E130" i="42"/>
  <c r="D130" i="42"/>
  <c r="B130" i="42"/>
  <c r="I129" i="42"/>
  <c r="H129" i="42"/>
  <c r="G129" i="42"/>
  <c r="F129" i="42"/>
  <c r="E129" i="42"/>
  <c r="D129" i="42"/>
  <c r="B129" i="42"/>
  <c r="I128" i="42"/>
  <c r="H128" i="42"/>
  <c r="G128" i="42"/>
  <c r="F128" i="42"/>
  <c r="E128" i="42"/>
  <c r="D128" i="42"/>
  <c r="B128" i="42"/>
  <c r="I127" i="42"/>
  <c r="H127" i="42"/>
  <c r="G127" i="42"/>
  <c r="F127" i="42"/>
  <c r="E127" i="42"/>
  <c r="D127" i="42"/>
  <c r="B127" i="42"/>
  <c r="I126" i="42"/>
  <c r="H126" i="42"/>
  <c r="G126" i="42"/>
  <c r="F126" i="42"/>
  <c r="E126" i="42"/>
  <c r="D126" i="42"/>
  <c r="B126" i="42"/>
  <c r="I125" i="42"/>
  <c r="H125" i="42"/>
  <c r="G125" i="42"/>
  <c r="F125" i="42"/>
  <c r="E125" i="42"/>
  <c r="D125" i="42"/>
  <c r="B125" i="42"/>
  <c r="I124" i="42"/>
  <c r="H124" i="42"/>
  <c r="G124" i="42"/>
  <c r="F124" i="42"/>
  <c r="E124" i="42"/>
  <c r="D124" i="42"/>
  <c r="B124" i="42"/>
  <c r="I123" i="42"/>
  <c r="H123" i="42"/>
  <c r="G123" i="42"/>
  <c r="F123" i="42"/>
  <c r="E123" i="42"/>
  <c r="D123" i="42"/>
  <c r="B123" i="42"/>
  <c r="I122" i="42"/>
  <c r="H122" i="42"/>
  <c r="G122" i="42"/>
  <c r="F122" i="42"/>
  <c r="E122" i="42"/>
  <c r="D122" i="42"/>
  <c r="B122" i="42"/>
  <c r="I121" i="42"/>
  <c r="H121" i="42"/>
  <c r="G121" i="42"/>
  <c r="F121" i="42"/>
  <c r="E121" i="42"/>
  <c r="D121" i="42"/>
  <c r="B121" i="42"/>
  <c r="I120" i="42"/>
  <c r="H120" i="42"/>
  <c r="G120" i="42"/>
  <c r="F120" i="42"/>
  <c r="E120" i="42"/>
  <c r="D120" i="42"/>
  <c r="B120" i="42"/>
  <c r="I119" i="42"/>
  <c r="H119" i="42"/>
  <c r="G119" i="42"/>
  <c r="F119" i="42"/>
  <c r="E119" i="42"/>
  <c r="D119" i="42"/>
  <c r="B119" i="42"/>
  <c r="I118" i="42"/>
  <c r="H118" i="42"/>
  <c r="G118" i="42"/>
  <c r="F118" i="42"/>
  <c r="E118" i="42"/>
  <c r="D118" i="42"/>
  <c r="B118" i="42"/>
  <c r="I117" i="42"/>
  <c r="H117" i="42"/>
  <c r="G117" i="42"/>
  <c r="F117" i="42"/>
  <c r="E117" i="42"/>
  <c r="D117" i="42"/>
  <c r="B117" i="42"/>
  <c r="I116" i="42"/>
  <c r="H116" i="42"/>
  <c r="G116" i="42"/>
  <c r="F116" i="42"/>
  <c r="E116" i="42"/>
  <c r="D116" i="42"/>
  <c r="B116" i="42"/>
  <c r="I115" i="42"/>
  <c r="H115" i="42"/>
  <c r="G115" i="42"/>
  <c r="F115" i="42"/>
  <c r="E115" i="42"/>
  <c r="D115" i="42"/>
  <c r="B115" i="42"/>
  <c r="I114" i="42"/>
  <c r="H114" i="42"/>
  <c r="G114" i="42"/>
  <c r="F114" i="42"/>
  <c r="E114" i="42"/>
  <c r="D114" i="42"/>
  <c r="B114" i="42"/>
  <c r="I113" i="42"/>
  <c r="H113" i="42"/>
  <c r="G113" i="42"/>
  <c r="F113" i="42"/>
  <c r="E113" i="42"/>
  <c r="D113" i="42"/>
  <c r="B113" i="42"/>
  <c r="I112" i="42"/>
  <c r="H112" i="42"/>
  <c r="G112" i="42"/>
  <c r="F112" i="42"/>
  <c r="E112" i="42"/>
  <c r="D112" i="42"/>
  <c r="B112" i="42"/>
  <c r="I111" i="42"/>
  <c r="H111" i="42"/>
  <c r="G111" i="42"/>
  <c r="F111" i="42"/>
  <c r="E111" i="42"/>
  <c r="D111" i="42"/>
  <c r="B111" i="42"/>
  <c r="I110" i="42"/>
  <c r="H110" i="42"/>
  <c r="G110" i="42"/>
  <c r="F110" i="42"/>
  <c r="E110" i="42"/>
  <c r="D110" i="42"/>
  <c r="B110" i="42"/>
  <c r="I109" i="42"/>
  <c r="H109" i="42"/>
  <c r="G109" i="42"/>
  <c r="F109" i="42"/>
  <c r="E109" i="42"/>
  <c r="D109" i="42"/>
  <c r="B109" i="42"/>
  <c r="I108" i="42"/>
  <c r="H108" i="42"/>
  <c r="G108" i="42"/>
  <c r="F108" i="42"/>
  <c r="E108" i="42"/>
  <c r="D108" i="42"/>
  <c r="B108" i="42"/>
  <c r="I107" i="42"/>
  <c r="H107" i="42"/>
  <c r="G107" i="42"/>
  <c r="F107" i="42"/>
  <c r="E107" i="42"/>
  <c r="D107" i="42"/>
  <c r="B107" i="42"/>
  <c r="I106" i="42"/>
  <c r="H106" i="42"/>
  <c r="G106" i="42"/>
  <c r="F106" i="42"/>
  <c r="E106" i="42"/>
  <c r="D106" i="42"/>
  <c r="B106" i="42"/>
  <c r="I105" i="42"/>
  <c r="H105" i="42"/>
  <c r="G105" i="42"/>
  <c r="F105" i="42"/>
  <c r="E105" i="42"/>
  <c r="D105" i="42"/>
  <c r="B105" i="42"/>
  <c r="I104" i="42"/>
  <c r="H104" i="42"/>
  <c r="G104" i="42"/>
  <c r="F104" i="42"/>
  <c r="E104" i="42"/>
  <c r="D104" i="42"/>
  <c r="B104" i="42"/>
  <c r="I103" i="42"/>
  <c r="H103" i="42"/>
  <c r="G103" i="42"/>
  <c r="F103" i="42"/>
  <c r="E103" i="42"/>
  <c r="D103" i="42"/>
  <c r="B103" i="42"/>
  <c r="I102" i="42"/>
  <c r="H102" i="42"/>
  <c r="G102" i="42"/>
  <c r="F102" i="42"/>
  <c r="E102" i="42"/>
  <c r="D102" i="42"/>
  <c r="B102" i="42"/>
  <c r="I101" i="42"/>
  <c r="H101" i="42"/>
  <c r="G101" i="42"/>
  <c r="F101" i="42"/>
  <c r="E101" i="42"/>
  <c r="D101" i="42"/>
  <c r="B101" i="42"/>
  <c r="I100" i="42"/>
  <c r="H100" i="42"/>
  <c r="G100" i="42"/>
  <c r="F100" i="42"/>
  <c r="E100" i="42"/>
  <c r="D100" i="42"/>
  <c r="B100" i="42"/>
  <c r="I99" i="42"/>
  <c r="H99" i="42"/>
  <c r="G99" i="42"/>
  <c r="F99" i="42"/>
  <c r="E99" i="42"/>
  <c r="D99" i="42"/>
  <c r="B99" i="42"/>
  <c r="I98" i="42"/>
  <c r="H98" i="42"/>
  <c r="G98" i="42"/>
  <c r="F98" i="42"/>
  <c r="E98" i="42"/>
  <c r="D98" i="42"/>
  <c r="B98" i="42"/>
  <c r="I97" i="42"/>
  <c r="H97" i="42"/>
  <c r="G97" i="42"/>
  <c r="F97" i="42"/>
  <c r="E97" i="42"/>
  <c r="D97" i="42"/>
  <c r="B97" i="42"/>
  <c r="I96" i="42"/>
  <c r="H96" i="42"/>
  <c r="G96" i="42"/>
  <c r="F96" i="42"/>
  <c r="E96" i="42"/>
  <c r="D96" i="42"/>
  <c r="B96" i="42"/>
  <c r="I95" i="42"/>
  <c r="H95" i="42"/>
  <c r="G95" i="42"/>
  <c r="F95" i="42"/>
  <c r="E95" i="42"/>
  <c r="D95" i="42"/>
  <c r="B95" i="42"/>
  <c r="I94" i="42"/>
  <c r="H94" i="42"/>
  <c r="G94" i="42"/>
  <c r="F94" i="42"/>
  <c r="E94" i="42"/>
  <c r="D94" i="42"/>
  <c r="B94" i="42"/>
  <c r="I93" i="42"/>
  <c r="H93" i="42"/>
  <c r="G93" i="42"/>
  <c r="F93" i="42"/>
  <c r="E93" i="42"/>
  <c r="D93" i="42"/>
  <c r="B93" i="42"/>
  <c r="I92" i="42"/>
  <c r="H92" i="42"/>
  <c r="G92" i="42"/>
  <c r="F92" i="42"/>
  <c r="E92" i="42"/>
  <c r="D92" i="42"/>
  <c r="B92" i="42"/>
  <c r="I91" i="42"/>
  <c r="H91" i="42"/>
  <c r="G91" i="42"/>
  <c r="F91" i="42"/>
  <c r="E91" i="42"/>
  <c r="D91" i="42"/>
  <c r="B91" i="42"/>
  <c r="I90" i="42"/>
  <c r="H90" i="42"/>
  <c r="G90" i="42"/>
  <c r="F90" i="42"/>
  <c r="E90" i="42"/>
  <c r="D90" i="42"/>
  <c r="B90" i="42"/>
  <c r="I89" i="42"/>
  <c r="H89" i="42"/>
  <c r="G89" i="42"/>
  <c r="F89" i="42"/>
  <c r="E89" i="42"/>
  <c r="D89" i="42"/>
  <c r="B89" i="42"/>
  <c r="I88" i="42"/>
  <c r="H88" i="42"/>
  <c r="G88" i="42"/>
  <c r="F88" i="42"/>
  <c r="E88" i="42"/>
  <c r="D88" i="42"/>
  <c r="B88" i="42"/>
  <c r="I87" i="42"/>
  <c r="H87" i="42"/>
  <c r="G87" i="42"/>
  <c r="F87" i="42"/>
  <c r="E87" i="42"/>
  <c r="D87" i="42"/>
  <c r="B87" i="42"/>
  <c r="I86" i="42"/>
  <c r="H86" i="42"/>
  <c r="G86" i="42"/>
  <c r="F86" i="42"/>
  <c r="E86" i="42"/>
  <c r="D86" i="42"/>
  <c r="B86" i="42"/>
  <c r="I85" i="42"/>
  <c r="H85" i="42"/>
  <c r="G85" i="42"/>
  <c r="F85" i="42"/>
  <c r="E85" i="42"/>
  <c r="D85" i="42"/>
  <c r="B85" i="42"/>
  <c r="I84" i="42"/>
  <c r="H84" i="42"/>
  <c r="G84" i="42"/>
  <c r="F84" i="42"/>
  <c r="E84" i="42"/>
  <c r="D84" i="42"/>
  <c r="B84" i="42"/>
  <c r="I83" i="42"/>
  <c r="H83" i="42"/>
  <c r="G83" i="42"/>
  <c r="F83" i="42"/>
  <c r="E83" i="42"/>
  <c r="D83" i="42"/>
  <c r="B83" i="42"/>
  <c r="I82" i="42"/>
  <c r="H82" i="42"/>
  <c r="G82" i="42"/>
  <c r="F82" i="42"/>
  <c r="E82" i="42"/>
  <c r="D82" i="42"/>
  <c r="B82" i="42"/>
  <c r="I81" i="42"/>
  <c r="H81" i="42"/>
  <c r="G81" i="42"/>
  <c r="F81" i="42"/>
  <c r="E81" i="42"/>
  <c r="D81" i="42"/>
  <c r="B81" i="42"/>
  <c r="I80" i="42"/>
  <c r="H80" i="42"/>
  <c r="G80" i="42"/>
  <c r="F80" i="42"/>
  <c r="E80" i="42"/>
  <c r="D80" i="42"/>
  <c r="B80" i="42"/>
  <c r="I79" i="42"/>
  <c r="H79" i="42"/>
  <c r="G79" i="42"/>
  <c r="F79" i="42"/>
  <c r="E79" i="42"/>
  <c r="D79" i="42"/>
  <c r="B79" i="42"/>
  <c r="I78" i="42"/>
  <c r="H78" i="42"/>
  <c r="G78" i="42"/>
  <c r="F78" i="42"/>
  <c r="E78" i="42"/>
  <c r="D78" i="42"/>
  <c r="B78" i="42"/>
  <c r="I77" i="42"/>
  <c r="H77" i="42"/>
  <c r="G77" i="42"/>
  <c r="F77" i="42"/>
  <c r="E77" i="42"/>
  <c r="D77" i="42"/>
  <c r="B77" i="42"/>
  <c r="I76" i="42"/>
  <c r="H76" i="42"/>
  <c r="G76" i="42"/>
  <c r="F76" i="42"/>
  <c r="E76" i="42"/>
  <c r="D76" i="42"/>
  <c r="B76" i="42"/>
  <c r="I75" i="42"/>
  <c r="H75" i="42"/>
  <c r="G75" i="42"/>
  <c r="F75" i="42"/>
  <c r="E75" i="42"/>
  <c r="D75" i="42"/>
  <c r="B75" i="42"/>
  <c r="I74" i="42"/>
  <c r="H74" i="42"/>
  <c r="G74" i="42"/>
  <c r="F74" i="42"/>
  <c r="E74" i="42"/>
  <c r="D74" i="42"/>
  <c r="B74" i="42"/>
  <c r="I73" i="42"/>
  <c r="H73" i="42"/>
  <c r="G73" i="42"/>
  <c r="F73" i="42"/>
  <c r="E73" i="42"/>
  <c r="D73" i="42"/>
  <c r="B73" i="42"/>
  <c r="I72" i="42"/>
  <c r="H72" i="42"/>
  <c r="G72" i="42"/>
  <c r="F72" i="42"/>
  <c r="E72" i="42"/>
  <c r="D72" i="42"/>
  <c r="B72" i="42"/>
  <c r="I71" i="42"/>
  <c r="H71" i="42"/>
  <c r="G71" i="42"/>
  <c r="F71" i="42"/>
  <c r="E71" i="42"/>
  <c r="D71" i="42"/>
  <c r="B71" i="42"/>
  <c r="I70" i="42"/>
  <c r="H70" i="42"/>
  <c r="G70" i="42"/>
  <c r="F70" i="42"/>
  <c r="E70" i="42"/>
  <c r="D70" i="42"/>
  <c r="B70" i="42"/>
  <c r="I69" i="42"/>
  <c r="H69" i="42"/>
  <c r="G69" i="42"/>
  <c r="F69" i="42"/>
  <c r="E69" i="42"/>
  <c r="D69" i="42"/>
  <c r="B69" i="42"/>
  <c r="I68" i="42"/>
  <c r="H68" i="42"/>
  <c r="G68" i="42"/>
  <c r="F68" i="42"/>
  <c r="E68" i="42"/>
  <c r="D68" i="42"/>
  <c r="B68" i="42"/>
  <c r="I67" i="42"/>
  <c r="H67" i="42"/>
  <c r="G67" i="42"/>
  <c r="F67" i="42"/>
  <c r="E67" i="42"/>
  <c r="D67" i="42"/>
  <c r="B67" i="42"/>
  <c r="I66" i="42"/>
  <c r="H66" i="42"/>
  <c r="G66" i="42"/>
  <c r="F66" i="42"/>
  <c r="E66" i="42"/>
  <c r="D66" i="42"/>
  <c r="B66" i="42"/>
  <c r="I65" i="42"/>
  <c r="H65" i="42"/>
  <c r="G65" i="42"/>
  <c r="F65" i="42"/>
  <c r="E65" i="42"/>
  <c r="D65" i="42"/>
  <c r="B65" i="42"/>
  <c r="I64" i="42"/>
  <c r="H64" i="42"/>
  <c r="G64" i="42"/>
  <c r="F64" i="42"/>
  <c r="E64" i="42"/>
  <c r="D64" i="42"/>
  <c r="B64" i="42"/>
  <c r="I63" i="42"/>
  <c r="H63" i="42"/>
  <c r="G63" i="42"/>
  <c r="F63" i="42"/>
  <c r="E63" i="42"/>
  <c r="D63" i="42"/>
  <c r="B63" i="42"/>
  <c r="I62" i="42"/>
  <c r="H62" i="42"/>
  <c r="G62" i="42"/>
  <c r="F62" i="42"/>
  <c r="E62" i="42"/>
  <c r="D62" i="42"/>
  <c r="B62" i="42"/>
  <c r="I61" i="42"/>
  <c r="H61" i="42"/>
  <c r="G61" i="42"/>
  <c r="F61" i="42"/>
  <c r="E61" i="42"/>
  <c r="D61" i="42"/>
  <c r="B61" i="42"/>
  <c r="I60" i="42"/>
  <c r="H60" i="42"/>
  <c r="G60" i="42"/>
  <c r="F60" i="42"/>
  <c r="E60" i="42"/>
  <c r="D60" i="42"/>
  <c r="B60" i="42"/>
  <c r="I59" i="42"/>
  <c r="H59" i="42"/>
  <c r="G59" i="42"/>
  <c r="F59" i="42"/>
  <c r="E59" i="42"/>
  <c r="D59" i="42"/>
  <c r="B59" i="42"/>
  <c r="I58" i="42"/>
  <c r="H58" i="42"/>
  <c r="G58" i="42"/>
  <c r="F58" i="42"/>
  <c r="E58" i="42"/>
  <c r="D58" i="42"/>
  <c r="B58" i="42"/>
  <c r="I57" i="42"/>
  <c r="H57" i="42"/>
  <c r="G57" i="42"/>
  <c r="F57" i="42"/>
  <c r="E57" i="42"/>
  <c r="D57" i="42"/>
  <c r="B57" i="42"/>
  <c r="I56" i="42"/>
  <c r="H56" i="42"/>
  <c r="G56" i="42"/>
  <c r="F56" i="42"/>
  <c r="E56" i="42"/>
  <c r="D56" i="42"/>
  <c r="B56" i="42"/>
  <c r="I55" i="42"/>
  <c r="H55" i="42"/>
  <c r="G55" i="42"/>
  <c r="F55" i="42"/>
  <c r="E55" i="42"/>
  <c r="D55" i="42"/>
  <c r="B55" i="42"/>
  <c r="I54" i="42"/>
  <c r="H54" i="42"/>
  <c r="G54" i="42"/>
  <c r="F54" i="42"/>
  <c r="E54" i="42"/>
  <c r="D54" i="42"/>
  <c r="B54" i="42"/>
  <c r="I53" i="42"/>
  <c r="H53" i="42"/>
  <c r="G53" i="42"/>
  <c r="F53" i="42"/>
  <c r="E53" i="42"/>
  <c r="D53" i="42"/>
  <c r="B53" i="42"/>
  <c r="I52" i="42"/>
  <c r="H52" i="42"/>
  <c r="G52" i="42"/>
  <c r="F52" i="42"/>
  <c r="E52" i="42"/>
  <c r="D52" i="42"/>
  <c r="B52" i="42"/>
  <c r="I51" i="42"/>
  <c r="H51" i="42"/>
  <c r="G51" i="42"/>
  <c r="F51" i="42"/>
  <c r="E51" i="42"/>
  <c r="D51" i="42"/>
  <c r="B51" i="42"/>
  <c r="I50" i="42"/>
  <c r="H50" i="42"/>
  <c r="G50" i="42"/>
  <c r="F50" i="42"/>
  <c r="E50" i="42"/>
  <c r="D50" i="42"/>
  <c r="B50" i="42"/>
  <c r="I49" i="42"/>
  <c r="H49" i="42"/>
  <c r="G49" i="42"/>
  <c r="F49" i="42"/>
  <c r="E49" i="42"/>
  <c r="D49" i="42"/>
  <c r="B49" i="42"/>
  <c r="I48" i="42"/>
  <c r="H48" i="42"/>
  <c r="G48" i="42"/>
  <c r="F48" i="42"/>
  <c r="E48" i="42"/>
  <c r="D48" i="42"/>
  <c r="B48" i="42"/>
  <c r="I47" i="42"/>
  <c r="H47" i="42"/>
  <c r="G47" i="42"/>
  <c r="F47" i="42"/>
  <c r="E47" i="42"/>
  <c r="D47" i="42"/>
  <c r="B47" i="42"/>
  <c r="I46" i="42"/>
  <c r="H46" i="42"/>
  <c r="G46" i="42"/>
  <c r="F46" i="42"/>
  <c r="E46" i="42"/>
  <c r="D46" i="42"/>
  <c r="B46" i="42"/>
  <c r="I45" i="42"/>
  <c r="H45" i="42"/>
  <c r="G45" i="42"/>
  <c r="F45" i="42"/>
  <c r="E45" i="42"/>
  <c r="D45" i="42"/>
  <c r="B45" i="42"/>
  <c r="I44" i="42"/>
  <c r="H44" i="42"/>
  <c r="G44" i="42"/>
  <c r="F44" i="42"/>
  <c r="E44" i="42"/>
  <c r="D44" i="42"/>
  <c r="B44" i="42"/>
  <c r="I43" i="42"/>
  <c r="H43" i="42"/>
  <c r="G43" i="42"/>
  <c r="F43" i="42"/>
  <c r="E43" i="42"/>
  <c r="D43" i="42"/>
  <c r="B43" i="42"/>
  <c r="I42" i="42"/>
  <c r="H42" i="42"/>
  <c r="G42" i="42"/>
  <c r="F42" i="42"/>
  <c r="E42" i="42"/>
  <c r="D42" i="42"/>
  <c r="B42" i="42"/>
  <c r="I41" i="42"/>
  <c r="H41" i="42"/>
  <c r="G41" i="42"/>
  <c r="F41" i="42"/>
  <c r="E41" i="42"/>
  <c r="D41" i="42"/>
  <c r="B41" i="42"/>
  <c r="I40" i="42"/>
  <c r="H40" i="42"/>
  <c r="G40" i="42"/>
  <c r="F40" i="42"/>
  <c r="E40" i="42"/>
  <c r="D40" i="42"/>
  <c r="B40" i="42"/>
  <c r="I39" i="42"/>
  <c r="H39" i="42"/>
  <c r="G39" i="42"/>
  <c r="F39" i="42"/>
  <c r="E39" i="42"/>
  <c r="D39" i="42"/>
  <c r="B39" i="42"/>
  <c r="I38" i="42"/>
  <c r="H38" i="42"/>
  <c r="G38" i="42"/>
  <c r="F38" i="42"/>
  <c r="E38" i="42"/>
  <c r="D38" i="42"/>
  <c r="B38" i="42"/>
  <c r="I37" i="42"/>
  <c r="H37" i="42"/>
  <c r="G37" i="42"/>
  <c r="F37" i="42"/>
  <c r="E37" i="42"/>
  <c r="D37" i="42"/>
  <c r="B37" i="42"/>
  <c r="I36" i="42"/>
  <c r="H36" i="42"/>
  <c r="G36" i="42"/>
  <c r="F36" i="42"/>
  <c r="E36" i="42"/>
  <c r="D36" i="42"/>
  <c r="B36" i="42"/>
  <c r="I35" i="42"/>
  <c r="H35" i="42"/>
  <c r="G35" i="42"/>
  <c r="F35" i="42"/>
  <c r="E35" i="42"/>
  <c r="D35" i="42"/>
  <c r="B35" i="42"/>
  <c r="I34" i="42"/>
  <c r="H34" i="42"/>
  <c r="G34" i="42"/>
  <c r="F34" i="42"/>
  <c r="E34" i="42"/>
  <c r="D34" i="42"/>
  <c r="B34" i="42"/>
  <c r="I33" i="42"/>
  <c r="H33" i="42"/>
  <c r="G33" i="42"/>
  <c r="F33" i="42"/>
  <c r="E33" i="42"/>
  <c r="D33" i="42"/>
  <c r="B33" i="42"/>
  <c r="I32" i="42"/>
  <c r="H32" i="42"/>
  <c r="G32" i="42"/>
  <c r="F32" i="42"/>
  <c r="E32" i="42"/>
  <c r="D32" i="42"/>
  <c r="B32" i="42"/>
  <c r="I31" i="42"/>
  <c r="H31" i="42"/>
  <c r="G31" i="42"/>
  <c r="F31" i="42"/>
  <c r="E31" i="42"/>
  <c r="D31" i="42"/>
  <c r="B31" i="42"/>
  <c r="I30" i="42"/>
  <c r="H30" i="42"/>
  <c r="G30" i="42"/>
  <c r="F30" i="42"/>
  <c r="E30" i="42"/>
  <c r="D30" i="42"/>
  <c r="B30" i="42"/>
  <c r="I29" i="42"/>
  <c r="H29" i="42"/>
  <c r="G29" i="42"/>
  <c r="F29" i="42"/>
  <c r="E29" i="42"/>
  <c r="D29" i="42"/>
  <c r="B29" i="42"/>
  <c r="I28" i="42"/>
  <c r="H28" i="42"/>
  <c r="G28" i="42"/>
  <c r="F28" i="42"/>
  <c r="E28" i="42"/>
  <c r="D28" i="42"/>
  <c r="B28" i="42"/>
  <c r="I27" i="42"/>
  <c r="H27" i="42"/>
  <c r="G27" i="42"/>
  <c r="F27" i="42"/>
  <c r="E27" i="42"/>
  <c r="D27" i="42"/>
  <c r="B27" i="42"/>
  <c r="I26" i="42"/>
  <c r="H26" i="42"/>
  <c r="G26" i="42"/>
  <c r="F26" i="42"/>
  <c r="E26" i="42"/>
  <c r="D26" i="42"/>
  <c r="B26" i="42"/>
  <c r="I25" i="42"/>
  <c r="H25" i="42"/>
  <c r="G25" i="42"/>
  <c r="F25" i="42"/>
  <c r="E25" i="42"/>
  <c r="D25" i="42"/>
  <c r="B25" i="42"/>
  <c r="I24" i="42"/>
  <c r="H24" i="42"/>
  <c r="G24" i="42"/>
  <c r="F24" i="42"/>
  <c r="E24" i="42"/>
  <c r="D24" i="42"/>
  <c r="B24" i="42"/>
  <c r="I23" i="42"/>
  <c r="H23" i="42"/>
  <c r="G23" i="42"/>
  <c r="F23" i="42"/>
  <c r="E23" i="42"/>
  <c r="D23" i="42"/>
  <c r="B23" i="42"/>
  <c r="I22" i="42"/>
  <c r="H22" i="42"/>
  <c r="G22" i="42"/>
  <c r="F22" i="42"/>
  <c r="E22" i="42"/>
  <c r="D22" i="42"/>
  <c r="B22" i="42"/>
  <c r="I21" i="42"/>
  <c r="H21" i="42"/>
  <c r="G21" i="42"/>
  <c r="F21" i="42"/>
  <c r="E21" i="42"/>
  <c r="D21" i="42"/>
  <c r="B21" i="42"/>
  <c r="I20" i="42"/>
  <c r="H20" i="42"/>
  <c r="G20" i="42"/>
  <c r="F20" i="42"/>
  <c r="E20" i="42"/>
  <c r="D20" i="42"/>
  <c r="B20" i="42"/>
  <c r="I19" i="42"/>
  <c r="H19" i="42"/>
  <c r="G19" i="42"/>
  <c r="F19" i="42"/>
  <c r="E19" i="42"/>
  <c r="D19" i="42"/>
  <c r="B19" i="42"/>
  <c r="I18" i="42"/>
  <c r="H18" i="42"/>
  <c r="G18" i="42"/>
  <c r="F18" i="42"/>
  <c r="E18" i="42"/>
  <c r="D18" i="42"/>
  <c r="B18" i="42"/>
  <c r="I17" i="42"/>
  <c r="H17" i="42"/>
  <c r="G17" i="42"/>
  <c r="F17" i="42"/>
  <c r="E17" i="42"/>
  <c r="D17" i="42"/>
  <c r="B17" i="42"/>
  <c r="I16" i="42"/>
  <c r="H16" i="42"/>
  <c r="G16" i="42"/>
  <c r="F16" i="42"/>
  <c r="E16" i="42"/>
  <c r="D16" i="42"/>
  <c r="B16" i="42"/>
  <c r="I15" i="42"/>
  <c r="H15" i="42"/>
  <c r="G15" i="42"/>
  <c r="F15" i="42"/>
  <c r="E15" i="42"/>
  <c r="D15" i="42"/>
  <c r="B15" i="42"/>
  <c r="I14" i="42"/>
  <c r="H14" i="42"/>
  <c r="G14" i="42"/>
  <c r="F14" i="42"/>
  <c r="E14" i="42"/>
  <c r="D14" i="42"/>
  <c r="B14" i="42"/>
  <c r="I13" i="42"/>
  <c r="H13" i="42"/>
  <c r="G13" i="42"/>
  <c r="F13" i="42"/>
  <c r="E13" i="42"/>
  <c r="D13" i="42"/>
  <c r="B13" i="42"/>
  <c r="I12" i="42"/>
  <c r="H12" i="42"/>
  <c r="G12" i="42"/>
  <c r="F12" i="42"/>
  <c r="E12" i="42"/>
  <c r="D12" i="42"/>
  <c r="B12" i="42"/>
  <c r="I11" i="42"/>
  <c r="H11" i="42"/>
  <c r="G11" i="42"/>
  <c r="F11" i="42"/>
  <c r="E11" i="42"/>
  <c r="D11" i="42"/>
  <c r="B11" i="42"/>
  <c r="I10" i="42"/>
  <c r="H10" i="42"/>
  <c r="G10" i="42"/>
  <c r="F10" i="42"/>
  <c r="E10" i="42"/>
  <c r="D10" i="42"/>
  <c r="B10" i="42"/>
  <c r="I9" i="42"/>
  <c r="H9" i="42"/>
  <c r="G9" i="42"/>
  <c r="F9" i="42"/>
  <c r="E9" i="42"/>
  <c r="D9" i="42"/>
  <c r="B9" i="42"/>
  <c r="I8" i="42"/>
  <c r="H8" i="42"/>
  <c r="G8" i="42"/>
  <c r="F8" i="42"/>
  <c r="E8" i="42"/>
  <c r="D8" i="42"/>
  <c r="B8" i="42"/>
  <c r="I7" i="42"/>
  <c r="H7" i="42"/>
  <c r="G7" i="42"/>
  <c r="F7" i="42"/>
  <c r="E7" i="42"/>
  <c r="D7" i="42"/>
  <c r="B7" i="42"/>
  <c r="I6" i="42"/>
  <c r="H6" i="42"/>
  <c r="G6" i="42"/>
  <c r="F6" i="42"/>
  <c r="E6" i="42"/>
  <c r="D6" i="42"/>
  <c r="B6" i="42"/>
  <c r="I5" i="42"/>
  <c r="H5" i="42"/>
  <c r="G5" i="42"/>
  <c r="F5" i="42"/>
  <c r="E5" i="42"/>
  <c r="D5" i="42"/>
  <c r="B5" i="42"/>
  <c r="I4" i="42"/>
  <c r="H4" i="42"/>
  <c r="G4" i="42"/>
  <c r="F4" i="42"/>
  <c r="E4" i="42"/>
  <c r="D4" i="42"/>
  <c r="B4" i="42"/>
  <c r="I3" i="42"/>
  <c r="H3" i="42"/>
  <c r="G3" i="42"/>
  <c r="F3" i="42"/>
  <c r="E3" i="42"/>
  <c r="D3" i="42"/>
  <c r="B3" i="42"/>
  <c r="I2" i="42"/>
  <c r="H2" i="42"/>
  <c r="G2" i="42"/>
  <c r="F2" i="42"/>
  <c r="E2" i="42"/>
  <c r="D2" i="42"/>
  <c r="B2" i="42"/>
  <c r="A2"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Alberto A. Almeyda Porras</author>
  </authors>
  <commentList>
    <comment ref="AW1" authorId="0" shapeId="0" xr:uid="{0C9F94FB-6AB4-4331-BAC2-7EF03ACF195D}">
      <text>
        <r>
          <rPr>
            <sz val="11"/>
            <color theme="1"/>
            <rFont val="Calibri"/>
            <family val="2"/>
            <scheme val="minor"/>
          </rPr>
          <t>Luis Alberto A. Almeyda Porras:
Rango A	Alta prioridad: Iniciativas críticas que generan alto valor o mitigan riesgos significativos. Deben atenderse al corto plazo.
Rango B	Relevantes para la mejora operativa o eficiencia, pero no urgentes. Se planifican a mediano plazo.
Rango C	Iniciativas de bajo impacto. Se ejecutan si hay recursos disponibles o se reevalúan más adelante.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Zapata Del Mar</author>
  </authors>
  <commentList>
    <comment ref="B6" authorId="0" shapeId="0" xr:uid="{BE7B8607-4B06-4444-B468-674856E30DEF}">
      <text>
        <r>
          <rPr>
            <sz val="11"/>
            <color theme="1"/>
            <rFont val="Calibri"/>
            <family val="2"/>
            <scheme val="minor"/>
          </rPr>
          <t xml:space="preserve">Incluir en la evaluación la pregunta SOX (AF) y bajarle un poco la ponderación. Otra manera de clasificar podría ser:
Indispensable para cumplimiento normativo.
Cuenta con paliativos que ayudan a soportarlo de manera temporal. Hay muchos requerimientos de SUNEDU/ SOX que si bien es cierto, son relevantes, tienen maneras de cubrirse con acciones manuales. Para esto podría ayudar la pregunta Situación Actual (X)
No aplica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<sst xmlns="http://schemas.openxmlformats.org/spreadsheetml/2006/main" count="14007" uniqueCount="4473">
  <si>
    <t>Estimación por complejidad</t>
  </si>
  <si>
    <t>días calendario</t>
  </si>
  <si>
    <t>Alta</t>
  </si>
  <si>
    <t>Media</t>
  </si>
  <si>
    <t>Baja</t>
  </si>
  <si>
    <t>Columna</t>
  </si>
  <si>
    <t>Criterio nuevo</t>
  </si>
  <si>
    <t>Descripción general</t>
  </si>
  <si>
    <t>Peso</t>
  </si>
  <si>
    <t>Descripción del nivel</t>
  </si>
  <si>
    <t>Puntaje</t>
  </si>
  <si>
    <t>Proyecto SPO</t>
  </si>
  <si>
    <t>Proyectos de la SPO</t>
  </si>
  <si>
    <t>Proyecto que forma parte de la SPO</t>
  </si>
  <si>
    <t>Si</t>
  </si>
  <si>
    <t>No</t>
  </si>
  <si>
    <t>Tipo de iniciativa</t>
  </si>
  <si>
    <t>Evalúa si es una iniciativa normativa, lega , seguridad Ti, etc</t>
  </si>
  <si>
    <t>Regulatoria</t>
  </si>
  <si>
    <t>Seguridad TI</t>
  </si>
  <si>
    <t>ITSM</t>
  </si>
  <si>
    <t>Otros</t>
  </si>
  <si>
    <t>Beneficio cuantitativo (anual)</t>
  </si>
  <si>
    <t>Beneficio cuantitativo esperado</t>
  </si>
  <si>
    <t>Mide el valor que genera la atención de la necesidad del negocio (Falta indicar en cuanto tiempo)</t>
  </si>
  <si>
    <t>Mayor a S/500,000.00</t>
  </si>
  <si>
    <t>Entre S/100,000.00 y S/500,000.00</t>
  </si>
  <si>
    <t>Menor a S/100,000.00</t>
  </si>
  <si>
    <t>No cuantificado o S/0</t>
  </si>
  <si>
    <t>Pilar estratégico</t>
  </si>
  <si>
    <t>Alineación estratégica</t>
  </si>
  <si>
    <t>Mide el impacto en los pilares estratégicos de la organización.</t>
  </si>
  <si>
    <t>Crecimiento escalable</t>
  </si>
  <si>
    <t>Excelencia académica</t>
  </si>
  <si>
    <t>Experiencia</t>
  </si>
  <si>
    <t>Student Success y Empleabilidad</t>
  </si>
  <si>
    <t>Excelencia operativa</t>
  </si>
  <si>
    <t>Ninguno</t>
  </si>
  <si>
    <t>Usuarios beneficiados1</t>
  </si>
  <si>
    <t>Usuarios beneficiados</t>
  </si>
  <si>
    <t> Mide impacto en los usuarios que serán beneficiados por la iniciativa</t>
  </si>
  <si>
    <t>Alumnos</t>
  </si>
  <si>
    <t>Todos</t>
  </si>
  <si>
    <t>Docentes</t>
  </si>
  <si>
    <t>Administrativos</t>
  </si>
  <si>
    <t>POR ESTIMAR</t>
  </si>
  <si>
    <t>POR APROBAR ESTIMACION</t>
  </si>
  <si>
    <t>POR HABILITAR PPTO</t>
  </si>
  <si>
    <t>POR PLANIFICAR</t>
  </si>
  <si>
    <t>Líder de Dominio</t>
  </si>
  <si>
    <t>TOTAL Iniciativas</t>
  </si>
  <si>
    <t>IT BP</t>
  </si>
  <si>
    <t>Aaron Melgar</t>
  </si>
  <si>
    <t>Bruno Chiappe</t>
  </si>
  <si>
    <t>Ángela Lucano</t>
  </si>
  <si>
    <t>Alan Medina</t>
  </si>
  <si>
    <t>Ana Rojas</t>
  </si>
  <si>
    <t>Carla Arias-Schreiber</t>
  </si>
  <si>
    <t>Ana Vega</t>
  </si>
  <si>
    <t>Franco Vera</t>
  </si>
  <si>
    <t>Carmen Cruz</t>
  </si>
  <si>
    <t>Gerson Vereau</t>
  </si>
  <si>
    <t>César Soplín</t>
  </si>
  <si>
    <t>José Paredes</t>
  </si>
  <si>
    <t>Elmer Zapata</t>
  </si>
  <si>
    <t>Cristina Andonaire</t>
  </si>
  <si>
    <t>Total general</t>
  </si>
  <si>
    <t>Hugo Paucar</t>
  </si>
  <si>
    <t>Cristy Vargas</t>
  </si>
  <si>
    <t>Luis Calderón</t>
  </si>
  <si>
    <t>Nicolas Morales</t>
  </si>
  <si>
    <t>Enrique Ruiz Huidobro</t>
  </si>
  <si>
    <t>Nohelí Cabrera</t>
  </si>
  <si>
    <t>Hugo Vega</t>
  </si>
  <si>
    <t>Ivan Rengifo</t>
  </si>
  <si>
    <t>Janny Nicasio</t>
  </si>
  <si>
    <t>Johnnel Ayala</t>
  </si>
  <si>
    <t>Johnny Rodriguez</t>
  </si>
  <si>
    <t>Pendiente LD</t>
  </si>
  <si>
    <t>Rolando Lopez</t>
  </si>
  <si>
    <t>Ruddy Pereda</t>
  </si>
  <si>
    <t>Tania Tamariz</t>
  </si>
  <si>
    <t>Id</t>
  </si>
  <si>
    <t>Hora de inicio</t>
  </si>
  <si>
    <t>Hora de finalización</t>
  </si>
  <si>
    <t>Correo electrónico</t>
  </si>
  <si>
    <t>Nombre</t>
  </si>
  <si>
    <t>Título de la INICIATIVA</t>
  </si>
  <si>
    <t>Objetivo</t>
  </si>
  <si>
    <t>Institución</t>
  </si>
  <si>
    <t>VP del área solicitante</t>
  </si>
  <si>
    <t>Usuario solicitante del negocio</t>
  </si>
  <si>
    <t>Aprobación de la iniciativa por el VP o Director </t>
  </si>
  <si>
    <t>Fecha de entrega requerida</t>
  </si>
  <si>
    <t>Workstream del proyecto SPO</t>
  </si>
  <si>
    <t>ID SPO</t>
  </si>
  <si>
    <t>Descripción del problema o desafío</t>
  </si>
  <si>
    <t>Situación deseada</t>
  </si>
  <si>
    <t>Procesos y áreas impactadas</t>
  </si>
  <si>
    <t>Forma parte de la estabilización de procesos  SIS</t>
  </si>
  <si>
    <t>Beneficios cualitativos</t>
  </si>
  <si>
    <t>Adjuntar ppt de la iniciativa</t>
  </si>
  <si>
    <t>Puntaje sugerido</t>
  </si>
  <si>
    <t>bruno.chiappe@laureate.pe</t>
  </si>
  <si>
    <t>Bruno Chiappe Vegas</t>
  </si>
  <si>
    <t>Automatización de carga de llamadas de Genesys a CRM Cibertec</t>
  </si>
  <si>
    <t>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t>
  </si>
  <si>
    <t>CIB</t>
  </si>
  <si>
    <t>Humberto Marotta - Tecnologías y transformación digital</t>
  </si>
  <si>
    <t>Katia Garvich</t>
  </si>
  <si>
    <t>https://educorpperu.sharepoint.com/sites/ITCS/Documentos%20compartidos/Aplicaciones/Microsoft%20Forms/REGISTRO%20DE%20INICIATIVAS%20-%20GESTI%C3%93N%20DE%20LA%20DEMANDA%20V3/Aprobaci%C3%B3n%20de%20la%20iniciativa%20por%20el%20VP%20del%20%C3%A1rea%20sol/RE_%20CIB%20Carga%20de%20datos%20de%20llamadas_Bruno%20Chiappe%20Vegas.pdf</t>
  </si>
  <si>
    <t>Otro</t>
  </si>
  <si>
    <t>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t>
  </si>
  <si>
    <t>Contar con un mecanismo automatizado que permita trasladar periódicamente la información de llamadas desde Genesys hacia CRM Cibertec, ejecutando las cargas y validaciones necesarias sin intervención manual recurrente y reduciendo significativamente los pases express.</t>
  </si>
  <si>
    <t xml:space="preserve">Proceso comercial / seguimiento de llamadas
Áreas impactadas:
- Command Center
</t>
  </si>
  <si>
    <t>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t>
  </si>
  <si>
    <t>https://educorpperu.sharepoint.com/sites/ITCS/_layouts/15/Doc.aspx?sourcedoc=%7BC67FA507-9566-45BD-8F12-A76BA4FD076A%7D&amp;file=Manual%20de%20carga_Bruno%20Chiappe%20Vegas.docx&amp;action=default&amp;mobileredirect=true</t>
  </si>
  <si>
    <t>alejandra.beraun@laureate.pe</t>
  </si>
  <si>
    <t>Alejandra Beraun Ching</t>
  </si>
  <si>
    <t>Proyecto Cultura y Espacios</t>
  </si>
  <si>
    <t>Implementar una nueva aplicacion de reservas que mejore la gestión de asignación de salas y que esté correctamente distribuida para el personal administrativo. Para lo cual se está rediseñando el piso 26, de manera que la aplicación converse con el nuevo espacio.</t>
  </si>
  <si>
    <t>LAU</t>
  </si>
  <si>
    <t>Álvaro Valdez - VP Operaciones</t>
  </si>
  <si>
    <t>Alessandra Ravettino</t>
  </si>
  <si>
    <t>https://educorpperu.sharepoint.com/sites/ITCS/Documentos%20compartidos/Aplicaciones/Microsoft%20Forms/REGISTRO%20DE%20INICIATIVAS%20-%20GESTI%C3%93N%20DE%20LA%20DEMANDA%20V3/Aprobaci%C3%B3n%20de%20la%20iniciativa%20por%20el%20VP%20del%20%C3%A1rea%20sol/VB%20Alvaro%20Valdez%20-%20Archie_Alejandra%20Beraun%20Chi.pdf</t>
  </si>
  <si>
    <t>Se contará con el proveedor actual de Communal hasta el 30/09 y se está buscando otra alternativa de app de reserva de espacios para el equipo central.</t>
  </si>
  <si>
    <t>Que la aplicación cumpla nuestras expectativas y nos permite distribuir adecuadamente todos los espacios de LCT en los que se encuentran nuestros colaboradores (salas de reuniones y estacionamiento), mejorando la experiencia del colaborador que asiste a sede</t>
  </si>
  <si>
    <t>Todos los equipos que asisten de manera presencial a LCT
Proceso de reserva de espacios (salas y estacionamientos)</t>
  </si>
  <si>
    <t>Mejora la experiencia del colaborador que asiste a sede (incluye VPs, visitas, entre otros)</t>
  </si>
  <si>
    <t>https://educorpperu.sharepoint.com/sites/ITCS/_layouts/15/Doc.aspx?sourcedoc=%7B56FF1655-E73D-422C-A2B6-33849D7CB5A8%7D&amp;file=Gesti%C3%B3n%20de%20iniciativas%20-%20Archie%201_Alejandra%20Beraun%20Chi.pptx&amp;action=edit&amp;mobileredirect=true</t>
  </si>
  <si>
    <t>suly.kong@upn.edu.pe</t>
  </si>
  <si>
    <t>Suly Kong Paredes</t>
  </si>
  <si>
    <t>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t>
  </si>
  <si>
    <t>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t>
  </si>
  <si>
    <t>UPN</t>
  </si>
  <si>
    <t>Martín Santana - Rectorado UPN</t>
  </si>
  <si>
    <t>https://educorpperu.sharepoint.com/sites/ITCS/Documentos%20compartidos/Aplicaciones/Microsoft%20Forms/REGISTRO%20DE%20INICIATIVAS%20-%20GESTI%C3%93N%20DE%20LA%20DEMANDA%20V3/Aprobaci%C3%B3n%20de%20la%20iniciativa%20por%20el%20VP%20del%20%C3%A1rea%20sol/correo%20de%20aprobaci%C3%B3n%20Alex%20Rueda_Suly%20Kong%20Paredes.pdf</t>
  </si>
  <si>
    <t>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t>
  </si>
  <si>
    <t>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t>
  </si>
  <si>
    <t xml:space="preserve">Contacto UPN </t>
  </si>
  <si>
    <t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t>
  </si>
  <si>
    <t>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t>
  </si>
  <si>
    <t>brenda.maguina@laureate.pe</t>
  </si>
  <si>
    <t>Brenda Michelle Maguiña Delgadillo</t>
  </si>
  <si>
    <t>Implementación de Reloj Fisico-Personal Fiscalizado Presencial.</t>
  </si>
  <si>
    <t xml:space="preserve">Necesitamos asegurar que el colaborador deberá realizar su marcación al llegar físicamente a las instalaciones de todas las instituciones inlcuyendo LCT. El registro quedará asociado al marcador y será integrado con el sistema HCM, con veracidad.
</t>
  </si>
  <si>
    <t>CORP</t>
  </si>
  <si>
    <t>Tairi Ruillier- VP Personas y Cultura</t>
  </si>
  <si>
    <t>Peter Casas Aranguren</t>
  </si>
  <si>
    <t>https://educorpperu.sharepoint.com/sites/ITCS/Documentos%20compartidos/Aplicaciones/Microsoft%20Forms/REGISTRO%20DE%20INICIATIVAS%20-%20GESTI%C3%93N%20DE%20LA%20DEMANDA%20V3/Aprobaci%C3%B3n%20de%20la%20iniciativa%20por%20el%20VP%20del%20%C3%A1rea%20sol/VB%20Alfredo_Brenda%20Michelle%20Magu.pdf</t>
  </si>
  <si>
    <t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t>
  </si>
  <si>
    <t>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t>
  </si>
  <si>
    <t>Todas las areas que tengan personal fiscalizado- con modalidad presencial.</t>
  </si>
  <si>
    <t>Veracidad de información al registrar su marcación de ingreso y salida al llegar físicamente a las instalaciones de su centro de labores.</t>
  </si>
  <si>
    <t>https://educorpperu.sharepoint.com/sites/ITCS/_layouts/15/Doc.aspx?sourcedoc=%7BF44B3260-D237-425E-93E1-0F2ADAD667BC%7D&amp;file=VF.%20Gesti%C3%B3n%20de%20iniciativas%20-%20Proceso%20y%20regist_Brenda%20Michelle%20Magu.pptx&amp;action=edit&amp;mobileredirect=true</t>
  </si>
  <si>
    <t>miguel.puccio@upn.edu.pe</t>
  </si>
  <si>
    <t>Miguel Puccio Wendorff</t>
  </si>
  <si>
    <t>Configuracion de apertura de beneficios de admisión</t>
  </si>
  <si>
    <t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t>
  </si>
  <si>
    <t>UPC</t>
  </si>
  <si>
    <t>Alex Pendavis - VP Finanzas</t>
  </si>
  <si>
    <t>https://educorpperu.sharepoint.com/sites/ITCS/Documentos%20compartidos/Aplicaciones/Microsoft%20Forms/REGISTRO%20DE%20INICIATIVAS%20-%20GESTI%C3%93N%20DE%20LA%20DEMANDA%20V3/Aprobaci%C3%B3n%20de%20la%20iniciativa%20por%20el%20VP%20del%20%C3%A1rea%20sol/VB%20Miguel%20Bandach_Cambio%20de%20precios_Miguel%20Puccio%20Wendor.pdf</t>
  </si>
  <si>
    <t>Problema de visualizacion de beneficios. Hoy se está sumando todos los beneficios en una sola línea generando confusión y nula trazabilidad. Existen hoy en día más de 41k combinaciones de descuentos (Ids).</t>
  </si>
  <si>
    <t>Mayor transparencia y trazabilidad de los beneficios otorgados. Reducción del número de Ids de beneficios para simplificar el proceso de venta.</t>
  </si>
  <si>
    <t>Admisión  / Ventas / Facturación / Becas / Planeamiento / Experiencia / Retención / Contabilidad / Control Interno / Sistemas</t>
  </si>
  <si>
    <t xml:space="preserve">- Minimización de errores al facturar
- Mayor trazabilidad de los beneficios
- Mayor transparencia para el estudiante
- Eficiencia operativa al no contar con lista de IDs de beneficios crecientes (&gt;41k)
</t>
  </si>
  <si>
    <t>https://educorpperu.sharepoint.com/sites/ITCS/_layouts/15/Doc.aspx?sourcedoc=%7BD56CE3C0-AFCD-45CD-89AE-0194B74B5556%7D&amp;file=Gesti%C3%B3n%20de%20iniciativas%20-%20Proceso%20y%20registro%203_Miguel%20Puccio%20Wendor.pptx&amp;action=edit&amp;mobileredirect=true</t>
  </si>
  <si>
    <t>franco.vera@laureate.pe</t>
  </si>
  <si>
    <t>Franco Manuel Vera Sanchez</t>
  </si>
  <si>
    <t>LEAN+IA: CALIDAD</t>
  </si>
  <si>
    <t>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t>
  </si>
  <si>
    <t>Joaquín Uribarri - VP Academia CIB</t>
  </si>
  <si>
    <t>Manuel Cortes Fontcuberta</t>
  </si>
  <si>
    <t>https://educorpperu.sharepoint.com/sites/ITCS/Documentos%20compartidos/Aplicaciones/Microsoft%20Forms/REGISTRO%20DE%20INICIATIVAS%20-%20GESTI%C3%93N%20DE%20LA%20DEMANDA%20V3/Aprobaci%C3%B3n%20de%20la%20iniciativa%20por%20el%20VP%20del%20%C3%A1rea%20sol/VB%20Manuel%20Cortes_Franco%20Manuel%20Vera%20S.pdf</t>
  </si>
  <si>
    <t>Sí</t>
  </si>
  <si>
    <t>Digital &amp; IA</t>
  </si>
  <si>
    <t>78088</t>
  </si>
  <si>
    <t>Demasiada carga manual y operativa por parte de los equipos de aseguramiento de la calidad.</t>
  </si>
  <si>
    <t>Repotenciar, agilizar, simplificar y estandarizar el flujo end-to-end de la gestión integral de aseguramiento de la calidad, apalancando en la Inteligencia Artificial y otras tecnologías como aliadas estratégicas.</t>
  </si>
  <si>
    <t>Aseguramiento de la Calidad UPN-UPC y todas las áreas que comparten información.</t>
  </si>
  <si>
    <t>Automatizar procesos que pueden incurrir en errores manuales y entregas fuera del SLA, incluso para entidades auditoras externas.</t>
  </si>
  <si>
    <t>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t>
  </si>
  <si>
    <t>percy.romero@laureate.pe</t>
  </si>
  <si>
    <t>Percy Romero Vegas</t>
  </si>
  <si>
    <t>APLICATIVO DE CONCILIACION MEDIOS DE PAGO - CIBERTEC</t>
  </si>
  <si>
    <t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t>
  </si>
  <si>
    <t>Medios de Pago</t>
  </si>
  <si>
    <t>https://educorpperu.sharepoint.com/sites/ITCS/Documentos%20compartidos/Aplicaciones/Microsoft%20Forms/REGISTRO%20DE%20INICIATIVAS%20-%20GESTI%C3%93N%20DE%20LA%20DEMANDA%20V3/Aprobaci%C3%B3n%20de%20la%20iniciativa%20por%20el%20VP%20del%20%C3%A1rea%20sol/APROBACION%20DIRECTOR_Percy%20Romero%20Vegas.pdf</t>
  </si>
  <si>
    <t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t>
  </si>
  <si>
    <t>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t>
  </si>
  <si>
    <t>Medios de Pago, Cobranzas, Contabilidad, Admisión, Ventas, Coemrcial.</t>
  </si>
  <si>
    <t xml:space="preserve">Reducción, Riesgo Financiero, Riesgo Operativo, Riesgo Reputacional. </t>
  </si>
  <si>
    <t>https://educorpperu.sharepoint.com/sites/ITCS/_layouts/15/Doc.aspx?sourcedoc=%7BF226C316-9D65-443A-AF7A-C4AF217611D6%7D&amp;file=1.-%20Solicitud%20de%20requerimientos%20-%20%20Aplicativo_Percy%20Romero%20Vegas.pptx&amp;action=edit&amp;mobileredirect=true</t>
  </si>
  <si>
    <t>luis.calderon@laureate.pe</t>
  </si>
  <si>
    <t>Luis Calderon Rodriguez</t>
  </si>
  <si>
    <t>Upgrade y modernización de Jobs Batch UPN</t>
  </si>
  <si>
    <t>Necesitamos actualizar y modernizar los jobs batch de UPN, para habilitar su migración y distribución en la nueva infraestructura, logrando reducir riesgos tecnológicos y mejorar la estabilidad y continuidad operativa de los procesos que soportan.</t>
  </si>
  <si>
    <t>Christian Quiroz</t>
  </si>
  <si>
    <t>https://educorpperu.sharepoint.com/sites/ITCS/_layouts/15/Doc.aspx?sourcedoc=%7B4CA4154C-D0E3-4B58-A3FB-440A7E50A586%7D&amp;file=Correo%20de%20aprobaci%C3%B3n%20-%20Humberto_Luis%20Calderon%20Rodrig.docx&amp;action=default&amp;mobileredirect=true</t>
  </si>
  <si>
    <t>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t>
  </si>
  <si>
    <t>Contar con los jobs batch actualizados y compatibles con la nueva infraestructura, permitiendo distribuir su ejecución entre los nuevos servidores, reducir la concentración de carga y mejorar su estabilidad, operación y mantenimiento.</t>
  </si>
  <si>
    <t>Áreas: TI – Aplicaciones e Infraestructura
Procesos: Procesos de negocio de UPN soportados por los jobs batch involucrados en la iniciativa.</t>
  </si>
  <si>
    <t>Mayor estabilidad y continuidad operativa de los procesos batch, reducción del riesgo de saturación y puntos únicos de falla, actualización de componentes obsoletos y reducción de incidencias y tickets asociados a fallas de los jobs.</t>
  </si>
  <si>
    <t>https://educorpperu.sharepoint.com/sites/ITCS/_layouts/15/Doc.aspx?sourcedoc=%7B19CFF8EC-55FE-40DF-90A8-70B504935AD4%7D&amp;file=Gesti%C3%B3n%20de%20iniciativas%20-%20Jobs%20UPN_Luis%20Calderon%20Rodrig.pptx&amp;action=edit&amp;mobileredirect=true</t>
  </si>
  <si>
    <t>angela.lucano@laureate.pe</t>
  </si>
  <si>
    <t>Angela Lucano Carranza</t>
  </si>
  <si>
    <t>Adecuación del Reporte de Retiro de Oficio UPC a la nueva normativa académica 2026</t>
  </si>
  <si>
    <t>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t>
  </si>
  <si>
    <t>Milagros Morgan - Rectorado UPC</t>
  </si>
  <si>
    <t>Miguel Chang</t>
  </si>
  <si>
    <t>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t>
  </si>
  <si>
    <t>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t>
  </si>
  <si>
    <t>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t>
  </si>
  <si>
    <t>Gestión académica.
Retiro de oficio.
Control de matrícula.
Seguimiento de asistencia.
Seguimiento financiero de estudiantes.
Auditoría y cumplimiento SOX.</t>
  </si>
  <si>
    <t>Cumplimiento regulatorio, reducción de riesgo SOX y eficiencia operativa.</t>
  </si>
  <si>
    <t>https://educorpperu.sharepoint.com/sites/ITCS/_layouts/15/Doc.aspx?sourcedoc=%7BF5F7A701-FCD7-4860-9BB9-53DF574BB443%7D&amp;file=Gesti%C3%B3n%20de%20iniciativas%20-%20RETIRO%20DE%20OFICIO%20DOA_Angela%20Lucano%20Carran.pptx&amp;action=edit&amp;mobileredirect=true</t>
  </si>
  <si>
    <t>UPC: Adecuación de sistemas periféricos para soportar las nuevas mallas curriculares 2027</t>
  </si>
  <si>
    <t>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t>
  </si>
  <si>
    <t>Mónica Zavala</t>
  </si>
  <si>
    <t>https://educorpperu.sharepoint.com/sites/ITCS/_layouts/15/Doc.aspx?sourcedoc=%7BB1AF7D21-41BE-451D-90A7-D1C662B3DC9C%7D&amp;file=Resumen%20reuni%C3%B3n%20-%20Proyecto%20mallas%202027_Angela%20Lucano%20Carran.docx&amp;action=default&amp;mobileredirect=true</t>
  </si>
  <si>
    <t>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t>
  </si>
  <si>
    <t>Contar con sistemas alineados al modelo académico de Banner, capaces de identificar y mostrar la versión correcta de cursos y mallas según corresponda a cada estudiante, garantizando información consistente en todos los canales y procesos académicos.</t>
  </si>
  <si>
    <t>Consulta de cursos y mallas curriculares.
Seguimiento del avance académico.
Reportería académica y de gestión.
Integraciones entre sistemas.
Atención de trámites y consultas académicas.</t>
  </si>
  <si>
    <t>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t>
  </si>
  <si>
    <t>https://educorpperu.sharepoint.com/sites/ITCS/_layouts/15/Doc.aspx?sourcedoc=%7BEF9FEB94-34ED-4AAA-BBD4-87AEA8C067DC%7D&amp;file=Documento%20Funcional%20implementaci%C3%B3n%20de%20malla%202_Angela%20Lucano%20Carran.docx&amp;action=default&amp;mobileredirect=true</t>
  </si>
  <si>
    <t>miriam.marca@laureate.pe</t>
  </si>
  <si>
    <t>Miriam Marca Delgado</t>
  </si>
  <si>
    <t>Aprovisionamiento Alumnos Nuevos y Administrativos</t>
  </si>
  <si>
    <t>Necesitamos que el proceso de aprovisionamiento de cuentas de alumnos para CIBERTEC y UPC sea  adoptado del modelo que tiene UPN</t>
  </si>
  <si>
    <t xml:space="preserve">Miriam Marca </t>
  </si>
  <si>
    <t>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t>
  </si>
  <si>
    <t>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t>
  </si>
  <si>
    <t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t>
  </si>
  <si>
    <t>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t>
  </si>
  <si>
    <t>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t>
  </si>
  <si>
    <t>https://educorpperu.sharepoint.com/sites/ITCS/_layouts/15/Doc.aspx?sourcedoc=%7BE49D0BAA-5EE7-4C96-A0F7-38B47ED30878%7D&amp;file=Proceso%20de%20Aprovisonamiento_Miriam%20Marca%20Delgado.pptx&amp;action=edit&amp;mobileredirect=true</t>
  </si>
  <si>
    <t>jose.herbozo@laureate.pe</t>
  </si>
  <si>
    <t>José Paredes Herbozo</t>
  </si>
  <si>
    <t>Actualización del Reporte 01 GDO digital doc pendiente</t>
  </si>
  <si>
    <t>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t>
  </si>
  <si>
    <t>Ivan Olivares - VP Marketing y Comercial</t>
  </si>
  <si>
    <t>Ada Cadillo</t>
  </si>
  <si>
    <t>https://educorpperu.sharepoint.com/sites/ITCS/Documentos%20compartidos/Aplicaciones/Microsoft%20Forms/REGISTRO%20DE%20INICIATIVAS%20-%20GESTI%C3%93N%20DE%20LA%20DEMANDA%20V3/Aprobaci%C3%B3n%20de%20la%20iniciativa%20por%20el%20VP%20del%20%C3%A1rea%20sol/olk_UlOLAiv8Qh_Jos%C3%A9%20Paredes%20Herbozo.png</t>
  </si>
  <si>
    <t>Jose Paredes</t>
  </si>
  <si>
    <t>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t>
  </si>
  <si>
    <t>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t>
  </si>
  <si>
    <t>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t>
  </si>
  <si>
    <t>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t>
  </si>
  <si>
    <t>https://educorpperu.sharepoint.com/sites/ITCS/_layouts/15/Doc.aspx?sourcedoc=%7BE50F3D73-BBD7-45DE-9818-1B05A5B0225C%7D&amp;file=REPORTE%2001%20DOC%20PENDIENTE_Jos%C3%A9%20Paredes%20Herbozo.pptx&amp;action=edit&amp;mobileredirect=true</t>
  </si>
  <si>
    <t>Angela D. Lucano Carranza</t>
  </si>
  <si>
    <t>LEAN + IA DOA UPC: Generar una solución de programación de evaluaciones que considere los atributos del examen y reglas del negocio establecidas.</t>
  </si>
  <si>
    <t>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t>
  </si>
  <si>
    <t>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t>
  </si>
  <si>
    <t>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t>
  </si>
  <si>
    <t>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t>
  </si>
  <si>
    <t>Programación de evaluaciones.
Validación del rol de exámenes.
Publicación del rol de exámenes.
Gestión de requerimientos académicos.
Registro y actualización en Banner.</t>
  </si>
  <si>
    <t>8,800 horas liberadas al año.
Eliminación de 2,475 horas extras.
Equivalente a 7 FTE liberados.
Reducción del SLA de ejecución de 5 semanas a 2 semanas y de reprocesos.
Mayor trazabilidad de la información.
Mejor experiencia del alumno al contar oportunamente con su rol de evaluaciones.
Revalorización del tiempo del personal hacia actividades analíticas y de gestión.
Eliminación de tareas manuales de digitación y transcripción.</t>
  </si>
  <si>
    <t>https://educorpperu.sharepoint.com/sites/ITCS/_layouts/15/Doc.aspx?sourcedoc=%7B243CC215-52A4-414C-95F1-EC45BB07FE26%7D&amp;file=Resultados%20Taller%20Cocreaci%C3%B3n%20DOA%20UPC_Angela%20Lucano%20Carran.pptx&amp;action=edit&amp;mobileredirect=true</t>
  </si>
  <si>
    <t>LEAN + IA DOA UPC: Auditoría Interna y Mejora Continua</t>
  </si>
  <si>
    <t>Necesitamos implementar una solución que ejecute controles y validaciones dentro del mismo proceso para identificar oportunamente desviaciones y errores, logrando una matrícula correcta, cumplimiento normativo y mejora continua basada en hallazgos de auditoría.</t>
  </si>
  <si>
    <t>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t>
  </si>
  <si>
    <t>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t>
  </si>
  <si>
    <t>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t>
  </si>
  <si>
    <t>Programación de horarios.
Matrícula.
Baja académica.
Gestión multicampus.
Auditoría interna.
Gestión de reglas y controles.
Mejora continua.</t>
  </si>
  <si>
    <t>Beneficio operativo identificado:
12,480 horas liberadas por automatización.
Equivalente aproximado de 6 FTE.
Reducción del tiempo de detección y corrección de errores (lead time) y de reprocesos.
Mayor trazabilidad de la información.
Eliminación de validaciones duplicadas.
Eliminación del intercambio manual de archivos.
Disminución de observaciones pendientes.
Alertas automáticas para respuesta temprana.
Reorientación del equipo hacia análisis, mejora continua y gobierno de reglas.</t>
  </si>
  <si>
    <t>https://educorpperu.sharepoint.com/sites/ITCS/_layouts/15/Doc.aspx?sourcedoc=%7BC09C6447-05EF-4FBE-B63E-EBAA97D7F72E%7D&amp;file=Resultados%20Taller%20Cocreaci%C3%B3n%20DOA%20UPC_Angela%20Lucano%20Carran%201.pptx&amp;action=edit&amp;mobileredirect=true</t>
  </si>
  <si>
    <t>carlos.diez@upn.edu.pe</t>
  </si>
  <si>
    <t>Carlos Antonio Diez Arenas</t>
  </si>
  <si>
    <t>Proyección automática de cursos equivalentes en la matrícula</t>
  </si>
  <si>
    <t xml:space="preserve">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t>
  </si>
  <si>
    <t>Carlos Diez Arenas - Director de Secretaria Académica</t>
  </si>
  <si>
    <t>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t>
  </si>
  <si>
    <t>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
Esta falla alcanza hoy incluso a las equivalencias uno a uno, que son el caso más simple. Los casos de una a varias y de varias a una no están cubiertos por ninguna solución actual y dependen de la iniciativa de registro de equivalencias uno a n y n a uno.
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
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
El desafío es que la proyección reconozca la equivalencia registrada y proyecte el curso que el estudiante debe llevar, dejando además traza de los casos en los que no logre proyectar, para que puedan ser gestionados antes del cierre de matrícula.</t>
  </si>
  <si>
    <t>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t>
  </si>
  <si>
    <t>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
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
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
El proceso de Programación Horaria, a cargo de la Dirección de Operaciones Académicas, resulta impactado porque la proyección solo puede resolverse si existe oferta programada para el curso equivalente en la sede y modalidad del estudiante.
La atención al estudiante resulta impactada en Contacto UPN, que es el canal por el que ingresan las consultas y reclamos generados por esta falla, y el estudiante es el afectado final, al no poder completar su matrícula por la vía regular dentro del plazo.
La implementación corresponde al equipo de Banner de Tecnología de la Información, que define si la solución se resuelve por configuración o por desarrollo.</t>
  </si>
  <si>
    <t>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
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
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
Mejora la trazabilidad del proceso frente a auditoría y aseguramiento de la calidad. La institución puede evidenciar que lo ejecutado corresponde a lo aprobado por resolución, sin depender de registros manuales construidos fuera del sistema.
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t>
  </si>
  <si>
    <t>https://educorpperu.sharepoint.com/sites/ITCS/_layouts/15/Doc.aspx?sourcedoc=%7B038FC900-F2FC-48EF-A957-A8CA3A932251%7D&amp;file=Gesti%C3%B3n%20de%20iniciativa%20Better%20together%20-%20No%20ap_Carlos%20Diez%20Arenas.pptx&amp;action=edit&amp;mobileredirect=true</t>
  </si>
  <si>
    <t xml:space="preserve">NOVA - Implementación proyecto HubSpot Web </t>
  </si>
  <si>
    <t>Consolidar una plataforma web unificada reutilizando el stack de UNITEC, orientada a optimizar la generación de tráfico orgánico, mejorar la trazabilidad de leads y habilitar capacidades de gestión 360 y lead scoring.</t>
  </si>
  <si>
    <t>Humberto Cáceres</t>
  </si>
  <si>
    <t>https://educorpperu.sharepoint.com/sites/ITCS/Documentos%20compartidos/Aplicaciones/Microsoft%20Forms/REGISTRO%20DE%20INICIATIVAS%20-%20GESTI%C3%93N%20DE%20LA%20DEMANDA%20V3/Aprobaci%C3%B3n%20de%20la%20iniciativa%20por%20el%20VP%20del%20%C3%A1rea%20sol/Hubspot%20Web%20-%20aprob_Bruno%20Chiappe%20Vegas.pdf</t>
  </si>
  <si>
    <t>Actualmente, los activos web de las instituciones se encuentran distribuidos en distintas plataformas, arquitecturas y dominios, lo que genera fragmentación tecnológica, dificulta la estandarización de la experiencia digital y limita la trazabilidad integral de los leads. Asimismo, existen oportunidades de mejora en rendimiento web, arquitectura SEO, medición y continuidad tecnológica.</t>
  </si>
  <si>
    <t>Contar con un ecosistema web consolidado sobre HubSpot, reutilizando un stack tecnológico común y componentes estandarizados para UPC, UPN y Cibertec, que permita: - Centralizar la gestión de los activos web. - Mejorar la arquitectura de URLs y el posicionamiento orgánico. - Optimizar la velocidad y experiencia de navegación. - Implementar formularios, tracking y medición de manera integrada. - Obtener mayor trazabilidad del journey y comportamiento de los leads. - Habilitar progresivamente capacidades de gestión 360 y lead scoring. - Reducir riesgos de continuidad tecnológica y dependencia de plataformas legacy.</t>
  </si>
  <si>
    <t>Marketing digital
Admisión
Comercial
Comunicaciones</t>
  </si>
  <si>
    <t>Mayor integración y estandarización del ecosistema digital; mejor experiencia de usuario y performance web; fortalecimiento del SEO mediante una arquitectura de URLs más ordenada; mayor trazabilidad del prospecto y de las fuentes de captación; capacidad futura de gestionar una visión 360 del lead y aplicar lead scoring; y una plataforma escalable y reutilizable entre las distintas instituciones de Laureate Perú.</t>
  </si>
  <si>
    <t>https://educorpperu.sharepoint.com/sites/ITCS/_layouts/15/Doc.aspx?sourcedoc=%7BD1E78A1D-FE2F-4EA0-B872-0E3962B6BF19%7D&amp;file=ALCANCE_Avance_Frentes_Digitales_HubSpot_Ago2_Bruno%20Chiappe%20Vegas.pptx&amp;action=edit&amp;mobileredirect=true</t>
  </si>
  <si>
    <t>José Luis Paredes Herbozo</t>
  </si>
  <si>
    <t>Activación de Contactabilidad outbound en Genesys en EPG UPN y automatización del trigger mediante creación de reglas en EPG UPC</t>
  </si>
  <si>
    <t>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t>
  </si>
  <si>
    <t>Romina Honda</t>
  </si>
  <si>
    <t>https://educorpperu.sharepoint.com/sites/ITCS/Documentos%20compartidos/Aplicaciones/Microsoft%20Forms/REGISTRO%20DE%20INICIATIVAS%20-%20GESTI%C3%93N%20DE%20LA%20DEMANDA%20V3/Aprobaci%C3%B3n%20de%20la%20iniciativa%20por%20el%20VP%20del%20%C3%A1rea%20sol/olk_ONxfPu8HWf_Jos%C3%A9%20Paredes%20Herbozo.png</t>
  </si>
  <si>
    <t>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t>
  </si>
  <si>
    <t>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t>
  </si>
  <si>
    <t>Proceso de contactabilidad outbound (UPN Posgrado y EPG UPC)
Equipos comerciales por categoría de Posgrado
Customer Success / Contact Center (gestión en Genesys)
TI (configuración de Genesys, reglas e integración con CRM)</t>
  </si>
  <si>
    <t>Mayor contactabilidad de prospectos mediante un canal complementario a la llamada.
Más oportunidades de conversión en Posgrado UPN y EPG UPC.
Derivación automática y oportuna al equipo comercial especializado según la categoría del prospecto.
Eliminación de la carga manual de tablas de códigos, con menor riesgo de errores y demoras.
Mejor aprovechamiento de las capacidades de Genesys, con reglas basadas en el CRM como fuente de datos.
Mayor eficiencia operativa del equipo comercial y del contact center.</t>
  </si>
  <si>
    <t>https://educorpperu.sharepoint.com/sites/ITCS/_layouts/15/Doc.aspx?sourcedoc=%7B8A257094-6E29-4E4D-83BB-F7C2536C3D7D%7D&amp;file=Solicitud%20de%20Activaci%C3%B3n%20-%20WhatsApp%20en%20Genesys_Jos%C3%A9%20Paredes%20Herbozo.pptx&amp;action=edit&amp;mobileredirect=true</t>
  </si>
  <si>
    <t>oscar.porras@upn.edu.pe</t>
  </si>
  <si>
    <t>Oscar Daniel Porras Cardenas</t>
  </si>
  <si>
    <t>Mejoras a implementar en la plataforma del SGCI</t>
  </si>
  <si>
    <t>Necesitamos implementar actualizaciones en la plataforma del SGCI, para optimizar el uso de la plataforma, logrando un mejor uso y desempeño de la misma</t>
  </si>
  <si>
    <t>GACI</t>
  </si>
  <si>
    <t>https://educorpperu.sharepoint.com/sites/ITCS/Documentos%20compartidos/Aplicaciones/Microsoft%20Forms/REGISTRO%20DE%20INICIATIVAS%20-%20GESTI%C3%93N%20DE%20LA%20DEMANDA%20V3/Aprobaci%C3%B3n%20de%20la%20iniciativa%20por%20el%20VP%20del%20%C3%A1rea%20sol/Aprobaci%C3%B3n_Oscar%20Porras%20Cardena.pdf</t>
  </si>
  <si>
    <t>Se deben incorporar mejoras en la plataforma del SGCI, la justificación de las mismas se detalla según el caso:
1. Reasignación de funciones por rol y creación de nuevo rol "responsable de evidencias",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"responsable de evidencias" como apoyo al LO.
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
3. Incluir en el reporte: ciclo de mejora (P-V) y fecha en que el estado cambia a revisar por LT.
El reporte descargable debe incluir entre sus columnas el ciclo de mejora (P - V) así como la fecha en que la información es enviada al Líder temático. Estos valores permitirán hacer un mejor filtro de la información para su seguimiento
4. Los links de la plataforma deben descargarse con el nombre con el que se han guardado.
Las evidencias cargadas en la plataforma deben descargarse con el nombre original del archivo.
5. Cambiar el rol de líder temático por revisor
Actualmente el rol asignado es el de líder temático 1, 2 y 3, estos deben cambiarse a solo revisor
6. Mejorar el encuadre de la información en PDF del requerimiento
La información visible en PDF en la bandeja asociada al rol, se visualiza pegada a la izquierda lo que dificulta su lectura</t>
  </si>
  <si>
    <t>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t>
  </si>
  <si>
    <t>La plataforma es gestionada por la Gerencia de Aseguramiento de la Calidad Institucional, quien es responsable de la revisión de evidencias que todos los Líderes de proceso (UPN y Laureate) ingresan como parte del Plan de Autoevaluación de la Calidad</t>
  </si>
  <si>
    <t>Mejorar la experiencia de los usuarios de la plataforma, agilizando la presentación y revisión de requerimientos de la calidad</t>
  </si>
  <si>
    <t>https://educorpperu.sharepoint.com/sites/ITCS/_layouts/15/Doc.aspx?sourcedoc=%7B901CEC81-F6A4-476F-865D-F83F31CF51C5%7D&amp;file=mejoras%20plataforma%20SGCI_Oscar%20Porras%20Cardena.pptx&amp;action=edit&amp;mobileredirect=true</t>
  </si>
  <si>
    <t>luz.flores@upn.edu.pe</t>
  </si>
  <si>
    <t>Luz Marina Flores Rodriguez</t>
  </si>
  <si>
    <t>Mejora del descompactador para una distribución correcta de cursos y créditos en matrícula</t>
  </si>
  <si>
    <t>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t>
  </si>
  <si>
    <t>Luz Marina Flores R</t>
  </si>
  <si>
    <t>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t>
  </si>
  <si>
    <t>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
De no implementarse una solución oportuna, será necesario continuar con la revisión y corrección manual de los horarios asignados, lo que demanda un esfuerzo operativo significativo y jornadas extensas de trabajo.</t>
  </si>
  <si>
    <t>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t>
  </si>
  <si>
    <t xml:space="preserve">Proceso de programación de horarios, proceso de registro de horarios y atención al estudiante
</t>
  </si>
  <si>
    <t>1)Mejora de la experiencia del estudiante de nuevo ingreso, al recibir un horario con una distribución académica equilibrada desde el inicio de su formación universitaria.
2)Mayor percepción de calidad del servicio, al reducir la necesidad de realizar ajustes posteriores en los horarios asignados.
3)Incremento de la satisfacción estudiantil, al contar con una programación académica coherente y adecuada a la estructura modular.
4)Reducción de reprocesos operativos, evitando las revisiones y correcciones manuales de horarios generados de manera desequilibrada.
5)Optimización del trabajo del equipo académico y administrativo, permitiendo destinar esfuerzos a actividades de mayor valor agregado en lugar de tareas correctivas.
6) Mayor confianza en los procesos automatizados de matrícula y programación académica, al garantizar resultados más consistentes y alineados con las necesidades de los estudiantes.
7)Fortalecimiento de la imagen institucional, al ofrecer una experiencia de incorporación más ordenada y eficiente para los estudiantes que inician su carrera.
8)Disminución del riesgo de errores operativos, asociados a las modificaciones manuales de horarios y cargas académicas.</t>
  </si>
  <si>
    <t>https://educorpperu.sharepoint.com/sites/ITCS/_layouts/15/Doc.aspx?sourcedoc=%7BE17684D9-A4C2-4CD3-9ED0-BEECD7B6AFBA%7D&amp;file=PPT-%20SOLICITUD%20DES%20COMPACTACI%C3%93N%20CACHIMBOS%2025-_Luz%20Flores%20Rodriguez.pptx&amp;action=edit&amp;mobileredirect=true</t>
  </si>
  <si>
    <t>jhonatan.sanchez@upn.edu.pe</t>
  </si>
  <si>
    <t>Jhonatan Fernando Sanchez Zambrano</t>
  </si>
  <si>
    <t xml:space="preserve">Cambio de horarios integral UPN </t>
  </si>
  <si>
    <t>La iniciativa busca fortalecer las condiciones de seguridad de estudiantes, docentes y personal administrativo que permanecen en las sedes hasta el término de las actividades académicas (22:40 h), horario en el que se incrementa su exposición a situaciones de inseguridad.</t>
  </si>
  <si>
    <t>https://educorpperu.sharepoint.com/sites/ITCS/Documentos%20compartidos/Aplicaciones/Microsoft%20Forms/REGISTRO%20DE%20INICIATIVAS%20-%20GESTI%C3%93N%20DE%20LA%20DEMANDA%20V3/Aprobaci%C3%B3n%20de%20la%20iniciativa%20por%20el%20VP%20del%20%C3%A1rea%20sol/VB_Jhonatan%20Sanchez%20Zam.pdf</t>
  </si>
  <si>
    <t>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t>
  </si>
  <si>
    <t>Franjas horarias desde las 7.00 AM hasta las 10.10 PM</t>
  </si>
  <si>
    <t xml:space="preserve">Nomina
Programación
Academia
</t>
  </si>
  <si>
    <t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t>
  </si>
  <si>
    <t>https://educorpperu.sharepoint.com/sites/ITCS/_layouts/15/Doc.aspx?sourcedoc=%7B85B31776-5B25-4211-912A-A82899A28E2F%7D&amp;file=Gesti%C3%B3n%20de%20iniciativas%20-%20Horarios%207AM_Jhonatan%20Sanchez%20Zam.pptx&amp;action=edit&amp;mobileredirect=true</t>
  </si>
  <si>
    <t>yenny.pajuelo@cibertec.pe</t>
  </si>
  <si>
    <t>Yenny Ysabel Pajuelo Ramirez</t>
  </si>
  <si>
    <t>Actualización UDCID - autenticación del estudiante</t>
  </si>
  <si>
    <t>Garantizar el acceso continuo e ininterrumpido del 100% de los estudiantes a la plataforma Banner para los procesos de prematricula y matrícula, mediante la automatización de la actualización del campo UDCI.</t>
  </si>
  <si>
    <t>Danilo Tauil - GM TecVoc</t>
  </si>
  <si>
    <t>Yenny Pajuelo</t>
  </si>
  <si>
    <t>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t>
  </si>
  <si>
    <t>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t>
  </si>
  <si>
    <t>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t>
  </si>
  <si>
    <t>Experiencia del estudiante, Retención, Proceso de Matrícula, Sedes</t>
  </si>
  <si>
    <t xml:space="preserve">Reducción de tiempo / Aumento en NPS / Retención del estudiante
</t>
  </si>
  <si>
    <t>https://educorpperu.sharepoint.com/sites/ITCS/_layouts/15/Doc.aspx?sourcedoc=%7B73561A56-BCFD-4FBB-B994-8E3A0097CBD7%7D&amp;file=Formato%20Solicitud%20de%20Requerimientos%20(UDCID)%20S_Yenny%20Pajuelo%20Ramire.pptx&amp;action=edit&amp;mobileredirect=true</t>
  </si>
  <si>
    <t>Implementación del Canal WhatsApp Omnicanal con Asistente Virtual Comercial SofIA</t>
  </si>
  <si>
    <t>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t>
  </si>
  <si>
    <t>Jaime Medina Salcedo</t>
  </si>
  <si>
    <t>https://educorpperu.sharepoint.com/sites/ITCS/Documentos%20compartidos/Aplicaciones/Microsoft%20Forms/REGISTRO%20DE%20INICIATIVAS%20-%20GESTI%C3%93N%20DE%20LA%20DEMANDA%20V3/Aprobaci%C3%B3n%20de%20la%20iniciativa%20por%20el%20VP%20del%20%C3%A1rea%20sol/Whatsapp%20Channel%20SofIA%20-%20aprob_Bruno%20Chiappe%20Vegas.pdf</t>
  </si>
  <si>
    <t>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t>
  </si>
  <si>
    <t>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t>
  </si>
  <si>
    <t>Procesos: Captación de prospectos, atención comercial, admisión
Áreas: Ventas, Marketing Digital, Command Center, Admisión</t>
  </si>
  <si>
    <t>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t>
  </si>
  <si>
    <t>https://educorpperu.sharepoint.com/sites/ITCS/_layouts/15/Doc.aspx?sourcedoc=%7BC499C532-F918-4659-850F-F2012613C5FD%7D&amp;file=AR_02_Canal_WhatsApp_Channel_y_Asistente_Virt_Bruno%20Chiappe%20Vegas.docx&amp;action=default&amp;mobileredirect=true</t>
  </si>
  <si>
    <t>13/10/2026 10:16:09</t>
  </si>
  <si>
    <t>luis.sanchez@upn.edu.pe</t>
  </si>
  <si>
    <t>Luis Enrique Sanchez Cruz</t>
  </si>
  <si>
    <t>Configuración de puntaje único para el Examen de Suficiencia - Inglés</t>
  </si>
  <si>
    <t xml:space="preserve">Necesitamos Modificar la configuración actual del Examen de Suficiencia de Inglés en Banner/SOATEST para que el resultado se registre mediante una única nota final (Overall Score), siguiendo el modelo actualmente utilizado para Portugués y Quechua. El cálculo y ponderación de las habilidades evaluadas se realizará internamente desde el Centro de Idiomas, registrándose en Banner únicamente el resultado final para Fortalecer la estandarización y el control académico del Examen de Suficiencia de Inglés, permitiendo incorporar las habilidades comunicativas requeridas —Reading, Listening, Speaking y Writing— sin que la configuración tecnológica limite el diseño de la evaluación. Adicionalmente, se homogeneizará el registro de resultados respecto de los exámenes de Portugués y Quechua y se brindará al estudiante un resultado integral mediante un Overall Score; logrando que se estandarice las 4 habilidades de las competencias lingüisticas. De no contar con el cambio, Banner/SOATEST continuará permitiendo únicamente el registro de Listening y Reading, lo que impediría registrar adecuadamente el resultado de una evaluación que incorpore Speaking y Writing y limitaría la implementación completa de un modelo de eavluación estandarizado. </t>
  </si>
  <si>
    <t>Luis Enrique Sánchez Cruz</t>
  </si>
  <si>
    <t>https://educorpperu.sharepoint.com/sites/ITCS/Documentos%20compartidos/Aplicaciones/Microsoft%20Forms/REGISTRO%20DE%20INICIATIVAS%20-%20GESTI%C3%93N%20DE%20LA%20DEMANDA%20V3/Aprobaci%C3%B3n%20de%20la%20iniciativa%20por%20el%20VP%20del%20%C3%A1rea%20sol/Visto%20Buemo%20jefatura_Luis%20Sanchez%20Cruz.png</t>
  </si>
  <si>
    <t>Actualmente, el Examen de Suficiencia de Inglés se encuentra configurado en Banner/SOATEST para registrar resultados independientes únicamente para las habilidades de Listening y Reading. Esta configuración no permite incorporar adecuadamente Speaking y Writing, habilidades que forman parte de la nueva estructura de evaluación del examen.
Mantener la configuración actual limita la implementación integral del nuevo modelo de evaluación, ya que el sistema condiciona la estructura del examen a campos individuales predefinidos. De no implementarse el cambio requerido, el Centro de Idiomas tendría que continuar gestionando internamente los resultados de las cuatro habilidades y adaptar posteriormente la información para su registro en Banner/SOATEST, generando una limitación operativa y de estandarización respecto de Portugués y Quechua.</t>
  </si>
  <si>
    <t>Contar con una configuración de Banner/SOATEST que permita registrar para el Examen de Suficiencia de Inglés una única nota final u Overall Score, siguiendo el modelo actualmente utilizado para los exámenes de Portugués y Quechua. El Centro de Idiomas realizará internamente la evaluación, cálculo y ponderación de Listening, Reading, Speaking y Writing, y posteriormente registrará en Banner/SOATEST únicamente el resultado final. Esto permitirá mantener una estructura de evaluación flexible, incorporar las habilidades requeridas sin depender de campos individuales del sistema y homogeneizar el registro de resultados entre los diferentes idiomas. Asimismo, el cambio deberá mantener el flujo actual mediante el cual el estudiante, luego del registro de su resultado, puede continuar con la obtención de su constancia o certificado de aprobación.</t>
  </si>
  <si>
    <t>Centro de Idiomas, responsable de la evaluación, cálculo y ponderación de las habilidades y del registro del Overall Scor; estudiantes que rindan el Examen de Suficiencia de Inglés, como usuarios finales del proceso</t>
  </si>
  <si>
    <t>ortalecer la estandarización y el control académico del Examen de Suficiencia de Inglés, permitiendo incorporar las cuatro habilidades comunicativas requeridas —Listening, Reading, Speaking y Writing— sin que la configuración tecnológica limite el diseño de la evaluación. Asimismo, se homogeneizará el registro de resultados con los exámenes de Portugués y Quechua mediante una única nota final (Overall Score), facilitando una gestión más flexible, consistente y alineada con el modelo de evaluación definido por el Centro de Idiomas.</t>
  </si>
  <si>
    <t>https://educorpperu.sharepoint.com/sites/ITCS/_layouts/15/Doc.aspx?sourcedoc=%7B46A395B4-649A-4708-ACF2-16D51C62F338%7D&amp;file=Gesti%C3%B3n%20de%20iniciativas%20-%20Centro%20de%20Idiomas%20-_Luis%20Sanchez%20Cruz.pptx&amp;action=edit&amp;mobileredirect=true</t>
  </si>
  <si>
    <t>13/10/2026 14:28:58</t>
  </si>
  <si>
    <t>Habilitar ambientes para aplicativo de iniciativas</t>
  </si>
  <si>
    <t>Habilitar ambientes para aplicativo de iniciativas (Dev, Certificación y Producción)
LINK DE DIAGRAMA DE ARQUITECTURA: https://laureate.leanix.net/LaureatePeru/diagrams/freedraw/acc2c56f-aa28-41b8-9996-af486c76374d?returnUrl=%2Fdiagrams%2Foverview%2Fall-diagrams</t>
  </si>
  <si>
    <t>https://educorpperu.sharepoint.com/sites/ITCS/Documentos%20compartidos/Aplicaciones/Microsoft%20Forms/REGISTRO%20DE%20INICIATIVAS%20-%20GESTI%C3%93N%20DE%20LA%20DEMANDA%20V3/Aprobaci%C3%B3n%20de%20la%20iniciativa%20por%20el%20VP%20del%20%C3%A1rea%20sol/olk_dqg60VfeV6_Jos%C3%A9%20Paredes%20Herbozo.png</t>
  </si>
  <si>
    <t>Hoy las iniciativas de software llegan a la cola de TI como solicitudes ambiguas, sin estructura ni criterios de calidad corporativa. Esto genera reprocesos, observaciones repetidas, demoras en el registro y aprobaciones sin evidencia formal. El impacto en el negocio es que TI atiende demandas mal definidas y se pierde trazabilidad en la priorización.
Gestión temporal si no se implementa a tiempo: el expediente no lo define. Lo razonable es mantener el proceso actual de solicitudes manuales con revisión del IT BP, pero es un supuesto mío, confírmalo.</t>
  </si>
  <si>
    <t>El solicitante describe su necesidad con el asistente TEO, que propone un título con verbo en infinitivo, un objetivo SMART y normaliza fechas. La iniciativa se guarda como expediente y pasa por un workflow formal: Borrador → Pendiente → Observada → Aprobada / En Demanda / Rechazada. El Business Partner TI evalúa la viabilidad y el VP aprueba con consentimiento registrado (texto firmado, fecha, hora e IP), con notificación automática por correo M365. Cada VP ve solo sus iniciativas y el servicio sigue operando aunque fallen los proveedores de IA, gracias al failover en cascada.</t>
  </si>
  <si>
    <t>Proceso de captura, priorización y aprobación de iniciativas de software.
Solicitantes: jefes, directores de escuela y VPs de negocio de UPC, UPN y Cibertec.
Business Partners y evaluadores de TI.
Vicepresidencias y decanos aprobadores.
PMO TI y Arquitectura de Soluciones (administración del metamodelo, roles y bitácoras).</t>
  </si>
  <si>
    <t>Solicitudes mejor estructuradas desde el origen: título con verbo en infinitivo, objetivo SMART y fechas normalizadas, lo que reduce observaciones y reprocesos.
Trazabilidad completa del ciclo de vida de cada iniciativa, con historial inmutable de estados y observaciones.
Mayor validez probatoria de las aprobaciones: el VP acepta un consentimiento con texto firmado, fecha, hora e IP.
Confidencialidad entre vicepresidencias, ya que cada VP ve solo sus iniciativas.
Mejor priorización y toma de decisiones del VP y del Comité, con información homogénea y de calidad.
Menor carga operativa para los Business Partners de TI, que reciben demandas más claras.
Comunicación automática y oportuna al solicitante y al VP mediante correo M365.
Continuidad del servicio, ya que el solicitante no pierde su trabajo aunque fallen los proveedores de IA.
Flexibilidad de gobierno: TI ajusta campos, formularios y roles sin despliegues de código.
Estandarización del proceso en UPC, UPN y Cibertec.</t>
  </si>
  <si>
    <t>https://educorpperu.sharepoint.com/sites/ITCS/Documentos%20compartidos/Aplicaciones/Microsoft%20Forms/REGISTRO%20DE%20INICIATIVAS%20-%20GESTI%C3%93N%20DE%20LA%20DEMANDA%20V3/Adjuntar%20ppt%20de%20la%20iniciativa/Expediente_Tecnico_IACS_v2_Jos%C3%A9%20Paredes%20Herbozo.pdf</t>
  </si>
  <si>
    <t>14/10/2026 11:25:20</t>
  </si>
  <si>
    <t>[UPC] Proyección y seguimiento del cumplimiento de menciones para optimizar la planificación académica y la experiencia de matrícula</t>
  </si>
  <si>
    <t>Necesitamos implementar una solución en Banner que permita identificar oportunamente a los estudiantes que se encuentran en proceso de cumplimiento o que ya han completado las mallas de sus menciones, así como visualizar el estado de avance de cada mención, para que las áreas académicas puedan proyectar adecuadamente la demanda y planificar la oferta horaria requerida, logrando mejorar la experiencia de matrícula del estudiante (principalmente porque son alumnos próximos a egresar), optimizar la planificación académica y reducir los esfuerzos operativos asociados al análisis manual de información.</t>
  </si>
  <si>
    <t>Roxana Pairazaman y Monica Zavala</t>
  </si>
  <si>
    <t>https://educorpperu.sharepoint.com/sites/ITCS/Documentos%20compartidos/Aplicaciones/Microsoft%20Forms/REGISTRO%20DE%20INICIATIVAS%20-%20GESTI%C3%93N%20DE%20LA%20DEMANDA%20V3/Aprobaci%C3%B3n%20de%20la%20iniciativa%20por%20el%20VP%20del%20%C3%A1rea%20sol/RE_%20Revisi%C3%B3n%20del%20cumplimiento%20de%20las%20mencione_Angela%20Lucano%20Carran.pdf</t>
  </si>
  <si>
    <t>Actualmente, el sistema Banner no permite identificar de forma automática y centralizada a los estudiantes que cumplen o están próximos a cumplir las mallas de menciones. Como consecuencia, la proyección de demanda y la programación de cursos de mención requieren revisiones manuales sobre más de 798 mil registros, generando ineficiencias operativas, retrasos en la planificación académica y dificultades para estimar adecuadamente la oferta horaria. Esta situación impacta directamente en la experiencia del estudiante durante la matrícula, ya que la programación de cursos de mención puede realizarse de manera tardía o insuficiente, incrementando consultas y reclamos, afectando el avance académico y deteriorando la percepción de calidad del servicio educativo.</t>
  </si>
  <si>
    <t>Contar en Banner con una funcionalidad que permita identificar automáticamente las menciones disponibles para cada estudiante, visualizar los cursos que las conforman y su estado de cumplimiento, así como acceder a reportes o consultas que faciliten la proyección de demanda y la planificación académica. De esta manera, las áreas académicas podrán programar oportunamente la oferta de cursos de mención y los estudiantes dispondrán de información confiable para tomar decisiones durante su matrícula.</t>
  </si>
  <si>
    <t>Dirección de Operaciones Académicas, Direcciones académicas</t>
  </si>
  <si>
    <t>Beneficios cuantitativos:
- Reducción del esfuerzo de análisis manual sobre 798,064 registros utilizados para la proyección de cursos de mención.
- Disminución de los tiempos de respuesta para la estimación de demanda y programación de cursos de mención.
- Reducción de los tickets y solicitudes relacionados con la oferta horaria, considerando que en el último período se registraron 3,018 solicitudes.
- Mejora en la precisión de la planificación para 277 menciones (199 en Pregrado Regular y 78 en EPE) asociadas a 816 cursos de mención.
Beneficios cualitativos:
- Mejora de la experiencia del estudiante durante el proceso de matrícula.
- Mayor visibilidad y control sobre el cumplimiento de menciones académicas.
- Incremento de la confianza del estudiante en la información académica disponible.
- Mejor planificación de la oferta horaria de cursos de mención.
- Reducción de riesgos de retraso en el avance académico de alumnos próximos a egresar.
- Disminución de actividades manuales de análisis realizadas por las áreas académicas.
- Fortalecimiento de la percepción de calidad y oportunidad del servicio educativo.
- Mayor capacidad para anticipar necesidades académicas y tomar decisiones basadas en información confiable.</t>
  </si>
  <si>
    <t>https://educorpperu.sharepoint.com/sites/ITCS/_layouts/15/Doc.aspx?sourcedoc=%7B210E852D-8A56-4965-90B1-EC98A0ED9FDD%7D&amp;file=Gesti%C3%B3n%20de%20iniciativas%20-%20Registro_GC_v3_Angela%20Lucano%20Carran.pptx&amp;action=edit&amp;mobileredirect=true</t>
  </si>
  <si>
    <t>16/10/2026 10:32:01</t>
  </si>
  <si>
    <t>Sistematización del Proceso de Reclutamiento y Selección e Incorporación de Docentes mediante solución ATS/DOA UPC</t>
  </si>
  <si>
    <t>Solución para agilizar los procesos de Reclutamiento y Selección como: Generar y enviar recordatorios y estatus, Realizar convocatorias internas + link de postulación, Capturar y almacenar las postulaciones, entre otros pasos del flujo. Y el proceso de Incorporación.</t>
  </si>
  <si>
    <t>https://educorpperu.sharepoint.com/sites/ITCS/Documentos%20compartidos/Aplicaciones/Microsoft%20Forms/REGISTRO%20DE%20INICIATIVAS%20-%20GESTI%C3%93N%20DE%20LA%20DEMANDA%20V3/Aprobaci%C3%B3n%20de%20la%20iniciativa%20por%20el%20VP%20del%20%C3%A1rea%20sol/Iniciativas%20SPO%20LEAN%20+%20IA%20DOA%20UPC_Franco%20Manuel%20Vera%20S.pdf</t>
  </si>
  <si>
    <t>Proceso de selección y reclutamiento manual y poco eficiente.</t>
  </si>
  <si>
    <t>Automatizando de actividades para generar el informe de relevamiento, el primer filtro, el pre screening, la evaluación psicotécnica, hasta la incorporación..</t>
  </si>
  <si>
    <t>Proceso es de Reclutamiento y Selección parar la DOA UPC.</t>
  </si>
  <si>
    <t>Horas liberadas
•Incremento de satisfacción de líderes de área.</t>
  </si>
  <si>
    <t>https://educorpperu.sharepoint.com/sites/ITCS/_layouts/15/Doc.aspx?sourcedoc=%7BEE07FA39-E724-438B-A3D0-FD0FD4B46FCB%7D&amp;file=Resultados%20Taller%20Cocreaci%C3%B3n%20DOA%20UPC_Franco%20Manuel%20Vera%20S.pptx&amp;action=edit&amp;mobileredirect=true</t>
  </si>
  <si>
    <t>19/10/2026 13:28:31</t>
  </si>
  <si>
    <t>claudia.medina@upn.edu.pe</t>
  </si>
  <si>
    <t>Claudia Milagros Medina Mancilla</t>
  </si>
  <si>
    <t>Creación de reporte "Estudiantes por cuarta aptos para registro de matrícula"</t>
  </si>
  <si>
    <t>Se necesita el reporte para identificar a los estudiantes con reingreso y nuevo reingreso que cuenten con el atributo de 4TAV y hayan realizado el pago del concepto de prematrícula, con la finalidad de proceder con el registro únicamente de los cursos por cuarta que deben llevar, logrando eliminar los reprocesos, reclamos y riesgo de incumplimiento del Reglamento de Estudios y la Ley Universitaria</t>
  </si>
  <si>
    <t>Claudia Medina</t>
  </si>
  <si>
    <t>https://educorpperu.sharepoint.com/sites/ITCS/Documentos%20compartidos/Aplicaciones/Microsoft%20Forms/REGISTRO%20DE%20INICIATIVAS%20-%20GESTI%C3%93N%20DE%20LA%20DEMANDA%20V3/Aprobaci%C3%B3n%20de%20la%20iniciativa%20por%20el%20VP%20del%20%C3%A1rea%20sol/VB_Claudia%20Medina%20Manci.pdf</t>
  </si>
  <si>
    <t>Marco Pezo</t>
  </si>
  <si>
    <t xml:space="preserve">Actualmente, los estudiantes que reingresan con una matrícula condicionada para llevar el curso por cuarta hasta la campaña 2026-2 se autogestionaban el registro de cursos; sin embargo, debido a los errores y reprocesos que se han ejecutado, se ha tomado la decisión que será la Universidad quien registre los cursos por cuarta correspondientes para evitar las incidencias; por lo que se requiere el reporte para identificar a los estudiantes aptos para dicho registro. </t>
  </si>
  <si>
    <t>Contar con la lista de estudiantes con atributo por 4ta aptos para registro de cursos y proceder con su matrícula de forma administrativa.</t>
  </si>
  <si>
    <t>Admisión, Procesos de Matrícula, Registros Académicos.</t>
  </si>
  <si>
    <t>Para los semestres 2026-1 y 2026-2, el 50% de estudiantes por cuarta, tuvieron una matrícula con error, es decir, se registraron en cursos que no les correspondía, por lo que se ha establecido, que estos estudiantes no realizarán su matrícula por autoservicio, sino se le realizará una matrícula administrativa, lo que garantiza un correcto registro y elimina reprocesos, disminuyendo los reclamos y quejas.</t>
  </si>
  <si>
    <t>https://educorpperu.sharepoint.com/sites/ITCS/_layouts/15/Doc.aspx?sourcedoc=%7BED596A94-805A-4A79-A2D3-4400676244E6%7D&amp;file=Gesti%C3%B3n%20de%20iniciativas%20-%20Registro%20-%20Reporte%204_Claudia%20Medina%20Manci.pptx&amp;action=edit&amp;mobileredirect=true</t>
  </si>
  <si>
    <t>19/10/2026 18:10:51</t>
  </si>
  <si>
    <t>jorge.tacza@laureate.pe</t>
  </si>
  <si>
    <t>Jorge Enrique Tacza Duran</t>
  </si>
  <si>
    <t>Reportes de retiros formales</t>
  </si>
  <si>
    <t xml:space="preserve">Se solicita la creación de un reporte de retiros formales con el cual se pueda analizar los retiros y validar que los documentos de los alumnos fueron anulados mediante notas de crédito. 
El reporte permitirá ejecutar una validación al 100% de los retiros, actualmente al no tener el reporte, el equipo de facturación realiza pruebas muestrales.
</t>
  </si>
  <si>
    <t>Karol Espinoza</t>
  </si>
  <si>
    <t>https://educorpperu.sharepoint.com/sites/ITCS/Documentos%20compartidos/Aplicaciones/Microsoft%20Forms/REGISTRO%20DE%20INICIATIVAS%20-%20GESTI%C3%93N%20DE%20LA%20DEMANDA%20V3/Aprobaci%C3%B3n%20de%20la%20iniciativa%20por%20el%20VP%20del%20%C3%A1rea%20sol/RE_%20Nuevos%20reportes%202027%20-%20FBCC_%20Jorge%20Enriqu_Jorge%20Enrique%20Tacza.pdf</t>
  </si>
  <si>
    <t>No se cuenta con un reporte del proceso formal de retiros que permita evaluar la trazabilidad de la operación. Este reporte permitirá reducir errores y carga operativa.</t>
  </si>
  <si>
    <t>Evitar reprocesos y errores manuales. Así como reportes automatizados</t>
  </si>
  <si>
    <t>Facturación, control interno, retenciones y otros</t>
  </si>
  <si>
    <t>Mejora el proceso de trámite de retiros</t>
  </si>
  <si>
    <t>https://educorpperu.sharepoint.com/sites/ITCS/_layouts/15/Doc.aspx?sourcedoc=%7BF1607338-6160-4FD3-B28E-7406FA9E1DB3%7D&amp;file=Gesti%C3%B3n%20de%20iniciativas%20-%20Retiros%20formales_Jorge%20Enrique%20Tacza.pptx&amp;action=edit&amp;mobileredirect=true</t>
  </si>
  <si>
    <t>20/10/2026 11:17:15</t>
  </si>
  <si>
    <t>Mejoramiento de ETL para funnel de Retención</t>
  </si>
  <si>
    <t>Se requiere la migración de Integration Services a AWS. Para no contar con servidores On Premise, logrando cumplir con los estándares de seguridad y arquitectura vigentes.</t>
  </si>
  <si>
    <t>Mirella Concha</t>
  </si>
  <si>
    <t>https://educorpperu.sharepoint.com/sites/ITCS/Documentos%20compartidos/Aplicaciones/Microsoft%20Forms/REGISTRO%20DE%20INICIATIVAS%20-%20GESTI%C3%93N%20DE%20LA%20DEMANDA%20V3/Aprobaci%C3%B3n%20de%20la%20iniciativa%20por%20el%20VP%20del%20%C3%A1rea%20sol/VB%20Alvaro%20Valdez_ETL_Franco%20Manuel%20Vera%20S.pdf</t>
  </si>
  <si>
    <t>Servidores sobre cargados y On Premise</t>
  </si>
  <si>
    <t>Mejoramiento de ETL con migración a AWS</t>
  </si>
  <si>
    <t>Retenciones y todos los procesos involucrados.</t>
  </si>
  <si>
    <t>Aprovechamiento, orden y eficiencia previo a cada inicio de periodos.</t>
  </si>
  <si>
    <t>https://educorpperu.sharepoint.com/sites/ITCS/_layouts/15/Doc.aspx?sourcedoc=%7BB40EF229-B8EF-4A9E-8430-CBBEBD95D190%7D&amp;file=Gesti%C3%B3n%20de%20iniciativas%20-%20Proceso%20y%20registro_Franco%20Manuel%20Vera%20S.pptx&amp;action=edit&amp;mobileredirect=true</t>
  </si>
  <si>
    <t>21/10/2026 17:44:34</t>
  </si>
  <si>
    <t>Sede Piura UPN</t>
  </si>
  <si>
    <t>Revisión integral del frente TI - Aplicaciones Comerciales</t>
  </si>
  <si>
    <t>Sharon Chou</t>
  </si>
  <si>
    <t>https://educorpperu.sharepoint.com/sites/ITCS/Documentos%20compartidos/Aplicaciones/Microsoft%20Forms/REGISTRO%20DE%20INICIATIVAS%20-%20GESTI%C3%93N%20DE%20LA%20DEMANDA%20V3/Aprobaci%C3%B3n%20de%20la%20iniciativa%20por%20el%20VP%20del%20%C3%A1rea%20sol/VB%20UPN%20Ica%20y%20Piura_Katia_Franco%20Manuel%20Vera%20S.pdf</t>
  </si>
  <si>
    <t>Completar el Gantt de actividades desde el frente de TI - Aplicaciones Comerciales</t>
  </si>
  <si>
    <t>VP TTD</t>
  </si>
  <si>
    <t>Nueva sede UPN Piura</t>
  </si>
  <si>
    <t>https://educorpperu.sharepoint.com/sites/ITCS/Documentos%20compartidos/Aplicaciones/Microsoft%20Forms/REGISTRO%20DE%20INICIATIVAS%20-%20GESTI%C3%93N%20DE%20LA%20DEMANDA%20V3/Adjuntar%20ppt%20de%20la%20iniciativa/LRP%20Budget%20and%20CIPS%20-%20Laureate%20Board_Katia_Franco%20Manuel%20Vera%20S.pdf</t>
  </si>
  <si>
    <t>21/10/2026 17:48:13</t>
  </si>
  <si>
    <t>Sede Ica UPN</t>
  </si>
  <si>
    <t>Revisión integral del frente Aplicaciones Comerciales</t>
  </si>
  <si>
    <t>https://educorpperu.sharepoint.com/sites/ITCS/Documentos%20compartidos/Aplicaciones/Microsoft%20Forms/REGISTRO%20DE%20INICIATIVAS%20-%20GESTI%C3%93N%20DE%20LA%20DEMANDA%20V3/Aprobaci%C3%B3n%20de%20la%20iniciativa%20por%20el%20VP%20del%20%C3%A1rea%20sol/VB%20UPN%20Ica%20y%20Piura_Katia_Franco%20Manuel%20Vera%20S%201.pdf</t>
  </si>
  <si>
    <t>Nueva sede UPN Ica</t>
  </si>
  <si>
    <t>https://educorpperu.sharepoint.com/sites/ITCS/Documentos%20compartidos/Aplicaciones/Microsoft%20Forms/REGISTRO%20DE%20INICIATIVAS%20-%20GESTI%C3%93N%20DE%20LA%20DEMANDA%20V3/Adjuntar%20ppt%20de%20la%20iniciativa/LRP%20Budget%20and%20CIPS%20-%20Laureate%20Board_Katia_Franco%20Manuel%20Vera%20S%201.pdf</t>
  </si>
  <si>
    <t>22/10/2026 01:15:00</t>
  </si>
  <si>
    <t>carlos.martinez@laureate.pe</t>
  </si>
  <si>
    <t>Carlos Cesar Martinez Moreno</t>
  </si>
  <si>
    <t>Implementación de monitoreo y reintento automático del ETL Banner–Blackboard UPC</t>
  </si>
  <si>
    <t>Necesitamos implementar un mecanismo automático de monitoreo, detención y reintento del proceso ETL Banner–Blackboard, para evitar que una ejecución bloqueada impida la generación de la información necesaria para la clonación de cursos EPE, logrando mejorar la continuidad del proceso y reducir el riesgo de afectación a docentes y alumnos.</t>
  </si>
  <si>
    <t>Carlos César Martínez Moreno</t>
  </si>
  <si>
    <t>https://educorpperu.sharepoint.com/sites/ITCS/_layouts/15/Doc.aspx?sourcedoc=%7B98A511D4-D85B-4BDA-A20B-88AA9203C508%7D&amp;file=20-08-2026-INC1361083-UPC-[TICKET%20PADRE%20INC13_Carlos%20Cesar%20Martine.docx&amp;action=default&amp;mobileredirect=true</t>
  </si>
  <si>
    <t>Actualmente, el proceso ETL encargado de extraer información de EPE desde Banner hacia Blackboard presenta una falla que provoca que no se generen todos los archivos necesarios para su posterior carga al aula virtual. Esto impide iniciar oportunamente el proceso de clonación de cursos EPE y genera riesgo de afectación al acceso de docentes y alumnos a sus aulas próximas a iniciar clases.
El análisis posterior identificó que existe un bloqueo de una tabla a nivel de Integration Service y que se requiere un desarrollo que permita controlar las sesiones y el tiempo de las transacciones.</t>
  </si>
  <si>
    <t>Contar con un proceso ETL Banner–Blackboard supervisado automáticamente, capaz de detectar ejecuciones bloqueadas, detener la sesión afectada y realizar un reintento automático del proceso. Asimismo, se busca disponer de alertas automáticas al equipo de TI cuando se produzca una interrupción/reintento o cuando el segundo intento no concluya correctamente.</t>
  </si>
  <si>
    <t>Procesos:
Integración Banner–Blackboard.
ETL de extracción de información asociada a EPE.
Generación de información para la clonación de cursos EPE.
Disponibilidad/acceso a aulas virtuales Blackboard.
Área identificada: Academia UPC.
Usuarios impactados: docentes y alumnos de EPE asociados a los cursos involucrados</t>
  </si>
  <si>
    <t>continuidad del ETL + recuperación automática + alertamiento TI + reducción del riesgo de afectación académica.</t>
  </si>
  <si>
    <t>https://educorpperu.sharepoint.com/sites/ITCS/_layouts/15/Doc.aspx?sourcedoc=%7B08F36969-37C7-403A-BDDC-7F42DD9E399E%7D&amp;file=20-08-2026-INC1361083-UPC-[TICKET%20PADRE%20INC13_Carlos%20Cesar%20Martine.docx&amp;action=default&amp;mobileredirect=true</t>
  </si>
  <si>
    <t>22/10/2026 11:20:19</t>
  </si>
  <si>
    <t>Descompactador de cursos virtuales (cursos virtuales modulares)</t>
  </si>
  <si>
    <t>Necesitamos que los NRC destino en los que el descompactador matricula a los estudiantes, esté alienado al modulo que seleccionó como NRC Bolsón.</t>
  </si>
  <si>
    <t>https://educorpperu.sharepoint.com/sites/ITCS/Documentos%20compartidos/Aplicaciones/Microsoft%20Forms/REGISTRO%20DE%20INICIATIVAS%20-%20GESTI%C3%93N%20DE%20LA%20DEMANDA%20V3/Aprobaci%C3%B3n%20de%20la%20iniciativa%20por%20el%20VP%20del%20%C3%A1rea%20sol/VB%20DOA_Jhonatan%20Sanchez%20Zam.pdf</t>
  </si>
  <si>
    <t>Los estudiantes al seleccionar NRC bolsones (modulares), el descompactador no está registrándolos en un NRC del mismo módulo</t>
  </si>
  <si>
    <t>Que el descompactador envié a los NRC destino considerando el modulo del NRC bolzón</t>
  </si>
  <si>
    <t>-</t>
  </si>
  <si>
    <t>Disminuir reclamos y mejorar la satisfacción de los estudiantes.</t>
  </si>
  <si>
    <t>https://educorpperu.sharepoint.com/sites/ITCS/_layouts/15/Doc.aspx?sourcedoc=%7BA07FF862-A472-417A-8A3F-41AE30172B39%7D&amp;file=SOLICITUD%20DESCOMPACTADOR%20BLSN%2009-09-2026_Jhonatan%20Sanchez%20Zam.pptx&amp;action=edit&amp;mobileredirect=true</t>
  </si>
  <si>
    <t>22/10/2026 16:08:57</t>
  </si>
  <si>
    <t>Incorporación de fechas de gestión y trazabilidad del prospecto en el Plano 365.</t>
  </si>
  <si>
    <t>Necesitamos incorporar cinco campos de fechas al Plano 365 (primera llamada con resultado Contacto, Efectivo e Interesado, creación original del prospecto y primera aparición del lead en la campaña), para eliminar la falta de visibilidad sobre cuándo ingresa un lead y cuándo alcanza cada hito de gestión, logrando que la Vicepresidencia Comercial haga seguimiento de la campaña en curso con fechas verificables contra los registros de origen.</t>
  </si>
  <si>
    <t xml:space="preserve">Juan Mina </t>
  </si>
  <si>
    <t>https://educorpperu.sharepoint.com/sites/ITCS/Documentos%20compartidos/Aplicaciones/Microsoft%20Forms/REGISTRO%20DE%20INICIATIVAS%20-%20GESTI%C3%93N%20DE%20LA%20DEMANDA%20V3/Aprobaci%C3%B3n%20de%20la%20iniciativa%20por%20el%20VP%20del%20%C3%A1rea%20sol/olk_YB2PXEGMeR_Jos%C3%A9%20Paredes%20Herbozo.png</t>
  </si>
  <si>
    <t>El Plano 365 no incluye las fechas de la primera llamada con resultado Contacto, Efectivo e Interesado dentro de la campaña en curso, ni la fecha original de creación del prospecto ni la de su primera aparición en el plano. Por eso la Vicepresidencia Comercial no puede medir cuándo ingresa un lead ni cuánto tarda en alcanzar cada hito de gestión, y su seguimiento queda limitado. Si no se implementa en la fecha requerida, la información debería obtenerse de forma manual y temporal, cruzando los registros de llamadas y de creación de prospectos del CRM con el plano. Ese cruce sería más lento y con mayor riesgo de inconsistencias. Además, la primera aparición en el plano no podría reconstruirse sin un histórico del plano o un registro persistente de ingreso.</t>
  </si>
  <si>
    <t>El Plano 365 se genera con cinco campos adicionales por lead y campaña:  Fecha de primera llamada con resultado Contacto. Fecha de primera llamada con resultado Efectivo. Fecha de primera llamada con resultado Interesado. Fecha original de creación del prospecto. Fecha de primera aparición del lead en el plano.</t>
  </si>
  <si>
    <t>Procesos: generación del Plano 365.
Plataformas: CRM y proceso de generación del Plano 365.
Áreas y usuarios: Vicepresidencia Comercial (solicitante y beneficiaria), equipo responsable del Plano 365 (incorpora y valida los campos) y BI (valida definiciones y consistencia de resultados).</t>
  </si>
  <si>
    <t>Mejor seguimiento comercial: la Vicepresidencia Comercial podrá ver cuándo cada lead alcanza por primera vez los resultados Contacto, Efectivo e Interesado dentro de la campaña en curso.
Mejores decisiones: al conocer los tiempos entre ingreso, gestión y resultado, se pueden identificar demoras y ajustar la estrategia de la campaña.
Trazabilidad del prospecto: se conservan la fecha original de creación y la primera aparición en el plano, aunque el prospecto participe en campañas posteriores o el plano se actualice.
Confiabilidad de la información: las fechas provienen de los registros de origen y se validan con una muestra, lo que reduce inconsistencias.
Menos trabajo manual: se evita cruzar a mano los registros de llamadas y de creación de prospectos con el plano.
Definiciones alineadas: BI y el equipo del Plano 365 confirman los criterios (campaña vigente, códigos de resultado, llave del lead), lo que da una lectura única de los hitos de gestión.</t>
  </si>
  <si>
    <t>https://educorpperu.sharepoint.com/sites/ITCS/_layouts/15/Doc.aspx?sourcedoc=%7B29E1D272-23B7-407A-A05C-CDA30DF1F136%7D&amp;file=Solicitud_campos_adicionales_Plano_365_Jos%C3%A9%20Paredes%20Herbozo.docx&amp;action=default&amp;mobileredirect=true</t>
  </si>
  <si>
    <t>Puntaje Sugerido</t>
  </si>
  <si>
    <t>Asignado por</t>
  </si>
  <si>
    <t>Fecha de asignación del LD</t>
  </si>
  <si>
    <t xml:space="preserve">Complejidad </t>
  </si>
  <si>
    <t>Fecha inicio  (estimación)</t>
  </si>
  <si>
    <t>Fecha fin (estimación)</t>
  </si>
  <si>
    <t>Tiempo estimado
(meses)</t>
  </si>
  <si>
    <t>Costo dolares</t>
  </si>
  <si>
    <t>Costo Soles</t>
  </si>
  <si>
    <t>Asunciones</t>
  </si>
  <si>
    <t>Recursos internos o externos</t>
  </si>
  <si>
    <t>Indicar si es Proyecto o Requerimiento No BAU</t>
  </si>
  <si>
    <t>Estatus Estimación</t>
  </si>
  <si>
    <t>Comentarios</t>
  </si>
  <si>
    <t>Completar información</t>
  </si>
  <si>
    <t>carla.arias@laureate.pe</t>
  </si>
  <si>
    <t>Carla Arias Schreiber Ulloa</t>
  </si>
  <si>
    <t>Matrícula de new convalidantes</t>
  </si>
  <si>
    <t>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t>
  </si>
  <si>
    <t>Luz Marina Flores</t>
  </si>
  <si>
    <t>https://educorpperu-my.sharepoint.com/personal/diana_zapata_laureate_pe1/Documents/Aplicaciones/Microsoft%20Forms/REGISTRO%20DE%20INICIATIVAS%20-%20GESTI%C3%93N%20DE%20LA%20DEMANDA%20(2%201/Pregunta/Director%20S.A._Carla%20Arias%20Schreibe.png</t>
  </si>
  <si>
    <t>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t>
  </si>
  <si>
    <t>Por recomendación de Nicolás Morales, contar con una nueva funcionalidad que pueda cubrir el registro de horarios automático o masivo+programado. El RPA no puede sostener este proceso, ya que con las nuevas reglas académicas, duplicaría su tiempo de procesamiento y bajaría su capacidad de cantidad de registros.</t>
  </si>
  <si>
    <t>Admisión y matrícula de nuevos estudiantes, con convalidación</t>
  </si>
  <si>
    <t>NO</t>
  </si>
  <si>
    <t>No cuantificado o S/0</t>
  </si>
  <si>
    <t>Entrega oportuna de horarios. Durante matrícula extempóranea se espera que a más tardar al día siguiente ya tengan cursos matriculados. Por los problemas, el SLA ha sido de hasta 1 semana, impactando el inicio de clases de manera significativa.</t>
  </si>
  <si>
    <t>https://educorpperu-my.sharepoint.com/personal/diana_zapata_laureate_pe1/Documents/Aplicaciones/Microsoft%20Forms/REGISTRO%20DE%20INICIATIVAS%20-%20GESTI%C3%93N%20DE%20LA%20DEMANDA%20(2%201/Adjuntar%20sustentos%20que%20ayuden%20al%20entendimiento%20de/Impactos%20M%C3%B3nica%20Garcia_Carla%20Arias%20Schreibe.png</t>
  </si>
  <si>
    <t>AM</t>
  </si>
  <si>
    <t>Incompleto</t>
  </si>
  <si>
    <t>- 22/06: Se devuelve el requerimiento ya que no se tiene las reglas completas
- DOA quiere validar si las nuevas reglas en el RPA actual funcionan Ok, porque son las que se quieren trasladar a esta nueva funcionalidad. Deadline 03/07.
- Aún no podemos evidenciar la correcta funcionalidad de las nuevas reglas, necesarias para la inclusión de este requerimiento.</t>
  </si>
  <si>
    <t>Implementación de una Plataforma Integral de Gestión Documental para Procedimientos Disciplinarios</t>
  </si>
  <si>
    <t>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t>
  </si>
  <si>
    <t>Suly Kong</t>
  </si>
  <si>
    <t>https://educorpperu-my.sharepoint.com/personal/diana_zapata_laureate_pe1/Documents/Aplicaciones/Microsoft%20Forms/REGISTRO%20DE%20INICIATIVAS%20-%20GESTI%C3%93N%20DE%20LA%20DEMANDA%20(2%201/Pregunta/aprobaci%C3%B3n%20de%20Alex%20Rueda%20-%20proyectos_Suly%20Kong%20Paredes.pdf</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</si>
  <si>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t>
  </si>
  <si>
    <t>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t>
  </si>
  <si>
    <t>Ética &amp; Compliance, GTH</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</si>
  <si>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</si>
  <si>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https://educorpperu.sharepoint.com/:f:/s/Repositorio_EquipoCentral/dit/portafoliosyp/IgC0D-K9qsfhR6H90QVDuilZAZXDIfAuTcI8HH1HIRowO4Y?e=1CmdKI</t>
  </si>
  <si>
    <t/>
  </si>
  <si>
    <t xml:space="preserve">20/08  LD Indica que se requiere mayor detalle para completar la estimación
</t>
  </si>
  <si>
    <t>javier.santiago@laureate.pe</t>
  </si>
  <si>
    <t>Javier Santiago Modesto</t>
  </si>
  <si>
    <t>Api CRM para registro de información de Trámites Carpeta Bachiller</t>
  </si>
  <si>
    <t>Necesitamos asegurar el registro de información relevante de Trámites Carpeta Bachiller, para garantizar la integridad de la información con CRM, logrando que el 100% de los trámites carpeta bachiller estén identificados correctamente en CRM.</t>
  </si>
  <si>
    <t>Mónica García - VP Operaciones Digitales y Online</t>
  </si>
  <si>
    <t>Jose M. Horna Aguirre</t>
  </si>
  <si>
    <t>https://educorpperu-my.sharepoint.com/personal/diana_zapata_laureate_pe1/Documents/Aplicaciones/Microsoft%20Forms/REGISTRO%20DE%20INICIATIVAS%20-%20GESTI%C3%93N%20DE%20LA%20DEMANDA%20(2%201/Pregunta/APROBACI%C3%93N%20DE%20AREA%20SOLICITANTE_Javier%20Santiago%20Mode.pdf</t>
  </si>
  <si>
    <t>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t>
  </si>
  <si>
    <t>API CRM permitirá registrar información relevante de trámites carpeta bachiller, para fines de reporteria de CRM.</t>
  </si>
  <si>
    <t>CRM, Grados y Títulos, Experiencia del estudiante</t>
  </si>
  <si>
    <t>Reportería y gestión de Trámites Bachiller por estados (solicitados, anulados, pagados, observados)</t>
  </si>
  <si>
    <t>https://educorpperu-my.sharepoint.com/personal/diana_zapata_laureate_pe1/_layouts/15/Doc.aspx?sourcedoc=%7B783048F0-0DE4-4F72-B0C9-7240C63CFF31%7D&amp;file=Solicitud%20de%20requerimientos%20Idea%20nueva%20y%20mejo_Javier%20Santiago%20Mode%202.pptx&amp;action=edit&amp;mobileredirect=true</t>
  </si>
  <si>
    <t>La información es recibida es solo un slide y requerimos mayor información para poder implementar (AS-IS, TO-BE, reglas de negocio, etc.)
Hemos marcado el pedido como incompleto hasta puedan subsanar lo solicitado.</t>
  </si>
  <si>
    <t>Equivalencias imperfectas</t>
  </si>
  <si>
    <t>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t>
  </si>
  <si>
    <t>Giancarlo Flores</t>
  </si>
  <si>
    <t>https://educorpperu-my.sharepoint.com/personal/diana_zapata_laureate_pe1/Documents/Aplicaciones/Microsoft%20Forms/REGISTRO%20DE%20INICIATIVAS%20-%20GESTI%C3%93N%20DE%20LA%20DEMANDA%20(2%201/Pregunta/VB%20Rector%20UPN_Carla%20Arias%20Schreibe.png</t>
  </si>
  <si>
    <t>Actualmente en el sistema Banner no se pueden registrar equivalencias académicas con la malla gutemberg, bajo los siguientes escenarios: 2 cursos equivalen a 1 o viceversa, o donde en equivalencias 1 a 1 el creditaje es mayor (impacto financiero a estudiantes con contigencia legal).</t>
  </si>
  <si>
    <t>Que el sistema soporta los tres escenarios descritos en la ppt adjunta.</t>
  </si>
  <si>
    <t>Matrícula
Registro académicos
Egreso y grados/ títulos
Operaciones académicas</t>
  </si>
  <si>
    <t>Asegurar el correcto avance académico de nuestros estudiantes y egreso.</t>
  </si>
  <si>
    <t>https://educorpperu-my.sharepoint.com/personal/diana_zapata_laureate_pe1/_layouts/15/Doc.aspx?sourcedoc=%7B85F19B8A-D1D8-4393-94E6-0FE9A9BC1CB9%7D&amp;file=Gesti%C3%B3n%20de%20Iniciativas%20-%20Equivalencias%2027-1_Carla%20Arias%20Schreibe.pptx&amp;action=edit&amp;mobileredirect=true</t>
  </si>
  <si>
    <t>Internos</t>
  </si>
  <si>
    <t>Proyecto</t>
  </si>
  <si>
    <t>SI</t>
  </si>
  <si>
    <t>Registro Incompleto</t>
  </si>
  <si>
    <t>03/09: Se realizará un documento funcional junto con negocio a fin de aterrizar las reglas y con ello cotizar la PoC con Neoris. Asimismo, se solicitará al BP cambiar la descripción a PoC y se establecerá como fecha de inicio de la estimación de la PoC el lunes 07/09.
27/08: Coordinar con el BP la priorización de la prueba de concepto, dado que involucra desarrollos del equipo cuya ocupabilidad estará fuera de lo planificado para la estimación (30%), afectando la ejecución de otros proyectos y requerimientos.
20/08: El requerimiento está a muy alto nivel. Con esa información hemos investigado involucrando a nuestro equipo especialista y al proveedor Neoris. De manera nativa, Banner no soporta este tipo de equivalencias, sin embargo, hemos identificado dos posibilidades. Para asegurar que alguna de ellas funcione, se tiene que hacer una prueba de concepto. El estimado, es solo para hacer la prueba. Esta prueba cruza varios dominios, por lo cual se tendría que priorizar.
30/07: Se compartirá sustento de limitación de Banner para lograr el requerimiento
09/07: Asignado a Anthony Marin
08/09 Por cambio en el alcance se clasifica como Registro Incompleto</t>
  </si>
  <si>
    <t>Visualización y matrícula de cursos virtuales</t>
  </si>
  <si>
    <t>Habilitar la visualización y matrícula de cursos virtuales con métodos educativos A1, A2 y S1, permitiendo que los estudiantes accedan a la oferta de cualquier sede de Cibertec: Modificar MDUU PRE_ASIGNAR_CAMPUS_PROY, con detalle descrito en la solicitud adjunta.</t>
  </si>
  <si>
    <t>Spencer Camacho</t>
  </si>
  <si>
    <t>https://educorpperu-my.sharepoint.com/personal/diana_zapata_laureate_pe1/Documents/Aplicaciones/Microsoft%20Forms/REGISTRO%20DE%20INICIATIVAS%20-%20GESTI%C3%93N%20DE%20LA%20DEMANDA%20(2%201/Pregunta/Captura%20de%20pantalla%202026-08-11%20162410_Carla%20Arias%20Schreibe.png</t>
  </si>
  <si>
    <t>20% al 40% en los tickets y consultas asociados a disponibilidad de vacantes y matrícula, y actividades manuales de habilitación de clases.</t>
  </si>
  <si>
    <t>Que se cumplan con lo detallado en la solicitud adjunta.</t>
  </si>
  <si>
    <t>Matrícula (pre y rematrícula)</t>
  </si>
  <si>
    <t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t>
  </si>
  <si>
    <t>https://educorpperu-my.sharepoint.com/personal/diana_zapata_laureate_pe1/_layouts/15/Doc.aspx?sourcedoc=%7B2D6D5900-204F-4E5C-8198-C68E24BD6614%7D&amp;file=Gesti%C3%B3n%20de%20iniciativas%20-%20Visualizaci%C3%B3n%20y%20matr_Carla%20Arias%20Schreibe.pptx&amp;action=edit&amp;mobileredirect=true</t>
  </si>
  <si>
    <t>13/08: Asignado a Sebastián Trujillo
08/09 Por cambio en el alcance se clasifica como Registro Incompleto</t>
  </si>
  <si>
    <t>Unificación de Códigos de Curso</t>
  </si>
  <si>
    <t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t>
  </si>
  <si>
    <t>https://educorpperu-my.sharepoint.com/personal/diana_zapata_laureate_pe1/Documents/Aplicaciones/Microsoft%20Forms/REGISTRO%20DE%20INICIATIVAS%20-%20GESTI%C3%93N%20DE%20LA%20DEMANDA%20(2%201/Pregunta/Captura%20de%20pantalla%202026-08-11%20162410_Carla%20Arias%20Schreibe%201.png</t>
  </si>
  <si>
    <t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t>
  </si>
  <si>
    <t>Según detalle de la presentación. Estudiante pueda matricularse sin fricción (ingreso de ticket).</t>
  </si>
  <si>
    <t>Matrícula
Programación de horarios
Academia</t>
  </si>
  <si>
    <t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t>
  </si>
  <si>
    <t>https://educorpperu-my.sharepoint.com/personal/diana_zapata_laureate_pe1/_layouts/15/Doc.aspx?sourcedoc=%7B2ECC5780-851C-47A4-A5C4-033C9918B3C6%7D&amp;file=Gesti%C3%B3n%20de%20iniciativas%20-%20Unificaci%C3%B3n%20C%C3%B3digos_Carla%20Arias%20Schreibe.pptx&amp;action=edit&amp;mobileredirect=true</t>
  </si>
  <si>
    <t>20/08: Asignado a Sebastián Trujillo
08/09 Por cambio en el alcance se clasifica como Registro Incompleto</t>
  </si>
  <si>
    <t>Christian Avila</t>
  </si>
  <si>
    <t>BC</t>
  </si>
  <si>
    <t>Pendiente</t>
  </si>
  <si>
    <t>13/10 Tras la revisión del documento AR se observa que la información está incompleta.</t>
  </si>
  <si>
    <t>Evidencia de la aprobación del VP o Director</t>
  </si>
  <si>
    <t xml:space="preserve"> Workstream del proyecto SPO</t>
  </si>
  <si>
    <t>Estabilización de procesos  SIS</t>
  </si>
  <si>
    <t>Adjuntos</t>
  </si>
  <si>
    <t>Complejidad</t>
  </si>
  <si>
    <t>Costo total dolares</t>
  </si>
  <si>
    <t>Costo total Soles</t>
  </si>
  <si>
    <t>Supuestos</t>
  </si>
  <si>
    <t>Indicar si es Proyecto o Requerimiento no catalogado</t>
  </si>
  <si>
    <t>Funcionalidad nueva (SI/NO)</t>
  </si>
  <si>
    <t xml:space="preserve">Depuración de RPA ineficientes </t>
  </si>
  <si>
    <t>Necesitamos asegurar el retiro de 10 RPA deficientes, para ejecutar un plan de acción definido (rediseño de procesos, desarrollo, integración), logrando quedarnos sólo con los RPA justificados, según Plan de Trabajo realizado.</t>
  </si>
  <si>
    <t>https://educorpperu-my.sharepoint.com/personal/diana_zapata_laureate_pe1/Documents/Aplicaciones/Microsoft%20Forms/REGISTRO%20DE%20INICIATIVAS%20-%20GESTI%C3%93N%20DE%20LA%20DEMANDA%20(2%201/Pregunta/VB%20Humberto_RPA_Franco%20Manuel%20Vera%20S.png</t>
  </si>
  <si>
    <t>Los RPA identificados presentan bajos indicadores de efectividad o no son la solución más adecuada, lo que podría comprometer la continuidad y estabilidad de la operación.
Aspectos identificados:
Valor del proceso
Calidad y arquitectura técnica
Operación, riesgos y gobierno</t>
  </si>
  <si>
    <t>Se aplicará Plan de Acción para los 10 procesos (RPA ineficientes) que abarca:
- Rediseño de Procesos
- Desarrollo
- Integración</t>
  </si>
  <si>
    <t>Académicos y de operaciones</t>
  </si>
  <si>
    <t>Elevar el grado de alineamiento de los RPA y la optimización del modelo de automatización en UPN y UPC.</t>
  </si>
  <si>
    <t>https://educorpperu-my.sharepoint.com/personal/diana_zapata_laureate_pe1/_layouts/15/Doc.aspx?sourcedoc=%7B24A1BDF7-9308-49FC-8068-7E45AEA5D050%7D&amp;file=Status%20RPA%202026-04-01_Franco%20Manuel%20Vera%20S.pptx&amp;action=edit&amp;mobileredirect=true</t>
  </si>
  <si>
    <t>En proceso</t>
  </si>
  <si>
    <t>28/09: Se tiene sesión con los usuarios en la tardede hoy. Aún faltaría una sesión más para cerrar el alcance y poder estimar. Se solicitará una semana más de plazo.
30/07: Se ha solicitado a Alex Rivera el cambio de la fecha fin de estimación para el 20/08 debido a que se está priorizando actividades para la matrícula de Agosto.
25/06 Nicolas solicita cambio de fecha fin de estimación
Motivo:
Se está priorizando la reestimación de 9 iniciativas de la SPO, debido a que se solicita desviación del 10%</t>
  </si>
  <si>
    <t>Implementación de WEB SICA 2.0: Plataforma Centralizada de Gestión y Consulta de Documentación Oficial UPC</t>
  </si>
  <si>
    <t>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t>
  </si>
  <si>
    <t>Daniel Ticona</t>
  </si>
  <si>
    <t>https://educorpperu-my.sharepoint.com/personal/diana_zapata_laureate_pe1/Documents/Aplicaciones/Microsoft%20Forms/REGISTRO%20DE%20INICIATIVAS%20-%20GESTI%C3%93N%20DE%20LA%20DEMANDA%20(2%201/Pregunta/RE_%20Requerimiento%20-%20Web%20SICA%202.0_Angela%20Lucano%20Carran.pdf</t>
  </si>
  <si>
    <t>Seguridad de la información</t>
  </si>
  <si>
    <t>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t>
  </si>
  <si>
    <t>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t>
  </si>
  <si>
    <t>Mapa de procesos de la UPC (SICA)</t>
  </si>
  <si>
    <t>-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t>
  </si>
  <si>
    <t>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t>
  </si>
  <si>
    <t>Externos</t>
  </si>
  <si>
    <t>Es un proyecto nuevo</t>
  </si>
  <si>
    <t xml:space="preserve">Esta aplicación se tiene que re-hacer e incluir las nuevas funcionalidades solicitadas por el usuario </t>
  </si>
  <si>
    <t>UPN - Unificar la respuesta del caso y la encuesta de satisfacción por la atención</t>
  </si>
  <si>
    <t>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t>
  </si>
  <si>
    <t>Lizbeth Bautista</t>
  </si>
  <si>
    <t>https://educorpperu-my.sharepoint.com/personal/diana_zapata_laureate_pe1/Documents/Aplicaciones/Microsoft%20Forms/REGISTRO%20DE%20INICIATIVAS%20-%20GESTI%C3%93N%20DE%20LA%20DEMANDA%20(2%201/Pregunta/Luis%20Roncal%20-%20VB%20Requerimientos%20priorizados%20L_Angela%20Lucano%20Carran%203.pdf</t>
  </si>
  <si>
    <t>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t>
  </si>
  <si>
    <t>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t>
  </si>
  <si>
    <t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t>
  </si>
  <si>
    <t>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t>
  </si>
  <si>
    <t>https://educorpperu-my.sharepoint.com/personal/diana_zapata_laureate_pe1/_layouts/15/Doc.aspx?sourcedoc=%7BE433D766-B8B3-4448-8F99-56194F5A6868%7D&amp;file=Requerimiento_Integraci%C3%B3n%20Encuestas%20en%20Respue_Angela%20Lucano%20Carran.pptx&amp;action=edit&amp;mobileredirect=true</t>
  </si>
  <si>
    <t>Internos / Externos</t>
  </si>
  <si>
    <t>NO BAU</t>
  </si>
  <si>
    <t xml:space="preserve">Debe definirse el almacenamiento. No debe almacenarse data en FTPs o similares. Debe usarse Datalake. </t>
  </si>
  <si>
    <t>carlos.sanchez@laureate.pe</t>
  </si>
  <si>
    <t>Carlos Sanchez Rubio</t>
  </si>
  <si>
    <t>Microsegmentación / Nanosegmentación de Aplicaciones Críticas</t>
  </si>
  <si>
    <t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t>
  </si>
  <si>
    <t>Carlos Sanchez</t>
  </si>
  <si>
    <t>https://educorpperu-my.sharepoint.com/personal/diana_zapata_laureate_pe1/Documents/Aplicaciones/Microsoft%20Forms/REGISTRO%20DE%20INICIATIVAS%20-%20GESTI%C3%93N%20DE%20LA%20DEMANDA%20(2%201/Pregunta/Implementaci%C3%B3n%20Microsegmentaci%C3%B3n%20Illumio_Carlos%20Sanchez%20Rubio%204.pdf</t>
  </si>
  <si>
    <t>Seguridad de la informaciónSeguridad de la información</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</si>
  <si>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</si>
  <si>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Las aplicaciones críticas deben operar con reglas de comunicación mínimas necesarias, controladas a nivel granular, permitiendo únicamente el tráfico explícitamente autorizado entre componentes.</t>
  </si>
  <si>
    <t>Infraestructura
Aplicaciones en alcance:
- Active Directories</t>
  </si>
  <si>
    <t xml:space="preserve">Fortalece la arquitectura de seguridad, mejora la contención de amenazas y reduce la superficie de ataque en entornos críticos. Incrementa la resiliencia tecnológica y mejora la capacidad de protección de servicios sensibles del negocio.
</t>
  </si>
  <si>
    <t>https://educorpperu-my.sharepoint.com/personal/diana_zapata_laureate_pe1/Documents/Aplicaciones/Microsoft%20Forms/REGISTRO%20DE%20INICIATIVAS%20-%20GESTI%C3%93N%20DE%20LA%20DEMANDA%20(2%201/Adjuntar%20sustentos%20que%20ayuden%20al%20entendimiento%20de/ADP-%20Laureate%20Education_Carlos%20Sanchez%20Rubio%204.pdf</t>
  </si>
  <si>
    <t>marco.pezo@laureate.pe</t>
  </si>
  <si>
    <t>Marco Pezo Huillca</t>
  </si>
  <si>
    <t>PRB0043036 Revisión de caídas de alto relacionadas a pase a producción por desarrollo</t>
  </si>
  <si>
    <t>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t>
  </si>
  <si>
    <t>Ernesto Barrón</t>
  </si>
  <si>
    <t>https://educorpperu-my.sharepoint.com/personal/diana_zapata_laureate_pe1/Documents/Aplicaciones/Microsoft%20Forms/REGISTRO%20DE%20INICIATIVAS%20-%20GESTI%C3%93N%20DE%20LA%20DEMANDA%20(2%201/Pregunta/PRB0043036%20Acuerdos%20RE_%20Revisi%C3%B3n%20de%20ca%C3%ADdas%20de_Marco%20Pezo%20Huillca.pdf</t>
  </si>
  <si>
    <t>ITSM (Servicios TI)</t>
  </si>
  <si>
    <t>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t>
  </si>
  <si>
    <t>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t>
  </si>
  <si>
    <t xml:space="preserve">Todas las áreas que soliciten un cambio, que implique que el equipo de Soluciones y aplicaciones desarrolle y necesite un pase a producción que pueda impactar en una aplicación critica </t>
  </si>
  <si>
    <t>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t>
  </si>
  <si>
    <t>https://educorpperu-my.sharepoint.com/personal/diana_zapata_laureate_pe1/_layouts/15/Doc.aspx?sourcedoc=%7BB4E5B08F-C313-443B-A674-EAEFB2CF90A2%7D&amp;file=PRB0043036%20Ca%C3%ADdas%20de%20servicio%20luego%20de%20cambio_Marco%20Pezo%20Huillca.xlsx&amp;action=default&amp;mobileredirect=true</t>
  </si>
  <si>
    <t xml:space="preserve">PRB0043077 Revisión del aplicaciones alojadas en el servidor PEAWSBDPW06 </t>
  </si>
  <si>
    <t>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t>
  </si>
  <si>
    <t>https://educorpperu-my.sharepoint.com/personal/diana_zapata_laureate_pe1/Documents/Aplicaciones/Microsoft%20Forms/REGISTRO%20DE%20INICIATIVAS%20-%20GESTI%C3%93N%20DE%20LA%20DEMANDA%20(2%201/Pregunta/Acuerdos%20PRB0043077%20IMPORTANTE%20Revisi%C3%B3n%20del%20a_Marco%20Pezo%20Huillca.pdf</t>
  </si>
  <si>
    <t>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t>
  </si>
  <si>
    <t>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t>
  </si>
  <si>
    <t xml:space="preserve">todas las áreas que cuenten con aplicaciones alojadas en el servidor 06 </t>
  </si>
  <si>
    <t>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t>
  </si>
  <si>
    <t>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t>
  </si>
  <si>
    <t>JR</t>
  </si>
  <si>
    <t>28/09: Estamos a la espera de la cotización del proveedor Stefanini.
18/09 Se realizó la presentación al proveedor para explicar la problemática con la finalidad de que ellos puedan gestionar la planificación de actividades.
'- Se iniciará luego de la estimación de Horacius</t>
  </si>
  <si>
    <t>nicolas.morales@laureate.pe</t>
  </si>
  <si>
    <t>Nicolas Morales Chumpitaz</t>
  </si>
  <si>
    <t>Lean + IA - Gestión de egreso GyT - Digitalización y automatización de la venta de egreso y bachiller, y la generación de la constancia de egreso</t>
  </si>
  <si>
    <t>Obtener su egreso y posteriormente su bachiller de manera simple, digital y sin fricciones, con visibilidad clara del estado de su trámite, sin reprocesos ni seguimiento manual, y con su diploma disponible oportunamente cuando cumple los requisitos</t>
  </si>
  <si>
    <t>Diego Vega</t>
  </si>
  <si>
    <t>https://educorpperu-my.sharepoint.com/personal/diana_zapata_laureate_pe1/Documents/Aplicaciones/Microsoft%20Forms/REGISTRO%20DE%20INICIATIVAS%20-%20GESTI%C3%93N%20DE%20LA%20DEMANDA%20(2%201/Pregunta/G%26T%20UPC%20-%20UPN_Nicolas%20Morales%20Chum.png</t>
  </si>
  <si>
    <t>G&amp;A</t>
  </si>
  <si>
    <t>76557</t>
  </si>
  <si>
    <t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t>
  </si>
  <si>
    <t>asdada</t>
  </si>
  <si>
    <t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t>
  </si>
  <si>
    <t xml:space="preserve">Liberación de horas operativas
Incremento del NPS del estudiante
Reducción de SLA
</t>
  </si>
  <si>
    <t>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t>
  </si>
  <si>
    <t>01/10 NM, solitcita cambio de LD , se asigna a Hugo Vega
30/07: On hold hasta que se resuelva la dependencia con Digital Tech. Sebastián L. convocará a reunión para priorización de las estimaciones.
16/07: On hold, por dependencia de Digital Tech
02/07: La estimación iniciará el 15/07 ya que se está priorizando la reestimación de 10 requerimientos anteriores. La fecha fin de la estimación aún no puede brindarse debido a que la complejidad supera a los criteros definidos a "Alta". Por otro lado se valida participación de Aceleradora, por motivo de que está abordando trámites para el alumno en UPC, además, se empezó la validación de priorización con el equipo de Aceleradora para la estimación.</t>
  </si>
  <si>
    <t>Lean + IA - Gestión de egreso GyT - Trámite de titulación UPC</t>
  </si>
  <si>
    <t xml:space="preserve">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</si>
  <si>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https://educorpperu-my.sharepoint.com/personal/diana_zapata_laureate_pe1/Documents/Aplicaciones/Microsoft%20Forms/REGISTRO%20DE%20INICIATIVAS%20-%20GESTI%C3%93N%20DE%20LA%20DEMANDA%20(2%201/Pregunta/G%26T%20UPC%20-%20UPN_Nicolas%20Morales%20Chum%201.png</t>
  </si>
  <si>
    <t>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t>
  </si>
  <si>
    <t>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t>
  </si>
  <si>
    <t>Grados y Títulos</t>
  </si>
  <si>
    <t>Liberación de horas operativas
Mayor eficiencia en horas y opex
Incremento del NPS del estudiante
Reducción de SLA</t>
  </si>
  <si>
    <t>https://educorpperu-my.sharepoint.com/personal/diana_zapata_laureate_pe1/_layouts/15/Doc.aspx?sourcedoc=%7B59108DC4-BCFB-45D2-921E-F5F5AABCFCF6%7D&amp;file=Resultados%20Taller%20Cocreaci%C3%B3n_Gesti%C3%B3n%20de%20Egres_Nicolas%20Morales%20Chum.pptx&amp;action=edit&amp;mobileredirect=true</t>
  </si>
  <si>
    <t>01/10 NM, solitcita cambio de LD , se asigna a Hugo Vega
30/07: On hold hasta que se resuelva la dependencia con Digital Tech. Sebastián L. convocará a reunión para priorización de las estimaciones.
16/07: On hold, por dependencia de Digital Tech
02/07: Se estimará en paquete junto al Id 231</t>
  </si>
  <si>
    <t>Lean + IA - Gestión de egreso GyT - Venta y programa de titulación UPC</t>
  </si>
  <si>
    <t xml:space="preserve">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t>
  </si>
  <si>
    <t>https://educorpperu-my.sharepoint.com/personal/diana_zapata_laureate_pe1/Documents/Aplicaciones/Microsoft%20Forms/REGISTRO%20DE%20INICIATIVAS%20-%20GESTI%C3%93N%20DE%20LA%20DEMANDA%20(2%201/Pregunta/RE%20SPO%20Iniciativa%20Productividad%20WeTalk%20cLEAN_Nicolas%20Morales%20Chum%204.png</t>
  </si>
  <si>
    <t>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t>
  </si>
  <si>
    <t>Grados y Títulos - Venta y programa de Titulación en UPC</t>
  </si>
  <si>
    <t>https://educorpperu-my.sharepoint.com/personal/diana_zapata_laureate_pe1/_layouts/15/Doc.aspx?sourcedoc=%7B83B028A3-350B-4FFD-B8F6-5DB34F887832%7D&amp;file=Resultados%20Taller%20Cocreaci%C3%B3n_Gesti%C3%B3n%20de%20Egres_Nicolas%20Morales%20Chum%201.pptx&amp;action=edit&amp;mobileredirect=true</t>
  </si>
  <si>
    <t>Lean + IA - Gestión de egreso GyT - Venta y trámite de titulación UPN</t>
  </si>
  <si>
    <t xml:space="preserve">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t>
  </si>
  <si>
    <t>Alex Rueda</t>
  </si>
  <si>
    <t>https://educorpperu-my.sharepoint.com/personal/diana_zapata_laureate_pe1/Documents/Aplicaciones/Microsoft%20Forms/REGISTRO%20DE%20INICIATIVAS%20-%20GESTI%C3%93N%20DE%20LA%20DEMANDA%20(2%201/Pregunta/G%26T%20UPC%20-%20UPN_Nicolas%20Morales%20Chum%202.png</t>
  </si>
  <si>
    <t>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t>
  </si>
  <si>
    <t xml:space="preserve">Liberación de horas operativas
Mayor eficiencia en horas y opex
Incremento del NPS del estudiante
Reducción de SLA
</t>
  </si>
  <si>
    <t>https://educorpperu-my.sharepoint.com/personal/diana_zapata_laureate_pe1/_layouts/15/Doc.aspx?sourcedoc=%7B0B51FF89-A5AD-440A-9F62-C47E6174E332%7D&amp;file=Resultados%20Taller%20Cocreaci%C3%B3n_Gesti%C3%B3n%20de%20Egres_Nicolas%20Morales%20Chum%202.pptx&amp;action=edit&amp;mobileredirect=true</t>
  </si>
  <si>
    <t>Lean + IA - Gestión de egreso GyT -Generación del diploma de bachiller y título</t>
  </si>
  <si>
    <t>Necesitamos que el estudiante obtenga su egreso y posteriormente su bachiller de manera simple, digital y sin fricciones, con visibilidad clara del estado de su trámite, sin reprocesos ni seguimiento manual, y con su diploma disponible oportunamente cuando cumple los requisitos.</t>
  </si>
  <si>
    <t>https://educorpperu-my.sharepoint.com/personal/diana_zapata_laureate_pe1/Documents/Aplicaciones/Microsoft%20Forms/REGISTRO%20DE%20INICIATIVAS%20-%20GESTI%C3%93N%20DE%20LA%20DEMANDA%20(2%201/Pregunta/G%26T%20UPC%20-%20UPN_Nicolas%20Morales%20Chum%203.png</t>
  </si>
  <si>
    <t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t>
  </si>
  <si>
    <t>Liberación de horas operativas
Incremento del NPS del estudiante
Reducción de SLA</t>
  </si>
  <si>
    <t>https://educorpperu-my.sharepoint.com/personal/diana_zapata_laureate_pe1/_layouts/15/Doc.aspx?sourcedoc=%7B3024AECB-32ED-43E0-B733-2D883D960D15%7D&amp;file=Resultados%20Taller%20Cocreaci%C3%B3n_Gesti%C3%B3n%20de%20Egres_Nicolas%20Morales%20Chum%203.pptx&amp;action=edit&amp;mobileredirect=true</t>
  </si>
  <si>
    <t>Implementación de una Api CRM para consultar los asesores perfect start - Onboarding Portal del Estudiante UPN</t>
  </si>
  <si>
    <t>Necesitamos mostrar a los alumnos cachimbos sus asesores designados, para garantizar la experiencia en Onboarding, logrando que el 100% de alumnos cachimbos esten informados correctamente acerca de sus clases en el primer periodo académico.</t>
  </si>
  <si>
    <t xml:space="preserve">Janny Nicasio </t>
  </si>
  <si>
    <t>El proceso de solicitud de constancia de matricula se consultan cuatro distintas APIs para validar la información del estudiante solicitante, afectando la performance de la respuesta y generando errores de consistencia de datos.</t>
  </si>
  <si>
    <t>Tener una Api Banner (servicios web) para obtener los asesores de cachimbos mediante el codigo del estudiante.
Situación deseada: Obtener todos los campos vigentes, incluido el nuevo campo de teléfono</t>
  </si>
  <si>
    <t>Onboarding del Portal del Estudiante</t>
  </si>
  <si>
    <t>Mejora de experiencia del alumno en Onboarding</t>
  </si>
  <si>
    <t>https://educorpperu-my.sharepoint.com/:p:/g/personal/alexander_riverac_laureate_pe/IQCdltUhkDcKT7TFXwITlACMAZ9f05ZFixxUnYIbpD3jyeA?e=k1e35u</t>
  </si>
  <si>
    <t>1.15</t>
  </si>
  <si>
    <t>Programado</t>
  </si>
  <si>
    <t>Información incompleta. Se solicita mayor detalle al usuario.</t>
  </si>
  <si>
    <t>josselin.aponte@laureate.pe</t>
  </si>
  <si>
    <t>Josselin Aponte Balladares</t>
  </si>
  <si>
    <t>Automatizar el registro de productos financieron de UPC</t>
  </si>
  <si>
    <t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t>
  </si>
  <si>
    <t>Diana Figueroa</t>
  </si>
  <si>
    <t>https://educorpperu-my.sharepoint.com/personal/diana_zapata_laureate_pe1/Documents/Aplicaciones/Microsoft%20Forms/REGISTRO%20DE%20INICIATIVAS%20-%20GESTI%C3%93N%20DE%20LA%20DEMANDA%20(2%201/Pregunta/RE_%20Aprobaci%C3%B3n%20de%20solicitud%20PSFT%20PER05%20-%201805_Josselin%20Aponte%20Ball.pdf</t>
  </si>
  <si>
    <t>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t>
  </si>
  <si>
    <t>Agilizar el proceso de inscripción, eliminar los errores manuales y mejorar la credibilidad de los beneficios otorgados</t>
  </si>
  <si>
    <t>Se busca que se ejecute la primera fase que corresponde hasta el registros de beneficios en Mi UPC (trámites) . además, del consolidado y exportación de data. El área que deberá adaptarse al nuevo formato es el equipo de Financiero, queda pendiente el VB de Yna Pacheco</t>
  </si>
  <si>
    <t>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t>
  </si>
  <si>
    <t>https://educorpperu-my.sharepoint.com/personal/diana_zapata_laureate_pe1/_layouts/15/Doc.aspx?sourcedoc=%7B040C007C-5EB2-4273-AE6B-0341EE8F1C25%7D&amp;file=FLUJO%20DE%20ACTIVACION%20_JOURNEY%20DE%20EJECUCION%20UPC_Josselin%20Aponte%20Ball.pptx&amp;action=edit&amp;mobileredirect=true</t>
  </si>
  <si>
    <t>Se considera solo la fase 1 de la ppt enviada.</t>
  </si>
  <si>
    <t>Revisar con Ana Maria porque involucra tramites</t>
  </si>
  <si>
    <t>Autoservicio: Cambio de contraseña alumnos y docentes nuevos + Actualización de número celular</t>
  </si>
  <si>
    <t>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t>
  </si>
  <si>
    <t>Kelly Wong</t>
  </si>
  <si>
    <t>https://educorpperu-my.sharepoint.com/personal/diana_zapata_laureate_pe1/_layouts/15/Doc.aspx?sourcedoc=%7B186F0881-74A0-4FD9-86CA-AB8BEF4DEEB3%7D&amp;file=Aprobaci%C3%B3n%20de%20la%20iniciativa%20-%20Gerente%20de%20%C3%A1rea_Miriam%20Marca%20Delgado.docx&amp;action=default&amp;mobileredirect=true</t>
  </si>
  <si>
    <t>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t>
  </si>
  <si>
    <t>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t>
  </si>
  <si>
    <t>https://educorpperu-my.sharepoint.com/personal/diana_zapata_laureate_pe1/_layouts/15/Doc.aspx?sourcedoc=%7B005529C3-5768-414A-A54D-D9386FA5F422%7D&amp;file=Formato%20Solicitud%20de%20Requerimientos%20Simplific_Miriam%20Marca%20Delgado.pptx&amp;action=edit&amp;mobileredirect=true</t>
  </si>
  <si>
    <t>02/07: Asumimos que el cambio es para CIB, ya que las pantallas expuestas y todo el texto habla de Intranet Sócrates, y eso solo existe actualmente en CIB.</t>
  </si>
  <si>
    <t>02/09 Angela Lucano agendará a Renzo Bogovich y Richar Paniura para revisar los avances realizados sobre la solución de aprovisionamiento/gestión de cuentas y validar junto con el equipo de aplicaciones el camino a seguir.
16/07: Asignado a Jim Saenz
10/09: Se cambia la complejidad a Alta, se requiere revisar propuestas con Arquitectura y Seguridad.
20/10: Arquitectura recomienda revisar con Digital Tech su planificación para la migración a GCP.</t>
  </si>
  <si>
    <t>cinthya.perea@laureate.pe</t>
  </si>
  <si>
    <t>Cinthya Perea Isasi</t>
  </si>
  <si>
    <t>Aurora Data Lake</t>
  </si>
  <si>
    <t xml:space="preserve">Modernizar la plataforma de datos y analítica, con acceso a los usuarios a visualizar los productos que tenemos disponibles en Data &amp; BI.
</t>
  </si>
  <si>
    <t>Cinthya Perea</t>
  </si>
  <si>
    <t>https://educorpperu-my.sharepoint.com/personal/diana_zapata_laureate_pe1/Documents/Aplicaciones/Microsoft%20Forms/REGISTRO%20DE%20INICIATIVAS%20-%20GESTI%C3%93N%20DE%20LA%20DEMANDA%20(2%201/Pregunta/Conformidad%20para%20ingreso%20a%20la%20Demanda_Cinthya%20Perea%20Isasi.pdf</t>
  </si>
  <si>
    <t>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t>
  </si>
  <si>
    <t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t>
  </si>
  <si>
    <t>Data &amp; BI</t>
  </si>
  <si>
    <t>Autonomía: el área consulta sin esperar
Velocidad: de semanas a minutos
Confianza: dato único y certificado
Trazabilidad: sabe de dónde viene el dato</t>
  </si>
  <si>
    <t>https://educorpperu-my.sharepoint.com/personal/diana_zapata_laureate_pe1/_layouts/15/Doc.aspx?sourcedoc=%7B95C567E8-7CA7-4921-84DA-6A8C37FAD1A1%7D&amp;file=Gesti%C3%B3n%20de%20iniciativas%20-%20Aurora%20Data%20Lake_Cinthya%20Perea%20Isasi.pptx&amp;action=edit&amp;mobileredirect=true</t>
  </si>
  <si>
    <t xml:space="preserve"> $300,758.40 
</t>
  </si>
  <si>
    <t xml:space="preserve"> S/ 1,052,654.40 
</t>
  </si>
  <si>
    <t xml:space="preserve">Actualmente ya se cuenta con el framework de Databricks: Laureate Perú cuenta con Databricks operativo sobre Azure. El framework no requiere instalación desde cero.
Se asume una distribución de criticidad de Entidades y Catálogos que son aproximadamente 200 de la siguiente manera: 35% simples, 40% medias y 25% complejas, todos terminaran siendo archivos delta, con documentación completa.
Las fuentes de datos de UPC, UPN y Cibertec (Banner, PeopleSoft, CRM, Socrates, Blackboard) están identificadas y tienen conectividad activa con el Data Lake actual.
</t>
  </si>
  <si>
    <t>Aurora Data Explorer</t>
  </si>
  <si>
    <t xml:space="preserve">Implementar una solución que permita democratizar el acceso al datalake de la compañía de una manera gobernada (Aurora Data Explorer)
</t>
  </si>
  <si>
    <t>https://educorpperu-my.sharepoint.com/personal/diana_zapata_laureate_pe1/Documents/Aplicaciones/Microsoft%20Forms/REGISTRO%20DE%20INICIATIVAS%20-%20GESTI%C3%93N%20DE%20LA%20DEMANDA%20(2%201/Pregunta/Conformidad%20para%20ingreso%20a%20la%20Demanda_Cinthya%20Perea%20Isasi%201.pdf</t>
  </si>
  <si>
    <t xml:space="preserve">Democratizar el acceso al datalake de la compañía de una manera gobernada
</t>
  </si>
  <si>
    <t>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t>
  </si>
  <si>
    <t>Data y BI</t>
  </si>
  <si>
    <t>Autonomía: el área consulta sin esperar
Velocidad: de semanas a minutos
Confianza: dato único y certificado</t>
  </si>
  <si>
    <t>https://educorpperu-my.sharepoint.com/personal/diana_zapata_laureate_pe1/_layouts/15/Doc.aspx?sourcedoc=%7B8F0AEBB4-6AC4-432E-811C-06BCC6AAC7A7%7D&amp;file=Gesti%C3%B3n%20de%20iniciativas%20-%20Aurora%20Data%20Explorer_Cinthya%20Perea%20Isasi.pptx&amp;action=edit&amp;mobileredirect=true</t>
  </si>
  <si>
    <t>marco.zuniga@laureate.pe</t>
  </si>
  <si>
    <t>Marco Zuñiga Leiva</t>
  </si>
  <si>
    <t>Módulo intranet EPG Interfaz Sócrates Spring -Habilitación de la emisión de más de 8 cuotas por operación y mejora en el tiempo de procesamiento</t>
  </si>
  <si>
    <t>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t>
  </si>
  <si>
    <t>https://educorpperu-my.sharepoint.com/personal/diana_zapata_laureate_pe1/_layouts/15/Doc.aspx?sourcedoc=%7BB0001A3B-6027-464D-9A31-26B92EEE92CF%7D&amp;file=Aprobaci%C3%B3n_3_4_Marco%20Zu%C3%B1iga%20Leiva.docx&amp;action=default&amp;mobileredirect=true</t>
  </si>
  <si>
    <t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t>
  </si>
  <si>
    <t>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t>
  </si>
  <si>
    <t xml:space="preserve">
Área de Ventas y Facturación</t>
  </si>
  <si>
    <t>Reducción del trabajo operativo, y minimización de riesgos.</t>
  </si>
  <si>
    <t>https://educorpperu-my.sharepoint.com/personal/diana_zapata_laureate_pe1/_layouts/15/Doc.aspx?sourcedoc=%7BD6FA0EA7-A334-428A-B0EF-18A454AB7288%7D&amp;file=M%C3%B3dulo%20intranet%20EPG%20Interfaz%20y%20S%C3%B3crates%20Sprin_Marco%20Zu%C3%B1iga%20Leiva.pptx&amp;action=edit&amp;mobileredirect=true</t>
  </si>
  <si>
    <t>Se esta aboradando en Apolo 42</t>
  </si>
  <si>
    <t>NOVA - Data&amp;BI Comercial - Dashboard KPI Digital Perú</t>
  </si>
  <si>
    <t>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t>
  </si>
  <si>
    <t>Alvaro Verástegui</t>
  </si>
  <si>
    <t>https://educorpperu-my.sharepoint.com/personal/diana_zapata_laureate_pe1/Documents/Aplicaciones/Microsoft%20Forms/REGISTRO%20DE%20INICIATIVAS%20-%20GESTI%C3%93N%20DE%20LA%20DEMANDA%20(2%201/Pregunta/6BCs%20BI%20Comercial%20-%20aprob_Bruno%20Chiappe%20Vegas%202.pdf</t>
  </si>
  <si>
    <t>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t>
  </si>
  <si>
    <t>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t>
  </si>
  <si>
    <t>Analítica comercial y seguimiento del funnel digital
Áreas impactadas:
- BI Comercial
- Marketing</t>
  </si>
  <si>
    <t>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t>
  </si>
  <si>
    <t>https://educorpperu-my.sharepoint.com/personal/diana_zapata_laureate_pe1/Documents/Aplicaciones/Microsoft%20Forms/REGISTRO%20DE%20INICIATIVAS%20-%20GESTI%C3%93N%20DE%20LA%20DEMANDA%20(2%201/Adjuntar%20sustentos%20que%20ayuden%20al%20entendimiento%20de/Business%20Case%20BI%20-%20Kpi%20Digital_Bruno%20Chiappe%20Vegas.pdf</t>
  </si>
  <si>
    <t>NOVA - Data&amp;BI Comercial - Dashboard BI para KPIs de WhatsApp + Chattigo</t>
  </si>
  <si>
    <t>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t>
  </si>
  <si>
    <t>https://educorpperu-my.sharepoint.com/personal/diana_zapata_laureate_pe1/Documents/Aplicaciones/Microsoft%20Forms/REGISTRO%20DE%20INICIATIVAS%20-%20GESTI%C3%93N%20DE%20LA%20DEMANDA%20(2%201/Pregunta/6BCs%20BI%20Comercial%20-%20aprob_Bruno%20Chiappe%20Vegas%203.pdf</t>
  </si>
  <si>
    <t>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t>
  </si>
  <si>
    <t>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t>
  </si>
  <si>
    <t>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t>
  </si>
  <si>
    <t>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t>
  </si>
  <si>
    <t>https://educorpperu.sharepoint.com/:b:/s/Repositorio_EquipoCentral/dit/portafoliosyp/IQDBl9jUw-MVQrwueEa3yjNRAWuHhLhK21IgqTnBGC5X54A?e=SXBYb8</t>
  </si>
  <si>
    <t>NOVA - Data&amp;BI Comercial - Dashboard Prospección</t>
  </si>
  <si>
    <t>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t>
  </si>
  <si>
    <t>https://educorpperu-my.sharepoint.com/personal/diana_zapata_laureate_pe1/Documents/Aplicaciones/Microsoft%20Forms/REGISTRO%20DE%20INICIATIVAS%20-%20GESTI%C3%93N%20DE%20LA%20DEMANDA%20(2%201/Pregunta/6BCs%20BI%20Comercial%20-%20aprob_Bruno%20Chiappe%20Vegas%204.pdf</t>
  </si>
  <si>
    <t>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t>
  </si>
  <si>
    <t>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t>
  </si>
  <si>
    <t>Procesos impactados:
- Prospección comercial.
- Gestión y seguimiento de colegios.
- Registro y monitoreo de actividades comerciales.
- Captación y seguimiento de fichas.
Áreas impactadas:
- VP Comercial
- Marketing y Prospección Comercial
- BI Comercial
- Command Center</t>
  </si>
  <si>
    <t>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t>
  </si>
  <si>
    <t>https://educorpperu-my.sharepoint.com/personal/diana_zapata_laureate_pe1/Documents/Aplicaciones/Microsoft%20Forms/REGISTRO%20DE%20INICIATIVAS%20-%20GESTI%C3%93N%20DE%20LA%20DEMANDA%20(2%201/Adjuntar%20sustentos%20que%20ayuden%20al%20entendimiento%20de/Business%20Case%20BI%20-%20Prospecci%C3%B3n_Bruno%20Chiappe%20Vegas.pdf</t>
  </si>
  <si>
    <t>NOVA - Data&amp;BI Comercial - Plataforma Predictiva de Lead Scoring Comercial</t>
  </si>
  <si>
    <t>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t>
  </si>
  <si>
    <t>https://educorpperu-my.sharepoint.com/personal/diana_zapata_laureate_pe1/Documents/Aplicaciones/Microsoft%20Forms/REGISTRO%20DE%20INICIATIVAS%20-%20GESTI%C3%93N%20DE%20LA%20DEMANDA%20(2%201/Pregunta/6BCs%20BI%20Comercial%20-%20aprob_Bruno%20Chiappe%20Vegas%205.pdf</t>
  </si>
  <si>
    <t>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t>
  </si>
  <si>
    <t>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t>
  </si>
  <si>
    <t>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t>
  </si>
  <si>
    <t>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t>
  </si>
  <si>
    <t>https://educorpperu-my.sharepoint.com/personal/diana_zapata_laureate_pe1/Documents/Aplicaciones/Microsoft%20Forms/REGISTRO%20DE%20INICIATIVAS%20-%20GESTI%C3%93N%20DE%20LA%20DEMANDA%20(2%201/Adjuntar%20sustentos%20que%20ayuden%20al%20entendimiento%20de/Business%20Case%20BI%20-%20Lead%20Score_Bruno%20Chiappe%20Vegas.pdf</t>
  </si>
  <si>
    <t>jorge.castro@laureate.pe</t>
  </si>
  <si>
    <t>Ronald Benites Vilchez</t>
  </si>
  <si>
    <t>[Horacius 2] - Integración con aplicativo UPC (CRM)</t>
  </si>
  <si>
    <t>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t>
  </si>
  <si>
    <t>Henry Longa</t>
  </si>
  <si>
    <t>https://educorpperu-my.sharepoint.com/personal/diana_zapata_laureate_pe1/Documents/Aplicaciones/Microsoft%20Forms/REGISTRO%20DE%20INICIATIVAS%20-%20GESTI%C3%93N%20DE%20LA%20DEMANDA%20(2%201/Pregunta/Aprobaci%C3%B3n%20Humberto%20Morotta_Jorge%20Castro%20Quispe.pdf</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</si>
  <si>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</si>
  <si>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</si>
  <si>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Gestión de Accesos, IT Compliance, Gestión Recurso Humano , Gestión Académica, Comercial </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</si>
  <si>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</si>
  <si>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t>
  </si>
  <si>
    <t>Se programo fecha de atención según capacidad y requerimiento priorizados</t>
  </si>
  <si>
    <t>nestor.ayasta@laureate.pe</t>
  </si>
  <si>
    <t>Nestor Ayasta Valera</t>
  </si>
  <si>
    <t>Modelo de Cliente Único en UPN</t>
  </si>
  <si>
    <t xml:space="preserve">Mayor tasa de conversión en prospectos reciclados: el asesor puede retomar el contexto exacto del prospecto (programa evaluado, objeción anterior, canal de origen) y personalizar el acercamiento en lugar de tratar a un prospecto conocido como uno nuevo.
</t>
  </si>
  <si>
    <t>Néstor Ayasta</t>
  </si>
  <si>
    <t>https://educorpperu-my.sharepoint.com/personal/diana_zapata_laureate_pe1/Documents/Aplicaciones/Microsoft%20Forms/REGISTRO%20DE%20INICIATIVAS%20-%20GESTI%C3%93N%20DE%20LA%20DEMANDA%20(2%201/Pregunta/APROBACI%C3%93N_Nestor%20Ayasta%20Valera.pdf</t>
  </si>
  <si>
    <t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t>
  </si>
  <si>
    <t>Contar con un id único registro de contacto por persona en el CRM de UPN, permitirá marcarlo para luego poder ir llenando los demás datos en futuras interacciones y así contar historial completo independiente de la campaña o período académico</t>
  </si>
  <si>
    <t>Admisión, Command Center, Marketing Digital</t>
  </si>
  <si>
    <t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t>
  </si>
  <si>
    <t>https://educorpperu-my.sharepoint.com/personal/diana_zapata_laureate_pe1/_layouts/15/Doc.aspx?sourcedoc=%7B24F89CD6-E723-4EF0-BDC9-3147A2EC3D9B%7D&amp;file=Pedidos%20UPN%20MEJORAS_Nestor%20Ayasta%20Valera.pptx&amp;action=edit&amp;mobileredirect=true</t>
  </si>
  <si>
    <t>Programa NOVA. 12/10 Tuvo impacto con un cambio de alcance, como consecuencia el tiempo de entrega se extenderá. Tambien incluye estimaciones del equipo de DATA y HUBSPOT.</t>
  </si>
  <si>
    <t>Doble tipificación (CRM – Genesys – Chatigo)</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</si>
  <si>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</si>
  <si>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https://educorpperu-my.sharepoint.com/personal/diana_zapata_laureate_pe1/Documents/Aplicaciones/Microsoft%20Forms/REGISTRO%20DE%20INICIATIVAS%20-%20GESTI%C3%93N%20DE%20LA%20DEMANDA%20(2%201/Pregunta/APROBACI%C3%93N_Nestor%20Ayasta%20Valera%204.pdf</t>
  </si>
  <si>
    <t xml:space="preserve">Actualmente debe de tipificarse el resultado de la llamada o interacción en whatsapp en el mismo Genesys y Chatigo (mediante un solo nivel). Asimismo, debe de valorarse también la actividad de llamada o de whatsapp generada en el CRM (mediante cuatro niveles).
</t>
  </si>
  <si>
    <t>Implementar una integración directa entre Genesys/Chatigo y el CRM que permita sincronizar automáticamente de las tipificaciones.</t>
  </si>
  <si>
    <t>admisión, command center, makt digital, prospección</t>
  </si>
  <si>
    <t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t>
  </si>
  <si>
    <t>https://educorpperu-my.sharepoint.com/personal/diana_zapata_laureate_pe1/_layouts/15/Doc.aspx?sourcedoc=%7B1C8F7AD9-D712-4AFE-9390-439E3CBFB7E6%7D&amp;file=Pedidos%20UPN%20MEJORAS_Nestor%20Ayasta%20Valera%204.pptx&amp;action=edit&amp;mobileredirect=true</t>
  </si>
  <si>
    <t>Programa NOVA</t>
  </si>
  <si>
    <t>Generación automatizada de reportes para la validación de accesos en uImprove (Roles y Grupos)</t>
  </si>
  <si>
    <t>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t>
  </si>
  <si>
    <t>Alice Rodrigues</t>
  </si>
  <si>
    <t>https://educorpperu-my.sharepoint.com/personal/diana_zapata_laureate_pe1/Documents/Aplicaciones/Microsoft%20Forms/REGISTRO%20DE%20INICIATIVAS%20-%20GESTI%C3%93N%20DE%20LA%20DEMANDA%20(2%201/Pregunta/Aprobaci%C3%B3n%20de%20la%20iniciativa_Angela%20Lucano%20Carran.pdf</t>
  </si>
  <si>
    <t>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t>
  </si>
  <si>
    <t>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t>
  </si>
  <si>
    <t>Gestión de sílabos en uImprove; proceso de asignación, validación y aprobación de accesos (roles y grupos) para docentes.</t>
  </si>
  <si>
    <t>-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t>
  </si>
  <si>
    <t>https://educorpperu-my.sharepoint.com/personal/diana_zapata_laureate_pe1/_layouts/15/Doc.aspx?sourcedoc=%7BE5F9A991-9C31-47F0-B47E-3B3D58C805C4%7D&amp;file=Gesti%C3%B3n%20de%20iniciativas%20-%20Proceso%20y%20registro_Angela%20Lucano%20Carran.pptx&amp;action=edit&amp;mobileredirect=true</t>
  </si>
  <si>
    <t>Externo</t>
  </si>
  <si>
    <t>Requerimiento no catalogado</t>
  </si>
  <si>
    <t xml:space="preserve">22/10: Se envio recordatorio al proveedor para la actualización de la cotización.
30/09: Se confirmaron los campos al proveedor del reporte enviado para que nos entregue la cotización final.
28/09: A la espera del envío de la cotización de uPlanner. 
17/09: Se solicito fecha sincerada de envio de cotizacion a proveedor. Dependencia de la firma del contrato.
02/09: Se envio correo al BP con la solicitud de ampliación de fecha de estimación para el 18/09,
27/08: Se envio recordatorio al proveedor repecto a la cotización solicitada por correo.
20/08: En estimacion del proveedor, aun no envia cotización.
13/08: Se tuvo reunión con el equipo de negocio y BP para definir el formato del reporte y se envio el pedido de cotización al proveedor.
</t>
  </si>
  <si>
    <t>Integración de las variables de la oferta</t>
  </si>
  <si>
    <t xml:space="preserve">Reducción de la cantidad de oportunidades perdidas por combinaciones inválidas que llegan a admisión y se revierten. Impactando en la tasa de conversión
</t>
  </si>
  <si>
    <t>https://educorpperu-my.sharepoint.com/personal/diana_zapata_laureate_pe1/Documents/Aplicaciones/Microsoft%20Forms/REGISTRO%20DE%20INICIATIVAS%20-%20GESTI%C3%93N%20DE%20LA%20DEMANDA%20(2%201/Pregunta/APROBACI%C3%93N_Nestor%20Ayasta%20Valera%201.pdf</t>
  </si>
  <si>
    <t>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t>
  </si>
  <si>
    <t>Contar con las variables de oferta académica integradas</t>
  </si>
  <si>
    <t>admisión, comman center control, back office</t>
  </si>
  <si>
    <t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t>
  </si>
  <si>
    <t>https://educorpperu-my.sharepoint.com/personal/diana_zapata_laureate_pe1/_layouts/15/Doc.aspx?sourcedoc=%7B7383D943-290F-433F-AA5A-DA7BF50083D9%7D&amp;file=Pedidos%20UPN%20MEJORAS_Nestor%20Ayasta%20Valera%201.pptx&amp;action=edit&amp;mobileredirect=true</t>
  </si>
  <si>
    <t xml:space="preserve"> Programa NOVA 30/07 BP , envia información adicional para la estimación
Permite habilitar nuevas combinaciones (sedes, modalidades, productos) sin rediseñar el proceso.
Este sería un cambio que impacta a todas las unidades de negocio.
Documentación necesaria:
TO-BE
Tipos/Subtipos de ingreso
Pendiente gestionar reunión para entender el detalle del alcance, no se llegó a este tema en la reunión.</t>
  </si>
  <si>
    <t>Que el asesor pueda generar y enviar constancias de ingreso</t>
  </si>
  <si>
    <t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t>
  </si>
  <si>
    <t>https://educorpperu-my.sharepoint.com/personal/diana_zapata_laureate_pe1/Documents/Aplicaciones/Microsoft%20Forms/REGISTRO%20DE%20INICIATIVAS%20-%20GESTI%C3%93N%20DE%20LA%20DEMANDA%20(2%201/Pregunta/APROBACI%C3%93N_Nestor%20Ayasta%20Valera%202.pdf</t>
  </si>
  <si>
    <t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t>
  </si>
  <si>
    <t>El sistema debe permitir enviar en automático la constancia de ingreso correspondiente a todo ingresante a la UPN</t>
  </si>
  <si>
    <t>admisión, control, back office</t>
  </si>
  <si>
    <t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t>
  </si>
  <si>
    <t>https://educorpperu-my.sharepoint.com/personal/diana_zapata_laureate_pe1/_layouts/15/Doc.aspx?sourcedoc=%7BA509D71C-A48F-4BC2-B7BC-0DF590817908%7D&amp;file=Pedidos%20UPN%20MEJORAS_Nestor%20Ayasta%20Valera%202.pptx&amp;action=edit&amp;mobileredirect=true</t>
  </si>
  <si>
    <t>Programa NOVA 30/07 BP , envia información adicional para la estimación
El envío de constancias seria automática desde CRM. Es implica cambios en el flujo de trabajo.
Pendiente gestionar reunión para entender el detalle del alcance, no se llegó a este tema en la reunión</t>
  </si>
  <si>
    <t>Adecuación al Datal Lake por impacto del repositorio histórico tramites - UPC</t>
  </si>
  <si>
    <t>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t>
  </si>
  <si>
    <t>Johnny Rodríguez</t>
  </si>
  <si>
    <t>https://educorpperu-my.sharepoint.com/personal/diana_zapata_laureate_pe1/Documents/Aplicaciones/Microsoft%20Forms/REGISTRO%20DE%20INICIATIVAS%20-%20GESTI%C3%93N%20DE%20LA%20DEMANDA%20(2%201/Pregunta/VB%20Jorge%20Fuentes_Franco%20Manuel%20Vera%20S.pdf</t>
  </si>
  <si>
    <t>Problema: La actual lógica de carga completa del Data Lake no contempla la migración de trámites al Repositorio Histórico, lo que podría ocasionar pérdida de información histórica en los reportes y consumos de datos.</t>
  </si>
  <si>
    <t>Que la migración de trámites al Repositorio Histórico no afecte la información disponible en el Data Lake ni los reportes asociados.</t>
  </si>
  <si>
    <t>Control SOX.</t>
  </si>
  <si>
    <t>Asegurar que la migración de trámites no afecte la información disponible en el Data Lake.
Los reportes SOX impactados son (3): Reporte de Permanencia UPC, Base enrollment y REPORTE FACTURACION PROYECTADA.</t>
  </si>
  <si>
    <t>https://educorpperu-my.sharepoint.com/personal/diana_zapata_laureate_pe1/_layouts/15/Doc.aspx?sourcedoc=%7BF334696D-8D81-4E40-849C-12E72D4C6C98%7D&amp;file=Gesti%C3%B3n%20de%20iniciativas%20-%20Proceso%20y%20registro%201_Franco%20Manuel%20Vera%20S.pptx&amp;action=edit&amp;mobileredirect=true</t>
  </si>
  <si>
    <t>manuel.delgado@cibertec.pe</t>
  </si>
  <si>
    <t>Manuel Delgado Delgado</t>
  </si>
  <si>
    <t>Integrar y mejorar reportes para apoyar la experiencia del Estudiante FOCO</t>
  </si>
  <si>
    <t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t>
  </si>
  <si>
    <t>Manuel Delgado</t>
  </si>
  <si>
    <t>https://educorpperu-my.sharepoint.com/personal/diana_zapata_laureate_pe1/Documents/Aplicaciones/Microsoft%20Forms/REGISTRO%20DE%20INICIATIVAS%20-%20GESTI%C3%93N%20DE%20LA%20DEMANDA%20(2%201/Pregunta/Aprob_Paola%20Mora_Manuel%20Delgado%20Delga.jpg</t>
  </si>
  <si>
    <t>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t>
  </si>
  <si>
    <t>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t>
  </si>
  <si>
    <t>Jefatura de Servicio al Estudiante FOCO - Academia FOCO - Área comercial FOCO - Cobranzas</t>
  </si>
  <si>
    <t>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t>
  </si>
  <si>
    <t>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t>
  </si>
  <si>
    <t xml:space="preserve">26/08 Se reasigna  a Tania Tamariz
20/08: LV: Se debe asignar a BI ya que la data se obtiene de varias fuentes y no se necesita en línea. Lo que se pide son dashboards.
18/08: Renzo revisara si corresponde a Apliaciones o BI
13/08: Asignado a Renzo Bogovich
</t>
  </si>
  <si>
    <t>jose.horna@laureate.pe</t>
  </si>
  <si>
    <t>Jose Horna Aguirre</t>
  </si>
  <si>
    <t xml:space="preserve">Rediseño de Tramites: Cnstrucción de un reporte de Data &amp; BI </t>
  </si>
  <si>
    <t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t>
  </si>
  <si>
    <t>Jose Horna</t>
  </si>
  <si>
    <t>https://educorpperu-my.sharepoint.com/personal/diana_zapata_laureate_pe1/Documents/Aplicaciones/Microsoft%20Forms/REGISTRO%20DE%20INICIATIVAS%20-%20GESTI%C3%93N%20DE%20LA%20DEMANDA%20(2%201/Pregunta/Screenshot%202026-08-11%20152600_Jose%20Horna%20Aguirre.png
https://educorpperu.sharepoint.com/:f:/s/Repositorio_EquipoCentral/dit/portafoliosyp/IgASRkMJnZdjQblIJeQeQk4IASk3d4TKjpzwxkSCkhF_0sg?e=0ev8Wd</t>
  </si>
  <si>
    <t>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t>
  </si>
  <si>
    <t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t>
  </si>
  <si>
    <t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t>
  </si>
  <si>
    <t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t>
  </si>
  <si>
    <t>https://educorpperu-my.sharepoint.com/personal/diana_zapata_laureate_pe1/_layouts/15/Doc.aspx?sourcedoc=%7BB434D31A-A56C-4F5F-8F32-B810548B6600%7D&amp;file=Input_Gestion_Demanda_Reporter%C3%ADa_Jose%20Horna%20Aguirre.docx&amp;action=default&amp;mobileredirect=true</t>
  </si>
  <si>
    <t>flavia.tenorio@laureate.pe</t>
  </si>
  <si>
    <t>Flavia Tenorio Castro</t>
  </si>
  <si>
    <t>Creación de Productos Financieros en portal del estudiante Cibertec</t>
  </si>
  <si>
    <t>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t>
  </si>
  <si>
    <t xml:space="preserve">
Jhoy Vargas</t>
  </si>
  <si>
    <t>https://educorpperu-my.sharepoint.com/personal/diana_zapata_laureate_pe1/Documents/Aplicaciones/Microsoft%20Forms/REGISTRO%20DE%20INICIATIVAS%20-%20GESTI%C3%93N%20DE%20LA%20DEMANDA%20(2%201/Pregunta/Aprobaci%C3%B3n%20Adriana_Flavia%20Tenorio%20Castr.pdf</t>
  </si>
  <si>
    <t>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t>
  </si>
  <si>
    <t>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t>
  </si>
  <si>
    <t>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t>
  </si>
  <si>
    <t>Mejora de la experiencia del estudiante, mayor transparencia en la aceptación de beneficios, trazabilidad y evidencia digital, fortalecimiento del control operativo, reducción de riesgos y estandarización del proceso.</t>
  </si>
  <si>
    <t>https://educorpperu-my.sharepoint.com/personal/diana_zapata_laureate_pe1/_layouts/15/Doc.aspx?sourcedoc=%7BC7459481-7A9A-4210-8EA7-44289B03D0AC%7D&amp;file=Solicitud%20de%20requerimientos%20Idea%20nueva%20y%20mejo_Flavia%20Tenorio%20Castr.pptx&amp;action=edit&amp;mobileredirect=true</t>
  </si>
  <si>
    <t>alejandro.tello@laureate.pe</t>
  </si>
  <si>
    <t>Alejandro Tello Llosa</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</si>
  <si>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</si>
  <si>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t>
  </si>
  <si>
    <t>Roberto Yepez</t>
  </si>
  <si>
    <t>https://educorpperu-my.sharepoint.com/personal/diana_zapata_laureate_pe1/Documents/Aplicaciones/Microsoft%20Forms/REGISTRO%20DE%20INICIATIVAS%20-%20GESTI%C3%93N%20DE%20LA%20DEMANDA%20(2%201/Pregunta/Fw_%20CEA%20_%20Laureate%20_%20Admisi%C3%B3n%20Online%20UPN%20(Apr_Alejandro%20Tello%20Llos%201.pdf</t>
  </si>
  <si>
    <t>Revenue Growth</t>
  </si>
  <si>
    <t>7541</t>
  </si>
  <si>
    <t>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t>
  </si>
  <si>
    <t>La solución permite cargar los documentos asociados a la convalidación (Recórd de notras u otro similar y el Resultado de Convalidación - RC)en GDO y consultar su estado de validación antes de realizar el registro correspondiente en Banner.</t>
  </si>
  <si>
    <t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t>
  </si>
  <si>
    <t xml:space="preserve">-Cargar documentación de sustento (sílabos, certificados de estudios, constancias) en GDO de manera automatizada
-Evaluación automatizada de estados de validación de los documentos
</t>
  </si>
  <si>
    <t>https://educorpperu-my.sharepoint.com/personal/diana_zapata_laureate_pe1/_layouts/15/Doc.aspx?sourcedoc=%7BB80B068F-D7C9-413C-9BD8-5469F5AD1C79%7D&amp;file=Solicitud%20de%20requerimientos%20Idea%20nueva%20y%20mejo_Alejandro%20Tello%20Llos%201.pptx&amp;action=edit&amp;mobileredirect=true</t>
  </si>
  <si>
    <t>Actualización automática de Hitos en CRM</t>
  </si>
  <si>
    <t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t>
  </si>
  <si>
    <t>https://educorpperu-my.sharepoint.com/personal/diana_zapata_laureate_pe1/Documents/Aplicaciones/Microsoft%20Forms/REGISTRO%20DE%20INICIATIVAS%20-%20GESTI%C3%93N%20DE%20LA%20DEMANDA%20(2%201/Pregunta/APROBACI%C3%93N_Nestor%20Ayasta%20Valera%205.pdf</t>
  </si>
  <si>
    <t>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t>
  </si>
  <si>
    <t>admisión, back office, makt digital, command center</t>
  </si>
  <si>
    <t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t>
  </si>
  <si>
    <t>https://educorpperu-my.sharepoint.com/personal/diana_zapata_laureate_pe1/_layouts/15/Doc.aspx?sourcedoc=%7BFDDA71CE-4BC1-47BC-B10C-1E0BCEB3794F%7D&amp;file=Pedidos%20UPN%20MEJORAS_Nestor%20Ayasta%20Valera%205.pptx&amp;action=edit&amp;mobileredirect=true</t>
  </si>
  <si>
    <t xml:space="preserve">14/08 : BP, envia información adicional por mail al LD
</t>
  </si>
  <si>
    <t>renzo.rodriguez@upc.pe</t>
  </si>
  <si>
    <t>Renzo Luis Rodriguez Ramirez</t>
  </si>
  <si>
    <t>Creación de Servidores GAMA ( Gestión de solicitudes ambientes académicos)</t>
  </si>
  <si>
    <t>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t>
  </si>
  <si>
    <t>Renzo Rodriguez</t>
  </si>
  <si>
    <t>https://educorpperu-my.sharepoint.com/personal/diana_zapata_laureate_pe1/Documents/Aplicaciones/Microsoft%20Forms/REGISTRO%20DE%20INICIATIVAS%20-%20GESTI%C3%93N%20DE%20LA%20DEMANDA%20(2%201/Pregunta/VB_Gestiondelademanda_AR_Renzo%20Luis%20Rodriguez.jpg</t>
  </si>
  <si>
    <t>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t>
  </si>
  <si>
    <t>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t>
  </si>
  <si>
    <t>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t>
  </si>
  <si>
    <t>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t>
  </si>
  <si>
    <t>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t>
  </si>
  <si>
    <t>Asegurar que los prospectos de DECIDE UPC lleguen a los archivos de volcado</t>
  </si>
  <si>
    <t>Juan Diego Mina</t>
  </si>
  <si>
    <t>https://educorpperu-my.sharepoint.com/personal/diana_zapata_laureate_pe1/Documents/Aplicaciones/Microsoft%20Forms/REGISTRO%20DE%20INICIATIVAS%20-%20GESTI%C3%93N%20DE%20LA%20DEMANDA%20(2%201/Pregunta/olk_2zKc1Jvv9B_Jos%C3%A9%20Paredes%20Herbozo.png</t>
  </si>
  <si>
    <t>Actualmente, los registros provenientes de la fuente DECIDE corren el riesgo de quedar fuera del funnel por la falta de una regla de integración automática basada en el año de egreso.</t>
  </si>
  <si>
    <t>Integrar automáticamente al volcado de UPC los registros de DECIDE con año de egreso inmediatamente anterior a la campaña (X-1), asegurando su trazabilidad y correcta inclusión en el funnel.</t>
  </si>
  <si>
    <t>Áreas impactadas: Comercial / Admisiones (Ventas) y TI / CRM.
Procesos impactados: Gestión de prospectos (leads), integración/volcado de datos al CRM y construcción del funnel de conversión.</t>
  </si>
  <si>
    <t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t>
  </si>
  <si>
    <t>https://educorpperu-my.sharepoint.com/personal/diana_zapata_laureate_pe1/_layouts/15/Doc.aspx?sourcedoc=%7BDA9EA55B-8D97-4FB9-9F6B-F6D3ECDBE2E7%7D&amp;file=PLANTILLA%20REQUERIMIENTO_Jos%C3%A9%20Paredes%20Herbozo.pptx&amp;action=edit&amp;mobileredirect=true</t>
  </si>
  <si>
    <t>PRB0043195 - Mejora del manejo de reintentos y errores en RabbitMQ para evitar encolamientos</t>
  </si>
  <si>
    <t>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t>
  </si>
  <si>
    <t>https://educorpperu-my.sharepoint.com/personal/diana_zapata_laureate_pe1/Documents/Aplicaciones/Microsoft%20Forms/REGISTRO%20DE%20INICIATIVAS%20-%20GESTI%C3%93N%20DE%20LA%20DEMANDA%20(2%201/Pregunta/PRB0043195%20-%20aprob_Bruno%20Chiappe%20Vegas%201.pdf</t>
  </si>
  <si>
    <t>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t>
  </si>
  <si>
    <t>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t>
  </si>
  <si>
    <t>Procesamiento de mensajes en RabbitMQ; integraciones entre CRM y sistemas relacionados; envío de correos asociados a fichas de postulación; proceso comercial y de admisión.
Áreas impactadas:
Comercial / Admisión
Soporte de aplicaciones e integraciones</t>
  </si>
  <si>
    <t>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t>
  </si>
  <si>
    <t>https://educorpperu-my.sharepoint.com/personal/diana_zapata_laureate_pe1/_layouts/15/Doc.aspx?sourcedoc=%7B72C6290C-3DEE-46F2-8EBF-931037D3FEFC%7D&amp;file=Gesti%C3%B3n%20de%20iniciativas%20-%20PRB0043195%20-%20RabbitM_Bruno%20Chiappe%20Vegas.pptx&amp;action=edit&amp;mobileredirect=true</t>
  </si>
  <si>
    <t>Por reasignar</t>
  </si>
  <si>
    <t xml:space="preserve">
17/09: Se ha pedido reasignación al equipo de Katia Garvich. Se ha identificado que el cambio se debe realizar en la cola del CRM.
03/09: Se agrega complejidad y se revisará junto con el Dominio Comercial como aplicación que hace el envío de datos.
03/09 Jhonny asigna LD : Lucia Vega
22/09: En el análisis realizado se determinó que no corresponde al Dominio Banner la atención de este reqiuerimiento, sino al equipo de Juan Benitez</t>
  </si>
  <si>
    <t>carlos.soto@laureate.pe</t>
  </si>
  <si>
    <t>Carlos Soto Perez</t>
  </si>
  <si>
    <t>Integración bidireccional HubSpot - Dynamics CRM y canales​</t>
  </si>
  <si>
    <t>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t>
  </si>
  <si>
    <t>https://educorpperu-my.sharepoint.com/personal/diana_zapata_laureate_pe1/Documents/Aplicaciones/Microsoft%20Forms/REGISTRO%20DE%20INICIATIVAS%20-%20GESTI%C3%93N%20DE%20LA%20DEMANDA%20(2%201/Pregunta/Bandeja%20de%20entrada_%20Carlos%20R.%20Soto%20Perez%20-%20Ou_Carlos%20Soto%20Perez.pdf</t>
  </si>
  <si>
    <t>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t>
  </si>
  <si>
    <t>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t>
  </si>
  <si>
    <t>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t>
  </si>
  <si>
    <t>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t>
  </si>
  <si>
    <t>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t>
  </si>
  <si>
    <t>En curso</t>
  </si>
  <si>
    <t>Programa NOVA. 12/10 Tuvo impacto con un cambio de alcance, como consecuencia el tiempo de entrega se extenderá.</t>
  </si>
  <si>
    <t>OPCION 02: Optimización de plataformas y sistemas de gestión para las áreas de operaciones y academia de Alianza Educativa de CIBERTEC</t>
  </si>
  <si>
    <t>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</si>
  <si>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Paola Mora Ibarra</t>
  </si>
  <si>
    <t>https://educorpperu-my.sharepoint.com/personal/diana_zapata_laureate_pe1/Documents/Aplicaciones/Microsoft%20Forms/REGISTRO%20DE%20INICIATIVAS%20-%20GESTI%C3%93N%20DE%20LA%20DEMANDA%20(2%201/Pregunta/Aprobaci%C3%B3n%20Paola%20Mora_Manuel%20Delgado%20Delga%201.jpg</t>
  </si>
  <si>
    <t>TecVoc</t>
  </si>
  <si>
    <t>85928</t>
  </si>
  <si>
    <t>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</si>
  <si>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t>
  </si>
  <si>
    <t>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t>
  </si>
  <si>
    <t>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t>
  </si>
  <si>
    <t>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t>
  </si>
  <si>
    <t>Medio</t>
  </si>
  <si>
    <t>Interno</t>
  </si>
  <si>
    <t>Requerimiento</t>
  </si>
  <si>
    <t>Finalizada</t>
  </si>
  <si>
    <t>17/09: El tiempo estimado considera la reactivación del módulo de Alianza Educativa en Sócrates
03/09: Se actualiza fecha de inicio de estimación, para validar con Seguridad y Arquitectura viabilidad técnica de la opción.
20/08: Asignado a Renzo Bogovich
22/10 Se estima en dos semanas, se esta haciendo un pase para activar dos opcione en AE</t>
  </si>
  <si>
    <t>Remediación de vulnerabilidades en ambientes Cloud</t>
  </si>
  <si>
    <t xml:space="preserve">Remediar vulnerabilidades asociadas a CVE e implementar MFA en accesos identificados con riesgo de abuso de credenciales, para reducir la probabilidad de explotación y accesos no autorizados, logrando fortalecer la seguridad de los ambientes Cloud.
</t>
  </si>
  <si>
    <t>Donoban Meza - Director Corp IT Security</t>
  </si>
  <si>
    <t>Carlos Sanchez - Gerente de Seguridad TI</t>
  </si>
  <si>
    <t>https://educorpperu-my.sharepoint.com/personal/diana_zapata_laureate_pe1/Documents/Aplicaciones/Microsoft%20Forms/REGISTRO%20DE%20INICIATIVAS%20-%20GESTI%C3%93N%20DE%20LA%20DEMANDA%20(2%201/Pregunta/Re_%20Conformidad%20Ingreso%20en%20Gesti%C3%B3n%20de%20Demanda_Carlos%20Sanchez%20Rubio%202.pdf</t>
  </si>
  <si>
    <t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t>
  </si>
  <si>
    <t>Remediar las vulnerabilidades identificadas, actualizar o corregir los componentes afectados e implementar MFA en los accesos requeridos, validando posteriormente el cierre de los hallazgos de seguridad.</t>
  </si>
  <si>
    <t xml:space="preserve">Equipos de Cloud, Infraestructura, Aplicaciones
Líder de vertical responsable: Rolando Lopez
</t>
  </si>
  <si>
    <t xml:space="preserve">Fortalecimiento de la postura de seguridad Cloud, reducción del riesgo de compromiso de cuentas y recursos, mejora del control de acceso y mayor cumplimiento de estándares y políticas de seguridad.
</t>
  </si>
  <si>
    <t>https://educorpperu-my.sharepoint.com/personal/diana_zapata_laureate_pe1/_layouts/15/Doc.aspx?sourcedoc=%7B3F8F8E3A-A553-4B9E-8910-734F8C52CDA9%7D&amp;file=Gesti%C3%B3n%20de%20iniciativas_Vulns%20Cloud_Carlos%20Sanchez%20Rubio.pptx&amp;action=edit&amp;mobileredirect=true</t>
  </si>
  <si>
    <t>Activación y estandarización de logs en sistemas críticos</t>
  </si>
  <si>
    <t xml:space="preserve">Activar y configurar los logs de seguridad en los sistemas críticos, para asegurar el registro de eventos relevantes conforme a la línea base de seguridad corporativa, logrando mejorar la trazabilidad, monitoreo y capacidad de respuesta ante incidentes.
</t>
  </si>
  <si>
    <t>https://educorpperu-my.sharepoint.com/personal/diana_zapata_laureate_pe1/Documents/Aplicaciones/Microsoft%20Forms/REGISTRO%20DE%20INICIATIVAS%20-%20GESTI%C3%93N%20DE%20LA%20DEMANDA%20(2%201/Pregunta/Re_%20Conformidad%20Ingreso%20en%20Gesti%C3%B3n%20de%20Demanda_Carlos%20Sanchez%20Rubio%206.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</si>
  <si>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t>
  </si>
  <si>
    <t>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t>
  </si>
  <si>
    <t xml:space="preserve">Equipos de Aplicaciones, Infraestructura, Base de Datos
Líder de vertical responsable: Cesar Soplin
</t>
  </si>
  <si>
    <t xml:space="preserve">Mejora de la visibilidad y trazabilidad sobre sistemas críticos, fortalecimiento de la capacidad de detección e investigación de incidentes y mayor cumplimiento de los estándares internos de seguridad.
</t>
  </si>
  <si>
    <t>https://educorpperu-my.sharepoint.com/personal/diana_zapata_laureate_pe1/_layouts/15/Doc.aspx?sourcedoc=%7B1A6E0EEF-1A0A-4C2F-9F5C-2A93CE1391BE%7D&amp;file=Gesti%C3%B3n%20de%20iniciativas_Retenci%C3%B3n%20Logs_3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</si>
  <si>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207.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</si>
  <si>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t>
  </si>
  <si>
    <t xml:space="preserve">Equipos de Aplicaciones, Infraestructura, Base de Datos
Líder de vertical responsable: Elmer Zapata
</t>
  </si>
  <si>
    <t>https://educorpperu-my.sharepoint.com/personal/diana_zapata_laureate_pe1/_layouts/15/Doc.aspx?sourcedoc=%7BF3211877-1703-4B08-BB32-CBAFF2612A11%7D&amp;file=Gesti%C3%B3n%20de%20iniciativas_Retenci%C3%B3n%20Logs_4_Carlos%20Sanchez%20Rubio.pptx&amp;action=edit&amp;mobileredirect=true</t>
  </si>
  <si>
    <t>https://educorpperu-my.sharepoint.com/personal/diana_zapata_laureate_pe1/Documents/Aplicaciones/Microsoft%20Forms/REGISTRO%20DE%20INICIATIVAS%20-%20GESTI%C3%93N%20DE%20LA%20DEMANDA%20(2%201/Pregunta/Re_%20Conformidad%20Ingreso%20en%20Gesti%C3%B3n%20de%20Demanda_Carlos%20Sanchez%20Rubio%208.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</si>
  <si>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t>
  </si>
  <si>
    <t xml:space="preserve">Equipos de Aplicaciones, Infraestructura, Base de Datos
Líder de vertical responsable: Nicolas Morales
</t>
  </si>
  <si>
    <t>https://educorpperu-my.sharepoint.com/personal/diana_zapata_laureate_pe1/_layouts/15/Doc.aspx?sourcedoc=%7B844F89BB-46DB-42EC-BC78-1D13E2EB7792%7D&amp;file=Gesti%C3%B3n%20de%20iniciativas_Retenci%C3%B3n%20Logs_5_Carlos%20Sanchez%20Rubio.pptx&amp;action=edit&amp;mobileredirect=true</t>
  </si>
  <si>
    <t>28/09: Asugnado a Jossymar Cabanillas
02/09: Se realizó una sesión con el Gerente de Ciberseguridad y BP; quiénes explicaron que el alcance de los logs son sobre los componentes de Aplicaciones e Integraciones en Aplicaciones Críticas. El Gerente de Ciberseguridad enviará la lista de aplicaciones críticas.
10/09: Se solicitó por correo a Seguridad, sesiones por cada dominio, a fin de identificar el alcance.</t>
  </si>
  <si>
    <t>OPCION 01: Optimización de plataformas y sistemas de gestión para las áreas de operaciones y academia de Alianza Educativa de CIBERTEC</t>
  </si>
  <si>
    <t>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t>
  </si>
  <si>
    <t>https://educorpperu-my.sharepoint.com/personal/diana_zapata_laureate_pe1/Documents/Aplicaciones/Microsoft%20Forms/REGISTRO%20DE%20INICIATIVAS%20-%20GESTI%C3%93N%20DE%20LA%20DEMANDA%20(2%201/Pregunta/Aprobaci%C3%B3n%20Paola%20Mora_Manuel%20Delgado%20Delga.jpg</t>
  </si>
  <si>
    <t>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t>
  </si>
  <si>
    <t>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t>
  </si>
  <si>
    <t>03/09: Esta estimación iniciará luego de finalizar la estimación del ID 361, y estará asignado a Renzo.
27/08: Se validará con Angela L (BP) si el requerimiento es el mismo que el ID 361  (Ambas iniciativas tienen la misma PPT). En caso sea distintos porque son 2 opciones, se revisará cual opción es la que debe quedar y estimar.</t>
  </si>
  <si>
    <t>https://educorpperu-my.sharepoint.com/personal/diana_zapata_laureate_pe1/Documents/Aplicaciones/Microsoft%20Forms/REGISTRO%20DE%20INICIATIVAS%20-%20GESTI%C3%93N%20DE%20LA%20DEMANDA%20(2%201/Pregunta/Re_%20Conformidad%20Ingreso%20en%20Gesti%C3%B3n%20de%20Demanda_Carlos%20Sanchez%20Rubio%204.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</si>
  <si>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t>
  </si>
  <si>
    <t xml:space="preserve">Equipos de Aplicaciones, Infraestructura, Base de Datos
Líder de vertical responsable: Ana Lucía Vega
</t>
  </si>
  <si>
    <t>https://educorpperu-my.sharepoint.com/personal/diana_zapata_laureate_pe1/_layouts/15/Doc.aspx?sourcedoc=%7B1E4C66C6-5B73-408A-AD8D-961E5B5DF81D%7D&amp;file=Gesti%C3%B3n%20de%20iniciativas_Retenci%C3%B3n%20Logs_1_Carlos%20Sanchez%20Rubio.pptx&amp;action=edit&amp;mobileredirect=true</t>
  </si>
  <si>
    <t>22/10: Se coordinará sesión con Carlos Sánchez para aterrizar el alcance de la implementación de logs.
15/09: Se asigna a José Pajuelo para empezar la estimación12/10
20/08 CS:  confirma información faltante por mail
20/08: Seguridad debe indicarnos cuáles son los sistemas críticos por dominio que deben entrar dentro de este alcance. El pdf adjunto incluye el lineamiento de logs, pero no el alcance deseado. Para el caso del dominio académico tenemos Banner y Sócrates. Como sabemos, Banner es un enlatado. ¿Qué se necesita?</t>
  </si>
  <si>
    <t>https://educorpperu-my.sharepoint.com/personal/diana_zapata_laureate_pe1/Documents/Aplicaciones/Microsoft%20Forms/REGISTRO%20DE%20INICIATIVAS%20-%20GESTI%C3%93N%20DE%20LA%20DEMANDA%20(2%201/Pregunta/Re_%20Conformidad%20Ingreso%20en%20Gesti%C3%B3n%20de%20Demanda_Carlos%20Sanchez%20Rubio%205.pdf</t>
  </si>
  <si>
    <t>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t>
  </si>
  <si>
    <t xml:space="preserve">Equipos de Aplicaciones, Infraestructura, Base de Datos
Líder de vertical responsable: Ana Maria Rojas
</t>
  </si>
  <si>
    <t>https://educorpperu-my.sharepoint.com/personal/diana_zapata_laureate_pe1/_layouts/15/Doc.aspx?sourcedoc=%7B904E4226-6B06-483C-973F-B833B0F53141%7D&amp;file=Gesti%C3%B3n%20de%20iniciativas_Retenci%C3%B3n%20Logs_2_Carlos%20Sanchez%20Rubio.pptx&amp;action=edit&amp;mobileredirect=true</t>
  </si>
  <si>
    <t>27/08 se asigna LD a Janny Nicasio
24/08: AR: Se notifica el cambio de lider de dominio Hugo Vega (Mi Cibertec) .
20/08 CS:  confirma información faltante por mail
20/08: Seguridad debe indicarnos cuáles son los sistemas críticos por dominio que deben entrar dentro de este alcance. El pdf adjunto incluye el lineamiento de logs, pero no el alcance deseado.</t>
  </si>
  <si>
    <t>Generar una tabla de almacenamiento de la respuesta de satisfacción para las 3 instituciones (complementa el ID 119)</t>
  </si>
  <si>
    <t>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t>
  </si>
  <si>
    <t>https://educorpperu-my.sharepoint.com/personal/diana_zapata_laureate_pe1/Documents/Aplicaciones/Microsoft%20Forms/REGISTRO%20DE%20INICIATIVAS%20-%20GESTI%C3%93N%20DE%20LA%20DEMANDA%20(2%201/Pregunta/Demanda%20-%20Iniciativas%20con%20Fechas%20Planificadas_Angela%20Lucano%20Carran.pdf</t>
  </si>
  <si>
    <t>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t>
  </si>
  <si>
    <t>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t>
  </si>
  <si>
    <t>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t>
  </si>
  <si>
    <t>Actualización aarquitecturas cloud.
Mejora de la experiencia del estudiante, mayor visibilidad sobre la calidad de atención, identificación de oportunidades de mejora y disponibilidad de información para el análisis y toma de decisiones.</t>
  </si>
  <si>
    <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t>
  </si>
  <si>
    <t>Implementación del campo “Centro de soporte para estudiantes online” en el CRM</t>
  </si>
  <si>
    <t>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t>
  </si>
  <si>
    <t>Marcia Oviedo</t>
  </si>
  <si>
    <t>https://educorpperu-my.sharepoint.com/personal/diana_zapata_laureate_pe1/Documents/Aplicaciones/Microsoft%20Forms/REGISTRO%20DE%20INICIATIVAS%20-%20GESTI%C3%93N%20DE%20LA%20DEMANDA%20(2%201/Pregunta/Implementacion%20Centro%20de%20soporte%20para%20estudia_Bruno%20Chiappe%20Vegas.pdf</t>
  </si>
  <si>
    <t>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t>
  </si>
  <si>
    <t>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t>
  </si>
  <si>
    <t xml:space="preserve">Procesos: captación de prospectos, registro y trazabilidad de leads, asignación comercial, seguimiento del funnel y reportería. 
Áreas: Marketing CIB, Ventas/Comercial, Inteligencia Comercial. </t>
  </si>
  <si>
    <t>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t>
  </si>
  <si>
    <t>https://educorpperu-my.sharepoint.com/personal/diana_zapata_laureate_pe1/_layouts/15/Doc.aspx?sourcedoc=%7B08D0A546-4CC4-4296-9862-E56E5A60D330%7D&amp;file=Solicitud%20de%20requerimientos%20CIB%20(3)_Bruno%20Chiappe%20Vegas.pptx&amp;action=edit&amp;mobileredirect=true</t>
  </si>
  <si>
    <t>jorge.santacruz@laureate.pe</t>
  </si>
  <si>
    <t>Jorge Santa Cruz Espinoza</t>
  </si>
  <si>
    <t>Fase III Mis Procesos Goldenbelt –  implementación UPC</t>
  </si>
  <si>
    <t>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t>
  </si>
  <si>
    <t>Rossina Caballero - VP Legal</t>
  </si>
  <si>
    <t>Jorge Luis Santa Cruz Espinoza</t>
  </si>
  <si>
    <t>https://educorpperu-my.sharepoint.com/personal/diana_zapata_laureate_pe1/Documents/Aplicaciones/Microsoft%20Forms/REGISTRO%20DE%20INICIATIVAS%20-%20GESTI%C3%93N%20DE%20LA%20DEMANDA%20(2%201/Pregunta/RE_%20UPC%20-%20Evaluaci%C3%B3n%20implementaci%C3%B3n%20Goldenbel_Jorge%20Santa%20Cruz%20Esp.pdf</t>
  </si>
  <si>
    <t>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t>
  </si>
  <si>
    <t>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t>
  </si>
  <si>
    <t>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t>
  </si>
  <si>
    <t>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t>
  </si>
  <si>
    <t>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t>
  </si>
  <si>
    <t xml:space="preserve">
22/10: Se vienen dando mesas de trabajo con el equipo de arquitectura y está tomando más tiempo de lo estimado.
Se espera culminar con arquitectura a fin de mes.
17/09: Asignado a Jorge Vargas. Se han sostenido reuniones con Jorge Santa Cruz para validar el alcance y se tendrá sesión con Arquitectura para consultas puntuales</t>
  </si>
  <si>
    <t xml:space="preserve">Mejora en el sistema de transferencia de Obligaciones Intranet -Socrates spring </t>
  </si>
  <si>
    <t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t>
  </si>
  <si>
    <t>Karol Espinoza Salguero</t>
  </si>
  <si>
    <t>https://educorpperu-my.sharepoint.com/personal/diana_zapata_laureate_pe1/_layouts/15/Doc.aspx?sourcedoc=%7B3BD1A9BD-B63D-41E6-B8F2-F53189A35BE7%7D&amp;file=Aceptaci%C3%B3n_2_S%C3%B3crates_Spring_Sist_onligacione_Marco%20Zu%C3%B1iga%20Leiva.docx&amp;action=default&amp;mobileredirect=true</t>
  </si>
  <si>
    <t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t>
  </si>
  <si>
    <t>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t>
  </si>
  <si>
    <t xml:space="preserve">Facturación , Ventas , Admisión </t>
  </si>
  <si>
    <t>Mejora en el proceso operativo y reducción de riesgos.</t>
  </si>
  <si>
    <t>https://educorpperu-my.sharepoint.com/personal/diana_zapata_laureate_pe1/_layouts/15/Doc.aspx?sourcedoc=%7BDD89071A-F62E-4007-B139-FAF6B2953067%7D&amp;file=Gesti%C3%B3n%20de%20iniciativas%20-%204%20Mejoras%20EPG_Marco%20Zu%C3%B1iga%20Leiva.pptx&amp;action=edit&amp;mobileredirect=true</t>
  </si>
  <si>
    <t>Igual que iniciativa 270</t>
  </si>
  <si>
    <t>Mejoras en el proceso de canje masivo de letras</t>
  </si>
  <si>
    <t>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t>
  </si>
  <si>
    <t>https://educorpperu-my.sharepoint.com/personal/diana_zapata_laureate_pe1/_layouts/15/Doc.aspx?sourcedoc=%7B78C1DB04-59C8-4F14-ABBB-1CF5227B1629%7D&amp;file=Aceptaci%C3%B3n_proyecto_%20letras_Marco%20Zu%C3%B1iga%20Leiva.docx&amp;action=default&amp;mobileredirect=true</t>
  </si>
  <si>
    <t>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t>
  </si>
  <si>
    <t>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t>
  </si>
  <si>
    <t>Proceso de facturación, Venta, matrícula y Cobranza</t>
  </si>
  <si>
    <t>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t>
  </si>
  <si>
    <t>https://educorpperu-my.sharepoint.com/personal/diana_zapata_laureate_pe1/_layouts/15/Doc.aspx?sourcedoc=%7B8D87AB72-7A7D-4668-BD1C-D30214A13F2B%7D&amp;file=Gesti%C3%B3n%20de%20iniciativas%20-%20Mejoras%20Canje%20Masivo_Marco%20Zu%C3%B1iga%20Leiva.pptx&amp;action=edit&amp;mobileredirect=true</t>
  </si>
  <si>
    <t>manuel.castro@upc.pe</t>
  </si>
  <si>
    <t>Manuel Maguin Castro Chiroque</t>
  </si>
  <si>
    <t>Solicitud para agregar comunicado a responsables de reservas por ubooking.</t>
  </si>
  <si>
    <t xml:space="preserve">Necesitamos enviar el mensaje a los responsables de las reservas para comunicarles su responsabilidad en el uso de los espacios y sobre el servicio de soporte en el aula (ubooking). Todo ello en cumplimiento al requerimiento del área legal. </t>
  </si>
  <si>
    <t>Manuel Castro Chiroque</t>
  </si>
  <si>
    <t>https://educorpperu-my.sharepoint.com/personal/diana_zapata_laureate_pe1/Documents/Aplicaciones/Microsoft%20Forms/REGISTRO%20DE%20INICIATIVAS%20-%20GESTI%C3%93N%20DE%20LA%20DEMANDA%20(2%201/Pregunta/Solicitud%20__%20agregar%20texto%20mensaje%20de%20auto%20re_Manuel%20Maguin%20Castro.pdf</t>
  </si>
  <si>
    <t xml:space="preserve">Los usuarios de la reservas desconocen la responsabilidad que implica la reserva y sobre el servicio de soporte del equipo de ambientes académicos. </t>
  </si>
  <si>
    <t>Que los usuarios entiendan la implicancias de las reservas logrando el cumplimineto regulatorio indicado por Legal.</t>
  </si>
  <si>
    <t>Gestión de reservas por ubooking, servicio de soporte de ambientes académicos y cumplimiento con el área Legal.</t>
  </si>
  <si>
    <t>Cumplimiento con lo requerido por el área legal y el resguardo de los espacios reservados por docentes y personal administrativo.</t>
  </si>
  <si>
    <t>https://educorpperu-my.sharepoint.com/personal/diana_zapata_laureate_pe1/_layouts/15/Doc.aspx?sourcedoc=%7B1318FDAB-0EB1-40E3-9361-7F46557937B5%7D&amp;file=Gesti%C3%B3n%20de%20iniciativas%20-%20Proceso%20y%20registro%202_Manuel%20Maguin%20Castro%202.pptx&amp;action=edit&amp;mobileredirect=true</t>
  </si>
  <si>
    <t>13/10: Proveedor de UPlanner comunica que sigue realizando el análisis.
07/10: Proveedor UPlanner comunica que debe realizar un análisis técnico para la cotización.
28/09: Asugnado a Julio Castigliones</t>
  </si>
  <si>
    <t>estefany.castillo@laureate.pe</t>
  </si>
  <si>
    <t>Estefany Castillo Ayllon</t>
  </si>
  <si>
    <t>Automatización flujo de NC desde Spring hacia ERP (UPC, CIB, UPN)</t>
  </si>
  <si>
    <t>Necesitamos automatizar la transferencia de notas de crédito desde Spring hacia el ERP con la finalidad de reducir manualidad, reducir FTE (practicante) y minimizar riesgos en las transferencias.</t>
  </si>
  <si>
    <t>Estefany Castillo</t>
  </si>
  <si>
    <t>https://educorpperu-my.sharepoint.com/personal/diana_zapata_laureate_pe1/Documents/Aplicaciones/Microsoft%20Forms/REGISTRO%20DE%20INICIATIVAS%20-%20GESTI%C3%93N%20DE%20LA%20DEMANDA%20(2%201/Pregunta/VB%20Alex%20Pendavis_Estefany%20Castillo%20Ay.pdf</t>
  </si>
  <si>
    <t>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t>
  </si>
  <si>
    <t>Automatización del flujo de NC hacia el ERP</t>
  </si>
  <si>
    <t>Tesoreria</t>
  </si>
  <si>
    <t xml:space="preserve">Menor riesgo en los reembolsos hacia los estudiantes. Asimismo, reducción de manualidad para incrementar análisis. </t>
  </si>
  <si>
    <t>https://educorpperu-my.sharepoint.com/personal/diana_zapata_laureate_pe1/_layouts/15/Doc.aspx?sourcedoc=%7BDB9207C3-0AA8-430F-9B02-E29A7EB535D9%7D&amp;file=Gesti%C3%B3n%20de%20iniciativas%20-%20Tesoreria_Estefany%20Castillo%20Ay.pptx&amp;action=edit&amp;mobileredirect=true</t>
  </si>
  <si>
    <t>carlos.olivera@laureate.pe</t>
  </si>
  <si>
    <t>Carlos Olivera Fatacioli</t>
  </si>
  <si>
    <t>Migración a Grade Export V2</t>
  </si>
  <si>
    <t xml:space="preserve">Necesitamos migrar de la herramienta Grade Export V1 a la V2 para mantener disponible la migración manual y a demanda de las calificaciones de Blackboard UPN al Portal Académico, logrando la actualización oportuna de las notas.
</t>
  </si>
  <si>
    <t>https://educorpperu-my.sharepoint.com/personal/diana_zapata_laureate_pe1/Documents/Aplicaciones/Microsoft%20Forms/REGISTRO%20DE%20INICIATIVAS%20-%20GESTI%C3%93N%20DE%20LA%20DEMANDA%20(2%201/Pregunta/VB-Antonio%20Rodriguez_Carlos%20Olivera%20Fatac.pdf</t>
  </si>
  <si>
    <t xml:space="preserve">Al no migrar a la versión 2 de Grade Export antes del tiempo indicado por el proveedor (31 enero 2027), los docentes no podrán realizar transferencias manuales de sus calificaciones de Blackboard al Portal Académico.
</t>
  </si>
  <si>
    <t>Tener activo el Export Grade V2 para la primera semana de enero 2027 que es el inicio del ciclo de verano en UPN.</t>
  </si>
  <si>
    <t xml:space="preserve">Portal Académico
Blackboard LMS UPN.
</t>
  </si>
  <si>
    <t xml:space="preserve">Más de 4 mil docentes tendrán disponible la herramienta
Al tener una transferencia a demanda las notas estarán disponibles  rápidamente para beneficio del estudiante.
</t>
  </si>
  <si>
    <t>https://educorpperu-my.sharepoint.com/personal/diana_zapata_laureate_pe1/_layouts/15/Doc.aspx?sourcedoc=%7BB547D03D-D652-4E06-A901-EA8DC96E7D80%7D&amp;file=Gesti%C3%B3n%20de%20iniciativas%20-%20GradeExport%20V2_Carlos%20Olivera%20Fatac.pptx&amp;action=edit&amp;mobileredirect=true</t>
  </si>
  <si>
    <t>15/10: Se realizó sesión de entendimiento con el equipo de Educación Virtual.
13/10: Asignado a Jossymar Cabanillas.</t>
  </si>
  <si>
    <t>La integración es compleja, va desde Genesys, CRM y Funnel</t>
  </si>
  <si>
    <t>FV</t>
  </si>
  <si>
    <t>22/10: Asignado a Jorge Vargas. Se han sostenido reunión de entendimiento con Esther Capcha y Franco Vera del equipo BP para validar el alcance y se tendrá sesión con los proveedores de Isotools y GoldenBelt.</t>
  </si>
  <si>
    <t>GV</t>
  </si>
  <si>
    <t>AL</t>
  </si>
  <si>
    <t>05/10 AL, solicita cambio de LD , de Nicolas M pasa a Ana Vega
13/10: Se asigna a Luis S. Trujillo para iniciar el 19/10</t>
  </si>
  <si>
    <t>22/10: Se realizará piloto con proveedor. el resultado del piloto será la estimación. La nueva fecha se brindará cuando aterricemos el fin del piloto
13/10: Se asigna a Anthony Marin para iniciar el 02/11 despúes de 425</t>
  </si>
  <si>
    <t>22/10: El usuario nos compartiré qué información necesitan en línea y cuál no. Las que no son en línea podrá ser atendido por Data &amp; BI.
14/10: Se asigna a Lizett Zegarra para iniciar el 19/10</t>
  </si>
  <si>
    <t>CA</t>
  </si>
  <si>
    <t>14/10: Se asigna a Anthony Marin para iniciar el 19/10</t>
  </si>
  <si>
    <t>JP</t>
  </si>
  <si>
    <t>MP</t>
  </si>
  <si>
    <t>14/10:  Se asigna a Piero Sánchez para iniciar el 26/10</t>
  </si>
  <si>
    <t>22/10: Por indicacion de Jhonny se reasigna el caso a Ana Lucia</t>
  </si>
  <si>
    <t>Cancelar</t>
  </si>
  <si>
    <t>22/10: este requerimiento es igual al 411</t>
  </si>
  <si>
    <t>22/10: Asignado a Anthony Marín.</t>
  </si>
  <si>
    <t>Enrique Ruiz</t>
  </si>
  <si>
    <t>HECTOR.VIALE@UPC.PE</t>
  </si>
  <si>
    <t>Hector Viale Tudela</t>
  </si>
  <si>
    <t>PROYECTO OEP - Matrícula en línea DPA debido a la necesidad de eliminar los pagos por OEPs</t>
  </si>
  <si>
    <t>Matrícula en línea DPA para eliminar los pagos por OEPs para lograr eficiencias (S/ 56,000 anuales), reducir los tiempos de preparación para la matrícula.</t>
  </si>
  <si>
    <t>Héctor Viale</t>
  </si>
  <si>
    <t>https://educorpperu-my.sharepoint.com/personal/diana_zapata_laureate_pe1/Documents/Aplicaciones/Microsoft%20Forms/REGISTRO%20DE%20INICIATIVAS%20-%20GESTI%C3%93N%20DE%20LA%20DEMANDA%20(2%201/Pregunta/RE_%20Planes%20de%20Acci%C3%B3n_Ingles%20y%20DPA%20-%20OEPs_Hector%20Viale%20Tudela.pdf</t>
  </si>
  <si>
    <t>76590</t>
  </si>
  <si>
    <t>Empleo de recursos humanos y de tiempo previo al inicio de la matrícula con el consecuente pago por OEPs lo que originaría retrasos y errores en la matrícula lo cual impacta en la experiencia del alumno.</t>
  </si>
  <si>
    <t>Matrícula en línea o automatrícula en Banner con la consecuente eliminación de recursos humanos adicionales y sin errores mejorando la experiencia del alumno.</t>
  </si>
  <si>
    <t>DPA, Facturación, It Service, equipo de Blackboard</t>
  </si>
  <si>
    <t>Minimizar errores en la matrícula, experiencia del alumno, autonomía del estudiante, ahorro en recursos de tiempo y de personal.</t>
  </si>
  <si>
    <t>https://educorpperu.sharepoint.com/:f:/r/sites/ITCS/Documentos%20compartidos/Forms/AllItems.aspx?id=%2Fsites%2FITCS%2FDocumentos%20compartidos%2FDemanda%2FDocumentos%20requerimientos%2FID%20396%20PROYECTO%20OEP%20%2D%20Matr%C3%ADcula%20en%20l%C3%ADnea%20DPA%20debido%20a%20la%20necesidad%20de%20eliminar%20los%20pagos%20por%20OEPs&amp;p=true&amp;share=cgrLV6gtGQriQ5MjKqU4jjJ2EgUCK1DgkHJx1DeE0Pe01vVh%5Fw</t>
  </si>
  <si>
    <t>02/10 BP solicita pasar a registro incompleto hasta quese complete la información necesaria para la estimación
'28/09 Se actualiza el link de los adjuntos
28/09: La ppt adjunta no tiene información para poder realizar la estimación
22/10: se han tenido sesiones con BP, aún hay pendientes definiciones del negocio para inciar la estimación</t>
  </si>
  <si>
    <t>JLPH</t>
  </si>
  <si>
    <t>Usuario - Gerencia, Área solicitante</t>
  </si>
  <si>
    <t>Usuario - VP, Gerencia, Área solicitante  - NO UTILIZAR</t>
  </si>
  <si>
    <t>BRM   - NO UTILIZAR</t>
  </si>
  <si>
    <t>BRM UPC</t>
  </si>
  <si>
    <t>BRM CIB</t>
  </si>
  <si>
    <t>BRM UPN</t>
  </si>
  <si>
    <t>Gerente de BRM</t>
  </si>
  <si>
    <t>Nro de ticket de service now (RIT) - NO UTILIZAR</t>
  </si>
  <si>
    <t>Cuando se necesita  - NO UTILIZAR</t>
  </si>
  <si>
    <t>Seleccionar el workstream del proyecto SPO</t>
  </si>
  <si>
    <t>Iniciativa de seguridad de la información</t>
  </si>
  <si>
    <t>Indicar id del proyecto SPO - NO UTILIZAR</t>
  </si>
  <si>
    <t>Para cuando se necesita?</t>
  </si>
  <si>
    <t>Presupuesto </t>
  </si>
  <si>
    <t>Proyecto SPO (Oficina Proyectos Estrategicos) - NO UTILIZAR</t>
  </si>
  <si>
    <t>Procesos impactados</t>
  </si>
  <si>
    <t xml:space="preserve">Situación actual </t>
  </si>
  <si>
    <t>Origen - Causa Raiz</t>
  </si>
  <si>
    <t>Otros usuarios que deben ser considerados</t>
  </si>
  <si>
    <t>Usuarios afectados</t>
  </si>
  <si>
    <t>Impacto en el negocio</t>
  </si>
  <si>
    <t>Impacto SOX</t>
  </si>
  <si>
    <t>Beneficio cuantitativo</t>
  </si>
  <si>
    <t>Adjuntar sustentos que ayuden al entendimiento de la necesidad ( Correos de aprobación VP, Lineamientos Corporativos, Nuevas regulaciones , Cartas de aplicación de multas, informes SOX, etc)</t>
  </si>
  <si>
    <t>Moneda</t>
  </si>
  <si>
    <t>Costo estimado</t>
  </si>
  <si>
    <t xml:space="preserve"> Acción (Atender, desestimar o backlog)</t>
  </si>
  <si>
    <t>Priorización de atención (A, B, C)</t>
  </si>
  <si>
    <t>Comentarios BRM</t>
  </si>
  <si>
    <t>APIS para realizar el registro de las convalidaciones desde el convalidador hacía Banner</t>
  </si>
  <si>
    <t>Regularización</t>
  </si>
  <si>
    <t>R</t>
  </si>
  <si>
    <t xml:space="preserve">RITM0585107 </t>
  </si>
  <si>
    <t>SCTASK1457170 Lo tiene asignado Werner de la Aceleradora 9/01.Werner indica que es una tarea para Banner y que no tiene status del ticket. Carla A. debe ingresarlo al Comité de Demanda</t>
  </si>
  <si>
    <t>Banner</t>
  </si>
  <si>
    <t>Se está redefiniendo el requerimiento. No se puede estimar.</t>
  </si>
  <si>
    <t>Admisión Online  / Banner</t>
  </si>
  <si>
    <t>USD</t>
  </si>
  <si>
    <t>Tenemos una cotización a alto nivel solo para Pregrado. Estamos asumiendo el doble considerando EPE.</t>
  </si>
  <si>
    <t>Lucy Torres</t>
  </si>
  <si>
    <t>?</t>
  </si>
  <si>
    <t>luis.almeyda@upc.pe</t>
  </si>
  <si>
    <t>Luis Alberto Almeyda Porras</t>
  </si>
  <si>
    <t>Mejoras en SPRING - Facturación por nuevo registro de Ventas SIRE</t>
  </si>
  <si>
    <t>Karol Espinoza - Facturación UPC</t>
  </si>
  <si>
    <t xml:space="preserve">Luis Almeyda </t>
  </si>
  <si>
    <t>Eduardo Dávalos</t>
  </si>
  <si>
    <t>RITM0581445</t>
  </si>
  <si>
    <t>El área de Facturación indica que si se puede obtener presupuesto para atender estas mejoras.</t>
  </si>
  <si>
    <t>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t>
  </si>
  <si>
    <t>Proceso de emisión comprobantes fiscales, Proceso de conversión de comprobantes y proceso de declaración del registro de ventas SUNAT.</t>
  </si>
  <si>
    <t>Aplicar la una solución definitiva a los saltos de correlativos para los comprobantes fiscales (Boletas, Facturas, Notas de Crédito y Débito) y a la fecha de emisión de las Notas de Crédito y Nota de Débito, dado que se generan con una fecha anterior al comprobante fiscal (Factura o Boleta).</t>
  </si>
  <si>
    <t>El sistema Spring genera documentos temporales para realizar la cobranza, estos documentos son pago por los alumnos, donde se presentan de manera aleatoria salto en los correlativos y asignación errónea en las fechas de las Notas de crédito/débito debido que se registran con una fecha anterior al comprobante fiscal.</t>
  </si>
  <si>
    <t>Existen saltos en correlativos de las Notas de Crédito y Nota de Débito que generan inconsistencia en la información.
Se ha detectado que la fecha de emisión de las Notas de Crédito y Nota de Débito se generan con una fecha anterior al comprobante fiscal (Factura o Boleta).</t>
  </si>
  <si>
    <t>No aplica.</t>
  </si>
  <si>
    <t>Áreas afectadas Facturación UPC y Taxes (Impuestos).</t>
  </si>
  <si>
    <t>En Octubre 2026 el equipo de Taxes encontró 5,600 Notas de Débito con incidencias de un total 38,666. Asimismo, se encontraron 10 Notas de Crédito con incidencias de un total 5,221.</t>
  </si>
  <si>
    <t>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t>
  </si>
  <si>
    <t>Excelencia Operativa</t>
  </si>
  <si>
    <t>Multa por evitar puede ascender a S/. 133,750.00 por cada mes que la información presente observaciones (estimación realizada por el equipo de TAX).</t>
  </si>
  <si>
    <t>Mejorar el enrolamiento del alumno para el pago durante el proceso de matrícula.
Reducción de horas hombre en trabajo manual para realizar las conversiones de los documentos temporales a fiscales.</t>
  </si>
  <si>
    <t>https://educorpperu-my.sharepoint.com/personal/diana_zapata_laureate_pe1/_layouts/15/Doc.aspx?sourcedoc=%7B5D74949E-141D-42A9-BFEB-1A2662F16C98%7D&amp;file=Solicitud%20de%20Mejoras%20en%20SPRING%20-%20Facturaci%C3%B3n_Luis%20Alberto%20Almeyda.pptx&amp;action=edit&amp;mobileredirect=true</t>
  </si>
  <si>
    <t>Plataforma de Admisión Online está asignada a Digital Tech. Los servicios los debe implementar el dominio de Relacionamiento</t>
  </si>
  <si>
    <t>Asignaron por error a Cesar Soplin, debería ser Elmer Zapata</t>
  </si>
  <si>
    <t>giancarlo.villacorta@upc.pe</t>
  </si>
  <si>
    <t>Giancarlo Villacorta Quiñones</t>
  </si>
  <si>
    <t xml:space="preserve">We talk - Implementación del sistema de examen de validación de inglés B2 (Linguaskill) y nuevas reglas del Placement </t>
  </si>
  <si>
    <t>Fidel Llong - Dirección de operaciones académicas, Secretaría académica We talk /Regularización</t>
  </si>
  <si>
    <t>Giancarlo Villacorta</t>
  </si>
  <si>
    <t>RITM0580102</t>
  </si>
  <si>
    <t>No tiene presupuesto</t>
  </si>
  <si>
    <t>Se requiere poder diferenciar las evaluaciones de nivel de inglés en dos para los niveles 0 al 4 para los que debe aplicar la evaluación placement test y para el nivel 5 deberá aplicar el Linguaskill. Para ello se requiere procesos separados para cada evaluación que contemplen la inscripción, convalidación de notas, visualización de resultados para el alumno</t>
  </si>
  <si>
    <t>Proceso de evaluación de nivel, matricula en Idiomas UPC (Placement Test), matrícula pregrado, egreso.</t>
  </si>
  <si>
    <t xml:space="preserve">Ahora, se requiere la implementación de dos formularios de inscripción, dado que la evaluación se dividirá en dos partes y tendrán las siguientes características:
1.	Examen Placement Test:
Se necesita un formulario de inscripción que funcione de manera similar a la opción de intranet descrita, incluyendo la posibilidad de configurar su habilitación según las fechas que se determinen y manteniendo las mismas validaciones actuales en automático. En cuanto al costo, se debe considerar que, si se configura con costo cero, no genere ninguna obligación de pago a los alumnos; en caso de configurarse con un costo diferente a cero, deberá generar una obligación y al pasar 24 horas sin abono por parte del alumno, debe eliminarse esa obligación y quedar la vacante disponible. Por el momento, esta inscripción será gratuita, pero se debe considerar que sea modificable cuando se decida que vuelva a tener costo. También debe poder configurarse el número máximo de inscripciones (aforo), que podría ser ilimitado. Dentro de la configuración se debe permitir editar texto con indicaciones u observaciones que verán los alumnos cuando se registren al momento de su inscripción. Respecto a la transferencia de notas y nivel obtenido al sistema académico, los resultados de esta evaluación servirán para convalidar solo desde el primer hasta el penúltimo nivel de inglés, de la misma manera como se ha venido haciendo. Además, el resultado que evita posibles bloqueos para la matrícula de los alumnos deberá tener una vigencia de un año. Finalmente, estos resultados deben verse reflejados hacia el alumno, tal como sucede ahora.
2.	Examen Linguaskill:
Se requiere un nuevo formulario de inscripción, similar también a la opción de intranet descrita, incluyendo la posibilidad de configuración para su habilitación según las fechas determinadas y manteniendo las mismas validaciones que las del Placement Test. Esta evaluación tendrá un costo de S/275 (configurable), que se generará como obligación cuando el alumno se registre en el formulario. Para la transferencia de notas y nivel obtenido al sistema académico, los resultados validarán únicamente el último nivel de inglés para evitar posibles bloqueos en la matrícula y como condición para egresar. También debe poder configurarse el número máximo de inscripciones (aforo), que podría ser ilimitado.
En relación con la inscripción en las evaluaciones que requieran un pago, se establecerá un plazo de 24 horas para que el alumno realice dicho pago. En caso contrario, la solicitud quedará anulada y la obligación de pago se revertirá en su estado de cuenta. Asimismo, se debe considerar que, si el alumno no ha realizado el pago, se debe poder anular la inscripción e igualmente revertir la obligación, tanto desde una opción administrativa como desde una opción disponible para el alumno hasta antes de que finalice el plazo de inscripción. Estas evaluaciones son aplicables y debe verse reflejado en el sistema, de manera que, si los alumnos tienen código 2025-02 hacia atrás, podrán rendir el Placement Test o Linguaskill y exonerar su nivel de Inglés. Si los alumnos tienen código 2026 en adelante, podrán rendir el PLT solo como examen de clasificación (ubicación) hasta nivel 4 y rendir el Linguasill para exonerar su nivel de Inglés y llegar a nivel 5. Los resultados de este examen deben ser visibles para el alumno, tal como se detalla en la Descripción del Cambio.
Convalidación de notas en sistema de Idiomas UPC:
Se requiere considerar los cambios en las convalidaciones masivas e individuales para diferenciar los exámenes y qué niveles aplican por cada uno, además en el registro de matrícula considerar el cambio para indicar desde qué examen proviene el nivel que tiene el alumno y le habilite sus horarios y cursos y considerar la visualización diferenciada de resultados por examen.
El público objetivo para ambas evaluaciones deberá ser alumnos de pregrado, EPE y EPG. </t>
  </si>
  <si>
    <t>Actualmente, el equipo de Secretaría Académica WeTALK dispone de una sección en las opciones de la intranet para habilitar un formulario de registro destinado a la evaluación de inglés “Placement Test”, con un costo de S/73. Este formulario se habilita conforme a las fechas establecidas por la Secretaría Académica WeTALK, quienes pueden configurar la activación tanto del inicio como del fin de las inscripciones de los alumnos, entre otros parámetros.
Para que un alumno se inscriba en la evaluación, el formulario lleva a cabo las siguientes validaciones: verificar que el estudiante no esté inscrito en clases durante el ciclo actual en Idiomas UPC y asegurarse de que no pueda inscribirse en la evaluación más de una vez por ciclo.
Este formulario forma parte del proceso de evaluaciones de inglés, que abarca desde la configuración e inscripción en los exámenes, la descarga de la lista de inscritos, la ejecución de las evaluaciones, la convalidación manual de resultados en la plataforma de Idiomas UPC, hasta la transferencia automática a Sócrates de los resultados (incluye fecha de examen, resultados obtenidos, nivel alcanzado, nivel a llevar, entre otra información del examen) que los alumnos pueden visualizar en la opción de “Resumen Académico” y “Consulta de resultados al examen de Inglés”. También se realiza la transferencia de los niveles obtenidos que se ejecutan en la plataforma de Idiomas UPC y son visibles en su Situación Académica y que sirve para evitar posibles bloqueos según el nivel de inglés alcanzado para su matrícula.</t>
  </si>
  <si>
    <t>Se requiere diferenciar las evauaciones de nivel en Placement test y linguskill.</t>
  </si>
  <si>
    <t>Fidel Llong, Gali García, Sara Miller, Gianfranco Espinoza</t>
  </si>
  <si>
    <t>Estudiantes, Secretaría Académica We talk, Departamento de inglés, Comercial we talk</t>
  </si>
  <si>
    <t xml:space="preserve">Impacto negativo:
Pérdida económica por exoneraciones indebidas.
Ingreso de alumnos sin nivel, lo que implica riesgo académico (deserción y bajo rendimiento)
No existe un examen oficial de validación B2 para acreditar Inglés 5.
</t>
  </si>
  <si>
    <t>Necesitamos implementar dos trámites personalizados; 
para la inscripción en las evaluaciones Placement Test y Linguaskill respectivamente; 
logrando proporcionar a los alumnos un examen internacional de validación del idioma inglés, permitiendo cumplir con el requisito de segundo idioma como condición para graduarse. 
En este contexto, para este proyecto también se considera que anualmente egresan 5,500 alumnos en la UPC y se proyecta que el 70% de ellos rendirá el examen Linguaskill. Por lo tanto, se puede determinar que, si no se implementa la solicitud, se dejarían de percibir, para los 3,850 alumnos proyectados que se inscriban a un costo de S/ 300.00 por examen, un total de S/ 1,155,000.00. Después de considerar los costos de licencias y del personal de supervisión de los exámenes, que ascienden a S/ 343,612.50, la utilidad resultante sería de S/ 811,387.50 al año. Es importante destacar que con el cambio solicitado y con el propósito de incentivar a los alumnos a estudiar el programa de inglés WeTALK, el Placement Test no tendría costo.</t>
  </si>
  <si>
    <t>Excelencia Operativa;Innovación y Crecimiento;Calidad Académica</t>
  </si>
  <si>
    <t>En cuanto a los ingresos relacionados con esta solicitud, se incluye además el cálculo de la recaudación que se dejó de percibir por las matrículas de aquellos alumnos que, tras la implementación del examen de validación (Linguaskill) y bajo las reglas establecidas, debieron matricularse en cursos de inglés.: 
Este cálculo en el 2025 asciende a S/ 4,127,383 y se proyecta para el 2026 a S/ 4,333,842
Durante el 2025, una población de 9,236 estudiantes rindió el PLT. De ellos, el 25% (2,309 alumnos) habría sido exonerado y el 17% (1,570 alumnos) se habría ubicado en Inglés 5. Considerando un precio de venta promedio de S/ 1,064, la recaudación estimada perdida por no contar con el examen de validación asciende a S/ 4,127,383.68.
Para el 2026, con un crecimiento proyectado del 5%, la población estimada aumenta a 9,698 estudiantes, de los cuales 2,424 serían exonerados y 1,649 pasarían a Inglés 5. Manteniendo el mismo precio promedio, la recaudación estimada perdida se incrementa a S/ 4,333,842.24.
Además, se estiman ingresos en base a la cantidad de alumnos exonerados como resultado del placement test, que al implementar el nuevo examen de validación (Linguaskill) para obtener el grado de bachiller deberán inscribirse y rendirlo.
Este cálculo en el 2025 asciende a S/ 817,524 y se proyecta para el 2026 a S/ 858,418
En el 2025, un total de 9,236 estudiantes rindió el PLT. Con un precio de venta del examen de validación de S/ 300.00 y un costo unitario de S/ 89.25, la aplicación del examen generó una recaudación estimada de S/ 817,524.54. De esta población, el 25% (2,309 alumnos) fue exonerado y el 17% (1,570 alumnos) se ubicó en Inglés 5, evidenciando el impacto académico del examen.
Para el 2026, considerando un crecimiento proyectado del 5%, la población aumenta a 9,698 estudiantes. Manteniendo las mismas condiciones de precio y costo, la recaudación estimada se incrementa a S/ 858,418.47. En este escenario, 2,425 alumnos serían exonerados y 1,649 alumnos accederían directamente a Inglés 5.</t>
  </si>
  <si>
    <t xml:space="preserve">Reduce los casos por fraude y suplantación.
Asegura la calidad académica (solo convalida quien realmente tiene B2).
Recuperación de ingresos actualmente perdidos.
Proceso auditable, moderno y estandarizado.
Mejora la calidad de egresados, obteniendo mayor prestigio al contar con un certificado internacional.
</t>
  </si>
  <si>
    <t>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t>
  </si>
  <si>
    <t>We talk - Implementación B2B en Idiomas UPC</t>
  </si>
  <si>
    <t>Gali García - Dirección académica de inglés, Gerencia de operaciones académicas / Regularización</t>
  </si>
  <si>
    <t>RITM0580086</t>
  </si>
  <si>
    <t>No tiene</t>
  </si>
  <si>
    <t xml:space="preserve">Implementación del programa B2B en la Plataforma Idiomas UPC con el fin de automatizar los procesos académicos.
</t>
  </si>
  <si>
    <t xml:space="preserve">1. Asignación y validación de niveles por Placement test 2. Matrícula y gestión de grupos corporativos 3. Registro y visualización de calificaciones 4. Procesamiento de planilla docente
</t>
  </si>
  <si>
    <t xml:space="preserve">Contexto y necesidad:
El programa de ESP es un programa B2B que está dirigido a empresas que buscan capacitar a sus colaboradores en inglés especializado según área profesional. Para facilitar la operación, es necesario adaptar la plataforma Idiomas UPC con las siguientes funcionalidades:
Integración del placement test manual: La asignación de niveles será gestionada por el Departamento de Inglés, por lo que la plataforma debe permitir registrar manualmente los resultados del Placement test y asociarlos al nivel correspondiente.
Matrícula autónoma para clientes: Los clientes deben poder matricular directamente a sus colaboradores en el nivel acorde a los resultados del Placement test.
Visualización de calificaciones: Los estudiantes y sus empresas deben poder acceder a sus notas finales directamente en la plataforma. Esta imagen muestra el entorno actual de gestión de notas en Idiomas UPC. Se propone que los cursos del programa ESP también se integren a esta vista, permitiendo el registro y visualización de notas por parte de los instructores y alumnos.
Adecuación del motor de planilla: El motor planilla debe contar con un nuevo código de tarifa diferenciada de S/ 80 por hora para el programa ESP. Actualmente, el pago se realiza con el único código de tarifa (S/ 51.33) y la diferencia se deposita a través de SmartNet. Es necesario que el motor de planilla permita el ingreso/creación de nuevos códigos de tarifa.
-Diferenciación de alumnos en programas ESP con nuevo código. Con esta información el(los) alumnos tendrán acceso a su matricular dentro de la plataforma idiomas UPC, ingresar al flujo de convalidaciones o niveles (placement test) y posteriormente a la visualización de notas 
	Impactos en plataformas: (CRM, Idiomas UPC y Spring) 
Generación de nuevo código para tarifa de docente ESP 
	Impactos en plataformas (Idiomas UPC y Motor Planilla)
</t>
  </si>
  <si>
    <t xml:space="preserve">La plataforma Idiomas UPC no cuenta con todas las funcionalidades necesarias para operar los cursos B2B de manera completa, sobre todo al querer ofrecerlo al mercado externo. </t>
  </si>
  <si>
    <t>El requermiento busca sistematizar una nueva línea de negocio en Idiomas UPC</t>
  </si>
  <si>
    <t>Ali Alvarez, Zadith Ocaña, Timothy Zambrano</t>
  </si>
  <si>
    <t xml:space="preserve">Coordinadores académicos y administrativos del Departamento de Inglés 
Clientes corporativos (empresas) 
</t>
  </si>
  <si>
    <t xml:space="preserve">Pérdida de oportunidades de recaudación externa ya que no podemos escalar la oferta al mercado corporativo, a pesar de contar con el contenido y los procesos listos para hacerlo.
Se frena la expansión natural que ya se generó a partir del interés interno.
Duplicación operativa y mayor carga manual para los equipos académicos y administrativos.
</t>
  </si>
  <si>
    <t xml:space="preserve">Necesitamos adecuar la plataforma de Idiomas UPC;
para permitir la gestión integral de programas B2B como el programa ESP (Inglés para Fines Específicos)  abordando la matrícula, asignación por placement test, visualización de notas y aplicación de tarifa diferenciada de los cursos ESP para empresas;
logrando mayor autonomía por parte de los clientes en el proceso de matrícula 2. Inscripción acorde al nivel de inglés según resultados de Placement test  3. Optimización del proceso de pago docente (tarifa diferenciada) 4. Escalabilidad del programa y eficiencia operativa
</t>
  </si>
  <si>
    <t>Innovación y Crecimiento;Transformación Digital;Excelencia Operativa</t>
  </si>
  <si>
    <t>Este año se ejecutaron 4 pilotos para las modalidades de cursos para empresas: Business English, Discussions groups, Financial presentations y English for executives, con 71 alumnos internos para los que se calcula un ingreso que en el costo real sería estimado de S/ 87,547
Se estima una demanda para esas cuatro modalidades para el próximo año de 110 alumnos internos con un ingreso estimado aprox. de S/ 139,219. Además se proyecta abrir una nueva línea de preparación para examenes de certificación para empresas.
De contar con las funcionalidades requeridas, se podrán buscar oportunidades con empresas terceras que traerán más ingresos para Idiomas Upc</t>
  </si>
  <si>
    <t>Posibilidad de ofrecer los cursos a clientes externos.
Automatización de procesos, reduciendo carga operativa interna.
Escalar la capacidad para atender más grupos simultáneamente sin aumentar la carga manual.</t>
  </si>
  <si>
    <t>https://educorpperu-my.sharepoint.com/personal/diana_zapata_laureate_pe1/_layouts/15/Doc.aspx?sourcedoc=%7B92D37917-C686-4FAD-B35A-FA00C01091BA%7D&amp;file=Solicitud%20de%20requerimiento%20-%20WE%20TALK%20UPC%201220_Giancarlo%20Villacorta.pptx&amp;action=edit&amp;mobileredirect=true</t>
  </si>
  <si>
    <t>0.75</t>
  </si>
  <si>
    <t>Por la cantidad de información que se maneja, el reporte toma mucho tiempo.
Dependemos de la estimación que debe entregarnos uPlanner. Los tiempos estimados a este momento son de actividades internas una vez tengamos la cotización de uPlanner</t>
  </si>
  <si>
    <t>Ambos</t>
  </si>
  <si>
    <t>Lucía Vega</t>
  </si>
  <si>
    <t>En Proceso</t>
  </si>
  <si>
    <t xml:space="preserve">We talk - Transferencia de notas Blackboard – Idiomas UPC </t>
  </si>
  <si>
    <t>Gali Garcia - Dirección académica de inglés - Gerencia de operaciones académicas /Regularización</t>
  </si>
  <si>
    <t>RITM0522253</t>
  </si>
  <si>
    <t>Contar con la herramienta de transferencia de notas de Blackboard a Idiomas UPC para WeTALK UPC y Cibertec, automatizando los procesos de cierres de ciclos académicos.</t>
  </si>
  <si>
    <t>Inicio de clases y gestión de notas parciales y finales, cierre académico, emisión de actas, carga a planilla, cumplimiento de plazos.</t>
  </si>
  <si>
    <t>Activar la herramienta de Aprobación y Transferencia de notas en Blackboard para Idiomas UPC que permita la transferencia automática de notas finales una vez aprobadas por el instructor, eliminando la necesidad de carga manual.
Se habilitará la herramienta de “Aprobación y Transferencia de notas” dentro del entorno de Blackboard, permitiendo que los instructores WeTALK, una vez finalizado el curso y validadas las calificaciones, ejecuten un único paso para transferir los promedios finales directamente hacia Idiomas UPC. Este proceso permitirá integrar automáticamente los datos del Libro de Calificaciones de Blackboard con los registros académicos administrativos de Idiomas UPC.
Descripción funcional:
Activación Herramienta en Blackboard  “Aprobación y transferencia de notas”.
Activación manual por parte del instructor: Solo disponible tras validar calificaciones completas.
Sincronización automática con Idiomas UPC: Asocia curso, sección y promedio final de cada estudiante.
Registro automático de fecha/hora de envío: Para trazabilidad y control de errores.
Validación en Idiomas UPC: Confirmación de carga correcta o alerta si se detecta inconsistencia.</t>
  </si>
  <si>
    <t>El programa WeTALK UPN cuenta con la herramienta de Aprobación y Transferencia de notas, lo que reduce errores en el ingreso de información. Sin embargo, en WeTALK UPC y Cibertec no se dispone de esta herramienta, por lo que todos los instructores deben realizar el ingreso manual de notas para cada alumno y sección a su cargo.
En 2025, el número de notas transferidas en WeTALK UPC y Cibertec fue de 25,736.</t>
  </si>
  <si>
    <t>Reducción del tiempo administrativo y mejora en la calidad del servicio académico.</t>
  </si>
  <si>
    <t>Fidel Llong, Miguel Chang, Sara Miller, Timothy Zambrano</t>
  </si>
  <si>
    <t>Departamento de Inglés, Secretaría Académica WeTALK, TI , Telemarketing</t>
  </si>
  <si>
    <t>El proceso de ingreso de notas parciales y finales manual genera retrasos en el cierre académico y auditoría internas. 
Retraso en envío de lista de continuidad para matrículas.
Errores de digitación y duplicidad de criterios considerando el volumen de notas que debe digitar cada instructor.</t>
  </si>
  <si>
    <t xml:space="preserve">Necesitamos que los promedios parciales y finales de los cursos dictados en Blackboard se transfieran automáticamente a la plataforma Idiomas UPC a través de la herramienta de Aprobación y Transferencia de notas; 
Para evitar la carga manual de promedios, reducir errores, y garantizar eficiencia y trazabilidad en el cierre de notas;
Logrando optimización del recurso humano y tiempo. Disminución de errores humanos, trazabilidad automática de calificaciones y cierre oportuno del ciclo.
</t>
  </si>
  <si>
    <t>Transformación Digital;Excelencia Operativa;Calidad Académica</t>
  </si>
  <si>
    <t>Actualmente, el proceso de cierre académico en el Departamento de Inglés requiere que los instructores ingresen manualmente los promedios finales de los estudiantes desde Blackboard hacia la plataforma Idiomas UPC. Esta tarea repetitiva y operativamente delicada genera alta carga administrativa, riesgo de errores en los registros y retrasos en el cierre oportuno del ciclo. Se requiere automatizar el traspaso de información entre ambas plataformas para mejorar la eficiencia, trazabilidad y confiabilidad del proceso de notas finales.
Para dimensionar la importancia del requerimiento, se presentan los siguientes datos operativos:
Total de instructores activos: 550
Total de cursos activos por ciclo: Alrededor de 900
Total de estudiantes impactados por ciclo: Alrededor de 30,000</t>
  </si>
  <si>
    <t>Cierres académicos sin retrasos al automatizar la transferencia de notas.
Reduce errores operativos y riesgos de auditoría al evitar digitación manual y criterios duplicados.
Agiliza la generación de listas de continuidad para matrícula.</t>
  </si>
  <si>
    <t>https://educorpperu-my.sharepoint.com/personal/diana_zapata_laureate_pe1/_layouts/15/Doc.aspx?sourcedoc=%7B6D605640-81CC-4DAE-8B2B-6CA8AC5BF6AC%7D&amp;file=Requerimiento%20Transferencia%20de%20notas%20(2)_Giancarlo%20Villacorta.pptx&amp;action=edit&amp;mobileredirect=true</t>
  </si>
  <si>
    <t>0.5</t>
  </si>
  <si>
    <t>Asumimos que el estudiante ya tiene la marca de suspensión para ser excluido del proceso.</t>
  </si>
  <si>
    <t>Atender</t>
  </si>
  <si>
    <t>B</t>
  </si>
  <si>
    <t>We talk - FIXING DE IDIOMAS UPC</t>
  </si>
  <si>
    <t>Gali García - Dirección académica de idiomas, Gerencia de operaciones académicas /Regularización</t>
  </si>
  <si>
    <t>RITM0580943</t>
  </si>
  <si>
    <t>La plataforma Idiomas UPC presenta episodios de lentitud y fallas, especialmente en periodos de alta demanda como la carga de notas y procesos académicos críticos.</t>
  </si>
  <si>
    <t>Registro de notas, matrícula, programación</t>
  </si>
  <si>
    <t xml:space="preserve">Implementar un fix estructural en Idiomas UPC que garantice estabilidad, disponibilidad y desempeño óptimo durante los picos operativos.
Asegurar que la plataforma soporte adecuadamente el crecimiento del alumnado 2026–2027 y los procesos académicos de alta demanda.
</t>
  </si>
  <si>
    <t xml:space="preserve">La plataforma Idiomas UPC presenta episodios de lentitud y fallas, especialmente en periodos de alta demanda como la carga de notas y procesos académicos críticos.
La matrícula es realizada directamente por los estudiantes en Idiomas UPC, lo que expone el proceso a fallas que afectan la experiencia del usuario.
La programación académica dentro de Idiomas UPC depende de procesos manuales y la estabilidad de la plataforma.
</t>
  </si>
  <si>
    <t>El sistema presenta problemas de lentitud y fallas sobre todo el periodos de ejecución de procesos claves como matrícula y registro de notas.</t>
  </si>
  <si>
    <t>Fidel Llong, Miguel Chang, Sara Miller</t>
  </si>
  <si>
    <t xml:space="preserve">Alumnos, Dirección académica de Idiomas, Secretaría académica We talk
</t>
  </si>
  <si>
    <t xml:space="preserve">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t>
  </si>
  <si>
    <t xml:space="preserve">Necesitamos Implementar un fix estructural en Idiomas UPC que garantice estabilidad, disponibilidad y desempeño óptimo durante los picos operativos.
Para Asegurar que la plataforma soporte adecuadamente el crecimiento del alumnado 2026–2027 y los procesos académicos de alta demanda.
Logrando 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</si>
  <si>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Excelencia Operativa;Calidad Académica;Innovación y Crecimiento</t>
  </si>
  <si>
    <t>Asegurar que la plataforma soporte adecuadamente el crecimiento del alumnado 2026–2027
Riesgo de fallas o interrupciones durante momentos críticos (subida de notas, matrícula, programación), lo que puede afectar la continuidad académica.
Impacto directo en la matrícula: fallas o lentitud en la plataforma desmotivan a los estudiantes y pueden influir negativamente en su decisión de matricularse.
Para dimensionar la importancia del requerimiento, se presentan los siguientes datos operativos:
Total de instructores activos: 550
Total de cursos activos por ciclo: Alrededor de 900
Total de estudiantes impactados por ciclo: Alrededor de 30,000</t>
  </si>
  <si>
    <t xml:space="preserve">Reducción de fallas y caídas en periodos críticos, asegurando estabilidad operativa.
Mejora en la experiencia del estudiante, favoreciendo la matrícula, continuidad y satisfacción.
Disminución de errores operativos en programación académica y procesos administrativos.
Mayor confiabilidad institucional al contar con una plataforma robusta.
</t>
  </si>
  <si>
    <t>https://educorpperu-my.sharepoint.com/personal/diana_zapata_laureate_pe1/_layouts/15/Doc.aspx?sourcedoc=%7B83D16EC1-5053-4D5B-B724-5D9DBEF99F68%7D&amp;file=Solicitud%20de%20requerimientos%20FIXING%20DE%20IDIOMAS_Giancarlo%20Villacorta.pptx&amp;action=edit&amp;mobileredirect=true</t>
  </si>
  <si>
    <t>El tiempo estimado es de solo Aplicaciones y Sistemas. Falta agregar el tiempo de Data &amp; BI, más el tiempo de pase a producción.
Se asume para el PF012 que adicional los cursos de penalidades por 4ta.
AC006 adicionar los códigos de detalle de penalidades por 4ta y la generación de los cargos</t>
  </si>
  <si>
    <t>Mejoras en trámites de retiro de ciclo</t>
  </si>
  <si>
    <t>Martha Apaza, Diana Figueroa - Jhoy Vargas, Ejecución de campañas de retención</t>
  </si>
  <si>
    <t>RITM0581890</t>
  </si>
  <si>
    <t xml:space="preserve">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
</t>
  </si>
  <si>
    <t>Retiro de ciclo</t>
  </si>
  <si>
    <t>Los alumnos deben poder registrar sus trámites de retiro de ciclo si es que tiene una carta de permanencia para un periodo distinto al que está queriendo retirarse y el alumno EPE debe poder registrar su retiro sin importar si tiene una nota registrada o habiendo terminado el módulo A.</t>
  </si>
  <si>
    <t>El sistema no permite registrar las solicitudes de retiro de ciclo cuando un alumno tiene registrada una carta de permanencia para un periodo anterior, además no permite registrar solicitudes cuando un alumno tiene notas registradas o ha cursado el módulo A, lo que por reglamento si debería permitir. 
Ante ello se deben ingresar solicitudes manuales por el equipo administrativo.</t>
  </si>
  <si>
    <t>El trámite de retiro de ciclo no valida el periodo de vigencia de la carta de permanencia y en el caso de EPE no debe validar que el alumno tenga notas ingresadas ni haya terminado el módulo A</t>
  </si>
  <si>
    <t>Pool Román, Francisco Samamé</t>
  </si>
  <si>
    <t>Estudiantes, Personal del equipo de retención</t>
  </si>
  <si>
    <t xml:space="preserve">Efectuar estas mejoras permitirá evitar gestiones manuales por falta de recursos  y evitar reclamos hacia la universidad o a través de indecopi
Las horas hombre dedicadas a la gestion manual se enfocarian en gestion con impacto en matricula y budget de retiro de ciclo. Se debe considerar que el ingreso de un ticket manual toma 15 minutos en promedio
total de ticket 20252 son 65 tickets seria un total de 16 horas 
En el último periodo 20252 se tuvieron un aproximado de 16 casos de quejas de alumnos que no pudieron registrar su solicitud que se registraron en el libro de reclamaciones. Se prevee evitar multa de hasta 4 UIT.
</t>
  </si>
  <si>
    <t xml:space="preserve">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
</t>
  </si>
  <si>
    <t>Excelencia Operativa;Calidad Académica;Transformación Digital</t>
  </si>
  <si>
    <t xml:space="preserve">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
</t>
  </si>
  <si>
    <t>Mitigación de riesgos reputacionales y reclamos hacia la universidad.</t>
  </si>
  <si>
    <t>https://educorpperu-my.sharepoint.com/personal/diana_zapata_laureate_pe1/_layouts/15/Doc.aspx?sourcedoc=%7B951FD7E4-9B48-4809-A091-06F4F7996B32%7D&amp;file=Solicitud%20de%20requerimientos%20Mejoras%20tramite%20d_Giancarlo%20Villacorta.pptx&amp;action=edit&amp;mobileredirect=true</t>
  </si>
  <si>
    <t>Estimación Neoris.
Ya hemos tenido reuniones con Neoris pero aún no tenemos la estimación.
El monto puesto es un aproximado comparando con otros requerimiento (50 horas)</t>
  </si>
  <si>
    <t>A</t>
  </si>
  <si>
    <t>lucia.vega@laureate.pe</t>
  </si>
  <si>
    <t>Ana Vega Iparraguirre</t>
  </si>
  <si>
    <t>Upgrade Banner UPC</t>
  </si>
  <si>
    <t>Humberto Marota - Tecnologías y transformación digital</t>
  </si>
  <si>
    <t>Humberto Marota /Regularización</t>
  </si>
  <si>
    <t>RITM0586351</t>
  </si>
  <si>
    <t xml:space="preserve">Se han detectado vulnerabilidades en el ambiente de Banner Producción UPC que necesitan ser remediados con la actualización de versión de sus módulos. </t>
  </si>
  <si>
    <t>Procesos académicos, trámites.</t>
  </si>
  <si>
    <t xml:space="preserve">Concluir con el upgrade de Banner UPC y probar las funcionalidades estén operativas, y que no tengamos impactos en periféricos. </t>
  </si>
  <si>
    <t>El upgrade se inició en noviembre, sin embargo no llego a concluir por observaciones del negocio que hicieron que se detenga y se debe retomar.</t>
  </si>
  <si>
    <t>Por temas de seguridad (vulnerabilidades en el ambiente)</t>
  </si>
  <si>
    <t>Blackboard, Mi UPC, tramites, uclass, id usuario, bolsa de trabajo para egresados, orquestador (migraciones), DACA (FDM), sanciones, gestión docente</t>
  </si>
  <si>
    <t>Usuarios administrativos (Secretaría Académica) Trámites (por confirmar de acuerdo al análisis)</t>
  </si>
  <si>
    <t>De no tener resultados exitosos se podría tener afectación en la operación en algunas funcionalidades.</t>
  </si>
  <si>
    <t>El equipo de Seguridad nos reportó vulnerabilidades de alto impacto detectadas por la herramienta BitSight, relacionadas a los vectores de riesgo: “Web Application Headers” y “Web Application Security”, y en la revisión de infraestructura indicó que para subsanar las vulnerabilidades se debe realizar la actualización de las versiones de Banner en sus módulos.</t>
  </si>
  <si>
    <t>Calidad Académica;Excelencia Operativa</t>
  </si>
  <si>
    <t>No se cuenta con la información</t>
  </si>
  <si>
    <t>Levantar vulnerabilidades reportadas por Seguridad</t>
  </si>
  <si>
    <t>https://educorpperu-my.sharepoint.com/personal/diana_zapata_laureate_pe1/_layouts/15/Doc.aspx?sourcedoc=%7BF83480BD-B6FA-4D15-B43A-D540F521B451%7D&amp;file=Banner%20DEV%20UPC%20Test%20Scripts%2002%20Nov%202025_Ana%20Vega%20Iparraguirr.xlsx&amp;action=default&amp;mobileredirect=true</t>
  </si>
  <si>
    <t>1.75</t>
  </si>
  <si>
    <t>En reuniones el negocio aún no tiene claro el proceso. Con lo que nos han comentado hemos estimado.</t>
  </si>
  <si>
    <t xml:space="preserve">Habilitación de Firewall a todas las suscripciones Cloud </t>
  </si>
  <si>
    <t>UPN;UPC;CIB</t>
  </si>
  <si>
    <t>Carlos Sanchez - Seguridad de la informacion /Regularización</t>
  </si>
  <si>
    <t>RIT - No aplica</t>
  </si>
  <si>
    <t>OPEX (A indicar por Rolando Lopez)</t>
  </si>
  <si>
    <t>Existen aplicaciones y APIs en las nubes de Laureate que no cuentan con un Firewall que sirva como protección ante intentos de ataque externos.</t>
  </si>
  <si>
    <t>Proceso de Operaciones de Seguridad</t>
  </si>
  <si>
    <t>Habilitar los firewalls cloud para proteger los sistemas de la organización</t>
  </si>
  <si>
    <t>Todo sistema debe contar con un firewall como capa de protección ante ciberataques externos, de no existir, estos sistemas tienen una alta probabilidad de sufrir un incidente de seguridad y afectar a la institución a nivel reputacional, regulatorio y económico</t>
  </si>
  <si>
    <t>Incidente de seguridad</t>
  </si>
  <si>
    <t>Sólo los mencionados en el punto anterior</t>
  </si>
  <si>
    <t>Estudiantes, docentes y colaboradores cuya información se vea filtrada o presenten problemas para acceder a sus sistemas</t>
  </si>
  <si>
    <t>Indisponibilidad de los sistemas, filtración y/o adulteración de información sensible, ambos causando impactos reputacionales, regulatorios y económicos</t>
  </si>
  <si>
    <t>Habilitar el Firewall Cloud a todas las aplicaciones y APIs existentes en las nubes de Laureate</t>
  </si>
  <si>
    <t>Reducción de incidentes de seguridad que pueden generar sanciones por incumplimiento de una ley y/o regulación (Entre 5 a 50 UITs)</t>
  </si>
  <si>
    <t>Mejorar la confianza de Laureate para con los estudiantes y docentes.
Evitar un impacto reputacional sobre la imagen de la organización.</t>
  </si>
  <si>
    <t>https://educorpperu-my.sharepoint.com/personal/diana_zapata_laureate_pe1/Documents/Aplicaciones/Microsoft%20Forms/REGISTRO%20DE%20INICIATIVAS/Pregunta/Network%20Security%20Policy_Spanish_Carlos%20Sanchez%20Rubio.pdf; https://educorpperu-my.sharepoint.com/personal/diana_zapata_laureate_pe1/Documents/Aplicaciones/Microsoft%20Forms/REGISTRO%20DE%20INICIATIVAS/Pregunta/Cartilla-de-Directiva-de-Seguridad_Carlos%20Sanchez%20Rubio.pdf; https://educorpperu-my.sharepoint.com/personal/diana_zapata_laureate_pe1/Documents/Aplicaciones/Microsoft%20Forms/REGISTRO%20DE%20INICIATIVAS/Pregunta/Ley%20N%C2%BA%2029733.pdf.pdf_Carlos%20Sanchez%20Rubio.pdf; https://educorpperu-my.sharepoint.com/personal/diana_zapata_laureate_pe1/Documents/Aplicaciones/Microsoft%20Forms/REGISTRO%20DE%20INICIATIVAS/Pregunta/Decreto-Supremo-016-2024-JUS-LPDerecho_Carlos%20Sanchez%20Rubio.pdf; https://educorpperu-my.sharepoint.com/personal/diana_zapata_laureate_pe1/Documents/Aplicaciones/Microsoft%20Forms/REGISTRO%20DE%20INICIATIVAS/Pregunta/Information%20Security%20Policy_Spanish_Carlos%20Sanchez%20Rubio.pdf</t>
  </si>
  <si>
    <t>El monto se ha tomado de una cotización similar de UPC.
Aún nos encontramos a la espera de las reglas de parte de los usuarios.</t>
  </si>
  <si>
    <t>Fortalecimiento de Seguridad Perimetral en la Nube</t>
  </si>
  <si>
    <t>Carlos Sanchez - Seguridad de la Informacion /Regularización</t>
  </si>
  <si>
    <t>RIT -  No aplica</t>
  </si>
  <si>
    <t>No aplica</t>
  </si>
  <si>
    <t>Actualmente hay diversas aplicaciones que no están configuradas con reglas para restringir el acceso sólo desde Cloudflare. Además, las reglas configuradas a nivel de los firewalls existentes, tienen reglas ALL configuradas y por último, hay IPs cloud expuestas.</t>
  </si>
  <si>
    <t>Todo sistema debe tener configuradas reglas para sólo permitir acceso desde Cloudflare, no tener reglas ALL habilitadas y restringir las IPs cloud expuestas</t>
  </si>
  <si>
    <t>Mejorar la postura de seguridad en las nubes de Laureate</t>
  </si>
  <si>
    <t>https://educorpperu-my.sharepoint.com/personal/diana_zapata_laureate_pe1/Documents/Aplicaciones/Microsoft%20Forms/REGISTRO%20DE%20INICIATIVAS/Pregunta/Information%20Security%20Policy_Spanish_Carlos%20Sanchez%20Rubio%201.pdf; https://educorpperu-my.sharepoint.com/personal/diana_zapata_laureate_pe1/Documents/Aplicaciones/Microsoft%20Forms/REGISTRO%20DE%20INICIATIVAS/Pregunta/Network%20Security%20Policy_Spanish_Carlos%20Sanchez%20Rubio%201.pdf; https://educorpperu-my.sharepoint.com/personal/diana_zapata_laureate_pe1/Documents/Aplicaciones/Microsoft%20Forms/REGISTRO%20DE%20INICIATIVAS/Pregunta/Ley%20N%C2%BA%2029733.pdf.pdf_Carlos%20Sanchez%20Rubio%201.pdf; https://educorpperu-my.sharepoint.com/personal/diana_zapata_laureate_pe1/Documents/Aplicaciones/Microsoft%20Forms/REGISTRO%20DE%20INICIATIVAS/Pregunta/Decreto-Supremo-016-2024-JUS-LPDerecho_Carlos%20Sanchez%20Rubio%201.pdf; https://educorpperu-my.sharepoint.com/personal/diana_zapata_laureate_pe1/Documents/Aplicaciones/Microsoft%20Forms/REGISTRO%20DE%20INICIATIVAS/Pregunta/Cartilla-de-Directiva-de-Seguridad_Carlos%20Sanchez%20Rubio%201.pdf</t>
  </si>
  <si>
    <t>El esfuerzo estimado considera sólo a Desarrollo de TI. Falta agregar el esfuerzo de Relacionamiento</t>
  </si>
  <si>
    <t>Nohelí Cabrera / César Soplín</t>
  </si>
  <si>
    <t>Data Security/Advanced Data Leak Prevention</t>
  </si>
  <si>
    <t>LAUREATE PERÚ</t>
  </si>
  <si>
    <t>RIT - No Aplica</t>
  </si>
  <si>
    <t>USD 37,372.00 OPEX</t>
  </si>
  <si>
    <t>Se requiere implementar la tecnología IRM de Microsoft con el objetivo de definir y aplicar políticas de seguridad que permitan un mejor manejo de la transferencia y almacenamiento de información para prevenir escenarios de fuga de información en Outlook, OneDrive y Sharepoint</t>
  </si>
  <si>
    <t>Por definir en base a un assessment previo a realizar por el proveedor</t>
  </si>
  <si>
    <t>Implementar la tecnología IRM de Microsoft con el objetivo de definir y aplicar políticas de seguridad que permitan un mejor manejo de la transferencia y almacenamiento de información para prevenir escenarios de fuga de información en Outlook, OneDrive y Sharepoint</t>
  </si>
  <si>
    <t>Actualmente no existe una forma de controlar la transferencia y almacenamiento seguro de la información en Outlook, OneDrive y Sharepoint</t>
  </si>
  <si>
    <t>Roadmap de Ciberseguridad 2026</t>
  </si>
  <si>
    <t>No existe un problema como tal, es un proyecto resultado de un Assessment de Seguridad y parte del Roadmap definido para el 2026, pero los usuarios del sistema serán personal administrativo de Laureate.</t>
  </si>
  <si>
    <t>Filtración y/o adulteración de información sensible, ambos causando impactos reputacionales, regulatorios y económicos</t>
  </si>
  <si>
    <t>Definición e implementación de IRM de Microsoft para prevenir escenarios de fuga de información en Outlook, OneDrive y Sharepoint</t>
  </si>
  <si>
    <t>https://educorpperu-my.sharepoint.com/personal/diana_zapata_laureate_pe1/Documents/Aplicaciones/Microsoft%20Forms/REGISTRO%20DE%20INICIATIVAS/Pregunta/Information%20Asset%20Classification%20Policy_Spani_Carlos%20Sanchez%20Rubio.pdf; https://educorpperu-my.sharepoint.com/personal/diana_zapata_laureate_pe1/Documents/Aplicaciones/Microsoft%20Forms/REGISTRO%20DE%20INICIATIVAS/Pregunta/Information%20Security%20Policy_Spanish_Carlos%20Sanchez%20Rubio%202.pdf; https://educorpperu-my.sharepoint.com/personal/diana_zapata_laureate_pe1/Documents/Aplicaciones/Microsoft%20Forms/REGISTRO%20DE%20INICIATIVAS/Pregunta/Ley%20N%C2%BA%2029733.pdf.pdf_Carlos%20Sanchez%20Rubio%202.pdf; https://educorpperu-my.sharepoint.com/personal/diana_zapata_laureate_pe1/Documents/Aplicaciones/Microsoft%20Forms/REGISTRO%20DE%20INICIATIVAS/Pregunta/Decreto-Supremo-016-2024-JUS-LPDerecho_Carlos%20Sanchez%20Rubio%202.pdf; https://educorpperu-my.sharepoint.com/personal/diana_zapata_laureate_pe1/Documents/Aplicaciones/Microsoft%20Forms/REGISTRO%20DE%20INICIATIVAS/Pregunta/Cartilla-de-Directiva-de-Seguridad_Carlos%20Sanchez%20Rubio%202.pdf</t>
  </si>
  <si>
    <t>Network Segmentation Enforcement &amp; Zero Trust Network Access</t>
  </si>
  <si>
    <t>OPEX asumido directamente por Corporativo</t>
  </si>
  <si>
    <t>Actualmente hay un reto para segmentar las redes de la organización y lo sistemas y plataformas, de modo tal que el acceso y comunicación entre ellos se maneje bajo un enfoque seguro y bajo el principio de Zero Trust y mínimo privilegio</t>
  </si>
  <si>
    <t>Proceso de Operaciones TI
Proceso de Redes</t>
  </si>
  <si>
    <t>Implementar una tecnología que permita ejecutar una segmentación de redes automatizada bajo un enfoque de Zero Trust</t>
  </si>
  <si>
    <t>Roadmap de Seguridad 2026</t>
  </si>
  <si>
    <t>Colaboradores</t>
  </si>
  <si>
    <t>Estudiantes y docentes cuya información es vulnerada por un incidente de seguridad que explote las deficiencias en los sistemas</t>
  </si>
  <si>
    <t>Implementar una tecnología para fortalecer la segmentación de redes automatizada bajo un enfoque de Zero Trust</t>
  </si>
  <si>
    <t>https://educorpperu-my.sharepoint.com/personal/diana_zapata_laureate_pe1/Documents/Aplicaciones/Microsoft%20Forms/REGISTRO%20DE%20INICIATIVAS/Pregunta/Information%20Security%20Policy_Spanish_Carlos%20Sanchez%20Rubio%203.pdf; https://educorpperu-my.sharepoint.com/personal/diana_zapata_laureate_pe1/Documents/Aplicaciones/Microsoft%20Forms/REGISTRO%20DE%20INICIATIVAS/Pregunta/Network%20Security%20Policy_Spanish_Carlos%20Sanchez%20Rubio%202.pdf; https://educorpperu-my.sharepoint.com/personal/diana_zapata_laureate_pe1/Documents/Aplicaciones/Microsoft%20Forms/REGISTRO%20DE%20INICIATIVAS/Pregunta/Ley%20N%C2%BA%2029733.pdf.pdf_Carlos%20Sanchez%20Rubio%203.pdf; https://educorpperu-my.sharepoint.com/personal/diana_zapata_laureate_pe1/Documents/Aplicaciones/Microsoft%20Forms/REGISTRO%20DE%20INICIATIVAS/Pregunta/Decreto-Supremo-016-2024-JUS-LPDerecho_Carlos%20Sanchez%20Rubio%203.pdf; https://educorpperu-my.sharepoint.com/personal/diana_zapata_laureate_pe1/Documents/Aplicaciones/Microsoft%20Forms/REGISTRO%20DE%20INICIATIVAS/Pregunta/Cartilla-de-Directiva-de-Seguridad_Carlos%20Sanchez%20Rubio%203.pdf</t>
  </si>
  <si>
    <t>Requerimiento de servicios de CRM para el desarrollo de la plataforma de Admisión Online</t>
  </si>
  <si>
    <t>Alejandro Tello Llosa - Squad Admisión Online</t>
  </si>
  <si>
    <t>CRM UPN (RITM0573205)</t>
  </si>
  <si>
    <t>$139,726 capex $40,198 opex</t>
  </si>
  <si>
    <t xml:space="preserve">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
</t>
  </si>
  <si>
    <t xml:space="preserve">Proceso de Admisión
</t>
  </si>
  <si>
    <t>Se desea mejorar y reducir la sfricciones en el journy considerando solo 7 pasos: Interés, levantamiento de datos, validación de datos, carga de documentos, validación de convalidación, pago y agendamiento de examen</t>
  </si>
  <si>
    <t xml:space="preserve">Actualmente todo el proceso es atendido por un equipo de asesores y pasa por un ASIS de 10 pasos:  Interés, inscripción, pago, envío de documentos, examen, entrevista, evaluación de expediente, documentación, matrícula e incorporación como estudiante, esto ocasina extensiones de tiempo que podrían acabar en una perdida de interes por parte del prospecto
</t>
  </si>
  <si>
    <t xml:space="preserve">Como el proceso actual es con asesores lo que se busca es permitirle a prospecto un proceso totalmente digitalizado, con apoyo de IA, que le brinde información granular a cada paso </t>
  </si>
  <si>
    <t>Personal del equipo de admisión</t>
  </si>
  <si>
    <t>Estudiantes Working Adult de CAD y Semipresencial</t>
  </si>
  <si>
    <t xml:space="preserve">
En la modalidad a distancia, de 7,214 postulantes iniciales, solo 4,894 completan su matrícula. Esto representa una pérdida del 32% de estudiantes durante el proceso de admisión.
El análisis identifica que esta deserción ocurre principalmente por la fragmentación del proceso actual: postulación, pago, entrega de documentos y examen de admisión operan en sistemas independientes, generando fricción y abandono.</t>
  </si>
  <si>
    <t xml:space="preserve">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
</t>
  </si>
  <si>
    <t>Transformación Digital</t>
  </si>
  <si>
    <t xml:space="preserve">Con este proyecto se busca alcanzar un revenue de $4M y un Ebitda de $ 2.4M en madurez. </t>
  </si>
  <si>
    <t>Mejorar la experiencia del prospecto, reducir la operatividad del equipo de admisión, reducción los tiempos de matrícula en al menos 48 hrs</t>
  </si>
  <si>
    <t>https://educorpperu-my.sharepoint.com/personal/diana_zapata_laureate_pe1/Documents/Aplicaciones/Microsoft%20Forms/REGISTRO%20DE%20INICIATIVAS/Pregunta/funnel-de-desercion-carreras-a-distancia-UPN_Alejandro%20Tello%20Llos.png</t>
  </si>
  <si>
    <t>Reporte para Seguimiento de Retiros de Ciclo formales</t>
  </si>
  <si>
    <t>Jose Luis Ramos Adrianzen</t>
  </si>
  <si>
    <t>RITM0584727</t>
  </si>
  <si>
    <t>No cuenta con presupuesto, pero se puede evaluar en base a la estimación realizada.</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</si>
  <si>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t>
  </si>
  <si>
    <t>Proceso Retiros de Ciclos y Proceso de Recaudación.</t>
  </si>
  <si>
    <t>Se requiere según el control ejecutar una validación al 100% de los retiros formales del mes para alumnos de pregrado y EPE en los ciclos de verano y regulares, dado que en promedio entre 2024 y 2025 de retiros formales ascendió a 3.7M USD.</t>
  </si>
  <si>
    <t>Actualmente no se cuenta con un reporte que permita hacer esta validación, por lo que la revisión del equipo de facturación realiza es muestral (5% de los retiros mensuales).</t>
  </si>
  <si>
    <t>No se cuenta con un reporte que permita hacer la validación de anulaciones de boletas emitidas para alumnos solicitaron el retiro de ciclo antes de los exámenes parciales, por lo que la revisión del equipo de facturación realiza es muestral (5% de los retiros mensuales).</t>
  </si>
  <si>
    <t>Personal que gestiona los Trámites de retiro de ciclo.</t>
  </si>
  <si>
    <t>Alumnos con retiro de ciclo aprobados, Personal de Facturación, Personal de Control Interno.</t>
  </si>
  <si>
    <t>Tener en cuenta que al ser un control SOX, se necesita validar la integridad de toda la población de retiros formales, es decir el 100% de los casos. Con una muestra eso no se esta cumpliendo.</t>
  </si>
  <si>
    <t>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t>
  </si>
  <si>
    <t>EN promedio entre 2024 y 2025 los retiros de ciclos formales ascendieron a 3.7M USD.</t>
  </si>
  <si>
    <t>Asegurar la integridad de toda la población de alumnos que cuentan con retiros de ciclos aprobados.</t>
  </si>
  <si>
    <t>https://educorpperu-my.sharepoint.com/personal/diana_zapata_laureate_pe1/_layouts/15/Doc.aspx?sourcedoc=%7BFCF2BAF2-A2BE-40AB-B859-1D5B92387773%7D&amp;file=Solicitud%20de%20query%20retiros%20formales%20-%20ACT_Luis%20Alberto%20Almeyda.pptx&amp;action=edit&amp;mobileredirect=true</t>
  </si>
  <si>
    <t>1.5</t>
  </si>
  <si>
    <t>liz.medina@upc.pe</t>
  </si>
  <si>
    <t>Carolina Medina Suarez</t>
  </si>
  <si>
    <t xml:space="preserve">Mejora del Reporte de Matriculados de Licencias Coursera </t>
  </si>
  <si>
    <t>Soledad Alfaro - Gerencia de Aprendizaje Online</t>
  </si>
  <si>
    <t>RITM0586181</t>
  </si>
  <si>
    <t>S/. 17 000 OPEX</t>
  </si>
  <si>
    <t>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t>
  </si>
  <si>
    <t>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t>
  </si>
  <si>
    <t>El reporte debe cargar en un máximo de 5 minutos para permitir la toma de decisiones casi en tiempo real
Habilitar la descarga de información en formatos Excel y CSV
Visualizar datos de matriculados y retiros actualizados en tiempo real
Visualizar notas finales
El sistema debe soportar el crecimiento progresivo del volumen de datos (+30,000 registros para Pregrado y EPE)
Mantener consistencia con los sistemas fuente.</t>
  </si>
  <si>
    <t>El reporte de matriculados de cursos Coursera funciona de la siguiente manera:
El usuario se conecta a la VPN y accede al sistema de reportes ( Reporting Services).
Selecciona el periodo académico y solicita el reporte.
El reporte demora 25-30 minutos en cargar debido al volumen de datos (~28,000 registros por ciclo).
La funcionalidad de descarga no está disponible.
La información no se puede exportar a Excel/CSV para análisis posterior.
Esto impide cumplir el objetivo final de obtener el reporte para gestionar licencias durante el periodo crítico de matrícula.
Se solicita el reporte al equipo de GEISI, sin embargo, se demora aproximadamente 1 semana como máximo por su SLA para entregarnos la información y solo se entrega 1 solo reporte. El equipo de Aprendizaje Online requiere el reporte varias veces al día, casi en tiempo real, para el monitoreo durante el periodo de matrícula.</t>
  </si>
  <si>
    <t>El reporte no está optimizado para manejar el volumen actual de datos (~28,000 registros). La consulta o arquitectura del reporte no escala adecuadamente, provocando tiempos de carga excesivos. Además, la funcionalidad de exportación/descarga no está deshabilitada en el sistema actual de reportes, lo que impide obtener la información en formatos utilizables para el análisis.</t>
  </si>
  <si>
    <t>Coursera
Equipo de GESI</t>
  </si>
  <si>
    <t xml:space="preserve">Equipo de Aprendizaje Online (gestión de licencias)
Estudiantes de los cursos con contenido Coursera
Docentes </t>
  </si>
  <si>
    <t>Riesgo de pérdida de hasta 450 licencias por ciclo que no se reasignan oportunamente.
Pérdida estimada de USD 22,500 por ciclo (450 licencias × USD 50/licencia)
Imposibilidad de monitorear uso, asignación y retiro de las 28 000 licencias en tiempo real.
Afecta el seguimiento académico personalizado a estudiantes, comprometiendo el mantenimiento de tasas de alumnos aprobados en el curso (85.66%) y alumnos que no se retiran durante el periodo académico (86.73%).
El año pasado se presentaron 4 quejas de estudiantes porque no pudieron ingresar a sus cursos Coursera, debido a que no fue posible recuperar a tiempo las licencias proyectadas.</t>
  </si>
  <si>
    <t>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t>
  </si>
  <si>
    <t>Excelencia Operativa;Calidad Académica</t>
  </si>
  <si>
    <t>Reducción del tiempo de carga del reporte de 25-30 minutos a menos de 5 minutos
Ahorro de USD 22,500 por ciclo (450 licencias × USD 50)
Soporte para +30,000 registros de matrículas sin degradación de rendimiento
Monitoreo y maximización del uso de las 28 000 licencias Coursera.</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</si>
  <si>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</si>
  <si>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t>
  </si>
  <si>
    <t>El esfuerzo incluye optimizar la lógica del proceso para reducir los tiempos y analizar el cambio de horarios de ejecución.
Es parte del proyecto de migración del ODS planificado hasta el momento para ejecutarse en Marzo.</t>
  </si>
  <si>
    <t>Carlos Quenema / Lucía Vega</t>
  </si>
  <si>
    <t>Ecommerce - Registro de API de Hubspot en Api Manager</t>
  </si>
  <si>
    <t>CIB, UPC, UPN</t>
  </si>
  <si>
    <t>Ecommerce (CIB, UPC, UPN) /Regularización</t>
  </si>
  <si>
    <t>RITM0589253</t>
  </si>
  <si>
    <t xml:space="preserve">SCTASK1463227 Lo estan viendo Emily Cabrera Cieza de Arquitectura  </t>
  </si>
  <si>
    <t>Api Manager</t>
  </si>
  <si>
    <t>Servicios para que en el portal de UPN se muestren los requisitos de la matrícula</t>
  </si>
  <si>
    <t>Validador de Matrícula / Mi Mundo UPN / Canales Digitales /Regularización</t>
  </si>
  <si>
    <t>RITM0588989</t>
  </si>
  <si>
    <t>SCTASK1462825 se lo pidieron al BRM Carla UPN, Carla A. debe ingresarlo al Comité de Demanda</t>
  </si>
  <si>
    <t>Análisis e implementación de los servicios que permiten la automatización del proceso matrícula venta del Ecommerce (generar comprobante, crear accesos, inscribir alumno en sección)</t>
  </si>
  <si>
    <t>Ecommerce CIB /Regularización</t>
  </si>
  <si>
    <t>Eduardo Paul</t>
  </si>
  <si>
    <t>RITM0589243</t>
  </si>
  <si>
    <t>SCTASK1463216. Lo tiene el BRM CIB Eduardo</t>
  </si>
  <si>
    <t>CRM, SPRING, AD, Id Usuario, Banner</t>
  </si>
  <si>
    <t>Ecommerce UPC /Regularización</t>
  </si>
  <si>
    <t>RITM0589248</t>
  </si>
  <si>
    <t>SCTASK1463221. Mesa de ayuda lo cerro por falta de información</t>
  </si>
  <si>
    <t>El front de la aplicación que permite dirigirte a la planificación debe ser hecha por La Aceleradora. La estimación sólo considera el esfuerzo para automatizar la generación de turnos para la planificación</t>
  </si>
  <si>
    <t>Credenciales de GDO en Certificación y en producción</t>
  </si>
  <si>
    <t>Onboarding UPN / Mi Mundo UPN / Canales Digitales /Regularización</t>
  </si>
  <si>
    <t>RITM0589086</t>
  </si>
  <si>
    <t>SCTASK1462970 Asignado a Juan el 23/01 por error</t>
  </si>
  <si>
    <t>GDO</t>
  </si>
  <si>
    <t>No se considera posgrado ni administrativos</t>
  </si>
  <si>
    <t>/Regularización</t>
  </si>
  <si>
    <t>Ecommerce (CIB, UPC, UPN)  Api Manager</t>
  </si>
  <si>
    <t>Pruebas 2 semanas de cada dominio</t>
  </si>
  <si>
    <t>Ecommerce CIB / CRM, SPRING, AD, Id Usuario, Banner</t>
  </si>
  <si>
    <t>Es un proyecto. Se está solicitando hacer una aplicación de matrícula para electivos. El tiempo estimado contempla hacer una aplicación (frnt y back). Involucrar a La Aceleradora.</t>
  </si>
  <si>
    <t>RITM0591031</t>
  </si>
  <si>
    <t>Ecommerce UPC / CRM, SPRING, AD, Id Usuario, Banner</t>
  </si>
  <si>
    <t>Por Regulizar</t>
  </si>
  <si>
    <t>RITM0513919</t>
  </si>
  <si>
    <t>Ecommerce UPN / CRM, PeopleSoft, AD, Id Usuario, Banner</t>
  </si>
  <si>
    <t>Accessos para POC de Power Apps para Backoffice Ecommerce</t>
  </si>
  <si>
    <t>RITM0589667</t>
  </si>
  <si>
    <t>SCTASK1463727. Lo tiene mesa de ayuda en coordinacion para que le den accesos. Esta pendiente de la respuesta de la Aceleradora</t>
  </si>
  <si>
    <t>Ecommerce (CIB, UPC, UPN)</t>
  </si>
  <si>
    <t>makarena.ramos@laureate.pe</t>
  </si>
  <si>
    <t>Makarena Ramos Aleman</t>
  </si>
  <si>
    <t>[SPO]Modificación de MDUU de elegibles en Banner.</t>
  </si>
  <si>
    <t>Tairi Ruillier - VP Transformación</t>
  </si>
  <si>
    <t>Janeth Albujar Rodriguez - Dirección Operaciones Academicas (DOA)</t>
  </si>
  <si>
    <t>RITM0588325</t>
  </si>
  <si>
    <t>Por confirmar</t>
  </si>
  <si>
    <t>Los alumnos que desaprueban por 3ra no tienen opción de rematricularse ( baja académica) , lo cual genera una perdida para la institución. 
Tiene un impacto regulatorio, porque nuestra ultima versión del reglamento les brinda la opción de reincorporarse luego de 1 año.</t>
  </si>
  <si>
    <t>Apertura de Matricula
Cierre Matricula 
Creación de Campaña</t>
  </si>
  <si>
    <t>Alumnos suspendidos en diciembre 2025 que pueden volver hasta con un año que seria hasta nov26 ( nuevo reglamento). Para la matricula 26-1 se requiere la mejora en el MDUU para que los estudiantes Suspendidos sean excluidos .</t>
  </si>
  <si>
    <t>Es un nuevo proceso para la institución y según nuestra ultima versión del reglamento les brinda la opción de reincorporarse luego de 1 año, después de su suspensión. (A partir Diciembre 2025)</t>
  </si>
  <si>
    <t>La causa raíz es por la nueva mejora identificada en el nuevo reglamento de estudios publicado en diciembre 2025. Se espera que los sistemas se adecuen para poder soportar este nuevo lineamiento.</t>
  </si>
  <si>
    <t>TI, Procesos</t>
  </si>
  <si>
    <t xml:space="preserve">Alumnos desaprobados por 3ra.
Área de Secretaria Academia
Área de Planeamiento Comercial (Creaciones de Campaña)
</t>
  </si>
  <si>
    <t>Reenrollment (Por confirmar)</t>
  </si>
  <si>
    <t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t>
  </si>
  <si>
    <t>Innovación y Crecimiento</t>
  </si>
  <si>
    <t xml:space="preserve">Por definir </t>
  </si>
  <si>
    <t xml:space="preserve">El retorno de los alumnos desaprobados por 3ra vez </t>
  </si>
  <si>
    <t>https://educorpperu-my.sharepoint.com/personal/diana_zapata_laureate_pe1/_layouts/15/Doc.aspx?sourcedoc=%7B68F03E7B-757A-4091-B460-F7E152F20745%7D&amp;file=PPT%20Modificaci%C3%B3n%20de%20MDUU%20de%20elegibles%20en%20Bann_Makarena%20Ramos%20Alema.pptx&amp;action=edit&amp;mobileredirect=true</t>
  </si>
  <si>
    <t>Se requería para febrero, se aplicó una opción manual. Prox hito julio.</t>
  </si>
  <si>
    <t>[SPO]Actualización de Reportes PF012 y AC006 -Penalidad por 4to curso repetido</t>
  </si>
  <si>
    <t>Janeth Albujar Rodriguez -Dirección de Operaciones Academicas</t>
  </si>
  <si>
    <t>RITM0587015</t>
  </si>
  <si>
    <t>Por Confirmar</t>
  </si>
  <si>
    <t>Actualmente los reportes no incluyen las penalidades por 4ta</t>
  </si>
  <si>
    <t>Creacion de campaña 
Cierre de Matricula</t>
  </si>
  <si>
    <t>Los reportes incluyan las penalidades y los cierres de campaña</t>
  </si>
  <si>
    <t>Reportes SOX (PF012), Cierre de Campaña - AC006</t>
  </si>
  <si>
    <t>TI</t>
  </si>
  <si>
    <t>Secretaria Academica 
Planeamiento Comercial</t>
  </si>
  <si>
    <t>Observaciones SOX</t>
  </si>
  <si>
    <t>[SPO]Necesitamos la actualización de los reportes para que pueda incluir la Validación de carga de  las penalidades(PF012), Cierre de Campaña - AC006. Logrando que incluya la casuistica de las penalidades por 4ta en los controles SOX.</t>
  </si>
  <si>
    <t>https://educorpperu-my.sharepoint.com/personal/diana_zapata_laureate_pe1/_layouts/15/Doc.aspx?sourcedoc=%7BA5A84171-075B-4674-B91E-F72A86A61703%7D&amp;file=Solicitud_Reportes%20incluyen%20reglas%20de%20c%20-%204ta_Makarena%20Ramos%20Alema.pptx&amp;action=edit&amp;mobileredirect=true</t>
  </si>
  <si>
    <t>[SPO]Mejora en la estimación de penalidades – 4ta repitencia.</t>
  </si>
  <si>
    <t>Janeth Albujar Rodriguez -Dirección de Operaciones Académicas (DOA)</t>
  </si>
  <si>
    <t>RITM0588327</t>
  </si>
  <si>
    <t xml:space="preserve">No se genera de manera automática las penalidades de 4ta </t>
  </si>
  <si>
    <t>Cierre de Matricula</t>
  </si>
  <si>
    <t>El proceso estime de manera automática las penalidades por 4ta vez</t>
  </si>
  <si>
    <t>El proceso en Banner no considera penalidades por 4ta , sino solo hasta por 3ra vez</t>
  </si>
  <si>
    <t>El sistema Banner no tiene la configuracion porque no esta contemplado y los cambios en el nuevo reglamento</t>
  </si>
  <si>
    <t>Secretaria Academia</t>
  </si>
  <si>
    <t>Re enrollment</t>
  </si>
  <si>
    <t>[SPO]Mejora del proceso de estimación de penalidad para que genere los cargos con penalidad por cuarta repitencia. Logrando que los alumnos puedan matricularse nuevamente pagando la penalidad correspondiente.</t>
  </si>
  <si>
    <t xml:space="preserve">Estudiantes puedan realizar sus pagos de penalidades por 4ta </t>
  </si>
  <si>
    <t>https://educorpperu-my.sharepoint.com/personal/diana_zapata_laureate_pe1/_layouts/15/Doc.aspx?sourcedoc=%7B9B7372EF-194A-4B2D-9C33-A2CEE2B0534F%7D&amp;file=PPT%20Mejora%20en%20la%20estimaci%C3%B3n%20de%20penalidades%20%E2%80%93_Makarena%20Ramos%20Alema.pptx&amp;action=edit&amp;mobileredirect=true</t>
  </si>
  <si>
    <t>[SPO]Marcación de reingresantes desaprobados por tercera vez (4TAV)</t>
  </si>
  <si>
    <t>RITM0588393</t>
  </si>
  <si>
    <t>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t>
  </si>
  <si>
    <t>Admisión de Reingresos</t>
  </si>
  <si>
    <t>Proceso automático para el reingreso de 4ta</t>
  </si>
  <si>
    <t>Actualmente el proceso se encuentra automatizado, pero no esta contemplado la casuistica por reingreso de 4ta.</t>
  </si>
  <si>
    <t xml:space="preserve">El sistema Banner no contempla la ultima actualización del reglamento sobre el reingreso de los alumnos por 4ta </t>
  </si>
  <si>
    <t>Asesores de Admisión , Academia</t>
  </si>
  <si>
    <t>Alumnos suspendidos por 4ta</t>
  </si>
  <si>
    <t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t>
  </si>
  <si>
    <t>Reingreso de Alumnos por 4ta</t>
  </si>
  <si>
    <t>https://educorpperu-my.sharepoint.com/personal/diana_zapata_laureate_pe1/_layouts/15/Doc.aspx?sourcedoc=%7BB90D1AC2-48A3-4CB6-B535-02BC5163EAEC%7D&amp;file=Requerimiento_Reingresos_Makarena%20Ramos%20Alema.pptx&amp;action=edit&amp;mobileredirect=true</t>
  </si>
  <si>
    <t>[SPO]Proyección automática de cursos por 4ta vez</t>
  </si>
  <si>
    <t>RITM0588328</t>
  </si>
  <si>
    <t xml:space="preserve">El desafío seria que si no se realizo se tendría que hacer de manera manual </t>
  </si>
  <si>
    <t>Proceso de Matricula de Reingresos</t>
  </si>
  <si>
    <t>El proceso se cree para que el alumno pueda seguir estudiando en la institución.
Los estudiantes que retornan de la Suspensión Académica se registren únicamente en el o los cursos por 4ta vez</t>
  </si>
  <si>
    <t xml:space="preserve">El proceso actual no existe , es nuevo.
</t>
  </si>
  <si>
    <t>Es por el nuevo reglamento que salió en diciembre 2025,para los alumnos que están siendo suspendidos por jalar cursos por 3ra vez.</t>
  </si>
  <si>
    <t xml:space="preserve">Los alumnos por 3ra vez
Secretaria Académica
Academia
</t>
  </si>
  <si>
    <t>Re Enrollment</t>
  </si>
  <si>
    <t>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t>
  </si>
  <si>
    <t>Los estudiantes puedan continuar sus estudios al matricular en el o los cursos por 4ta vez.</t>
  </si>
  <si>
    <t>https://educorpperu-my.sharepoint.com/personal/diana_zapata_laureate_pe1/_layouts/15/Doc.aspx?sourcedoc=%7B423575B8-0108-4BA7-88D2-9E0803ABA268%7D&amp;file=PPT%20Proyecci%C3%B3n%20autom%C3%A1tica%20de%20cursos%20por%204ta%20v_Makarena%20Ramos%20Alema.pptx&amp;action=edit&amp;mobileredirect=true</t>
  </si>
  <si>
    <t>jose.herbozo@upn.edu.pe</t>
  </si>
  <si>
    <t>Jose Paredes Herbozo</t>
  </si>
  <si>
    <t>Incorporar sección de "variable étnica" a la Ficha de Postulación y CRM</t>
  </si>
  <si>
    <t>Sandra Elena Chirinos Villavicencio</t>
  </si>
  <si>
    <t>RITM0588307</t>
  </si>
  <si>
    <t>Si se requiere sí tiene presupuesto.</t>
  </si>
  <si>
    <t>Incluir estas nuevas preguntas en la ficha de postulación y que estas respuestas viajen al CRM a modo consulta.
El equipo comercial extrae los reportes de SUNEDU de postulantes desde el CRM, es por eso que se requiere tenerlo ahí tambien.</t>
  </si>
  <si>
    <t>Admisión, Exportación e importación de datos SUNEDU</t>
  </si>
  <si>
    <t>Que estos campos se puedan completar por los prospectos desde la ficha de postulación.</t>
  </si>
  <si>
    <t xml:space="preserve">Estos campos son nuevos. </t>
  </si>
  <si>
    <t>Normativa SUNEDU</t>
  </si>
  <si>
    <t>Legal, Secretaría Académica.</t>
  </si>
  <si>
    <t>Alumnos, UPN como institución.</t>
  </si>
  <si>
    <t>No estar cumpliendo con la nueva predisposición de la normativa.</t>
  </si>
  <si>
    <t xml:space="preserve">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
</t>
  </si>
  <si>
    <t>Resp. Social y Sostenibilidad;Transformación Digital</t>
  </si>
  <si>
    <t>De no tenerlo, podríamos infligir a la normativa de SUNEDU que podría tener una sanción. De hacerlo nos ahorramos ese monto.</t>
  </si>
  <si>
    <t>Estar alineado a lo que rige el ente regulador.</t>
  </si>
  <si>
    <t>https://educorpperu-my.sharepoint.com/personal/diana_zapata_laureate_pe1/_layouts/15/Doc.aspx?sourcedoc=%7B7C571A66-11AC-480F-B19C-571BDF070428%7D&amp;file=Implementaci%C3%B3n%20de%20informacion%20en%20CRM_Variable_Jose%20Paredes%20Herbozo.pptx&amp;action=edit&amp;mobileredirect=true</t>
  </si>
  <si>
    <t>gerson.vereau@upn.edu.pe</t>
  </si>
  <si>
    <t>Gerson Vereau Rosas</t>
  </si>
  <si>
    <t>Franja horaria no visible para horas adicionales</t>
  </si>
  <si>
    <t>Adolfo Correa - Operaciones Académicas Se debe reformular. No considerar para estimación.</t>
  </si>
  <si>
    <t>RITM0565495</t>
  </si>
  <si>
    <t xml:space="preserve">Hoy en día se generan planillas manuales que aseguran la coherencia entre la programación académica junto con el pago docente. Un error en las planillas manuales puede ocasionar un pago doble al docente.
</t>
  </si>
  <si>
    <t xml:space="preserve">Programación Horaria / Nómina ( Planillas docente) / Control de horas y teaching cost /Monitoreo académico de Educación virtual
</t>
  </si>
  <si>
    <t>Garantizar que las franjas horarias de madrugada programadas no se muestren en la plataforma del estudiante, manteniendo la integridad visual de su horario académico y evitando confusiones o interpretaciones erróneas sobre su carga de clases. Asimismo, asegurar la coherencia entre las marcaciones docentes para que el docente pueda recibir su pago completo.</t>
  </si>
  <si>
    <t>Generan planillas manuales</t>
  </si>
  <si>
    <t xml:space="preserve">UPN – Dirección de Operaciones Académicas / Dirección de Educación Virtual / Control de Gestión HR PAY/ Control Interno / Operaciones de Sede
</t>
  </si>
  <si>
    <t>(consultando al negocio)</t>
  </si>
  <si>
    <t>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t>
  </si>
  <si>
    <t>Cuando migre para pago por Portal Dirección está sujeto al siguiente control ARO.UPN.HRPay.03.01. Asegurar la coherencia entre la programación académica junto con el pago docente.</t>
  </si>
  <si>
    <t>https://educorpperu-my.sharepoint.com/personal/diana_zapata_laureate_pe1/_layouts/15/Doc.aspx?sourcedoc=%7B764F67B9-D7EA-46FB-BBCE-FCC1C1D8D98F%7D&amp;file=Solicitud%20en%20la%20visualizaci%C3%B3n%20y%20marcaci%C3%B3n%20de_Gerson%20Vereau%20Rosas.pptx&amp;action=edit&amp;mobileredirect=true</t>
  </si>
  <si>
    <t>Desactivación del proceso automático de reembolsos en el retiro formal</t>
  </si>
  <si>
    <t>Cindy Chuco</t>
  </si>
  <si>
    <t>RITM0580302</t>
  </si>
  <si>
    <t>Si se requiere sí se tiene</t>
  </si>
  <si>
    <t xml:space="preserve">Necesitamos desactivar el proceso automático de reembolsos del retiro formal, para que se deje de generar notas de crédito, notas de débito y envíos erróneos a cuentas por pagar y tesorería, logrando evitar reprocesos, pagos indebidos y carga operativa en las áreas afectadas.
</t>
  </si>
  <si>
    <t>- Reembolsos automáticos de retiro formal
- Proceso Financiero de Cuentas por Pagar 
- Proceso de Tesorería 
- Proceso de Retiro Formal del Estudiante</t>
  </si>
  <si>
    <t xml:space="preserve">La automatización del retiro formal solo debe anular cuotas y no debe generar ningún proceso de reembolso, evitando la creación automática de notas de crédito, notas de débito y envíos a cuentas por pagar o tesorería.
</t>
  </si>
  <si>
    <t xml:space="preserve">Actualmente, la automatización del retiro formal está generando reembolsos de forma incorrecta porque se activa con la fecha de solicitud en vez de la fecha de pago, produciendo notas de crédito y débito que no corresponden y enviando transacciones erróneas a cuentas por pagar y tesorería. Esto obliga a detener manualmente procesos automáticos, anular documentos y evitar que se envíen pagos indebidos al banco.
</t>
  </si>
  <si>
    <t>La automatización del retiro formal está configurada para gatillar los procesos de reembolso usando la fecha de solicitud en lugar de la fecha de pago, lo que provoca que el sistema genere reembolsos y notas financieras cuando no corresponde</t>
  </si>
  <si>
    <t>Por ahora solo Alumnos y facturación</t>
  </si>
  <si>
    <t>Alumnos, equipo operativo de facturación</t>
  </si>
  <si>
    <t>Carga operativa manual</t>
  </si>
  <si>
    <t>Necesitamos desactivar el proceso automático de reembolsos del retiro formal, para que se deje de generar notas de crédito, notas de débito y envíos erróneos a cuentas por pagar y tesorería, logrando evitar reprocesos, pagos indebidos y carga operativa en las áreas afectadas.</t>
  </si>
  <si>
    <t>Reducción de tiempo de horas hombres, al menos 30 horas de ahorro a la semana</t>
  </si>
  <si>
    <t>Reducción operativa.</t>
  </si>
  <si>
    <t>https://educorpperu-my.sharepoint.com/personal/diana_zapata_laureate_pe1/_layouts/15/Doc.aspx?sourcedoc=%7B45291CE6-8C02-4BA8-8304-F8E9A67BF9C6%7D&amp;file=Solicitud%20de%20requerimientos%20%20-%20Retiro%20WOC%20REF_Jose%20Paredes%20Herbozo.pptx&amp;action=edit&amp;mobileredirect=true</t>
  </si>
  <si>
    <t>daniella.poppe@laureate.pe</t>
  </si>
  <si>
    <t>Daniella Poppe Medina</t>
  </si>
  <si>
    <t>Integración de modelo Lead Scoring a CRM</t>
  </si>
  <si>
    <t>Daniella Poppe- Aceleradora Digital</t>
  </si>
  <si>
    <t>RITM0590083</t>
  </si>
  <si>
    <t>Por confirmar por área de TI - Aprox US$10K</t>
  </si>
  <si>
    <t>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t>
  </si>
  <si>
    <t>Proceso de venta - con este modelo en el CRM se va a poder priorizar los leads de manera eficiente</t>
  </si>
  <si>
    <t>El negocio necesita integrar el Lead Scoring al CRM para que el equipo comercial pueda:
Ver 5 campos de scoring en la ficha del prospecto (percentiles, fechas y comparación).
Tener esos mismos campos en el Excel/archivo plano descargable.</t>
  </si>
  <si>
    <t>Hoy en día los ejecutivos de venta llaman a todos los leads sin priorizar, lo que pueda generar que pierdan venta</t>
  </si>
  <si>
    <t>El sistema actual no permite tener un score de priorización en el CRM</t>
  </si>
  <si>
    <t>Equipo comercial</t>
  </si>
  <si>
    <t xml:space="preserve">El modelo actual que se piloteó (sin estar integrado al CRM) ya generó 508 NE en 2025-I, pero su impacto está limitado al no estar integrado, por eso se busca la integración.
</t>
  </si>
  <si>
    <t>Necesitamos integrar el Lead Scoring al CRM para que el equipo comercial pueda priorizar de manera más efectiva los leads que recibe para la venta logrando un ratio de conversión mayor.</t>
  </si>
  <si>
    <t xml:space="preserve">Ingresos aproximados por S/.8M en UPN por un semestre (teniendo en cuenta los resultados del piloto)
</t>
  </si>
  <si>
    <t>Priorización de leads para mejorar la conversión de venta</t>
  </si>
  <si>
    <t>https://educorpperu-my.sharepoint.com/personal/diana_zapata_laureate_pe1/_layouts/15/Doc.aspx?sourcedoc=%7B686E36E1-E655-427B-84A6-9FB3EBC63D5A%7D&amp;file=Solicitud%20de%20requerimientos%20Lead%20Scoring_CRM_Daniella%20Poppe%20Medin.pptx&amp;action=edit&amp;mobileredirect=true</t>
  </si>
  <si>
    <t>eduardo.paul@cibertec.pe</t>
  </si>
  <si>
    <t>Eduardo Paul Aguilar</t>
  </si>
  <si>
    <t>Actualización en Gestión Docente sobre cambios realizados en Banner</t>
  </si>
  <si>
    <t>Paola Mora</t>
  </si>
  <si>
    <t>Frank Palomino</t>
  </si>
  <si>
    <t>RITM0582811</t>
  </si>
  <si>
    <t>Impacto, los docentes tiene que validar antes de tomar lista la consistencia de la información. Valida la lista de alumnos. Este tiempo impacto en el desempeño de la clases. Riesgos de deserción de alumnos al no aparecer en la lista de asistencia.</t>
  </si>
  <si>
    <t>Proceso de Inicio de clases.
Seguimiento de deserción.
Proceso de incidentes. Incremento de ticket a mesa de ayuda.  Proceso masivo de borrado de inconsistencias semanal y revisado por la DIT todas las semanas. 
Procesos de pase a producción por Urgencia.</t>
  </si>
  <si>
    <t>No aparezcan estos casos y liberar horas hombre de docentes, administrativos y personal de TI que atiende estos casos.</t>
  </si>
  <si>
    <t>Cada dos meses durante las 3 primeras semanas de clases, docentes, administrativos y personal de TI dedican tiempo a validar y ejecutar medidas correctivas.</t>
  </si>
  <si>
    <t>el sistema no identifica los casos de cambios de sección, eliminación de cursos y deja incompleto el cambio.</t>
  </si>
  <si>
    <t>Comité de pases.</t>
  </si>
  <si>
    <t>Alumnos, Docentes, administrativos y TI.</t>
  </si>
  <si>
    <t xml:space="preserve">Actualmente se identifican entre 150 a 200 casos de alumnos semanales con esta inconsistencia. </t>
  </si>
  <si>
    <t xml:space="preserve">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
</t>
  </si>
  <si>
    <t>Reduce horas / hombre administrativos. 
Reduce tickets de atención de incidentes de TI que pasan como Urgencia.</t>
  </si>
  <si>
    <t>Mejora calidad de servicio.
Reducir el riesgo de deserción alumnos.</t>
  </si>
  <si>
    <t>https://educorpperu-my.sharepoint.com/personal/diana_zapata_laureate_pe1/_layouts/15/Doc.aspx?sourcedoc=%7BCABCAFC8-A16F-4590-A579-6FA25A77E247%7D&amp;file=Comite%20gestion%20Problemas_Eduardo%20Paul%20Aguilar.pptx&amp;action=edit&amp;mobileredirect=true</t>
  </si>
  <si>
    <t>carla.arias@upn.edu.pe</t>
  </si>
  <si>
    <t>Adelantar el primer horario diario de sincronización de data en CRM.</t>
  </si>
  <si>
    <t>Alvaro Verástegui - Director de Planeamiento Comercial</t>
  </si>
  <si>
    <t>RITM0590808</t>
  </si>
  <si>
    <t>NA, pero de ser necesario, se puede evaluar.</t>
  </si>
  <si>
    <t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t>
  </si>
  <si>
    <t>Estrategia Comercial</t>
  </si>
  <si>
    <t>Tener información actualizada el día anterior, en CRM, entre las 7:15 y 7:30 a.m.</t>
  </si>
  <si>
    <t>Actualmente la información del día anterior se actualiza en CRM entre las 8:30 y 9:00 a.m.</t>
  </si>
  <si>
    <t>El BI requiere data de CRM, PeopleSoft y Banner. La data de Banner y PeopleSoft se actualiza en CRM a través de ODS + ETL y Job de sincronización (detalle de cortes/ horarios en archivo adjunto). Se sugiere evaluar la optimización de esos tiempos o que la información pueda ser consumida de DataLake (la salida más rápida ya que desde Febrero la campaña comercial cobra fuerza).</t>
  </si>
  <si>
    <t>Planeamiento Comercial</t>
  </si>
  <si>
    <t>Lideres de Corporate y ExCom LaureatePerú</t>
  </si>
  <si>
    <t>Falta de información actualizada para la toma de decisiones estratégicas sobre ventas.</t>
  </si>
  <si>
    <t>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t>
  </si>
  <si>
    <t>New enrollment</t>
  </si>
  <si>
    <t>Falta de información actualizada para la toma de decisiones estratégicas.</t>
  </si>
  <si>
    <t>https://educorpperu-my.sharepoint.com/personal/diana_zapata_laureate_pe1/_layouts/15/Doc.aspx?sourcedoc=%7BBAAADD7D-7CDA-4090-B002-FFC2BF1B3DF3%7D&amp;file=Problema%20con%20BI%20Corp_Carla%20Arias%20Schreibe.xlsx&amp;action=default&amp;mobileredirect=true</t>
  </si>
  <si>
    <t>Por confirmar (respuesta de negocio - ppto)</t>
  </si>
  <si>
    <t>Mejora de RPA Horarios para estudiantes nuevos convalidantes</t>
  </si>
  <si>
    <t>Saby Granda - Jefe de Seguimiento y Backoffice</t>
  </si>
  <si>
    <t>Impacto operativo en el proceso de new enrollment. Actualmente el RPA matricula a todos los estudiantes en el módulo 1, y el equipo de S.A. tiene que ajustar los horarios manualmente. Esto lentifica el cumplimiento de metas de matrícula.</t>
  </si>
  <si>
    <t>Registro de horarios de nuevos estudiantes</t>
  </si>
  <si>
    <t>Que el RPA haga la matrícula 100% automatizada, incluyendo este nuevo escenario de clases con dos módulos.</t>
  </si>
  <si>
    <t>El RPA matricula a todos los estudiantes en el módulo 1, y el equipo de S.A. ajusta los horarios manualmente</t>
  </si>
  <si>
    <t>Nuevo escenario no contemplado en el RPA.</t>
  </si>
  <si>
    <t>Secretaría Acadéemica
Backoffice Comercial</t>
  </si>
  <si>
    <t>Nuevos estudiantes con convalidación</t>
  </si>
  <si>
    <t>Estamos decreciendo 9% vs PY en Convalidaciones UPN. Solo el 30% de las PM tienen horario vs 75% de las PM con horario cuando son prospectos sin convalidación. [Más detalle en correo adjunto]</t>
  </si>
  <si>
    <t>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t>
  </si>
  <si>
    <t>Incremento de new enrrollment</t>
  </si>
  <si>
    <t>Mejorar la experiencia de estudiantes nuevos en la recepción de sus horarios.
Minimizar carga operativa en equipo de Secretaría Académica</t>
  </si>
  <si>
    <t>https://educorpperu-my.sharepoint.com/personal/diana_zapata_laureate_pe1/Documents/Aplicaciones/Microsoft%20Forms/REGISTRO%20DE%20INICIATIVAS/Pregunta/Captura%20de%20pantalla%202026-02-02%20113238_Carla%20Arias%20Schreibe.png</t>
  </si>
  <si>
    <t>Se atendió lo más urgente de este requerimiento, y lo pendiente está por confirmar (respuesta de negocio - ppto)</t>
  </si>
  <si>
    <t>Incluir en Portal Docente documentos oficiales de procesos institucionales</t>
  </si>
  <si>
    <t>Jorge Santa Cruz - Sistema de Gestión de Procesos</t>
  </si>
  <si>
    <t>RITM0589831</t>
  </si>
  <si>
    <t>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t>
  </si>
  <si>
    <t>Gestión de documentos de procesos
Enseñanza y aprendizaje (porque los documentos/ formatos son utilizados por nuestros docentes)</t>
  </si>
  <si>
    <t>Que los docentes puedan consultar los documentos de procesos desde Portal.</t>
  </si>
  <si>
    <t>Los docentes consultan los procesos institucionales por Mis Procesos (SharePoint), el cual será dado de baja el 30/03/2026</t>
  </si>
  <si>
    <t>Migración de Mis Procesos a Goldenbelt</t>
  </si>
  <si>
    <t>Sistema de gestión de procesos</t>
  </si>
  <si>
    <t>Incumplimiento a normativo ISO
Ineficiencia por adquisición de licencias: Ahorro anual mínimo de S/ 12,007 (monto calculado sobre el dato confirmado de DTC, considerando DTP el beneficio será mucho mayor).</t>
  </si>
  <si>
    <t xml:space="preserve">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
</t>
  </si>
  <si>
    <t>Calidad Académica</t>
  </si>
  <si>
    <t>Ahorro anual mínimo de S/ 12,007 (monto calculado sobre el dato confirmado de DTC, considerando DTP el beneficio será mucho mayor).</t>
  </si>
  <si>
    <t xml:space="preserve">Normativa ISO9001, ISO21001
</t>
  </si>
  <si>
    <t>https://educorpperu-my.sharepoint.com/personal/diana_zapata_laureate_pe1/_layouts/15/Doc.aspx?sourcedoc=%7B43CEA300-E8D6-49E1-917A-88AA73C7FCA0%7D&amp;file=Solicitud%20de%20requerimientos%20Idea%20nueva%20y%20mejo_Carla%20Arias%20Schreibe.pptx&amp;action=edit&amp;mobileredirect=true</t>
  </si>
  <si>
    <t>Extraccion de Datos Para retención.</t>
  </si>
  <si>
    <t>Francis Siancas</t>
  </si>
  <si>
    <t>RITM0592516</t>
  </si>
  <si>
    <t>0</t>
  </si>
  <si>
    <t xml:space="preserve">No se tiene identificado aquellos alumnos que podrian desertar y retirarse del curso. actualmente esto se identifica el proximo ciclo cuando el alumno ya perdió el ciclo anterior. </t>
  </si>
  <si>
    <t>Proceso de retención y proceso de matricula.</t>
  </si>
  <si>
    <t>Acceso a la información de Blacboard, Avance Académico y Financiera los estudiante.</t>
  </si>
  <si>
    <t>Actualmente no se tiene información como la cantidad de veces que el alumno ingreso a blackboard, tampoco se tienen reportes consolidados de información.</t>
  </si>
  <si>
    <t>Incremento del numero de alumnos que no se matriculan. identificandose que los alumnos abandonan los cursos y no ingresan.</t>
  </si>
  <si>
    <t>Equipo de Finanzas / Cobranzas</t>
  </si>
  <si>
    <t xml:space="preserve">Equipo de Matricula
Equipo de Experiencia Estudiante CIbertec
</t>
  </si>
  <si>
    <t>Al no identificar a los alumnos se pierde una cantidad importante de estudiantes siendo hasta el 20 % de la población.</t>
  </si>
  <si>
    <t>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t>
  </si>
  <si>
    <t>Se evaluara al identificar la información entregada, actualmente el impacto por deserción es aprox del 30% de la población</t>
  </si>
  <si>
    <t>Reducir esfuerzos posteriores, luego que el alumno a desertado.</t>
  </si>
  <si>
    <t>Implementación de un proceso automatizado en Banner para la generación de turnos de Planificación Horaria</t>
  </si>
  <si>
    <t>Miguel Chang - Dirección de operaciones académicas</t>
  </si>
  <si>
    <t>RITM0592554</t>
  </si>
  <si>
    <t>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t>
  </si>
  <si>
    <t>Generación de turnos para la Planificación Horaria (gestión administrativa).
Acceso e interacción de los alumnos con la Planificación Horaria.
Matrícula</t>
  </si>
  <si>
    <t xml:space="preserve">Se requiere contar con una funcionalidad nativa que permita la generación automática de turnos para la Planificación Horaria, eliminando la actual dependencia de un proceso manual que involucra a múltiples áreas administrativas.
Para ello se plantea un modelo propuesto o aplicativo para la generación de turnos de planificación horaria incluido en el archivo adjunto, ademas de la siguiente secuencia deseada: 
1. Definición de criterios de prioridad de acceso para la Planificación Horaria: determinar el orden de acceso a la Planificación Horaria, de acuerdo con criterios académicos y operativos definidos.
2. Segmentación de la población estudiantil: Agrupación de los alumnos en bloques de acceso, en función de los criterios de prioridad previamente establecidos.
3. Generación o Asignación Masiva de Turnos para Planificación Horaria: Asignación automatizada de turnos de acceso para la Planificación Horaria a nivel masivo, garantizando un proceso ordenado y controlado.
4. Envío de notificación de turnos de Planificación Horaria para la población masiva: Se incluye la fecha y hora del turno que le corresponde. 
5. Generación o Asignación de Turno Individual para Planificación: Atención de casos puntuales que requieran la asignación o ajuste de turnos de manera individual, sin afectar la ejecución del proceso masivo.
6. Envío de notificación de turno individual para la Planificación Horaria. 
7. Visualización del turno asignado para la Planificación Horaria:  Los alumnos puedan verificar el turno de acceso que le corresponde, mostrando la fecha y hora asignada para su ingreso a la Planificación Horaria.
</t>
  </si>
  <si>
    <t xml:space="preserve">Se considera necesario reevaluar el proceso de asignación de turnos para la Planificación Horaria, dado que actualmente la plataforma Banner no cuenta con una funcionalidad nativa que permita la generación automática de turnos para esta actividad. Esta limitación nos obliga a ejecutar un proceso manual, compuesto por múltiples pasos y actividades que involucran a diversas áreas de la Universidad.
Adicionalmente, se trata de un proceso que no es en línea, porque presenta desfases operativos (entre 8 a 12 horas) que generan reclamos por parte de los alumnos, principalmente por no contar con la posibilidad de ingresar oportunamente a la Planificación Horaria. Esto genera reclamos por parte de los alumnos y constantes alertas de las áreas administrativas. 
Asimismo, se registraron incidencias de alumnos que, aun contando con turno asignado, no pueden visualizar el botón de Planificación Horaria en la plataforma. Por lo tanto, la solución puede tardar entre 6 a 8 horas. </t>
  </si>
  <si>
    <t xml:space="preserve">Con la implementación de la plataforma Banner, la expectativa inicial fue que la Planificación Horaria se realice bajo un esquema de libre acceso para la población masiva de alumnos, tanto de Pregrado como de EPE en las fechas que corresponde. No obstante, a partir del proceso de matrícula del Segundo Semestre 2025, y por recomendación del área técnica y funcional, determinaron que era necesario asignar turnos de acceso a los alumnos, con la finalidad de mantener la estabilidad de la plataforma.
Sabemos que Banner no dispone de una aplicación que permita la generación de turnos, lo que ha obligado a implementar un mecanismo externo y manual para habilitar el ingreso de los alumnos por grupos, en intervalos de tiempo definidos. Por esa razón, se tuvo que construir un cronograma detallado de todas las actividades que implica la activación y desactivación de la Planificación Horaria, para ello, se requiere que varias áreas administrativas (Matrícula, Comunicaciones, Aceleradora, Data BI, Estrategia Digital, etc.) participen de este procedimiento netamente manual para que los alumnos puedan recibir sus turnos, tengan el botón de acceso habilitado y posteriormente, puedan acceder a la Planificación Horaria.  Esto evidencia un proceso lleno de riegos y de impacto masivo. </t>
  </si>
  <si>
    <t xml:space="preserve">- Áreas: Matrícula Regular, Comunicaciones, Aceleradora, Data BI, Estrategia Digital, Finanzas y Comité Ejecutivo, etc. 
</t>
  </si>
  <si>
    <t xml:space="preserve">UPC: Estudiantes, personal de Matrícula Regular, Comunicaciones, Aceleradora, Data BI, Estrategia Digital, Finanzas y Comité Ejecutivo, etc., que estén involucradas en el proceso de matrícula.
</t>
  </si>
  <si>
    <t xml:space="preserve">Reducción del 25% de reclamos de alumnos que no pudieron ingresar a la Planificación Horaria durante el proceso de matrícula del 2do Semestre 2025. </t>
  </si>
  <si>
    <t xml:space="preserve">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
</t>
  </si>
  <si>
    <t>Excelencia Operativa;Transformación Digital;Innovación y Crecimiento</t>
  </si>
  <si>
    <t xml:space="preserve">Reducción de riesgos operativos y errores humanos: Disminución significativa de actividades manuales críticas, reduciendo la probabilidad de errores en la asignación de turnos y en la habilitación de accesos. (Este procedimiento manual y dependencia que tenemos con otras áreas, nos toma 9 días). Por lo tanto, con la implementación, el tiempo se reduciría a un día aprox (similar a la duración que nos toma la generación de Matrícula en Línea).
</t>
  </si>
  <si>
    <t xml:space="preserve">-Asegurar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
</t>
  </si>
  <si>
    <t>https://educorpperu-my.sharepoint.com/personal/diana_zapata_laureate_pe1/_layouts/15/Doc.aspx?sourcedoc=%7BDFC21620-6800-4A8A-BA6E-F348AECF7EBE%7D&amp;file=Solicitud%20de%20requerimientos_Mejora%20para%20la%20Pl_Giancarlo%20Villacorta.pptx&amp;action=edit&amp;mobileredirect=true</t>
  </si>
  <si>
    <t>Deshabilitar la landing actual de actualización de datos para alumnos de Pregrado y EPE de la UPC, estableciendo al Portal Mi UPC como el único canal habilitado para la actualización de su información personal.</t>
  </si>
  <si>
    <t>Jose Castillo - Gerencia de mejora de experiencia</t>
  </si>
  <si>
    <t>RITM0592184</t>
  </si>
  <si>
    <t>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t>
  </si>
  <si>
    <t>Actualización de datos, Ejecución de campañas de retención</t>
  </si>
  <si>
    <t xml:space="preserve">Se requiere restringir el acceso de alumnos Pregrado y Epe en el formulario de actualización de datos: https://actualizatusdatos.upc.edu.pe/,  y mantener ese landing activa solo para los públicos de Postgrado y Administrativos.
</t>
  </si>
  <si>
    <t>El formulario de actualización de datos https://actualizatusdatos.upc.edu.pe/ , permite el acceso a alumnos pregrado, Epe, además de alumnos postgrado.</t>
  </si>
  <si>
    <t>Este cambio busca mejorar el control y calidad de la data, evitar la duplicidad de costos asociados a la validación de teléfonos vía SMS y optimizar la experiencia del alumno, manteniendo la landing activa para los públicos de Posgrado y Administrativos.</t>
  </si>
  <si>
    <t>Francisco Samame, Luis Roncal</t>
  </si>
  <si>
    <t xml:space="preserve">UPC: Estudiantes, Dirección de Experiencia
</t>
  </si>
  <si>
    <t>El nuevo formulario que se viene implementando forma parte de la nueva estrategia de experiencia del alumno, que busca mejorar la experiencia y la cantidad de alumnos que acceden a actualizar sus datos para incrementar su contactabilidad, para el éxito de dicha estrategia es necesario que se desactive el formulario actual según los términos comentados.</t>
  </si>
  <si>
    <t xml:space="preserve">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
</t>
  </si>
  <si>
    <t>Excelencia Operativa;Innovación y Crecimiento;Transformación Digital</t>
  </si>
  <si>
    <t>Evitar duplicidad de costos en la validación de números de teléfonos.
-Actualmente, la landing de actualización de datos utiliza un servicio de validación de números telefónicos vía SMS con el proveedor INTICO. 
-El Portal Mi UPC también contará con validación de números mediante SMS.
-Mantener ambos canales activos implica:
Duplicidad del servicio
Doble facturación mensual por la validación SMS. Aprox. 4200 alumnos equivalentes a $ 155 
-La deshabilitación de la landing permite:
Optimizar costos
Centralizar la validación en un solo canal oficial.</t>
  </si>
  <si>
    <t xml:space="preserve">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
</t>
  </si>
  <si>
    <t>https://educorpperu-my.sharepoint.com/personal/diana_zapata_laureate_pe1/_layouts/15/Doc.aspx?sourcedoc=%7B942DDD4C-2472-4E72-9455-38659628E317%7D&amp;file=Solicitud%20de%20requerimientos%20Cambio%20en%20formula_Giancarlo%20Villacorta.pptx&amp;action=edit&amp;mobileredirect=true</t>
  </si>
  <si>
    <t>Remediación de Vulnerabilidades Banner UPN - Actualización Karaf</t>
  </si>
  <si>
    <t>Carlos Sanchez - Seguridad TI</t>
  </si>
  <si>
    <t>No se tiene el detalle del ticket RIT</t>
  </si>
  <si>
    <t>N/A</t>
  </si>
  <si>
    <t>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t>
  </si>
  <si>
    <t xml:space="preserve">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</si>
  <si>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Vulnerabilidades remediadas - Riesgo mitigado</t>
  </si>
  <si>
    <t>Vulnerabilidades críticas sin resolver: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t>
  </si>
  <si>
    <t>Vulnerabilidades identificadas en el servidor "sis-r1-mware20"</t>
  </si>
  <si>
    <t>Los planteados en el punto 17</t>
  </si>
  <si>
    <t xml:space="preserve">Estudiantes y docentes cuya información personal puede verse expuesta o vulnerada si la vulnerabilidad en el sistema Banner no es remediada a tiempo. </t>
  </si>
  <si>
    <t>Impacto reputacional, sanciones y/o multas por incumplimiento de leyes/regulaciones</t>
  </si>
  <si>
    <t>Resp. Social y Sostenibilidad;Excelencia Operativa</t>
  </si>
  <si>
    <t>Omisión de sanciones/multas que podrían repercutir en impactos económicos</t>
  </si>
  <si>
    <t>Mejora la confianza de nuestros stakeholders y clientes al contar con sistemas seguros, y por consiguiente, mantiene una buena reputación para la organización.</t>
  </si>
  <si>
    <t>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t>
  </si>
  <si>
    <t>Automatización del proceso de selección e inscripción de electivos EPG</t>
  </si>
  <si>
    <t>Shoana Barragán, Miguel Chang - Secretaría académica EPG</t>
  </si>
  <si>
    <t>RITM0590499</t>
  </si>
  <si>
    <t>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t>
  </si>
  <si>
    <t>Matrícula EPG</t>
  </si>
  <si>
    <t>El equipo académico envía un enlace a los alumnos para que inicien la elección de electivos, luego el estudiante realiza el registro de elección de electivos mediante el aplicativo que se implemente. Este aplicativo realizará la migración a Banner de los cursos elegidos para la ejecución de la inscripción de forma automatizada, bajo las reglas aplicables y control de cupos de horarios. Por último, el alumno recibirá una confirmación mediante un correo automático.</t>
  </si>
  <si>
    <t>Actualmente el equipo académico envia una comunicación a los alumnos con un link de un formulario google desarrollado internamente. Con ello el alumno realiza el registro de la elección de electivos que desea llevar, haciendo ingreso al formulario con su código de alumno y siguiendo parámetros (reglas) establecidas para la elección que no controlan el cupo de los horarios. El equipo de matrícula recibe la confirmación de elección de electivos y registra la matrícula en el sistema Banner. Para ello tiene un SLA de 48 hrs luego de haber recibido el registro del alumno y hacer validaciones manuales. Por último realiza la confirmación de la matrícula mediante un correo manual con el horario correspondiente.</t>
  </si>
  <si>
    <t>No se tiene un proceso para que los alumnos EPG se matriculen por si mismos en sus cursos electivos. Los cursos obligatorios si se matriculan por el equipo backoffice.</t>
  </si>
  <si>
    <t>Ricardo Pino</t>
  </si>
  <si>
    <t>Estudiantes, personal de registros académicos, personal de secretaría académica</t>
  </si>
  <si>
    <t>El equipo de registros académicos emplea para la elaboración del formulario actual que es limitado y puesto al alcance de los alumnos 1.5 meses.</t>
  </si>
  <si>
    <t xml:space="preserve">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 
</t>
  </si>
  <si>
    <t xml:space="preserve">El equipo de registros académicos EPG realiza estas actividades actualmente: 
1	Creación del formulario de electivos (google form)
2	Creación y actualización de la base de información 
3	Marcha blanca
4	Inscripción de los estudiantes a los cursos electivos 
5	Confirmación de la inscripción (correo)
6	Registro de Tickets para enrolamiento en las aulas virtuales 
7	Verificación de accesos en las aulas virtuales 
Con esta automatización se dejaría de ejecutar las 5 primeras actividades, haciendo un ahorro de 387 horas hombre por parte del equipo (detalle en el archivo adjunto) 
El tiempo del SLA de la confirmación de la inscripción del estudiantes actualmente es de 48 horas. Con la automatización sería en 5 min, teniendo así una disminución significativa y aumento en la satisfacción de la experiencia del estudiante al ingresar a una aplicación actual y robusta. 
</t>
  </si>
  <si>
    <t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
</t>
  </si>
  <si>
    <t>https://educorpperu-my.sharepoint.com/personal/diana_zapata_laureate_pe1/_layouts/15/Doc.aspx?sourcedoc=%7B5CA4BA41-74DC-437B-AFED-FAACD7590FCE%7D&amp;file=Solicitud%20de%20requerimientos%20Nueva%20automatizac_Giancarlo%20Villacorta.pptx&amp;action=edit&amp;mobileredirect=true</t>
  </si>
  <si>
    <t>C</t>
  </si>
  <si>
    <t>Certificaciones Modulares</t>
  </si>
  <si>
    <t xml:space="preserve">Alfredo Hoffmann, Pedro Berdejo - Dirección de Carrera de Administración y marketing) </t>
  </si>
  <si>
    <t>RITM0595059</t>
  </si>
  <si>
    <t xml:space="preserve">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
</t>
  </si>
  <si>
    <t>Emisión de certificaciones modulares</t>
  </si>
  <si>
    <t xml:space="preserve">Emisión de Certificaciones Modulares:
Las Certificaciones Modulares requeridas, cumplen el rol de acreditar la aprobación de determinado grupo de cursos obligatorios centrados en un aspecto específico de la carrera de pregrado que las ofrece cuando el estudiante se encuentra en niveles inferiores._x000B_Su propósito es:_x000B_✓ Facilitar una inserción temprana en el mercado laboral (tanto para EPE como en UG)_x000B_✓ Ayudar a la obtención de prácticas pre-profesionales (en UG)
El objetivo es contar con un proceso sistematizado para la emisión de certificaciones modulares, soportado en roles y proceso formal en la institución. Así como actualmente se cuentan con las Menciones, que se otorgan hacia el final de la carrera de pregrado y evidencian una especialización del estudiante en áreas concretas de la carrera, tras haber aprobado una serie de cursos electivos. Estas menciones tienen el valor añadido de figurar en el diploma de bachiller. De esta manera facilitar una inserción temprana en el mercado laboral de los alumnos.
Para ello, este nuevo proceso se realizará al finalizar un ciclo y en base a requisitos se ejecutará la emisión de los certificados, los cuales serían enviados por RRAA en las fechas establecidas (se adjunta documento “Petición de Cambio” con el proceso propuesto por el área técnica).
Requisitos propuestos para obtener el certificado:
-Para obtener el certificado, el alumno debe aprobar los cursos que componen la certificación con nota mínima indicada por cada carrera o facultad (la nota mínima para el certificado debe ser un parámetro que decida la carrera)
-No tener deuda con la universidad.
-No tener sanciones. 
Condiciones básicas:
-La emisión la debería hacer Registros Académicos con la culminación del semestre (ingreso de todas las notas), previo aviso de un plazo para cambios de condiciones por las direcciones que ofrezcan los certificados. El mantenimiento de las condiciones, la creación y/o actualización de los cursos serían responsabilidad de la Dirección de Carrera que la delegaría en un PTC responsable y/o Asistente de la dirección . 
-El certificado modular es emitido de manera gratuita. El trámite es gratuito porque se enfoca en la empleabilidad, en disminuir la deserción y en mejorar el NPS. Asimismo, se usará como argumento para mejorar el new enrollment.
-Cada Dirección se encargará de la actualización de parámetros (cursos por certificado, condiciones para otorgarlo, etc.). Pero el proceso de evaluar que alumnos cumplen con los requisitos lo hará el sistema luego que registros académicos cierra cada ciclo, ellos correrán el proceso de emisión de certificados que se solicita implementar.
-En caso el alumno tenga cursos convalidados de instituciones externas y son parte de los que componen la certificación modular, no serán considerados para la emisión del certificado. Todos los cursos que componen la certificación deben haberse llevado en UPC. En el caso de traslados internos, si son validos para el certificado los cursos convalidados internamente (por otros cursos llevados en UPC). 
-Aplica inicialmente para las carreras de Marketing EPE (500 alumnos aplicables aprox.) y Administración &amp; Marketing Pregrado (1500 alumnos aplicables aprox.) dado que son los que presentaron inicialmente el proyecto.
Como propuesta inicial, se propone certificaciones modulares en 2 carreras: Marketing EPE/WS y Administración y Marketing (Pregrado Regular). Detallado en diapositivas 8 a 11 de ppt adjunta.
</t>
  </si>
  <si>
    <t>Actualmente no existe un aplicativo para la emisión de certificaciones modulares. Se realizó un piloto con el equipo de automatización RPA.</t>
  </si>
  <si>
    <t>Lo requerido es un nuevo desarrollo de proceso RPA</t>
  </si>
  <si>
    <t xml:space="preserve">Registros Académicos, Alumnos de las carreras de UPC que lo implementen, Admisión y Retención (ambas áreas contarán con una herramienta mas para prospección o reducir la deserción).
</t>
  </si>
  <si>
    <t xml:space="preserve">Toda carrera de UPC que la implemente, especialmente del programa EPE, y sus alumnos correspondientes. La universidad también por incremento de ingresos por retención y enrollment.
</t>
  </si>
  <si>
    <t xml:space="preserve">Reducción de la deserción, sobre todo en carreras del programa EPE. Incremento del Enrollment, mejora del NPS por mayor valor otorgado por las carreras a los alumnos. Mayor detalle ver diapositiva 4, 5 y 6 de la ppt adjunta
</t>
  </si>
  <si>
    <t xml:space="preserve">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
</t>
  </si>
  <si>
    <t>Innovación y Crecimiento;Transformación Digital;Calidad Académica</t>
  </si>
  <si>
    <t xml:space="preserve">Beneficio por Retención (Reducción de la deserción).
Supuesto: los certificados obtenidos logran reducir la deserción en 1% debido a que los alumnos logran mejorar su situación laboral (EPE) o conseguir prácticas remuneradas (Pregrado Regular) con anticipación, con lo que su capacidad de pago mejora y la morosidad baja.
Como se observa en la tabla (diapositiva 4 de ppt adjunta), el impacto del proyecto en la reducción de deserción, tienen el potencial de generar un incremento de ingresos de mas de 190 mil dólares al año solo por este concepto. 
Beneficio por incremento de la captación (Ingresantes).
Supuesto: Los certificados refuerzan la propuesta de valor de UPC de “Alta empleabilidad”. Para un prospecto a EPE o a Pregrado Regular UPC, saber que si algo pasa (pierde el empleo, o se muda) al menos se llevará un diploma intermedio, reduce su percepción de riesgo de invertir en la UPC. La promesa “Certifícate desde el inicio, y postula a oportunidades profesionales desde el 2do año” incrementa en 1% la conversión de ventas.
Como se observa en la tabla (diapositiva 5 de ppt adjunta), el impacto del proyecto en el incremento de la captación tienen el potencial de generar un incremento de ingresos de mas de 720 mil dólares al año solo por este concepto. 
Resumiendo: 
Concepto e Ingresos Estimados		
Beneficio 1: Retención US$ 190,000/año		
Beneficio 2: Nuevos Alumnos	US$ 720,000/año		
Total US$ 910,000/año Ingreso recurrente (impacto)
</t>
  </si>
  <si>
    <t xml:space="preserve">Asimismo, se lograría una mejora en competitividad al mejorar la propuesta de valor frente a las universidades e institutos y un mayor valor percibido de los alumnos que se reflejaría en un incremento del NPS.
</t>
  </si>
  <si>
    <t>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t>
  </si>
  <si>
    <t>carlos.oviedo@upn.edu.pe</t>
  </si>
  <si>
    <t>Carlos Oviedo Bolaños</t>
  </si>
  <si>
    <t>Aumentar retención de estudiantes con cursos activos anticipadamente en Blackboard</t>
  </si>
  <si>
    <t>Carlos Oviedo - Coordinador de gestión de la plataforma de aprendizaje</t>
  </si>
  <si>
    <t>RITM0594900</t>
  </si>
  <si>
    <t>Sí, limitado</t>
  </si>
  <si>
    <t>Incrementar el engagement previo al inicio oficial de clases, fortalecer la decisión de matrícula, reducir márgenes de deserción temprana y contribuir al crecimiento de la venta mediante una experiencia académica anticipada que genere confianza y motivación.</t>
  </si>
  <si>
    <t>Proceso de venta, Onboarding y Clonación en Blackboard</t>
  </si>
  <si>
    <t>Habilitar de manera oportuna las clases del primer ciclo para estudiantes de carreras a distancia, con el objetivo de fortalecer el proceso de venta, y mantener el engagement del estudiante desde el proceso de matrícula.</t>
  </si>
  <si>
    <t>Los NRC/Usuarios/Matrículas de los cursos de CAD módulo 1 y primer ciclo se crean/actualizan en Blackboard según la fecha de inicio del periodo configurado en Banner.</t>
  </si>
  <si>
    <t>No es un problema y no tiene causa raíz</t>
  </si>
  <si>
    <t>No existe otros usuarios.</t>
  </si>
  <si>
    <t>Estudiantes, Academia UPN, Asesores de soporte, Onboarding y Educación Virtual.</t>
  </si>
  <si>
    <t xml:space="preserve">El no aplicarlo impacta negativamente en el proceso de ventas y en el engagement del estudiante del primer ciclo
</t>
  </si>
  <si>
    <t>Incremento de new enrollment
Reducción de la tasa de deserción</t>
  </si>
  <si>
    <t>Mejorar la experiencia académica y engagement de los nuevos estudiantes.</t>
  </si>
  <si>
    <t>https://educorpperu-my.sharepoint.com/personal/diana_zapata_laureate_pe1/_layouts/15/Doc.aspx?sourcedoc=%7B922A729E-3D02-4B88-BC7E-781983556EA1%7D&amp;file=Solicitud%20de%20cambio%20-%20CAD%20creaci%C3%B3n%20anticipada_Carlos%20Oviedo%20Bola%C3%B1o.pptx&amp;action=edit&amp;mobileredirect=true</t>
  </si>
  <si>
    <t>daniel.cino@upc.pe</t>
  </si>
  <si>
    <t>Daniel Cino Barreda</t>
  </si>
  <si>
    <t>desplegable de fecha en el tramite de reprogramación de pruebas para deportistas destacadas</t>
  </si>
  <si>
    <t>Javiera Alcazar - Vida Universitaria</t>
  </si>
  <si>
    <t>RIT0736328   (REQ0736328)</t>
  </si>
  <si>
    <t>no</t>
  </si>
  <si>
    <t>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t>
  </si>
  <si>
    <t>Solicitud de servicios (reprogramación de pruebas y justificación de inasistencias) de los Deportistas Destacados</t>
  </si>
  <si>
    <t>Reactivar el trámite automatizado que permite a los estudiantes generar sus solicitudes, y a nosotros atenderlas apropiadamente. Estas solicitudes incrementan cada semestre. Ya teníamos un trámite que funcionaba bien con tramitator y sócrates, y necesitamos uno que cumpla la misma función.</t>
  </si>
  <si>
    <t>Los estudiantes deben completar manualmente un excel y enviarlo por correo, lo que expone el proceso a errores frecuentes en la información recibida. Estas solicitudes son es luego subidas a un compartido y trabajadas manualmente con el equipo de registros académicos</t>
  </si>
  <si>
    <t>Actualmente el trámite no permite el registro de una fecha asociada al componente calificable que el estudiante deportista solicita reprogramar. Sin una fecha es imposible validar el cruce con los compromisos deportivos de los estudiantes.</t>
  </si>
  <si>
    <t>Los docentes que tienen a Deportistas Destacados en sus secciones</t>
  </si>
  <si>
    <t xml:space="preserve">Los Deportistas Destacados (+700)
El equipo de Deportes UPC y de Registros Académicos
</t>
  </si>
  <si>
    <t>Recibimos más de 4500 solicitudes por semestre de los más de 700 deportistas destacados. 
Atenderlas manualmente nos expone a errores, genera demoras que pueden impactar en el rendimiento académico del estudiante y a su vez generan grandes incomodidades a los docentes que tienen a deportistas destacados en sus secciones.</t>
  </si>
  <si>
    <t>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t>
  </si>
  <si>
    <t>Calidad Académica;Excelencia Operativa;Transformación Digital</t>
  </si>
  <si>
    <t>automatizar la atención de más de 9,000 solicitudes anuales, eliminando totalmente errores de digitación - resultando en una atención más eficaz
reducir en 50% o más el tiempo de atención a las solicitudes de servicio que realizan los deportistas destacados</t>
  </si>
  <si>
    <t>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t>
  </si>
  <si>
    <t>nohemi.marcelo@upc.pe</t>
  </si>
  <si>
    <t>Nohemi Estefani Marcelo Torres</t>
  </si>
  <si>
    <t xml:space="preserve">Sistema de integra de trayectoria y acompañamiento al estudiante becado </t>
  </si>
  <si>
    <t>Maria Cifuentes Ramseyer - Directora de Desarrollo Académico y Sostenibilidad</t>
  </si>
  <si>
    <t>RITM0596395</t>
  </si>
  <si>
    <t>no se tiene presupuesto actualmente, pero buscamos una estimación</t>
  </si>
  <si>
    <t>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t>
  </si>
  <si>
    <t>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</si>
  <si>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Contar con un sistema integral con información del alumno que permita generar reportería que alimenta las acciones de las áreas involucradas, generando una gestión preventiva y proactiva. Asimismo, facilitar la identificación de riesgos mediante alertas tempranas que conduzcan la intervención oportuna para promover una culminación efectiva y el adecuado uso de los beneficios que posee el becario. Esto impactará en los ingresos de la universidad, ya que el becario tiene plazos establecidos para gozar de ciertos beneficios (inglés, titulación, obtención del Grado de Bachiller, etc.) siempre que se den dentro del tiempo que la beca contempla.</t>
  </si>
  <si>
    <t>Equipo We talk
Secretaria Académica: Se genera información por cada alumno que pide ampliación 10 minutos por cada uno son 546 registros = 91 horas por cada reporte (solicitan dos por ciclo)
Finanzas (deudas):  proceso para preparar los reportes y expediente por cuota nos toma un par de dias.
Oficina de Gestión de trámites: seguimiento para el trámite de traslado de carrera (verificar RJ): 
Acompañamiento Psicopedagógico de Becas Externas – 5 horas diarias (2 personas) : 50 horas semanales, 
Grados Y títulos: se han realizado 5 ingresos del trámite de Constancia de Egreso y grado de Bachiller además de actualización de data durante el año 2025 = 120 horas en el ciclo
GEISI: generar consolidado de matrícula puede tomar hasta 5 días hábiles al inicio y cierre de ciclo, esto puede extenderse hasta 1 mes si es que vienen con errores.</t>
  </si>
  <si>
    <t>Anteriormente se contaba con un dashboard que se alimentaba de la información que brindaba SOCRATES, con el cambio de sistema este dashboard quedó sin poder ser actualizado. Asimismo, PRONABEC ha empezado a solicitar información más detallada que dé cuenta del monitoreo y seguimiento que gestiona UPC frente al avance académico del alumno becado.</t>
  </si>
  <si>
    <t>Equipo We talk
Secretaria Académica
Finanzas (deudas)
Oficina de Gestión de trámites
Calidad Educativa
Grados Y títulos</t>
  </si>
  <si>
    <t xml:space="preserve">El estudiante presenta los siguientes riesgos:
1. Académico y de permanencia:
Intervenciones académicas tardías que pueden afectar la probabilidad de recuperación.
Mayor probabilidad de desaprobación de cursos clave por falta de alertas tempranas
Sobrecarga académica no detectada oportunamente (dispersión curricular).
Desconocimiento de alternativas académicas preventivas (retiros, cargas adaptadas).
Incremento del estrés académico en etapas críticas del ciclo
2. Emocional y bienestar
Identificación tardía de riesgo emocional o psicosocial por parte de las carreras que no permitan una atención adecuada.
Normalización del malestar emocional por falta de seguimiento continuo.
Sensación de desamparo institucional en estudiantes migrantes o primera generación.
Mayor exposición a crisis emocionales 
Disminución de la percepción de cuidado y acompañamiento por parte de la universidad
3. Equidad e inclusión
Desventaja estructural para estudiantes de zonas rurales o con menor acceso digital.
Invisibilización de factores culturales, familiares o contextuales que inciden en el desempeño.
Reproducción de desigualdades por falta de personalización en el acompañamiento.
4. A nivel de sentido de pertenencia a la comunidad universitaria.
Incremento de quejas informales o reclamos no sistematizados.
Variabilidad negativa en indicadores de satisfacción: NPS 2024 39% / NPS 2025 31%
</t>
  </si>
  <si>
    <t>La gestión manual y fragmentada contribuye indirectamente a:
Pérdida anual proyectada 2026: S/ 2,828,915
(por TRICA, desaprobación total y traslados)
Este monto está vinculado a:
Falta de alertas tempranas.
Retrasos en validaciones.
Seguimiento reactivo en lugar de preventivo.
Confirmaciones tardías de PRONABEC → retraso en pagos a UPC.
Es un impacto anual y recurrente, mientras el modelo no cambie.
Ingresos potenciales (si se gestionan oportunamente)
Ampliación de beca (546 estudiantes):
S/ 5,271,630
Trámite de Bachiller (845 estudiantes):
S/ 1,455,935
Total ingresos potenciales: S/ 6,727,565. Estos ingresos dependen directamente de cumplir plazos, consolidar información sin errores y responder oportunamente a PRONABEC.
Estimación mínima anual de carga operativa identificada
Solo considerando áreas cuantificadas:
Secretaría Académica: 364 h
Acompañamiento Psicopedagógico: 2,000 h
Grados y Títulos: 240 h
GEISI (mínimo): 160 h
Total, mínimo identificado: 2,764 horas anuales. Esto equivale aproximadamente a 1.3 FTE (personal a tiempo completo anual). Y no se están considerando todas las horas de Finanzas, Gestión de Trámites ni reprocesos por errores.
Además, no intervenir implica continuar con un modelo reactivo, limitada capacidad de prevención y tiempo del equipo destinado a tareas administrativas en lugar de retención y permanencia (más operación y menos estrategia).
La automatización e integración del sistema no es una mejora operativa, es una necesidad estratégica para proteger ingresos, optimizar recursos y asegurar sostenibilidad institucional.</t>
  </si>
  <si>
    <t xml:space="preserve">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 
</t>
  </si>
  <si>
    <t>Calidad Académica;Resp. Social y Sostenibilidad</t>
  </si>
  <si>
    <t xml:space="preserve">Impacto financiero (beneficios económicos)
Variables usadas en el cálculo: N° de alumnos afectados* 1931 (pensión promedio 2026) * # de cuotas de un semestre.
- Desagregación por tipo de caso (Pérdida por tricas, Pérdida por desaprobación total, Pérdida por traslados a otras IES): 
		Alumnos desaprobados por TRICA: 20251: 31 alumnos que desaprobaron por tercera vez /20252: 32 alumnos que desaprobaron por tercera vez, en ese sentido estamos considerando que durante el año 2025 63 estudiantes perdieron la beca por este motivo. Esto quiere decir que durante el ciclo 20251: 31*1931*5 = S/. 299,305 y durante el ciclo 20252: 32*1931*5 = S/. 308,960. Esto supone un monto de S/608,265 de pérdida para el 2026.
		Alumnos que desaprueban todos los cursos: 20251: 27 alumnos desaprobaron todos los cursos y por ende perdieron la beca, esto implica un monto de: 27*1931*5: S/. 260,685 / 20252:  54 alumnos desaprobaron todos los cursos y por ende perdieron la beca, esto implica un monto de: 54*1931*5= S/. 521,370 – esto implica una pérdida para el 2026 de un total: S/. 782,055
		Alumnos con traslado de IES: 20251: 16, esto significa que hubo una fuga de: 16*1931*5= S/. 154,480 /20252: 89 *1931*5 = S/. 859,295 / 2026: 44* 1931*5= S/. 424,820 – esto supone una pérdida de un total: S/. 1,438,595
	Monto total impactado anual, para el año 2026 estaremos dejando de percibir: S/. 2,828,915
- Por otro lado, tenemos procesos que pueden generar ingresos a UPC siempre que sean atendidos dentro del plazo indicado en la beca: 
	Ampliación de beca: 546 alumnos son posibles candidatos a la ampliación de beca, esto supone:  546*1931*5 = S/. 5,271,630
	Posibles graduados:  fórmula: # de alumnos beneficiados * costo del trámite de bachiller: 845* 1723 = S/. 1,455,935
</t>
  </si>
  <si>
    <t>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t>
  </si>
  <si>
    <t>https://educorpperu-my.sharepoint.com/personal/diana_zapata_laureate_pe1/_layouts/15/Doc.aspx?sourcedoc=%7B00A2E4B8-3D24-4147-9099-089605962BF0%7D&amp;file=Solicitud%20de%20requerimientos%20Idea%20nueva%20y%20mejo_Nohemi%20Estefani%20Marc.pptx&amp;action=edit&amp;mobileredirect=true</t>
  </si>
  <si>
    <t>ronald.benites@laureate.pe</t>
  </si>
  <si>
    <t>Implementación Horacius Fase II</t>
  </si>
  <si>
    <t>UPN;CIB;LAUREATE PERÚ;UPC</t>
  </si>
  <si>
    <t>Henry Longa - DIRECTOR DE SERVICIOS TI</t>
  </si>
  <si>
    <t>TBD</t>
  </si>
  <si>
    <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t>
  </si>
  <si>
    <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t>
  </si>
  <si>
    <t xml:space="preserve">Actualmente, la gestión de identidades y accesos opera de forma descentralizada y con alta intervención manual para la gestión de la identidad y las aplicaciones críticas. Las altas, cambios y ceses dependen de tickets y validaciones operativas, generando demoras, reprocesos y variabilidad en los tiempos de atención.
En periodos de alta demanda, el volumen de solicitudes incrementa significativamente, impactando los SLA y elevando el backlog. La evidencia de controles SOX se consolida manualmente, lo que dificulta la trazabilidad, aumenta el riesgo de observaciones por ejecuciones fuera de plazo y limita la estandarización entre instituciones
</t>
  </si>
  <si>
    <t>La ausencia de un modelo IAM corporativo centralizado y automatizado provoca fragmentación operativa, dependencia manual y debilidad estructural en el control del ciclo de vida de accesos.</t>
  </si>
  <si>
    <t>Estudiantes, Proveedores</t>
  </si>
  <si>
    <t>Usuarios de áreas administrativas y académicas, IT Compliance, Accesos</t>
  </si>
  <si>
    <t>La gestión manual y descentralizada de accesos genera demoras en la habilitación de colaboradores, afectando la continuidad operativa en periodos críticos (inicio de ciclo, cierre académico y procesos financieros). El alto volumen de tickets incrementa el backlog y reduce el cumplimiento de SLA, impactando la productividad de las áreas usuarias.
Desde la perspectiva de Compliance, la revocación tardía de accesos y la acumulación de privilegios incrementan el riesgo de observaciones SOX (ITGC), potencial exposición a fraudes internos y costos asociados a reprocesos y auditorías correctivas.
La falta de estandarización entre instituciones limita la eficiencia , generando duplicidad de esfuerzos y mayor costo operativo por gestión manual.</t>
  </si>
  <si>
    <t>Reducción de la carga operativa manual, en gestión de altas, cambios y ceses. Disminución del backlog de tickets en periodos de alta demanda</t>
  </si>
  <si>
    <t>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t>
  </si>
  <si>
    <t>https://educorpperu-my.sharepoint.com/personal/diana_zapata_laureate_pe1/Documents/Aplicaciones/Microsoft%20Forms/REGISTRO%20DE%20INICIATIVAS/Pregunta/Roadmap%20Horacius%20fase%20II%20Per%C3%BA%20(propuesta)_Ronald%20Benites%20Vilch.pdf</t>
  </si>
  <si>
    <t>Carlos Quenema</t>
  </si>
  <si>
    <t>angela.dominguez@laureate.pe</t>
  </si>
  <si>
    <t>Angela Dominguez Plasencia</t>
  </si>
  <si>
    <t>Implementación de un proceso automatizado de carga masiva a banner para TSP.</t>
  </si>
  <si>
    <t>Gerencia de Control y Mejora</t>
  </si>
  <si>
    <t>RITM0596333 - REQ0738633</t>
  </si>
  <si>
    <t>No se cuenta con presupuesto</t>
  </si>
  <si>
    <t>No se cuenta con un proceso definido para el registro de los alumnos que han realizado su trámite de participación al TSP. Esto genera que no se asegure la correcta gestión de matrícula, pudiendo tener un impacto en más de 2800 alumnos en cada campaña.</t>
  </si>
  <si>
    <t>Proceso de admisión y proceso de matrícula</t>
  </si>
  <si>
    <t xml:space="preserve">1- Identificar a los aptos para matrícula “Titulacion UPC” gestionado por el equipo de planeamiento. La identificación de estos alumnos es mediante la columna “estado: Cobrado validado” y “estado Tramitator: Procede” y sean registrados en Banner de forma masiva y automática bajo un cronograma de fechas en cada campaña (cortes iniciales debido a diferentes inicios de clases-facultad de Diseño- y posteriormente cortes a modo incremental), de acuerdo a periodos coordinados previamente con el equipo de ventas, control y matricula.
Regla de negocio:
Estado: Cobrado validado” y “estado Tramitator: Procede”
2- Detectar automáticamente diferencias entre la información registrada desde Reporte de Planeamiento (validado por Control) → Banner, clasificarlas como registros correctos e inconsistencias, y notificar a los equipos responsables del proceso (registros correctos --&gt;equipo de matrícula; inconsistencias --&gt; equipo de Control), manteniendo el proceso activo durante toda la campaña (de acuerdo a cronograma). 
Las inconsistencias pueden darse en los siguientes casos:
A. Variabilidad de datos entre Tramitador y Banner:
Datos personales: nombres, apellidos, DNI
Campus
Carrera
Código de programa de titulación	
Codigo Major
Major
Fecha de solicitud
Fecha de estatus de solicitud
Código de campus (Banner)
Periodo de catálogo
B. Estudiantes que no se encuentran registrados a Banner.
</t>
  </si>
  <si>
    <t>Registro de tramite TSP (Tramitator)
Los alumnos participantes al programa de Titulación TSP, registran su trámite mediante Tramitator, realizan el pago correspondiente y el equipo de control valida el cumplimiento de requisitos.
Los estudiantes cuyo tramite cumple con los requisitos, son considerados aptos para la matrícula.
El equipo de planeamiento cuenta con un power BI donde se encuentran identificados los estudiantes aptos para ser matriculados.
Registro de matrícula (Banner)
El equipo de matrícula realiza esta gestión en Banner, sin embargo, los estudiantes no se encuentran en esta plataforma. En procesos pasados 2025-01, contábamos con un equipo más grande, por lo que, a modo de apoyo al proceso, se realizó el registro manual de cada caso, lo que generó:
Retraso en las labores básicas del equipo que asumió el apoyo
Errores de registro en el sistema
Inconsistencias en los sistemas 
Retrabajo para el equipo de matrícula y el equipo que asumió el apoyo
Considerando que, en este periodo, no será posible seguir asumiendo el apoyo por el cambio de estructura en la organización y disminución personal, el no contar con los registros aptos en Banner generará que:
No se pueda ejecutar el proceso de matricula
El estudiante no podrá contar con horarios
El estudiante no podrá acceder a las clases
Se generarán reclamos por no cumplir con el ofrecimiento</t>
  </si>
  <si>
    <t>La falta de un proceso automatizado en la que los alumnos que cuentan con un trámite registrado en tramitator para TSP, que hayan realizado el pago de dicho programa se encuentren registrados en Banner, durante la campaña de admisión para que, el equipo de matrícula pueda generar los horarios de acuerdo al cronograma establecido.</t>
  </si>
  <si>
    <t>Equipo de TI y canales de atención</t>
  </si>
  <si>
    <t>Equipo comercial, equipo de control, equipo de matrícula y alumnos bachiller</t>
  </si>
  <si>
    <t xml:space="preserve">Contar con un proceso automatizado (menor dependencia de reprocesos manuales de los equipos de Control y matrícula, considerando que el equipo de Control tiene otros roles bajo el cambio organizacional), minimizar reclamos de alumnos, asegurar la correcta matricula del alumno y brindar una buena experiencia a más de 2849 alumnos (meta 202610 y 202615).
Excelencia operativa y experiencia del estudiante. Ahorro en registro de datos en banner horas-hombre del equipo de Control por eliminación de reprocesos. De 100 a 150 horas a lo largo de la campaña. Disminución de reclamos relacionados a generación de horarios a destiempo.
</t>
  </si>
  <si>
    <t xml:space="preserve">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
</t>
  </si>
  <si>
    <t>Excelencia Operativa;Transformación Digital;Calidad Académica</t>
  </si>
  <si>
    <t>La automatización del proceso de matrícula de los cursos impactará a aproximadamente 2,849 alumnos (según la meta por campaña), asegurando la correcta inscripción en los sistemas y reduciendo la necesidad de reprocesos manuales. Esto representa un ingreso potencial protegido de aproximadamente S/ 19,234,946 (considerando que el programa tiene un costo de S/ 6,754) por concepto de TSP. La iniciativa permitirá ahorrar entre 100 y 150 horas-hombre del equipo de Control y se espera que prevenga los reclamos relacionados con la generación de horarios a destiempo, mejorando la experiencia estudiantil y la eficiencia operativa.</t>
  </si>
  <si>
    <t xml:space="preserve">Excelencia operativa y experiencia del estudiante.
Menor dependencia de procesos manuales.
Minimiza posibles impactos en la información registrada en los sistemas.
Brindarle fluidez al proceso.
Minimizar errores y futuros reclamos de los estudiantes.
</t>
  </si>
  <si>
    <t>https://educorpperu-my.sharepoint.com/personal/diana_zapata_laureate_pe1/_layouts/15/Doc.aspx?sourcedoc=%7B882DC893-3C2D-4645-BE36-DF3515314EA7%7D&amp;file=Solicitud%20de%20requerimiento_TSP-Carga%20Masiva%20d_Angela%20Dominguez%20Pla.pptx&amp;action=edit&amp;mobileredirect=true</t>
  </si>
  <si>
    <t>Actualizacion Mallas Cibertec</t>
  </si>
  <si>
    <t>Jaime Tamashiro /Regularización</t>
  </si>
  <si>
    <t>RITM0582764</t>
  </si>
  <si>
    <t>50,000</t>
  </si>
  <si>
    <t>La integración con MINEDU no considera toda la información solicitada  por el ente regulador. El impacto es de tipo regulatorio, con la posibilidad del sanción a Cibertec en Indecopi.</t>
  </si>
  <si>
    <t>Proceso de emisión de certificados y envió de información a MINEDU.</t>
  </si>
  <si>
    <t>La integración envié los casos correctos a traves de la interface y colocar los puntos de control para que los errores o inconsistencia de información sean validadas previamente al envio.</t>
  </si>
  <si>
    <t xml:space="preserve">El proceso envía las actas académicas desde Sócrates y Banner a través del Sistema de Actas y Nominas. El sistemas no incluye los casos devarios alumnos Estudiantes que tienen cursos de adelanto Los casos identificados son
1 ) Se requiere que estos cursos que llevo el estudiante en adelanto sean convalidados en el ciclo siguiente
Estas notas deben visualizarse en la interfaz de envío Sócrates, por lo que si se requiere considerar que migren al ciclo siguiente como CE
2. Actualización de las notas registradas como CI en la Situación académica del estudiante en intranet de Sócrates
Los cursos que aparecen como CI, debe recuperarse la nota inicial obtenida y esta debe visualizarse en la intranet (situación académica del estudiante) 
3. La nota CI debe viajar a la interfaz de Sócrates
La nota que corresponde a CI debe enviarse a la interfaz de Sócrates, visualizándose en la interfaz para ser reconocida en el envío
4 ) No se considera el caso de AF acta de experiencias formativas. Actualmente se están enviando en otro rubro.
</t>
  </si>
  <si>
    <t>El sistema no identifica lo casos de la causa Raiz</t>
  </si>
  <si>
    <t>Equipo Academico y Finanzas</t>
  </si>
  <si>
    <t>Operaciones Academicas</t>
  </si>
  <si>
    <t>Sanciones a Cibertec por lado de Indecopi, ya que el alumno podria indicar que Cibertec no ha enviado a MINEDU su información. Sanciones de MINEDU a Cibertec por incunplimiento de mallas</t>
  </si>
  <si>
    <t xml:space="preserve">Incluir las definiciones de </t>
  </si>
  <si>
    <t>Continuidad operativa de Cibertec</t>
  </si>
  <si>
    <t>https://educorpperu-my.sharepoint.com/personal/diana_zapata_laureate_pe1/_layouts/15/Doc.aspx?sourcedoc=%7B62562161-11C1-4169-998E-CB64D429A692%7D&amp;file=Solicitud%20de%20requerimientos%20Idea%20nueva%20y%20mejo_Eduardo%20Paul%20Aguilar.pptx&amp;action=edit&amp;mobileredirect=true</t>
  </si>
  <si>
    <t>INDICADORES ACADEMICOS DE BLACKBOARD</t>
  </si>
  <si>
    <t>RITM0596481</t>
  </si>
  <si>
    <t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t>
  </si>
  <si>
    <t>Control Calidad de Docentes</t>
  </si>
  <si>
    <t xml:space="preserve">Generar un Dasboard delos indicadores por periodo academico tal cual como los reportes presentados en el detalle del requerimiento. </t>
  </si>
  <si>
    <t>Actualmente el proceso se realiza manualmente con 1 recurso haciendo las actividades.</t>
  </si>
  <si>
    <t>El crecimiento estimado para este grupo de alumnos se espera se incremente de 3 Secciones en este modulo y pasarián a 330 seccion al final del 2026</t>
  </si>
  <si>
    <t>Directores Academicos, Área de Retención.</t>
  </si>
  <si>
    <t>Alumnos, Docentes, coordinadores academicos</t>
  </si>
  <si>
    <t xml:space="preserve">Impacto al seguimiento de la calidad Académica, experiencia del alumno y proceso de retención. En muestra se identifico que un 30 % de los docentes no estaban realizando correctamente esta actividad. </t>
  </si>
  <si>
    <t>Mejorar la calidad de servicio de docentes hacia los alumnos, para poder medir la calidad del servicio académico y dar feedback a los docentes</t>
  </si>
  <si>
    <t>hoy 20 horas a la semana con una proyección de  reducción de 2 FTE en caso sea necesario hacerlo manual.</t>
  </si>
  <si>
    <t>Mejora de Experiencia del Alumno, Mejora en procesos de Retención, Optimización de tiempo de Docentes.</t>
  </si>
  <si>
    <t>https://educorpperu-my.sharepoint.com/personal/diana_zapata_laureate_pe1/_layouts/15/Doc.aspx?sourcedoc=%7B7C53894D-03AA-42F5-A4BD-49E3C8456DE1%7D&amp;file=Formato%20Solicitud%20de%20Requerimientos%201_Eduardo%20Paul%20Aguilar.pptx&amp;action=edit&amp;mobileredirect=true</t>
  </si>
  <si>
    <t>ricky.pareja@laureate.pe</t>
  </si>
  <si>
    <t>Ricky Pareja Medina</t>
  </si>
  <si>
    <t>Ecommerce CIB - Automatizar Matricula Venta - CRM, Socrates, Spring, etc</t>
  </si>
  <si>
    <t>Alejandra Begazo</t>
  </si>
  <si>
    <t>RITM0596110</t>
  </si>
  <si>
    <t>USD 5k Capex</t>
  </si>
  <si>
    <t>El proceso de matrícula venta se ejecuta de manera manual consumiendo tiempo de los equipos involucraos (ventas, facturación, etc).</t>
  </si>
  <si>
    <t>- Proceso de matrícula
- Proceso de facturación
- Proceso de conciliación
- Proceso de cobranza
- Proceso de generación de accesos y credenciales
Otros</t>
  </si>
  <si>
    <t>Cuando el usuario pague por un producto en el Ecommerce se debe realizar en automatico el registro del alumno en el curso y seccion en socrates, se debe iniciar el proceso para generar un comprobante de pago y  potencalmente registrar en LMS.</t>
  </si>
  <si>
    <t>Cuando un usuario compra algún producto en el Ecommerce se notifica al area comercial para que procese con la matrícula manual derivando en los procesos anteriormente mencionados.</t>
  </si>
  <si>
    <t>Actualment el proceso de matricula venta es manual.</t>
  </si>
  <si>
    <t>Auditoria y control</t>
  </si>
  <si>
    <t>Prospectos de estudiantes
Equipo de ventas
Equipo de facturación</t>
  </si>
  <si>
    <t>Incremento en ventas
Eficiencia operativa</t>
  </si>
  <si>
    <t>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t>
  </si>
  <si>
    <t>Incremento en ventas</t>
  </si>
  <si>
    <t>Eficiencia operativa</t>
  </si>
  <si>
    <t>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t>
  </si>
  <si>
    <t>Lucía Vega / Elmer Zapata</t>
  </si>
  <si>
    <t>juan.nazario@upc.pe</t>
  </si>
  <si>
    <t>Juan Francisco Nazario Vargas</t>
  </si>
  <si>
    <t>Visualizar los Resultados Basados en Competencias en el dashboard para el sistema de Assessment</t>
  </si>
  <si>
    <t>Jorge Bossio - Dirección de Innovación Educativa y Emprendimiento</t>
  </si>
  <si>
    <t>RITM0596201</t>
  </si>
  <si>
    <t>111,822 soles</t>
  </si>
  <si>
    <t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t>
  </si>
  <si>
    <t>Proceso institucional de assessment uno a uno de competencias</t>
  </si>
  <si>
    <t>Construir un ETL que extraiga la información de Banner, genere los archivos de cursos, usuarios y roles institucionales y los deposite en un servidor SFTP.
Se ha validado con Anthology que no expone los servicios con la información que se necesitaba para trabajar la creación de roles institucionales, por lo que se revisará la implementación de un nuevo desarrollo que permita realizar esa integración.
Configurar el SIS Framework Controller de modo tal que los archivos relacionados con el proceso de actualización de la jerarquía institucional, depositados en el SFTP, puedan ser cargados diariamente al aula virtual de forma automática.</t>
  </si>
  <si>
    <t>El equipo de DADO solicita a GEI la información de la programación de cursos y alumnos relacionados con el proceso de Assessment.
El equipo de DADO, en base a la información en Excel enviada por el equipo de GEI, prepara manualmente la data que deberá ser enviada mediante la integración del aula virtual para actualizar alumnos y sus roles institucionales, así como también, los cursos que deberán ser asociados a los nodos de jerarquía institucional. El equipo de DADO abre un ticket en Service Now con la data trabajada.
La mesa de ayuda asigna el ticket al equipo de Desarrollo y este es quien realiza las validaciones sobre el estado de los usuarios y carga de la información de la jerarquía institucional, a través de SIS Integration Framework del aula virtual.
Esto se realiza para cada periodo de Pregrado, EPE y EPG y si hay errores o información pendiente se debe volver a realizar.</t>
  </si>
  <si>
    <t xml:space="preserve">Si la información de la jerarquía no es actualizada el proceso de assessment no tiene resultados para el ciclo o año de las carreras y/o facultades. Además el estudiante no sabrá si alcanzó o qué necesita mejorar para alcanzar el nivel esperado de las competencias que la carrera espera que tenga como futuro profesional.
</t>
  </si>
  <si>
    <t>DADO, Calidad educativa</t>
  </si>
  <si>
    <t>Directores, docentes y alumnos</t>
  </si>
  <si>
    <t xml:space="preserve">Proceso institucional de assessment de competencias sin resultados para las carreras y estudiantes, lo cual afectaría el proceso de control que realiza SUNEDU y WASC/WSCUC </t>
  </si>
  <si>
    <t>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t>
  </si>
  <si>
    <t>Calidad Académica;Innovación y Crecimiento;Transformación Digital</t>
  </si>
  <si>
    <t xml:space="preserve">Se evitaría el costo estimado para preparar y tener listo el proceso de cara al momento de la “evaluación en los cursos” es de: S/. 30,000 soles (25 días * 24 horas * 50 soles la hora). Esto solo es solo si se realiza una vez cada proceso, si faltara data se tendría que realizar nuevamente. </t>
  </si>
  <si>
    <t>Reduciría la tasa de errores que ha sido entre el 2% al 5%, en el caso de cursos y estudiantes de Pregrado, EPE y EPG.</t>
  </si>
  <si>
    <t>https://educorpperu-my.sharepoint.com/personal/diana_zapata_laureate_pe1/_layouts/15/Doc.aspx?sourcedoc=%7BCA8AA8F1-8FEE-46BE-A6AE-099606DC8832%7D&amp;file=Solicitud%20integraci%C3%B3n%20Jerarqu%C3%ADa%20Institucional_Juan%20Francisco%20Nazar.pptx&amp;action=edit&amp;mobileredirect=true</t>
  </si>
  <si>
    <t>carlos.olivera@upn.edu.pe</t>
  </si>
  <si>
    <t>Carlos Rau Olivera Fatacioli</t>
  </si>
  <si>
    <t>Registro de matrícula en CRM Dynamics</t>
  </si>
  <si>
    <t>Carlos Olivera / Gerencia de servicios y ecosistema virtual</t>
  </si>
  <si>
    <t>Limitado.</t>
  </si>
  <si>
    <t>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t>
  </si>
  <si>
    <t>Onboarding y seguimiento intraciclo.</t>
  </si>
  <si>
    <t>Validar el estado de la matrícula a través de CRM con la finalidad de reducir el tiempo de consultas por parte de los asesores.
La coordinación requiere un reporte general actualizado con el estado de las matrículas.
Los asesores deben consultar el estado de la matrícula al brindar soporte al estudiante.</t>
  </si>
  <si>
    <t>Actualmente:
Se busca identificar a los estudiantes nuevos reingresos a quienes se les ha registrado una matrícula proactiva.
Se genera un reporte consolidado validando el estado de matrículas uno a uno.</t>
  </si>
  <si>
    <t xml:space="preserve">Esperar la consolidación del reporte general y la búsqueda de la matrícula a través de Banner toma más tiempo y genera menos eficiencia operativa.
</t>
  </si>
  <si>
    <t>Cobranzas</t>
  </si>
  <si>
    <t>Estudiantes nuevos reingresos de Carreras a distancia.
Admisión, Retención, Educación Virtual – Perfect Start</t>
  </si>
  <si>
    <t>Deserción académica</t>
  </si>
  <si>
    <t>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t>
  </si>
  <si>
    <t>Incrementar el número de estudiantes nuevos reingresos matriculados.</t>
  </si>
  <si>
    <t>Mejorar la satisfacción de estudiantes con el proceso de matrícula y onboarding.</t>
  </si>
  <si>
    <t>https://educorpperu-my.sharepoint.com/personal/diana_zapata_laureate_pe1/_layouts/15/Doc.aspx?sourcedoc=%7B59F35CDD-C20F-46ED-B2D2-4E433C29DE75%7D&amp;file=RQ%202026.02.18%20-%20Registro%20de%20matricula%20en%20CRM_Carlos%20Rau%20Olivera%20F.pptx&amp;action=edit&amp;mobileredirect=true</t>
  </si>
  <si>
    <t>Soles</t>
  </si>
  <si>
    <t>Ana Lucia Vega</t>
  </si>
  <si>
    <t>Atendido</t>
  </si>
  <si>
    <t>Sincronización de notas del aula virtual con el sistema académico</t>
  </si>
  <si>
    <t>Jorge Bossio - Director de Innovación Educativa y Emprendimiento</t>
  </si>
  <si>
    <t>100,000 soles</t>
  </si>
  <si>
    <t>Registro de nota una sola vez en el aula virtual por parte del docente</t>
  </si>
  <si>
    <t>Registro de notas</t>
  </si>
  <si>
    <t>El profesor evalúa y califica en el aula virtual y en fechas específicas y reglas de negocio claras, viajarían al SIS o periférico determinado.</t>
  </si>
  <si>
    <t>El profesor evalúa y califica cada evaluación, declarada en el sílabo, en el aula virtual, luego descarga el libro de calificaciones y digita las notas en uPlanner (periférico actual). Si ocurren errores de digitación, el alumno registra su solicitud y el profesor procede a validar y corregir en uPlanner de ser correcto.</t>
  </si>
  <si>
    <t xml:space="preserve">Doble registro de nota por cada evaluación declarada en el sílabo, en el aula virtual y en uPlanner (períferico), donde se pueden producir errores de digitación </t>
  </si>
  <si>
    <t>Registros académicos</t>
  </si>
  <si>
    <t>Profesores y estudiantes</t>
  </si>
  <si>
    <t xml:space="preserve">Los profesores deben hacer un segundo registro de nota en el SIS o periférico determinado, lo cual induce a tener errores de digitación y atender solicitudes de cambio de nota. </t>
  </si>
  <si>
    <t xml:space="preserve">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
</t>
  </si>
  <si>
    <t>Transformación Digital;Excelencia Operativa</t>
  </si>
  <si>
    <t xml:space="preserve">Reducción de horas operativas
Reducción de errores humanos de digitación de nota
Mejora en satisfacción docente
</t>
  </si>
  <si>
    <t>Mayor credibilidad del sistema académico
Menor carga administrativa - Experiencia docente
Mayor transparencia - Experiencia estudiante
Enfoque pedagógico real
Reputación institucional</t>
  </si>
  <si>
    <t>https://educorpperu-my.sharepoint.com/personal/diana_zapata_laureate_pe1/_layouts/15/Doc.aspx?sourcedoc=%7B2286AFAF-CF5B-46C9-8F88-9FBDD1C01A75%7D&amp;file=Plantilla%20Solicitud%20de%20requerimientos%20Idea%20nu_Juan%20Francisco%20Nazar%202.pptx&amp;action=edit&amp;mobileredirect=true</t>
  </si>
  <si>
    <t>Maestrias 100% asincronas UPN
Solicitud de requerimiento | Nuevos campos CRM - Fase 1</t>
  </si>
  <si>
    <t>Laura Castro /Regularización</t>
  </si>
  <si>
    <t>REQ0733015</t>
  </si>
  <si>
    <t xml:space="preserve">MVP:
Tener los campos en CRM (sin integración desde Landing, serán llenados manualmente por el asesor). Todos los campos solicitados a excepción de modalidad
</t>
  </si>
  <si>
    <t>Maestrias 100% asincronas UPN
Actualización de T&amp;C - Ficha de postulación</t>
  </si>
  <si>
    <t>RITM0593427</t>
  </si>
  <si>
    <t>El ticket  fue creado el 06/02 por Mirella Castañeda. Se ha derivado a Julio Salgado de TI (por confirmar).</t>
  </si>
  <si>
    <t>Maestrias 100% asincronas UPN
Solicitud de requerimiento | Nuevos campos CRM - Fase 2</t>
  </si>
  <si>
    <t>RITM0592037</t>
  </si>
  <si>
    <r>
      <t xml:space="preserve">TO BE completo:
Requerimiento TI: API - integración Landing-CRM
Marketing: Actualización de Landing
</t>
    </r>
    <r>
      <rPr>
        <b/>
        <sz val="11"/>
        <color rgb="FF000000"/>
        <rFont val="Calibri"/>
        <family val="2"/>
        <scheme val="minor"/>
      </rPr>
      <t>FECHA DE INICIO Y FIN POR CONFIRMAR POR TI</t>
    </r>
  </si>
  <si>
    <t>(Creación de APIS en CRM)</t>
  </si>
  <si>
    <t>SCTASK 1439040</t>
  </si>
  <si>
    <t>Admisión Online / CRM</t>
  </si>
  <si>
    <t>N°</t>
  </si>
  <si>
    <t>Información General</t>
  </si>
  <si>
    <t>Ejemplo</t>
  </si>
  <si>
    <t>Título de la iniciativa</t>
  </si>
  <si>
    <t>Describir brevemente el problema y el impacto principal</t>
  </si>
  <si>
    <t>Incidencias en sanción de separación temporal – Impacto en continuidad de estudiantes</t>
  </si>
  <si>
    <t>Explicar que busca el negocio, sin mencionar soluciones técnicas.</t>
  </si>
  <si>
    <t>Necesitamos asegurar la aplicación correcta de sanciones por ciclo, para garantizar la integridad de la información de estudiantes sancionados, logrando que el 100% de sanciones se apliquen correctamente.</t>
  </si>
  <si>
    <t>Usar el formato:</t>
  </si>
  <si>
    <t>Necesitamos [acción o mejora],</t>
  </si>
  <si>
    <t>para que [problema que se quiere eliminar],</t>
  </si>
  <si>
    <t>logrando [impacto esperado en negocio o usuario].</t>
  </si>
  <si>
    <t>Seleccionar la institución o las instituciones impactadas</t>
  </si>
  <si>
    <t>Laureate, UPC, UPN, Cibertec.</t>
  </si>
  <si>
    <t xml:space="preserve">Indicar VP </t>
  </si>
  <si>
    <t>Monica García</t>
  </si>
  <si>
    <t>Usuario - Gerencia área solicitante</t>
  </si>
  <si>
    <t>Indicar área solicitante</t>
  </si>
  <si>
    <t>Retención</t>
  </si>
  <si>
    <t>BRM responsable</t>
  </si>
  <si>
    <t>Nombre del BRM que realizó el análisis y presenta  el caso al comité</t>
  </si>
  <si>
    <t>Nro de ticket</t>
  </si>
  <si>
    <t>Nro de ticket de service now</t>
  </si>
  <si>
    <t>En cuanto tiempo lo requiere el negocio</t>
  </si>
  <si>
    <t>Para el ciclo 2026-1</t>
  </si>
  <si>
    <t>Presupuesto disponible?</t>
  </si>
  <si>
    <t xml:space="preserve">Cual es el rango del presupuesto que se puede invertir </t>
  </si>
  <si>
    <t>Entre US 200 - USD 250k</t>
  </si>
  <si>
    <t xml:space="preserve">Marcar si corresponde a un proyecto estratégico </t>
  </si>
  <si>
    <t>N° del proyecto SPO</t>
  </si>
  <si>
    <t>Indicar el número del proyecto</t>
  </si>
  <si>
    <t>Descripción de la necesidad</t>
  </si>
  <si>
    <t>Descripción del problema</t>
  </si>
  <si>
    <t>Explicar que esta sucediendo hoy y como está impactando al negocio.</t>
  </si>
  <si>
    <t>El proceso de sanción temporal genera errores al aplicarse a ciclos futuros, afectando registros académicos.</t>
  </si>
  <si>
    <t>Detallar si tiene un impacto regulatorio o de seguridad.</t>
  </si>
  <si>
    <t>Detallar los procesos que son afectados por el problema</t>
  </si>
  <si>
    <t xml:space="preserve">Sanciones </t>
  </si>
  <si>
    <t>Describir como funciona el proceso. Incluir datos relevantes (frecuencia, volumen, etc)</t>
  </si>
  <si>
    <t xml:space="preserve">El sistema aplica la sanción globalmente y no distingue entre ciclos activos y futuros. Los alumnos aparecen sancionados en el ciclo equivocado, afectando notas y asistencia. </t>
  </si>
  <si>
    <t>Describir como debería hacerlo. Incluir datos relevantes (frecuencia, volumen, etc)</t>
  </si>
  <si>
    <t>Explicar la causa raiz identificada. (Evitar considerar la falta de algo como causa raiz)</t>
  </si>
  <si>
    <t>El sistema no diferencia ciclo activo de futuro, provocando errores de estado del estudiante.</t>
  </si>
  <si>
    <t>Usuarios que son afectados con el problema identificado.</t>
  </si>
  <si>
    <t>Estudiantes sancionado, pesonal de registros académicos</t>
  </si>
  <si>
    <t>Otros usuarios afectados?</t>
  </si>
  <si>
    <t>Usuarios de otras áreas que podrían ser afectados</t>
  </si>
  <si>
    <t>Describir como esta afectando el problema a los usuarios. Cualitativa y cuatitativamente. Considerar impactos académicos, operativos, financieros, regulatorios, etc)</t>
  </si>
  <si>
    <t>RRAA debe revisar manualmente los casos y corregirlos - 8 casos 2024-2 y 10 casos el 2025-1. 3 reclamos el 2024 y 5 reclaros el 2025. 01 reclamo presentado ante SUNEDU el 2025</t>
  </si>
  <si>
    <t>Impacto en la organización</t>
  </si>
  <si>
    <t>Seleccionar el objetivo estratégico impactado. Si es a mas de uno, seleccionar el de mayor impacto</t>
  </si>
  <si>
    <t>Forma parte de la Estabilización de procesos SIS?</t>
  </si>
  <si>
    <t xml:space="preserve">Seleccionar si tiene impacto en la estabilización del SIS </t>
  </si>
  <si>
    <t>Seleccionar si hay impacto en SOX</t>
  </si>
  <si>
    <t>Resultados esperados</t>
  </si>
  <si>
    <t xml:space="preserve">Explicar el beneficio cuatitativo </t>
  </si>
  <si>
    <t>Reducción de carga manual en revisión de casos.</t>
  </si>
  <si>
    <t>1FTE al año</t>
  </si>
  <si>
    <t>(Falta)</t>
  </si>
  <si>
    <t xml:space="preserve">Explicar el beneficio cualitativo </t>
  </si>
  <si>
    <t>100% de sanciones aplicadas correctamente</t>
  </si>
  <si>
    <t>0 reclamos internos de estudiantes</t>
  </si>
  <si>
    <t>0 reclamos ante SUNEDU</t>
  </si>
  <si>
    <t>CRITERIOS PRIORIZACIÓN - Por validar</t>
  </si>
  <si>
    <t>Será completado por el Comité de la demanda</t>
  </si>
  <si>
    <t>ID iniciativas</t>
  </si>
  <si>
    <t>Criterio</t>
  </si>
  <si>
    <t>Si-no</t>
  </si>
  <si>
    <t>Cumplimiento / regulación</t>
  </si>
  <si>
    <t>Evalúa el tipo de incumplimiento en temas regulatorios y SOX</t>
  </si>
  <si>
    <r>
      <rPr>
        <b/>
        <sz val="8"/>
        <color rgb="FF000000"/>
        <rFont val="Aptos Narrow"/>
        <family val="2"/>
      </rPr>
      <t xml:space="preserve">Alto: </t>
    </r>
    <r>
      <rPr>
        <sz val="8"/>
        <color rgb="FF000000"/>
        <rFont val="Aptos Narrow"/>
        <family val="2"/>
      </rPr>
      <t>Indispensable para cumplimiento normativo</t>
    </r>
  </si>
  <si>
    <t>Alto</t>
  </si>
  <si>
    <t>Bajo</t>
  </si>
  <si>
    <r>
      <rPr>
        <b/>
        <sz val="8"/>
        <color rgb="FF000000"/>
        <rFont val="Aptos Narrow"/>
        <family val="2"/>
      </rPr>
      <t>Medio:</t>
    </r>
    <r>
      <rPr>
        <sz val="8"/>
        <color rgb="FF000000"/>
        <rFont val="Aptos Narrow"/>
        <family val="2"/>
      </rPr>
      <t xml:space="preserve"> Cuenta con paliativos que ayudan a soportarlo de manera temporal</t>
    </r>
  </si>
  <si>
    <t>AH</t>
  </si>
  <si>
    <r>
      <rPr>
        <b/>
        <sz val="8"/>
        <color rgb="FF000000"/>
        <rFont val="Aptos Narrow"/>
        <family val="2"/>
      </rPr>
      <t>Bajo:</t>
    </r>
    <r>
      <rPr>
        <sz val="8"/>
        <color rgb="FF000000"/>
        <rFont val="Aptos Narrow"/>
        <family val="2"/>
      </rPr>
      <t xml:space="preserve"> No aplica</t>
    </r>
  </si>
  <si>
    <t>Beneficio esperado</t>
  </si>
  <si>
    <t>Mide el valor que genera la atención de la necesidad del negocio</t>
  </si>
  <si>
    <r>
      <rPr>
        <b/>
        <sz val="8"/>
        <color rgb="FF000000"/>
        <rFont val="Aptos Narrow"/>
        <family val="2"/>
      </rPr>
      <t xml:space="preserve">Alto: </t>
    </r>
    <r>
      <rPr>
        <sz val="8"/>
        <color rgb="FF000000"/>
        <rFont val="Aptos Narrow"/>
        <family val="2"/>
      </rPr>
      <t xml:space="preserve"> &gt; S/500k</t>
    </r>
  </si>
  <si>
    <r>
      <rPr>
        <b/>
        <sz val="8"/>
        <color rgb="FF000000"/>
        <rFont val="Aptos Narrow"/>
        <family val="2"/>
      </rPr>
      <t xml:space="preserve">Medio: </t>
    </r>
    <r>
      <rPr>
        <sz val="8"/>
        <color rgb="FF000000"/>
        <rFont val="Aptos Narrow"/>
        <family val="2"/>
      </rPr>
      <t>S/100k-500k</t>
    </r>
  </si>
  <si>
    <t>AI y AJ</t>
  </si>
  <si>
    <r>
      <rPr>
        <b/>
        <sz val="8"/>
        <color rgb="FF000000"/>
        <rFont val="Aptos Narrow"/>
        <family val="2"/>
      </rPr>
      <t xml:space="preserve">Bajo: </t>
    </r>
    <r>
      <rPr>
        <sz val="8"/>
        <color rgb="FF000000"/>
        <rFont val="Aptos Narrow"/>
        <family val="2"/>
      </rPr>
      <t>&lt; S/100k</t>
    </r>
  </si>
  <si>
    <r>
      <rPr>
        <b/>
        <sz val="8"/>
        <color rgb="FF000000"/>
        <rFont val="Aptos Narrow"/>
        <family val="2"/>
      </rPr>
      <t xml:space="preserve">Alto:  </t>
    </r>
    <r>
      <rPr>
        <sz val="8"/>
        <color rgb="FF000000"/>
        <rFont val="Aptos Narrow"/>
        <family val="2"/>
      </rPr>
      <t>Impacta en +1 objetivo estrátegico</t>
    </r>
  </si>
  <si>
    <r>
      <rPr>
        <b/>
        <sz val="8"/>
        <color rgb="FF000000"/>
        <rFont val="Aptos Narrow"/>
        <family val="2"/>
      </rPr>
      <t>Medio:</t>
    </r>
    <r>
      <rPr>
        <sz val="8"/>
        <color rgb="FF000000"/>
        <rFont val="Aptos Narrow"/>
        <family val="2"/>
      </rPr>
      <t xml:space="preserve"> Impacta en 1 objetivo estrátegico</t>
    </r>
  </si>
  <si>
    <t>AD</t>
  </si>
  <si>
    <r>
      <rPr>
        <b/>
        <sz val="8"/>
        <color rgb="FF000000"/>
        <rFont val="Aptos Narrow"/>
        <family val="2"/>
      </rPr>
      <t>Bajo:</t>
    </r>
    <r>
      <rPr>
        <sz val="8"/>
        <color rgb="FF000000"/>
        <rFont val="Aptos Narrow"/>
        <family val="2"/>
      </rPr>
      <t xml:space="preserve"> No hay impacto en los objetivos estratégicos</t>
    </r>
  </si>
  <si>
    <t>Impacto operativo</t>
  </si>
  <si>
    <t>Evalúa el impacto en las operaciones</t>
  </si>
  <si>
    <r>
      <rPr>
        <b/>
        <sz val="8"/>
        <color rgb="FF000000"/>
        <rFont val="Aptos Narrow"/>
        <family val="2"/>
      </rPr>
      <t>Alto:</t>
    </r>
    <r>
      <rPr>
        <sz val="8"/>
        <color rgb="FF000000"/>
        <rFont val="Aptos Narrow"/>
        <family val="2"/>
      </rPr>
      <t xml:space="preserve"> Estabilización y/o homologación de procesos core</t>
    </r>
  </si>
  <si>
    <r>
      <rPr>
        <b/>
        <sz val="8"/>
        <color rgb="FF000000"/>
        <rFont val="Aptos Narrow"/>
        <family val="2"/>
      </rPr>
      <t>Medio:</t>
    </r>
    <r>
      <rPr>
        <sz val="8"/>
        <color rgb="FF000000"/>
        <rFont val="Aptos Narrow"/>
        <family val="2"/>
      </rPr>
      <t xml:space="preserve"> Mejora importante – impacto en 1 o más proceso core</t>
    </r>
  </si>
  <si>
    <t>G y X</t>
  </si>
  <si>
    <r>
      <rPr>
        <b/>
        <sz val="8"/>
        <color rgb="FF000000"/>
        <rFont val="Aptos Narrow"/>
        <family val="2"/>
      </rPr>
      <t>Bajo:</t>
    </r>
    <r>
      <rPr>
        <sz val="8"/>
        <color rgb="FF000000"/>
        <rFont val="Aptos Narrow"/>
        <family val="2"/>
      </rPr>
      <t xml:space="preserve"> Mejora en otro proceso o área particular</t>
    </r>
  </si>
  <si>
    <t>Seguridad / riesgo</t>
  </si>
  <si>
    <t>Mide el impacto en los lineamientos de seguridad</t>
  </si>
  <si>
    <r>
      <rPr>
        <b/>
        <sz val="8"/>
        <color rgb="FF000000"/>
        <rFont val="Aptos Narrow"/>
        <family val="2"/>
      </rPr>
      <t>Alto:</t>
    </r>
    <r>
      <rPr>
        <sz val="8"/>
        <color rgb="FF000000"/>
        <rFont val="Aptos Narrow"/>
        <family val="2"/>
      </rPr>
      <t xml:space="preserve">  Impacto en líneamientos de seguridad corporativos.</t>
    </r>
  </si>
  <si>
    <r>
      <rPr>
        <b/>
        <sz val="8"/>
        <color rgb="FF000000"/>
        <rFont val="Aptos Narrow"/>
        <family val="2"/>
      </rPr>
      <t>Medio:</t>
    </r>
    <r>
      <rPr>
        <sz val="8"/>
        <color rgb="FF000000"/>
        <rFont val="Aptos Narrow"/>
        <family val="2"/>
      </rPr>
      <t xml:space="preserve"> Impacto en lineamientos de seguridad institucionales - locales.</t>
    </r>
  </si>
  <si>
    <t>U</t>
  </si>
  <si>
    <r>
      <rPr>
        <b/>
        <sz val="8"/>
        <color rgb="FF000000"/>
        <rFont val="Aptos Narrow"/>
        <family val="2"/>
      </rPr>
      <t xml:space="preserve">Bajo: </t>
    </r>
    <r>
      <rPr>
        <sz val="8"/>
        <color rgb="FF000000"/>
        <rFont val="Aptos Narrow"/>
        <family val="2"/>
      </rPr>
      <t>Impacto en un área/persona</t>
    </r>
  </si>
  <si>
    <t>Oferta</t>
  </si>
  <si>
    <t>Lider de dominio</t>
  </si>
  <si>
    <t>Spring</t>
  </si>
  <si>
    <t>Portal</t>
  </si>
  <si>
    <t>web</t>
  </si>
  <si>
    <t>trámites</t>
  </si>
  <si>
    <t>MC</t>
  </si>
  <si>
    <t>Proyecto 1</t>
  </si>
  <si>
    <t>banner</t>
  </si>
  <si>
    <t>Proyecto 2</t>
  </si>
  <si>
    <t>spring</t>
  </si>
  <si>
    <t>Proyecto 3</t>
  </si>
  <si>
    <t>x</t>
  </si>
  <si>
    <t>Proyecto 10</t>
  </si>
  <si>
    <t>Proyecto 4</t>
  </si>
  <si>
    <t>Proyecto 11</t>
  </si>
  <si>
    <t>Proyecto 5</t>
  </si>
  <si>
    <t>Proyecto 12</t>
  </si>
  <si>
    <t>Proyecto 6</t>
  </si>
  <si>
    <t>Proyecto 13</t>
  </si>
  <si>
    <t>Proyecto 7</t>
  </si>
  <si>
    <t>Proyecto 14</t>
  </si>
  <si>
    <t>Proyecto 8</t>
  </si>
  <si>
    <t>Proyecto 9</t>
  </si>
  <si>
    <t>Proyecto 15</t>
  </si>
  <si>
    <t>Proyecto 16</t>
  </si>
  <si>
    <t>Proyecto 17</t>
  </si>
  <si>
    <t>Proyecto 18</t>
  </si>
  <si>
    <t>Proyecto 19</t>
  </si>
  <si>
    <t>Proyecto 20</t>
  </si>
  <si>
    <t>Tipo de cambio</t>
  </si>
  <si>
    <t>Complejidad de estimación</t>
  </si>
  <si>
    <t>días laborables</t>
  </si>
  <si>
    <t>Motivo de Reestimación</t>
  </si>
  <si>
    <t>Fecha de inicio reestimación</t>
  </si>
  <si>
    <t>Fecha fin reestimación</t>
  </si>
  <si>
    <t>Proyecto o Req. no catalogado</t>
  </si>
  <si>
    <t>Estatus Reestimación</t>
  </si>
  <si>
    <t xml:space="preserve">Optimización del proceso del relevamiento de la necesidad del cliente interno con protocolos de comunicación; y Producción y difusión de piezas de contenido para comunicación </t>
  </si>
  <si>
    <t>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t>
  </si>
  <si>
    <t>Alfredo Ávalos</t>
  </si>
  <si>
    <t>https://educorpperu-my.sharepoint.com/personal/diana_zapata_laureate_pe1/Documents/Aplicaciones/Microsoft%20Forms/REGISTRO%20DE%20INICIATIVAS%20-%20GESTI%C3%93N%20DE%20LA%20DEMANDA%20(2%201/Pregunta/RE%20%5BSPO%5D%20Iniciativa%20Productividad%20GTH%20cLEAN+I_Nicolas%20Morales%20Chum.png</t>
  </si>
  <si>
    <t>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t>
  </si>
  <si>
    <t>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t>
  </si>
  <si>
    <t>GTH - Comunicación Interna</t>
  </si>
  <si>
    <t>Productividad en horas liberadas (4,190)
Mayor foco en análisis creativo y menos en tiempos de operación.
Mejora del tiempo de atención y experiencia del usuario (al evitar reprocesos con un flujo más ágil)</t>
  </si>
  <si>
    <t>https://educorpperu-my.sharepoint.com/personal/diana_zapata_laureate_pe1/_layouts/15/Doc.aspx?sourcedoc=%7B0DB39AB2-E35E-4F2E-A876-2CA76C4F7608%7D&amp;file=LEAN%2BIA_Pitch%20TI_GTH_Nicolas%20Morales%20Chum.pptx&amp;action=edit&amp;mobileredirect=true</t>
  </si>
  <si>
    <t>2.4</t>
  </si>
  <si>
    <t>Carlos Gamero</t>
  </si>
  <si>
    <t xml:space="preserve">Uso de SaaS para la edición de imágenes y vídeos con IA. Hasta 3 interacciones por solicitud y se prevee que al año son 2200 piezas digital y 90 videos. </t>
  </si>
  <si>
    <t>Finalizado</t>
  </si>
  <si>
    <t xml:space="preserve">
07/05: SPO entrega información restante para la estimación
20/05: Se entregó la estimación
18/06: El equipo SPO revisará con GTH los requerimientos ajustados a solicitud del área usuaria, se solicita iniciar reestimación.</t>
  </si>
  <si>
    <t>Ajuste del alcance</t>
  </si>
  <si>
    <t>18/06: El equipo de GTH informó que se tiene que revisar puntos del proceso para finalizar su definición (Ej: Cuantos aprobadores puede haber, observaciones, etc). En ese sentido, la SPO entregará un proceso ajustado a la necesidad.
01/07: Se revisa la iniciativa con AI COE y se propone realizar una PoC, para determinar si Nanobanana y Heyen son Saas que puedan cubrir la generación de piezas digitales y videos. Aún pendiente de la entrega del proceso.
30/07: Equipo AI COE, entrega resultados de la prueba de concepto a negocio y solicita feedback.</t>
  </si>
  <si>
    <t>Proyecto o Req. No catalogado</t>
  </si>
  <si>
    <t>Aprobar Estimación/Reestimación (SI/NO)</t>
  </si>
  <si>
    <t>Automatización del Monitoreo Académico: Trazabilidad, visualización y monitoreo del avance académico del docente</t>
  </si>
  <si>
    <t>Necesitamos ser el copiloto del docente, para facilitar el cumplimiento de sus tareas diarias mediante alertas preventivas y soporte inmediato, logrando asegurar que su gestión administrativa sea impecable y nunca afecte su desempeño profesional.</t>
  </si>
  <si>
    <t>Robinson Amaya</t>
  </si>
  <si>
    <t>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t>
  </si>
  <si>
    <t>Proceso de monitoreo de avance académico del docente</t>
  </si>
  <si>
    <t>Eliminación de actividades manuales
Incremento del NPS docente
Cumplimiento en PO del equipo académico</t>
  </si>
  <si>
    <t>La presente estimación es de Alto nivel y puede tener una desviación del 40%
No se recomienda licenciar a más de 4.5K docentes con BI Pro.
El monto puede ajustarse, en fase de análisis y diseño luego de la validación con Arquitectura y Seguridad.</t>
  </si>
  <si>
    <t>22-jun</t>
  </si>
  <si>
    <t>228329.5</t>
  </si>
  <si>
    <t>TC a S/ 3.5</t>
  </si>
  <si>
    <t>Los IDs 96, 97 y 98, se deben implementar como programa, ya que comparten recursos como Project Manager y Analistas de Procesos/Funcional.</t>
  </si>
  <si>
    <t>Automatización de las planillas manuales</t>
  </si>
  <si>
    <t>Necesitamos reducir la manualidad en la elaboración de planillas para garantizar la transparencia en los pagos a los docentes por horas de dictado y novedado logrando eliminar la necesidad de reclamos y asegurar su estabilidad y bienestar personal.</t>
  </si>
  <si>
    <t>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t>
  </si>
  <si>
    <t>Elaboración de Planilla Docente.</t>
  </si>
  <si>
    <t xml:space="preserve">Eliminación del retrabajo por errores manuales
Incremento en NPS del docente
Exactitud en el Cálculo de Novedades
</t>
  </si>
  <si>
    <t>La presente estimación es de Alto nivel y puede tener una desviación del 40%
El monto puede ajustarse, en fase de análisis y diseño luego de la validación con Arquitectura y Seguridad.</t>
  </si>
  <si>
    <t>254409.68</t>
  </si>
  <si>
    <t>Implementación de Ticketera de solicitudes de cambios en la programación con flujos automáticos de control, respuestas y SLA</t>
  </si>
  <si>
    <t>Necesitamos asegurar que los docentes cuenten con una herramienta para realizar consultas y solicitudes para que puedan obtener respuesta a las mismas dentro de plazos logrando eliminar actividades manuales del proceso y mejorar el NPS del docente.</t>
  </si>
  <si>
    <t>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t>
  </si>
  <si>
    <t>Proceso de gestión de consultas de docentes</t>
  </si>
  <si>
    <t>Eliminación de actividades manuales
Mejora en experiencia del Coordinador / Docente TC.
Impacto positivo en NPS del estudiante (indirecto)</t>
  </si>
  <si>
    <t>281395.1</t>
  </si>
  <si>
    <t>Fase 2 Mis Procesos Goldenbelt</t>
  </si>
  <si>
    <t>Como parte de los acuerdos de continuidad para el proyecto de Mis Procesos Goldenbelt, en esta Fase 2 se requiere incorporar toda la documentación de procesos de Laureate Perú.</t>
  </si>
  <si>
    <t>Jorge Santa Cruz</t>
  </si>
  <si>
    <t>https://educorpperu-my.sharepoint.com/personal/diana_zapata_laureate_pe1/Documents/Aplicaciones/Microsoft%20Forms/REGISTRO%20DE%20INICIATIVAS%20-%20GESTI%C3%93N%20DE%20LA%20DEMANDA%20(2%201/Pregunta/Aprobaci%C3%B3n%20de%20inicio%20de%20Fase%20II%20Mis%20Procesos_Jorge%20Santa%20Cruz%20Esp.pdf</t>
  </si>
  <si>
    <t>Actualmente contamos con un aplicativo diseñado en PowerApps que gestiona y tiene como repositorio la documentación de Laureate Perú, y se plantea migrar toda información a la plataforma centralizada de Mis Procesos Goldenbelt</t>
  </si>
  <si>
    <t>Centralizar en una misma fuente toda la documentación centralizada/corporativa e institucional según perfiles de acceso de cada colaborador</t>
  </si>
  <si>
    <t xml:space="preserve">Todos los procesos centralizados de la organización </t>
  </si>
  <si>
    <t>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t>
  </si>
  <si>
    <t>https://educorpperu-my.sharepoint.com/personal/diana_zapata_laureate_pe1/_layouts/15/Doc.aspx?sourcedoc=%7B624F527C-33C1-4CED-9E49-04BF8077595A%7D&amp;file=Goldenbelt_presentaci%C3%B3n_Jorge%20Santa%20Cruz%20Esp.pptx&amp;action=edit&amp;mobileredirect=true</t>
  </si>
  <si>
    <t>Se esta considerando la contratacion de un experto en integraciones para la integración entre HCM y Goldenbelt.
Los otros 2 requerimiento: 
1. Activacion del APP: esta en curso. 
2. Enmascaramiento de la URL: desestimado</t>
  </si>
  <si>
    <t>11/06: 1. Para la integración con HCM, el proveedor ha dado disponibilidad para la semana del 15/06. 2. La app móvil ya se configuró, pero aún presenta errores. 3. El enmascaramiento de ha desestimado.
04/06: 3 requerimientos:
1. Integración HCM. En proceso.
2. Activación de aplicación móvil. En ejecución.
3. Enmascaramiento de URL. Se revisó y no es posible enmascarar de manera natural con la aplicación. 
Nueva fecha fin: 11/06.
28/05: Ya se tiene la información, se procederá a estimar. Dependencia del proveedor para dar estimación de la activación de la APP. Nueva fecha fin 04/06
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
CQ:14.05.26: se inicia la estimación ya que el equipo de procesos nos alcanzo el detalle del alcance de la fase 2</t>
  </si>
  <si>
    <t>Pendiente detallar la estimación</t>
  </si>
  <si>
    <t xml:space="preserve">Solución para categorización y segmentación automática de Tickets. Potenciar chatbot en HCM y escalamiento automático al COE por nivel de consultas y consultas dirigidas a líderes. </t>
  </si>
  <si>
    <t>Garantizar una atención inmediata, entregando información de precisa, accesible y resolutiva que permita resolver sus necesidades en el menor tiempo posible.</t>
  </si>
  <si>
    <t>https://educorpperu-my.sharepoint.com/personal/diana_zapata_laureate_pe1/Documents/Aplicaciones/Microsoft%20Forms/REGISTRO%20DE%20INICIATIVAS%20-%20GESTI%C3%93N%20DE%20LA%20DEMANDA%20(2%201/Pregunta/RE%20%5BSPO%5D%20Iniciativa%20Productividad%20GTH%20cLEAN+I_Nicolas%20Morales%20Chum%201.png</t>
  </si>
  <si>
    <t>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t>
  </si>
  <si>
    <t>Actividad 1: Registrar la información requerida  - Registrar la consulta - Atención de consultas de Nivel 1 - Escalamiento de preguntas especializadas. - Atención de consultas de Nivel 2. - Registro de satisfacción  Actividad 2: Trazabilidad y Visibilidad de avance</t>
  </si>
  <si>
    <t>Atención de consultas de colaboradores - GTH</t>
  </si>
  <si>
    <t>7,298 Horas liberadas anual
Mejora en la experiencia del colaborador
Reducción de SLA.</t>
  </si>
  <si>
    <t>https://educorpperu-my.sharepoint.com/personal/diana_zapata_laureate_pe1/_layouts/15/Doc.aspx?sourcedoc=%7B914F4D00-C724-43CE-B1C4-63B924EC796C%7D&amp;file=LEAN%2BIA_Pitch%20TI_GTH_Nicolas%20Morales%20Chum%201.pptx&amp;action=edit&amp;mobileredirect=true</t>
  </si>
  <si>
    <t xml:space="preserve">
20/05: Se entregó la estimación
18/06: El equipo SPO revisará con GTH los requerimientos ajustados a solicitud del área usuaria. En la revisión, se especificaron los siguientes detalles: "Deben poder ingresar a la aplicación excolaboradores cuyo correo personal, no necesariamente lo tengamos registrado"; "Existen 30 casuísticas cuyo resultado de respuesta vienen de otras aplicaciones como HCM, y se requiere que la respuesta sea con un formato específico".</t>
  </si>
  <si>
    <t>08-Jul</t>
  </si>
  <si>
    <t xml:space="preserve">One Time: 236,250
Recurrente: 56,000
Hay disponibilidad de PM y QA
No considera inversión para Gestión del Cambio.
Aplica para los 66 casos identificados, de los cuáles 38 tienen integración.
Sujeto a revisión de impacto con PeopleSoft por implementación de Oracle Fusion.
</t>
  </si>
  <si>
    <t>26/06: GTH entrega la información solicitada para la estimación.
07/07: Se revisa con AI COE la iniciativa y se solicita la identificación de cuantos casos de atención requieren integración
08/07: Se identifica que el 42% de los casos requiere de integración.</t>
  </si>
  <si>
    <t>Piloto Genesys Copilot: asistencia en tiempo real al asesor comercial.</t>
  </si>
  <si>
    <t>Asistir al asesor en tiempo real con respuestas, conocimiento y próximos pasos, reduciendo su esfuerzo y estandarizando la atención; disminuir el TMO/AHT; mejorar la conversión comercial; y elevar la calidad y el cumplimiento.</t>
  </si>
  <si>
    <t>https://educorpperu-my.sharepoint.com/personal/diana_zapata_laureate_pe1/Documents/Aplicaciones/Microsoft%20Forms/REGISTRO%20DE%20INICIATIVAS%20-%20GESTI%C3%93N%20DE%20LA%20DEMANDA%20(2%201/Pregunta/olk_U8L1QjHKPo_Jos%C3%A9%20Paredes%20Herbozo.png</t>
  </si>
  <si>
    <t>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t>
  </si>
  <si>
    <t>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t>
  </si>
  <si>
    <t>Procesos impactados: Atención comercial en tiempo real: argumentación, manejo de objeciones, tipificación y cierre de la interacción (ACW).
Áreas beneficiadas: Ventas/Comercial, Calidad, Operaciones Comerciales, TI.</t>
  </si>
  <si>
    <t>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t>
  </si>
  <si>
    <t>https://educorpperu-my.sharepoint.com/personal/diana_zapata_laureate_pe1/_layouts/15/Doc.aspx?sourcedoc=%7BEAA8EBCA-562A-4852-AD47-94FC12F890F1%7D&amp;file=Caso_de_Uso_Genesys_Copilot_Piloto_Jos%C3%A9%20Paredes%20Herbozo.docx&amp;action=default&amp;mobileredirect=true</t>
  </si>
  <si>
    <t>Costos de consumo los asume area usuaria. Solo es activación</t>
  </si>
  <si>
    <t>Solicitante debe confirmar OK con las condiciones comerciales del proveedor.</t>
  </si>
  <si>
    <t>nancy.fernandez@laureate.pe</t>
  </si>
  <si>
    <t>Nancy Fernandez Ventosilla</t>
  </si>
  <si>
    <t>Conectar Sócrates con el nuevo Spring CIB</t>
  </si>
  <si>
    <t>Conectar Sócrates con el nuevo Spring CIB para que funcione como el modelo UPC</t>
  </si>
  <si>
    <t>Davi Paula Lima</t>
  </si>
  <si>
    <t>https://educorpperu-my.sharepoint.com/personal/diana_zapata_laureate_pe1/Documents/Aplicaciones/Microsoft%20Forms/REGISTRO%20DE%20INICIATIVAS%20-%20GESTI%C3%93N%20DE%20LA%20DEMANDA%20(2%201/Pregunta/Captura%20de%20pantalla%202026-05-27%20185912_Nancy%20Fernandez%20Vent.png</t>
  </si>
  <si>
    <t>Actualmente CIB trabaja con Socrates Obligaciones, se requiere saber si el esfuerzo que se realizo en Grandeza y que quwdo al 90% (pensando en conectarse al Orquestador) sirve para tener el modelo UPC</t>
  </si>
  <si>
    <t xml:space="preserve">modelo UPC con nuevo Socrates </t>
  </si>
  <si>
    <t>Admisión</t>
  </si>
  <si>
    <t>menos trabajo manual</t>
  </si>
  <si>
    <t>https://educorpperu-my.sharepoint.com/personal/diana_zapata_laureate_pe1/_layouts/15/Doc.aspx?sourcedoc=%7BE6C8C03C-44D9-4A87-8258-F1B8C85A087D%7D&amp;file=20250917%20Grandeza%20Fase%202%20-%20Status%20Comit%C3%A9%20Dire_Nancy%20Fernandez%20Vent.pptx&amp;action=edit&amp;mobileredirect=true</t>
  </si>
  <si>
    <t>Se han considerado los requerimientos de UPC y se ha cruzado con las funcionalidades existentes de CIB, se ha estimado en base a la experiencia en UPC.</t>
  </si>
  <si>
    <t>Externos e Internos</t>
  </si>
  <si>
    <t>04/06: Es complejidad alta, pero conocemos la criticidad del caso por lo que trataremos de tener la estimación lo antes posible.</t>
  </si>
  <si>
    <t>Implementar microsegmentación / nanosegmentación en aplicaciones críticas, para limitar comunicaciones no autorizadas y contener movimientos laterales dentro de la red, logrando reducir la superficie de ataque y mejorar la resiliencia frente a incidentes de ciberseguridad.</t>
  </si>
  <si>
    <t>https://educorpperu-my.sharepoint.com/personal/diana_zapata_laureate_pe1/Documents/Aplicaciones/Microsoft%20Forms/REGISTRO%20DE%20INICIATIVAS%20-%20GESTI%C3%93N%20DE%20LA%20DEMANDA%20(2%201/Pregunta/Implementaci%C3%B3n%20Microsegmentaci%C3%B3n%20Illumio_Carlos%20Sanchez%20Rubio.pdf</t>
  </si>
  <si>
    <t>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t>
  </si>
  <si>
    <t xml:space="preserve">Aplicaciones y Sistemas - Soluciones de Finanzas y BackOffice
Aplicaciones en alcance:
- ASBANC UPC
- ASBANC CIB
- ASBANC UPN
- Spring UPC
- Spring CIB
- Peoplesoft HCM
- Peoplesoft 9.2
- Facturación Electrónica
</t>
  </si>
  <si>
    <t>https://educorpperu-my.sharepoint.com/personal/diana_zapata_laureate_pe1/Documents/Aplicaciones/Microsoft%20Forms/REGISTRO%20DE%20INICIATIVAS%20-%20GESTI%C3%93N%20DE%20LA%20DEMANDA%20(2%201/Adjuntar%20sustentos%20que%20ayuden%20al%20entendimiento%20de/ADP-%20Laureate%20Education_Carlos%20Sanchez%20Rubio.pdf</t>
  </si>
  <si>
    <t>Validar el pago por adelantado de trámite carpeta bachiller mediante un indicador en una API de Trámite “curriculums”</t>
  </si>
  <si>
    <t>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t>
  </si>
  <si>
    <t>https://educorpperu.sharepoint.com/:f:/s/Repositorio_EquipoCentral/dit/portafoliosyp/IgDIe8ap3Q7DT6MNeZushJXcAZ1YvXY5ThmyaTRbp_jJnW0?e=reM489</t>
  </si>
  <si>
    <t>Actualmente, cuando el estudiante realiza el proceso de trámite carpeta bachiller se le valida que sea egresado y al finalizar el proceso se le genera una orden de pago por concepto de trámite bachiller.</t>
  </si>
  <si>
    <t>Estudiantes puedan pagar por adelantado a partir de octubre 2026 el trámite bachiller; y a partir de diciembre 2026 ya con el estado de egresado realicen el proceso de trámite bachiller y se valide que el alumno ya ha realizo el pago por adelantado.</t>
  </si>
  <si>
    <t>Departamento de Grados y Títulos, Trámites y Experiencia del Estudiante.</t>
  </si>
  <si>
    <t>Mejorar la experiencia del alumno, Agilizar la atención de solicitudes, Incrementar la satisfacción del alumno y Mejorar la trazabilidad de los pagos.</t>
  </si>
  <si>
    <t>https://educorpperu-my.sharepoint.com/personal/diana_zapata_laureate_pe1/_layouts/15/Doc.aspx?sourcedoc=%7B771472A8-5722-420D-B48E-221CF7183F89%7D&amp;file=Solicitud%20de%20requerimientos%20Idea%20nueva%20y%20mejo_Javier%20Santiago%20Mode%203.pptx&amp;action=edit&amp;mobileredirect=true</t>
  </si>
  <si>
    <t>https://educorpperu.sharepoint.com/:x:/s/Repositorio_EquipoCentral/dit/nuevsol/desarrollo/IQDIe6SaoN2oSrAKDfB6b9BrAak3_u0l_LKltD3YY3UEKmY?e=yjTWGq</t>
  </si>
  <si>
    <t>30/09: Se cargo la estimación.
28/09: Asignado a David Cotrina
15/09: Asignado a Juan Benitez</t>
  </si>
  <si>
    <t>davies.galdos@laureate.pe</t>
  </si>
  <si>
    <t>Davies Galdos Yactayo</t>
  </si>
  <si>
    <t xml:space="preserve">[202] Formulario online de reclamos y/o denuncias Defensoria Universitaria </t>
  </si>
  <si>
    <t>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t>
  </si>
  <si>
    <t>https://educorpperu-my.sharepoint.com/personal/diana_zapata_laureate_pe1/Documents/Aplicaciones/Microsoft%20Forms/REGISTRO%20DE%20INICIATIVAS%20-%20GESTI%C3%93N%20DE%20LA%20DEMANDA%20(2%201/Pregunta/Aprobaci%C3%B3n%20Miguel_Requerimientos%20SisAcaUPC_Davies%20Galdos%20Yactay%201.pdf</t>
  </si>
  <si>
    <t>Actualmente, los estudiantes y la institución enfrentan dificultades para gestionar cambios académicos, financieros y administrativos de manera eficiente, afectando la experiencia del estudiante y la gestión interna.</t>
  </si>
  <si>
    <t>Ver archivo adjunto con información del requerimiento. Link: https://educorpperu.sharepoint.com/:x:/s/Repositorio_EquipoCentral/dit/portafoliosyp/IQBPjj-nPuoDQbtwySJjx2sbAR4Cx0FwHcOnpoZf6N5wGdw?e=Qxpak7</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</si>
  <si>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</si>
  <si>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t>
  </si>
  <si>
    <t>Outsourcing: S/ 60,000
Infraestructura: USD 7,000 por año</t>
  </si>
  <si>
    <t>Se asume:
- Que el acceso al formulario requiere de MFA.
- Que existe disponibilidad de QA</t>
  </si>
  <si>
    <t>28/09: Esta semana se debe cerrar el formulario
14/08 PM envia información adicional por mail al LD
27/08: BP confirmó que se eliminará este requerimiento, porque se está gestionando otro homologado con UPN.
09/09: Se valida continuidad de la iniciativa con usuario de negocio, y queda pendiente definir el formulario.</t>
  </si>
  <si>
    <t>Implementación de un Formulario Digital de Denuncias por Hostigamiento Sexual para la comunidad universitaria</t>
  </si>
  <si>
    <t>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t>
  </si>
  <si>
    <t>https://educorpperu-my.sharepoint.com/personal/diana_zapata_laureate_pe1/Documents/Aplicaciones/Microsoft%20Forms/REGISTRO%20DE%20INICIATIVAS%20-%20GESTI%C3%93N%20DE%20LA%20DEMANDA%20(2%201/Pregunta/Aprobaci%C3%B3n%20de%20proyecto%20STPD_Suly%20Kong%20Paredes.pdf</t>
  </si>
  <si>
    <t>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t>
  </si>
  <si>
    <t>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t>
  </si>
  <si>
    <t>Legal y Compliance, GTH</t>
  </si>
  <si>
    <t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t>
  </si>
  <si>
    <t>"https://educorpperu-my.sharepoint.com/personal/diana_zapata_laureate_pe1/_layouts/15/Doc.aspx?sourcedoc=%7B5B07AEEE-4299-4D4B-963E-F8445E0C7C82%7D&amp;file=PPT%20Propuestas%20mejoras%20STPD%20Formulario_Suly%20Kong%20Paredes.pptx&amp;action=edit&amp;mobileredirect=true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t>
  </si>
  <si>
    <t>28/09: Asignado a Patricia Rodríguez
27/08: BP confirmó que se eliminará este requerimiento, porque se está gestionando otro homologado con UPC.
09/09: BP Confirmó que se continúe con el alcance inicial</t>
  </si>
  <si>
    <t>gali.garcia@upc.pe</t>
  </si>
  <si>
    <t>Gali Garcia Palomino</t>
  </si>
  <si>
    <t>Configuración de Sistema para replicar proceso de matrícula de WeTALK Inglés para el programa WeTALK Portugués</t>
  </si>
  <si>
    <t>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t>
  </si>
  <si>
    <t>Gali Giovana Garcia Palomino</t>
  </si>
  <si>
    <t>https://educorpperu-my.sharepoint.com/personal/diana_zapata_laureate_pe1/_layouts/15/Doc.aspx?sourcedoc=%7B1A4CA6C1-D628-4272-A680-AEB89FF3FD92%7D&amp;file=Aprobaci%C3%B3n%20iniciativa_Gali%20Garcia%20Palomino.docx&amp;action=default&amp;mobileredirect=true</t>
  </si>
  <si>
    <t>76592</t>
  </si>
  <si>
    <t>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t>
  </si>
  <si>
    <t>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t>
  </si>
  <si>
    <t>Procesos: Matrícula, Gestión de estudiantes / Áreas impactadas: WeTALK, Admisión, Mesa de Ayuda, TI</t>
  </si>
  <si>
    <t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t>
  </si>
  <si>
    <t>https://educorpperu-my.sharepoint.com/personal/diana_zapata_laureate_pe1/_layouts/15/Doc.aspx?sourcedoc=%7B49A1DC6F-5FBB-4CB2-8909-827468E8094B%7D&amp;file=Requerimiento_Automatizaci%C3%B3n%20Matr%C3%ADcula%20WeTALK_Gali%20Garcia%20Palomino.pptx&amp;action=edit&amp;mobileredirect=true</t>
  </si>
  <si>
    <t>Requiere configuraciones desde el usuario de negocio en Banner.</t>
  </si>
  <si>
    <t>28/09: Asignado a Patricia Rodríguez</t>
  </si>
  <si>
    <t>anthony.lazaro@laureate.pe</t>
  </si>
  <si>
    <t>Anthony Adrian Lazaro Espadin</t>
  </si>
  <si>
    <t>Automatización de Autorización de acceso a Bases de DP</t>
  </si>
  <si>
    <t>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t>
  </si>
  <si>
    <t>Pamela Carolina Espinoza Tavera</t>
  </si>
  <si>
    <t>https://educorpperu-my.sharepoint.com/personal/diana_zapata_laureate_pe1/Documents/Aplicaciones/Microsoft%20Forms/REGISTRO%20DE%20INICIATIVAS%20-%20GESTI%C3%93N%20DE%20LA%20DEMANDA%20(2%201/Pregunta/Correo%20de%20autorizaci%C3%B3n%20-%20Iniciativa_%20Automati_Anthony%20Adrian%20Lazar.pdf</t>
  </si>
  <si>
    <t>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t>
  </si>
  <si>
    <t>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t>
  </si>
  <si>
    <t>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t>
  </si>
  <si>
    <t>Liberación de horas/hombre que se pueden destinar a otras tareas del área.
Limpiar los errores materiales por interveción manual.
Eficiencia en tiempo de respuesta a los usuarios.
Se tienen SLA más cortos (beneficio a los usuarios).</t>
  </si>
  <si>
    <t>https://educorpperu-my.sharepoint.com/personal/diana_zapata_laureate_pe1/_layouts/15/Doc.aspx?sourcedoc=%7B525E68B4-DA11-4E32-B0D6-32860508EF47%7D&amp;file=Gesti%C3%B3n%20de%20Iniciativa%20-%20Proceso%20de%20autorizaci_Anthony%20Adrian%20Lazar.pptx&amp;action=edit&amp;mobileredirect=true</t>
  </si>
  <si>
    <t>Se asume:
- Contratar PM, en caso confirmar disponibilidad de PM el Costo Total dólares se reduce en USD 26,000
- Se contempla disponibilidad de QA.</t>
  </si>
  <si>
    <t>28/09: Asignado a Armando Soto</t>
  </si>
  <si>
    <t>Implementación de Formulario Digital para la Defensoría Universitaria</t>
  </si>
  <si>
    <t xml:space="preserve">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
7.1 Sobrecarga operativa por atención unipersonal frente a alta demanda:La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t>
  </si>
  <si>
    <t>Se asume que:
- Se estandarizará el mismo formulario que la iniciativa con Id 232.
- Se asume disponibilidad de QA y PM</t>
  </si>
  <si>
    <t>28/09:Asignado a Patricia Rodríguez</t>
  </si>
  <si>
    <t>12/10: Asignado a Jim Saenz</t>
  </si>
  <si>
    <t>Plataforma de gestión y administración del servicio de Taxis Laureate UPC y UPN</t>
  </si>
  <si>
    <t>Gestionar y administrar los servicios de proveedores de taxis, garantizando un control automatizado, eficiente y auditable.</t>
  </si>
  <si>
    <t>https://educorpperu-my.sharepoint.com/personal/diana_zapata_laureate_pe1/Documents/Aplicaciones/Microsoft%20Forms/REGISTRO%20DE%20INICIATIVAS%20-%20GESTI%C3%93N%20DE%20LA%20DEMANDA%20(2%201/Pregunta/VBSonia_Manuel%20Maguin%20Castro.pdf</t>
  </si>
  <si>
    <t xml:space="preserve">El proceso actual del registro de servicios de taxis se hace mediante un excel y dicho registro lo genera el proveedor, no teniendo un control y gobierno sobre las transacciones regustradas y facturadas posteriormente. </t>
  </si>
  <si>
    <t>Gestión y administración de todos los servicios de taxis mediante una plataforma de gestión.</t>
  </si>
  <si>
    <t>Servicios de taxis para UPC, UPN y Laureate</t>
  </si>
  <si>
    <t xml:space="preserve">Orden, seguridad, trazabilidad y auditoria sobre datos confiables de servicios de taxis mediante una plataforma web. </t>
  </si>
  <si>
    <t>https://educorpperu-my.sharepoint.com/personal/diana_zapata_laureate_pe1/_layouts/15/Doc.aspx?sourcedoc=%7BC18E2B37-8E3C-4A15-B2D6-25EF67255DA3%7D&amp;file=Gesti%C3%B3n%20de%20iniciativas%20-%20Proceso%20y%20registro%202_Manuel%20Maguin%20Castro%203.pptx&amp;action=edit&amp;mobileredirect=true</t>
  </si>
  <si>
    <t>El área solicita acompañamiento para el desarrollo y cumplimiento de los estándares de la VPTTD con tecnología Power Platform.</t>
  </si>
  <si>
    <t>14/10: Sesión de entendimiento, el área usuaria presentó su desarrollo y se definió con Power Platform, explicó que es un piloto y se indicó que el siguiente paso es realizar la validación con Arquitectura, Seguridad e Infraestructura.
12/10: Asignado a Armando Soto
28/09: Asignado a Jossymar Cabanillas</t>
  </si>
  <si>
    <t>Monica Zvaleta</t>
  </si>
  <si>
    <t xml:space="preserve">Aplicaciones impactadas_
Intranet Docente Administrativo
Sistema Gestión Docente
Sistema de Delegados
Blackboard - Integraciones
Motor Planilla
Data &amp; BI
uImprove / uBooking
</t>
  </si>
  <si>
    <t>[Horacius 2] - Integración con aplicativo UPC (Banner, Spring, Gestión Docente, Motor Planilla, IDUSUARIO, WeTalk, Trámites)</t>
  </si>
  <si>
    <t> </t>
  </si>
  <si>
    <t xml:space="preserve">Tipo de cambio: 3.55
Se considera 12 meses de PM por USD 60K
 Se considera contratación de QAs
Detalle por aplicación
1. Integración de Gestión Docente - Horacius
Costo Estimado: S/ 78,000.00
Tiempo Estimado: 28 semanas (24 semanas de Líder Técnico y 4 de QA).
Alcance: Modificación de la aplicación para que gestione autónomamente sus roles, permisos y accesos de forma independiente.
2. Implementación de Motor Planilla con Horacius
Costo Estimado: S/ 53,120.00 (S/ 37,400.00 en Desarrollo y S/ 15,720.00 en QA).
Tiempo Estimado: 46 semanas en total para recursos internos.
Alcance: Desarrollo de mantenedores, modificación web y migración de los datos de ID Usuario.
3. Horacius con ID Usuario
Costo Estimado: S/ 36,470.00 (S/ 20,720.00 en Desarrollo y S/ 15,750.00 en QA).
Tiempo Estimado: 21 semanas en total.
Alcance: Deshabilitar la creación y cese de usuarios administrativos en el Active Directory (AD) para trasladar la gestión a ID Usuario.
4. Integración Horacius - Banner
Costo Estimado: US$ 5,025.00 (Costo correspondiente a Trabajo Llave en Mano Neoris).
Tiempo Estimado: 541 horas de trabajo / Aprox. 3.38 meses.
Alcance: Diseño de contratos REST compatibles con Horacius y desarrollo de Package PL/SQL en Banner Security.
5. Integración API REST Horacius con Spring
Costo Estimado: US$ 2,800.00
Tiempo Estimado: 20 días útiles (a partir de la aprobación).
Alcance: Desarrollo de un API REST en .Net para automatizar las altas, bajas y asignación de accesos directamente en Spring.
6. WeTalk:
Integración con tablas de WeTalk
Tiempo Estimado: 4 meses
Alcance: Desarrollo de API Rest
Costo Estimado: S/ 60,000
</t>
  </si>
  <si>
    <t>Interno y Externo</t>
  </si>
  <si>
    <t>28/09: Jossymar C. está tratando de reunirse con Henry Longa para aterrizar el alcance. 
22/09 Se realizó una reunión con los interesados y el PM, en la reunión comentaron para que se incluya trámites pero esta aplicación no se encuentra definida en el alcance inicial.
17/09: Jossymar coordinará reunión con el PM para aterrizar el alcance y estimar en base a eso.
13/08: Asignado a Jossymar Cabanillas
09/07: Se debe consolidar las estimaciones con los demas dominios
WA (11/06): Según lo conversado en la reunión del 28 de mayo con Henry Longa y Jorge Fuentes, se mencionó que cada líder de dominio nos brindaría un espacio de tiempo para poder reunirnos con los proveedores y con el equipo interno y poder estimar el esfuerzo de costo y tiempo. Asumiendo que ya está implementado Horacius en UPC.</t>
  </si>
  <si>
    <t>Sistematización del Proceso de Reclutamiento y Selección e Incorporación de Colaboradores mediante solución ATS/HCM</t>
  </si>
  <si>
    <t>Solución para agilizar los procesos de Reclutamiento y Selección como: relevo de perfil, revisión de documentos (CV, CUL, DNI, DJ, otros) y entrevistas psicolaborales. Y el proceso de Incorporación.</t>
  </si>
  <si>
    <t>https://educorpperu-my.sharepoint.com/personal/diana_zapata_laureate_pe1/Documents/Aplicaciones/Microsoft%20Forms/REGISTRO%20DE%20INICIATIVAS%20-%20GESTI%C3%93N%20DE%20LA%20DEMANDA%20(2%201/Pregunta/Correo%20aprobacion%20GTH_Franco%20Manuel%20Vera%20S.pdf</t>
  </si>
  <si>
    <t>77768</t>
  </si>
  <si>
    <t>Automatizando de actividades para generar el informe de relevamiento, el primer filtro, el pre screening, la evaluación psicotécnica, y entrevistas.</t>
  </si>
  <si>
    <t>Proceso es de Reclutamiento y Selección, y las áreas impactadas son GTH y las áreas usuarias que hagan una solicitud de requerimiento.</t>
  </si>
  <si>
    <t>Incremento de satisfacción de líderes de área. Más de 20K horas liberadas.</t>
  </si>
  <si>
    <t>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t>
  </si>
  <si>
    <t>3.5</t>
  </si>
  <si>
    <t>Los costos son sin IGV
Tipo de cambio referencial: 3.5 soles</t>
  </si>
  <si>
    <t>16/07: Este requerimiento no pertenece al dominio de aplicaciones académicas. Se solicitará sea asignado a Carmen Cruz</t>
  </si>
  <si>
    <t>Sistematización del Proceso de Reclutamiento y Selección e Incorporación de Colaboradores mediante solución ATS/DOA UPN</t>
  </si>
  <si>
    <t>Maria del Pilar Miranda</t>
  </si>
  <si>
    <t>https://educorpperu-my.sharepoint.com/personal/diana_zapata_laureate_pe1/Documents/Aplicaciones/Microsoft%20Forms/REGISTRO%20DE%20INICIATIVAS%20-%20GESTI%C3%93N%20DE%20LA%20DEMANDA%20(2%201/Pregunta/RE_%20ESTATUS%20LEAN+IA%20-%20ESTIMACI%C3%93N%20TI_%20APROBACI_Franco%20Manuel%20Vera%20S.pdf</t>
  </si>
  <si>
    <t>https://educorpperu-my.sharepoint.com/personal/diana_zapata_laureate_pe1/_layouts/15/Doc.aspx?sourcedoc=%7B8DE909F9-7CD9-41DC-A33B-0FB86434FDD7%7D&amp;file=DOA%20UPN_Soluciones_Franco%20Manuel%20Vera%20S.pptx&amp;action=edit&amp;mobileredirect=true</t>
  </si>
  <si>
    <t>Los costos son sin IGV
Tipo de cambio referencial: 3.5 soles
El proyecto es continuidad del requerimiento 275
Se asumen que las licencias no varian por año y se esta considerando el rango de 201 a 250 licencias.</t>
  </si>
  <si>
    <t>Sistematización del Proceso de Reclutamiento y Selección e Incorporación de Colaboradores mediante solución ATS/WETALK</t>
  </si>
  <si>
    <t>Sara Miller</t>
  </si>
  <si>
    <t>https://educorpperu-my.sharepoint.com/personal/diana_zapata_laureate_pe1/Documents/Aplicaciones/Microsoft%20Forms/REGISTRO%20DE%20INICIATIVAS%20-%20GESTI%C3%93N%20DE%20LA%20DEMANDA%20(2%201/Pregunta/RE_%20ESTATUS%20LEAN+IA%20-%20ESTIMACI%C3%93N%20TI_%20APROBACI_Franco%20Manuel%20Vera%20S%201.pdf</t>
  </si>
  <si>
    <t>77769</t>
  </si>
  <si>
    <t>https://educorpperu-my.sharepoint.com/personal/diana_zapata_laureate_pe1/_layouts/15/Doc.aspx?sourcedoc=%7BCF639430-A404-4112-AC31-B7778DFCBC52%7D&amp;file=LEAN%2BIA_Pitch%20TI_WeTALK_Franco%20Manuel%20Vera%20S.pptx&amp;action=edit&amp;mobileredirect=true</t>
  </si>
  <si>
    <t>Los costos son sin IGV
Tipo de cambio referencial: 3.5 soles
El proyecto es continuidad del requerimiento 275</t>
  </si>
  <si>
    <t>jean.brache@laureate.pe</t>
  </si>
  <si>
    <t>Jean Brache Raez</t>
  </si>
  <si>
    <t>Dashboard Collectability UPN</t>
  </si>
  <si>
    <t>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t>
  </si>
  <si>
    <t>Keila Pahuacho</t>
  </si>
  <si>
    <t>https://educorpperu-my.sharepoint.com/personal/diana_zapata_laureate_pe1/Documents/Aplicaciones/Microsoft%20Forms/REGISTRO%20DE%20INICIATIVAS%20-%20GESTI%C3%93N%20DE%20LA%20DEMANDA%20(2%201/Pregunta/Aprobaci%C3%B3n%20Dashboard%20UPN_Jean%20Brache%20Raez.pdf</t>
  </si>
  <si>
    <t>Procesos manuales para obtener la información de los reportes asociados al collectability de UPN generando mucho tema de documentación y potenciales errores en la creación de la información respectiva.</t>
  </si>
  <si>
    <t>El dashboard debe contar con la información ya plasmada en el dashboard de collectability de UPC que se realizó hace un año y tiene como objetivo tener la información del ingreso y cobranza de la institución por un periodo especifico.</t>
  </si>
  <si>
    <t>Contabilidad (Área técnica, E2G y reporting)</t>
  </si>
  <si>
    <t>Eficiencia en tiempo (horas hombre), automatización de procesos (menos errores de reportes manuales).</t>
  </si>
  <si>
    <t>https://educorpperu-my.sharepoint.com/personal/diana_zapata_laureate_pe1/_layouts/15/Doc.aspx?sourcedoc=%7B2B9ED013-3C97-4E24-8859-BDAA6B4A5F99%7D&amp;file=Gesti%C3%B3n%20de%20iniciativas%20-%20Proceso%20y%20registro%20(_Jean%20Brache%20Raez.pptx&amp;action=edit&amp;mobileredirect=true</t>
  </si>
  <si>
    <t>-Se está cosiderando la participación activa del equipo de Contabilidad para la resolución de consultas y las tareas de validación
-De presentarse la necesidad de agregar funcionalidades o campos adicionales a los definidos se aplicará el control de cambios respectivo previa evaluación y estimación</t>
  </si>
  <si>
    <t>Terminada</t>
  </si>
  <si>
    <t>Dashboard Permanencia UPN</t>
  </si>
  <si>
    <t>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t>
  </si>
  <si>
    <t>https://educorpperu-my.sharepoint.com/personal/diana_zapata_laureate_pe1/Documents/Aplicaciones/Microsoft%20Forms/REGISTRO%20DE%20INICIATIVAS%20-%20GESTI%C3%93N%20DE%20LA%20DEMANDA%20(2%201/Pregunta/Aprobaci%C3%B3n%20Dashboard%20UPN_Jean%20Brache%20Raez%201.pdf</t>
  </si>
  <si>
    <t>Procesos manuales para obtener la información de los reportes asociados a permanencia de UPN generando mucho tema de documentación y potenciales errores en la creación de la información respectiva.</t>
  </si>
  <si>
    <t>Se espera que la herramienta sea un simil del dashboard de permanencia de UPC donde obtenemos el dato del promedio de estudios de los alumnos matriculados en un año especifico.</t>
  </si>
  <si>
    <t>https://educorpperu-my.sharepoint.com/personal/diana_zapata_laureate_pe1/_layouts/15/Doc.aspx?sourcedoc=%7BF61FC638-366C-4D5E-9E6C-AA468DE20AF5%7D&amp;file=Gesti%C3%B3n%20de%20iniciativas%20-%20Proceso%20y%20registro%20(_Jean%20Brache%20Raez%201.pptx&amp;action=edit&amp;mobileredirect=true</t>
  </si>
  <si>
    <t>La tecnología utilizada sigue siendo ETL
Hay disponibilidad de PM
Hay disponibilidad de QA</t>
  </si>
  <si>
    <t>22/10: Asignado a Rómulo Puppi</t>
  </si>
  <si>
    <t>Proyecto o Requerimiento No BAU</t>
  </si>
  <si>
    <t>Aprobar Estimación (SI/NO)</t>
  </si>
  <si>
    <t>Presupuesto habilitado
 (SI/NO)</t>
  </si>
  <si>
    <t>STRING</t>
  </si>
  <si>
    <t>johnny.rodriguez@laureate.pe</t>
  </si>
  <si>
    <t>Johnny Rodríguez Godos</t>
  </si>
  <si>
    <t>Estimación de cambios para liberación de Backfill - Área de Experiencia</t>
  </si>
  <si>
    <t xml:space="preserve">Realizar la estimación de los 18 puntos compartidos en el excel que se disponibiliza en esta solicitud. La estimación y ejecución de estos requerimientos permitirá la liberación de los backfills que tiene asignado el área de Experiencia. </t>
  </si>
  <si>
    <t>Luis Roncal</t>
  </si>
  <si>
    <t>https://educorpperu-my.sharepoint.com/personal/diana_zapata_laureate_pe1/Documents/Aplicaciones/Microsoft%20Forms/REGISTRO%20DE%20INICIATIVAS%20-%20GESTI%C3%93N%20DE%20LA%20DEMANDA%20(2%201/Pregunta/Captura%20de%20pantalla%202026-05-07%20180534_Johnny%20Rodr%C3%ADguez%20God.jpg</t>
  </si>
  <si>
    <t>Estimación para liberar backfills</t>
  </si>
  <si>
    <t>Procesos automatizados</t>
  </si>
  <si>
    <t>Trámites, Balckboard, MiUPC</t>
  </si>
  <si>
    <t>Mejor servicio a los alumnos</t>
  </si>
  <si>
    <t>https://educorpperu-my.sharepoint.com/personal/diana_zapata_laureate_pe1/_layouts/15/Doc.aspx?sourcedoc=%7BD22D2A6B-4EE3-4CE0-B5F4-5B298832110E%7D&amp;file=Listado%20de%20necesidades%20TI%20-%20Direcci%C3%B3n%20de%20Expe_Johnny%20Rodr%C3%ADguez%20God.xlsx&amp;action=default&amp;mobileredirect=true</t>
  </si>
  <si>
    <t xml:space="preserve">                                   7.173,00 </t>
  </si>
  <si>
    <t>04/06: Se tiene reunión con el usuario para terminar definiciones. Se terminará el 05/06</t>
  </si>
  <si>
    <t>Configuración Notas de Crédito, Notas de Débito y Resumen Diario según RS 048-2026/SUNAT</t>
  </si>
  <si>
    <t>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t>
  </si>
  <si>
    <t>https://educorpperu-my.sharepoint.com/personal/diana_zapata_laureate_pe1/Documents/Aplicaciones/Microsoft%20Forms/REGISTRO%20DE%20INICIATIVAS%20-%20GESTI%C3%93N%20DE%20LA%20DEMANDA%20(2%201/Pregunta/Aprobaci%C3%B3n%20UPC_Jorge%20Enrique%20Tacza.pdf</t>
  </si>
  <si>
    <t>Se recibió la RS N°048-2026/SUNAT en la cual entra en vigencia el 01 de agosto 2026. Donde se menciona que se debe realizar la modificación de los códigos que se utilizaban en las notas de crédito, notas de débito y en el resumen diario (por concepto gratuito).</t>
  </si>
  <si>
    <t>Se necesita la configuración las modificaciones en las notas de crédito, notas de débito y resumen diario. Validando el correcto envío del resumen diario y correcta representación impresa de las notas de crédito y notas de débito.</t>
  </si>
  <si>
    <t>Procesos: - Emisión de Notas de Crédito y Notas de Débito.
                - Envío de Resumen Diario
Áreas impactadas: Tax y Facturación</t>
  </si>
  <si>
    <t>Evitar sanciones, cumplir con el ente regulador (SUNAT) y evitar reprocesos.</t>
  </si>
  <si>
    <t>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t>
  </si>
  <si>
    <t>Estela proporciona los ambientes de prueba sin costo</t>
  </si>
  <si>
    <t>Completo</t>
  </si>
  <si>
    <t>Dato telefónico del apoderado no permite marcarlo desde CRM</t>
  </si>
  <si>
    <t xml:space="preserve">Necesitamos que el dato telefónico del apoderado pueda ser marcado desde CRM  para poder contactarlo con la misma facilidad que los prospectos logrando mayor conversión siendo él un decisor clave. </t>
  </si>
  <si>
    <t>https://educorpperu-my.sharepoint.com/personal/diana_zapata_laureate_pe1/Documents/Aplicaciones/Microsoft%20Forms/REGISTRO%20DE%20INICIATIVAS%20-%20GESTI%C3%93N%20DE%20LA%20DEMANDA%20(2%201/Pregunta/APROBACI%C3%93N_Nestor%20Ayasta%20Valera%203.pdf</t>
  </si>
  <si>
    <t>Poder contactarlo desde CRM</t>
  </si>
  <si>
    <t>admisión, Command Center, mkt digital, prospección</t>
  </si>
  <si>
    <t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t>
  </si>
  <si>
    <t>https://educorpperu-my.sharepoint.com/personal/diana_zapata_laureate_pe1/_layouts/15/Doc.aspx?sourcedoc=%7BF63D462E-777D-4480-899D-D89747E376C2%7D&amp;file=Pedidos%20UPN%20MEJORAS_Nestor%20Ayasta%20Valera%203.pptx&amp;action=edit&amp;mobileredirect=true</t>
  </si>
  <si>
    <t>Requiere horas de proveedor</t>
  </si>
  <si>
    <t>Programa NOVA 30/07 BP , envia información adicional para la estimación
Esta es poder marcar el número del apoderado desde el CRM
Este cambio también cambia el registro de las actividades de llamada.
Pendiente gestionar reunión para entender el detalle del alcance, no se llegó a este tema en la reunión. 3 semanas de implementación, requiere bolsa de horas.</t>
  </si>
  <si>
    <t>Revisión integral del frente TI, con ITSM, TELECOM y Soluciones.</t>
  </si>
  <si>
    <t>https://educorpperu-my.sharepoint.com/personal/diana_zapata_laureate_pe1/Documents/Aplicaciones/Microsoft%20Forms/REGISTRO%20DE%20INICIATIVAS%20-%20GESTI%C3%93N%20DE%20LA%20DEMANDA%20(2%201/Pregunta/VB%20UPN%20Piura_Franco%20Manuel%20Vera%20S.pdf</t>
  </si>
  <si>
    <t>Completar el Gantt de actividades desde el frente de TI.</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</si>
  <si>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t>
  </si>
  <si>
    <t>- Costos estimados a alto nivel para la puesta en marcha del campus, prevista para inicio de marzo de 2027.</t>
  </si>
  <si>
    <t>Internos y externos</t>
  </si>
  <si>
    <t xml:space="preserve">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$641,873		$708,433		$1,350,306
ITSM - Apple
(Leasing)			$70,282		$78,269		$148,551
Soluciones
Pruebas de Facturación (3 días)	$0		$300			$300
Total				$1,540,244		$1,181,672		$2,721,916
</t>
  </si>
  <si>
    <t>https://educorpperu-my.sharepoint.com/personal/diana_zapata_laureate_pe1/Documents/Aplicaciones/Microsoft%20Forms/REGISTRO%20DE%20INICIATIVAS%20-%20GESTI%C3%93N%20DE%20LA%20DEMANDA%20(2%201/Pregunta/VB%20UPN%20Ica%20y%20Piura_Franco%20Manuel%20Vera%20S.pdf</t>
  </si>
  <si>
    <t>VP TTD.</t>
  </si>
  <si>
    <t>Nueva sede UPN Ica.</t>
  </si>
  <si>
    <t>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t>
  </si>
  <si>
    <t>Los costos son a alto nivel y contemplan las áreas de Telecom (Redes, Telefonía y SecOps), ITSM (licencias y equipamiento en modo Leasing) y Soluciones (pruebas de facturación por 3 días)
Concepto		Capex			Opex		Total
Telecom - Redes		$632,469		$50,870		$683,339
Telecom - SecOps	$60,000			$186,360	$246,360
Telecom - Telefonía	$25,040			$26,664		$51,704
ITSM - Licencias UPN
(M365, CRm y Genesys)	$0			$8,064		$8,064
ITSM - Licencias LIU
(M365)			$0			$510		$510
ITSM - LIU Admin
(Leasing)		$17,299			$19,117		$36,416
ITSM - UPN Admin
(Leasing)		$93,280			$103,086	$196,366
ITSM - Acad
(Leasing)		$554,512		$612,020	$1,166,532
ITSM - Apple
(Leasing)		$70,282			$78,269		$148,551
Soluciones
Pruebas de Facturación (3 días)	$0		$300		$300
Total			$1,452,882		$1,085,259	$2,538,141</t>
  </si>
  <si>
    <t>brunella.manrique@laureate.pe</t>
  </si>
  <si>
    <t>Brunella Manrique Caballero</t>
  </si>
  <si>
    <t>TOOL EN ALCANCE SOX - SHAREPOINT POWER PLATFORM UPC: Se requiere retirar del rol privilegiado site_admin al grupo de acceso UPC - ADMIN UPC TRAMITES</t>
  </si>
  <si>
    <t>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t>
  </si>
  <si>
    <t>Jesse Singh - IT Compliance Director</t>
  </si>
  <si>
    <t>Brunella Manrique</t>
  </si>
  <si>
    <t>https://educorpperu-my.sharepoint.com/personal/diana_zapata_laureate_pe1/Documents/Aplicaciones/Microsoft%20Forms/REGISTRO%20DE%20INICIATIVAS%20-%20GESTI%C3%93N%20DE%20LA%20DEMANDA%20(2%201/Pregunta/Approval%20of%20IT%20Compliance%20Director_Brunella%20Manrique%20Ca.pdf</t>
  </si>
  <si>
    <t>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t>
  </si>
  <si>
    <t>Retirar el rol site_admin al grupo UPC ADMIN UPC TRAMITES</t>
  </si>
  <si>
    <t>Proceso de trámites a través de Power Platform</t>
  </si>
  <si>
    <t>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t>
  </si>
  <si>
    <t>https://educorpperu-my.sharepoint.com/personal/diana_zapata_laureate_pe1/Documents/Aplicaciones/Microsoft%20Forms/REGISTRO%20DE%20INICIATIVAS%20-%20GESTI%C3%93N%20DE%20LA%20DEMANDA%20(2%201/Adjuntar%20sustentos%20que%20ayuden%20al%20entendimiento%20de/change_request%20CHG0099754_Brunella%20Manrique%20Ca.pdf</t>
  </si>
  <si>
    <t>Se tiene como supuesto, accesos para proveedores  para poder hacer configuraciones en el momento indicado.</t>
  </si>
  <si>
    <t>30/07: En curso. Jim y Jessica ya tienen la especificación y se le ha compartido a proveedor Entelgy. El 07/08 debemos recibir la estimación. 
16/07: Última reunión entre Nicolas, Dominio de Ana María y Jim Saenz. Documento será enviado al proveedor el miércoles 22/07. Luego de eso el proveedor nos compartirá la estimación.
09/07: Se coloca complejidad alta porque tenemos que armar el requerimiento con las distintas áreas de TI. Compartir ese requerimiento con un proveedor, recibi y analizar su propuesta.
05/08: Se envio el correo solicitando cotización al proveedor.
12/08: Se culmino con la estimación de parte del proveedor donde se indica el tiempo y costo, con los supuestos que tendremos acceso para las configuraciones necesarias.</t>
  </si>
  <si>
    <t>UPC - Modernización y continuidad operativa del Repositorio Académico</t>
  </si>
  <si>
    <t>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t>
  </si>
  <si>
    <t>Cecilia Justino</t>
  </si>
  <si>
    <t>https://educorpperu-my.sharepoint.com/personal/diana_zapata_laureate_pe1/Documents/Aplicaciones/Microsoft%20Forms/REGISTRO%20DE%20INICIATIVAS%20-%20GESTI%C3%93N%20DE%20LA%20DEMANDA%20(2%201/Pregunta/Maria%20Cifuentes%20-%20VB%20Req.%20Repositorio%20Academi_Angela%20Lucano%20Carran.pdf</t>
  </si>
  <si>
    <t>El repositorio opera sobre una versión antigua de DSpace sin soporte oficial ni actualizaciones, lo que genera riesgos operativos altos y observaciones de seguridad, además de ofrecer una interfaz rígida y estadísticas limitadas.</t>
  </si>
  <si>
    <t>Migrar a una infraestructura robusta de última generación (DSpace 7+) con soporte experto 24/7, que resuelva de inmediato las brechas de seguridad, ofrezca una experiencia de usuario intuitiva y moderna, e implemente un módulo de analítica avanzada.</t>
  </si>
  <si>
    <t>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t>
  </si>
  <si>
    <t>-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t>
  </si>
  <si>
    <t>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t>
  </si>
  <si>
    <t>20/08: El especialista entregó la estimación.
13/08: Últimas reuniones con el proveedor. Estimación se cierra la semana del 17/08.
16/07: La usuaria nos ha indicado que quiere continuar buscando herramientas. Esto moverá la fecha compromiso. Buscaremos la aprobación de la usuaria para mover la fecha
25/06: Asignado a Jorge Vargas</t>
  </si>
  <si>
    <t>En conversaciones sobre el presupuesto, se solicitará el BC.</t>
  </si>
  <si>
    <t>Sistema Automatizado de Apertura y Cierre de Aulas</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</si>
  <si>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</si>
  <si>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t>
  </si>
  <si>
    <t>https://educorpperu-my.sharepoint.com/personal/diana_zapata_laureate_pe1/Documents/Aplicaciones/Microsoft%20Forms/REGISTRO%20DE%20INICIATIVAS%20-%20GESTI%C3%93N%20DE%20LA%20DEMANDA%20(2%201/Pregunta/Aprobaci%C3%B3n%20Direcci%C3%B3n_Manuel%20Maguin%20Castro.pdf</t>
  </si>
  <si>
    <t>Expansion/ Footprint</t>
  </si>
  <si>
    <t>76746</t>
  </si>
  <si>
    <t>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t>
  </si>
  <si>
    <t>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t>
  </si>
  <si>
    <t xml:space="preserve">Proceso de apertura y cierre de puertas. Las áreas impactadas son: equipo de docentes y el equipo de ambientes académicos. </t>
  </si>
  <si>
    <t xml:space="preserve">Autogestión de docentes, mejoras en la seguridad de los espacios, reasignación de actividades de que SI aportan valor a la gestión operativa de campus. </t>
  </si>
  <si>
    <t>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t>
  </si>
  <si>
    <t xml:space="preserve">La estimación considera 1 mes por cada unidad de negocio
Se asume la participación de Gilberth al 30% y la contratación de 1 AP .Net por 3 meses. </t>
  </si>
  <si>
    <t>30/07: Se elimina la ID 263 UPC, porque esta incluida en la ID 262
02/07: Gilberth lo atenderá luego de la estimación de SE-Segunda Especialización.</t>
  </si>
  <si>
    <t>El negocio espera que con las coordinaciones con el proveedor pueda haber eficiencias en tiempo y recursos.</t>
  </si>
  <si>
    <t>PRB0042770 RE: Banner reconstrucción de las instancia a un punto anterior para estabilizar el servicio - Guardado de logs Banner</t>
  </si>
  <si>
    <t>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t>
  </si>
  <si>
    <t>https://educorpperu-my.sharepoint.com/personal/diana_zapata_laureate_pe1/Documents/Aplicaciones/Microsoft%20Forms/REGISTRO%20DE%20INICIATIVAS%20-%20GESTI%C3%93N%20DE%20LA%20DEMANDA%20(2%201/Pregunta/Re_%20PRB0042770%20RE_%20Banner%20reconstrucci%C3%B3n%20de%20l_Marco%20Pezo%20Huillca.pdf</t>
  </si>
  <si>
    <t>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t>
  </si>
  <si>
    <t>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t>
  </si>
  <si>
    <t>Banner UPN y UPC</t>
  </si>
  <si>
    <t>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t>
  </si>
  <si>
    <t>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t>
  </si>
  <si>
    <t>|</t>
  </si>
  <si>
    <t>Costos primer año de implementaci+on:
UPC $130.27 Almacenamiento de S3 Estándar (400 GB por mes)
UPN: $117,24 Almacenamiento de S3 Estándar (360 GB por mes)
CIB: $117,24 Almacenamiento de S3 Estándar (360 GB por mes)
Luego del primer año debe realizarse la tranferecia al equipo de Infraestructura para que incluya en su presupuesto 2028</t>
  </si>
  <si>
    <t>Internos/Externos</t>
  </si>
  <si>
    <t>20/08: Ya se tiene el esfuerzo de los equipos de Arquitectura, Infraestructura, Desarrollo Banner. Nos falta la esimación de costos de los servidores que estamos a la espera de la respuesta de Rolando L.
13/08: Dependemos de información que nos debe pasar Delmi Alarcón. Con esta información, Rolando nos podrá entregar su estimación de costos.
04/08: Tendremos los costos de servidores. El 30/07 se tiene reunión con Rolando López
- 09/07: Lizett planificará tiempo de ejecución de Claudio y coordinará con anticipación las reuniones con Aquitectura e Infraestructura. 
- 02/07: Se tiene avance de la estimación. Se coordinará reuniones con Arquitectura e Infraestructura para aterrizar presupuesto y obtener la estimación de esas áreas.
- Asignado a Claudio Paz</t>
  </si>
  <si>
    <t>Recepción, Persistencia y Gestión de BSUID de WhatsApp</t>
  </si>
  <si>
    <t>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t>
  </si>
  <si>
    <t>https://educorpperu-my.sharepoint.com/personal/diana_zapata_laureate_pe1/Documents/Aplicaciones/Microsoft%20Forms/REGISTRO%20DE%20INICIATIVAS%20-%20GESTI%C3%93N%20DE%20LA%20DEMANDA%20(2%201/Pregunta/Captura%20de%20pantalla%202026-07-21%20112515_Nestor%20Ayasta%20Valera%201.png</t>
  </si>
  <si>
    <t>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t>
  </si>
  <si>
    <t>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t>
  </si>
  <si>
    <t>Prospección, Mkt Digital, Command Center, Ventas, BI</t>
  </si>
  <si>
    <t>Prospecto nunca se pierde. El asesor gana contexto. Funnel más honesto. Menos ruido en Genesys. Identidad que madura sola. Base de datos más limpia.</t>
  </si>
  <si>
    <t>https://educorpperu.sharepoint.com/:w:/s/PROCESOSDEADMISIN/IQC18ST5RpiISJCbFccCsnpgAdCRVfzMWSuvUkpg6fvb8Qs?e=EqUv2N&amp;wdExp=TEAMS-TREATMENT&amp;web=1</t>
  </si>
  <si>
    <t>Solo exponer el API. Luego GENESYS y CHATIGO tienen que enviar los datos.</t>
  </si>
  <si>
    <t>Interno se expone el API. Externo el proveedor envia.</t>
  </si>
  <si>
    <t>Fecha inicio
[Planificada]</t>
  </si>
  <si>
    <t>Fecha fin
[Planificada]</t>
  </si>
  <si>
    <t>LEGO Cibertec</t>
  </si>
  <si>
    <t>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t>
  </si>
  <si>
    <t>Academic Managment</t>
  </si>
  <si>
    <t>Dentro del ecosistema académico, Cibertec tiene muchas actividades manuales, que generen ineficiencia y errores.</t>
  </si>
  <si>
    <t xml:space="preserve">Malla Curricular
Programación Horaria
Perfil Docente
Compactaciones
Nómina / Pago Docente
Ocupabilidad
Ambientes Académicos
Evaluación Académica
Calendario Académico
Reportes / Dashboard
</t>
  </si>
  <si>
    <t>REDUCCIÓN DE ERRORES, CENTRALIZACIÓN Y ESTANDARIZACIÓN, MAYOR EFICIENCIA Y AHORROS, RAPIDEZ, MENOS HEADCOUNT, ​MENOR FRICCIÓN PARA EL ESTUDIANTE</t>
  </si>
  <si>
    <t xml:space="preserve"> $ 33.500,00</t>
  </si>
  <si>
    <t>S/ 412.000,00</t>
  </si>
  <si>
    <t>Banner:     https://educorpperu-my.sharepoint.com/:x:/g/personal/johnny_rodriguez_laureate_pe/IQCvCXe3EFBTT6vhtun5UozlASQ-x98YLIvq2Cvk2Bo3OLE?e=4xBj6W  
Gestión Docente: https://educorpperu-my.sharepoint.com/:x:/g/personal/johnny_rodriguez_laureate_pe/IQAD5077jrLpSKoxCeCtTWhIAWRHoahUOKpRP_leHpYytEs?e=qgP1RH
 Infra PRD: https://educorpperu-my.sharepoint.com/:x:/g/personal/johnny_rodriguez_laureate_pe/IQA4gyxzUJbJQK5lgHjGbXxIASLG8dRReKlIBrB5hnsylfY?e=lx5kRH
Infra CERT: https://educorpperu-my.sharepoint.com/:x:/g/personal/johnny_rodriguez_laureate_pe/IQCFWirYDmuFT5kzSvv6pa9GAfLxq_gy-69TJtZXuEIIlmo?e=iTOxmi
Infra DEV: ​https://educorpperu-my.sharepoint.com/:x:/g/personal/johnny_rodriguez_laureate_pe/IQBjcWnyRmL7T6htpwklu_OOARnBaU741JqoK2K73rRU2nc?e=xuP369</t>
  </si>
  <si>
    <t>30/04: En observación la asignación del Líder de Dominio, ya que LEGO no tiene como alcance únicamente la programación horaria.</t>
  </si>
  <si>
    <t>PER07-9000-832040-90
Cód. de proyecto: PER079000000723
Comentario para Johnny: El proveedor terminará la migración de Angular para fines de enero 2027</t>
  </si>
  <si>
    <t>Carlos Sánchez</t>
  </si>
  <si>
    <t>https://educorpperu-my.sharepoint.com/personal/diana_zapata_laureate_pe1/Documents/Aplicaciones/Microsoft%20Forms/REGISTRO%20DE%20INICIATIVAS%20-%20GESTI%C3%93N%20DE%20LA%20DEMANDA%20(2%201/Pregunta/Implementaci%C3%B3n%20Microsegmentaci%C3%B3n%20Illumio_Carlos%20Sanchez%20Rubio%202.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</si>
  <si>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</si>
  <si>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Relacionamiento
Aplicaciones en alcance:
- CRM UPC
- CRM UPN
- CRM Cibertec
</t>
  </si>
  <si>
    <t>https://educorpperu-my.sharepoint.com/personal/diana_zapata_laureate_pe1/Documents/Aplicaciones/Microsoft%20Forms/REGISTRO%20DE%20INICIATIVAS%20-%20GESTI%C3%93N%20DE%20LA%20DEMANDA%20(2%201/Adjuntar%20sustentos%20que%20ayuden%20al%20entendimiento%20de/ADP-%20Laureate%20Education_Carlos%20Sanchez%20Rubio%202.pdf</t>
  </si>
  <si>
    <t>Es validad la información de tráfico CRM</t>
  </si>
  <si>
    <t>No Bau</t>
  </si>
  <si>
    <t>Se tiene que validar el trafico de los CRM según la politica de seguridad</t>
  </si>
  <si>
    <t>https://educorpperu-my.sharepoint.com/personal/diana_zapata_laureate_pe1/Documents/Aplicaciones/Microsoft%20Forms/REGISTRO%20DE%20INICIATIVAS%20-%20GESTI%C3%93N%20DE%20LA%20DEMANDA%20(2%201/Pregunta/Implementaci%C3%B3n%20Microsegmentaci%C3%B3n%20Illumio_Carlos%20Sanchez%20Rubio%203.pdf</t>
  </si>
  <si>
    <t xml:space="preserve">Aplicaciones y Sistemas - Soluciones LMS y Otros Servicios Académicos
Aplicaciones en alcance:
- Smile UPN
- Smile UPC
</t>
  </si>
  <si>
    <t>https://educorpperu-my.sharepoint.com/personal/diana_zapata_laureate_pe1/Documents/Aplicaciones/Microsoft%20Forms/REGISTRO%20DE%20INICIATIVAS%20-%20GESTI%C3%93N%20DE%20LA%20DEMANDA%20(2%201/Adjuntar%20sustentos%20que%20ayuden%20al%20entendimiento%20de/ADP-%20Laureate%20Education_Carlos%20Sanchez%20Rubio%203.pdf</t>
  </si>
  <si>
    <t>Se estima el uso del experto en cada una de las aplicaciones durante un mes: 1 semana de identiidcación de dependencias, 1 semana de cambios y pruebas y 2 semanas de liberacion y pase a prod.
Las aplicaciones a considerar:
- Otros Reportes (listado)
- Libro de reclamaciones
- Alma UPC
- Firmas UPC
- Declaración Jurada UPC
- Control Key
- Intranet UPN
- Libro de reclamaciones UPN
- Contacto UPN
- Socrates admisión
- Otros Reportes (listado)
- Jira
- Mi UPC/App UPC (Back)
- Encuestas UPC
- WeTalk UPC
- Sanciones UPC
- uBooking UPC
- Moodle examen de admisión
- Moodle capacitación docente
- Gestión de investigación (SIGAT)
- Gestor de tésis
- Variables de vulnerabilidad
- Desafíos empresariales
- uBooking UPN
- SGCI (Calidad UPN)</t>
  </si>
  <si>
    <t>internos</t>
  </si>
  <si>
    <t>18/06 (DZ): Carlos envió la información por correo.
04/06: Se tuvo reunión con Seguridad y se acordó que nos compartirán el plan de trabajo. Sin esto no se puede estimar. No tenemos fecha de compromiso de entrega. Consultaremos.Aún en fechas</t>
  </si>
  <si>
    <t>https://educorpperu-my.sharepoint.com/personal/diana_zapata_laureate_pe1/Documents/Aplicaciones/Microsoft%20Forms/REGISTRO%20DE%20INICIATIVAS%20-%20GESTI%C3%93N%20DE%20LA%20DEMANDA%20(2%201/Pregunta/Implementaci%C3%B3n%20Microsegmentaci%C3%B3n%20Illumio_Carlos%20Sanchez%20Rubio%205.pdf</t>
  </si>
  <si>
    <t>Arquitectura Empresarial
Aplicaciones en alcance:
- Bus de Integración</t>
  </si>
  <si>
    <t>https://educorpperu-my.sharepoint.com/personal/diana_zapata_laureate_pe1/Documents/Aplicaciones/Microsoft%20Forms/REGISTRO%20DE%20INICIATIVAS%20-%20GESTI%C3%93N%20DE%20LA%20DEMANDA%20(2%201/Adjuntar%20sustentos%20que%20ayuden%20al%20entendimiento%20de/ADP-%20Laureate%20Education_Carlos%20Sanchez%20Rubio%205.pdf</t>
  </si>
  <si>
    <t>- Se estimación se realizará sobre una lista entregada de 17 aplicaciones priorizadas.
- Solo analizará los flujos para identificar el trafico que deberá ser autorizado / denegado.</t>
  </si>
  <si>
    <t>Recursos interno</t>
  </si>
  <si>
    <t>Instalación de equipos de seguridad electrónica CCTV y control de acceso en los almacenes UPN, UPC y CIB</t>
  </si>
  <si>
    <t>Se requiere implementar una cámara IP y control de acceso a los almacenes, para eliminar posibles accesos indebidos. De tal manera que, se protejan los activos y que esta solución sea independiente de la plataforma corporativa de seguridad electrónica.</t>
  </si>
  <si>
    <t>Raúl Córdova</t>
  </si>
  <si>
    <t>https://educorpperu-my.sharepoint.com/personal/diana_zapata_laureate_pe1/Documents/Aplicaciones/Microsoft%20Forms/REGISTRO%20DE%20INICIATIVAS%20-%20GESTI%C3%93N%20DE%20LA%20DEMANDA%20(2%201/Pregunta/Implementacion%20CCTV%20y%20Control%20acceso%20almacene_Franco%20Manuel%20Vera%20S%201.pdf</t>
  </si>
  <si>
    <t>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t>
  </si>
  <si>
    <t>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t>
  </si>
  <si>
    <t>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t>
  </si>
  <si>
    <t>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t>
  </si>
  <si>
    <t>https://educorpperu-my.sharepoint.com/personal/diana_zapata_laureate_pe1/_layouts/15/Doc.aspx?sourcedoc=%7BA9CC76CF-9ECA-475A-9141-C4C49550D716%7D&amp;file=Gesti%C3%B3n%20de%20iniciativas%20-%20Proceso%20y%20registro%20-_Franco%20Manuel%20Vera%20S.pptx&amp;action=edit&amp;mobileredirect=true</t>
  </si>
  <si>
    <t>El equipo del proyecto cuenta con el presupuesto necesario para la habilitación de nuevos puntos de red para las cámaras. 
La gestión de ordenes de compra y coordinaciones las realizará el área responsable. Por parte de Telecom estaremos brindando facilidades y acompañamiento para la habilitación.</t>
  </si>
  <si>
    <t>Internos de Telecom</t>
  </si>
  <si>
    <t>Los tiempos de gestión indicados dependen de las actividades relacionadas a presupuestos y órdenes de compra que deberá gestionar el área responsable del proyecto.</t>
  </si>
  <si>
    <t>DIEGO.ARANA@LAUREATE.PE</t>
  </si>
  <si>
    <t>Diego Antonio Arana Yomitanzan</t>
  </si>
  <si>
    <t>Optimización de PPFF UPN</t>
  </si>
  <si>
    <t>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t>
  </si>
  <si>
    <t>Diego Arana</t>
  </si>
  <si>
    <t>https://educorpperu-my.sharepoint.com/personal/diana_zapata_laureate_pe1/Documents/Aplicaciones/Microsoft%20Forms/REGISTRO%20DE%20INICIATIVAS%20-%20GESTI%C3%93N%20DE%20LA%20DEMANDA%20(2%201/Pregunta/VB%20PPFF%20Gesti%C3%B3n%20Demanda_Diego%20Antonio%20Arana.png</t>
  </si>
  <si>
    <t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t>
  </si>
  <si>
    <t>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t>
  </si>
  <si>
    <t>Retención Outbound</t>
  </si>
  <si>
    <t>1. Mejora en experiencia en el alumno con referencias a ppff
2. Mejora en la gestión de rematrícula por el equipo outbound</t>
  </si>
  <si>
    <t>https://educorpperu-my.sharepoint.com/personal/diana_zapata_laureate_pe1/_layouts/15/Doc.aspx?sourcedoc=%7B69C8E75A-479D-4854-9DEA-1D75C0612B82%7D&amp;file=Gesti%C3%B3n%20de%20iniciativas%20-%20Proceso%20y%20registro%20-_Diego%20Antonio%20Arana.pptx&amp;action=edit&amp;mobileredirect=true</t>
  </si>
  <si>
    <t>valeria.ocampo@upn.edu.pe</t>
  </si>
  <si>
    <t>Valeria Ocampo Silva</t>
  </si>
  <si>
    <t>Certifikate: Mejora de flujo de proceso + Implementación de nueva constancia</t>
  </si>
  <si>
    <t>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t>
  </si>
  <si>
    <t>Valeria Ocampo</t>
  </si>
  <si>
    <t>https://educorpperu-my.sharepoint.com/personal/diana_zapata_laureate_pe1/Documents/Aplicaciones/Microsoft%20Forms/REGISTRO%20DE%20INICIATIVAS%20-%20GESTI%C3%93N%20DE%20LA%20DEMANDA%20(2%201/Pregunta/VB_Valeria%20Ocampo%20Silva.pdf</t>
  </si>
  <si>
    <t>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t>
  </si>
  <si>
    <t>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t>
  </si>
  <si>
    <t>Secretaría General y Secretaría Académica</t>
  </si>
  <si>
    <t>Reducción del SLA de atención y de la carga operativa en Secretaría Académica y Secretaría General, menor riesgo de errores y reprocesos al contar con visualización previa y firma digital automatizada, y mejora en la experiencia del alumno.</t>
  </si>
  <si>
    <t>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t>
  </si>
  <si>
    <t xml:space="preserve">Actualmente existe una plataforma de plataforma de trámites: Certifikate, las mejoras se realizarán sobre 11 trámites.
El nuevo trámite "Constancia de promedio ponderado promocional" será desarrollado dentro de la misma plataforma de trámites.
</t>
  </si>
  <si>
    <t>24/09: Entrega de estimación completada.
17/09: Se está teniendo sesiones con Arquitectura y proveedor para consultas puntuales
20/08/2026: Hay dependencia con el proveedor y la transferencia de información de Certifikate con el especialista responsable de la aplicación (Jorge Vargas).</t>
  </si>
  <si>
    <t>PER03-9000-420000-90</t>
  </si>
  <si>
    <t>Remediación de vulnerabilidades críticas en Apache Karaf – Banner UPN</t>
  </si>
  <si>
    <t>Remediar vulnerabilidades críticas identificadas en el servidor sis-r1-mware20, para eliminar la exposición a vulnerabilidades de ejecución remota de código asociadas a Log4j y Spring Framework, logrando reducir el riesgo de compromiso de Banner UPN y de los servicios asociados.</t>
  </si>
  <si>
    <t>https://educorpperu-my.sharepoint.com/personal/diana_zapata_laureate_pe1/Documents/Aplicaciones/Microsoft%20Forms/REGISTRO%20DE%20INICIATIVAS%20-%20GESTI%C3%93N%20DE%20LA%20DEMANDA%20(2%201/Pregunta/Re_%20Conformidad%20Ingreso%20en%20Gesti%C3%B3n%20de%20Demanda_Carlos%20Sanchez%20Rubio.pdf</t>
  </si>
  <si>
    <t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t>
  </si>
  <si>
    <t>Actualizar o corregir los componentes vulnerables de Apache Karaf, Log4j y Spring Framework, eliminando las vulnerabilidades identificadas y validando posteriormente su remediación mediante un nuevo escaneo de seguridad.</t>
  </si>
  <si>
    <t xml:space="preserve">Equipos de Aplicaciones, Infraestructura, Middleware, Ciberseguridad, Base de Datos, proveedores tecnológicos y responsables funcionales de Banner UPN
Líder de vertical responsable: Ana Lucía Vega
</t>
  </si>
  <si>
    <t xml:space="preserve">Reducción del riesgo de compromiso del servidor y de Banner UPN, fortalecimiento de la postura de seguridad, disminución de la exposición ante ataques externos y mejora del cumplimiento de los procesos de gestión de vulnerabilidades.
</t>
  </si>
  <si>
    <t>https://educorpperu-my.sharepoint.com/personal/diana_zapata_laureate_pe1/_layouts/15/Doc.aspx?sourcedoc=%7B366FD4FF-35F0-4722-8720-584AC582E3E2%7D&amp;file=Gesti%C3%B3n%20de%20iniciativas_Carlos%20Sanchez%20Rubio.pptx&amp;action=edit&amp;mobileredirect=true</t>
  </si>
  <si>
    <t>CS</t>
  </si>
  <si>
    <t>13/10: LZ solicita el cambio de la planificación por cambio de proveedor. Las fechas planificadas originalmente son Inicio: 01/08/2026 y Fin: 30/09/2026.</t>
  </si>
  <si>
    <t>Estandarizar 50 Campos en el ecosistema comercial: CRM, Genesys, HubSpot y Chattigo</t>
  </si>
  <si>
    <t>Contrato de datos común CRM ↔ Genesys ↔ HubSpot ↔ Chattigo</t>
  </si>
  <si>
    <t>https://educorpperu-my.sharepoint.com/personal/diana_zapata_laureate_pe1/Documents/Aplicaciones/Microsoft%20Forms/REGISTRO%20DE%20INICIATIVAS%20-%20GESTI%C3%93N%20DE%20LA%20DEMANDA%20(2%201/Pregunta/Captura%20de%20pantalla%202026-07-21%20112515_Nestor%20Ayasta%20Valera.png</t>
  </si>
  <si>
    <t>Los 50 campos del contrato deben existir con el mismo nombre y tipo de dato en todas las herramientas del ecosistema: CRM MS Dynamics, Genesys, HubSpot y Chattigo.</t>
  </si>
  <si>
    <t>Este pedido asegura la estructura de datos — que los campos existan, con el tipo correcto y sean usables</t>
  </si>
  <si>
    <t>Admisión , Marketing Digital, BI, Command Center</t>
  </si>
  <si>
    <t>Elimina el retrabajo y los errores de mapeo, Da trazabilidad y confiabilidad al dato del prospecto, Es la base para dos capacidades nuevas de negocio que hoy no existen</t>
  </si>
  <si>
    <t>https://educorpperu-my.sharepoint.com/personal/diana_zapata_laureate_pe1/_layouts/15/Doc.aspx?sourcedoc=%7B1F6ED5D5-C153-47A0-A002-2CAF1EA1FE6A%7D&amp;file=Pedidos%20UPN%20MEJORAS_Nestor%20Ayasta%20Valera%206.pptx&amp;action=edit&amp;mobileredirect=true</t>
  </si>
  <si>
    <t>Implementación en Dynamics</t>
  </si>
  <si>
    <t>Implementar FOCO y demás modalidades en Banner CIB</t>
  </si>
  <si>
    <t>Implementar FOCO y demás modalidades en Banner CIB para no depender de Socrates y puedan funcionar con Lego</t>
  </si>
  <si>
    <t>Danilo Nogueira Tauil</t>
  </si>
  <si>
    <t>https://educorpperu-my.sharepoint.com/personal/diana_zapata_laureate_pe1/Documents/Aplicaciones/Microsoft%20Forms/REGISTRO%20DE%20INICIATIVAS%20-%20GESTI%C3%93N%20DE%20LA%20DEMANDA%20(2%201/Pregunta/Captura%20de%20pantalla%202026-05-27%20185912_Nancy%20Fernandez%20Vent%201.png</t>
  </si>
  <si>
    <t>Actualmente solo Carreras Técnicas esta en Banner, se requiere a todas las modalidades</t>
  </si>
  <si>
    <t>se requiere a todas las modalidades CIB</t>
  </si>
  <si>
    <t>Academia</t>
  </si>
  <si>
    <t>https://educorpperu-my.sharepoint.com/personal/diana_zapata_laureate_pe1/_layouts/15/Doc.aspx?sourcedoc=%7B1F4B3AD2-AA9B-4D4B-87B0-A94E49AA5A74%7D&amp;file=Analisis%20Wetalk%20CIB%20vs%20FOCO%20CIB_Nancy%20Fernandez%20Vent.pptx&amp;action=edit&amp;mobileredirect=true</t>
  </si>
  <si>
    <t>- OPEX: S/. 270,178
- CAPEX: S/. 933,190</t>
  </si>
  <si>
    <t>- Se ha estimado la configuración de FOCO y Diplomados en Banner y su impacto en Admisión y Reportes.
- Link al detalle de la estimación: https://educorpperu-my.sharepoint.com/:x:/g/personal/johnny_rodriguez_laureate_pe/IQCdCvDIWeIdTqPLS8GZDlJCARwK-9vIuQ4CPxzEsf28hus?e=w1Ag4n</t>
  </si>
  <si>
    <t>Favor de pasarla directamente a "Por planificar". Ya se tiene Ok de Finanzas, y se ha iniciado la elaboración de la CIP</t>
  </si>
  <si>
    <t>La CIP está en revisión de contabilidad técnica</t>
  </si>
  <si>
    <t>https://educorpperu-my.sharepoint.com/personal/diana_zapata_laureate_pe1/Documents/Aplicaciones/Microsoft%20Forms/REGISTRO%20DE%20INICIATIVAS%20-%20GESTI%C3%93N%20DE%20LA%20DEMANDA%20(2%201/Pregunta/Aprobaci%C3%B3n%20CIB_Jorge%20Enrique%20Tacza.pdf</t>
  </si>
  <si>
    <t>Evitar sanciones, cumplir con el ente regulador y evitar reprocesos operativos.</t>
  </si>
  <si>
    <t>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t>
  </si>
  <si>
    <t xml:space="preserve">9000-833030-90
 </t>
  </si>
  <si>
    <t>https://educorpperu.sharepoint.com/sites/ITCS/_layouts/15/Doc.aspx?sourcedoc=%7BD56CE3C0-AFCD-45CD-89AE-0194B74B5556%7D&amp;file=Gesti%C3%B3n%20de%20iniciativas%20-%20Proceso%20y%20registro%203_Miguel%20Puccio%20Wendor.pptx&amp;action=edit&amp;mobileredirect=true
https://educorpperu.sharepoint.com/:f:/s/Repositorio_EquipoCentral/dit/portafoliosyp/IgA2u5UkoVaqSrRQYWUXOTSqAcG6LwRco1B194iiq-l2MDc?e=d584U1</t>
  </si>
  <si>
    <t>2.5</t>
  </si>
  <si>
    <t>Req no catalogado</t>
  </si>
  <si>
    <t>9000-800900-90 y la cuenta 6322000</t>
  </si>
  <si>
    <t>Planificación aprobada (SI/NO)</t>
  </si>
  <si>
    <t>Plataforma de Convalidación Online​ (Parte del proyecto de admisión Online)</t>
  </si>
  <si>
    <t>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t>
  </si>
  <si>
    <t>https://educorpperu-my.sharepoint.com/personal/diana_zapata_laureate_pe1/Documents/Aplicaciones/Microsoft%20Forms/REGISTRO%20DE%20INICIATIVAS%20-%20GESTI%C3%93N%20DE%20LA%20DEMANDA%20(2%201/Pregunta/Fw_%20CEA%20_%20Laureate%20_%20Admisi%C3%B3n%20Online%20UPN%20(Apr_Alejandro%20Tello%20Llos.pdf</t>
  </si>
  <si>
    <t>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t>
  </si>
  <si>
    <t xml:space="preserve">Se espera contar con una plataforma digital que permita realizar una convalidación automática desde generar el resultado de convalidación hasta llevar su registro a Banner, sin que pase por atención de asesores </t>
  </si>
  <si>
    <t>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t>
  </si>
  <si>
    <t>-Registrar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t>
  </si>
  <si>
    <t>https://educorpperu-my.sharepoint.com/personal/diana_zapata_laureate_pe1/_layouts/15/Doc.aspx?sourcedoc=%7B37E2E561-0755-4805-97DC-533EA38536EA%7D&amp;file=Solicitud%20de%20requerimientos%20Idea%20nueva%20y%20mejo_Alejandro%20Tello%20Llos.pptx&amp;action=edit&amp;mobileredirect=true</t>
  </si>
  <si>
    <t>- La estimación será realizada con Neoris.</t>
  </si>
  <si>
    <t>No bau</t>
  </si>
  <si>
    <t xml:space="preserve">04/06: Se viene avanzando con la estimación. Se ha tenido reuniones con Neoris y Digital Tech. Se viene estimando los servicios por parte de Gilberth y los Stored Procedure por parte de Neoris. </t>
  </si>
  <si>
    <t>Favor de moverlo directamente a Por planificar, ya tiene presupuesto habilitado. De hecho, Hugo Vega ya ingresó solicitud de servicio y la OC está en aprobación.</t>
  </si>
  <si>
    <t>9000-852400-90 (cuenta: 6343100) 
Las OC han sido gestionadas directamente por Aceleradora</t>
  </si>
  <si>
    <t>Migración de Notas desde Blackboard a Gestión Docente</t>
  </si>
  <si>
    <t>Lograr eficiencia en la gestión docente, ahora la asignación es manual es ambos sistemas.
Nota: Esta es la mejora top 2 del workshop Better Together con Cibertec.</t>
  </si>
  <si>
    <t>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t>
  </si>
  <si>
    <t>Para este primer alcance, se requiere que las notas migren a Gestión Docente de manera automática, con corte diario/masivo, igual a lo que se tiene en UPN.
En sesión con Soluciones TI y el equipo de Blackboard:
- En una siguiente fase debería implementarse la solución propuesta de migración de notas que se trabajará en UPC (en línea). Posteriormente, debido al tiempo y costo involucrado; además, según roadmap UPC irá primero.
- El TO BE técnico ideal para las tres instituciones es implementar ambas soluciones: En línea y diaria/masiva. Ahora atenderemos a Cibertec con lo más próximo y viable, y sin dependencias con proveedor.</t>
  </si>
  <si>
    <t>Desarrollo de clases
Cierre de ciclo
Retención de estudiantes
Programación de horarios (faculty cost)</t>
  </si>
  <si>
    <t>Mejorar experiencia de estudiantes (poder visualizar sus notas en Mi Cibertec más rápido), la gestión docente y acciones de retención.</t>
  </si>
  <si>
    <t>- Se asume que el componente Grade journey premium ya está implementado en Cibertec.
- Se asume que la integración cumplirá con la misma arquitectura que se implementará en UPC.</t>
  </si>
  <si>
    <t>30/04: Nohelí indica que se necesita detalle del alcance para poder estimar. Se necesita tener claro el alcance
15/05 : Carla indica que ya se cuenta con toda la descripción detallada, se mueve a Por Estimar</t>
  </si>
  <si>
    <t>23-jul</t>
  </si>
  <si>
    <t>2 meses 3 semanas</t>
  </si>
  <si>
    <t>23719.20</t>
  </si>
  <si>
    <t xml:space="preserve">
No se considera el desarrollo de los servicios del lado de Blackboard, este es una dependencia para el desarrollo de este ETL
Se esta asumiendo que no se tiene observaciones técnicas ni de arquitectura ni seguridad sobre esa aplicación modelo, ni la BD
Se asume que se cuenta con la misma infraestructura en Cibertec como en UPN (servicios aws, servidores, etc) 
Se asume que el costo del PM esta incluido en el presupuesto de los cambios que realizará el equipo Blackboard</t>
  </si>
  <si>
    <t>Internos
Externos</t>
  </si>
  <si>
    <t>Se toma como referencia el ETL actual que es utilizado en UPN, estimación a alto nivel</t>
  </si>
  <si>
    <t>PER07-9000-199000-90
(re-estimación)</t>
  </si>
  <si>
    <t>alice.rodrigues@upc.pe</t>
  </si>
  <si>
    <t>Alice Rodrigues Hoyer</t>
  </si>
  <si>
    <t>Herramienta para extraer la población de alumnos para el registro de convalidaciones masivas</t>
  </si>
  <si>
    <t>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t>
  </si>
  <si>
    <t>Maria Isabel Cifuentes</t>
  </si>
  <si>
    <t>https://educorpperu-my.sharepoint.com/personal/diana_zapata_laureate_pe1/Documents/Aplicaciones/Microsoft%20Forms/REGISTRO%20DE%20INICIATIVAS%20-%20GESTI%C3%93N%20DE%20LA%20DEMANDA%20(2%201/Pregunta/Re_%20Requerimiento%20de%20una%20Herramienta%20para%20ext_Alice%20Rodrigues%20Hoye.pdf</t>
  </si>
  <si>
    <t>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t>
  </si>
  <si>
    <t>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t>
  </si>
  <si>
    <t>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t>
  </si>
  <si>
    <t>-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t>
  </si>
  <si>
    <t>https://educorpperu-my.sharepoint.com/personal/diana_zapata_laureate_pe1/_layouts/15/Doc.aspx?sourcedoc=%7B14C353B8-C56E-4315-88C8-0ABDAD0578FB%7D&amp;file=Gesti%C3%B3n%20de%20iniciativas%20-%20Proceso%20y%20registro_Alice%20Rodrigues%20Hoye.pptx&amp;action=edit&amp;mobileredirect=true</t>
  </si>
  <si>
    <t>24/08: El costo será asumido por bolsa de horas de desarrollo coon Neoris</t>
  </si>
  <si>
    <t>Externo e Interno</t>
  </si>
  <si>
    <t>30/07: Asignada a Piero. Iniciará luego de las pruebas de CAD Módulo B
03/08: Se ruvo sesión con Negocio y se asigna a Lizett Zegarra para estimación con Neoris</t>
  </si>
  <si>
    <t>Se envió correo a Alex y Diana, para actualizar la estimación ya que finalmente esto no requerirá presupuesto, según lo conversado con Johnny y Ana Lucía - se envió correo con evidencia.
Ana Lucía 24/08: El costo será asumido por bolsa de horas de desarrollo coon Neoris</t>
  </si>
  <si>
    <t>Se tiene sesión el lunes con negocio.</t>
  </si>
  <si>
    <t>Generación de reporte integral de los componentes del sílabo durante el proceso operativo de carga y publicación.</t>
  </si>
  <si>
    <t>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t>
  </si>
  <si>
    <t>https://educorpperu-my.sharepoint.com/personal/diana_zapata_laureate_pe1/Documents/Aplicaciones/Microsoft%20Forms/REGISTRO%20DE%20INICIATIVAS%20-%20GESTI%C3%93N%20DE%20LA%20DEMANDA%20(2%201/Pregunta/Aprobaci%C3%B3n%20de%20la%20iniciativa_Angela%20Lucano%20Carran%201.pdf</t>
  </si>
  <si>
    <t>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t>
  </si>
  <si>
    <t>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t>
  </si>
  <si>
    <t>Proceso de gestión de sílabos en uImprove (carga, validación y publicación). Áreas académicas, áreas operativas responsables del seguimiento del proceso, y áreas de soporte/TI involucradas en la integración y disponibilidad de la información.</t>
  </si>
  <si>
    <t>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t>
  </si>
  <si>
    <t>https://educorpperu-my.sharepoint.com/personal/diana_zapata_laureate_pe1/_layouts/15/Doc.aspx?sourcedoc=%7B5BEB28BB-2C09-41AE-860D-C537FB782C16%7D&amp;file=Gesti%C3%B3n%20de%20iniciativas%20-%20Proceso%20y%20registro_Angela%20Lucano%20Carran%201.pptx&amp;action=edit&amp;mobileredirect=true</t>
  </si>
  <si>
    <t>Se cubre con el reporte de silabo por curso y silabo por NRC que esta actualmente en desarrollo.</t>
  </si>
  <si>
    <t>27/08: Se reviso en sesion con Cesar que el reporte actualmente en desarrolo cumple con lo requerido en esta estimación (se brindaron una sugerencia de filtros) con lo cual confirmamos y cerraremos la estimación.
27/08: Se retomara las reuniones de revisión hasta el 28 del reporte actual luego de la atencion de incidentes prioritarios que retrasaron esta actividad.
20/08: Ya se tienen los campos requeridos para el reporte. Actualmente se estan enviando martes y jueves de forma manual la data para el ususario.
30/07: Se ha venido revisando con Cesar Caraza un reporte que tiene el mismo objetivo. Vamos a validar si se trata de lo mismo o hay que hacer algún ajuste. Incluso, ya se tiene una OC en proceso.</t>
  </si>
  <si>
    <t>Emisión de Certificados para la Universidad de Arizona</t>
  </si>
  <si>
    <t>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t>
  </si>
  <si>
    <t>Jason Sherrilsl</t>
  </si>
  <si>
    <t>https://educorpperu-my.sharepoint.com/personal/diana_zapata_laureate_pe1/Documents/Aplicaciones/Microsoft%20Forms/REGISTRO%20DE%20INICIATIVAS%20-%20GESTI%C3%93N%20DE%20LA%20DEMANDA%20(2%201/Pregunta/VB%20Vicerrectorado%20Acad%C3%A9mico_Carla%20Arias%20Schreibe.png</t>
  </si>
  <si>
    <t>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t>
  </si>
  <si>
    <t xml:space="preserve">Tener un aplicativo que, en función a una base de datos con la que el negocio ya cuenta, pueda emitir los certificados en el formato, con los datos y el lenguaje requerido en el convenio internacional. </t>
  </si>
  <si>
    <t>Matrícula y continuadad de estudios de estudiantes de las cohortes 5, 6 7 y 8, así como el monitoreo de los estudiantes de la cohorte 9. Promedio de 800 estudiantes.</t>
  </si>
  <si>
    <t>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t>
  </si>
  <si>
    <t>https://educorpperu-my.sharepoint.com/personal/diana_zapata_laureate_pe1/_layouts/15/Doc.aspx?sourcedoc=%7B9172BC27-DCE3-466F-89D5-C3796095CE7B%7D&amp;file=UPC%20list%20of%20course%20with%20Spanish%20and%20English%20t_Carla%20Arias%20Schreibe.xlsx&amp;action=default&amp;mobileredirect=true</t>
  </si>
  <si>
    <t>02/07: El cambio no es muy grande, pero se considera un mes porque debe pasar por Arquitectura.</t>
  </si>
  <si>
    <t>String: 0300-418000-31</t>
  </si>
  <si>
    <t>gerson.vereau@laureate.pe</t>
  </si>
  <si>
    <t xml:space="preserve">Automatización de Planillas Manuales de Carga Horaria </t>
  </si>
  <si>
    <t>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t>
  </si>
  <si>
    <t>Denilson Contreras</t>
  </si>
  <si>
    <t>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t>
  </si>
  <si>
    <t>Automatizar las planillas manuales de los programas de EPEC, integrándolas al flujo automático vía BDI.</t>
  </si>
  <si>
    <t xml:space="preserve">Nómina docente y área usuaria (EPEC).
</t>
  </si>
  <si>
    <t>Cumplimiento Normativo: Mitigación del riesgo asociado al control Sox ARO.UPN.HRPAY – Validation of Teaching Hours TP, auditado por PWC, asegurando alineamiento y continuidad operativa sin observaciones.</t>
  </si>
  <si>
    <t>https://educorpperu-my.sharepoint.com/personal/diana_zapata_laureate_pe1/_layouts/15/Doc.aspx?sourcedoc=%7B4ABE9950-C38F-4EE2-BB0D-F8DFF15B303D%7D&amp;file=Automatizaci%C3%B3n%20de%20planillas%20manuales%20de%20carga_Gerson%20Vereau%20Rosas.pptx&amp;action=edit&amp;mobileredirect=true</t>
  </si>
  <si>
    <t xml:space="preserve">30/04: Revisando con mas detalle, se reclasifica este requerimiento a complejidad Alta
14/05 NC: En curso, pero se tiene dependencia del especialista Miguel Leython, actualmente asignado a Proyecto Portal. Adicionalmente, se ha coordinado una sesion con el área usuaria y BRM para aclarar algunos requerimientos (21/05)
21/05: Se llevará a cabo la reunión con los usuarios. Nueva fecha fin de estimación --&gt; 28/05
28/05: Miguel Leython no ha podido completar la estimación debido a actividades propias del proyecto Portal Docente UPC. Se tuvo reunión con el usuario y falta despejar una observación. Nueva fecha fin 04/06. </t>
  </si>
  <si>
    <t>07-jul</t>
  </si>
  <si>
    <t>154,751.20</t>
  </si>
  <si>
    <t>Se retiro opciones de reprogramación EPEC y se agrego costos de un PM</t>
  </si>
  <si>
    <t>Se aprueba la estimación inicial</t>
  </si>
  <si>
    <t>String negocio: PER03-056-199000-32
Ya se realizó transferencia a string de Johnny</t>
  </si>
  <si>
    <t>CIB - Regularización para la fase III de la mejora flujos IVR telefónico, asociado al RITM0523467</t>
  </si>
  <si>
    <t>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t>
  </si>
  <si>
    <t>https://educorpperu-my.sharepoint.com/personal/diana_zapata_laureate_pe1/Documents/Aplicaciones/Microsoft%20Forms/REGISTRO%20DE%20INICIATIVAS%20-%20GESTI%C3%93N%20DE%20LA%20DEMANDA%20(2%201/Pregunta/VB%20del%20Monica%20Garcia_Angela%20Lucano%20Carran.pdf</t>
  </si>
  <si>
    <t>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t>
  </si>
  <si>
    <t>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t>
  </si>
  <si>
    <t>Canales: Atención telefónica al estudiante Cibertec</t>
  </si>
  <si>
    <t>Permitir la mejora del servicio e identificación de alumnos que llaman al número de atención al alumno.
Se adjunta la PPT registrada en el ticket RITM0523467 el año pasado y la PPT sólo con la Fase III (que es esta regularización).</t>
  </si>
  <si>
    <t>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t>
  </si>
  <si>
    <t>No requiere Presupuesto</t>
  </si>
  <si>
    <t>rocio.cocha@upn.edu.pe</t>
  </si>
  <si>
    <t>Rocio Cocha Diaz</t>
  </si>
  <si>
    <t>Actualización en el gestor de asesorías - SIGAT</t>
  </si>
  <si>
    <t>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t>
  </si>
  <si>
    <t>Rocio Mercedes Cocha Diaz</t>
  </si>
  <si>
    <t>https://educorpperu-my.sharepoint.com/personal/diana_zapata_laureate_pe1/Documents/Aplicaciones/Microsoft%20Forms/REGISTRO%20DE%20INICIATIVAS%20-%20GESTI%C3%93N%20DE%20LA%20DEMANDA%20(2%201/Pregunta/VB%20-%20Registro%20asesor%C3%ADas_Rocio%20Cocha%20Diaz.png</t>
  </si>
  <si>
    <t>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t>
  </si>
  <si>
    <t>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t>
  </si>
  <si>
    <t>Áreas: Grados y Títulos y Sistemas  TI.
Usuarios impactados: Grados y Títulos, asesores y bachilleres.</t>
  </si>
  <si>
    <t>-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t>
  </si>
  <si>
    <t>https://educorpperu-my.sharepoint.com/personal/diana_zapata_laureate_pe1/_layouts/15/Doc.aspx?sourcedoc=%7B131F23A2-4B62-490D-B207-912AD3FF57EB%7D&amp;file=A%C3%B1adir%20PDF%20-%20Gestor%20Asesor%C3%ADa_Rocio%20Cocha%20Diaz.pptx&amp;action=edit&amp;mobileredirect=true</t>
  </si>
  <si>
    <t>Incluye validación de arquitectura.
Disponibilidad del equipo de QA para pruebas.
Realizar el despliegue a través de un pase normal.</t>
  </si>
  <si>
    <t>13/08: Líder de Dominio: Nicolas Morales
Asignado a: Jossymar Cabanillas
16/09: Estimación completa</t>
  </si>
  <si>
    <t>nathalie.amezquita@upn.edu.pe</t>
  </si>
  <si>
    <t>Nathalie Amezquita Goicochea</t>
  </si>
  <si>
    <t>Instalación de SimCapture UPN SJL</t>
  </si>
  <si>
    <t>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t>
  </si>
  <si>
    <t xml:space="preserve">Jorge Olivos </t>
  </si>
  <si>
    <t>https://educorpperu-my.sharepoint.com/personal/diana_zapata_laureate_pe1/Documents/Aplicaciones/Microsoft%20Forms/REGISTRO%20DE%20INICIATIVAS%20-%20GESTI%C3%93N%20DE%20LA%20DEMANDA%20(2%201/Pregunta/Aprobacio%CC%81n%20Ale_Nathalie%20Amezquita%20G.pdf</t>
  </si>
  <si>
    <t>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t>
  </si>
  <si>
    <t>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t>
  </si>
  <si>
    <t>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t>
  </si>
  <si>
    <t>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t>
  </si>
  <si>
    <t>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t>
  </si>
  <si>
    <t>- El área solicitante se encarga de la implementación de los puntos de red
- El área solicitante deberá contar con el presupuesto necesario para el ancho de banda y los equipos que pudieran ser necesarios.
- El área de Redes solo gestionará la asignación de ancho de banda y la compra de equipos de red (switches antenas wifi) con el ppto del proyecto.</t>
  </si>
  <si>
    <t>Internos y Externos</t>
  </si>
  <si>
    <t>requerimiento</t>
  </si>
  <si>
    <t>- Se debe tener reuniones con el área usuaria para aterrizar el requerimiento
- El área de Redes solo se encargará de dimensionar el ancho de banda en base al requerimiento por cada Campus o Sede.
- El área de Operaciones de Seguridad se encargará de aperturar los accesos a nivel de firewalls con la información brindada por el proveedor o área usuaria.</t>
  </si>
  <si>
    <t>Automatización de Matrícula y Desmatrícula de Nuevos Estudiantes en Banner</t>
  </si>
  <si>
    <t>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t>
  </si>
  <si>
    <t>https://educorpperu-my.sharepoint.com/personal/diana_zapata_laureate_pe1/Documents/Aplicaciones/Microsoft%20Forms/REGISTRO%20DE%20INICIATIVAS%20-%20GESTI%C3%93N%20DE%20LA%20DEMANDA%20(2%201/Pregunta/CIB%20-%20Matricula%20desmatricula%20-%20VB_Bruno%20Chiappe%20Vegas.pdf</t>
  </si>
  <si>
    <t>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t>
  </si>
  <si>
    <t>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t>
  </si>
  <si>
    <t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t>
  </si>
  <si>
    <t>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t>
  </si>
  <si>
    <t>https://educorpperu-my.sharepoint.com/personal/diana_zapata_laureate_pe1/_layouts/15/Doc.aspx?sourcedoc=%7BF316F30C-D5BB-4800-BBF0-ED9D797FDA52%7D&amp;file=CIB%20-%20Matricula%20y%20desmatricula%20de%20nuevos%20estu_Bruno%20Chiappe%20Vegas.pptx&amp;action=edit&amp;mobileredirect=true</t>
  </si>
  <si>
    <t>17/09: En proceso de estimación con Neoris
20/08: Asignado a Piero Sánchez</t>
  </si>
  <si>
    <t>No requiere presupuesto</t>
  </si>
  <si>
    <t>Alumnos NO EGRESADOS y con 26 CRÉDITOS O MENOS puedan realizar el proceso de trámite carpeta bachiller.</t>
  </si>
  <si>
    <t>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t>
  </si>
  <si>
    <t>Gianfranco Espinoza Daniel</t>
  </si>
  <si>
    <t>https://educorpperu.sharepoint.com/:f:/s/Repositorio_EquipoCentral/dit/portafoliosyp/IgAQEav2GpHtRbyHgBtULt31ATZontlINdEpzXAAftIQTwE?e=xENshd</t>
  </si>
  <si>
    <t>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t>
  </si>
  <si>
    <t>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t>
  </si>
  <si>
    <t>Mejora de la experiencia del estudiante, Optimización de la gestión administrativa y Reducción de inconvenientes y consultas.</t>
  </si>
  <si>
    <t>https://educorpperu-my.sharepoint.com/personal/diana_zapata_laureate_pe1/_layouts/15/Doc.aspx?sourcedoc=%7BA7C0564C-6CFC-44D6-A644-16198A3FD042%7D&amp;file=Solicitud%20de%20requerimientos%20Idea%20nueva%20y%20mejo_Javier%20Santiago%20Mode%204.pptx&amp;action=edit&amp;mobileredirect=true</t>
  </si>
  <si>
    <t>Este requerimiento se ha estimados considerando las modificaciones de arquitectura como parte del proyecto Placement Test de UPN, por lo que su implementación depende de la salida del proyecto.
Se adjunta estimación:
https://educorpperu.sharepoint.com/:x:/s/Repositorio_EquipoCentral/dit/nuevsol/desarrollo/IQBX525ESM9fT5iUBQpOp2BBAec_aJT23s03Sh-FXdKOU84?e=RtEbd1</t>
  </si>
  <si>
    <t>07/10: En reunión con Lizzet se concluyó que se puede trabajar con recurso interno.
06/10: Se completo la estimación con los tiempos brindados por Renzo y Gilberth.
30/09: Se envio correo al equipo de Ana Lucia para estimación debido a una dependencia.
28/09: Se tendrá una última reunión con el usuario para terminar de aterrizar el alcance y poder hacer la estimación. Asignado a: David Cotrina
17/09 LV solicita cambio de LD asignado a AR
15/09 Se asignó a José Pajuelo</t>
  </si>
  <si>
    <t>Fecha inicio</t>
  </si>
  <si>
    <t>Fecha fin</t>
  </si>
  <si>
    <t>Fecha de pase a producción</t>
  </si>
  <si>
    <t>Janeth Albujar</t>
  </si>
  <si>
    <t>Especialista asignado: Alejandra Ríos
Debe iniciar en mes de Marzo</t>
  </si>
  <si>
    <t>Terminado</t>
  </si>
  <si>
    <t>- El reporte PF012 no necesita cambios.
El reporte AC006 sí necesita cambios.Se considera agregar entre 9 a 12 columnas.
- No se puede estimar por el lado de Data y BI, debido a que faltan definiciones del negocio, el negocio ha indicado que se redefinirá a partir de la quincena de Marzo, se ha agendado una reunión.Se acordó con Carla Arias que se llevará a cabo la reunión la semana del 09/03.</t>
  </si>
  <si>
    <t>Se mantiene el alcance inicial solicitado por negocio, para el AC006, según lo revisado en la última reunión 11/03</t>
  </si>
  <si>
    <t>[SPO]Ajuste en trigger para la admisión de alumnos reingresantes con cursos desaprobados por tercera vez. (asignación atributo 4ta)</t>
  </si>
  <si>
    <t>RITM0589977 - SCTASK1468039
Especialista asignado: Claudio Paz y Piero Sánchez</t>
  </si>
  <si>
    <t xml:space="preserve">Se validó estimación con el negocio y está de acuerdo. </t>
  </si>
  <si>
    <t>Daniella Poppe</t>
  </si>
  <si>
    <t>$6625 es desarrollor de la integración (1to1), $3939 es costo de servidor/año. Total: $10564. Estimación ya esta entregado a solicitante.</t>
  </si>
  <si>
    <t>Se validó estimación con el negocio y está de acuerdo. El negocio está pendiente de transferir el presupuesto.</t>
  </si>
  <si>
    <t>Sí
Daniela P. confirmó el presupuesto, a la espera de la transferencia al String enviado por Cesar
String: 9000-832100-90 
(Transferencia pendiente)</t>
  </si>
  <si>
    <t>Aprobado, ya está en atención.</t>
  </si>
  <si>
    <t>Proceder con la Atencion</t>
  </si>
  <si>
    <r>
      <rPr>
        <sz val="11"/>
        <color rgb="FF000000"/>
        <rFont val="Calibri"/>
        <family val="2"/>
        <scheme val="minor"/>
      </rPr>
      <t xml:space="preserve">
</t>
    </r>
    <r>
      <rPr>
        <sz val="11"/>
        <color rgb="FF000000"/>
        <rFont val="Calibri"/>
        <family val="2"/>
        <scheme val="minor"/>
      </rPr>
      <t>El ppto ya fue trasladado al CECO de Relacionamiento.</t>
    </r>
  </si>
  <si>
    <t>Jose Castillo</t>
  </si>
  <si>
    <t>Carlos Oviedo</t>
  </si>
  <si>
    <t>- Actualización del 05/03: Este tema ya ha sido atendido con el ticket REQ0736193 [RITM0594900]. Debemos validar si con eso el requerimiento está completo</t>
  </si>
  <si>
    <t>Este pedido ya se entregó a inicios de Marzo</t>
  </si>
  <si>
    <t>Modificación del etl "DTS BANNER - MIGRACION INFORMACION DE BANNER A UPNSAC - PARTE 2"</t>
  </si>
  <si>
    <t>Necesitamos la modificación del ETL para que incluya las nuevas nomenclaturas de marcas para las solicitud de descuentos, logrando que el Portal pueda filtrar correctamente los estudiantes que cumplen los requisitos para estas solicitudes.</t>
  </si>
  <si>
    <t xml:space="preserve">Cindy Chuco </t>
  </si>
  <si>
    <t>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t>
  </si>
  <si>
    <t>Asignación de descuentos</t>
  </si>
  <si>
    <t>Cero estudiantes impactados.</t>
  </si>
  <si>
    <t>Buen funcionamiento del proceso de solicitud de descuentos.</t>
  </si>
  <si>
    <t>https://educorpperu-my.sharepoint.com/personal/diana_zapata_laureate_pe1/_layouts/15/Doc.aspx?sourcedoc=%7B85D6D6D9-2B9A-4FC8-A230-080EF86C7E48%7D&amp;file=Solicitud%20de%20actualizaci%C3%B3n%20de%20marcas%20en%20dos%20t_Carla%20Arias%20Schreibe.pptx&amp;action=edit&amp;mobileredirect=true</t>
  </si>
  <si>
    <t>frank.palomino@cibertec.pe</t>
  </si>
  <si>
    <t>Frank Palomino Lizano</t>
  </si>
  <si>
    <t>Reporte de asistencia y tardanza</t>
  </si>
  <si>
    <t>Análisis de  asistencia y tardanza en base a falla de marcación por error de sistema y/o error humano</t>
  </si>
  <si>
    <t>Juan Huapata</t>
  </si>
  <si>
    <t xml:space="preserve">Reporte actual en gestión docente para la función no cumple con la necesidad realizando un trabajo manual muy arduo.
</t>
  </si>
  <si>
    <t>Proceso planilla, programación de recuperación de clases, proceso de asistencias entre otros.</t>
  </si>
  <si>
    <t xml:space="preserve">Reducción de cruces manuales reducción promedio de 20 horas hombre semanalmente </t>
  </si>
  <si>
    <t>Las mejoras  como seguimiento de asistencia docente, recuperación de clases y  contratación de docente que cumplan el horario establecido y a la una organización correcta para su pago de planilla</t>
  </si>
  <si>
    <t>OZ</t>
  </si>
  <si>
    <t xml:space="preserve">Se considera que los campos (#20) solicitados para el reporte ya existen en la BD </t>
  </si>
  <si>
    <t>30/03 Rosario de Paz confirma las fechas
fecha de inicio   01/07/2026 y fin 22/07/2026</t>
  </si>
  <si>
    <t>MODIFICACION DE CAMPO OBLIGATORIO EN LIBRO VIRTUAL DE RECLAMACIONES UPN</t>
  </si>
  <si>
    <t xml:space="preserve">Configurar el campo EMAIL del formulario virtual del libro de reclamaciones para que no tenga la condición de obligatorio. Además que se configure un Push-up donde se muestre un texto que invite a registrar un correo electrónico
</t>
  </si>
  <si>
    <t xml:space="preserve">Luis Roncal </t>
  </si>
  <si>
    <t>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t>
  </si>
  <si>
    <t>Proceso de Gestión de quejas y reclamos de estudiantes.</t>
  </si>
  <si>
    <t>No aplica. Es normativo.</t>
  </si>
  <si>
    <t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t>
  </si>
  <si>
    <t>https://educorpperu-my.sharepoint.com/personal/diana_zapata_laureate_pe1/_layouts/15/Doc.aspx?sourcedoc=%7BC9D14665-0CC6-4BCF-854A-0BBA05E5B0A2%7D&amp;file=Solicitud%20de%20requerimientos%20Idea%20nueva%20y%20mejo_Gerson%20Vereau%20Rosas.pptx&amp;action=edit&amp;mobileredirect=true</t>
  </si>
  <si>
    <t>Ejecutada</t>
  </si>
  <si>
    <t>El BRM debe confirma si este pedido es el mismo que RITM0606486  Planificación y Ejecución: LIBRO VIRTUAL DE RECLAMACIONES UPN - MODIFICACION DE CAMPO OBLIGATORIO Configuración CRM, que ya se atendio.</t>
  </si>
  <si>
    <t>Ejecutado con urgencia a solicitud de humberto</t>
  </si>
  <si>
    <t>Implementar proceso en Banner que permita la ejecución masiva de las actividades de incorporación en Banner a la población de ingresantes B2B</t>
  </si>
  <si>
    <t>Reducir tiempos de ventas para B2B</t>
  </si>
  <si>
    <t>Tatiana Chiock</t>
  </si>
  <si>
    <t>Actualmente la carga en Banner para B2B es manual, 1 a 1, esto hace un trabajo operativo muy grande.</t>
  </si>
  <si>
    <t>Admisión B2B.</t>
  </si>
  <si>
    <t>+500K x año</t>
  </si>
  <si>
    <t>Reducción en la operación e incremento en agilidad de venta.</t>
  </si>
  <si>
    <t>https://educorpperu-my.sharepoint.com/personal/diana_zapata_laureate_pe1/_layouts/15/Doc.aspx?sourcedoc=%7B2AFEDEEB-734E-4766-99E2-E15468C91BAB%7D&amp;file=Solicitud%20de%20requerimientos%20Idea%20nueva%20y%20mejo_Jose%20Paredes%20Herbozo%202.pptx&amp;action=edit&amp;mobileredirect=true</t>
  </si>
  <si>
    <t>Implementar proceso en Banner que permita la ejecución masiva de las actividades de incorporación en Banner a la población de ingresantes B2B:
- Asignación de prioridad y tarifa (NUEVO)
- Asignar decisión 35 (ya existe)
- Asignar decisión 38 (debe levantar retención de deuda)
- Asignar decisión 45 (ya existe)
- Aplicación de contrato de terceros (Potencial QW) (ya existe)</t>
  </si>
  <si>
    <t>SÍ</t>
  </si>
  <si>
    <t>julio.rodriguez@laureate.pe</t>
  </si>
  <si>
    <t>Julio Rodriguez</t>
  </si>
  <si>
    <t>Nueva plataforma CRM</t>
  </si>
  <si>
    <t>Implementación de Microsoft Dynamics 365 Sales, Customer Insights y Customer Service para optimizar el proceso de Admisión y seguimiento de Alumnos.</t>
  </si>
  <si>
    <t>Abel Reyes</t>
  </si>
  <si>
    <t>Por entregar</t>
  </si>
  <si>
    <t>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t>
  </si>
  <si>
    <t>Admisión Pregrado, EPE y Postgrado
Prospección</t>
  </si>
  <si>
    <t>Se proyecta un crecimiento de EBITDA al 58.8%, al 2032</t>
  </si>
  <si>
    <t>Esta iniciativa busca fortalecer la eficiencia operativa, mejorar la experiencia del usuario y asegurar la escalabilidad tecnológica en línea con los objetivos institucionales.</t>
  </si>
  <si>
    <t>ethel.sotomayor@laureate.pe</t>
  </si>
  <si>
    <t xml:space="preserve">
Ethel Lorena Guerrero Sotomayor</t>
  </si>
  <si>
    <t>Nueva Sede UPN San Juan de Miraflores</t>
  </si>
  <si>
    <t>Expansión: Implementación de la nueva sede UPN Lima Sur (SJM).</t>
  </si>
  <si>
    <t xml:space="preserve">Sharon Chou </t>
  </si>
  <si>
    <t>Campus Expansion &amp; Operation Optimization</t>
  </si>
  <si>
    <t>Nueva sede</t>
  </si>
  <si>
    <t>Crecimiento Escalable</t>
  </si>
  <si>
    <t>Ricardo Ceino</t>
  </si>
  <si>
    <t>Sandra Chirinos</t>
  </si>
  <si>
    <t>Normativa</t>
  </si>
  <si>
    <t>El esfuerzo estimado considera a Desarrollo de TI (Nohelí Cabrera) y SDRELACIONAMIENTO (Cesar Soplin).
Se asume que CRM publica API de lectura y escritura para que GDO lea y escriba la información del campo VARIABLE ETNICA.
La fecha de inicio planificada esta sujeta a contar con la OC aprobada para el inicio de actividades</t>
  </si>
  <si>
    <t>Sí
String: PER03-9000-400400-90
Cuenta: 6335000</t>
  </si>
  <si>
    <t>PER03-9000-400400-90</t>
  </si>
  <si>
    <t>CENTRALIZACIÓN DE CCTV</t>
  </si>
  <si>
    <t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t>
  </si>
  <si>
    <t xml:space="preserve">Alexander Sindical </t>
  </si>
  <si>
    <t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t>
  </si>
  <si>
    <t xml:space="preserve">Proceso de personal de vigilancia físico. </t>
  </si>
  <si>
    <t>Proyección estimada a 5 años. Beneficio de S/ 776,920</t>
  </si>
  <si>
    <t>Implementar un Centro de Control Corporativo Unificado en sede Villa, de tal manera que se mitiguen riesgos operativos. Actualmente el sistema se encuentra descentralizado.</t>
  </si>
  <si>
    <t>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t>
  </si>
  <si>
    <t>No hay ninguna implementación de por medio, solo la revisión del TDR en cuanto a las consideraciones que se deben tener en cuenta desde el frente de Telecomunicaciones y Operaciones de Seguridad.</t>
  </si>
  <si>
    <t>Se revisará los detalles técnicos que se deben contemplar en el TDR del proyecto, temas relacionados a Telecomunicaciones y Operaciones de Seguridad como: conectividad, redes, ancho de banda, Seguridad TI, etc.</t>
  </si>
  <si>
    <t>diana.zapata@laureate.pe</t>
  </si>
  <si>
    <t>Diana Zapata Del Mar</t>
  </si>
  <si>
    <t>#Digital&amp;AI – AI Assessment &amp; feedback CIB</t>
  </si>
  <si>
    <t>.</t>
  </si>
  <si>
    <t>https://educorpperu-my.sharepoint.com/personal/diana_zapata_laureate_pe1/_layouts/15/Doc.aspx?sourcedoc=%7BD0123EBB-E1DD-4B8D-B020-03C7996582CF%7D&amp;file=Pruebas%20SPO_Diana%20Zapata%20Del%20Mar.docx&amp;action=default&amp;mobileredirect=true</t>
  </si>
  <si>
    <t>S/ 0.00</t>
  </si>
  <si>
    <t>NA</t>
  </si>
  <si>
    <t>#Digital&amp;AI - Speech Analytics Laureate</t>
  </si>
  <si>
    <t>https://educorpperu-my.sharepoint.com/personal/diana_zapata_laureate_pe1/_layouts/15/Doc.aspx?sourcedoc=%7B8DF3E0DC-4488-448D-9AF2-2C72459F9332%7D&amp;file=Pruebas%20SPO_Diana%20Zapata%20Del%20Mar%201.docx&amp;action=default&amp;mobileredirect=true</t>
  </si>
  <si>
    <t>#Digital&amp;AI – AI Assessment &amp; feedback UPC</t>
  </si>
  <si>
    <t>https://educorpperu-my.sharepoint.com/personal/diana_zapata_laureate_pe1/_layouts/15/Doc.aspx?sourcedoc=%7BAE1173EA-11DA-494E-8A45-481F44ED1DEA%7D&amp;file=Pruebas%20SPO_Diana%20Zapata%20Del%20Mar%202.docx&amp;action=default&amp;mobileredirect=true</t>
  </si>
  <si>
    <t>#Digital&amp;AI - AI Tutors CIB</t>
  </si>
  <si>
    <t>#Digital&amp;AI - AI Advisor</t>
  </si>
  <si>
    <t>#Digital&amp;AI  UPC Alma 2.0</t>
  </si>
  <si>
    <t>S/ 227,500.00</t>
  </si>
  <si>
    <t>#Strategy Comunalidad de Mallas EPEC</t>
  </si>
  <si>
    <t>#Digital&amp;AI - Tutores por IA UPC</t>
  </si>
  <si>
    <t>Habilitación de horarios de periodo completo para el portal del estudiante Cibertec</t>
  </si>
  <si>
    <t>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t>
  </si>
  <si>
    <t>Actualmente, los horarios de cursos se visualizan por módulos activos. La cual, dificulta al alumnos la correcta visualización de todos los horarios de los módulos matriculados en el portal del estudiante Cibertec.</t>
  </si>
  <si>
    <t>Horarios de modulos matriculados</t>
  </si>
  <si>
    <t>Mejora de experiancia del alumno al acceder a los horarios completos del periodo acádemico activo.</t>
  </si>
  <si>
    <t>Sin adjuntos</t>
  </si>
  <si>
    <t>- Cambios en Mi Cibertec para paginación.
- Cambios en las APIs/Store procedure que devuelven la información de los horarios para los alumnos.
- Falta la estimación de Digital Tech</t>
  </si>
  <si>
    <t xml:space="preserve">
30/04: Ana María se reunió con Janny y le explicó el alcance. En base a eso Janny nos ha pasado su estimación y la estamos agregando. 
24/04: Ana María coordinará con Janny Nicasio la estimación del cambio en Mi Cibertec.</t>
  </si>
  <si>
    <t>Favor de pasarlo directamente a planificación, ya contamos con el OK de finanzas para la habilitación presupuestal.</t>
  </si>
  <si>
    <t xml:space="preserve">SI
</t>
  </si>
  <si>
    <t>#Digital&amp;AI - AI Tutors UPN</t>
  </si>
  <si>
    <t>#Digital&amp;AI - School Platform UPC</t>
  </si>
  <si>
    <t>Ajuste para que en las facturas muestren la descripción del nombre del programa que se está vendiendo</t>
  </si>
  <si>
    <t>Que las facturas de UPN emitidas de programas de posgrado y/o Programas Inhouse detallen el nombre largo del programa en las facturas que generamos para venta B2B.</t>
  </si>
  <si>
    <t>Que las facturas de UPN emitidas de programas de posgrado y/o Programas Inhouse detallen el nombre largo del programa en las facturas emitidas a B2B</t>
  </si>
  <si>
    <t>Venta B2B, facturación</t>
  </si>
  <si>
    <t xml:space="preserve">Revenue estimado high level 500K PEN
</t>
  </si>
  <si>
    <t>https://educorpperu-my.sharepoint.com/personal/diana_zapata_laureate_pe1/_layouts/15/Doc.aspx?sourcedoc=%7B0C76C5E4-CAE1-4117-96A8-0125E2CE91E3%7D&amp;file=Solicitud%20de%20requerimientos%20Idea%20nueva%20y%20mejo_Jose%20Paredes%20Herbozo%201.pptx&amp;action=edit&amp;mobileredirect=true</t>
  </si>
  <si>
    <t>La información viene desde Banner, se deben realizar ajustes tanto en Banner como en PeopleSoft.
Solo para programas de Postgrado
Se creará página de mantenimiento en PS.
Añadir el campo donde se enviará el código de detalle desde Banner.
Adecuación en el proceso de la facturación electrónica para que lea el valor de la descripción del programa</t>
  </si>
  <si>
    <t>Mejora en el proceso de migración de incorporados de Socrates a Banner</t>
  </si>
  <si>
    <t>Asegurar una migración automática, consistente y sin errores para garantizar la correcta matrícula de los incorporados.</t>
  </si>
  <si>
    <t>Nestor Ayasta</t>
  </si>
  <si>
    <t>Errores e incongruencias en los datos, alta carga operativa (+400 horas hombre estimadas), baja trazabilidad y riesgo de afectar la experiencia del alumno.</t>
  </si>
  <si>
    <t>Migración de incorporados</t>
  </si>
  <si>
    <t>Reducción de tareas manuales, disminución de errores, disponibilidad de información confiable en tiempo real y mejora en la eficiencia operativa.</t>
  </si>
  <si>
    <t>https://educorpperu-my.sharepoint.com/personal/diana_zapata_laureate_pe1/_layouts/15/Doc.aspx?sourcedoc=%7BD5626DB0-B57E-42ED-B1EA-B6C45012A9F8%7D&amp;file=Plantilla%20Solicitud%20de%20requerimientos%20Mejora_Jos%C3%A9%20Paredes%20Herbozo.pptx&amp;action=edit&amp;mobileredirect=true</t>
  </si>
  <si>
    <t xml:space="preserve"> Finalizada</t>
  </si>
  <si>
    <t>Se tiene el OK del negocio. Avancemos.</t>
  </si>
  <si>
    <t>Automatización Placement Test WeTALK UPN</t>
  </si>
  <si>
    <t xml:space="preserve">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
</t>
  </si>
  <si>
    <t xml:space="preserve">Gali García </t>
  </si>
  <si>
    <t>Actualmente todo el proceso de Placement test We talk UPN es soportado de forma manual</t>
  </si>
  <si>
    <t>Placement test we talk UPN</t>
  </si>
  <si>
    <t xml:space="preserve">Este proceso ha manejado ingresos para el año 2025 por matrículas de S/ 5,953,952.16, gracias a que el alumno al rendir su placement test obtiene su nivel y con ello se matricula en We talk UPN
</t>
  </si>
  <si>
    <t xml:space="preserve">Este proceso resulta crítico debido al alto volumen de estudiantes impactados diariamente, al nivel de manualidad actual y a la carga operativa que recae en las distintas áreas involucradas. Además que busca mejorar la experiencia del alumno
</t>
  </si>
  <si>
    <t>https://educorpperu-my.sharepoint.com/personal/diana_zapata_laureate_pe1/_layouts/15/Doc.aspx?sourcedoc=%7BE82EB908-B186-4F00-836F-E5E173642CCB%7D&amp;file=Solicitud%20de%20requerimientos%20Automatizaci%C3%B3n%20Pl_Giancarlo%20Villacorta.pptx&amp;action=edit&amp;mobileredirect=true</t>
  </si>
  <si>
    <t>- El costo incluye horas de proveedor Neoris, contratación de personas. No incluye licencias de BB.</t>
  </si>
  <si>
    <t>SI
String
9000-833030-90</t>
  </si>
  <si>
    <t>09/09: Se modifica LD de Noheli a Nicolas , el equipo e Nicolas esta atendiendo la iniciativa</t>
  </si>
  <si>
    <t>Agregar campo Teléfono Celular - Entidad Perfect Start CRM</t>
  </si>
  <si>
    <t>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t>
  </si>
  <si>
    <t>Orietta Mazuelos</t>
  </si>
  <si>
    <t>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t>
  </si>
  <si>
    <t>Onboarding.
Inicio/ desarrollo de clases</t>
  </si>
  <si>
    <t>No cuantificado.
Impacto en indicador de retención.</t>
  </si>
  <si>
    <t>Fortalecer el onboarding y retención de nuevos estudiantes.</t>
  </si>
  <si>
    <t>Cambios en la entidad Perfect Start y proceso de importación.</t>
  </si>
  <si>
    <t>Agrupamiento y ordenación de cursos por módulo - Portal estudiante UPN</t>
  </si>
  <si>
    <t>Necesitamos ordenar y agrupar los cursos por módulo, para mejorar la experiencia de los alumnos, logrando que el 100% de los alumnos visualizen correctamente los cursos por iniciar, iniciados y terminados.</t>
  </si>
  <si>
    <t>En el portal del estudiante UPN, los alumnos visualizan los cursos denominados "Virtuales" desorganizados y con un estado incorrecto porque no cuentan con las fecha de inicio y fin de periodo.</t>
  </si>
  <si>
    <t>Horarios de Periodos</t>
  </si>
  <si>
    <t>Mejora de experiancia del alumno al acceder a los cursos organizados de su horarios de periodo.</t>
  </si>
  <si>
    <t>Se asume que la data de horario de fecha inicio y fin migra actualmente de Banner al Portal</t>
  </si>
  <si>
    <t>Favor de coordinar directamente con Janny las fechas de planificación</t>
  </si>
  <si>
    <t>#Strategy Malla Gutenberg - UPN</t>
  </si>
  <si>
    <t>Mejora en la estimación de penalidades – 4ta repitencia.</t>
  </si>
  <si>
    <t>La iniciativa no paso por el flujo de demanda</t>
  </si>
  <si>
    <t>Estrategia de habilitación de cursos en Blackboard UPN para evitar impactos en la operación académica</t>
  </si>
  <si>
    <t>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t>
  </si>
  <si>
    <t xml:space="preserve">Carlos Olivera </t>
  </si>
  <si>
    <t>La integración entre Banner y Blackboard no garantiza la creación, configuración y visibilidad oportuna de los cursos bajo criterios académicos actuales.</t>
  </si>
  <si>
    <t>Clonación en Blackboard</t>
  </si>
  <si>
    <t>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t>
  </si>
  <si>
    <t>https://educorpperu-my.sharepoint.com/personal/diana_zapata_laureate_pe1/_layouts/15/Doc.aspx?sourcedoc=%7B0DDE374D-C347-4DB4-B1BA-BD0C3FD83E2E%7D&amp;file=Solicitud%20de%20cambio%20-%20NRC%20Anticipados%20y%20Modul_Angela%20Lucano%20Carran.pptx&amp;action=edit&amp;mobileredirect=true</t>
  </si>
  <si>
    <t>Alfredo Hoffmann</t>
  </si>
  <si>
    <t>- Para iniciar con la implementación se necesita que se tengan listos y aprobados los reglamentos.
- La estimación asume que recibiremos la lista de alumnos que cumplen los requisitos que defina la carrera para obtenr la certificación. La lista debe contener el nombre del alumno y la certificación que está obteniendo.
- La estimación sólo incluye la generación del documento en base a la información compartida por el usuario y su notificación al alumno.</t>
  </si>
  <si>
    <t>Implementación del botón de impresión en formulario Libro de reclamaciones (LDR)</t>
  </si>
  <si>
    <t>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t>
  </si>
  <si>
    <t>La plataforma del Libro de Reclamaciones Virtual no cuenta con un mecanismo automático que permita al usuario descargar la constancia de su reclamo, incumpliendo potencialmente con la normativa de INDECOPI que exige entregar una copia al consumidor.</t>
  </si>
  <si>
    <t>Proceso integral de Atención al Estudiante, Gestión de Quejas y Reclamos</t>
  </si>
  <si>
    <t>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t>
  </si>
  <si>
    <t>https://educorpperu-my.sharepoint.com/personal/diana_zapata_laureate_pe1/_layouts/15/Doc.aspx?sourcedoc=%7B251217CC-5C91-41CD-9CE8-C8F88494A6C8%7D&amp;file=Solicitud%20de%20requerimientos%20Idea%20nueva%20y%20mejo_Angela%20Lucano%20Carran%201.pptx&amp;action=edit&amp;mobileredirect=true</t>
  </si>
  <si>
    <t>IMPLEMENTAR CON PRIORIDAD. CONTINGENCIA LEGAL</t>
  </si>
  <si>
    <t>Acompañamiento en todo el proceso de implementación del cambio curricular</t>
  </si>
  <si>
    <t>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t>
  </si>
  <si>
    <t xml:space="preserve">Roxana E. Pairazaman </t>
  </si>
  <si>
    <t>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t>
  </si>
  <si>
    <t>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t>
  </si>
  <si>
    <t>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t>
  </si>
  <si>
    <t>Mapeo de datos entre aplicativo y BD: tablas, campos afectados
Armar plantilla para catálogo de curso, equivalencias, prerrequisitos y CAPP
Completar plantilla de catálogos en general
Preparación y ejecución de los script en ambiente de pruebas
Validación y Query para identificar inconsistencia de la carga
Validación de procesos de CAPP y Proyección
Validación de la carga en ambiente de pruebas
Pase a producción</t>
  </si>
  <si>
    <t>angela.lucano@upc.pe</t>
  </si>
  <si>
    <t>Mejora del Reporte de Matriculados de Licencias Coursera (Sólo matriculados)</t>
  </si>
  <si>
    <t xml:space="preserve">Soledad Alfaro </t>
  </si>
  <si>
    <t>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t>
  </si>
  <si>
    <t>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t>
  </si>
  <si>
    <t>https://educorpperu-my.sharepoint.com/personal/diana_zapata_laureate_pe1/_layouts/15/Doc.aspx?sourcedoc=%7B1E80FFDC-3F4D-4CFD-82C9-69626EE634C9%7D&amp;file=Plantilla%20Solicitud%20de%20requerimientos%20Reporte_Angela%20Lucano%20Carran.pptx&amp;action=edit&amp;mobileredirect=true</t>
  </si>
  <si>
    <t>De lado De Banner se va a considear los NRC´s relacionados a coursera y los promedios finales.
El detalle de los componentes calificables va a ser derivado al equipo de Data &amp; BI</t>
  </si>
  <si>
    <t>Carga masiva de programación de horarios</t>
  </si>
  <si>
    <t>Replicar la funcionalidad de carga masiva que existe en Banner UPN, para la programación de horarios, porque actualmente se configura de manera manual/ individual y demanda 1 semana entera de 4 personas del equipo de programación horarios, logrando eficiencia.</t>
  </si>
  <si>
    <t xml:space="preserve">Spencer Camacho </t>
  </si>
  <si>
    <t>Registro de programación de horarios en Banner 100% individual (NRC por NRC) - Cada programación tiene aprox 4000 NRC. Toma 1 semana, con 4 asistentes dedicados.</t>
  </si>
  <si>
    <t>Programación de horarios
Matrícula</t>
  </si>
  <si>
    <t>Reducción de errores manuales e impactos/ reprocesos en matrícula</t>
  </si>
  <si>
    <t>Copiar desarrollos de UPN a CIB relacionados a programación horaria y validar si funcionan según la necesidad del negocio.
Interviene Infraesturtura para el copiado del desarrollo</t>
  </si>
  <si>
    <t>- Incluye copiado de formas de UPN tal cual están.
- Incluye tiempo de pruebas unitarias y con el usuario.</t>
  </si>
  <si>
    <t>Modificación de regla en CRM cuando se ingrese un lead con fuente de ingreso mixta</t>
  </si>
  <si>
    <t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t>
  </si>
  <si>
    <t>José Chojeda</t>
  </si>
  <si>
    <t>Actualmente el número de celular de un lead mixto no se está actualizando con la última información.</t>
  </si>
  <si>
    <t xml:space="preserve">Impacto en ventas directo al tener el último número de celular ingresado por el negocio. </t>
  </si>
  <si>
    <t>https://educorpperu-my.sharepoint.com/personal/diana_zapata_laureate_pe1/_layouts/15/Doc.aspx?sourcedoc=%7B6B191BF9-63B5-46D3-94DE-F8FA06426D61%7D&amp;file=SOLICITUD%20CAMPOS%20UTM%20MADURACI%C3%93N%20-%20MODIFICACIO_Jose%20Paredes%20Herbozo.pptx&amp;action=edit&amp;mobileredirect=true</t>
  </si>
  <si>
    <t>Parte del trabajo es con proveedor 1to1 (Asociación de prospectos / Logica Reporte Plano). Analizar duplicar vs asociar prospectos. Configuración de reglas de negocio por Equipo SDR</t>
  </si>
  <si>
    <t>Externos + Internos</t>
  </si>
  <si>
    <t>Aprobado</t>
  </si>
  <si>
    <t>Sí
El negocio tiene horas compradas con el proveedor para hacer uso. César Soplín conoce el proceso de atención.</t>
  </si>
  <si>
    <t>Implementación de un reporte consolidado en tiempo real para la gestión académica de maestrías con Coursera en Postgrado</t>
  </si>
  <si>
    <t>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t>
  </si>
  <si>
    <t>Soledad Alfaro</t>
  </si>
  <si>
    <t>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t>
  </si>
  <si>
    <t>Onboarding, Matrícula, Retención, Acompañamiento</t>
  </si>
  <si>
    <t>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t>
  </si>
  <si>
    <t>https://educorpperu-my.sharepoint.com/personal/diana_zapata_laureate_pe1/_layouts/15/Doc.aspx?sourcedoc=%7BD1368DCA-1241-4ACD-BCDB-EC70C6727BA2%7D&amp;file=Plantilla%20Solicitud%20de%20requerimientos%20Reporte_Angela%20Lucano%20Carran%202.pptx&amp;action=edit&amp;mobileredirect=true</t>
  </si>
  <si>
    <t xml:space="preserve">"Definir la estructura de la nueva tabla temporal
Validar diseño del reporte
Construir query
Prueabas con usuario
Ajustes /presentación final
Crear pase de nueva tabla en Banner
Generar permisios de lectura para la nueva tabla para el usuario
Crear grupo de seguridad para acceso al reporte
Pase a produccion"
</t>
  </si>
  <si>
    <t>Adelantar horario de generación de los reportes: Plano, llamadas y GD Banner</t>
  </si>
  <si>
    <t>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t>
  </si>
  <si>
    <t xml:space="preserve">Álvaro Verástegui </t>
  </si>
  <si>
    <t>Se requiere que los 3 reportes estén listos y disponibles para el uso del equipo Comercial a las 6 am.</t>
  </si>
  <si>
    <t>Ventas, admisión, Marketing.</t>
  </si>
  <si>
    <t>Incremento en las ventas</t>
  </si>
  <si>
    <t>Se incluiria una nueva ejecución. Es posible que la data varie con la que sale más tarde. Es la "foto del momento", y hay varios procesos que lo alimentan.</t>
  </si>
  <si>
    <t>Pasa por CAB</t>
  </si>
  <si>
    <t>Conforme</t>
  </si>
  <si>
    <t>Incorporar los descuentos con 100% al reporte de matrícula que emite CRM</t>
  </si>
  <si>
    <t>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t>
  </si>
  <si>
    <t>Álvaro Verástegui</t>
  </si>
  <si>
    <t>Comercial</t>
  </si>
  <si>
    <t>Toma de decisiones corporativas que da beneficios a todos</t>
  </si>
  <si>
    <t>ETL nuevo exclusivo para este fin</t>
  </si>
  <si>
    <t>MDUU: modificar termino de retención (Banner)​</t>
  </si>
  <si>
    <t>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t>
  </si>
  <si>
    <t>https://educorpperu-my.sharepoint.com/personal/diana_zapata_laureate_pe1/Documents/Aplicaciones/Microsoft%20Forms/REGISTRO%20DE%20INICIATIVAS%20-%20GESTI%C3%93N%20DE%20LA%20DEMANDA%20(2%201/Pregunta/RITM0627164_Bruno%20Chiappe%20Vegas.pdf</t>
  </si>
  <si>
    <t>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t>
  </si>
  <si>
    <t>Admisión, Matrícula y Cobranzas.</t>
  </si>
  <si>
    <t>Mejora en la trazabilidad y control del proceso de actualización de retenciones, reducción de errores manuales y mayor oportunidad en la atención de casos de condonación gestionados por Cobranzas y Admisión.</t>
  </si>
  <si>
    <t>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t>
  </si>
  <si>
    <t>[Deuda técnica] Se requiere que las asistencias de los alumnos se visualicen diariamente en Portal</t>
  </si>
  <si>
    <t>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t>
  </si>
  <si>
    <t xml:space="preserve">Milthiño Zambrano </t>
  </si>
  <si>
    <t>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t>
  </si>
  <si>
    <t>Proceso de seguimiento y medición de asistencia de los estudiantes.</t>
  </si>
  <si>
    <t>Fortalece la capacidad de reacción del equipo para intervenir de manera oportuna sobre alumnos con mayor riesgo con el aumento de cursos virtuales, es necesario contar con esta vista diaria.</t>
  </si>
  <si>
    <t xml:space="preserve">´- Se definió con el negocio que sería de frecuencia semanal porque los alumnos con clases virtuales asíncronas no necesariamente entraban el mismo día. Al cambiar a frecuencia diaria, el alumno saldría con falta.
No se incluye el impacto en otro sistema solo en Portal, se confirmará durante el análisis si hay impacto. </t>
  </si>
  <si>
    <t>jhoy.vargas@laureate.pe</t>
  </si>
  <si>
    <t>Jhoy Vargas Fatama</t>
  </si>
  <si>
    <t>Actualizacion de Árbol de tipificaciones CRM Cibertec</t>
  </si>
  <si>
    <t>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t>
  </si>
  <si>
    <t xml:space="preserve">Jhoy Vargas </t>
  </si>
  <si>
    <t>https://educorpperu-my.sharepoint.com/personal/diana_zapata_laureate_pe1/Documents/Aplicaciones/Microsoft%20Forms/REGISTRO%20DE%20INICIATIVAS%20-%20GESTI%C3%93N%20DE%20LA%20DEMANDA%20(2%201/Pregunta/PROYECTO_%20%C3%81rbol%20de%20tipificaciones%20CRM%20Ciberte_Jhoy%20Vargas%20Fatama.pdf</t>
  </si>
  <si>
    <t>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t>
  </si>
  <si>
    <t xml:space="preserve">Gestión de seguimiento Intracycle, tipificación y registro de interacciones con estudiantes, control de calidad de datos, campañas de matrícula y recaudación, atención y soporte estudiantil.
</t>
  </si>
  <si>
    <t xml:space="preserve">Impacta en los controles de cumplimiento normativo (protección de datos personales), control de calidad de datos, control de acceso y seguridad de la información, y control operativo de campañas de seguimiento Intracycle.
</t>
  </si>
  <si>
    <t>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t>
  </si>
  <si>
    <t>Es una homologacion de valoraciones</t>
  </si>
  <si>
    <t>Pedido similar en UPN</t>
  </si>
  <si>
    <t>kenjhy.torres@upc.pe</t>
  </si>
  <si>
    <t>Kenjhy Torres Vidalon</t>
  </si>
  <si>
    <t>Correcta visualización de requisitos de cursos con equivalencia</t>
  </si>
  <si>
    <t>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t>
  </si>
  <si>
    <t>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t>
  </si>
  <si>
    <t>Soporte al alumno (mesa de ayuda, atención académica, otros canales) y Auditorías externas (por ejemplo: WASC, SUNEDU u otros procesos de acreditación).</t>
  </si>
  <si>
    <t>Mayor claridad y confiabilidad de los planes curriculares, facilitando auditorías internas y externas, revisiones académicas, la interpretación de los planes curriculares por parte de estudiantes, académicos y personal administrativo y la toma de decisiones institucionales.</t>
  </si>
  <si>
    <t>https://educorpperu-my.sharepoint.com/personal/diana_zapata_laureate_pe1/_layouts/15/Doc.aspx?sourcedoc=%7BC9CB0B93-1AE9-4CFC-A069-B7549900B901%7D&amp;file=Correcta%20visualizaci%C3%B3n%20de%20requisitos%20de%20curso_Kenjhy%20Torres%20Vidalo.pptx&amp;action=edit&amp;mobileredirect=true</t>
  </si>
  <si>
    <t xml:space="preserve">	</t>
  </si>
  <si>
    <t xml:space="preserve">- Cambios a nivel de MiUPC, Intranet Docente - Administrativa, Reportes, etc.
Modificación del reporte Mallas de estudio (2 semanas)
Modificación del API para exponer los datos de requisitos (excluyendo los pre requisitos que no pertenecen al programa/malla) (2 semanas)
En mi UPC y Intranet el cambio será transparente ya que mostrará lo que el API de Banner envie
 No habría impacto en el trámtie de permiso para llevar curso de otra carrera </t>
  </si>
  <si>
    <t>Cargos de estudiantes aparecen con las fechas de vencimiento incorrectas (Portal y Bancos)</t>
  </si>
  <si>
    <t>Que el negocio pueda realizar los cambios sin depender de los tiempos de TI, asegurando a la vez que los cambios que realicen no ocasiones otras caídas de integración,</t>
  </si>
  <si>
    <t>Loussiana Pacheco</t>
  </si>
  <si>
    <t>Cargos de estudiantes aparecen con las fechas de vencimiento incorrectas (Portal y Bancos).</t>
  </si>
  <si>
    <t>Cargo de fechas de vencimiento para estudiantes con fecha incorrecta.</t>
  </si>
  <si>
    <t>Autonomía y eficiencia de 7 días a 2 días en la ejecución del proceso.</t>
  </si>
  <si>
    <t>https://educorpperu-my.sharepoint.com/personal/diana_zapata_laureate_pe1/Documents/Aplicaciones/Microsoft%20Forms/REGISTRO%20DE%20INICIATIVAS%20-%20GESTI%C3%93N%20DE%20LA%20DEMANDA%20(2%201/Adjuntar%20sustentos%20que%20ayuden%20al%20entendimiento%20de/PRB0043027_Franco%20Manuel%20Vera%20S.png</t>
  </si>
  <si>
    <t>amador.pfuro@laureate.pe</t>
  </si>
  <si>
    <t>Amador Pfuro Tapia</t>
  </si>
  <si>
    <t>Mejora en la Plataforma de Sostenibilidad</t>
  </si>
  <si>
    <t>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t>
  </si>
  <si>
    <t>Claudia Cabrera - VP Comunicaciones</t>
  </si>
  <si>
    <t xml:space="preserve">Marizoila Fontana </t>
  </si>
  <si>
    <t>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t>
  </si>
  <si>
    <t>Gestión de solicitudes registradas en la Plataforma de Sostenibilidad.
Corrección y actualización de información de proyectos de sostenibilidad, actividades y voluntariados.
Seguimiento, registro y administración de evidencias asociadas a solicitudes y reportes institucionales.</t>
  </si>
  <si>
    <t>Resp. Social y Sostenibilidad;Excelencia Operativa;Transformación Digital</t>
  </si>
  <si>
    <t>Mejora en la calidad, trazabilidad y confiabilidad de la información registrada, reduciendo errores, reprocesos y riesgos asociados a inconsistencias en auditorías, reportes externos y decisiones de alta dirección.</t>
  </si>
  <si>
    <t>https://educorpperu-my.sharepoint.com/personal/diana_zapata_laureate_pe1/_layouts/15/Doc.aspx?sourcedoc=%7BFCB7DE8D-4941-4103-BDAE-025062FE0577%7D&amp;file=Solicitud%20de%20requerimientos%20Idea%20nueva%20y%20mejo_Amador%20Pfuro%20Tapia.pptx&amp;action=edit&amp;mobileredirect=true</t>
  </si>
  <si>
    <t>La funcionalidad de actualización masiva, sólo será implementada para los proyectos de UPC.</t>
  </si>
  <si>
    <t>UPN – Onboarding | Modificación Campaña Bienvenida en CRM</t>
  </si>
  <si>
    <t>Ajustes en la campaña “Bienvenida” del módulo de retención universitaria para el seguimiento de la accesibilidad y problemas que puedan tener los estudiantes con las diferentes plataformas y accesos (correo institucional, portal, blackboard, pdn, etc) en la etapa de bienvenida.</t>
  </si>
  <si>
    <t>Adriana Strobbe</t>
  </si>
  <si>
    <t>https://educorpperu-my.sharepoint.com/personal/diana_zapata_laureate_pe1/Documents/Aplicaciones/Microsoft%20Forms/REGISTRO%20DE%20INICIATIVAS%20-%20GESTI%C3%93N%20DE%20LA%20DEMANDA%20(2%201/Pregunta/VB%20pendiente_Gerson%20Vereau%20Rosas.PNG</t>
  </si>
  <si>
    <t>No tenemos la trazabilidad total de la campaña de onboarding de alumnos nuevos.</t>
  </si>
  <si>
    <t xml:space="preserve">Procesos de onboarding alumnos nuevos | bienvenida al estudiante
</t>
  </si>
  <si>
    <t>Reportería que nos va a permitir realizar un diagnóstico temprano de los problemas que pueden tener los estudiantes.</t>
  </si>
  <si>
    <t>https://educorpperu-my.sharepoint.com/personal/diana_zapata_laureate_pe1/_layouts/15/Doc.aspx?sourcedoc=%7B26ABE4A0-890D-4B4B-AE24-806629AA747D%7D&amp;file=2.%20Plantilla%20Solicitud%20de%20Requerimientos%20-%20Aj_Gerson%20Vereau%20Rosas.pptx&amp;action=edit&amp;mobileredirect=true</t>
  </si>
  <si>
    <t>Modificar formulario de bienvenida + modificacion de area/motivo</t>
  </si>
  <si>
    <t>PER03-9000-500100-90</t>
  </si>
  <si>
    <t>Implementar encuesta de satisfacción automática - Genesys</t>
  </si>
  <si>
    <t>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t>
  </si>
  <si>
    <t xml:space="preserve">Lizbeth Bautista </t>
  </si>
  <si>
    <t xml:space="preserve">No podremos medir la satisfacción de los estudiantes en el proceso de matrícula 2026-02
</t>
  </si>
  <si>
    <t>Matrícula
Soporte de canales inbound</t>
  </si>
  <si>
    <t>Al tener visibilidad, se podrán activar acciones mejor orientadas al logro de este objetivo.</t>
  </si>
  <si>
    <t>https://educorpperu-my.sharepoint.com/personal/diana_zapata_laureate_pe1/_layouts/15/Doc.aspx?sourcedoc=%7B4A032391-1102-4C72-8BF4-5F7566C7D028%7D&amp;file=SOLICITUD%20DE%20REQUERIMIENTOS_Carla%20Arias%20Schreibe.pptx&amp;action=edit&amp;mobileredirect=true</t>
  </si>
  <si>
    <t xml:space="preserve">Activación de encuesta post llamada. 26 horas proveedor aprox, se usara bolsa de horas. Configuraciones internas por equipo SDR.  </t>
  </si>
  <si>
    <t>Se ajustó la estimación del requerimiento, se usará bolsa de horas.</t>
  </si>
  <si>
    <t>02/10 AL , solicita cambio de LD pasa de Cesar S. a Ruddy Perea</t>
  </si>
  <si>
    <t>Corrección de diferencias entre Peoplesoft y Datalake (UPN)</t>
  </si>
  <si>
    <t>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</si>
  <si>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Iván Rengifo</t>
  </si>
  <si>
    <t>https://educorpperu-my.sharepoint.com/personal/diana_zapata_laureate_pe1/Documents/Aplicaciones/Microsoft%20Forms/REGISTRO%20DE%20INICIATIVAS%20-%20GESTI%C3%93N%20DE%20LA%20DEMANDA%20(2%201/Pregunta/VB%20Humberto%20Data%20Lake_Franco%20Manuel%20Vera%20S.pdf</t>
  </si>
  <si>
    <t>-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t>
  </si>
  <si>
    <t>Lograr que la data de Peoplesoft que se modifique (actualizaciones, inserciones, eliminaciones), pueda ser detectadas por los procesos de ingesta del Data Lake.</t>
  </si>
  <si>
    <t>Data &amp; BI y todas las áreas usuarias que consumen información de Datalake. Finanzas y Comercial.</t>
  </si>
  <si>
    <t>Contar con la integridad en la información expuesta al negocio (usuario final), dede el Data Lake</t>
  </si>
  <si>
    <t>https://educorpperu-my.sharepoint.com/personal/diana_zapata_laureate_pe1/_layouts/15/Doc.aspx?sourcedoc=%7B9B60D2EC-56A9-4322-A2C8-2929855D0082%7D&amp;file=Incidente%20PS_Franco%20Manuel%20Vera%20S.pptx&amp;action=edit&amp;mobileredirect=true</t>
  </si>
  <si>
    <t>- La estimación considera solo las tablas identificadas por el equipo de BI.</t>
  </si>
  <si>
    <t>Aplicación de la gestión de la demanda</t>
  </si>
  <si>
    <t>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t>
  </si>
  <si>
    <t>Omar Zuñiga</t>
  </si>
  <si>
    <t>https://educorpperu-my.sharepoint.com/personal/diana_zapata_laureate_pe1/Documents/Aplicaciones/Microsoft%20Forms/REGISTRO%20DE%20INICIATIVAS%20-%20GESTI%C3%93N%20DE%20LA%20DEMANDA%20(2%201/Pregunta/Aprobaci%C3%B3n%20Omar%20Z._Diana%20Zapata%20Del%20Mar.pdf</t>
  </si>
  <si>
    <t>Actualmente el proceso de la demanda se realiza con carios excel y todos los cambios de estado son manuales. Esto tiene un gran riesgo a nivel de data y por otro lado una gran limitación para el seguimiento</t>
  </si>
  <si>
    <t>Contar con una plataforma que soporte todo el proceso de la gestión de la demanda</t>
  </si>
  <si>
    <t>Cross a la TTD y negocio</t>
  </si>
  <si>
    <t>Mejorar el proceso de la gestión de la demanda, permitiendo mayor rapidez en la signación de casos, mejor trazzabilidad y reduciendo el riesgo por cambios manuales.</t>
  </si>
  <si>
    <t>https://educorpperu-my.sharepoint.com/personal/diana_zapata_laureate_pe1/Documents/Aplicaciones/Microsoft%20Forms/REGISTRO%20DE%20INICIATIVAS%20-%20GESTI%C3%93N%20DE%20LA%20DEMANDA%20(2%201/Adjuntar%20sustentos%20que%20ayuden%20al%20entendimiento%20de/Cronograma%20MVP%20demanda%20V1.0_Diana%20Zapata%20Del%20Mar.pdf</t>
  </si>
  <si>
    <t>Cambio SAC - SRL</t>
  </si>
  <si>
    <t>Proceso de cambio de tipo de sociedad de Cibertec, pasando de SAC a SRL.</t>
  </si>
  <si>
    <t xml:space="preserve">Rafael Andrade </t>
  </si>
  <si>
    <t>Legal</t>
  </si>
  <si>
    <t>Procesos de facturación</t>
  </si>
  <si>
    <t>Regulatorio - Evitar sanciones a CIB</t>
  </si>
  <si>
    <t>Creación del query para la generación de información en la tabla de Cobranzas del Data Lake</t>
  </si>
  <si>
    <t xml:space="preserve">Generar una lógica a a nivel de Base de Datos, con el fin de mostrar la tabla de Cobranzas de UPC en el Datalake a nivel de tipo de pago y no genere duplicidad en los montos  que viene construyendo el equipo de Data &amp; BI.
</t>
  </si>
  <si>
    <t>Franco Chiappe</t>
  </si>
  <si>
    <t>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</si>
  <si>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Se requiere que los montos se visualicen a nivel tipo de pago tal cual como se muestra en el reporte de “Seguimiento de Cobranzas” de Spring UPC, sin generar duplicidad y con la información necesaria de numero de cobranza y número de documento.</t>
  </si>
  <si>
    <t xml:space="preserve">Proceso de Cobranzas, utilizando información para el seguimiento y control de los indicadores.
</t>
  </si>
  <si>
    <t>Visibilidad correcta de la información, tal como se muestra en Spring UPC</t>
  </si>
  <si>
    <t>https://educorpperu-my.sharepoint.com/personal/diana_zapata_laureate_pe1/_layouts/15/Doc.aspx?sourcedoc=%7BBF9A9615-3FD1-47E8-997F-C9107D776BAF%7D&amp;file=Solicitud%20de%20requerimientos%20Idea%20nueva%20y%20mejo_Gerson%20Vereau%20Rosas%203.pptx&amp;action=edit&amp;mobileredirect=true</t>
  </si>
  <si>
    <t>Inconsistencia en el envío de códigos de exención de la tabla intermedia a Banner</t>
  </si>
  <si>
    <t>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t>
  </si>
  <si>
    <t>https://educorpperu-my.sharepoint.com/personal/diana_zapata_laureate_pe1/Documents/Aplicaciones/Microsoft%20Forms/REGISTRO%20DE%20INICIATIVAS%20-%20GESTI%C3%93N%20DE%20LA%20DEMANDA%20(2%201/Pregunta/RITM0627055_Bruno%20Chiappe%20Vegas.pdf</t>
  </si>
  <si>
    <t>Existen casos en los que códigos de exención/descuento generados que se quedan en la tabla intermedia y no son registrados correctamente en Banner, quedando fuera del flujo esperado de procesamiento y auditoría.</t>
  </si>
  <si>
    <t>Los códigos de exención que no cargaron en Banner se muestren correctamente en los casos señalados y superen el flujo de la tabla intermedia.</t>
  </si>
  <si>
    <t>Admisión, Control Interno</t>
  </si>
  <si>
    <t>La mejora permitirá fortalecer la trazabilidad e integridad de la información registrada entre CRM y Banner, incrementando la confiabilidad del proceso de integración y reforzando los controles operativos y de auditoría asociados a descuentos institucionales.</t>
  </si>
  <si>
    <t>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t>
  </si>
  <si>
    <t>El proceso actual es asincrono (porque un proceso termina antes que el otro) y se propone cambiar a sincrono (un proceso tras otro) esto podria incrementar el tiempo de procesamiento de la solicitud de admisión.
Esto depende de la cantidad de exenciones que se envien.</t>
  </si>
  <si>
    <t xml:space="preserve">Karol Espinoza </t>
  </si>
  <si>
    <t>- 12/03: Se informó a Luis Almeyda que el requerimiento nuevo debe tratarse con otro ticket. Se tiene la cotización y el esfuerzo.
------------------------------------------- 
- De los 3 requerimientos que se están solicitando, 2 son incidentes y 1 es requerimiento nuevo.
- Del requerimiento, no se tiene aún el detalle para pasárselo al proveedor para que realice la estimación.
- Elmer coordinará con Luis Almeyda la fecha de entrega de la información.
- Estimación queda en estado pendiente</t>
  </si>
  <si>
    <t>jeaniffer.caldas@laureate.pe</t>
  </si>
  <si>
    <t>Jeaniffer Caldas Caceres</t>
  </si>
  <si>
    <t>AI RISK ASSESSMENT</t>
  </si>
  <si>
    <t>Desarrollar e implementar un cuestionario mediante la herramienta Forms, con el fin de automatizar la asignación de puntuaciones y la generación de informes relacionados con la evaluación de riesgos de proveedores que brindan soluciones basadas en inteligencia artificial.</t>
  </si>
  <si>
    <t>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t>
  </si>
  <si>
    <t>todos los que usen inteligencia artificial y manipulación de información sensible</t>
  </si>
  <si>
    <t>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t>
  </si>
  <si>
    <t>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t>
  </si>
  <si>
    <t>Modificación de query de RPA de Horarios Convalidantes [urgente]</t>
  </si>
  <si>
    <t>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t>
  </si>
  <si>
    <t>Adolfo Correa</t>
  </si>
  <si>
    <t>https://educorpperu-my.sharepoint.com/personal/diana_zapata_laureate_pe1/Documents/Aplicaciones/Microsoft%20Forms/REGISTRO%20DE%20INICIATIVAS%20-%20GESTI%C3%93N%20DE%20LA%20DEMANDA%20(2%201/Pregunta/VB%20Direcci%C3%B3n%20de%20Operaciones%20Acad%C3%A9micas_Carla%20Arias%20Schreibe.png</t>
  </si>
  <si>
    <t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t>
  </si>
  <si>
    <t>Que la query incluya criterios de ordenamiento de clases, validados con las áreas académicas, a fin de asegurar una mayor efectividad y registro de matrículas.</t>
  </si>
  <si>
    <t>Admisión y matrícula de estudiantes nuevos</t>
  </si>
  <si>
    <t>Impacto aproximado en 1000 NE sin horarios.
Sin horarios, hay gran posibilidad de deserción y no pago de la CM (promedio S/. 750 por estudiante)</t>
  </si>
  <si>
    <t>https://educorpperu-my.sharepoint.com/personal/diana_zapata_laureate_pe1/_layouts/15/Doc.aspx?sourcedoc=%7B45E01FAF-19EF-4B31-AA5C-E27A0AF53719%7D&amp;file=Reglas%20RPA%20Convalidaci%C3%B3n_Carla%20Arias%20Schreibe.xlsx&amp;action=default&amp;mobileredirect=true</t>
  </si>
  <si>
    <t>2 dias</t>
  </si>
  <si>
    <t>04/06: Se necesita las reglas definidas claramente. William S. está documentando las reglas y se las alcanzará a Gilberth para ralizar la estimación correspondiente.</t>
  </si>
  <si>
    <t>JERARQUÍA INSTITUCIONAL - Visualizar los Resultados Basados en Competencias en el dashboard para el sistema de Assessment</t>
  </si>
  <si>
    <t>Silvana Balarezo</t>
  </si>
  <si>
    <t>3.5 (14 semanas)</t>
  </si>
  <si>
    <t>- Se asume que el equipo de trabajo contará con todos los accesos (redes, base de datos):
1. Creación de 15 archivos (5 Pregrado, 5 EPE, 5 EPG)
2. Se requiere de un técnico asignado por la vertical de Ana Lucía para definir las reglas de transformación de los componentes en Banner.
3. Se requiere del proveedor de Banner(Neoris, Ether) para la contrucción de los componentes.
4, Se requiere de un proveedor ETLero para el desarrollo.</t>
  </si>
  <si>
    <t>PER07-9000-720200-90</t>
  </si>
  <si>
    <t>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t>
  </si>
  <si>
    <t>Mayor credibilidad del sistema académico</t>
  </si>
  <si>
    <t>"1. Debemos contar con componente calificables homologados.
2. Deben proporcionarnos identificadores de las columnas del libro de calificaciones que van a migrar al SIS.
3. Se asume que la herramienta se encuentre operando de la forma esperada.
4. Se asumen que portal docente ya debe estar operando en producción.
5. No se va incluir el insertar las notas en otra BD que no sea el SIS.
6. Dejar en claro que esto no aplica el traslado de notas para WeTalk
7. El docente deberá iniciar el proceso de transferencia de notas en cada uno de los cursos que tenga asignado.
8. El equipo de Noheli nos debe entregar el componente (SP o API del portal docente para el registro de notas) en las fechas estimadas.
9. Definir las reglas del flujo completo de aprobación y transferencia de notas (especificar acciones ante posible fallos).
10. Se debe definir el tiempo en que estará disponible el envío de notas.
11. Se hará uso de la herramienta Grades Journey Premium para la trasnferencia de notas desde el aula virtual hasta portal docente.
"</t>
  </si>
  <si>
    <t>UPC - Ajuste en Formulario Virtual del Libro de Reclamaciones - Obs INDECOPI</t>
  </si>
  <si>
    <t>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t>
  </si>
  <si>
    <t>https://educorpperu-my.sharepoint.com/personal/diana_zapata_laureate_pe1/Documents/Aplicaciones/Microsoft%20Forms/REGISTRO%20DE%20INICIATIVAS%20-%20GESTI%C3%93N%20DE%20LA%20DEMANDA%20(2%201/Pregunta/VB_%20Ajuste%20campo%20correo%20electr%C3%B3nico%20LDR%20Virtu_Angela%20Lucano%20Carran.pdf</t>
  </si>
  <si>
    <t>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t>
  </si>
  <si>
    <t>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t>
  </si>
  <si>
    <t>UPC, Legal y Experiencia al Estudiante, Trámites Quejas y Reclamos
Procedimiento Gestion Quejas y Reclamos</t>
  </si>
  <si>
    <t>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t>
  </si>
  <si>
    <t>https://educorpperu-my.sharepoint.com/personal/diana_zapata_laureate_pe1/_layouts/15/Doc.aspx?sourcedoc=%7BCD3BC25A-EE5B-4D30-9C4A-036A59DFA82A%7D&amp;file=Solicitud%20de%20requerimientos%20Idea%20nueva%20y%20mejo_Angela%20Lucano%20Carran%205.pptx&amp;action=edit&amp;mobileredirect=true</t>
  </si>
  <si>
    <t>El requerimiento se atenderia con el equipo de la aceleradora digital</t>
  </si>
  <si>
    <t>Este requerimiento por la premura del tema va a ser atendida por el equipo de la aceleradora digital, para esto Angela Lucano ingresaria un pedido con el equipo de Julio Vilca y Janny Nicasio</t>
  </si>
  <si>
    <t>Solución temporal CIB: Inclusión de mensaje con acceso a Aula Virtual (BB) posterior al cambio de contraseña</t>
  </si>
  <si>
    <t>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t>
  </si>
  <si>
    <t>Antonio Rodriguez-Campra</t>
  </si>
  <si>
    <t>https://educorpperu-my.sharepoint.com/personal/diana_zapata_laureate_pe1/Documents/Aplicaciones/Microsoft%20Forms/REGISTRO%20DE%20INICIATIVAS%20-%20GESTI%C3%93N%20DE%20LA%20DEMANDA%20(2%201/Pregunta/Aprobaci%C3%B3n%20de%20la%20iniciativa%20-%20Antonio%20Campra_Angela%20Lucano%20Carran%202.pdf</t>
  </si>
  <si>
    <t>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t>
  </si>
  <si>
    <t>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t>
  </si>
  <si>
    <t>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t>
  </si>
  <si>
    <t>-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t>
  </si>
  <si>
    <t>https://educorpperu-my.sharepoint.com/personal/diana_zapata_laureate_pe1/Documents/Aplicaciones/Microsoft%20Forms/REGISTRO%20DE%20INICIATIVAS%20-%20GESTI%C3%93N%20DE%20LA%20DEMANDA%20(2%201/Adjuntar%20sustentos%20que%20ayuden%20al%20entendimiento%20de/imagen%20(1)_Angela%20Lucano%20Carran.jpeg</t>
  </si>
  <si>
    <t>25/06: Solo es cambiar el mensaje y agregar un link, es lo que se ha estimado.</t>
  </si>
  <si>
    <t>Se confirma pase.</t>
  </si>
  <si>
    <t>Diseño, estimación e implementación de E Commerce de UPN</t>
  </si>
  <si>
    <t>Diseño, estimación e implementación de E Commerce de UPN
Que se habilite una forma para vender cursos de educación continua de UPN en un ecommerce, con un flujo autogestionado desde la compra hasta la generación de horarios.</t>
  </si>
  <si>
    <t>Cristina del Risco</t>
  </si>
  <si>
    <t>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t>
  </si>
  <si>
    <t>Tener un ecommerce en UPN</t>
  </si>
  <si>
    <t>Comercial, Finanzas y Académico.</t>
  </si>
  <si>
    <t xml:space="preserve">Podríamos disponer de un nuevo canal de ventas que ayude a alcanzar la meta comercial, impulsar ventas y aumentar el alcance de la marca UPN a través de estos cursos.
</t>
  </si>
  <si>
    <t>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t>
  </si>
  <si>
    <t>Lo solicitado es estimación precisa de las integraciones necesarias para el ECOMMERCE. Esto requiere reuniones con los lideres de dominio de las aplicaciones relacionadas y con proveedor.</t>
  </si>
  <si>
    <t>El negocio ya aprobó la estimación de costo y tiempo.</t>
  </si>
  <si>
    <t>String: 9000-852200-90
Cuenta: 1500400
Proyecto (Es CAPEX): PER049000003010</t>
  </si>
  <si>
    <t>El negocio está de acuerdo, aseguremos y reservemos las fechas</t>
  </si>
  <si>
    <t>Actualización en tiempo real del campo "Monto a Pagar" del CRM</t>
  </si>
  <si>
    <t xml:space="preserve">Poder extraer este campo como parte de las vistas de "Matrícula" que se tiene desde CRM. </t>
  </si>
  <si>
    <t>https://educorpperu-my.sharepoint.com/personal/diana_zapata_laureate_pe1/Documents/Aplicaciones/Microsoft%20Forms/REGISTRO%20DE%20INICIATIVAS%20-%20GESTI%C3%93N%20DE%20LA%20DEMANDA%20(2%201/Pregunta/olk_tSJiqCRjNS_Jos%C3%A9%20Paredes%20Herbozo.png</t>
  </si>
  <si>
    <t>El campo "Monto a Pagar" del CRM no se actualiza en tiempo real, a pesar de que sí tiene conceptos asociados y visibles (DA/DI, PM, CM).
Esta lógica viene así desde hace tiempo pero últimamente este campo demora más en actualizar, no se sabe el motivo.</t>
  </si>
  <si>
    <t>Que el campo "Monto a Pagar" se actualiza en tiempo real de acuerdo a los montos de los conceptos que vayan llegando al CRM (DA/DI, PM, CM)</t>
  </si>
  <si>
    <t>- Funnel Comercial
- Admisión
- Ratio de ventas</t>
  </si>
  <si>
    <t>Tener la información a tiempo y poder tomar decisiones estratégicas desde el frente comercial.</t>
  </si>
  <si>
    <t>https://educorpperu-my.sharepoint.com/personal/diana_zapata_laureate_pe1/_layouts/15/Doc.aspx?sourcedoc=%7B0553A9B5-286C-4B66-9516-95B3B41E3BDA%7D&amp;file=Monto%20a%20Pagar%20en%20tiempo%20real_Jos%C3%A9%20Paredes%20Herbozo.pptx&amp;action=edit&amp;mobileredirect=true</t>
  </si>
  <si>
    <t>Recursos internos</t>
  </si>
  <si>
    <t>Desarrollo de plugin para campo calculado</t>
  </si>
  <si>
    <t>Conforme por el negocio</t>
  </si>
  <si>
    <t>Modelo de Ocupabilidad</t>
  </si>
  <si>
    <t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</si>
  <si>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https://educorpperu-my.sharepoint.com/personal/diana_zapata_laureate_pe1/Documents/Aplicaciones/Microsoft%20Forms/REGISTRO%20DE%20INICIATIVAS%20-%20GESTI%C3%93N%20DE%20LA%20DEMANDA%20(2%201/Pregunta/VB%20Ocupabilidad_Franco%20Manuel%20Vera%20S.pdf</t>
  </si>
  <si>
    <t>El procesamiento de la información para el modelo de ocupabilidad es actualmente muy manual y depende de múltiples insumos en Excel. Esto genera riesgos de errores en la manipulación de la data, tiempos elevados de procesamiento y una alta dependencia operativa.</t>
  </si>
  <si>
    <t xml:space="preserve">1. Comunicación: Sistematizar una herramienta única como fuente para las instituciones para una misma mirada.
2. Eficiencia: Automatizar procesos manuales que disminuyan el tiempo de procesamiento de escenarios – UPC Actualmente le toma 4 semanas en correr escenarios
3. Fidelidad de la información: Al ser procesos manuales hay margen de error.
4. Trazabilidad e históricos: A hoy los escenarios no quedan registrados.
5. Escalabilidad: Al construir una plataforma interconectada con los sistemas de Laureate y modular facilita que la herramienta evolucione a mediante que el negocio evolucione. </t>
  </si>
  <si>
    <t>Todos los procesos que estén "amarrados" en el ERP. Es un habilitador de un proyecto estratégico.</t>
  </si>
  <si>
    <t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t>
  </si>
  <si>
    <t>https://educorpperu-my.sharepoint.com/personal/diana_zapata_laureate_pe1/_layouts/15/Doc.aspx?sourcedoc=%7B88AA7D6B-CED7-4AB3-9CAA-D428994C0F14%7D&amp;file=CEA%20-%20Herramienta%20de%20ocupabilidad%20May%202026_Franco%20Manuel%20Vera%20S.pptx&amp;action=edit&amp;mobileredirect=true</t>
  </si>
  <si>
    <t>PER03-9000-850200-90</t>
  </si>
  <si>
    <t>Requerimiento reporte CB008 en BI - Compra de carpetas de becas socioeconómicas</t>
  </si>
  <si>
    <t>Este se requiere para identificar a estudiantes que han adquirido su carpeta para postular a esta beca e iniciar su postulación para el 2026-2.</t>
  </si>
  <si>
    <t>https://educorpperu-my.sharepoint.com/personal/diana_zapata_laureate_pe1/Documents/Aplicaciones/Microsoft%20Forms/REGISTRO%20DE%20INICIATIVAS%20-%20GESTI%C3%93N%20DE%20LA%20DEMANDA%20(2%201/Pregunta/VB%20Miguel%20Bandach_CB008_Franco%20Manuel%20Vera%20S.pdf</t>
  </si>
  <si>
    <t xml:space="preserve">No se cuenta con un reporte de compra de becas socioeconómicas, lo cual genera un trabajo manual y por lo tanto, demora en las comunicaciones hacia el estudiante.
</t>
  </si>
  <si>
    <t>Compra de becas socioeconómicas.</t>
  </si>
  <si>
    <t>Integración, automatización y mejora de la experiencia del estudiante.</t>
  </si>
  <si>
    <t>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t>
  </si>
  <si>
    <t xml:space="preserve">* Se estima en base a la estructura proporcionada en la documentación compartida y mencionada en la ppt asociada al pedido, y con la consideración de que al no contar con detalle de lógicas (cruces específicos de las fuentes requeridas), se requrirá y se asume que se tendrá la participación activa del usuario de negocio para el alineamiento de reglas y validación de resultados.
* No contempla desarrollos o adecuaciones a nivel de aplicativos fuente.
* La estimación considera la dedicación completa de un proveedor para efectos de desarrollo de reportería.
* Cualquier cambio funcional o técnico posterior podría impactar esfuerzo y cronograma.
</t>
  </si>
  <si>
    <t>Se requiere exploración previa, dado que no se cuenta con lógica de carga del reporte que se solicita migrar</t>
  </si>
  <si>
    <t>26-jun</t>
  </si>
  <si>
    <t>* Se estima en base a la estructura proporcionada en la documentación compartida y mencionada en la ppt asociada al pedido, se requrirá la participación activa del usuario de negocio para el alineamiento de reglas y validación de resultados (coordinado con BP).
* No contempla desarrollos o adecuaciones a nivel de aplicativos fuente.
* Cualquier cambio funcional o técnico posterior podría impactar esfuerzo y cronograma.</t>
  </si>
  <si>
    <t>Se requrirá la participación activa del usuario de negocio para el alineamiento de reglas y validación de resultados (coordinado con BP).</t>
  </si>
  <si>
    <t>Implementación de Módulos de Proyectos de Sostenibilidad y Gestión Ambiental en la Plataforma de Sostenibilidad</t>
  </si>
  <si>
    <t>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t>
  </si>
  <si>
    <t xml:space="preserve">Rubi Fox </t>
  </si>
  <si>
    <t>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t>
  </si>
  <si>
    <t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t>
  </si>
  <si>
    <t>-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t>
  </si>
  <si>
    <t>https://educorpperu-my.sharepoint.com/personal/diana_zapata_laureate_pe1/_layouts/15/Doc.aspx?sourcedoc=%7B433857AB-B31D-460F-8999-F1DA68BBBCB4%7D&amp;file=Solicitud%20de%20requerimientos%20Idea%20nueva%20y%20mejo_Angela%20Lucano%20Carran%202.pptx&amp;action=edit&amp;mobileredirect=true</t>
  </si>
  <si>
    <t>2.5 meses</t>
  </si>
  <si>
    <t xml:space="preserve">Las reglas de los formularios para proyectos sociales permanecen.
Cibertec contemplará las mismas reglas que UPN.
</t>
  </si>
  <si>
    <t>9000 600200 90</t>
  </si>
  <si>
    <t>14/09 NM, solicita cambio de fecha fin planificada al 23/09</t>
  </si>
  <si>
    <t>renzo.saenz@laureate.pe</t>
  </si>
  <si>
    <t>Renzo Sáenz Dávila</t>
  </si>
  <si>
    <t>[211] Cambio de modalidad: MDDU para registro de cambio de modalidad de estudios</t>
  </si>
  <si>
    <t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t>
  </si>
  <si>
    <t>Manuel Cortéz</t>
  </si>
  <si>
    <t>https://educorpperu-my.sharepoint.com/personal/diana_zapata_laureate_pe1/Documents/Aplicaciones/Microsoft%20Forms/REGISTRO%20DE%20INICIATIVAS%20-%20GESTI%C3%93N%20DE%20LA%20DEMANDA%20(2%201/Pregunta/Aprobaci%C3%B3n%20Miguel_Requerimientos%20SisAcaUPC_Renzo%20S%C3%A1enz%20D%C3%A1vila%206.pdf</t>
  </si>
  <si>
    <t xml:space="preserve">Actualmente, los estudiantes y la institución enfrentan dificultades para gestionar cambios académicos, financieros y administrativos de manera eficiente, afectando la experiencia del estudiante y la gestión interna.
</t>
  </si>
  <si>
    <t xml:space="preserve">Ver archivo adjunto con información del requerimiento. Link: https://educorpperu.sharepoint.com/:x:/s/Repositorio_EquipoCentral/dit/portafoliosyp/IQBPjj-nPuoDQbtwySJjx2sbAR4Cx0FwHcOnpoZf6N5wGdw?e=Qxpak20
</t>
  </si>
  <si>
    <t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</si>
  <si>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t>
  </si>
  <si>
    <t>9000-833020-90</t>
  </si>
  <si>
    <t>[248] Registro de NRC a Bloque Horario</t>
  </si>
  <si>
    <t>https://educorpperu-my.sharepoint.com/personal/diana_zapata_laureate_pe1/Documents/Aplicaciones/Microsoft%20Forms/REGISTRO%20DE%20INICIATIVAS%20-%20GESTI%C3%93N%20DE%20LA%20DEMANDA%20(2%201/Pregunta/Aprobaci%C3%B3n%20Miguel_Requerimientos%20SisAcaUPC_Carla%20Arias%20Schreibe%205.pdf</t>
  </si>
  <si>
    <t>Ver archivo adjunto con información del requerimiento. Link: https://educorpperu.sharepoint.com/:x:/s/Repositorio_EquipoCentral/dit/portafoliosyp/IQBPjj-nPuoDQbtwySJjx2sbAR4Cx0FwHcOnpoZf6N5wGdw?e=Qxpak16</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</si>
  <si>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</si>
  <si>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t>
  </si>
  <si>
    <t>04/06: Carga de reglas de bloque para pre asignación. Anthony ya relevó el requerimiento y ha sido enviado a Roxana Pairazamán para aprobación.</t>
  </si>
  <si>
    <t>[258] MDUU eliminación masiva de atributos</t>
  </si>
  <si>
    <t>https://educorpperu-my.sharepoint.com/personal/diana_zapata_laureate_pe1/Documents/Aplicaciones/Microsoft%20Forms/REGISTRO%20DE%20INICIATIVAS%20-%20GESTI%C3%93N%20DE%20LA%20DEMANDA%20(2%201/Pregunta/Aprobaci%C3%B3n%20Miguel_Requerimientos%20SisAcaUPC_Carla%20Arias%20Schreibe%2010.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</si>
  <si>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t>
  </si>
  <si>
    <t>[263] MDUU CAMBIO_PERIODO_CTLG</t>
  </si>
  <si>
    <t>https://educorpperu-my.sharepoint.com/personal/diana_zapata_laureate_pe1/Documents/Aplicaciones/Microsoft%20Forms/REGISTRO%20DE%20INICIATIVAS%20-%20GESTI%C3%93N%20DE%20LA%20DEMANDA%20(2%201/Pregunta/Aprobaci%C3%B3n%20Miguel_Requerimientos%20SisAcaUPC_Carla%20Arias%20Schreibe%2011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</si>
  <si>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t>
  </si>
  <si>
    <t>[119] Corrección de asistencia docente extraacademicos </t>
  </si>
  <si>
    <t>Javiera Alcazar</t>
  </si>
  <si>
    <t>https://educorpperu-my.sharepoint.com/personal/diana_zapata_laureate_pe1/Documents/Aplicaciones/Microsoft%20Forms/REGISTRO%20DE%20INICIATIVAS%20-%20GESTI%C3%93N%20DE%20LA%20DEMANDA%20(2%201/Pregunta/Aprobaci%C3%B3n%20Miguel_Requerimientos%20SisAcaUPC_Renzo%20S%C3%A1enz%20D%C3%A1vila%207.pdf</t>
  </si>
  <si>
    <t xml:space="preserve">Ver archivo adjunto con información del requerimiento. Link: https://educorpperu.sharepoint.com/:x:/s/Repositorio_EquipoCentral/dit/portafoliosyp/IQBPjj-nPuoDQbtwySJjx2sbAR4Cx0FwHcOnpoZf6N5wGdw?e=Qxpak21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</si>
  <si>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t>
  </si>
  <si>
    <t>La aplicación ya esta configuada dentro de las mejoras del proyecto GEMA.
Implica tiempo de pruebas y validaciones</t>
  </si>
  <si>
    <t>[120] Reprogramacion de clase extraacademicos</t>
  </si>
  <si>
    <t>https://educorpperu-my.sharepoint.com/personal/diana_zapata_laureate_pe1/Documents/Aplicaciones/Microsoft%20Forms/REGISTRO%20DE%20INICIATIVAS%20-%20GESTI%C3%93N%20DE%20LA%20DEMANDA%20(2%201/Pregunta/Aprobaci%C3%B3n%20Miguel_Requerimientos%20SisAcaUPC_Renzo%20S%C3%A1enz%20D%C3%A1vila%208.pdf</t>
  </si>
  <si>
    <t xml:space="preserve">Ver archivo adjunto con información del requerimiento. Link: https://educorpperu.sharepoint.com/:x:/s/Repositorio_EquipoCentral/dit/portafoliosyp/IQBPjj-nPuoDQbtwySJjx2sbAR4Cx0FwHcOnpoZf6N5wGdw?e=Qxpak22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</si>
  <si>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t>
  </si>
  <si>
    <t>[121] Corrección de evaluaciones extraacademicos</t>
  </si>
  <si>
    <t>https://educorpperu-my.sharepoint.com/personal/diana_zapata_laureate_pe1/Documents/Aplicaciones/Microsoft%20Forms/REGISTRO%20DE%20INICIATIVAS%20-%20GESTI%C3%93N%20DE%20LA%20DEMANDA%20(2%201/Pregunta/Aprobaci%C3%B3n%20Miguel_Requerimientos%20SisAcaUPC_Renzo%20S%C3%A1enz%20D%C3%A1vila%209.pdf</t>
  </si>
  <si>
    <t xml:space="preserve">Ver archivo adjunto con información del requerimiento. Link: https://educorpperu.sharepoint.com/:x:/s/Repositorio_EquipoCentral/dit/portafoliosyp/IQBPjj-nPuoDQbtwySJjx2sbAR4Cx0FwHcOnpoZf6N5wGdw?e=Qxpak23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</si>
  <si>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t>
  </si>
  <si>
    <t>[192] Corrección de asistencia alumno</t>
  </si>
  <si>
    <t>https://educorpperu-my.sharepoint.com/personal/diana_zapata_laureate_pe1/Documents/Aplicaciones/Microsoft%20Forms/REGISTRO%20DE%20INICIATIVAS%20-%20GESTI%C3%93N%20DE%20LA%20DEMANDA%20(2%201/Pregunta/Aprobaci%C3%B3n%20Miguel_Requerimientos%20SisAcaUPC_Carla%20Arias%20Schreibe%202.pdf</t>
  </si>
  <si>
    <t>Ver archivo adjunto con información del requerimiento. Link: https://educorpperu.sharepoint.com/:x:/s/Repositorio_EquipoCentral/dit/portafoliosyp/IQBPjj-nPuoDQbtwySJjx2sbAR4Cx0FwHcOnpoZf6N5wGdw?e=Qxpak11</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</si>
  <si>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t>
  </si>
  <si>
    <t>Se toma el supuesto que en PORTAL DOCENTE, ya no va tener problemas con el id sesion que en UCLASS no permitia registrar la asistencia.</t>
  </si>
  <si>
    <t>[193] Corrección de asistencia docente</t>
  </si>
  <si>
    <t>https://educorpperu-my.sharepoint.com/personal/diana_zapata_laureate_pe1/Documents/Aplicaciones/Microsoft%20Forms/REGISTRO%20DE%20INICIATIVAS%20-%20GESTI%C3%93N%20DE%20LA%20DEMANDA%20(2%201/Pregunta/Aprobaci%C3%B3n%20Miguel_Requerimientos%20SisAcaUPC_Carla%20Arias%20Schreibe%203.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</si>
  <si>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t>
  </si>
  <si>
    <t>Se toma el supuesto que en PORTAL DOCENTE, ya no va tener problemas con el  identificador de sesion -Categoria que en UCLASS no permitia registrar la asistencia.</t>
  </si>
  <si>
    <t>[23] Información para el seguimiento de ingreso de evaluaciones</t>
  </si>
  <si>
    <t>https://educorpperu-my.sharepoint.com/personal/diana_zapata_laureate_pe1/Documents/Aplicaciones/Microsoft%20Forms/REGISTRO%20DE%20INICIATIVAS%20-%20GESTI%C3%93N%20DE%20LA%20DEMANDA%20(2%201/Pregunta/Aprobaci%C3%B3n%20Miguel_Requerimientos%20SisAcaUPC_Davies%20Galdos%20Yactay.pdf</t>
  </si>
  <si>
    <t>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t>
  </si>
  <si>
    <t>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t>
  </si>
  <si>
    <t>04/06: La estimación no considerará a uClass ya que se deprecará en Agosto 2026. La estimación considerará al nuevo Portal Docente.
Se involucrará a Manuel Valle y a Karoll R. del equipo de Nohelí para la estimación
Se debe desarrollar nuevas vistas para campos que actualmente no existen</t>
  </si>
  <si>
    <t>[65] Clonación manual de cursos master</t>
  </si>
  <si>
    <t>Hector Viale</t>
  </si>
  <si>
    <t>https://educorpperu-my.sharepoint.com/personal/diana_zapata_laureate_pe1/Documents/Aplicaciones/Microsoft%20Forms/REGISTRO%20DE%20INICIATIVAS%20-%20GESTI%C3%93N%20DE%20LA%20DEMANDA%20(2%201/Pregunta/Aprobaci%C3%B3n%20Miguel_Requerimientos%20SisAcaUPC_Renzo%20S%C3%A1enz%20D%C3%A1vila%204.pdf</t>
  </si>
  <si>
    <t xml:space="preserve">Ver archivo adjunto con información del requerimiento. Link: https://educorpperu.sharepoint.com/:x:/s/Repositorio_EquipoCentral/dit/portafoliosyp/IQBPjj-nPuoDQbtwySJjx2sbAR4Cx0FwHcOnpoZf6N5wGdw?e=Qxpak15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</si>
  <si>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t>
  </si>
  <si>
    <t>- Se estima 1 Etelero por 4 meses</t>
  </si>
  <si>
    <t>[200] Reporte individual de trámites (corrección asistencia docente, corrección asistencia alumno, reprogramación de clases, subsanación de evaluaciones, corrección de evaluaciones y  recuperación de evaluaciones)</t>
  </si>
  <si>
    <t>https://educorpperu-my.sharepoint.com/personal/diana_zapata_laureate_pe1/Documents/Aplicaciones/Microsoft%20Forms/REGISTRO%20DE%20INICIATIVAS%20-%20GESTI%C3%93N%20DE%20LA%20DEMANDA%20(2%201/Pregunta/Aprobaci%C3%B3n%20Miguel_Requerimientos%20SisAcaUPC_Carla%20Arias%20Schreibe%201.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</si>
  <si>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t>
  </si>
  <si>
    <t>Todos los datos que se solicitan se encuentran en las listas de sharepoint</t>
  </si>
  <si>
    <t>[209] Implementación de Plataforma de Gestión de Cambios y Asignación docente de la Programación Horaria.</t>
  </si>
  <si>
    <t>https://educorpperu-my.sharepoint.com/personal/diana_zapata_laureate_pe1/Documents/Aplicaciones/Microsoft%20Forms/REGISTRO%20DE%20INICIATIVAS%20-%20GESTI%C3%93N%20DE%20LA%20DEMANDA%20(2%201/Pregunta/Aprobaci%C3%B3n%20Miguel_Requerimientos%20SisAcaUPC_Carla%20Arias%20Schreibe%204.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</si>
  <si>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t>
  </si>
  <si>
    <t>Se trata de una nueva plataforma y arquitectura.
1 developer 3 meses y 1 QA 1.5 meses</t>
  </si>
  <si>
    <t>11/06: Este requerimiento se trata de hacer un nuevo trámite. Se coordinará con Digital Tech para ver cómo afrontaremos la estimación
10/06: En revision preliminar con el usuario deberia ser como el flujo de un tramite, por tanto deberia ser un tramite nuevo (Luego de la planificacion horaria masiva los programas solicitan cambios en la programacion horaria del algun NRC por ejemplo), esta solicitud deberia llegar aun grupo del equipo de Johnny Valera para que aprueben o no, para que despues ejecuten en banner si corresponde, Necesitan trazabailidad del cambio. Pendiente sesion con acelerador al ser tramite nuevo?</t>
  </si>
  <si>
    <t>[187] Trámite de permisos para llevar cursos de otra carrera</t>
  </si>
  <si>
    <t>https://educorpperu-my.sharepoint.com/personal/diana_zapata_laureate_pe1/Documents/Aplicaciones/Microsoft%20Forms/REGISTRO%20DE%20INICIATIVAS%20-%20GESTI%C3%93N%20DE%20LA%20DEMANDA%20(2%201/Pregunta/Aprobaci%C3%B3n%20Miguel_Requerimientos%20SisAcaUPC_Carla%20Arias%20Schreibe%207.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</si>
  <si>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t>
  </si>
  <si>
    <t xml:space="preserve">26,624.00
</t>
  </si>
  <si>
    <t>Automartizar la validacion de pre requisitos en el listado de los curso que el tramite muestra al alumno.  Posibles modificaciones en Banner en dos servicios CAP y Proyeccion de carrera.</t>
  </si>
  <si>
    <t>String: 9000-833020-90</t>
  </si>
  <si>
    <t>Depurar la base contactable de UPN para mejorar la eficiencia de las campañas outbound</t>
  </si>
  <si>
    <t xml:space="preserve">Eliminar los contactos con numeración inalcanzable de la base de datos de UPN, que actualmente representa entre un 30% y 35% del total, para incrementar la eficiencia y efectividad de las campañas de comunicación outbound.
</t>
  </si>
  <si>
    <t>Pedro Guibar</t>
  </si>
  <si>
    <t>https://educorpperu-my.sharepoint.com/personal/diana_zapata_laureate_pe1/Documents/Aplicaciones/Microsoft%20Forms/REGISTRO%20DE%20INICIATIVAS%20-%20GESTI%C3%93N%20DE%20LA%20DEMANDA%20(2%201/Pregunta/Aprobaci%C3%B3n%20Abel_Jos%C3%A9%20Paredes%20Herbozo.jpg</t>
  </si>
  <si>
    <t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t>
  </si>
  <si>
    <t>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t>
  </si>
  <si>
    <t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t>
  </si>
  <si>
    <t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t>
  </si>
  <si>
    <t>https://educorpperu-my.sharepoint.com/personal/diana_zapata_laureate_pe1/_layouts/15/Doc.aspx?sourcedoc=%7BF9677511-6220-48F9-B5E8-F44DEDCDAFE2%7D&amp;file=Depurar%20la%20base%20contactable%20de%20UPN%20para%20mejor_Jos%C3%A9%20Paredes%20Herbozo.pptx&amp;action=edit&amp;mobileredirect=true</t>
  </si>
  <si>
    <t>Proveedor ejecuto todo el trabajo a costo 0</t>
  </si>
  <si>
    <t>Area usuaria esta regularizando pedido</t>
  </si>
  <si>
    <t>AVANCEMOS.</t>
  </si>
  <si>
    <t>[194] - Reanudación de estudios</t>
  </si>
  <si>
    <t>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t>
  </si>
  <si>
    <t>https://educorpperu-my.sharepoint.com/personal/diana_zapata_laureate_pe1/Documents/Aplicaciones/Microsoft%20Forms/REGISTRO%20DE%20INICIATIVAS%20-%20GESTI%C3%93N%20DE%20LA%20DEMANDA%20(2%201/Pregunta/Estabilizaci%C3%B3n%20Sistema%20Acad%C3%A9mico%20UPC%20-%20Regist_Davies%20Galdos%20Yactay.pdf</t>
  </si>
  <si>
    <t>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t>
  </si>
  <si>
    <t>Ver archivo adjunto con información del requerimiento. Link: https://educorpperu-my.sharepoint.com/:x:/g/personal/diana_zapata_laureate_pe1/IQA4jws3Zxk9RI9Zb6WbpNsKAcXE0uImyxpnyZg5Gbjzhbs?e=3Ggumx</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</si>
  <si>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t>
  </si>
  <si>
    <t>[16] - Tramite de Solicitudes de Deportistas Destacados</t>
  </si>
  <si>
    <t>https://educorpperu-my.sharepoint.com/personal/diana_zapata_laureate_pe1/Documents/Aplicaciones/Microsoft%20Forms/REGISTRO%20DE%20INICIATIVAS%20-%20GESTI%C3%93N%20DE%20LA%20DEMANDA%20(2%201/Pregunta/Estabilizaci%C3%B3n%20Sistema%20Acad%C3%A9mico%20UPC%20-%20Regist_Davies%20Galdos%20Yactay%201.pdf</t>
  </si>
  <si>
    <t>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</si>
  <si>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t>
  </si>
  <si>
    <t>[113] - Trámite de reprogramación de clases</t>
  </si>
  <si>
    <t>https://educorpperu-my.sharepoint.com/personal/diana_zapata_laureate_pe1/Documents/Aplicaciones/Microsoft%20Forms/REGISTRO%20DE%20INICIATIVAS%20-%20GESTI%C3%93N%20DE%20LA%20DEMANDA%20(2%201/Pregunta/Estabilizaci%C3%B3n%20Sistema%20Acad%C3%A9mico%20UPC%20-%20Regist_Davies%20Galdos%20Yactay%202.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</si>
  <si>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t>
  </si>
  <si>
    <t>[199] - Trámite de convalidación de asignatura</t>
  </si>
  <si>
    <t>https://educorpperu-my.sharepoint.com/personal/diana_zapata_laureate_pe1/Documents/Aplicaciones/Microsoft%20Forms/REGISTRO%20DE%20INICIATIVAS%20-%20GESTI%C3%93N%20DE%20LA%20DEMANDA%20(2%201/Pregunta/Estabilizaci%C3%B3n%20Sistema%20Acad%C3%A9mico%20UPC%20-%20Regist_Davies%20Galdos%20Yactay%203.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</si>
  <si>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t>
  </si>
  <si>
    <t>[186] - Tramites Correccion de Evaluacion - anulación</t>
  </si>
  <si>
    <t>https://educorpperu-my.sharepoint.com/personal/diana_zapata_laureate_pe1/Documents/Aplicaciones/Microsoft%20Forms/REGISTRO%20DE%20INICIATIVAS%20-%20GESTI%C3%93N%20DE%20LA%20DEMANDA%20(2%201/Pregunta/Estabilizaci%C3%B3n%20Sistema%20Acad%C3%A9mico%20UPC%20-%20Regist_Davies%20Galdos%20Yactay%204.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</si>
  <si>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t>
  </si>
  <si>
    <t>[197] - Trámite Recuperación de evaluación</t>
  </si>
  <si>
    <t>https://educorpperu-my.sharepoint.com/personal/diana_zapata_laureate_pe1/Documents/Aplicaciones/Microsoft%20Forms/REGISTRO%20DE%20INICIATIVAS%20-%20GESTI%C3%93N%20DE%20LA%20DEMANDA%20(2%201/Pregunta/Estabilizaci%C3%B3n%20Sistema%20Acad%C3%A9mico%20UPC%20-%20Regist_Davies%20Galdos%20Yactay%205.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</si>
  <si>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t>
  </si>
  <si>
    <t>[36] - Convalidación PPP</t>
  </si>
  <si>
    <t>Mónica Villegas</t>
  </si>
  <si>
    <t>https://educorpperu-my.sharepoint.com/personal/diana_zapata_laureate_pe1/Documents/Aplicaciones/Microsoft%20Forms/REGISTRO%20DE%20INICIATIVAS%20-%20GESTI%C3%93N%20DE%20LA%20DEMANDA%20(2%201/Pregunta/Estabilizaci%C3%B3n%20Sistema%20Acad%C3%A9mico%20UPC%20-%20Regist_Davies%20Galdos%20Yactay%206.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</si>
  <si>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t>
  </si>
  <si>
    <t>[12] - Traslado de carrera - Servicio Banner</t>
  </si>
  <si>
    <t xml:space="preserve">Maria Cifuentes </t>
  </si>
  <si>
    <t>https://educorpperu-my.sharepoint.com/personal/diana_zapata_laureate_pe1/Documents/Aplicaciones/Microsoft%20Forms/REGISTRO%20DE%20INICIATIVAS%20-%20GESTI%C3%93N%20DE%20LA%20DEMANDA%20(2%201/Pregunta/Estabilizaci%C3%B3n%20Sistema%20Acad%C3%A9mico%20UPC%20-%20Regist_Davies%20Galdos%20Yactay%207.pdf</t>
  </si>
  <si>
    <t>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t>
  </si>
  <si>
    <t>NOVA - Data&amp;BI Comercial - Funnel Comercial</t>
  </si>
  <si>
    <t>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t>
  </si>
  <si>
    <t>https://educorpperu-my.sharepoint.com/personal/diana_zapata_laureate_pe1/Documents/Aplicaciones/Microsoft%20Forms/REGISTRO%20DE%20INICIATIVAS%20-%20GESTI%C3%93N%20DE%20LA%20DEMANDA%20(2%201/Pregunta/6BCs%20BI%20Comercial%20-%20aprob_Bruno%20Chiappe%20Vegas.pdf</t>
  </si>
  <si>
    <t>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t>
  </si>
  <si>
    <t>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t>
  </si>
  <si>
    <t>Procesos:
- Gestión comercial y seguimiento del funnel de admisión
- Reporting y analítica comercial
Áreas impactadas:
- Dirección Comercial Corporativa
- BI y analítica
- Admisión</t>
  </si>
  <si>
    <t>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t>
  </si>
  <si>
    <t>https://educorpperu-my.sharepoint.com/personal/diana_zapata_laureate_pe1/Documents/Aplicaciones/Microsoft%20Forms/REGISTRO%20DE%20INICIATIVAS%20-%20GESTI%C3%93N%20DE%20LA%20DEMANDA%20(2%201/Adjuntar%20sustentos%20que%20ayuden%20al%20entendimiento%20de/Business%20Case%20BI%20-%20Funnel_Bruno%20Chiappe%20Vegas.pdf</t>
  </si>
  <si>
    <t>NOVA - Data&amp;BI Comercial - Dashboard Ejecutivo Comercial</t>
  </si>
  <si>
    <t>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t>
  </si>
  <si>
    <t>https://educorpperu-my.sharepoint.com/personal/diana_zapata_laureate_pe1/Documents/Aplicaciones/Microsoft%20Forms/REGISTRO%20DE%20INICIATIVAS%20-%20GESTI%C3%93N%20DE%20LA%20DEMANDA%20(2%201/Pregunta/6BCs%20BI%20Comercial%20-%20aprob_Bruno%20Chiappe%20Vegas%201.pdf</t>
  </si>
  <si>
    <t>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t>
  </si>
  <si>
    <t>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t>
  </si>
  <si>
    <t>Procesos:
- Gestión comercial de campañas.
- Seguimiento del desempeño comercial.
- Monitoreo del cumplimiento de metas comerciales.
- Reporting y analítica comercial
Áreas impactadas:
- BI Comercial
- Marketing
- Finanzas
- Admisión
- Retención
- Command Center</t>
  </si>
  <si>
    <t>- Centraliza la información comercial en una única fuente oficial.
- Mejora la calidad y consistencia de los indicadores corporativos.
- Facilita la toma de decisiones estratégicas basada en datos confiables.
- Reduce la dependencia de procesos manuales y archivos paralelos.</t>
  </si>
  <si>
    <t>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t>
  </si>
  <si>
    <t>Retirar la selección de CRM 2011 del proyecto WebGestionDocumental</t>
  </si>
  <si>
    <t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t>
  </si>
  <si>
    <t>https://educorpperu-my.sharepoint.com/personal/diana_zapata_laureate_pe1/Documents/Aplicaciones/Microsoft%20Forms/REGISTRO%20DE%20INICIATIVAS%20-%20GESTI%C3%93N%20DE%20LA%20DEMANDA%20(2%201/Pregunta/RITM0625292_Bruno%20Chiappe%20Vegas.pdf</t>
  </si>
  <si>
    <t xml:space="preserve">Se solicita retirar la selección de CRM 2011 del proyecto WebGestionDocumental, debido a que el servidor del 2011 se encuentra apagado.
</t>
  </si>
  <si>
    <t>Selector “Versión de CRM” en el módulo de Matriz Documental de WebGestiónDocumental, muestra únicamente las versiones vigentes/aplicables.</t>
  </si>
  <si>
    <t>Matrícula</t>
  </si>
  <si>
    <t>Mejora la claridad del sistema para los usuarios, evita confusiones operativas y asegura que WebGestiónDocumental solo muestre opciones vigentes y alineadas a la arquitectura actual de CRM.</t>
  </si>
  <si>
    <t>https://educorpperu-my.sharepoint.com/personal/diana_zapata_laureate_pe1/_layouts/15/Doc.aspx?sourcedoc=%7B2D34FADD-81E3-494E-AF2B-29F58BC6AFD3%7D&amp;file=RETIRAR%20CRM2011%20DE%20LA%20MATRIZ%20DOCUMENTAL_Bruno%20Chiappe%20Vegas.pptx&amp;action=edit&amp;mobileredirect=true</t>
  </si>
  <si>
    <t>DEBITO AUTOMATICO | CIBERTEC</t>
  </si>
  <si>
    <t>Implementar un nuevo medio de pago Débito Automático que permita recaudar los pagos de los estudiantes de forma oportuna, segura y automatizada, garantizando el reconocimiento del pago, la conciliación de las transacciones y una experiencia de pago simple para el alumno.</t>
  </si>
  <si>
    <t>Percy Romero</t>
  </si>
  <si>
    <t>https://educorpperu-my.sharepoint.com/personal/diana_zapata_laureate_pe1/Documents/Aplicaciones/Microsoft%20Forms/REGISTRO%20DE%20INICIATIVAS%20-%20GESTI%C3%93N%20DE%20LA%20DEMANDA%20(2%201/Pregunta/APROBACION%20MB_Percy%20Romero%20Vegas.pdf</t>
  </si>
  <si>
    <t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t>
  </si>
  <si>
    <t>El proyecto debe contemplar: (1) Afilliación de la tarjeta de manera digital (2) Cobro o débito automático (3) Reconocimiento del débito en el ERP (4) Proceso de conciliación automática (5) Gestión de excepciones (6) Monitoreo y gobierno del medio de pago</t>
  </si>
  <si>
    <t>Medios de Pago, Cobranzas, Servicio de Experierncia al Estudiante, Comercial y Ventas.</t>
  </si>
  <si>
    <t xml:space="preserve">Experiência al estudiante, eficiencia de procesos </t>
  </si>
  <si>
    <t>https://educorpperu-my.sharepoint.com/personal/diana_zapata_laureate_pe1/_layouts/15/Doc.aspx?sourcedoc=%7B297C9C4B-8317-4E80-86F4-53AF0D16936C%7D&amp;file=2.-%20Solicitud%20de%20requerimientos%20-%20%20Debito%20Aut_Percy%20Romero%20Vegas.pptx&amp;action=edit&amp;mobileredirect=true</t>
  </si>
  <si>
    <t>Se replicara la solución de UPC, implica realizar ajustes de acuerdo a que la plataforma y el modelo de BD no es la misma</t>
  </si>
  <si>
    <t>Validación automática del requisito de idioma para el trámite de Carpeta Bachiller</t>
  </si>
  <si>
    <t>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t>
  </si>
  <si>
    <t>Luis Eyzaguirre</t>
  </si>
  <si>
    <t>https://educorpperu-my.sharepoint.com/personal/diana_zapata_laureate_pe1/Documents/Aplicaciones/Microsoft%20Forms/REGISTRO%20DE%20INICIATIVAS%20-%20GESTI%C3%93N%20DE%20LA%20DEMANDA%20(2%201/Pregunta/VB_Automatizaci%C3%B3n%20del%20proceso%20de%20visado%20de%20pr_Angela%20Lucano%20Carran.pdf</t>
  </si>
  <si>
    <t>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t>
  </si>
  <si>
    <t>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t>
  </si>
  <si>
    <t>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t>
  </si>
  <si>
    <t>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t>
  </si>
  <si>
    <t>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t>
  </si>
  <si>
    <t>Ver en detalle de la estimación: https://educorpperu.sharepoint.com/:x:/s/Repositorio_EquipoCentral/dit/nuevsol/desarrollo/IQCpJ3P0rQOUSIEhxL4Zik-XAWiOXnQhNl9Y6mul2iHBjik?e=aNUH9h</t>
  </si>
  <si>
    <t>02/07: Avanzando y n fecha
25/06: Asignado a David Cotrina</t>
  </si>
  <si>
    <t>OK</t>
  </si>
  <si>
    <t>Migración de aplicaciones .NET fuera de soporte</t>
  </si>
  <si>
    <t>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t>
  </si>
  <si>
    <t>https://educorpperu-my.sharepoint.com/personal/diana_zapata_laureate_pe1/Documents/Aplicaciones/Microsoft%20Forms/REGISTRO%20DE%20INICIATIVAS%20-%20GESTI%C3%93N%20DE%20LA%20DEMANDA%20(2%201/Pregunta/Re_%20Conformidad%20Ingreso%20en%20Gesti%C3%B3n%20de%20Demanda_Carlos%20Sanchez%20Rubio%201.pdf</t>
  </si>
  <si>
    <t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t>
  </si>
  <si>
    <t>Migrar las aplicaciones identificadas a versiones de .NET vigentes y soportadas, asegurando su compatibilidad funcional y la disponibilidad de actualizaciones y parches de seguridad.</t>
  </si>
  <si>
    <t xml:space="preserve">Equipos de Desarrollo, Aplicaciones, Arquitectura, Infraestructura, QA, Ciberseguridad y proveedores responsables del mantenimiento de las aplicaciones.
Líder de vertical responsable: Noheli Cabrera
</t>
  </si>
  <si>
    <t xml:space="preserve">Reducción del riesgo de explotación de vulnerabilidades, mejora de la mantenibilidad de las aplicaciones, fortalecimiento de la postura de seguridad y mayor cumplimiento de estándares de obsolescencia y gestión de vulnerabilidades.
</t>
  </si>
  <si>
    <t>https://educorpperu-my.sharepoint.com/personal/diana_zapata_laureate_pe1/_layouts/15/Doc.aspx?sourcedoc=%7BA8D66E55-8848-461D-BE29-42C189A6C361%7D&amp;file=Gesti%C3%B3n%20de%20iniciativas_Net%20Core_Carlos%20Sanchez%20Rubio.pptx&amp;action=edit&amp;mobileredirect=true</t>
  </si>
  <si>
    <t>Autorizado por Carlos Sanchez</t>
  </si>
  <si>
    <t>Remediación de vulnerabilidades de seguridad en APIs</t>
  </si>
  <si>
    <t xml:space="preserve">Remediar vulnerabilidades identificadas en APIs críticas, para evitar accesos no autorizados, exposición de información y validaciones insuficientes, logrando reducir el riesgo de compromiso de datos y fortalecer la seguridad de los servicios expuestos.
</t>
  </si>
  <si>
    <t>https://educorpperu-my.sharepoint.com/personal/diana_zapata_laureate_pe1/Documents/Aplicaciones/Microsoft%20Forms/REGISTRO%20DE%20INICIATIVAS%20-%20GESTI%C3%93N%20DE%20LA%20DEMANDA%20(2%201/Pregunta/Re_%20Conformidad%20Ingreso%20en%20Gesti%C3%B3n%20de%20Demanda_Carlos%20Sanchez%20Rubio%203.pdf</t>
  </si>
  <si>
    <t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t>
  </si>
  <si>
    <t>Implementar controles adecuados de validación, autenticación y autorización en las APIs afectadas, asegurando que únicamente usuarios autorizados puedan acceder a los recursos y que no sea posible enumerar o consultar información de terceros.</t>
  </si>
  <si>
    <t xml:space="preserve">Equipos de Desarrollo, Aplicaciones, Arquitectura, Ciberseguridad
Líder de vertical responsable: Elmer Zapata
</t>
  </si>
  <si>
    <t xml:space="preserve">Fortalecimiento de la seguridad de las APIs, protección de información sensible y transaccional, reducción del riesgo de fuga masiva de datos y mejora del cumplimiento de estándares de desarrollo seguro y protección de información.
</t>
  </si>
  <si>
    <t>https://educorpperu-my.sharepoint.com/personal/diana_zapata_laureate_pe1/_layouts/15/Doc.aspx?sourcedoc=%7BA7E6F018-871A-4703-A72E-B622761986E7%7D&amp;file=Gesti%C3%B3n%20de%20iniciativas_Vulns%20APIs_Carlos%20Sanchez%20Rubio.pptx&amp;action=edit&amp;mobileredirect=true</t>
  </si>
  <si>
    <t>UPN - Revisión de la data de EPEC en CRM</t>
  </si>
  <si>
    <t>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t>
  </si>
  <si>
    <t>https://educorpperu-my.sharepoint.com/personal/diana_zapata_laureate_pe1/Documents/Aplicaciones/Microsoft%20Forms/REGISTRO%20DE%20INICIATIVAS%20-%20GESTI%C3%93N%20DE%20LA%20DEMANDA%20(2%201/Pregunta/Luis%20Roncal%20-%20VB%20Requerimientos%20priorizados%20L_Angela%20Lucano%20Carran%202.pdf</t>
  </si>
  <si>
    <t>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t>
  </si>
  <si>
    <t>Contar con la totalidad de estudiantes EPEC correctamente registrados y configurados en el CRM, con acceso habilitado al canal de atención y capacidad de generar tickets sin restricciones, asegurando una gestión centralizada, trazable y homogénea de sus consultas.</t>
  </si>
  <si>
    <t>Proceso de atención y respuesta de consultas en CRM (cierre de tickets y medición de satisfacción)
Estudiantes de Posgrado (EPEC), asesores de atención, equipo de Experiencia del Estudiante y áreas de Calidad</t>
  </si>
  <si>
    <t>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t>
  </si>
  <si>
    <t>https://educorpperu-my.sharepoint.com/personal/diana_zapata_laureate_pe1/_layouts/15/Doc.aspx?sourcedoc=%7B67F35B33-82A6-4B61-B1DB-6F15D08C5F8D%7D&amp;file=REVISI%C3%93N%20DATA%20DE%20EPEC_Angela%20Lucano%20Carran.pptx&amp;action=edit&amp;mobileredirect=true</t>
  </si>
  <si>
    <t>Es un incidente, se tiene que revisar con el equipo de Banner</t>
  </si>
  <si>
    <t>Varios alumnos no pueden crear ticket. Revisamos y necesitamos al equipo de Portal. Parece ser un incidente, vamos a confirmar.</t>
  </si>
  <si>
    <t>QUICKWIN: Habilitación de capacidad editable en cursos de Onboarding de Sócrates CIB para agrupación masiva de estudiantes en Blackboard</t>
  </si>
  <si>
    <t>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</si>
  <si>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https://educorpperu-my.sharepoint.com/personal/diana_zapata_laureate_pe1/Documents/Aplicaciones/Microsoft%20Forms/REGISTRO%20DE%20INICIATIVAS%20-%20GESTI%C3%93N%20DE%20LA%20DEMANDA%20(2%201/Pregunta/Aprobaci%C3%B3n%20de%20la%20iniciativa%20Onboarding_Angela%20Lucano%20Carran.pdf</t>
  </si>
  <si>
    <t>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t>
  </si>
  <si>
    <t>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</si>
  <si>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</si>
  <si>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t>
  </si>
  <si>
    <t>https://educorpperu-my.sharepoint.com/personal/diana_zapata_laureate_pe1/_layouts/15/Doc.aspx?sourcedoc=%7BD9CBBADD-87E5-4B50-94A5-42774DCCD209%7D&amp;file=Gesti%C3%B3n%20de%20iniciativas%20-%20Proceso%20y%20registro%20-_Angela%20Lucano%20Carran%201.pptx&amp;action=edit&amp;mobileredirect=true</t>
  </si>
  <si>
    <t>30/07: Asignada a Renzo B.</t>
  </si>
  <si>
    <t>[281] Pago por crédito / curso (PxC)</t>
  </si>
  <si>
    <t>Rafael Andrade</t>
  </si>
  <si>
    <t>https://educorpperu-my.sharepoint.com/personal/diana_zapata_laureate_pe1/Documents/Aplicaciones/Microsoft%20Forms/REGISTRO%20DE%20INICIATIVAS%20-%20GESTI%C3%93N%20DE%20LA%20DEMANDA%20(2%201/Pregunta/Aprobaci%C3%B3n%20Miguel_Requerimientos%20SisAcaUPC_Renzo%20S%C3%A1enz%20D%C3%A1vila%201.pdf</t>
  </si>
  <si>
    <t xml:space="preserve">Ver archivo adjunto con información del requerimiento. Link: https://educorpperu.sharepoint.com/:x:/s/Repositorio_EquipoCentral/dit/portafoliosyp/IQBPjj-nPuoDQbtwySJjx2sbAR4Cx0FwHcOnpoZf6N5wGdw?e=Qxpak8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</si>
  <si>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t>
  </si>
  <si>
    <t>Atendiendose en el proyecto Apolo42</t>
  </si>
  <si>
    <t>Se esta atendiendo a traves del proyecto Apolo42</t>
  </si>
  <si>
    <t>[282] Recálculo de cuotas</t>
  </si>
  <si>
    <t>https://educorpperu-my.sharepoint.com/personal/diana_zapata_laureate_pe1/Documents/Aplicaciones/Microsoft%20Forms/REGISTRO%20DE%20INICIATIVAS%20-%20GESTI%C3%93N%20DE%20LA%20DEMANDA%20(2%201/Pregunta/Aprobaci%C3%B3n%20Miguel_Requerimientos%20SisAcaUPC_Renzo%20S%C3%A1enz%20D%C3%A1vila%202.pdf</t>
  </si>
  <si>
    <t xml:space="preserve">Ver archivo adjunto con información del requerimiento. Link: https://educorpperu.sharepoint.com/:x:/s/Repositorio_EquipoCentral/dit/portafoliosyp/IQBPjj-nPuoDQbtwySJjx2sbAR4Cx0FwHcOnpoZf6N5wGdw?e=Qxpak9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</si>
  <si>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t>
  </si>
  <si>
    <t>9000-833020-91</t>
  </si>
  <si>
    <t>[283] Automatización de procesos operativos Emisión de comprobantes (estabilización con el cambio de proceso por Gema)</t>
  </si>
  <si>
    <t>https://educorpperu-my.sharepoint.com/personal/diana_zapata_laureate_pe1/Documents/Aplicaciones/Microsoft%20Forms/REGISTRO%20DE%20INICIATIVAS%20-%20GESTI%C3%93N%20DE%20LA%20DEMANDA%20(2%201/Pregunta/Aprobaci%C3%B3n%20Miguel_Requerimientos%20SisAcaUPC_Renzo%20S%C3%A1enz%20D%C3%A1vila%203.pdf</t>
  </si>
  <si>
    <t xml:space="preserve">Ver archivo adjunto con información del requerimiento. Link: https://educorpperu.sharepoint.com/:x:/s/Repositorio_EquipoCentral/dit/portafoliosyp/IQBPjj-nPuoDQbtwySJjx2sbAR4Cx0FwHcOnpoZf6N5wGdw?e=Qxpak10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</si>
  <si>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t>
  </si>
  <si>
    <t>9000-833020-92</t>
  </si>
  <si>
    <t>[284] Reportes y controles de Finanzas SOX</t>
  </si>
  <si>
    <t>https://educorpperu-my.sharepoint.com/personal/diana_zapata_laureate_pe1/Documents/Aplicaciones/Microsoft%20Forms/REGISTRO%20DE%20INICIATIVAS%20-%20GESTI%C3%93N%20DE%20LA%20DEMANDA%20(2%201/Pregunta/Aprobaci%C3%B3n%20Miguel_Requerimientos%20SisAcaUPC_Renzo%20S%C3%A1enz%20D%C3%A1vila%205.pdf</t>
  </si>
  <si>
    <t xml:space="preserve">Ver archivo adjunto con información del requerimiento. Link: https://educorpperu.sharepoint.com/:x:/s/Repositorio_EquipoCentral/dit/portafoliosyp/IQBPjj-nPuoDQbtwySJjx2sbAR4Cx0FwHcOnpoZf6N5wGdw?e=Qxpak18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</si>
  <si>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t>
  </si>
  <si>
    <t>9000-833020-93</t>
  </si>
  <si>
    <t>[47] Finanzas: Proceso de reversas</t>
  </si>
  <si>
    <t>https://educorpperu-my.sharepoint.com/personal/diana_zapata_laureate_pe1/Documents/Aplicaciones/Microsoft%20Forms/REGISTRO%20DE%20INICIATIVAS%20-%20GESTI%C3%93N%20DE%20LA%20DEMANDA%20(2%201/Pregunta/Aprobaci%C3%B3n%20Miguel_Requerimientos%20SisAcaUPC_Renzo%20S%C3%A1enz%20D%C3%A1vila.pdf</t>
  </si>
  <si>
    <t xml:space="preserve">Ver archivo adjunto con información del requerimiento. Link: https://educorpperu.sharepoint.com/:x:/s/Repositorio_EquipoCentral/dit/portafoliosyp/IQBPjj-nPuoDQbtwySJjx2sbAR4Cx0FwHcOnpoZf6N5wGdw?e=Qxpak7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</si>
  <si>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t>
  </si>
  <si>
    <t>9000-833020-94</t>
  </si>
  <si>
    <t>Cambio de SAC a SRL - UPC</t>
  </si>
  <si>
    <t>Cambiar de SAC a SRL - UPC, normativo</t>
  </si>
  <si>
    <t>Proceso de cambio de tipo de sociedad de UPC, pasando de SAC a SRL.</t>
  </si>
  <si>
    <t>Normativo</t>
  </si>
  <si>
    <t>https://educorpperu-my.sharepoint.com/personal/diana_zapata_laureate_pe1/Documents/Aplicaciones/Microsoft%20Forms/REGISTRO%20DE%20INICIATIVAS%20-%20GESTI%C3%93N%20DE%20LA%20DEMANDA%20(2%201/Adjuntar%20sustentos%20que%20ayuden%20al%20entendimiento%20de/Actividades_UPC_SRL_Abril_Gerson%20Vereau%20Rosas.pdf</t>
  </si>
  <si>
    <t>El costo del cambio en el egestor ya esta gesionado para el proveedor.</t>
  </si>
  <si>
    <t>Interno / Externo</t>
  </si>
  <si>
    <t>El negocio está gestionando directamente con el proveedor. (Elmer Zapata)</t>
  </si>
  <si>
    <t>Cambio de SAC a SRL - UPN</t>
  </si>
  <si>
    <t>Cambiar de SAC a SRL - UPN</t>
  </si>
  <si>
    <t>Franco chiappe</t>
  </si>
  <si>
    <t>Proceso de cambio de tipo de sociedad de UPN, pasando de SAC a SRL.</t>
  </si>
  <si>
    <t>Actualización de CALIDAD UPN</t>
  </si>
  <si>
    <t>Necesitamos asegurar que Calidad UPN tenga soporte técnico, ya que actualmente no se cuenta con ello.</t>
  </si>
  <si>
    <t>Ana Karina Rozas</t>
  </si>
  <si>
    <t>Actualmente Calidad UPN no cuenta con soporte por parte de Microsoft, generando un riesgo continuo ante cualquier incidencia en la plataforma.</t>
  </si>
  <si>
    <t>Actualización de Calidad UPN, según propuesta Opción C brindada.</t>
  </si>
  <si>
    <t>Certificación de la norma ISO 21001 y el proceso regulatorio de Auditoría Externa.</t>
  </si>
  <si>
    <t>Asegurar cualquier incidente que pudiese ocurrir en la plataforma antes de la auditoría externa de octubre.</t>
  </si>
  <si>
    <t>https://educorpperu-my.sharepoint.com/:b:/g/personal/franco_vera_laureate_pe/IQDmzhaiC6qGSax5AC8y6fzAAewqisBQku-T7qWhyObbi6M?e=tx9YVU</t>
  </si>
  <si>
    <t xml:space="preserve">Activiy Code 9000509 </t>
  </si>
  <si>
    <t>Automatización RPA para la Actualización de Contenido en Cursos Asíncronos UPN</t>
  </si>
  <si>
    <t>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t>
  </si>
  <si>
    <t>Carlos Olivera</t>
  </si>
  <si>
    <t>El proceso de actualización de cursos asíncronos presenta alta carga manual y variabilidad, generando errores frecuentes en bancos de preguntas y contenido, lo que afecta la eficiencia operativa y la calidad de los cursos.</t>
  </si>
  <si>
    <t>Proceso automatizado mediante RPA (Power Automate + SharePoint) mediante la nueva interfac de Blackboard
Reducción significativa de errores y tiempos de corrección
Estandarización del ensamblaje de cursos
Liberación de capacidad operativa (≈1.08 FTE)</t>
  </si>
  <si>
    <t>Ensamblaje de cursos asíncronos
Actualización de contenido y banco de preguntas
Control de calidad y corrección de errores en clones
Clonación de cursos</t>
  </si>
  <si>
    <t>Cursos con contenido y evaluaciones consistentes y sin errores.
Mayor confiabilidad en las evaluaciones y materiales de aprendizaje.
Experiencia más fluida, estandarizada y predecible en todos los cursos asíncronos.</t>
  </si>
  <si>
    <t>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t>
  </si>
  <si>
    <t>El mantenimiento de la insfraestructura de la solución tiene un costo recurrente de S/ 5407 anuales.</t>
  </si>
  <si>
    <t>11/06: Ya se tiene la stimación que es del lado de Aplicaciones y Sistemas, sin embargo, se tiene una dependencia con el área de Educación Virtual. Se consultará con EV la fecha de entrega.
18/06: Se tuvo una sesión técnica con el equipo de EV para aterrizar requerimiento a detalle. Indicaron que brindarán una respuesta de la estimación el miércoles 24/06
25/06 Nicolas solicita cambio de fecha fin de estimación
Motivo:
Se tiene dependencia de la estimación del Equipo de Educación virtual UPN, ellos informaron que entregarán la estimación el martes 23/06.</t>
  </si>
  <si>
    <t>PER03-0560-810300-90</t>
  </si>
  <si>
    <t>Actualización de APIs CRM para incluir fecha y hora de registro del prospecto</t>
  </si>
  <si>
    <t>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t>
  </si>
  <si>
    <t>Christian Avila Tafur</t>
  </si>
  <si>
    <t>https://educorpperu-my.sharepoint.com/personal/diana_zapata_laureate_pe1/Documents/Aplicaciones/Microsoft%20Forms/REGISTRO%20DE%20INICIATIVAS%20-%20GESTI%C3%93N%20DE%20LA%20DEMANDA%20(2%201/Pregunta/RITM0646467%20-%20aprob_Bruno%20Chiappe%20Vegas.pdf</t>
  </si>
  <si>
    <t>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t>
  </si>
  <si>
    <t>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t>
  </si>
  <si>
    <t>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t>
  </si>
  <si>
    <t>Mayor trazabilidad del registro de prospectos, disponibilidad del timestamp exacto de procesamiento, mejor capacidad de análisis de los tiempos de las integraciones y estandarización de la información de respuesta entre los endpoints involucrados.</t>
  </si>
  <si>
    <t>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t>
  </si>
  <si>
    <t>Aplica solo a APIs POST. Los mensajes de error devuelven FechaHora como NULL,ya que es un valor que solo devuelve cuando se crea el LEAD/HISTORIAL DIGITAL</t>
  </si>
  <si>
    <t>Solicitud de Mejora – Sincronización del levantamiento de retenciones (MDUU – Cobranzas UPN)</t>
  </si>
  <si>
    <t>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t>
  </si>
  <si>
    <t>Jorge Gonzales</t>
  </si>
  <si>
    <t>https://educorpperu-my.sharepoint.com/personal/diana_zapata_laureate_pe1/Documents/Aplicaciones/Microsoft%20Forms/REGISTRO%20DE%20INICIATIVAS%20-%20GESTI%C3%93N%20DE%20LA%20DEMANDA%20(2%201/Pregunta/olk_euQyzIs8Ey_Jos%C3%A9%20Paredes%20Herbozo.png</t>
  </si>
  <si>
    <t>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t>
  </si>
  <si>
    <t>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t>
  </si>
  <si>
    <t>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t>
  </si>
  <si>
    <t>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t>
  </si>
  <si>
    <t>https://educorpperu-my.sharepoint.com/personal/diana_zapata_laureate_pe1/_layouts/15/Doc.aspx?sourcedoc=%7BAAE813CE-4560-4F99-8C74-963A71C18A76%7D&amp;file=Gesti%C3%B3n%20de%20iniciativas%20-%20Proceso%20y%20registro_M_Jos%C3%A9%20Paredes%20Herbozo.pptx&amp;action=edit&amp;mobileredirect=true</t>
  </si>
  <si>
    <t>30/07/2026</t>
  </si>
  <si>
    <t>Estimación: https://educorpperu.sharepoint.com/:x:/s/Repositorio_EquipoCentral/dit/nuevsol/desarrollo/IQDnlWnh6QezSoo7e8Vh1xgUAcHjDtBSjdlofJpHoquzL_w?e=KC2F5n</t>
  </si>
  <si>
    <t>30/07: Se tendrá reunión con Lucía, Elmer y Arquitectura para evaluar la actualización de retenciones en línea. En base a esto se determinará lo que se debe evaluar.
22/07: Por disponibilidad para empezar la estimacion con los equipos de Arquitectura.
12/08: Se completo la estimación agregando unas casuísticas reportadas por el equipo en reunión con Franco Vera y Gerson Vereau.</t>
  </si>
  <si>
    <t>Aprobado por el usuario de cobranza, avancemos.</t>
  </si>
  <si>
    <t>Exploración de funcionalidades para activación de Copilot en CRM para Canales Inbound</t>
  </si>
  <si>
    <t>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t>
  </si>
  <si>
    <t>https://educorpperu-my.sharepoint.com/personal/diana_zapata_laureate_pe1/Documents/Aplicaciones/Microsoft%20Forms/REGISTRO%20DE%20INICIATIVAS%20-%20GESTI%C3%93N%20DE%20LA%20DEMANDA%20(2%201/Pregunta/Luis%20Roncal%20-%20VB%20Requerimientos%20priorizados%20L_Angela%20Lucano%20Carran.pdf</t>
  </si>
  <si>
    <t>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t>
  </si>
  <si>
    <t>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t>
  </si>
  <si>
    <t>Todas las áreas que interactúan en Contacto UPN (13 áreas) y alumnos.</t>
  </si>
  <si>
    <t>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t>
  </si>
  <si>
    <t>https://educorpperu-my.sharepoint.com/personal/diana_zapata_laureate_pe1/_layouts/15/Doc.aspx?sourcedoc=%7BA78C9F0D-CC13-429E-ACE1-754CB7241C36%7D&amp;file=Solicitud%20de%20requerimientos%20-%20Exploraci%C3%B3n%20de_Angela%20Lucano%20Carran.pptx&amp;action=edit&amp;mobileredirect=true</t>
  </si>
  <si>
    <t>La solicitud es explorar con el proveedor las funcionalidades Copilot, para diseñar un caso de uso expecifico.</t>
  </si>
  <si>
    <t>03/AGO: Se realizaron las reuniones exploratorias con el proveedor. Debe ingresarse un nuevo requerimiento a Gestión de la Demanda por el caso de uso definido.
Debe definirse los casos de uso para esta solicitudad. El AS-IS y el TO-BE. La documentación no indica. Según esto podria estimarse los tiempos de implementación y costos de licenciamiento.
11/06: Según lo aclarado hoy en la sesión con usuario y dominio, la necesidad es de exploración del alcance de la herramienta y especificación técnica. Se tendrá una sesión con el proveedor la próxima semana.</t>
  </si>
  <si>
    <t>sI</t>
  </si>
  <si>
    <t>Regularizar</t>
  </si>
  <si>
    <t xml:space="preserve">Exploración de funcionalidades de Teams en integración con el CRM para Canales Inbound
</t>
  </si>
  <si>
    <t>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t>
  </si>
  <si>
    <t>https://educorpperu-my.sharepoint.com/personal/diana_zapata_laureate_pe1/Documents/Aplicaciones/Microsoft%20Forms/REGISTRO%20DE%20INICIATIVAS%20-%20GESTI%C3%93N%20DE%20LA%20DEMANDA%20(2%201/Pregunta/Luis%20Roncal%20-%20VB%20Requerimientos%20priorizados%20L_Angela%20Lucano%20Carran%201.pdf</t>
  </si>
  <si>
    <t>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t>
  </si>
  <si>
    <t>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t>
  </si>
  <si>
    <t>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t>
  </si>
  <si>
    <t>https://educorpperu-my.sharepoint.com/personal/diana_zapata_laureate_pe1/_layouts/15/Doc.aspx?sourcedoc=%7BD89DCF38-9B8C-468D-88D9-0CA782BE04B7%7D&amp;file=Solicitud%20de%20Requerimiento%20-%20Teams%20en%20CRM_Angela%20Lucano%20Carran.pptx&amp;action=edit&amp;mobileredirect=true</t>
  </si>
  <si>
    <t>CIBERTEC - Implementación de mecanismo de redireccionamiento post cambio de contraseña hacia Aula Virtual (BB) integrado con Microsoft Password Reset</t>
  </si>
  <si>
    <t>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t>
  </si>
  <si>
    <t>https://educorpperu-my.sharepoint.com/personal/diana_zapata_laureate_pe1/Documents/Aplicaciones/Microsoft%20Forms/REGISTRO%20DE%20INICIATIVAS%20-%20GESTI%C3%93N%20DE%20LA%20DEMANDA%20(2%201/Pregunta/Aprobaci%C3%B3n%20de%20la%20iniciativa%20-%20Antonio%20Campra_Angela%20Lucano%20Carran%205.pdf</t>
  </si>
  <si>
    <t>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t>
  </si>
  <si>
    <t>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t>
  </si>
  <si>
    <t>Onboarding digital del estudiante
Acceso y adopción de plataformas académicas
Experiencia del alumno
Retención y permanencia estudiantil
Soporte y autogestión digital</t>
  </si>
  <si>
    <t>-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t>
  </si>
  <si>
    <t>https://educorpperu-my.sharepoint.com/personal/diana_zapata_laureate_pe1/Documents/Aplicaciones/Microsoft%20Forms/REGISTRO%20DE%20INICIATIVAS%20-%20GESTI%C3%93N%20DE%20LA%20DEMANDA%20(2%201/Adjuntar%20sustentos%20que%20ayuden%20al%20entendimiento%20de/Sustento%20redireccionamiento_Angela%20Lucano%20Carran.pdf</t>
  </si>
  <si>
    <t>No se puede agregar redireccionamiento desde Password Reset.
La propuesta es agregarlo en Blackboard. Se propone que el equipo de onboarding envíe el correo con el link de blackboard y exista una opción que indique el reseteo de su contraseña si es usuario nuevo. Cabe indicar que el tiempo de implementación puede estar sujeta a la validación del diseño.</t>
  </si>
  <si>
    <t>16/07: Asignado a Jim Saenz</t>
  </si>
  <si>
    <t>PER07-9000-199000-90</t>
  </si>
  <si>
    <t>sally.vilcapoma@upn.edu.pe</t>
  </si>
  <si>
    <t>Sally Vilcapoma Cantaro</t>
  </si>
  <si>
    <t>Acompañamiento para implementación de Plataforma para la gestión de Atenciones Psicológicas y psicopedagógicas</t>
  </si>
  <si>
    <t>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t>
  </si>
  <si>
    <t>Directora de Desarrollo Académico y Sostenibilidad</t>
  </si>
  <si>
    <t>https://educorpperu-my.sharepoint.com/personal/diana_zapata_laureate_pe1/Documents/Aplicaciones/Microsoft%20Forms/REGISTRO%20DE%20INICIATIVAS%20-%20GESTI%C3%93N%20DE%20LA%20DEMANDA%20(2%201/Pregunta/Aprobaci%C3%B3n%20Nataly_Sally%20Vilcapoma%20Cant.pdf</t>
  </si>
  <si>
    <t>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t>
  </si>
  <si>
    <t>Es estudiante solicita una cita a través de la agenda de Bookings, esto viaja hacia la plataforma para que el orientador pueda gestionar el servicio.</t>
  </si>
  <si>
    <t>Acompañamiento al Estudiante de Campus, Bienestar Universitario</t>
  </si>
  <si>
    <t>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t>
  </si>
  <si>
    <t>https://educorpperu-my.sharepoint.com/personal/diana_zapata_laureate_pe1/_layouts/15/Doc.aspx?sourcedoc=%7B03BB0B77-35E6-475D-87FD-A799B1FA122A%7D&amp;file=Requerimiento_APP%20Orientaciones%20Psicol%C3%B3gicas_Sally%20Vilcapoma%20Cant.pptx&amp;action=edit&amp;mobileredirect=true</t>
  </si>
  <si>
    <t>30/07: El planteamiento se realiza con React y Servicios AWS, debido a que existen limitaciones con Power Apps y el área administrativa, debido a que los usuarios se manejan en tenants diferentes. Asimismo, es posible reducir S/ 71K, en caso se valide con el equipo de proyectos la asignación de un PM.</t>
  </si>
  <si>
    <t>30/07: Asimismo, es posible reducir S/ 71K, en caso se valide con el equipo de proyectos la asignación de un PM.</t>
  </si>
  <si>
    <t>El negocio cuenta con especialistas en Power Platform para el desarrollo con capacity dedicada para implementarlo y cumplir con las buensa prácticas que vienen de Arquitectura y Seguridad. El tiempo estimado puede ser menor, considerando la dedicación que pueda brindar el equipo de negocio.</t>
  </si>
  <si>
    <t>Req. no catalogado</t>
  </si>
  <si>
    <t>El BP junto con el Negocio informaron que lo requieren es acompañamiento para el diseño, desarrollo, pruebas y pase;  a fin de que ellos puedan desarrollar la aplicación por si mismos.</t>
  </si>
  <si>
    <t>Inclusión del nuevo nivel "SE - Segunda Especialización" en integración Banner-Portal EPEC</t>
  </si>
  <si>
    <t>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t>
  </si>
  <si>
    <t>William Cruzado</t>
  </si>
  <si>
    <t>https://educorpperu-my.sharepoint.com/personal/diana_zapata_laureate_pe1/Documents/Aplicaciones/Microsoft%20Forms/REGISTRO%20DE%20INICIATIVAS%20-%20GESTI%C3%93N%20DE%20LA%20DEMANDA%20(2%201/Pregunta/Director%20Acad%C3%A9mico%20EPEC_Carla%20Arias%20Schreibe.png</t>
  </si>
  <si>
    <t>El año pasado cuando se implementó la iniciativa, a solicitud del área Comercial, no se incluyó dentro del alcance la integración con portal EPEC; solamente integración con Portal Trámites.
Hoy, esta omisión está impactando los procesos académicos de la escuela.</t>
  </si>
  <si>
    <t>Que la integración Banner-Portal EPEC soporte la implementación de este nuevo producto, de manera bidireccional: Para que los estudiantes migran a Portal y las notas lleguen de retorno a Banner.</t>
  </si>
  <si>
    <t>Cierre de ciclo: registro de notas
Emisión de constancias académicas
Usuarios: Estudiantes y Academia EPEC</t>
  </si>
  <si>
    <t>Mitigar impacto actual a estudiantes.</t>
  </si>
  <si>
    <t>https://educorpperu-my.sharepoint.com/personal/diana_zapata_laureate_pe1/Documents/Aplicaciones/Microsoft%20Forms/REGISTRO%20DE%20INICIATIVAS%20-%20GESTI%C3%93N%20DE%20LA%20DEMANDA%20(2%201/Adjuntar%20sustentos%20que%20ayuden%20al%20entendimiento%20de/INC1338620_Carla%20Arias%20Schreibe.png</t>
  </si>
  <si>
    <t xml:space="preserve">Modificación de 4 querys Banner
Modificación del ETL "DTS BANNER - SINCRONIZA ODS - EPEC" Portal
</t>
  </si>
  <si>
    <t>09/07: Se indicó a Lucía que Renzo coordine reunión con equipo de Nohelí para explicar y obtener fecha de compromiso. Gilbeth ya estimó del lado académico. 
22/06: Se inicia el 01/07 ya que el especialista (Gilberth Contreras) está de vacaciones.</t>
  </si>
  <si>
    <t>[247] Registro de Horarios personalizado masivo (matricula)</t>
  </si>
  <si>
    <t>https://educorpperu-my.sharepoint.com/personal/diana_zapata_laureate_pe1/Documents/Aplicaciones/Microsoft%20Forms/REGISTRO%20DE%20INICIATIVAS%20-%20GESTI%C3%93N%20DE%20LA%20DEMANDA%20(2%201/Pregunta/Aprobaci%C3%B3n%20Miguel_Requerimientos%20SisAcaUPC_Carla%20Arias%20Schreibe%206.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</si>
  <si>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t>
  </si>
  <si>
    <t>9823.5</t>
  </si>
  <si>
    <t>34,382.25</t>
  </si>
  <si>
    <t>Externo - Interno</t>
  </si>
  <si>
    <t xml:space="preserve">09/07: Cambio de asignación a Lizett Zegarra
09/07 Sesión con equipo de Ana María para validar requerimiento que iniciaba con GCPM
13/07 Reunión Arquitectura - propueta de cambio alcance solo Banner
15/07 Reunión con Negocio para validar alcance y propueta solo Banner
16/07 Reunión estimación proveedor Neoris (SLA 05 dias)
</t>
  </si>
  <si>
    <t>PER05-9000-833020-90</t>
  </si>
  <si>
    <t>"[210]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t>
  </si>
  <si>
    <t>https://educorpperu-my.sharepoint.com/personal/diana_zapata_laureate_pe1/Documents/Aplicaciones/Microsoft%20Forms/REGISTRO%20DE%20INICIATIVAS%20-%20GESTI%C3%93N%20DE%20LA%20DEMANDA%20(2%201/Pregunta/Aprobaci%C3%B3n%20Miguel_Requerimientos%20SisAcaUPC_Renzo%20S%C3%A1enz%20D%C3%A1vila%2010.pdf</t>
  </si>
  <si>
    <t xml:space="preserve">Ver archivo adjunto con información del requerimiento. Link: https://educorpperu.sharepoint.com/:x:/s/Repositorio_EquipoCentral/dit/portafoliosyp/IQBPjj-nPuoDQbtwySJjx2sbAR4Cx0FwHcOnpoZf6N5wGdw?e=Qxpak26
</t>
  </si>
  <si>
    <t>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t>
  </si>
  <si>
    <t xml:space="preserve"> S/ 89,634.00 
</t>
  </si>
  <si>
    <t>Desarollo Banner (Proveedor Neoris)
Desarrollo APIs Banner (Provedor)
Desarrollo Front MI UPC (Proveedor)
Desarrollo Intranet (Interno)
Pruebas de stress (Ambiente y Proveedor)
Para las pruebas de stress se ha considerado las mismas condiciones de la fase 1 FDM</t>
  </si>
  <si>
    <t>30/07: Se enviará documentación aterrizada a Neoris para su estimación. Fecha de entrega de estimación total: 10/08. 
02/07: Se ha tenido reunión con Daniel Ticona para aterrizar el alcance. Con esto nos reuniremos hoy 02/07 con Neoris. 
25/06: Lo viene revisando Anthony Marín
04/06: Intervienen en la estimación: Digital Tech, Dominio Gestión Docente y Gestión Académica.
Se necesita mayor detalle de lo que se quiere mostrar en la página.</t>
  </si>
  <si>
    <t>Matrícula de nuevos estudiantes CAD en Modulo B 26-2 + Modulo A 27-0</t>
  </si>
  <si>
    <t>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t>
  </si>
  <si>
    <t>https://educorpperu-my.sharepoint.com/personal/diana_zapata_laureate_pe1/Documents/Aplicaciones/Microsoft%20Forms/REGISTRO%20DE%20INICIATIVAS%20-%20GESTI%C3%93N%20DE%20LA%20DEMANDA%20(2%201/Pregunta/Captura%20de%20pantalla%202026-07-16%20202849_Carla%20Arias%20Schreibe.png</t>
  </si>
  <si>
    <t>Actualmente no podemos ofrecer la opción de incorporar NE desde el mod B.</t>
  </si>
  <si>
    <t>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t>
  </si>
  <si>
    <t>Admisión
Ventas
Matrícula
Facturación</t>
  </si>
  <si>
    <t>Fortalecer nuestras opciones de ingreso versus algunas instituciones de la competencia</t>
  </si>
  <si>
    <t>https://educorpperu-my.sharepoint.com/personal/diana_zapata_laureate_pe1/_layouts/15/Doc.aspx?sourcedoc=%7B38A7C463-6546-4332-BBF2-350C205EA259%7D&amp;file=Gesti%C3%B3n%20de%20iniciativas%20-%20NE%20CAD%20Mod%20B%2026-2_Carla%20Arias%20Schreibe.pptx&amp;action=edit&amp;mobileredirect=true</t>
  </si>
  <si>
    <t xml:space="preserve">Se realizaron las pruebas para la creación de MOD 2 CAD en un periodo nuevo 226735 y todo el flujo del ciclo </t>
  </si>
  <si>
    <t>13/08: Se tiene pendiente las pruebas del lado de Blackboard (Carlos Olivera) y Data&amp;BI (Enrique H.). Hoy estamos haciendo seguimiento.
30/07: Asignado a Piero para pruebas
17/08: Se identificó que hay que hacer ajustes en la query de integración de Banner - Blackboar para sopotar el periodo 226735 a este punto obedece loa estimación</t>
  </si>
  <si>
    <t>Asignación de Mallas para Reingresantes (periodo catálogo)</t>
  </si>
  <si>
    <t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t>
  </si>
  <si>
    <t>Ronald Lazarte</t>
  </si>
  <si>
    <t>https://educorpperu-my.sharepoint.com/personal/diana_zapata_laureate_pe1/Documents/Aplicaciones/Microsoft%20Forms/REGISTRO%20DE%20INICIATIVAS%20-%20GESTI%C3%93N%20DE%20LA%20DEMANDA%20(2%201/Pregunta/Captura%20de%20pantalla%202026-08-10%20123625_Carla%20Arias%20Schreibe.png</t>
  </si>
  <si>
    <t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t>
  </si>
  <si>
    <t>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t>
  </si>
  <si>
    <t>Reingresos, matrícula
Comercial, dirección de operaciones académicas, academia</t>
  </si>
  <si>
    <t>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t>
  </si>
  <si>
    <t>https://educorpperu-my.sharepoint.com/personal/diana_zapata_laureate_pe1/_layouts/15/Doc.aspx?sourcedoc=%7BFE5CB67D-B171-4AAD-9492-880C17D6610D%7D&amp;file=Gesti%C3%B3n%20de%20iniciativas%20-%20Asignaci%C3%B3n%20de%20mallas_Carla%20Arias%20Schreibe.pptx&amp;action=edit&amp;mobileredirect=true</t>
  </si>
  <si>
    <t>Reingeniería del proceso: consiste en realizar una reingeniería de la lógica actual, revisando de forma integral la función que calcula el Periodo Catálogo, sus reglas generales, excepciones, parámetros y comportamiento por programa, campus y créditos acumulados</t>
  </si>
  <si>
    <t>13/08: Asignado a Claudio Paz</t>
  </si>
  <si>
    <t>Mejora del MDUU de Certificación Modular y Automatización del Envío de Certificados</t>
  </si>
  <si>
    <t>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t>
  </si>
  <si>
    <t>https://educorpperu-my.sharepoint.com/personal/diana_zapata_laureate_pe1/Documents/Aplicaciones/Microsoft%20Forms/REGISTRO%20DE%20INICIATIVAS%20-%20GESTI%C3%93N%20DE%20LA%20DEMANDA%20(2%201/Pregunta/VB%20del%20Director%20General%20de%20CIB_Angela%20Lucano%20Carran.pdf</t>
  </si>
  <si>
    <t>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t>
  </si>
  <si>
    <t>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t>
  </si>
  <si>
    <t>La iniciativa impacta el proceso de certificación modular, desde la validación del cumplimiento de requisitos hasta la generación, emisión, envío y seguimiento de los certificados. Las principales áreas involucradas son: Operaciones Académicas, Sedes y Experiencia.</t>
  </si>
  <si>
    <t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t>
  </si>
  <si>
    <t>https://educorpperu-my.sharepoint.com/personal/diana_zapata_laureate_pe1/_layouts/15/Doc.aspx?sourcedoc=%7B55D5BD72-A184-44F3-B230-F641FA44A58D%7D&amp;file=Gesti%C3%B3n%20de%20iniciativas%20-%20Proceso%20y%20registro%20M_Angela%20Lucano%20Carran.pptx&amp;action=edit&amp;mobileredirect=true</t>
  </si>
  <si>
    <t>En la ppt, el detalle es de únicamente las mejoras en el MDUU, no hay detalle de las siguientes actividades en el proceso, como envío de los certificados por ejemplo. La estimación solo contemplará las mejoras en el MDUU.</t>
  </si>
  <si>
    <t>25/08 LZ, informa que se va atender con bolsa de horas, no requiere presupuesto adicional
30/07: Asignado a Sebastián</t>
  </si>
  <si>
    <t>Según lo acordado, se atenderá el requerimiento con bolsa de horas. 
Confirmación con asunto: ID 305 - Mejora ejecución Certificación Modular y Automatización del Envío de Certificados</t>
  </si>
  <si>
    <t>Conforme, se hizo revisión con el usuario.
14/10: LZ solicita el cambio de fin de planificación para el 04/11 por retrasos en desarrollo. Fecha fin anterior era 14/10.</t>
  </si>
  <si>
    <t>QUICKWIN: Clonación anticipada de cursos y actualización de reglas de inclusión en el Clonador Compactador para Carreras a Distancia de Cibertec</t>
  </si>
  <si>
    <t>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t>
  </si>
  <si>
    <t>https://educorpperu-my.sharepoint.com/personal/diana_zapata_laureate_pe1/Documents/Aplicaciones/Microsoft%20Forms/REGISTRO%20DE%20INICIATIVAS%20-%20GESTI%C3%93N%20DE%20LA%20DEMANDA%20(2%201/Pregunta/Aprobaci%C3%B3n%20de%20la%20iniciativa%20-%20M%C3%B3nica%20Garc%C3%ADa_Angela%20Lucano%20Carran.pdf</t>
  </si>
  <si>
    <t>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t>
  </si>
  <si>
    <t>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t>
  </si>
  <si>
    <t>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t>
  </si>
  <si>
    <t>-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t>
  </si>
  <si>
    <t>https://educorpperu-my.sharepoint.com/personal/diana_zapata_laureate_pe1/_layouts/15/Doc.aspx?sourcedoc=%7BA8EC3F73-4698-418B-81F5-48020E762B10%7D&amp;file=RQ%202026.07.10%20Gesti%C3%B3n%20de%20iniciativas%20-%20Proces_Angela%20Lucano%20Carran.pptx&amp;action=edit&amp;mobileredirect=true</t>
  </si>
  <si>
    <t>el alcance es 2 reportes con los campos indicados. pruebas. los reportes serán publicados en reporting services para que lo saque el usuario.</t>
  </si>
  <si>
    <t>20/08: La estimación se terminará el 21/08. Aún se tiene pendiente reuniones para entender mejor el requerimiento.
04/08: Se asigna a Renzo Bogovich
21/08 se estima en 3 semanas + 1 semana de pase en peor de los casos. El alcance es 2 reportes en reporting services para que obtengan la informacion para activar o desactivar en el clonardor. requisito se necesita una cuenta en cibertec para acceder a los reportes.</t>
  </si>
  <si>
    <t>Se tuvo sesión con Carlos Olivera para alinear el alcance, se da el OK de esta estimación.</t>
  </si>
  <si>
    <t>Se coordinó con Carlos Olivera las fechas.</t>
  </si>
  <si>
    <t>CIB: MDUU – Eliminación Masiva de Cursos Proyectados y Matriculados por Cambio de Plan de Estudios</t>
  </si>
  <si>
    <t>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t>
  </si>
  <si>
    <t>https://educorpperu-my.sharepoint.com/personal/diana_zapata_laureate_pe1/Documents/Aplicaciones/Microsoft%20Forms/REGISTRO%20DE%20INICIATIVAS%20-%20GESTI%C3%93N%20DE%20LA%20DEMANDA%20(2%201/Pregunta/VB%20de%20la%20Directora%20de%20Operaciones%20CIB_Angela%20Lucano%20Carran.pdf</t>
  </si>
  <si>
    <t>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t>
  </si>
  <si>
    <t>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t>
  </si>
  <si>
    <t>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t>
  </si>
  <si>
    <t>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t>
  </si>
  <si>
    <t>https://educorpperu-my.sharepoint.com/personal/diana_zapata_laureate_pe1/_layouts/15/Doc.aspx?sourcedoc=%7B0A38ED3B-2D54-4B93-B3E4-DB3A5F40A007%7D&amp;file=Gesti%C3%B3n%20de%20iniciativas%20-%20Proceso%20y%20registro%20-_Angela%20Lucano%20Carran.pptx&amp;action=edit&amp;mobileredirect=true</t>
  </si>
  <si>
    <t>04/08: Se asigna a Sebastian Trujillo para iniciar el 17/08 terminada la estimación 305 (Mduu Certificado Modular)</t>
  </si>
  <si>
    <t>Conforme, se hizo revisión con el usuario.</t>
  </si>
  <si>
    <t>Implementación de nueva plataforma de empleabilidad para alumnos y egresados</t>
  </si>
  <si>
    <t>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t>
  </si>
  <si>
    <t xml:space="preserve">Mónica Villegas </t>
  </si>
  <si>
    <t>https://educorpperu-my.sharepoint.com/personal/diana_zapata_laureate_pe1/Documents/Aplicaciones/Microsoft%20Forms/REGISTRO%20DE%20INICIATIVAS%20-%20GESTI%C3%93N%20DE%20LA%20DEMANDA%20(2%201/Pregunta/RE%20Portal%20Empleabilidad%20Matriz%20de%20Requerimien_Angela%20Lucano%20Carran.pdf</t>
  </si>
  <si>
    <t>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t>
  </si>
  <si>
    <t>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t>
  </si>
  <si>
    <t>Mejor experiencia digital para usuarios
Mayor autonomía y autoservicio
Plataforma más moderna y escalable
Mejor reputación institucional en empleabilidad
Mayor engagement universidad–empresa–egresado</t>
  </si>
  <si>
    <t>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t>
  </si>
  <si>
    <t>4 meses</t>
  </si>
  <si>
    <t xml:space="preserve">Se esta considerando el costo total de la plataforma tanto para alumnos y egresados
La estimación contempla 3 meses de un programador API y 1 mes de un analista de QA, adicionalmente a lo estipulado por el proveedor.
</t>
  </si>
  <si>
    <t>Se acepta la estimación a alto nivel ya que actualmente estamos en anteproyecto con el Dominio y PM.</t>
  </si>
  <si>
    <t>9000-833030-90
 (Proyectos enviará un formato de habilitación de presupuesto para hacer el cargo a la cuenta)</t>
  </si>
  <si>
    <t>Ya es un proyecto en curso.</t>
  </si>
  <si>
    <t>julio.avalos@upc.pe</t>
  </si>
  <si>
    <t>Jeremy Avalos Chumpitaz</t>
  </si>
  <si>
    <t>Uso de iProyection en ambientes academicos</t>
  </si>
  <si>
    <t>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t>
  </si>
  <si>
    <t>Efferson Flores</t>
  </si>
  <si>
    <t>https://educorpperu-my.sharepoint.com/personal/diana_zapata_laureate_pe1/Documents/Aplicaciones/Microsoft%20Forms/REGISTRO%20DE%20INICIATIVAS%20-%20GESTI%C3%93N%20DE%20LA%20DEMANDA%20(2%201/Pregunta/Solicitud%20de%20aprobaci%C3%B3n%20para%20inicio%20de%20piloto_Jeremy%20Avalos%20Chumpi.pdf</t>
  </si>
  <si>
    <t>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t>
  </si>
  <si>
    <t>Se espera aprovechar las capacidades nativas de los proyectores Epson para la proyección inalámbrica de contenido, eliminando la necesidad de dispositivos Apple TV, optimizando recursos tecnológicos y reduciendo costos de operación y mantenimiento.</t>
  </si>
  <si>
    <t xml:space="preserve">Proyección de contenido en sesiones académicas
Area Academica
</t>
  </si>
  <si>
    <t>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t>
  </si>
  <si>
    <t>https://educorpperu-my.sharepoint.com/personal/diana_zapata_laureate_pe1/_layouts/15/Doc.aspx?sourcedoc=%7B78BF4257-5AC1-4164-89AA-8538FA4C3F76%7D&amp;file=Epson%20iProjection_Jeremy%20Avalos%20Chumpi.pptx&amp;action=edit&amp;mobileredirect=true</t>
  </si>
  <si>
    <t>José Carlos Martinez</t>
  </si>
  <si>
    <t>Piloto incluirá solo 5 aulas teóricas en San Isidro con Proyector compatible con el App iProjection
Los iPads de préstamo en Bilbioteca deberán tener el App instalado
El docente deberá instalar el SW o App en su dispositivo portatil o móvil que utilice durante las clases</t>
  </si>
  <si>
    <t xml:space="preserve">fecha inicio del piloto - lunes 29 (5 aulas en SI) 
Fecha fin: 10/7 
De no haber observaciones para el 2026-2 se aplicaria para todas las aulas teóricas en un solo campus
Desconectar solo el appleTV y dejarlo en su sitio para retirarlo completamente el 2027-1
Se requiere renovar proyectores en aulas que no son compatibles con el iprojection. (155 proyectores renovados)
</t>
  </si>
  <si>
    <t>carlos.tunoque@upc.pe</t>
  </si>
  <si>
    <t>Carlos Eduardo Tuñoque Yco</t>
  </si>
  <si>
    <t>Independización de la red de CCTV + Centralización de CCTV</t>
  </si>
  <si>
    <t>•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t>
  </si>
  <si>
    <t>https://educorpperu-my.sharepoint.com/personal/diana_zapata_laureate_pe1/Documents/Aplicaciones/Microsoft%20Forms/REGISTRO%20DE%20INICIATIVAS%20-%20GESTI%C3%93N%20DE%20LA%20DEMANDA%20(2%201/Pregunta/Aprobaci%C3%B3n%20Frida%20Cortavitarte_Carlos%20Eduardo%20Tu%C3%B1oq.pdf</t>
  </si>
  <si>
    <t>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t>
  </si>
  <si>
    <t>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t>
  </si>
  <si>
    <t>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t>
  </si>
  <si>
    <t>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t>
  </si>
  <si>
    <t>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t>
  </si>
  <si>
    <t>- Apoyo con asesoria y líneamientos relacionas a Red de datos, Internet y Seguridad TI.</t>
  </si>
  <si>
    <t>- Se apoyará mediante reuniones técnicas en la asesoría en temas relacionados a Redes de Datos, Internet y Seguridad de la Información. En las reuniones técnicas se involucrará al área solicitante, Redes, SecOps y Seguridad TI</t>
  </si>
  <si>
    <t>Se entregó la información requerdida (TDR revisado) al usuario solicitante.</t>
  </si>
  <si>
    <t>Habilitación de matrícula en Portugués para alumnos con deuda de carrera</t>
  </si>
  <si>
    <t>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t>
  </si>
  <si>
    <t>Gianfranco Espinoza</t>
  </si>
  <si>
    <t>https://educorpperu-my.sharepoint.com/personal/diana_zapata_laureate_pe1/Documents/Aplicaciones/Microsoft%20Forms/REGISTRO%20DE%20INICIATIVAS%20-%20GESTI%C3%93N%20DE%20LA%20DEMANDA%20(2%201/Pregunta/olk_eJL5tSut9h_Jos%C3%A9%20Paredes%20Herbozo.png</t>
  </si>
  <si>
    <t>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t>
  </si>
  <si>
    <t>Permitir que los alumnos con deuda de carrera, Working Adult o maestrías puedan matricularse en el programa de Portugués mediante la priorización del pago de este concepto, incrementando las matrículas y el revenue del programa sin eliminar la deuda existente.</t>
  </si>
  <si>
    <t>Procesos impactados: Matrícula de Portugués, facturación, cobranzas y recaudación, gestión de pagos y priorización de deudas.
Áreas impactadas: Dirección de Nuevos Negocios, Finanzas, Facturación, Cobranzas, Comercial y TI.</t>
  </si>
  <si>
    <t>Mejora la experiencia del alumno al eliminar una restricción de matrícula, incrementa la captación de estudiantes para el programa de Portugués, optimiza el proceso de pago y contribuye al crecimiento del negocio sin afectar la recuperación de la deuda existente.</t>
  </si>
  <si>
    <t>https://educorpperu-my.sharepoint.com/personal/diana_zapata_laureate_pe1/_layouts/15/Doc.aspx?sourcedoc=%7B6AAC98EB-1D0F-423B-BA7D-DE83D1D0EBC7%7D&amp;file=VF%20Requerimiento%20mejora%20deuda%20Portugu%C3%A9s_Jos%C3%A9%20Paredes%20Herbozo.pptx&amp;action=edit&amp;mobileredirect=true</t>
  </si>
  <si>
    <t>Corrección del reporte de Spring UPC</t>
  </si>
  <si>
    <t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t>
  </si>
  <si>
    <t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t>
  </si>
  <si>
    <t>Proceso de Cobranzas, utilizando información para el seguimiento y control de los indicadores.</t>
  </si>
  <si>
    <t>Menor error de la data al momento de extaer el reporte</t>
  </si>
  <si>
    <t>https://educorpperu-my.sharepoint.com/personal/diana_zapata_laureate_pe1/_layouts/15/Doc.aspx?sourcedoc=%7BF64E6BF9-2961-4D39-87B5-BB39DBB07D72%7D&amp;file=Solicitud%20de%20requerimientos%20Idea%20nueva%20y%20mejo_Gerson%20Vereau%20Rosas%205.pptx&amp;action=edit&amp;mobileredirect=true</t>
  </si>
  <si>
    <t>La estimacion por parte del proveedor esta basada en requeriminetos similares, esto puede variar</t>
  </si>
  <si>
    <t>No requiere presupesto se trabaja con bolsa de horas</t>
  </si>
  <si>
    <t>Se ejecutó con horas de soporte. Ya se entregó el pedido. Cerrar esta línea por favor.</t>
  </si>
  <si>
    <t>martha.apaza@laureate.pe</t>
  </si>
  <si>
    <t>Martha Luisa Apaza Azurin</t>
  </si>
  <si>
    <t>Solicitud de implementación de mejora del trámite de Retiro de Ciclo, orientado a corregir incidencias.</t>
  </si>
  <si>
    <t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t>
  </si>
  <si>
    <t>Jhoy Vargas</t>
  </si>
  <si>
    <t>https://educorpperu-my.sharepoint.com/personal/diana_zapata_laureate_pe1/Documents/Aplicaciones/Microsoft%20Forms/REGISTRO%20DE%20INICIATIVAS%20-%20GESTI%C3%93N%20DE%20LA%20DEMANDA%20(2%201/Pregunta/APROBACION%20DE%20FRANCISCO%20SAMAME%20RETIRO%20DE%20CICL_Martha%20Luisa%20Apaza%20A.pdf</t>
  </si>
  <si>
    <t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t>
  </si>
  <si>
    <t>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t>
  </si>
  <si>
    <t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t>
  </si>
  <si>
    <t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t>
  </si>
  <si>
    <t>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t>
  </si>
  <si>
    <t>Se trabajará con el equipo de Soporte de Tramites ( staff aumentado)</t>
  </si>
  <si>
    <t>30/07: Contactaremos al área académica para validar si estos cambios han sido cruzados con ellos.  
05/08: Reunión con el equipo de banner 07/08.
12/08: Se puede trabajar con las horas del equipo de soporte para el desarrollo</t>
  </si>
  <si>
    <t>Carlos Sanchez Rubio - Gerente de Seguridad TI</t>
  </si>
  <si>
    <t>https://educorpperu-my.sharepoint.com/personal/diana_zapata_laureate_pe1/Documents/Aplicaciones/Microsoft%20Forms/REGISTRO%20DE%20INICIATIVAS%20-%20GESTI%C3%93N%20DE%20LA%20DEMANDA%20(2%201/Pregunta/Implementaci%C3%B3n%20Microsegmentaci%C3%B3n%20Illumio_Carlos%20Sanchez%20Rubio%201.pdf</t>
  </si>
  <si>
    <t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t>
  </si>
  <si>
    <t xml:space="preserve">Aplicaciones y Sistemas - Soluciones de Gestión Académica
Aplicaciones en alcance:
- Banner UPN
- Banner UPC
- Banner CIB
- Socrates UPC
- Socrates CIB
</t>
  </si>
  <si>
    <t>https://educorpperu-my.sharepoint.com/personal/diana_zapata_laureate_pe1/Documents/Aplicaciones/Microsoft%20Forms/REGISTRO%20DE%20INICIATIVAS%20-%20GESTI%C3%93N%20DE%20LA%20DEMANDA%20(2%201/Adjuntar%20sustentos%20que%20ayuden%20al%20entendimiento%20de/ADP-%20Laureate%20Education_Carlos%20Sanchez%20Rubio%201.pdf</t>
  </si>
  <si>
    <t>02/07: La estimación tiene como alcance: etapa de análisis, pruebas, pase a producción y seguimiento (estabilización).
Para Sócrates, confirmaremos si el alcance incluye los puntos de integración con el ecosistema Banner-Gema</t>
  </si>
  <si>
    <t xml:space="preserve">
25/06: Asignado a José Pajuelo
04/06: Esta estimación no es menor, necesita a varias personas del equipo y de otras áreas. Se tiene en paralelo estimación de Gema Fas 2 que tienen prioridad. Iniciaremos está estimación conforme nos liberemos de Gema Fase 2. 
Se necesita que Seguridad nos comparta sus lineamientos.
28/08: Se adjunta la propuesta del proveedor, pero no se indica qué se necesita de nuestro lado. Por ser un requeriminto de Seguridad, nos reuniremos con Carlos S. para afinar el alcance.</t>
  </si>
  <si>
    <t>Mejoras en las integraciones de Pagos UPN</t>
  </si>
  <si>
    <t>Eliminar incidencias recurrentes, reducir la complejidad técnica y disminuir los tiempos de integración de los flujos de publicación y procesamiento de pagos mediante el rediseño de las integraciones y su orquestación con APIs/MuleSoft.</t>
  </si>
  <si>
    <t>Christian E. Quiroz Plefke</t>
  </si>
  <si>
    <t>https://educorpperu-my.sharepoint.com/personal/diana_zapata_laureate_pe1/Documents/Aplicaciones/Microsoft%20Forms/REGISTRO%20DE%20INICIATIVAS%20-%20GESTI%C3%93N%20DE%20LA%20DEMANDA%20(2%201/Pregunta/kickoff%20evidencia_Gerson%20Vereau%20Rosas.PNG</t>
  </si>
  <si>
    <t>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t>
  </si>
  <si>
    <t>Contar con integraciones simplificadas y desacopladas, orquestadas mediante APIs/MuleSoft, con procesamiento síncrono y menor dependencia de componentes como colas, ODS, jobs .NET, PM2, SFTP y crontabs, reduciendo incidencias y tiempos de procesamiento.</t>
  </si>
  <si>
    <t>Creación y publicación de deudas; retorno de pagos a Banner y CRM; retorno de pagos a PeopleSoft. Impacta las integraciones entre Banner, PeopleSoft, Asbanc, Portal de Pagos y CRM.</t>
  </si>
  <si>
    <t>Mayor estabilidad de los flujos de pago, reducción de incidencias, menor complejidad técnica, mayor visibilidad del procesamiento y reducción del tiempo de sincronización de información.</t>
  </si>
  <si>
    <t>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t>
  </si>
  <si>
    <t>AR</t>
  </si>
  <si>
    <t>11/09 GV, solicita se mueva la iniciativa a Planificadas</t>
  </si>
  <si>
    <t>iris.montenegro@upn.edu.pe</t>
  </si>
  <si>
    <t>Iris Montenegro Sanchez</t>
  </si>
  <si>
    <t>Configuración de códigos de NC Y ND según normativa de SUNAT</t>
  </si>
  <si>
    <t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t>
  </si>
  <si>
    <t>https://educorpperu-my.sharepoint.com/personal/diana_zapata_laureate_pe1/Documents/Aplicaciones/Microsoft%20Forms/REGISTRO%20DE%20INICIATIVAS%20-%20GESTI%C3%93N%20DE%20LA%20DEMANDA%20(2%201/Pregunta/Requerimiento%20de%20Facturaci%C3%B3n%20-%20Actualizaci%C3%B3n_Iris%20Montenegro%20Sanc.pdf</t>
  </si>
  <si>
    <t>Se recibió la resolución de SUNAT N°0048-2026, en la cual entra en vigencia el 01.08. Donde se menciona que se debe realizar la modificación de los códigos que se utilizan en las notas de crédito y notas de débito, así como también en los resumes diarios (por concepto gratuito)</t>
  </si>
  <si>
    <t>Se necesita la configuración de los códigos de las notas de crédito y notas de debito, asi como validar la descripción que sale en la documentación impresa, según la resolución de Sunat, a fin de poder cumplir con la norma.</t>
  </si>
  <si>
    <t>Proceso de generación de notas de crédito y débito.
Área impactada: Facturación, TAX</t>
  </si>
  <si>
    <t>Evitar sanciones, cumplir con el ente regular y evitar reprocesos.</t>
  </si>
  <si>
    <t>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t>
  </si>
  <si>
    <t>Estela proporciona el ambiente de pruebas sin costo
Recursos Internos</t>
  </si>
  <si>
    <t>morelia.barzola@laureate.pe</t>
  </si>
  <si>
    <t>Morelia Barzola Canto</t>
  </si>
  <si>
    <t>Implementación del reporte de facturación por cuota (pensiones) en data lake</t>
  </si>
  <si>
    <t>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t>
  </si>
  <si>
    <t>https://educorpperu-my.sharepoint.com/personal/diana_zapata_laureate_pe1/Documents/Aplicaciones/Microsoft%20Forms/REGISTRO%20DE%20INICIATIVAS%20-%20GESTI%C3%93N%20DE%20LA%20DEMANDA%20(2%201/Pregunta/Proyecto%20reporte%20060_Morelia%20Barzola%20Cant.pdf</t>
  </si>
  <si>
    <t>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t>
  </si>
  <si>
    <t>Buscamos optimizar y agilizar el desarrollo de este reporte, el cual tras su implementación en data lake, nos mostraría la información actualizada y esta información estaría siendo visualizada a la par por diferentes equipos de finanzas</t>
  </si>
  <si>
    <t>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t>
  </si>
  <si>
    <t>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t>
  </si>
  <si>
    <t>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t>
  </si>
  <si>
    <t>Se tendrá acompañamiento continuo del usuario de negocio para absolver dudas referentes a la forma operativa de trabajo actual. De no ser así se pondrá en riesgo los tiempos previstos.
Se tendrá la documentación y definiciones requeridas de manera oportuna. 
Se contará con la participación oportuna del usuario de negociuo para las validaciones del/ de los entregables parciales y finales. De no ser así se pondrá en riesgo los tiempos previstos.
El alcance establecido originalmente no variará. . De no ser así se pondrá en riesgo los tiempos previstos.</t>
  </si>
  <si>
    <t>Query de historial académico</t>
  </si>
  <si>
    <t>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t>
  </si>
  <si>
    <t>Carlos Alvarez</t>
  </si>
  <si>
    <t>https://educorpperu-my.sharepoint.com/personal/diana_zapata_laureate_pe1/Documents/Aplicaciones/Microsoft%20Forms/REGISTRO%20DE%20INICIATIVAS%20-%20GESTI%C3%93N%20DE%20LA%20DEMANDA%20(2%201/Pregunta/VB%20Rector%20UPN_Carla%20Arias%20Schreibe%201.png</t>
  </si>
  <si>
    <t xml:space="preserve">A partir de la implementación de malla gutemberg, esta casuística es uno de los principales motivos de consultas y reclamos de estudiantes en Contacto UPN. </t>
  </si>
  <si>
    <t>Contar con la query para mitigar impactos en la matrícula 26-2; ver detalles en la ppt.</t>
  </si>
  <si>
    <t>Impacto en NPS de estudiantes; uno de los principales motivos de consultas/ reclamos en Contacto UPN.</t>
  </si>
  <si>
    <t>https://educorpperu-my.sharepoint.com/personal/diana_zapata_laureate_pe1/_layouts/15/Doc.aspx?sourcedoc=%7BB7E088E1-8006-4783-94C8-791CBACD3725%7D&amp;file=Gesti%C3%B3n%20de%20iniciativas%20-%20Registro%20CA_Carla%20Arias%20Schreibe.pptx&amp;action=edit&amp;mobileredirect=true</t>
  </si>
  <si>
    <t>Se generará un reporte descargable en Power BI.
Se considera generar Query en la nueva estructura en Datalake Aurora. 
2 días para construcción de reporte, una semana para construcción de ETL en aurora.
Los campos requeridos no se modificarán.</t>
  </si>
  <si>
    <t xml:space="preserve">Internos </t>
  </si>
  <si>
    <t>30/07: AV: Se coordinará reunión con BI para explicar el objetivo del query y ver cómo disponibilizar esta cantidad de información.
16/07: Asignado a Piero Sánchez</t>
  </si>
  <si>
    <t>Desarrollo con Recurso Interno
o	Fecha de Inicio: 5 de octubre
o	Fecha de Fin: 5 de noviembre (duración aproximada de 1 mes)
o	Costo: Sin costo adicional directo en presupuesto externo.</t>
  </si>
  <si>
    <t>Implementación del Portal Web de Course Catalog UPC</t>
  </si>
  <si>
    <t>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t>
  </si>
  <si>
    <t>https://educorpperu-my.sharepoint.com/personal/diana_zapata_laureate_pe1/Documents/Aplicaciones/Microsoft%20Forms/REGISTRO%20DE%20INICIATIVAS%20-%20GESTI%C3%93N%20DE%20LA%20DEMANDA%20(2%201/Pregunta/RE_%20Requerimiento%20-%20Soporte%20para%20despliegue%20d_Angela%20Lucano%20Carran.pdf</t>
  </si>
  <si>
    <t>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t>
  </si>
  <si>
    <t>Contar con el Course Catalog Web desplegado y operativo, permitiendo que estudiantes, docentes y staff accedan de manera centralizada, interactiva y segura a la información académica de las asignaturas, contribuyendo al cumplimiento de requisitos WSCUC y mejorando la experiencia y planificación académica.</t>
  </si>
  <si>
    <t>Atender las necesidades de información y consultas académicas, sobre la información de las asignaturas que se ofrecen en UPC, requeridas por estudiantes, docentes y staff.</t>
  </si>
  <si>
    <t>-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t>
  </si>
  <si>
    <t>https://educorpperu-my.sharepoint.com/personal/diana_zapata_laureate_pe1/_layouts/15/Doc.aspx?sourcedoc=%7BA0EE780B-D66F-42EC-83A6-4E699CDA9EE9%7D&amp;file=Solicitud%20de%20requerimientos%20Idea%20nueva%20y%20mejo_Angela%20Lucano%20Carran%203.pptx&amp;action=edit&amp;mobileredirect=true</t>
  </si>
  <si>
    <t>- La estimación asume que la solución existe y funciona. La solución ya ha sido probada y está lista para que se pase a producción.</t>
  </si>
  <si>
    <t xml:space="preserve">
04/06: La estimación consiste en:
1. Validar si la nueva aplicación tiene SSO activo.
2. Desplegar aplicación en ambientes de UPC.
3. Involucrar a los dominios de Servicios Académicos (Carlos Q.) y Gestión Docente (Ana María) para agregar links en MiUPC y la Intranet Docente Administrativa respectivamente.
CQ:14/05/2026: La iniciativa al parecer implica desplegar una aplicación nueva, es necesario tener la validación de Johnny para identificar en que dominio caeria esta aplicación nueva, queda en estado pendiente</t>
  </si>
  <si>
    <t>Revisión integral del frente Aplicaciones</t>
  </si>
  <si>
    <t>https://educorpperu-my.sharepoint.com/personal/diana_zapata_laureate_pe1/Documents/Aplicaciones/Microsoft%20Forms/REGISTRO%20DE%20INICIATIVAS%20-%20GESTI%C3%93N%20DE%20LA%20DEMANDA%20(2%201/Pregunta/VB%20UPN%20Ica%20y%20Piura_Franco%20Manuel%20Vera%20S%201.pdf</t>
  </si>
  <si>
    <t>Completar el Gantt de actividades desde el frente de TI - Aplicaciones</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</si>
  <si>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t>
  </si>
  <si>
    <t>17/09 FV solicita asignar a Johnny R como LD</t>
  </si>
  <si>
    <t>29/09  FV, solicita se mueva de Por Estimar a Planificadas</t>
  </si>
  <si>
    <t>Revisión integral del frente TI - Aplicaciones</t>
  </si>
  <si>
    <t>https://educorpperu-my.sharepoint.com/personal/diana_zapata_laureate_pe1/Documents/Aplicaciones/Microsoft%20Forms/REGISTRO%20DE%20INICIATIVAS%20-%20GESTI%C3%93N%20DE%20LA%20DEMANDA%20(2%201/Pregunta/VB%20UPN%20Ica%20y%20Piura_Franco%20Manuel%20Vera%20S%203.pdf</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</si>
  <si>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t>
  </si>
  <si>
    <t>Revisión integral del frente TI - Aceleradora</t>
  </si>
  <si>
    <t>https://educorpperu-my.sharepoint.com/personal/diana_zapata_laureate_pe1/Documents/Aplicaciones/Microsoft%20Forms/REGISTRO%20DE%20INICIATIVAS%20-%20GESTI%C3%93N%20DE%20LA%20DEMANDA%20(2%201/Pregunta/VB%20UPN%20Ica%20y%20Piura_Franco%20Manuel%20Vera%20S%202.pdf</t>
  </si>
  <si>
    <t>Completar el Gantt de actividades desde el frente de TI - Digital Tech</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</si>
  <si>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t>
  </si>
  <si>
    <t>https://educorpperu-my.sharepoint.com/personal/diana_zapata_laureate_pe1/Documents/Aplicaciones/Microsoft%20Forms/REGISTRO%20DE%20INICIATIVAS%20-%20GESTI%C3%93N%20DE%20LA%20DEMANDA%20(2%201/Pregunta/VB%20UPN%20Ica%20y%20Piura_Franco%20Manuel%20Vera%20S%204.pdf</t>
  </si>
  <si>
    <t>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t>
  </si>
  <si>
    <t>Se mueve a Planificado, autorizado por AM.</t>
  </si>
  <si>
    <t>Visibilidad de cargos en los canales de recaudación de banca por internet y banca movil</t>
  </si>
  <si>
    <t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t>
  </si>
  <si>
    <t>https://educorpperu-my.sharepoint.com/personal/diana_zapata_laureate_pe1/Documents/Aplicaciones/Microsoft%20Forms/REGISTRO%20DE%20INICIATIVAS%20-%20GESTI%C3%93N%20DE%20LA%20DEMANDA%20(2%201/Pregunta/vb-%20Director%20de%20operaciones%20financieras_Iris%20Montenegro%20Sanc.pdf</t>
  </si>
  <si>
    <t>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t>
  </si>
  <si>
    <t>Que los estudiantes puedan identificar los conceptos pagados.</t>
  </si>
  <si>
    <t>procesos de recaudación, gestión de reembolso
Areas: Facturación, recaudación, atención al estudiantes, a los estudiantes mismo</t>
  </si>
  <si>
    <t>Evitar gestionar reembolso innecesarios, mejorar la experiencia con el estudiante</t>
  </si>
  <si>
    <t>https://educorpperu-my.sharepoint.com/personal/diana_zapata_laureate_pe1/_layouts/15/Doc.aspx?sourcedoc=%7B667DBB4F-FB71-4472-B7BA-BD2155F6D09F%7D&amp;file=Gesti%C3%B3n%20de%20iniciativas%20-%20Visibilidad%20de%20cargo_Iris%20Montenegro%20Sanc.pptx&amp;action=edit&amp;mobileredirect=true</t>
  </si>
  <si>
    <t>Sistema Sócrates -Habilitación de la generación de más de 8 cuotas por operación generación de obligaciones .</t>
  </si>
  <si>
    <t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t>
  </si>
  <si>
    <t>https://educorpperu-my.sharepoint.com/personal/diana_zapata_laureate_pe1/_layouts/15/Doc.aspx?sourcedoc=%7B264D4D20-2E61-4610-8CEF-977D4749F443%7D&amp;file=Aprobaci%C3%B3n_3_4_Marco%20Zu%C3%B1iga%20Leiva%201.docx&amp;action=default&amp;mobileredirect=true</t>
  </si>
  <si>
    <t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t>
  </si>
  <si>
    <t>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t>
  </si>
  <si>
    <t>Area de ventas, área de Facturación .</t>
  </si>
  <si>
    <t>Reducción del trabajo operativo, de riesgos y mejora en la atención.</t>
  </si>
  <si>
    <t>https://educorpperu-my.sharepoint.com/personal/diana_zapata_laureate_pe1/_layouts/15/Doc.aspx?sourcedoc=%7B68918AA3-3AE1-48DD-A63B-52BBF71FCDC4%7D&amp;file=Sistema%20S%C3%B3crates%20-Habilitaci%C3%B3n%20de%20la%20generaci_Marco%20Zu%C3%B1iga%20Leiva.pptx&amp;action=edit&amp;mobileredirect=true</t>
  </si>
  <si>
    <t>El cambio solicitado es en Socrates</t>
  </si>
  <si>
    <t>Requerimineto no catalogado</t>
  </si>
  <si>
    <t>Se proyecta con recursos internos, si hubiera que trabajarlo con recurso externo el tiempo se modifica.</t>
  </si>
  <si>
    <t xml:space="preserve">Módulo de transferencia de obligaciones –Habilitación de botones y exclusión de obligaciones ya procesadas. </t>
  </si>
  <si>
    <t>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t>
  </si>
  <si>
    <t>https://educorpperu-my.sharepoint.com/personal/diana_zapata_laureate_pe1/_layouts/15/Doc.aspx?sourcedoc=%7B2826619F-AEBE-42FE-A2B2-375277A76F7E%7D&amp;file=Aprobaci%C3%B3n_2_Marco%20Zu%C3%B1iga%20Leiva.docx&amp;action=default&amp;mobileredirect=true</t>
  </si>
  <si>
    <t>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t>
  </si>
  <si>
    <t>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t>
  </si>
  <si>
    <t xml:space="preserve">Facturación , Ventas y Admisión </t>
  </si>
  <si>
    <t>Precisión en el cálculo de comisiones, disminución del trabajo operación para las áreas de Ventas y Facturación.</t>
  </si>
  <si>
    <t>https://educorpperu-my.sharepoint.com/personal/diana_zapata_laureate_pe1/_layouts/15/Doc.aspx?sourcedoc=%7BF5478423-8C64-44F8-990B-A3F799FAAB2E%7D&amp;file=M%C3%B3dulo%20de%20transferencia%20de%20obligaciones%20%E2%80%93Habi_Marco%20Zu%C3%B1iga%20Leiva.pptx&amp;action=edit&amp;mobileredirect=true</t>
  </si>
  <si>
    <t>Cambios solo en la plataforma de obligaciones EPG</t>
  </si>
  <si>
    <t>En caso no se apruebe el plan por temas de tiempo se podria evaluar con recursos externos.</t>
  </si>
  <si>
    <t>Sistema Spring-Habilitación de comprobantes temporales(XB) para las cuotas 2 en adelante y automatización del cambio a fiscal</t>
  </si>
  <si>
    <t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t>
  </si>
  <si>
    <t>https://educorpperu-my.sharepoint.com/personal/diana_zapata_laureate_pe1/_layouts/15/Doc.aspx?sourcedoc=%7BDC295ECD-77F3-4093-8FC7-7358E967986B%7D&amp;file=Aprobaci%C3%B3n_1_Marco%20Zu%C3%B1iga%20Leiva.docx&amp;action=default&amp;mobileredirect=true</t>
  </si>
  <si>
    <t>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t>
  </si>
  <si>
    <t>Que los asesores puedan emitir todas las cuotas de los programas al momento de la venta para que el area de facturación realice una conciliación sólo de revisión y que las comisiones puedan ser calculadas de manera correcta.</t>
  </si>
  <si>
    <t>Proceso de ventas y área de facturación .</t>
  </si>
  <si>
    <t>Reducción operativa en riesgos y horas hombre</t>
  </si>
  <si>
    <t>https://educorpperu-my.sharepoint.com/personal/diana_zapata_laureate_pe1/_layouts/15/Doc.aspx?sourcedoc=%7B9EE90CB9-3E09-48F8-9CD4-7985225ADC00%7D&amp;file=Gesti%C3%B3n%20de%20iniciativas%20-%20Proceso%20y%20registro%205_Marco%20Zu%C3%B1iga%20Leiva.pptx&amp;action=edit&amp;mobileredirect=true</t>
  </si>
  <si>
    <t>Se automatiza el envio del reporte</t>
  </si>
  <si>
    <t>Se corrige la actualización de periodos, ahora se haria el cambio en base de datos con un pase express.</t>
  </si>
  <si>
    <t>PRB0043195 - Mejora de validación de caracteres en CRM para evitar encolamiento de fichas de postulación</t>
  </si>
  <si>
    <t>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t>
  </si>
  <si>
    <t>https://educorpperu-my.sharepoint.com/personal/diana_zapata_laureate_pe1/Documents/Aplicaciones/Microsoft%20Forms/REGISTRO%20DE%20INICIATIVAS%20-%20GESTI%C3%93N%20DE%20LA%20DEMANDA%20(2%201/Pregunta/PRB0043195%20-%20aprob_Bruno%20Chiappe%20Vegas.pdf</t>
  </si>
  <si>
    <t>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t>
  </si>
  <si>
    <t>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t>
  </si>
  <si>
    <t>Proceso comercial y de admisión de postulantes, envío de ficha de postulación
Impacta principalmente a Comercial/Admisión</t>
  </si>
  <si>
    <t>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t>
  </si>
  <si>
    <t>https://educorpperu-my.sharepoint.com/personal/diana_zapata_laureate_pe1/_layouts/15/Doc.aspx?sourcedoc=%7BD20DD22D-A943-46B9-8EE0-4CC9854E4185%7D&amp;file=Gesti%C3%B3n%20de%20iniciativas%20-%20PRB0043195_Bruno%20Chiappe%20Vegas.pptx&amp;action=edit&amp;mobileredirect=true</t>
  </si>
  <si>
    <t>Se aplican cambios en CRM para filtrar caracteres antes de envio a cola de Rabbit</t>
  </si>
  <si>
    <t>Optimización de arquitectura de integración de procesos de Admisión y Pagos de UPN</t>
  </si>
  <si>
    <t>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t>
  </si>
  <si>
    <t>Humberto Marotta</t>
  </si>
  <si>
    <t>Constantemente se reportan incidencias de Prioridad 1 relacionadas a las integraciones de los procesos de Admisión y Pagos. Incluye sistemas como CRM, Banner y Peoplesoft.</t>
  </si>
  <si>
    <t>Plantear una nueva arquitectura que sea simple, robusta y escalable, que permita que los cargos lleguen a los bancos sin complicaciones para que los alumnos puedan pagar. Asimismo, una vez paguen, este pago se refleje en los sistemas.</t>
  </si>
  <si>
    <t>Admisión y Pagos</t>
  </si>
  <si>
    <t>Nicolas Morales/Luis Calderón</t>
  </si>
  <si>
    <t xml:space="preserve">- La estimción debe contemplar el To Be de las integraciones de UPN.
- Se debe priorizar los componentes relacionados a pagos. </t>
  </si>
  <si>
    <t>11/06: El tiempo y costo definido no es el final, ya que aún Arquitectura nos debe los diagramas de arquitectura propuesta de 4 mejoras. Estimamos que para el próximo jueves tengamos la estimación completa.
04/06: El lunes 08/06 Arquitectura nos pasará la arquitectura final propuesta. Con esto, recién podremos concluir con la estimación. Fecha estimada de fin: 10/06.
28/05: Se han sostenido reuniones con Arquitectura. Ya se tiene identificado 8 componentes que se deben mejorar. Arquitectura está validando esa lista.</t>
  </si>
  <si>
    <t>Avancemos</t>
  </si>
  <si>
    <t>Interno TI</t>
  </si>
  <si>
    <t>Persona que da conformidad</t>
  </si>
  <si>
    <t>Fecha de conformidad</t>
  </si>
  <si>
    <t>Fecha de eliminación</t>
  </si>
  <si>
    <t>Solicitado por:</t>
  </si>
  <si>
    <t>Motivo</t>
  </si>
  <si>
    <t>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t>
  </si>
  <si>
    <t>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t>
  </si>
  <si>
    <t>Reducción de la carga manual en generación de solucitudes manuales, previa gestión de los equipos de Experiencia que revisan la solicitud generada en Zendesk.
Se debe considerar que el ingreso de un ticket manual toma 15 minutos en promedio
total de ticket 20252 son 65 tickets seria un total de 16 hh para 1 FTE
Se prevee evitar multa de hasta 4 UIT por reclamos generados por alumnos por poder registrar su retiro.</t>
  </si>
  <si>
    <t>Estimación rechazada</t>
  </si>
  <si>
    <t>No se garantiza la mismas columnas que tiene UPN en el reporte que colocan como referencia en la ppt. Se definirá con el usuario cómo máximo en la primera semana del proyecto los campos que se considerarán parte del alcance.
Se asume que la información ya se encuentra en el Data Lake.
Se asume que se contará con disponibilidad del equipo de Control Interno y SOX Compliance y del owner de negocio para la validación y cuadre de la data.</t>
  </si>
  <si>
    <t>No BAU</t>
  </si>
  <si>
    <t>9000-800700-90 (Control Interno)</t>
  </si>
  <si>
    <t>22/06 se procederá a desestimar el requerimiento y eliminar del Excel de Gestión de la Demanda, dado que aún no se tiene la confirmación de su viabilidad.</t>
  </si>
  <si>
    <t>Proyección automática de cursos por 4ta vez</t>
  </si>
  <si>
    <t xml:space="preserve">Janeth Albujar Rodriguez </t>
  </si>
  <si>
    <t>Carla Arias</t>
  </si>
  <si>
    <t>requerimiento no fue aprobado por falta de presupuesto.
Lo que acordé con el equipo Lucía fue trabajar en un documento con reglas más finas para poder tener la cotización del proveedor (cifra más exacta) y sobre eso, gestionar una CEA. Lo ingresaré nuevamente cuando ya tenga este detalle.</t>
  </si>
  <si>
    <t>Atendido por la Célula de Data</t>
  </si>
  <si>
    <t>Janny Nicasio/ Lucía Vega</t>
  </si>
  <si>
    <t xml:space="preserve">- 12/03: Se tuvo reunión con La Aceleradora para revisar el requerimiento. Existen dudas que deben ser solucionadas con el usuario Edgar Alvarez. Anthony Marin liderará la reunión. Involucraremos a Procesos.
- El front de la aplicación que permite dirigirte a la planificación debe ser hecha por La Aceleradora. </t>
  </si>
  <si>
    <t>Neoris desarrollara un Pro C y formas para administración y repositorio de los turnos de planificación
Digital Tech: hacer un rediseño del home para que el cards de matricula donde damos el acceso se aamplie y ocupe el espacio de 2 cards y esto nos lleva a rediseñar el home, para que se pueda ahi informar el turno de matricula y el turno de planificación como recordatorio aparte de los accesos</t>
  </si>
  <si>
    <t>Humberto y Miguel acordaron que lo mejor es no tener turnos en la planificación, ahora estamos validando con Henry cual es el plan de trabajo para lograr este compromiso.</t>
  </si>
  <si>
    <t>Carla Maria Arias</t>
  </si>
  <si>
    <t xml:space="preserve">Jorge Santa Cruz </t>
  </si>
  <si>
    <t>La fecha de inicio planificada esta sujeta a contar con la OC aprobada para el inicio de actividades</t>
  </si>
  <si>
    <t>Se implementará un paliativo donde solicitarán actualizaciones recurrentes de documentos en el portal docente, a través de pases a producción estándar. Franco estará coordinando con Rosario y Victor Mines para la ejecución de estas actividades.</t>
  </si>
  <si>
    <t>Gerson Verau</t>
  </si>
  <si>
    <t xml:space="preserve">Carlos Sanchez </t>
  </si>
  <si>
    <t>Interno TTD</t>
  </si>
  <si>
    <t xml:space="preserve">El impacto en otros requerimientos es:
Técnico: Claudio Paz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
</t>
  </si>
  <si>
    <t>Al ser un proceso cross, se deben realizar pruebas integrales con distitnos frentes
CRM, Portal, Peoplesoft, cargas FTP, aprovisionamiento cuentas</t>
  </si>
  <si>
    <t>Se ingresó por gestión de demanda para regularizar el requerimiento, pero era un actividad que ya estaba trabajándose y se tenía el entendimiento que se ejecutaría el pase a PRD posterior a  la matrícula, por favor confirmar ello.</t>
  </si>
  <si>
    <t>Demanda</t>
  </si>
  <si>
    <t>Se eliminó la iniciativa 42 por superar la vigencia de estimación y el plazo de extensión de 9 días adicionales.</t>
  </si>
  <si>
    <r>
      <t xml:space="preserve">Propuesta:
Realizar análisis para validar </t>
    </r>
    <r>
      <rPr>
        <b/>
        <sz val="11"/>
        <color theme="1"/>
        <rFont val="Calibri"/>
        <family val="2"/>
        <scheme val="minor"/>
      </rPr>
      <t>si se puede</t>
    </r>
    <r>
      <rPr>
        <sz val="11"/>
        <color theme="1"/>
        <rFont val="Calibri"/>
        <family val="2"/>
        <scheme val="minor"/>
      </rPr>
      <t xml:space="preserve"> utilizar el proceso nativo de inscripción por autoservicio Banner, la proyección de cursos se puede realizar por plantilla o por proceso nativo de (capp/proyección) de tal modo que el estudiante visualice los cursos que puede llevar y eliga, con los controles nativos de Banner en cuanto a oferta académica y vacantes.
El tiempo considera revisar el proceso, hacer el análisis, pruebas, capacitar y despliegue</t>
    </r>
  </si>
  <si>
    <t>Preuspuesto elevado. Se reevaluará necesidad y prioridad con negocio</t>
  </si>
  <si>
    <t>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t>
  </si>
  <si>
    <t>Excelencia operativa y experiencia del estudiante.
Menor dependencia de procesos manuales.
Minimiza posibles impactos en la información registrada en los sistemas.
Brindarle fluidez al proceso.
Minimizar errores y futuros reclamos de los estudiantes.</t>
  </si>
  <si>
    <t>- Se asume la creación de servicios que cubran lo siguiente:
1. Creación del alumno y matrícula en Sócrates
2. Generación de la boleta en Spring
3. Conciliación de pago por pasarela con la boleta generada</t>
  </si>
  <si>
    <t>23/04 - JR: El miercoles 22/04 se tuvo reunión en la cual se acordó que el LD será Cesar Soplín. César convocará a Digital Tech y a Aplicaciones y Sistemas para conformar la estimación.
17/04 José P. solicita regresar a estimación proque Lucia V. no reconce el monto (S/44,000)
IMPORTANTE: Se estima 1 mes para realizar la estimacion.</t>
  </si>
  <si>
    <t>Esta programado y la complejidad es ALTA. No se puede actualizar el EXCEL. Se actualiza fecha por priorización de CAD UPN</t>
  </si>
  <si>
    <t>El usuario registrará de nuevo con la información faltante</t>
  </si>
  <si>
    <t xml:space="preserve">Cesar Soplin/Lucía Vega </t>
  </si>
  <si>
    <t>1.5/1.5</t>
  </si>
  <si>
    <t>- Banner debe proveer información de matricula a CRM Dynamics (asumimos que este ETL iingresa la información en Dynamics)
- Las 3 semanas sólo consideran la implementación del servicio que expondrá la data de Banner. + 1 semana de pruebas +1 pase 
- Definir donde ira este ETL. Si es un servidor dedicado los costos podrian subir</t>
  </si>
  <si>
    <t>Se ingresará nuevo requerimiento solicitando una solución "intermedia" de menor costo.</t>
  </si>
  <si>
    <t>Angela Lucano</t>
  </si>
  <si>
    <t>Microsegmentación / Nanosegmentación de aplicaciones críticas</t>
  </si>
  <si>
    <t>Necesitamos implementar microsegmentación en aplicaciones críticas, para limitar comunicaciones no autorizadas y contener movimientos laterales dentro de la red, logrando reducir la superficie de ataque y mejorar la resiliencia frente a incidentes de ciberseguridad.</t>
  </si>
  <si>
    <t>Carlos Sánchez Rubio - Gerente de Seguridad TI</t>
  </si>
  <si>
    <t>Actualmente, las comunicaciones entre componentes o ambientes pueden ser más amplias de lo necesario. Esto facilita propagación de amenazas, movimientos laterales y mayores impactos ante el compromiso de un activo.</t>
  </si>
  <si>
    <t>Arquitectura, equipos de infraestructura, redes, operaciones de seguridad, administradores de aplicaciones y áreas usuarias de servicios críticos.</t>
  </si>
  <si>
    <t>Reducción del alcance potencial de incidentes de ciberseguridad y menor costo de remediación al contener ataques dentro de segmentos reducidos. Disminución del impacto operativo asociado a propagación lateral entre sistemas críticos.</t>
  </si>
  <si>
    <t>Fortalece la arquitectura de seguridad, mejora la contención de amenazas y reduce la superficie de ataque en entornos críticos. Incrementa la resiliencia tecnológica y mejora la capacidad de protección de servicios sensibles del negocio.</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</si>
  <si>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t>
  </si>
  <si>
    <t xml:space="preserve">La segunda fase de la microsegmentación depende de la disponibilidad de recursos del equipo de Dirección de Aplicaciones y Sistemas, ya que en primera instancia es necesario clasificar los servidores on premise en grupos de baja, media y alta criticidad. 
Se cuenta con la disponibilidad de los puertos que usan los servicios, pero es necesario complementar esta información con diagramas o esquemas de comunicación de estas aplicaciones. </t>
  </si>
  <si>
    <t>Tiempo de SLA - usuario no actualizó la información para cambir el alcance.</t>
  </si>
  <si>
    <t>API Pentesting</t>
  </si>
  <si>
    <t>Necesitamos realizar pruebas de seguridad sobre APIs críticas, para identificar y corregir vulnerabilidades que puedan ser explotadas por atacantes, logrando reducir el riesgo de exposición de datos, interrupción de servicios y afectación a sistemas integrados.</t>
  </si>
  <si>
    <t>Las APIs exponen servicios y datos sensibles, pero no todas cuentan con validaciones de seguridad verificadas de forma periódica. Esto puede permitir explotación de vulnerabilidades como exposición de datos, fallas de autenticación o acceso indebido.</t>
  </si>
  <si>
    <t>No Aplica</t>
  </si>
  <si>
    <t>Arquitectura, equipos de desarrollo, integraciones internas</t>
  </si>
  <si>
    <t>Identificación temprana de vulnerabilidades críticas y reducción del costo de remediación al corregir fallas antes de incidentes en producción. Disminución de potenciales pérdidas por indisponibilidad, fuga de datos o atención de incidentes de seguridad.</t>
  </si>
  <si>
    <t>Mejora la postura de seguridad de las APIs, fortalece la confianza en integraciones críticas y reduce el riesgo de exposición de información sensible. Contribuye al cumplimiento de buenas prácticas de seguridad y a una operación más segura y estable.</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</si>
  <si>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t>
  </si>
  <si>
    <t>Se hará un nuevo registro</t>
  </si>
  <si>
    <t>Integración de sistemas críticos con el SIEM</t>
  </si>
  <si>
    <t>Necesitamos integrar los sistemas críticos al SIEM, para centralizar eventos de seguridad y detectar oportunamente actividades sospechosas o incidentes, logrando mejorar la visibilidad, la capacidad de monitoreo y la respuesta ante amenazas.</t>
  </si>
  <si>
    <t>Actualmente, no todos los sistemas críticos reportan sus eventos al SIEM, lo que limita la detección temprana de incidentes y reduce la visibilidad sobre actividades anómalas o compromisos de seguridad.</t>
  </si>
  <si>
    <t>Los sistemas críticos deben enviar eventos relevantes al SIEM con una cobertura suficiente para monitoreo, correlación, alerta temprana e investigación forense.</t>
  </si>
  <si>
    <t>Mejora la visibilidad sobre eventos de seguridad, fortalece la capacidad de respuesta ante incidentes y permite una gestión más oportuna de amenazas. Incrementa el control y la trazabilidad sobre sistemas críticos para el negocio.</t>
  </si>
  <si>
    <t>SIEM = Correlacionador de logs de seguridad para monitoreo, detección y alertamiento de eventos e incidentes de seguridad - La herramienta la administra Cyderes, proveedor corporativo.  Como RACI, Cyderes es el responsable de la herramienta y Seguridad TI de Laureate el accountable
Sistemas críticos a integrar: Banner (UPC, UPN y CIB), CRM (UPC, UPN y CIB), PeopleSoft 9.2 UPN, Spring (UPC y CIB), PeopleSoft HCM
Los logs deben seguir la estructura del documento:
https://educorpperu.sharepoint.com/:b:/s/Repositorio_EquipoCentral/dit/seinf/IQCjVEgG7eTlQb400sBQRRPtAbwij79YMuc3mjJ72KJjt4k?e=i7AyDi</t>
  </si>
  <si>
    <t>62 se dividirá según lo conversado en 03 dirigidas a Johnny Rodriguez, Cesar Soplin y Johnnel Ayala.</t>
  </si>
  <si>
    <t>Ejecución de BIA para sistemas críticos del negocio</t>
  </si>
  <si>
    <t>Necesitamos realizar un Business Impact Analysis (BIA) de los sistemas críticos, para identificar su impacto sobre la operación y definir prioridades de recuperación, logrando fortalecer la continuidad del negocio y una mejor toma de decisiones ante contingencias.</t>
  </si>
  <si>
    <t>Actualmente, no se cuenta con una evaluación formal y actualizada del impacto de indisponibilidad de sistemas críticos. Esto dificulta priorizar recuperación, asignar recursos y definir tiempos objetivos de continuidad.</t>
  </si>
  <si>
    <t>Se debe contar con un BIA formal de los sistemas críticos, validado con las áreas dueñas, que permita definir prioridades, dependencias y objetivos de recuperación alineados al negocio.</t>
  </si>
  <si>
    <t>Proceso de Continuidad del Negocio</t>
  </si>
  <si>
    <t>Fortalece la toma de decisiones ante contingencias, mejora la planificación de continuidad y alinea a TI con las prioridades reales del negocio. Permite una gestión más ordenada, objetiva y consensuada sobre sistemas críticos.</t>
  </si>
  <si>
    <t>"sistemas críticos:
- Banner (UPC, UPN y CIB)
- CRM (UPC, UPN y CIB)
- PeopleSoft 9.2 UPN
- Spring (UPC y CIB)
- PeopleSoft HCM
Tomar como referencia los templates de la ruta:
https://educorpperu.sharepoint.com/:f:/s/Repositorio_EquipoCentral/dit/seinf/IgD5YvQD7X4_SKcYiIa1-aRcAXdCo9VDzYyiFTbQ_w-VzS0?e=e3nnVe"</t>
  </si>
  <si>
    <t>63 se desestima para el 2026.</t>
  </si>
  <si>
    <t>Verificación de Integridad de Backups</t>
  </si>
  <si>
    <t>Necesitamos implementar un proceso de verificación de integridad de backups, para asegurar que los respaldos sean recuperables y confiables ante incidentes, logrando reducir el riesgo de fallas de restauración y fortalecer la continuidad operativa.</t>
  </si>
  <si>
    <t>Carlos Sanchez Rubio - Seguridad TI</t>
  </si>
  <si>
    <t>Contar con respaldos no garantiza su recuperación si no se valida periódicamente su integridad. Esto expone a la organización a fallas durante incidentes, ransomware o eventos de pérdida de información.</t>
  </si>
  <si>
    <t>Proceso de Respaldo de Sistemas de Información</t>
  </si>
  <si>
    <t>Áreas usuarias de sistemas respaldados, TI operativa, infraestructura</t>
  </si>
  <si>
    <t>Reducción del riesgo de fallas de restauración y menor impacto económico por pérdida de información o tiempos extendidos de recuperación. Disminución de horas de contingencia y reproceso al contar con respaldos validados y recuperables.</t>
  </si>
  <si>
    <t>Aumenta la confianza en la estrategia de respaldo, fortalece la continuidad operativa y mejora la preparación ante incidentes como ransomware o fallas tecnológicas. Reduce la incertidumbre sobre la capacidad real de recuperación.</t>
  </si>
  <si>
    <t>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t>
  </si>
  <si>
    <t>No debe ingresar por demanda</t>
  </si>
  <si>
    <t>Genesys – Implementación de Timestamps</t>
  </si>
  <si>
    <t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t>
  </si>
  <si>
    <t>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t>
  </si>
  <si>
    <t>.Gestión de campañas outbound.
Seguimiento y trazabilidad de leads.
Medición de SLA comercial.
Reportería operativa y gerencial.</t>
  </si>
  <si>
    <t>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t>
  </si>
  <si>
    <t>https://educorpperu-my.sharepoint.com/personal/diana_zapata_laureate_pe1/_layouts/15/Doc.aspx?sourcedoc=%7B8F59C472-75F3-48E0-9F18-E94B531DC819%7D&amp;file=Solicitud%20de%20requerimientos_Timestamps%201_Eduardo%20Paul%20Aguilar.pptx&amp;action=edit&amp;mobileredirect=true</t>
  </si>
  <si>
    <t>Horas de configuración de proveedor (data actions), diseño de solución, pruebas y pase a producción. Es para las 3 instituciones. Se asume no se generan reportes externos (Reporte Plano) y esta No llega a CRM. Esta es un requerimiento de mejora.</t>
  </si>
  <si>
    <t>Srting: PER03-9000-450000-90
Cuenta: 6343100 - Honorarios Consultoria Tecno</t>
  </si>
  <si>
    <t>El usuario debe registrar otra iniciativa por que serán 50 campos en total</t>
  </si>
  <si>
    <t>Visualización Adelantada de Clases - Sistema Gestión Docente</t>
  </si>
  <si>
    <t xml:space="preserve">Necesitamos los alumnos y docentes puedan ver sus horario y clases programadas una semana antes de cada inicio. Para poder validar con anticipación algún inconsistencia en la información. Logrando reducir riesgos de ausencia de clases durante el inicio. </t>
  </si>
  <si>
    <t>Dirección de Davi Paulalima</t>
  </si>
  <si>
    <t>Hoy el equipo de TI ejecuta 10 dias con antes del inicio de clases un conjuntos de pases produccion para que los alumnos y docnetes puedan ver esta información. Luego un par de dias antes retornan a la normalidad los el programa.</t>
  </si>
  <si>
    <t>Asignación de Recursos de TI. Proceso de Pase a Producción. Experiencia al estudiante.</t>
  </si>
  <si>
    <t>Reducir la carga manual del equipo de TI al realizar la modificación de la aplicación sumando todos los que intervienen en el proceso
- Analista de Programador (5 horas )
- BRM Seguimiento (10)
- Aprobaciones y validaciones ( Roles varios  - 4horas) 
- Usuario validando (3 horas)</t>
  </si>
  <si>
    <t>Asegurar la mejora en la experiencia del estudiante.
Reducción de actividades administrativas de TI.</t>
  </si>
  <si>
    <t>https://educorpperu-my.sharepoint.com/personal/diana_zapata_laureate_pe1/_layouts/15/Doc.aspx?sourcedoc=%7BF15528DB-4205-4182-80A5-0A8B8E36B1BE%7D&amp;file=Solicitud%20adelanto%20y%20retorno%20de%20visualizacion_Eduardo%20Paul%20Aguilar.pptx&amp;action=edit&amp;mobileredirect=true</t>
  </si>
  <si>
    <t>Habilitación de funcionalidades en CRM UPN - Admisión On Line RITM0603995</t>
  </si>
  <si>
    <t>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t>
  </si>
  <si>
    <t>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t>
  </si>
  <si>
    <t>Proceso de Admisión</t>
  </si>
  <si>
    <t>https://educorpperu-my.sharepoint.com/personal/diana_zapata_laureate_pe1/_layouts/15/Doc.aspx?sourcedoc=%7B61466882-7AAC-4A5D-9EE1-5CB4289AD248%7D&amp;file=Solicitud%20de%20requerimientos%20Idea%20nueva%20y%20mejo_Jose%20Paredes%20Herbozo.pptx&amp;action=edit&amp;mobileredirect=true</t>
  </si>
  <si>
    <t xml:space="preserve">CS: Esta solicitud ya se encuentra atendiendose
DZ: Se coloca la iniciativa en proceso porque no tiene información de la estimación
</t>
  </si>
  <si>
    <t>No paso por el proceso de demanda - no se tienen datos</t>
  </si>
  <si>
    <t>Automatización de reportería Funnel</t>
  </si>
  <si>
    <t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t>
  </si>
  <si>
    <t>Gianfranco Espinoza - Gerencia de marketing negocios</t>
  </si>
  <si>
    <t>Se requiere desarrollar nuevas funcionalidades para automatización de reportes funnel.</t>
  </si>
  <si>
    <t>Inscripciones</t>
  </si>
  <si>
    <t>Este proyecto tiene como objetivo alcanzar ingresos por $3.4 millones y un EBITDA de $1.9 millones en su etapa de madurez.</t>
  </si>
  <si>
    <t>Esta iniciativa tiene como objetivo incrementar los ingresos proyectados mediante el aumento del número de estudiantes matriculados en los próximos años, así como mejorar la eficiencia en el servicio brindado a los estudiantes.</t>
  </si>
  <si>
    <t>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t>
  </si>
  <si>
    <t>Cambio de alcance</t>
  </si>
  <si>
    <t>[Horacius 1] -Automatización end-to-end de la creación de cuentas del AD y cálculo de la denominación del correo institucional mediante HORACIUS en UPN, UPC y CIB. incluyendo la construcción de APIs en HCM.</t>
  </si>
  <si>
    <t>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t>
  </si>
  <si>
    <t>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t>
  </si>
  <si>
    <t>La creación de la identidad digital de los colaboradores se realiza mediante un proceso estandarizado y automatizado a través de Horacius para todas las instituciones (UPN, UPC y Cibertec). A partir de la información proveniente de los sistemas de recursos humanos(ULTIPRO). Horacius gestiona de forma centralizada la creación de la cuenta de Active Directory (AD) , así como el cálculo y validación automática de la cuenta de correo institucional, aplicando reglas definidas de nomenclatura y control de duplicidad.
Una vez creada la identidad digital, el sistema habilita de forma integrada el proceso de gestión y provisión de accesos a las aplicaciones, permitiendo que las solicitudes, aprobaciones y aprovisionamientos se realicen de manera automatizada y trazable. Para UPC y Cibertec se deberá deshabilitar la funcionalidad de creación de cuentas de AD actualmente gestionada por ID Usuario, manteniendo esta aplicación para las funciones de autorización y gestión de accesos
Con este esquema, se logra un proceso homogéneo entre las instituciones, se reducen las actividades manuales y los reprocesos operativos, se mejora el tiempo de habilitación de cuentas y accesos para los colaboradores, y se fortalece la trazabilidad y control en la gestión de identidades y accesos, alineándose con los requerimientos operativos y de cumplimiento de controles.</t>
  </si>
  <si>
    <t>Proceso de incorporación y gestión de colaboradores 
Procesos operativos del negocio que utilizan aplicaciones institucionales, 
Proceso de gestión de identidades y accesos 
Procesos de control y cumplimiento regulatorio</t>
  </si>
  <si>
    <t>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t>
  </si>
  <si>
    <t>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t>
  </si>
  <si>
    <t xml:space="preserve">No se considera en esta estimación : 
-Levantamiento de observaciones al proveedor durante los controles de seguridad
-Costos generados por incremento de recursos en los servidores de HCM donde se colocará la nueva integración
-Implementación del nuevo flujo de Horacius en UPC, CIBERTEC
</t>
  </si>
  <si>
    <t>15/05 NC: Se envió por correo estimación al usuario solicitante</t>
  </si>
  <si>
    <t>UPC: 5 meses
CIB: 4 meses
UPN: 4.3 meses</t>
  </si>
  <si>
    <t>UPC: S/ 9856
CIB: S/ 9856
UPN: $3,360 +
S/ 9,856</t>
  </si>
  <si>
    <t>- Para UPC y CIB se asume que se contará con Horacius implementado
- No se incluyen tareas ni costos asociados al levantamiento de observaciones al proveedor durante los controles de seguridad</t>
  </si>
  <si>
    <t>Interno y externo</t>
  </si>
  <si>
    <t>11/08 GV: Aún no se tiene claridad de donde podríamos obtener el presupuesto.</t>
  </si>
  <si>
    <t>11/08 GV: Aún no se tiene claridad de donde podríamos obtener el presupuesto.
21/09: Ronald indicó que no se realizará este año por falta de presupuesto. Posiblemente se coloque en el budget del siguiente año</t>
  </si>
  <si>
    <t>Ronald Benites indicó que no se realizará este año por falta de presupuesto. Posiblemente se coloque en el budget del siguiente año.</t>
  </si>
  <si>
    <t>IMPULSO AL TRÁMITE DE DEPORTISTAS DESTACADOS</t>
  </si>
  <si>
    <t>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t>
  </si>
  <si>
    <t>JAVIERA ALCAZAR - VIDA UNIVERSITARIA</t>
  </si>
  <si>
    <t>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t>
  </si>
  <si>
    <t>PROCESO DE SOLICITUDES DE SERVICIO DE DEPORTISTAS DESTACADOS. 
IMPACTA EN REGISTRO DE NOTAS, 
CIERRE DE NRC 
CIERRE DE CICLO
CONTROL DE ASISTENCIA DEL ESTUDIANTE
APLICACION DEL REGLAMENTO DE ESTUDIOS Y DEL REGLAMENTO ADMINISTRATIVO ACADÉMICO</t>
  </si>
  <si>
    <t>Calidad Académica;Transformación Digital;Excelencia Operativa</t>
  </si>
  <si>
    <t xml:space="preserve">Automatización de más de 9,000 solicitudes anuales, eliminando completamente errores de digitalización.
Reducción de aproximadamente 450 horas persona por ciclo (150 horas Deportes + 300 horas Registros Académicos).
Reducción de 50% o más en el tiempo de atención a las solicitudes de deportistas destacados.
 </t>
  </si>
  <si>
    <t>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t>
  </si>
  <si>
    <t>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t>
  </si>
  <si>
    <t>- Con el cambio solicitado, ahora tendrá impacto en uClass, por lo tanto afectaría a Portal Docente.
- Esto ya se estimó para backfills a excepción del impacto en uClass (la reprogramación o la corrección de asistencia debe ir directamente a uClass).</t>
  </si>
  <si>
    <t>No se cuenta con el presupuesto, se solicita revisar nuevamente la estimación y ver la probabilidad de poder hacerlo con recurso interno.</t>
  </si>
  <si>
    <t>Implementación de flujos de aprobación de solicitudes de acceso a aplicaciones de UPC mediante Horacius.</t>
  </si>
  <si>
    <t>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t>
  </si>
  <si>
    <t>Henry Logan - Director de Servicios TI</t>
  </si>
  <si>
    <t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t>
  </si>
  <si>
    <t xml:space="preserve">•	Proceso de incorporación y gestión de colaboradores 
•	Procesos operativos del negocio que utilizan aplicaciones institucionales, 
•	Proceso de gestión de identidades y accesos 
•	Procesos de control y cumplimiento regulatorio
</t>
  </si>
  <si>
    <t>La implementación de flujos de aprobación centralizados permitirá reducir el tiempo dedicado al seguimiento manual de aprobaciones de accesos y disminuir reprocesos asociados a solicitudes incompletas o aprobaciones no registradas adecuadamente.</t>
  </si>
  <si>
    <t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t>
  </si>
  <si>
    <t>https://educorpperu-my.sharepoint.com/personal/diana_zapata_laureate_pe1/Documents/Aplicaciones/Microsoft%20Forms/REGISTRO%20DE%20INICIATIVAS%20-%20GESTI%C3%93N%20DE%20LA%20DEMANDA%20(2%201/Adjuntar%20sustentos%20que%20ayuden%20al%20entendimiento%20de/Aprobaci%C3%B3n%20VP-Humberto_Ronald%20Benites%20Vilch%201.pdf</t>
  </si>
  <si>
    <t>Implementación de clonación automática – Idiomas UPC</t>
  </si>
  <si>
    <t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t>
  </si>
  <si>
    <t>Briam Ledesma</t>
  </si>
  <si>
    <t>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t>
  </si>
  <si>
    <t>Matrícula de alumnos del Centro de Idiomas para programas de Pregrado y EPE.</t>
  </si>
  <si>
    <t>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t>
  </si>
  <si>
    <t>https://educorpperu-my.sharepoint.com/personal/diana_zapata_laureate_pe1/_layouts/15/Doc.aspx?sourcedoc=%7BDC88AB5E-04FF-4433-AED6-D0DE1896CD0E%7D&amp;file=Solicitud%20de%20requerimientos%20Clonaci%C3%B3n%20Autom%C3%A1t_Giancarlo%20Villacorta.pptx&amp;action=edit&amp;mobileredirect=true</t>
  </si>
  <si>
    <t>Implementación de la integración entre Wetalk y Blackboard.
Uso de equipo interno y externo: 
Interno: 1 Experto BB/ 1 Analista de sistemas/ 1 QA/ 1 Lider Tecnico/ 1 Jefe de proyectos
Externo: 2 Expertos en integraciones ETL.
La estructura de estimación es aproximadamente:
Analisis: 4 semanas
Desarrollo: 15 semanas
Certificación y Liberación: 5 semanas</t>
  </si>
  <si>
    <t>se han estimado 6 meses de 2 desarrolladores integraciones Stefanini, 172 horas por mes a una tarifa S/ 80.36 x hora (IGV incluido)</t>
  </si>
  <si>
    <t>Se tiene una sesión mañana con el área de negocio para la revisión de esta iniciativa y su presupuesto. Se revisó el requerimiento y no se considera prioritario para este año, ya que no se cuenta con suficiente validación o sustento del negocio asociado (el solicitante ya no nos acompaña en la institución).</t>
  </si>
  <si>
    <t>Mejora del Reporte de Matriculados de Licencias Coursera (Sólo notas)</t>
  </si>
  <si>
    <t>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t>
  </si>
  <si>
    <t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t>
  </si>
  <si>
    <t>Proceso de seguimiento académico y comunicación personalizada a estudiantes (solo en el caso de notas)
Proceso de generación de reportes de cierre de ciclo (matrículas + notas)</t>
  </si>
  <si>
    <t xml:space="preserve">Reducción del tiempo de carga del reporte de 25-30 minutos a menos de 5 minutos
Seguimiento académico personalizado a estudiantes, comprometiendo el mantenimiento de tasas de alumnos aprobados en el curso (85.66%) </t>
  </si>
  <si>
    <t>Entrega de comunicaciones personalizadas a estudiantes sobre su avance.</t>
  </si>
  <si>
    <t>https://educorpperu-my.sharepoint.com/personal/diana_zapata_laureate_pe1/_layouts/15/Doc.aspx?sourcedoc=%7BCABC557D-B48D-48A5-97C3-D586FDCFB6EB%7D&amp;file=Plantilla%20Solicitud%20de%20requerimientos%20Reporte_Angela%20Lucano%20Carran%201.pptx&amp;action=edit&amp;mobileredirect=true</t>
  </si>
  <si>
    <t>Oz</t>
  </si>
  <si>
    <t>El reporte de Notas Cursos Coursera hoy existe en Reporting Service (Aplicativo), sin embargo, el requerimiento del negocio menciona que demora mucho en ejecutar. Se conversó con Jhony y Manuel V. e indicaron que la lentitud se da porque cruzan una tabla de Banner que tiene los cursos coursera con la información de Uclass (notas detalladas) y en la herramienta que desarrollan tiene limitantes. Se validó con Angel Lucano que para el reporte de notas no era necesario tener la información en línea que podían tener 1 día de desfase y no tener inconvenientes. Por lo cual se considero obtenerlo del Data Lake.
Sólo se implementará el reporte de Notas. El de matricula esta fuera del alcance. Se considera 1 tabla de Banner llevarla al Data Lake, construir el reporte de notas, se asume que la información de notas detalladas ya se encuentra en el Data Lake. Se considera que Manuel Valle compartirá el query con el que hoy arman el reporte en Reporting Services</t>
  </si>
  <si>
    <t>Requerimiento No BAU</t>
  </si>
  <si>
    <t>Se registrará un nuevo requerimiento ya que la usuario indica que le es vital que se tenga a tiempo real.</t>
  </si>
  <si>
    <t>[SPO] Automatización de Programación UPN</t>
  </si>
  <si>
    <t>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t>
  </si>
  <si>
    <t>Janeth Albujar - Directora de Operaciones Académicas</t>
  </si>
  <si>
    <t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t>
  </si>
  <si>
    <t>Estimación de demanda
Planificación y programación de horarios
Matrícula de estudiantes (nuevos, continuos, reingresos)
Alcance UG/ WA, en todas las modalidades de dictado.</t>
  </si>
  <si>
    <t>10% de solicitudes de estudiantes durante matrícula, por no poder contiinar con el registro de cursos por clases cerradas o no disponibles.
Ahorro por eficiencia de 5.6 FTE. Segregado por etapas:
1) Estimación de demanda: 0.3
2) Planificación de horarios: 
    a. Principal: 4.6
    b. Bolsones: 0.04
3) Registro de horarios en sistema: 0.01
4) Auditoría y ajustes previo a matrícula: 0.7</t>
  </si>
  <si>
    <t>Demanda confiable
Evitar tantas adecuaciones de programación durante la matrícula
Matrícula más fluida</t>
  </si>
  <si>
    <t>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t>
  </si>
  <si>
    <t>- 09/04: En novimbre del 2025 se revisó el proceso presentado por la SPO y se tuvo reuniones con un proveedor para revisar si su herramienta calza con lo que se necesita. Se tuvo una propuesta validada por los usuarios
- Suscripción Anual: USD 300,359 + IGV
- Consultoría: USD 35,000 + IGV
- Link de la propuesta: https://educorpperu-my.sharepoint.com/:f:/g/personal/johnny_rodriguez_laureate_pe/IgAJa6TKPXRqSop5zX6Ea8NNAWkeSar-c_gMLptpQNzOGmI?e=qFj5Q7</t>
  </si>
  <si>
    <t>SPO ha solicitado que se realice una nueva evaluación con otros proveedores</t>
  </si>
  <si>
    <t>Implementación de encuesta de satisfacción post atención y base de datos en canal telefónico UPN</t>
  </si>
  <si>
    <t>Para medir la satisfacción del estudiante respecto a la atención recibida en el canal telefónico, permitiendo generar indicadores de experiencia y mejorar la calidad del servicio. Y la medición directa de la experiencia del usuario posterior a la interacción.</t>
  </si>
  <si>
    <t>Luis Roncal - Director de Experiencia</t>
  </si>
  <si>
    <t>Es una encuesta manual, el desafío es poder levantar la satisfacción del alumno y reducir las horas hombre al trabajar el resultado (es un paso más en el equipo).</t>
  </si>
  <si>
    <t>Proceso de atención al estudiante</t>
  </si>
  <si>
    <t>Reducción de tiempo de atención (calculable)</t>
  </si>
  <si>
    <t>Mejora la satisfacción del estudiante</t>
  </si>
  <si>
    <t>https://educorpperu-my.sharepoint.com/personal/diana_zapata_laureate_pe1/_layouts/15/Doc.aspx?sourcedoc=%7B01D400AE-5DCC-421A-BCC5-3D78CDFEB12A%7D&amp;file=SOLICITUD%20DE%20REQUERIMIENTOS%20(1)_Gerson%20Vereau%20Rosas.pptx&amp;action=edit&amp;mobileredirect=true</t>
  </si>
  <si>
    <t>Debe trabajarse con proveedor ECONTACT, se calcula como 25 horas de trabajo. Se entiende que es una acción que dispara una llamada para una encuesta por canal telefonico.</t>
  </si>
  <si>
    <t>Es el mismo que el 119.</t>
  </si>
  <si>
    <t>Ajustar query Reporte R2 que servirá como input para la generación del RPA de Validación de Egreso (fase 2)</t>
  </si>
  <si>
    <t>Contar con el reporte que sirve como input para la generación del RPA de Validación de Egreso (fase 2) que actualmente se viene trabajando con el equipo de Automatización de Procesos y está detenido porque se requiere este ajuste en la Query.</t>
  </si>
  <si>
    <t>Carlos Diez - Director de Secretaría Académica</t>
  </si>
  <si>
    <t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t>
  </si>
  <si>
    <t>Proceso de egreso estudiantes</t>
  </si>
  <si>
    <t>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t>
  </si>
  <si>
    <t>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t>
  </si>
  <si>
    <t>Lucía Vega / Nicolas Morales</t>
  </si>
  <si>
    <t>16/04: En reunión de comité de estimación se indicó que no se trata solo de actualizar un query. Se debe analizar mejor lo que se requiere ya que actualmente el RPA está apagado.
El requerimiento solicita que generemos información desde Data Lake para alimentar un RPA, sin embargo, se ha acordado con Humberto y Arquitectura que Data Lake no proveerá información a los RPA.</t>
  </si>
  <si>
    <t>Reunión programada revisar necesidad de manera cross, con negocio y equipo de automatización, y redefinir requerimiento. Favor de eliminarlo, se volverá a ingresar con nuevo alcance.</t>
  </si>
  <si>
    <t>Implementación de un modelo de reportería integrado para la gestión del estudiante becado</t>
  </si>
  <si>
    <t>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t>
  </si>
  <si>
    <t>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t>
  </si>
  <si>
    <t>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t>
  </si>
  <si>
    <t>Resp. Social y Sostenibilidad;Calidad Académica;Excelencia Operativa</t>
  </si>
  <si>
    <t>La implementación de un modelo de reportería integrado permitiría reducir pérdidas económicas estimadas asociadas a la deserción y pérdida de beca por TRICA, desaprobación total y traslados (aprox. S/ 2.8 millones anuales), así como mejorar la captura oportuna de ingresos potenciales vinculados a trámites de ampliación de beca y bachiller (aprox. S/ 6.7 millones), además de disminuir significativamente la carga operativa actual de más de 2,700 horas anuales destinadas a consolidación manual, validaciones y generación de reportes, optimizando recursos equivalentes a más de un FTE.</t>
  </si>
  <si>
    <t>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t>
  </si>
  <si>
    <t>https://educorpperu-my.sharepoint.com/personal/diana_zapata_laureate_pe1/_layouts/15/Doc.aspx?sourcedoc=%7B5B17155A-09DE-47FC-A6C2-359025EABBD4%7D&amp;file=Solicitud%20de%20requerimientos%20Idea%20nueva%20y%20mejo_Angela%20Lucano%20Carran.pptx&amp;action=edit&amp;mobileredirect=true</t>
  </si>
  <si>
    <t>Se asume que la mayor parte de la información ya se encuentra en el Data Lake.
Se asume que la plataforma para mostrar el reporte será en Power BI.
Se asume que el usuario no podrá modificar los reportes y que en caso de cambio deberán proceder con una solicitud al equipo de Data y BI para realizar los ajustes necesarios.
Se asume que se consideran los reportes que se encuentran en la ppt.
Se asume que no se conectará con ninguna nueva fuente de aplicativo.
Se asume de acuerdo con lo explicado al usuario solicitante que no se podrá mostrar información de Bachilleres ni Titulados, considerando que Grados y Títulos aún no termina de actualizar la información en Banner.
Se asume que en caso de aprobarse la implementación deberá hacerse un análisis funcional para dejar claro y escrito la cantidad de reportes, que reportes y sus campos, caso contrario no se debe iniciar la implementación.</t>
  </si>
  <si>
    <t>El negocio no cuenta con el presupuesto hoy. Se está considerando en el LRP del equipo para el próximo año pase por reevaluación y planificación del requerimiento.</t>
  </si>
  <si>
    <t>Segmentar la visualización de NRC en matrícula en línea según perfil académico del estudiante</t>
  </si>
  <si>
    <t>Mejorar la experiencia del estudiante durante el proceso de matrícula, Reducir intentos fallidos de inscripción, Disminuir consultas y reclamos relacionados a restricciones de malla o modalidad, Optimizar el proceso de selección de cursos haciéndolo más claro y ordenado.</t>
  </si>
  <si>
    <t>Janeth Albujar - Director Operaciones Académicas</t>
  </si>
  <si>
    <t>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t>
  </si>
  <si>
    <t>Proceso de matrícula</t>
  </si>
  <si>
    <t>Reducción de casos en Contacto UPN.  Se espera reducir una cantidad significativa del total de 17,034 tickets relacionados con el submotivo ‘Restricciones que impiden mi matrícula’</t>
  </si>
  <si>
    <t>Mejorar la experiencia del estudiante durante el proceso de matrícula</t>
  </si>
  <si>
    <t>https://educorpperu-my.sharepoint.com/personal/diana_zapata_laureate_pe1/_layouts/15/Doc.aspx?sourcedoc=%7BE4FFC0CE-C5B5-4646-913F-893C522B61A9%7D&amp;file=Solicitud%20de%20requerimientos%20Idea%20nueva%20y%20mejo_Gerson%20Vereau%20Rosas%202.pptx&amp;action=edit&amp;mobileredirect=true</t>
  </si>
  <si>
    <t>- Este requerimiento se ha revisado con el proveedor Neoris y se ha llegado a la conclusión de que no se puede realizar el filtro ya que para lograrlo se tendría que modificar el autoservicio que es nativo de Banner.
- La limitante se debe a que por base de datos no se puede identificar atributos que nos permitan realizar el filtro. 
- Se puede realizar una sesión con el usuario para explicar el caso.</t>
  </si>
  <si>
    <t>No hay solución para la necesidad de negocio, se coordinará reunión para reevaluar alternativas (25/04)</t>
  </si>
  <si>
    <t>fabiola.gorbina@laureate.pe</t>
  </si>
  <si>
    <t>Fabiola Gorbina Llerena</t>
  </si>
  <si>
    <t>Creación y migración de datos de padres en CRM desde formularios</t>
  </si>
  <si>
    <t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t>
  </si>
  <si>
    <t xml:space="preserve">Mónica Castañeda Herrera </t>
  </si>
  <si>
    <t>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t>
  </si>
  <si>
    <t>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t>
  </si>
  <si>
    <t>Innovación y Crecimiento;Excelencia Operativa;Transformación Digital</t>
  </si>
  <si>
    <t>Reducción de errores y reprocesos manuales, agilizando la gestión de datos y garantizando información completa y confiable para la toma de decisiones comerciales y el seguimiento efectivo de los decisores clave.</t>
  </si>
  <si>
    <t>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t>
  </si>
  <si>
    <t>Proveedor FDZ desarrollo de servicios web. Desarrollo interno para que FUNNEL no considere esta información. Configurar reglas de negocio por equipos SDR.</t>
  </si>
  <si>
    <t>Debe considerarse que luego el área de Marketing debe integrarse usando estos cambios. Esa actividad BAU esta fuera del alcance.</t>
  </si>
  <si>
    <t>BCV: Negocio envía una consulta: "Los datos de padres que ingresen como nuevos después de la implementación del proyecto entrarán a CRM con el identificador “padres” sin requerir migraciones adicionales".
29/04: A espera de respuesta para aprobar la estimación
BCV: 30/04: se resolvió consulta de negocio, a espera de aprobación</t>
  </si>
  <si>
    <t xml:space="preserve">Vamos a desestimar la iniciativa ya que no cuenta con presupuesto y prioridad correspondiente. </t>
  </si>
  <si>
    <t>Estabilización Sistema Académico UPC - 1era iteración MCH</t>
  </si>
  <si>
    <t xml:space="preserve">Miguel Chang </t>
  </si>
  <si>
    <t>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t>
  </si>
  <si>
    <t>Davies Galdos</t>
  </si>
  <si>
    <t>Por favor eliminar la iniciativa 91 - Estabilización Sistema Académico UPC - 1era iteración MCH, el motivo es que se registraron las 8 iniciativas que formaban este grupo de manera independiente.</t>
  </si>
  <si>
    <t xml:space="preserve">Implementación de Solución que abarque el proceso integral de reclutamiento y selección (IA incorporada en cada etapa del proceso: Revisión CV, armado de documentos) </t>
  </si>
  <si>
    <t xml:space="preserve">Necesitamos realizar el proceso de selección de forma oportuna para contar con docentes con experiencia adecuada y compentencias necesarias para el dictado del o los cursos que tiene asignado, logrando garantizar el proceso de enseñanza / aprendizaje. </t>
  </si>
  <si>
    <t>Sebastian Lindley - VP Transformación</t>
  </si>
  <si>
    <t xml:space="preserve">Esther Capcha </t>
  </si>
  <si>
    <t>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t>
  </si>
  <si>
    <t>Proceso de Reclutamiento y selección docente</t>
  </si>
  <si>
    <t>Incremento del NPS docente
Se gana una ampliación del proceso de convocatoria y evaluación de postulantes a causa de la reducción de reprocesos y tiempos operativos manuales.
Proceso escalable acorde al crecimiento de la institución.</t>
  </si>
  <si>
    <t>La presente estimación es de Alto nivel y puede tener una desviación del 40%
El monto puede ajustarse, en fase de análisis y diseño luego de la validación con Arquitectura y Seguridad.
La integración con RENIEC solicitada por la iniciativa "Solución que abarque el proceso integral de reclutamiento y selección (IA incorporada en cada etapa del proceso: Revisión CV, armado de documentos)" puede tener afectación en el plazo y viabilidad, ya RENIEC debe primero validar la integración solicitada.</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</si>
  <si>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DOA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</si>
  <si>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debido a que la reestimación es de alta complejidad.</t>
  </si>
  <si>
    <t>Digitalización trámite Digitalización Certificado de Estudios</t>
  </si>
  <si>
    <t xml:space="preserve">Necesitamos Integrar la pasarela de pagos dentro del portal MI UPC para que el estudiante pueda completar el pago de sus trámites certificado de estudios sin salir de la plataforma, logrando una experiencia 100% digital y disminuyendo los reprocesos.
</t>
  </si>
  <si>
    <t>Luis Roncal - Experiencia</t>
  </si>
  <si>
    <t>Pago de trámites</t>
  </si>
  <si>
    <t>Hoy en día, los estudiantes de UPC es redirigido al app del banco para pagar su trámite. Lo que necesitamos es que el estudiante pueda tener la pasarela de pago integrada en el portal para que que no tenga abondanar la plataforma.</t>
  </si>
  <si>
    <t>Incremento en la tasa de conversión de trámites pagados, al eliminar los puntos de abandono en la etapa de pago.
Cumplimiento sostenido de ≥ 90% de trámites procesados sin intervención manual, reduciendo la dependencia operativa del equipo.
Reducción del tiempo total del ciclo de registro y pago dentro del portal, mejorando la eficiencia del proceso end-to-end.
Disminución de reprocesos y casos operativos generados por pagos no identificados, incompletos o no conciliados.
Reducción de contactos inbound asociados a consultas de estado, confirmación o seguimiento de trámites.
Mejora del índice de satisfacción transaccional, con meta de CSAT ≥ 75%.</t>
  </si>
  <si>
    <t>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t>
  </si>
  <si>
    <t>https://educorpperu-my.sharepoint.com/personal/diana_zapata_laureate_pe1/_layouts/15/Doc.aspx?sourcedoc=%7BFFD37D6F-DD62-4987-BC7C-6A14C82659B2%7D&amp;file=Status%20proyecto%20-%20Redise%C3%B1o%20de%20tr%C3%A1mites%2020_03_Daniella%20Poppe%20Medin.pptx&amp;action=edit&amp;mobileredirect=true</t>
  </si>
  <si>
    <t>Ya fue atendido, no debe ingresar a demanda</t>
  </si>
  <si>
    <t>Habilitar uso de External Tag</t>
  </si>
  <si>
    <t>Implementar en Genesys Cloud la transferencia automática del campo "Código de Persona", ubicado en la lista de contactos, hacia la Etiqueta Externa de la interacción outbound.</t>
  </si>
  <si>
    <t xml:space="preserve">Mejora la trazabilidad del lead, la calidad de la reportería y reduce reprocesos manuales de conciliación
</t>
  </si>
  <si>
    <t>https://educorpperu-my.sharepoint.com/personal/diana_zapata_laureate_pe1/_layouts/15/Doc.aspx?sourcedoc=%7BAAC2DFB6-6438-4925-B98C-55078195DC5E%7D&amp;file=Solicitud%20de%20requerimientos_Etiqueta%20Externa_Jos%C3%A9%20Paredes%20Herbozo.pptx&amp;action=edit&amp;mobileredirect=true</t>
  </si>
  <si>
    <t>0.25</t>
  </si>
  <si>
    <t>$ 0</t>
  </si>
  <si>
    <t>Costo del desarrollo incluido en el requerimiento de GENESYS TIMESTAMP</t>
  </si>
  <si>
    <t>Automatización del reporte de recálculo de ingresos contables</t>
  </si>
  <si>
    <t xml:space="preserve">Automatizar un reporte estandarizado que permita recalcular y conciliar los ingresos contables desde PeopleSoft, considerando alumnos matriculados, patrocinados y no matriculados, con corte por periodo académico y fecha de cierre.
</t>
  </si>
  <si>
    <t xml:space="preserve">Elian I. Chumbimune Yauri </t>
  </si>
  <si>
    <t xml:space="preserve">El recálculo de ingresos se realiza de forma manual en Excel, con múltiples cruces, ajustes y validaciones dependientes del conocimiento operativo, generando alto esfuerzo, riesgo de error, poca trazabilidad y dificultad para auditorías.
</t>
  </si>
  <si>
    <t xml:space="preserve">Contabilidad </t>
  </si>
  <si>
    <t>-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t>
  </si>
  <si>
    <t>https://educorpperu-my.sharepoint.com/personal/diana_zapata_laureate_pe1/_layouts/15/Doc.aspx?sourcedoc=%7BAC80CDFA-327B-47AB-A478-0577DBD8FE0E%7D&amp;file=Requerimiento%20Reporte%20Recalculo%20de%20ingresos_Jos%C3%A9%20Paredes%20Herbozo.pptx&amp;action=edit&amp;mobileredirect=true</t>
  </si>
  <si>
    <t>2 meses</t>
  </si>
  <si>
    <t>Se asume que la información fuente ya se encuentra en Data Lake
Se asume la disponibilidad del usuario de negocio para aclaración de dudas funcionales o técnicas en línea a la operativa manual actual.</t>
  </si>
  <si>
    <t>Se ha agendado reunión con el usuario para realizar algunas consultas que podrían generar un impacto grande en la estimación</t>
  </si>
  <si>
    <t xml:space="preserve">Se agrego el tiempo de 2meses. </t>
  </si>
  <si>
    <t>Se cancelará esta línea hasta que el negocio consiga el presupuesto.</t>
  </si>
  <si>
    <t>Se cancelará por falta de presupuesto.</t>
  </si>
  <si>
    <t>Generar una lógica a a nivel de Base de Datos, con el fin de mostrar la tabla de Cobranzas de UPC en el Datalake a nivel de tipo de pago y no genere duplicidad en los montos  que viene construyendo el equipo de Data &amp; BI.</t>
  </si>
  <si>
    <t>FRANCO MANUEL CHIAPPE FALEN - GERENTE DE REPORTING, COBRANZAS Y BAD DEBT</t>
  </si>
  <si>
    <t>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t>
  </si>
  <si>
    <t>Proceso de Cobranzas, utilizando información para el seguimiento y control de los indicadores</t>
  </si>
  <si>
    <t>no aplica</t>
  </si>
  <si>
    <t>https://educorpperu-my.sharepoint.com/personal/diana_zapata_laureate_pe1/_layouts/15/Doc.aspx?sourcedoc=%7B0C9BFA4A-F25E-4FE5-ADD6-5C687D204FAE%7D&amp;file=Solicitud%20de%20requerimientos%20Idea%20nueva%20y%20mejo_Gerson%20Vereau%20Rosas%204.pptx&amp;action=edit&amp;mobileredirect=true</t>
  </si>
  <si>
    <t>07/05 Gerson Vereau, solicita eliminar el registro por duplicidad queda la ID 120</t>
  </si>
  <si>
    <t>Registro duplicado queda la ID 120</t>
  </si>
  <si>
    <t>jhon.huanca@upn.edu.pe</t>
  </si>
  <si>
    <t>Jhon Huanca Huaman</t>
  </si>
  <si>
    <t>Implementación de Plataforma con Power Platform para la generación y envío de constancias y certificados.</t>
  </si>
  <si>
    <t>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t>
  </si>
  <si>
    <t>Sally Vilcapoma - Innovación, Control y Seguimiento UPN</t>
  </si>
  <si>
    <t>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t>
  </si>
  <si>
    <t>Proceso de envío de constancias y certificados</t>
  </si>
  <si>
    <t>25,516 soles anuales en licenciamiento de SAETA.</t>
  </si>
  <si>
    <t>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t>
  </si>
  <si>
    <t>30/04 Se elimina porque la iniciativa debe ingresarlo un BP</t>
  </si>
  <si>
    <t>Se elimina porque la iniciativa debe ingresarlo un BP</t>
  </si>
  <si>
    <t>Admisión Online (Fase 2)</t>
  </si>
  <si>
    <t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t>
  </si>
  <si>
    <t>https://educorpperu-my.sharepoint.com/personal/diana_zapata_laureate_pe1/Documents/Aplicaciones/Microsoft%20Forms/REGISTRO%20DE%20INICIATIVAS%20-%20GESTI%C3%93N%20DE%20LA%20DEMANDA%20(2%201/Pregunta/olk_GiZq5TaWKA_Jos%C3%A9%20Paredes%20Herbozo.png</t>
  </si>
  <si>
    <t>Actualmente la operación manual dilata la venta.</t>
  </si>
  <si>
    <t>Se entregan todos los servicios solicitados y estos cumplen con la funcionalidad esperada</t>
  </si>
  <si>
    <t>Admisión, Marketing</t>
  </si>
  <si>
    <t xml:space="preserve">Desarrollar e implementar una plataforma digital que permita realizar el proceso de admisión de manera completamente online, integrando IA para mejorar la experiencia del prospecto y automatizar procesos operativos.
</t>
  </si>
  <si>
    <t>https://educorpperu-my.sharepoint.com/personal/diana_zapata_laureate_pe1/_layouts/15/Doc.aspx?sourcedoc=%7B5D291B10-5066-4D8A-AD65-AE4310DF4BE6%7D&amp;file=Solicitud%20de%20requerimientos%20Idea%20nueva%20y%20mejo_Jos%C3%A9%20Paredes%20Herbozo.pptx&amp;action=edit&amp;mobileredirect=true</t>
  </si>
  <si>
    <t>ESTE PEDIDO FUE CANCELADO. Esta es una integración CRM - GDO en su mayoria. Son funcionalidades nuevas.</t>
  </si>
  <si>
    <t>Implementación de nueva API Banner de validación de solicitud de Constancia de Matricula simple y con cursos incluidos</t>
  </si>
  <si>
    <t>Necesitamos validar el proceso de solicitud de constancia de matricula, para garantizar la integridad de la información de los estudiantes solicitantes, logrando que el 100% de solicitudes se apliquen correctamente.</t>
  </si>
  <si>
    <t>https://educorpperu-my.sharepoint.com/:b:/g/personal/diana_zapata_laureate_pe1/IQCpvPXvu4ViQ5IPhoL_QKRmAeh3Twmh2u0vuTfRq3oBFxE?e=gzEJH9</t>
  </si>
  <si>
    <t>Actualmente no existe una Api para mostrar los asesores a los alumnos chachimbos, sin embargo para presentar los asesores a los estudiantes se tiene que carga de forma manual un excel en el Portal del Estudiante.
El sistema consulta varias Apis para determinar la elegibilidad de la solicitud por parte del estudiante. Esta forma de obtener la información impacta en la performance de resultados.</t>
  </si>
  <si>
    <t xml:space="preserve">El sistema debe validar desde una sola Api la elegibilidad del solicitante.
</t>
  </si>
  <si>
    <t>Proceso de solicitud de constancia de matricula simple y con cursos incluidos</t>
  </si>
  <si>
    <t>Mejora la experiencia del estudiante en la solicitud de la constancia de matricula.</t>
  </si>
  <si>
    <t xml:space="preserve">21/09 AV solicita eliminación </t>
  </si>
  <si>
    <t>Conversé con Hugo Vega sobre este requerimiento y me comenta que ya no es necesario porque ha reutilizado una API existente.</t>
  </si>
  <si>
    <t>Eliminación de la validación obligatoria de asistencia en solicitudes de marcación para cursos virtuales</t>
  </si>
  <si>
    <t>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t>
  </si>
  <si>
    <t>https://educorpperu-my.sharepoint.com/personal/diana_zapata_laureate_pe1/Documents/Aplicaciones/Microsoft%20Forms/REGISTRO%20DE%20INICIATIVAS%20-%20GESTI%C3%93N%20DE%20LA%20DEMANDA%20(2%201/Pregunta/RV_RITM0615294-Problemas%20en%20Portal_Angela%20Lucano%20Carran.pdf</t>
  </si>
  <si>
    <t>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t>
  </si>
  <si>
    <t>El sistema debe permitir que el docente de cursos virtuales envíe directamente la solicitud de marcación sin requerir el registro de asistencia estudiantil.</t>
  </si>
  <si>
    <t>Solicitud de marcación del docente</t>
  </si>
  <si>
    <t>- Mayor confiabilidad de la información académica.
- Mejor experiencia para docentes.
- Alineamiento del sistema con la modalidad virtual.
- Disminución de riesgos reputacionales y administrativos.</t>
  </si>
  <si>
    <t>https://educorpperu-my.sharepoint.com/personal/diana_zapata_laureate_pe1/_layouts/15/Doc.aspx?sourcedoc=%7B771B946B-D5F1-4228-917E-CC6649E177CA%7D&amp;file=Marzo%202026%20-%20Solicitud%20de%20requerimiento%20Porta_Angela%20Lucano%20Carran.pptx&amp;action=edit&amp;mobileredirect=true</t>
  </si>
  <si>
    <t>No se consideran nuevas reglas
Se asume un tiempos QA de 1 semana</t>
  </si>
  <si>
    <t>Requerimiento No  BAU</t>
  </si>
  <si>
    <t xml:space="preserve">09/06: Se completó la estimación solicitada
https://educorpperu.sharepoint.com/:f:/s/CoordinadoresInnovacinYOp/IgCltQ6UGbdoQK2lb3iGwG2sAXdV4mXh6ReDM2BQV8u9fQg?e=8weJXZ
04/06: Se completará estimación el 09/06.
14/05 NC: Se tiene dependencia del especialista Miguel Leython, actualmente asignado a Proyecto Portal </t>
  </si>
  <si>
    <t>15/06/2026 : Carla A. 16/06: Por favor dar como eliminado el rq #153 Eliminación de la validación obligatoria de asistencia en solicitudes de marcación para cursos virtuales, ya que estaba relacionado con el 156. Con la solución brindada mediante el ticket de incidencia, ambos rq ya no son necesarios.</t>
  </si>
  <si>
    <t>16/06: Por favor dar como eliminado el rq #153 Eliminación de la validación obligatoria de asistencia en solicitudes de marcación para cursos virtuales, ya que estaba relacionado con el 156. Con la solución brindada mediante el ticket de incidencia, ambos rq ya no son necesarios.</t>
  </si>
  <si>
    <t>Incorporación de ambientes virtuales en el módulo de reprogramación de clases (Asociado al REQ: Eliminación de la validación obligatoria de asistencia en solicitudes de marcación para cursos virtuales)</t>
  </si>
  <si>
    <t>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t>
  </si>
  <si>
    <t>https://educorpperu-my.sharepoint.com/personal/diana_zapata_laureate_pe1/Documents/Aplicaciones/Microsoft%20Forms/REGISTRO%20DE%20INICIATIVAS%20-%20GESTI%C3%93N%20DE%20LA%20DEMANDA%20(2%201/Pregunta/RV_RITM0615294-Problemas%20en%20Portal_Angela%20Lucano%20Carran%201.pdf</t>
  </si>
  <si>
    <t>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t>
  </si>
  <si>
    <t>El sistema debe incluir ambientes virtuales como opción válida dentro del módulo de reprogramaciones para registrar correctamente las sesiones virtuales reprogramadas.</t>
  </si>
  <si>
    <t>Reprogramación de clases</t>
  </si>
  <si>
    <t>- Mejora de la experiencia de uso del sistema para docentes.
- Adecuación del sistema a escenarios virtuales.
- Mayor control y formalización de las reprogramaciones.
- Incremento de la eficiencia operativa académica y administrativa.</t>
  </si>
  <si>
    <t>https://educorpperu-my.sharepoint.com/personal/diana_zapata_laureate_pe1/_layouts/15/Doc.aspx?sourcedoc=%7B8A8E51D2-B51A-4EB9-A0DB-B4F2D058B41C%7D&amp;file=Marzo%202026%20-%20Solicitud%20de%20requerimiento%20Porta_Angela%20Lucano%20Carran%201.pptx&amp;action=edit&amp;mobileredirect=true</t>
  </si>
  <si>
    <t>04/06: En validación con el BP, ya que al parecer este pedido ya fue atendido. En base a esto, Nohelí revisará nueva fecha de estimación ya que Miguel sigue en Portal Docente y saldrá de vacaciones del 08/06 una semana.
14/05 NC: Se tiene dependencia del especialista Miguel Leython, actualmente asignado a Proyecto Portal 
04/06 : Se solicito confirmación al BRM sobre continuidad del pedido con el negocio, ya que hace unas semanas se había atendido un requerimiento similar con un ticket de incidencias
15/06 Carla A.  solicita la eliminación de la iniciativa</t>
  </si>
  <si>
    <t>Mejoras para asignación de carreras, sedes y programas - Equipo Centralizado de Convalidaciones</t>
  </si>
  <si>
    <t>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t>
  </si>
  <si>
    <t>Carlos Saavedra</t>
  </si>
  <si>
    <t>https://educorpperu-my.sharepoint.com/personal/diana_zapata_laureate_pe1/Documents/Aplicaciones/Microsoft%20Forms/REGISTRO%20DE%20INICIATIVAS%20-%20GESTI%C3%93N%20DE%20LA%20DEMANDA%20(2%201/Pregunta/Ronald%20Lazarte%20DOA_Carla%20Arias%20Schreibe.png</t>
  </si>
  <si>
    <t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t>
  </si>
  <si>
    <t>Contar dentro de la misma funcionalidad con la opción de asignación y baja múltiple. Negocio está abierto a tener la solución mínima viable, como por ejemplo: archivo de carga en excel con plantilla que soporte las modificaciones.</t>
  </si>
  <si>
    <t>Admisión de estudiantes nuevos
Convalidación</t>
  </si>
  <si>
    <t>Facilitar el control y asignación docente para trabajos de convalidación</t>
  </si>
  <si>
    <t>https://educorpperu-my.sharepoint.com/personal/diana_zapata_laureate_pe1/Documents/Aplicaciones/Microsoft%20Forms/REGISTRO%20DE%20INICIATIVAS%20-%20GESTI%C3%93N%20DE%20LA%20DEMANDA%20(2%201/Adjuntar%20sustentos%20que%20ayuden%20al%20entendimiento%20de/Funcionalidad%20Portal%20Direcci%C3%B3n_Carla%20Arias%20Schreibe.png</t>
  </si>
  <si>
    <t>Req. No catalogado</t>
  </si>
  <si>
    <t>04/06: Agregar link de estimación</t>
  </si>
  <si>
    <t>Se despriorizó esta iniciativa, por el costo involucrado y por otras necesidades de mayor relevancia para Rectorado</t>
  </si>
  <si>
    <t>Mejora del proceso de programación de horarios, desde la planificación hasta la carga de horarios en el sistema logrando la máxima estandarización a nivel de las instituciones y agilidad del proceso mediante la simplificación y soporte de solución tecnológica.</t>
  </si>
  <si>
    <t>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t>
  </si>
  <si>
    <t>https://educorpperu-my.sharepoint.com/personal/diana_zapata_laureate_pe1/Documents/Aplicaciones/Microsoft%20Forms/REGISTRO%20DE%20INICIATIVAS%20-%20GESTI%C3%93N%20DE%20LA%20DEMANDA%20(2%201/Pregunta/RE%20SPO%20Iniciativa%20Productividad%20WeTalk%20cLEAN_Nicolas%20Morales%20Chum.png</t>
  </si>
  <si>
    <t>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t>
  </si>
  <si>
    <t>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t>
  </si>
  <si>
    <t>Programación Horaria WeTalk</t>
  </si>
  <si>
    <t>Mejora en la experiencia del alumno.
Reducción de un tiempo operativo por demoras en tiempo de respuesta</t>
  </si>
  <si>
    <t>https://educorpperu-my.sharepoint.com/personal/diana_zapata_laureate_pe1/_layouts/15/Doc.aspx?sourcedoc=%7BE24CA149-F959-4495-94B1-7DA6D2881E02%7D&amp;file=LEAN%2BIA_Pitch%20TI_WeTALK_Nicolas%20Morales%20Chum.pptx&amp;action=edit&amp;mobileredirect=true</t>
  </si>
  <si>
    <t>28/05: Se entrega estimación.</t>
  </si>
  <si>
    <t>16-jul</t>
  </si>
  <si>
    <t>Rediseñar proceso PT en instituciones logrando la máxima estandarización, revisión de reglas de negocio, agilidad del proceso mediante la simplificación y soporte de solución tecnológica.</t>
  </si>
  <si>
    <t>Inscripción y visualización de resultados del PT de forma rápida y sencilla. Tener visibilidad de la información necesaria a lo largo del proceso (estado de trámite)</t>
  </si>
  <si>
    <t>https://educorpperu-my.sharepoint.com/personal/diana_zapata_laureate_pe1/Documents/Aplicaciones/Microsoft%20Forms/REGISTRO%20DE%20INICIATIVAS%20-%20GESTI%C3%93N%20DE%20LA%20DEMANDA%20(2%201/Pregunta/RE%20SPO%20Iniciativa%20Productividad%20WeTalk%20cLEAN_Nicolas%20Morales%20Chum%201.png</t>
  </si>
  <si>
    <t>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t>
  </si>
  <si>
    <t>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t>
  </si>
  <si>
    <t>Gestión del Placement Test - WeTalk</t>
  </si>
  <si>
    <t xml:space="preserve">Mejora en la experiencia del alumno
Reducción de un tiempo operativo por demoras en tiempo de respuesta </t>
  </si>
  <si>
    <t>https://educorpperu-my.sharepoint.com/personal/diana_zapata_laureate_pe1/_layouts/15/Doc.aspx?sourcedoc=%7B55AD0853-CF6F-4905-9B9E-EB6839E1FEE6%7D&amp;file=LEAN%2BIA_Pitch%20TI_WeTALK_Nicolas%20Morales%20Chum%201.pptx&amp;action=edit&amp;mobileredirect=true</t>
  </si>
  <si>
    <t>2.85</t>
  </si>
  <si>
    <t xml:space="preserve">30/07: On hold hasta que se resuelva la dependencia con Digital Tech. Sebastián L. convocará a reunión para priorización de las estimaciones.
16/07: On hold
01/06: Se confirma que la nota de UPC también se debe registrar en Banner.
15/06: Se revisa proceso con Aceleradora y líderes de dominio, y se identifican 2 opciones de implementación en la capa front, el primero es que se desarrolle en el mismo portal o se cree un hipervínculo y se desarrolle aparte. Para la capa Back, se recomendó revisar más a detalle cual sería el componente de motor de procesos para UPC.
17/06: Se revisa con aceleradora que componente será el motor de procesos para UPC, considerando que CRM Service se implementa en Enero 2018. En ese sentido, la estimación estará considerando un Arqutiectura de transición con AWS Step functions
01/07: Se inicia análisis para trabajar con CRM Services UPC; además de la analizar la opción de no considerar en la estimación la integración de notas BlackBoard con Banner, debido a que hay otro proyecto que lo está considerando, y se empezó la validación de priorización con el equipo de Aceleradora para estimar la capa Front.
</t>
  </si>
  <si>
    <t>Anhela Lucano</t>
  </si>
  <si>
    <t>considerando que esto no avanzará por el flujo de SPO y que hoy el equipo usuario no tiene presupuesto para iniciar la planificación.</t>
  </si>
  <si>
    <t>Mejora del proceso de reclutamiento y selección logrando la máxima estandarización, con reglas de negocio claras a fin de tener agilidad del proceso mediante la simplificación y soporte de soluciones tecnológicas.</t>
  </si>
  <si>
    <t>Obtener el mejor candidato, según el perfil indicado, en el menor tiempo posible y mantenerlo informado a lo largo del proceso.</t>
  </si>
  <si>
    <t>https://educorpperu-my.sharepoint.com/personal/diana_zapata_laureate_pe1/Documents/Aplicaciones/Microsoft%20Forms/REGISTRO%20DE%20INICIATIVAS%20-%20GESTI%C3%93N%20DE%20LA%20DEMANDA%20(2%201/Pregunta/RE%20SPO%20Iniciativa%20Productividad%20WeTalk%20cLEAN_Nicolas%20Morales%20Chum%202.png</t>
  </si>
  <si>
    <t>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t>
  </si>
  <si>
    <t>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t>
  </si>
  <si>
    <t>Reclutamiento y Selección Docente - WeTalk</t>
  </si>
  <si>
    <t>Mejora en la experiencia del docente
Optimización de tiempos en actividades
Anulación de duplicidad de tareas
Reducción de tiempo de espera de resultados de otras áreas.​</t>
  </si>
  <si>
    <t>https://educorpperu-my.sharepoint.com/personal/diana_zapata_laureate_pe1/_layouts/15/Doc.aspx?sourcedoc=%7BBE2800F0-66FF-45BC-9415-61A7A98BD4F1%7D&amp;file=LEAN%2BIA_Pitch%20TI_WeTALK_Nicolas%20Morales%20Chum%202.pptx&amp;action=edit&amp;mobileredirect=true</t>
  </si>
  <si>
    <t>2.25</t>
  </si>
  <si>
    <t>28/05: Se entrega estimación
11/06: Se opta por separar las estimaciones relacionadas a reclutamiento y selección de DOA, WeTalk, y potencialmente GTH a una estimación única. Por lo que ingresa a reestimación.</t>
  </si>
  <si>
    <t>15/06: Se acordó con SPO evaluar ATS en el mercado que pueda cubrir la necesidad de UPN, WeTalk y GTH. SPO informó que GTH está realizando búsqueda de proveedores de ATS, además de actualizar el proceso que se presentó en marzo. La fecha inicio de reestimación, se colocará luego de tener claridad sobre el potencial ATS y sus funcionalidades, a fin de identificar que requerimientos de la iniciativa de la WeTalk no se estarán cubriendo con el ATS.
25/06: Se presenta el nuevo proceso, y la SPO informa que revisará con GTH el mismo, para solventar las dudas sobre el proceso.
08/07: Se tuvo la sesión de presentación del proceso con la GTH y SPO, se continuará con la sesión de entendimiento el jueves 09/07.</t>
  </si>
  <si>
    <t>pamela.espinoza@laureate.pe</t>
  </si>
  <si>
    <t xml:space="preserve">Automatización de Autorización de acceso a Banco de DP </t>
  </si>
  <si>
    <t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t>
  </si>
  <si>
    <t>Pamela Espinoza Tavera</t>
  </si>
  <si>
    <t>https://educorpperu-my.sharepoint.com/personal/diana_zapata_laureate_pe1/Documents/Aplicaciones/Microsoft%20Forms/REGISTRO%20DE%20INICIATIVAS%20-%20GESTI%C3%93N%20DE%20LA%20DEMANDA%20(2%201/Pregunta/RE_%20Automatizaci%C3%B3n%20de%20Autorizaci%C3%B3n%20de%20acceso_Pamela%20Carolina%20Espi.pdf</t>
  </si>
  <si>
    <t>Compliance</t>
  </si>
  <si>
    <t>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t>
  </si>
  <si>
    <t>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t>
  </si>
  <si>
    <t>1. Ética y compliance (nosotros)
2. Data &amp; BI
3. Academia de las 3 instituciones
4. TI de las 3 instituciones</t>
  </si>
  <si>
    <t>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t>
  </si>
  <si>
    <t>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t>
  </si>
  <si>
    <t>09/07: Se acordó con BP eliminar la iniciativa, y se registrará una desde cero, luego de finalizar el relevamiento del proceso.</t>
  </si>
  <si>
    <t>La presente es para eliminar la iniciativa 188, de la hoja de reestimación, ya que el proceso se está ajustando. Una vez hecho esto, la iniciativa será registrada nuevamente.</t>
  </si>
  <si>
    <t>Supero el SLA 22 días</t>
  </si>
  <si>
    <t>[250] Generación de turnos de Planificación Horaria</t>
  </si>
  <si>
    <t>https://educorpperu-my.sharepoint.com/personal/diana_zapata_laureate_pe1/Documents/Aplicaciones/Microsoft%20Forms/REGISTRO%20DE%20INICIATIVAS%20-%20GESTI%C3%93N%20DE%20LA%20DEMANDA%20(2%201/Pregunta/Aprobaci%C3%B3n%20Miguel_Requerimientos%20SisAcaUPC_Carla%20Arias%20Schreibe.pdf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</si>
  <si>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t>
  </si>
  <si>
    <t>Desestimado</t>
  </si>
  <si>
    <t>11/06: Se tuvo reunión con el usuario el 10/06. Se acordó desestimar el requerimiento
04/06: Se tendrá reunión con los usuarios para declarar formalmente que la Planificación estará abierta a todos los alumnos sin turnos.</t>
  </si>
  <si>
    <t>[Urgente] Subsanar impacto en Retiro de Cursos</t>
  </si>
  <si>
    <t>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t>
  </si>
  <si>
    <t>https://educorpperu-my.sharepoint.com/personal/diana_zapata_laureate_pe1/Documents/Aplicaciones/Microsoft%20Forms/REGISTRO%20DE%20INICIATIVAS%20-%20GESTI%C3%93N%20DE%20LA%20DEMANDA%20(2%201/Pregunta/VB%20Direcci%C3%B3n%20de%20Operaciones%20Acad%C3%A9micas_Carla%20Arias%20Schreibe%201.png</t>
  </si>
  <si>
    <t xml:space="preserve">Los estudiantes pueden retirarse de en cursos están finalizados, incumpliendo nuestro reglamento de estudios.
</t>
  </si>
  <si>
    <t>Asegurar que las solicitudes de retiro de cursos solo permitan seleccionar los cursos habilitados, es decir, que a la fecha de la solicitud el curso no haya culminado.</t>
  </si>
  <si>
    <t>Retiro de Curso</t>
  </si>
  <si>
    <t>Cumplimiento de reglamento de estudios</t>
  </si>
  <si>
    <t>https://educorpperu-my.sharepoint.com/personal/diana_zapata_laureate_pe1/_layouts/15/Doc.aspx?sourcedoc=%7BCA651870-84CC-4F3D-A1CB-2E965DDE729A%7D&amp;file=PPT%20Modificaci%C3%B3n%20de%20retiro%20de%20curso-solo%20para_Carla%20Arias%20Schreibe.pptx&amp;action=edit&amp;mobileredirect=true</t>
  </si>
  <si>
    <t>11/06:  El dia de hoy se implanto en produccion el cambio (actualizar la logica de modulos para retiro de cursos para todo Pregrado - duracion del curso/modulo, antes solo aplicaba a Working Adult). Ya no aplica estimar.</t>
  </si>
  <si>
    <t>Ana Maria Rojas Rimarachin</t>
  </si>
  <si>
    <t>El caso del ID 224 fue desestimado en su momento</t>
  </si>
  <si>
    <t>Mejora en el proceso de Matrícula WeTalk</t>
  </si>
  <si>
    <t>Necesitamos mejorar el proceso de Matrícula con reglas de negocio claras, a fin de tener agilidad del proceso mediante la simplificación y soporte de soluciones tecnológicas.</t>
  </si>
  <si>
    <t>https://educorpperu-my.sharepoint.com/personal/diana_zapata_laureate_pe1/Documents/Aplicaciones/Microsoft%20Forms/REGISTRO%20DE%20INICIATIVAS%20-%20GESTI%C3%93N%20DE%20LA%20DEMANDA%20(2%201/Pregunta/RE%20SPO%20Iniciativa%20Productividad%20WeTalk%20cLEAN_Nicolas%20Morales%20Chum%203.png</t>
  </si>
  <si>
    <t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t>
  </si>
  <si>
    <t>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t>
  </si>
  <si>
    <t>WeTalk UPC</t>
  </si>
  <si>
    <t>Mejora en la experiencia del colaborador
Reducción de un tiempo operativo por demoras en tiempo de respuesta</t>
  </si>
  <si>
    <t>https://educorpperu-my.sharepoint.com/personal/diana_zapata_laureate_pe1/_layouts/15/Doc.aspx?sourcedoc=%7B8CDBE70E-7BB8-4804-AF04-26DEBBF272D7%7D&amp;file=LEAN%2BIA_Pitch%20TI_WeTALK%20(1)_Nicolas%20Morales%20Chum.pptx&amp;action=edit&amp;mobileredirect=true</t>
  </si>
  <si>
    <t>- 11/06: SPO debe información para el nuevo alcance.</t>
  </si>
  <si>
    <t>ID 225, sería eliminar este registro, ya que está siendo reemplazado por el ID 242 que está en la hoja BD.</t>
  </si>
  <si>
    <t>Problemas de accesos con Tramites V2 - Dependencia con IDusuarioprod</t>
  </si>
  <si>
    <t>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t>
  </si>
  <si>
    <t>https://educorpperu-my.sharepoint.com/personal/diana_zapata_laureate_pe1/Documents/Aplicaciones/Microsoft%20Forms/REGISTRO%20DE%20INICIATIVAS%20-%20GESTI%C3%93N%20DE%20LA%20DEMANDA%20(2%201/Pregunta/RV_%20Solicitud%20para%20modificar%20las%20configuracio_Marco%20Pezo%20Huillca.pdf</t>
  </si>
  <si>
    <t>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t>
  </si>
  <si>
    <t>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t>
  </si>
  <si>
    <t>las areas administrativas que utilicen las siguientes aplicaciones: 
motor planilla
idusuario
wetalk
sanciones
trámites del alumno
gestión de delegados
intranet docente – administrativo
control gcpm
sistema de gestión docente
sistema de gestión de becas</t>
  </si>
  <si>
    <t>mayor seguridad y control en credenciales, con estabilidad operativa y confianza en la continuidad de los servicios críticos.</t>
  </si>
  <si>
    <t>https://educorpperu-my.sharepoint.com/personal/diana_zapata_laureate_pe1/_layouts/15/Doc.aspx?sourcedoc=%7B6D778619-F7DC-41F9-8C16-C9C973429B94%7D&amp;file=Actividades_Estimacion_Marco%20Pezo%20Huillca.xlsx&amp;action=default&amp;mobileredirect=true</t>
  </si>
  <si>
    <t>- La estimación cruza los dominios Académicos, Gestión Docente y Servicios Académicos (WeTalk)</t>
  </si>
  <si>
    <t>Cancelado</t>
  </si>
  <si>
    <t>20/08: Se está evaluando incluir esta solución en el proxómo proyecto Horacius, se vienen gestionando reuniones para incluir la plataforma de tramites 2.0 en dicho proyecto. Se solicitará ampliar la fecha fin de estimación para la semana del 24/08.
09/07: Asignado a Juan Camacho. 
10/09: Se desestima la iniciativa, debido a que se contemplará la solución en el requerimiento de Horaicus 2.</t>
  </si>
  <si>
    <t>10/09: Se desestima la iniciativa, debido a que se contemplará la solución en el requerimiento de Horaicus 2.</t>
  </si>
  <si>
    <t>https://educorpperu-my.sharepoint.com/personal/diana_zapata_laureate_pe1/Documents/Aplicaciones/Microsoft%20Forms/REGISTRO%20DE%20INICIATIVAS%20-%20GESTI%C3%93N%20DE%20LA%20DEMANDA%20(2%201/Pregunta/Aprobaci%C3%B3n%20de%20proyecto%20STPD_Suly%20Kong%20Paredes%201.pdf</t>
  </si>
  <si>
    <t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t>
  </si>
  <si>
    <t>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t>
  </si>
  <si>
    <t>https://educorpperu-my.sharepoint.com/personal/diana_zapata_laureate_pe1/_layouts/15/Doc.aspx?sourcedoc=%7B6A525D12-219C-40DF-A47B-B718514E376F%7D&amp;file=PPT%20Propuestas%20mejoras%20STPD%20Plataforma_Suly%20Kong%20Paredes.pptx&amp;action=edit&amp;mobileredirect=true</t>
  </si>
  <si>
    <t>02/07: Revisando la PPT no se especifica el proceso, roles que intervienen, reglas a cumplir, entradas y salidas, envío de avisos, etc</t>
  </si>
  <si>
    <t>El negocio se tomará tiempo adicional para aterrizar los procesos y reglas que se deben cumplir.</t>
  </si>
  <si>
    <t>Mejora en el proceso de matrícula WeTalk</t>
  </si>
  <si>
    <t>Necesitamos agilizar el proceso de matrícula para los alumnos subvencionados y de Postgrado para que puedan asegurar su matrícula y vacante logrando mejorar su experiencia y reducir esperas y errores por actividades manuales.</t>
  </si>
  <si>
    <t>https://educorpperu-my.sharepoint.com/personal/diana_zapata_laureate_pe1/Documents/Aplicaciones/Microsoft%20Forms/REGISTRO%20DE%20INICIATIVAS%20-%20GESTI%C3%93N%20DE%20LA%20DEMANDA%20(2%201/Pregunta/RE%20SPO%20Iniciativa%20Productividad%20WeTalk%20cLEAN_Nicolas%20Morales%20Chum%205.png</t>
  </si>
  <si>
    <t>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t>
  </si>
  <si>
    <t>El cambio de estado a los alumnos subvencionados debe ser automático y Idiomas UPC debe permitir la automatrícula de los alumnos postgrado.</t>
  </si>
  <si>
    <t>WeTalk.</t>
  </si>
  <si>
    <t>Mejor experiencia del alumno
Reducción de FTE en el proceso</t>
  </si>
  <si>
    <t>https://educorpperu-my.sharepoint.com/personal/diana_zapata_laureate_pe1/_layouts/15/Doc.aspx?sourcedoc=%7BF283DBE4-81C4-4617-B304-54D7AF381373%7D&amp;file=LEAN%2BIA_Pitch%20TI_WeTALK%20(1)_Nicolas%20Morales%20Chum%201.pptx&amp;action=edit&amp;mobileredirect=true</t>
  </si>
  <si>
    <t>16/07: La estimación ya se tiene. Está en validación del Líder de Dominio. Se registrará el resultado el 17/07.
- 09/07: Carlos Q. revisará al interno con su equipo y confirmará fecha
- 22/06: Se estimará que la actualización del estado de alumnos subvencionado sea automático y ya no a través de un excel.
- Alumno de posgrado puede ingresar a WeTalk, el problema es que el producto en Spring es el mismo, se tiene que independizar.</t>
  </si>
  <si>
    <t>Antonio Maria Rodriguez-Campra Garcia - Director de Operaciones Online</t>
  </si>
  <si>
    <t>https://educorpperu-my.sharepoint.com/personal/diana_zapata_laureate_pe1/Documents/Aplicaciones/Microsoft%20Forms/REGISTRO%20DE%20INICIATIVAS%20-%20GESTI%C3%93N%20DE%20LA%20DEMANDA%20(2%201/Pregunta/Aprobaci%C3%B3n%20de%20la%20iniciativa%20-%20Antonio%20Campra_Angela%20Lucano%20Carran.pdf</t>
  </si>
  <si>
    <t>https://educorpperu-my.sharepoint.com/personal/diana_zapata_laureate_pe1/Documents/Aplicaciones/Microsoft%20Forms/REGISTRO%20DE%20INICIATIVAS%20-%20GESTI%C3%93N%20DE%20LA%20DEMANDA%20(2%201/Adjuntar%20sustentos%20que%20ayuden%20al%20entendimiento%20de/Iniciativas%20priorizadas_Angela%20Lucano%20Carran.pdf</t>
  </si>
  <si>
    <t>Sobrepasó el SLA y el BP no dio rpta</t>
  </si>
  <si>
    <t>UPN - Implementación de mecanismo de redireccionamiento post cambio de contraseña hacia Aula Virtual (BB) integrado con Microsoft Password Reset</t>
  </si>
  <si>
    <t>https://educorpperu-my.sharepoint.com/personal/diana_zapata_laureate_pe1/Documents/Aplicaciones/Microsoft%20Forms/REGISTRO%20DE%20INICIATIVAS%20-%20GESTI%C3%93N%20DE%20LA%20DEMANDA%20(2%201/Pregunta/Aprobaci%C3%B3n%20de%20la%20iniciativa%20-%20Antonio%20Campra_Angela%20Lucano%20Carran%201.pdf</t>
  </si>
  <si>
    <t>Onboarding del estudiante
Acceso y adopción de plataformas académicas
Experiencia del alumno
Retención y permanencia estudiantil
Soporte y autogestión digital</t>
  </si>
  <si>
    <t>https://educorpperu-my.sharepoint.com/personal/diana_zapata_laureate_pe1/Documents/Aplicaciones/Microsoft%20Forms/REGISTRO%20DE%20INICIATIVAS%20-%20GESTI%C3%93N%20DE%20LA%20DEMANDA%20(2%201/Adjuntar%20sustentos%20que%20ayuden%20al%20entendimiento%20de/Iniciativas%20priorizadas_Angela%20Lucano%20Carran%201.pdf</t>
  </si>
  <si>
    <t>[257] Reporte alumnos reanudantes</t>
  </si>
  <si>
    <t>https://educorpperu-my.sharepoint.com/personal/diana_zapata_laureate_pe1/Documents/Aplicaciones/Microsoft%20Forms/REGISTRO%20DE%20INICIATIVAS%20-%20GESTI%C3%93N%20DE%20LA%20DEMANDA%20(2%201/Pregunta/Aprobaci%C3%B3n%20Miguel_Requerimientos%20SisAcaUPC_Carla%20Arias%20Schreibe%208.pdf</t>
  </si>
  <si>
    <t>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t>
  </si>
  <si>
    <t>04/06: Lizette se ha reunido con Erick C. El proceso se está reorganizando entre más áreas y no tienen el alcance de qué cambios se neesitan en el reporte</t>
  </si>
  <si>
    <t xml:space="preserve">Supero el SLA y no tiene alcance. </t>
  </si>
  <si>
    <t>Habilitación de capacidad editable en cursos de Onboarding de Banner CIB para agrupación masiva de estudiantes en Blackboard</t>
  </si>
  <si>
    <t>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t>
  </si>
  <si>
    <t>https://educorpperu-my.sharepoint.com/personal/diana_zapata_laureate_pe1/Documents/Aplicaciones/Microsoft%20Forms/REGISTRO%20DE%20INICIATIVAS%20-%20GESTI%C3%93N%20DE%20LA%20DEMANDA%20(2%201/Pregunta/Aprobaci%C3%B3n%20de%20la%20iniciativa%20-%20Antonio%20Campra_Angela%20Lucano%20Carran%203.pdf</t>
  </si>
  <si>
    <t>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t>
  </si>
  <si>
    <t>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t>
  </si>
  <si>
    <t>https://educorpperu-my.sharepoint.com/personal/diana_zapata_laureate_pe1/Documents/Aplicaciones/Microsoft%20Forms/REGISTRO%20DE%20INICIATIVAS%20-%20GESTI%C3%93N%20DE%20LA%20DEMANDA%20(2%201/Adjuntar%20sustentos%20que%20ayuden%20al%20entendimiento%20de/Iniciativas%20priorizadas_Angela%20Lucano%20Carran%202.pdf</t>
  </si>
  <si>
    <t xml:space="preserve">-22/06 Se tuvo reunión con el equipo y deben enviar documento con requerimiento detallado.
</t>
  </si>
  <si>
    <t>•	246 Habilitación de capacidad editable en cursos de Onboarding de Banner CIB para agrupación masiva de estudiantes en Blackboard -&gt; Se ingresará nuevo requerimiento por cambio de alcance.</t>
  </si>
  <si>
    <t>antonio.campra@laureate.pe</t>
  </si>
  <si>
    <t>Antonio Rodriguez-Campra Garcia</t>
  </si>
  <si>
    <t>Asincronía Cibertec: CRM (solución temporal)</t>
  </si>
  <si>
    <t>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t>
  </si>
  <si>
    <t>Antonio Rodríguez-Campra</t>
  </si>
  <si>
    <t>https://educorpperu-my.sharepoint.com/personal/diana_zapata_laureate_pe1/Documents/Aplicaciones/Microsoft%20Forms/REGISTRO%20DE%20INICIATIVAS%20-%20GESTI%C3%93N%20DE%20LA%20DEMANDA%20(2%201/Pregunta/Aprobaci%C3%B3n%20Cibertec_Antonio%20Rodriguez-Ca.pdf</t>
  </si>
  <si>
    <t>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t>
  </si>
  <si>
    <t>Reducción significativa (en revisión del % esperado) del attrition, mejora en la satisfacción y % incremental de ebitda año a año</t>
  </si>
  <si>
    <t>Academia Cibertec, IT, Operaciones OL</t>
  </si>
  <si>
    <t>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t>
  </si>
  <si>
    <t>https://educorpperu.sharepoint.com/:p:/s/Repositorio_EquipoCentral/dit/portafoliosyp/IQBlNk_3SQ9SRK2djnzewcE5AQAq_dKwOCAQdBdYyyVPcHU?e=Lhzrbf</t>
  </si>
  <si>
    <t>Similar a los campos implementados en UPN</t>
  </si>
  <si>
    <t>Se actualiza la fecha de fin estimación y complejidad ya que durante la estimación se identificaron requerimientos técnicos adicionales. Se considera funcionalidades similares a UPN. El alcance identificado es REQUERIMIENTO, no es PROYECTO. Actualice las fechas de estimación, dado que el requerimiento tuvo necesidad de información adicional.</t>
  </si>
  <si>
    <t xml:space="preserve">
El día de ayer Orietta, del equipo de Mónica García, nos comentó que ya tienen implementado Hubspot; iniciaron este trabajo desde mayo, antes del proyecto de asincronía.
Esto cambia la forma de acompañar a negocio. Conversé con Humberto, y dado a que es un Shadow IT, vamos a regularizarlo en demanda para activar revisiones técnicas, incluyendo a seguridad y arquitectura. @Katia, por el alcancel de la funcionalidad, los asignaremos como LD para este trabajo.
El otro requerimiento que teníamos para asincronía CRM será cancelado, con este sustento.
</t>
  </si>
  <si>
    <t>Api CRM para registro de información de Trámites Bachiller.</t>
  </si>
  <si>
    <t>Necesitamos asegurar el registro de información relevante de Trámites Bachiller, para garantizar la integridad de la información con CRM, logrando que el 100% de los trámites bachiller estén identificados correctamente en CRM.</t>
  </si>
  <si>
    <t>https://educorpperu-my.sharepoint.com/personal/diana_zapata_laureate_pe1/Documents/Aplicaciones/Microsoft%20Forms/REGISTRO%20DE%20INICIATIVAS%20-%20GESTI%C3%93N%20DE%20LA%20DEMANDA%20(2%201/Pregunta/Aprobaci%C3%B3n%20de%20VP%20o%20Director_Javier%20Santiago%20Mode.pdf</t>
  </si>
  <si>
    <t>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t>
  </si>
  <si>
    <t>Api CRM permitirá registrar información relevante de trámites bachiller, para fines de reporteria de CRM.</t>
  </si>
  <si>
    <t>https://educorpperu-my.sharepoint.com/personal/diana_zapata_laureate_pe1/_layouts/15/Doc.aspx?sourcedoc=%7B981A85BC-F613-4585-BC6B-59CADFCF0655%7D&amp;file=Solicitud%20de%20requerimientos%20Idea%20nueva%20y%20mejo_Javier%20Santiago%20Mode%201.pptx&amp;action=edit&amp;mobileredirect=true</t>
  </si>
  <si>
    <t>Esta es una funcionalidad nueva, no solo un API. Se solicita:Documento del proceso actual (AS IS).
Definición del proceso objetivo (TO BE).
Detalle funcional del requerimiento.
Consideraciones y especificaciones técnicas.
Detalle de la información que deberá registrarse y gestionarse en el CRM, incluyendo campos, reglas de negocio y validaciones requeridas.
Cualquier documentación adicional que permita comprender mejor el alcance y los objetivos del requerimiento.</t>
  </si>
  <si>
    <t>Sobrepasó el SLA y el usuario no dio rpta</t>
  </si>
  <si>
    <t>CIB: Acceso anticipado a cursos en Blackboard mediante habilitación temprana de NRC seleccionados</t>
  </si>
  <si>
    <t>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t>
  </si>
  <si>
    <t>https://educorpperu-my.sharepoint.com/personal/diana_zapata_laureate_pe1/Documents/Aplicaciones/Microsoft%20Forms/REGISTRO%20DE%20INICIATIVAS%20-%20GESTI%C3%93N%20DE%20LA%20DEMANDA%20(2%201/Pregunta/Aprobaci%C3%B3n%20de%20la%20iniciativa%20-%20Antonio%20Campra_Angela%20Lucano%20Carran%204.pdf</t>
  </si>
  <si>
    <t>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t>
  </si>
  <si>
    <t>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t>
  </si>
  <si>
    <t>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t>
  </si>
  <si>
    <t>https://educorpperu-my.sharepoint.com/personal/diana_zapata_laureate_pe1/Documents/Aplicaciones/Microsoft%20Forms/REGISTRO%20DE%20INICIATIVAS%20-%20GESTI%C3%93N%20DE%20LA%20DEMANDA%20(2%201/Adjuntar%20sustentos%20que%20ayuden%20al%20entendimiento%20de/Iniciativas%20priorizadas_Angela%20Lucano%20Carran%203.pdf</t>
  </si>
  <si>
    <t>25/06: El requerimiento no está especificado correctamente. No indican a qué población impacta y bajo que reglas. El pdf adjunto no tiene una especificación adecuada.</t>
  </si>
  <si>
    <t>•	247 CIB: Acceso anticipado a cursos en Blackboard mediante habilitación temprana de NRC seleccionados -&gt; Se ingresará un nuevo requerimiento para Evaluación.</t>
  </si>
  <si>
    <t>Implementación de Integración Bidireccional entre HubSpot y Microsoft Dynamics 365 para UPC, UPN y Cibertec</t>
  </si>
  <si>
    <t>Implementar una integración bidireccional entre HubSpot y Microsoft Dynamics 365 para sincronizar automáticamente la información comercial, centralizar los datos y mejorar la trazabilidad, calidad y eficiencia de los procesos comerciales para UPC, UPN y Cibertec.</t>
  </si>
  <si>
    <t>Abel Reyes Chávez</t>
  </si>
  <si>
    <t>https://educorpperu-my.sharepoint.com/personal/diana_zapata_laureate_pe1/_layouts/15/Doc.aspx?sourcedoc=%7BA2D7D2E1-21E2-4BEB-BEF8-D565BC942935%7D&amp;file=Solicitud%20de%20requerimientos%20Idea%20nueva%20y%20mejo_Jos%C3%A9%20Paredes%20Herbozo.pptx&amp;action=edit&amp;mobileredirect=true</t>
  </si>
  <si>
    <t>La información comercial entre HubSpot y Microsoft Dynamics 365 no se encuentra sincronizada automáticamente, lo que genera procesos manuales, duplicidad e inconsistencias de datos, menor trazabilidad de los leads y retrasos en la gestión comercial y de marketing.</t>
  </si>
  <si>
    <t>Contar con una integración bidireccional y automatizada entre HubSpot y Microsoft Dynamics 365 que mantenga sincronizada la información comercial en tiempo real, elimine procesos manuales, evite duplicidades y mejore la trazabilidad de leads y oportunidades.</t>
  </si>
  <si>
    <t>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t>
  </si>
  <si>
    <t>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t>
  </si>
  <si>
    <t>https://educorpperu-my.sharepoint.com/personal/diana_zapata_laureate_pe1/_layouts/15/Doc.aspx?sourcedoc=%7BDAC805CC-225C-4F93-89AB-3CED771CD9B0%7D&amp;file=Solicitud%20de%20requerimientos%20Idea%20nueva%20y%20mejo_Jos%C3%A9%20Paredes%20Herbozo%201.pptx&amp;action=edit&amp;mobileredirect=true</t>
  </si>
  <si>
    <t>TO-BE, reglas de negocio, caso dde negocio.</t>
  </si>
  <si>
    <t>El motivo es cambio de alcance y será nuevamente ingresado en la gestión de la demanda</t>
  </si>
  <si>
    <t>Gestión de secciones y horarios en CRM para el proceso de admisión CIB</t>
  </si>
  <si>
    <t>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t>
  </si>
  <si>
    <t>https://educorpperu-my.sharepoint.com/personal/diana_zapata_laureate_pe1/Documents/Aplicaciones/Microsoft%20Forms/REGISTRO%20DE%20INICIATIVAS%20-%20GESTI%C3%93N%20DE%20LA%20DEMANDA%20(2%201/Pregunta/Gestion%20Secciones%20Horarios%20CRM%20CIB%20-%20Aprob_Bruno%20Chiappe%20Vegas.pdf</t>
  </si>
  <si>
    <t>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t>
  </si>
  <si>
    <t>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t>
  </si>
  <si>
    <t>Admisión, BackOffice, Matrícula y Ventas</t>
  </si>
  <si>
    <t>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t>
  </si>
  <si>
    <t>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t>
  </si>
  <si>
    <t>Pendiente fecha de asignación de LD</t>
  </si>
  <si>
    <t>Cambiar Líder de Dominio</t>
  </si>
  <si>
    <t>13/08: AV:  Se ha revisado el requerimiento y no se identifica cambios en plataforma Banner o Académicos. La solicitud especifica cambos en el simulador y CRM, aplicaciones que no están bajo nuestro dominio.</t>
  </si>
  <si>
    <t xml:space="preserve">Porfa eliminemos el ID 268 - "Gestión de secciones y horarios en CRM para el proceso de admisión CIB".
Esto se debe ver en una instancia previa con Digital Tech antes de reingresar a demanda.
</t>
  </si>
  <si>
    <t>Revisión integral del proyecto de carpeta de grados y título en cuotas</t>
  </si>
  <si>
    <t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t>
  </si>
  <si>
    <t>https://educorpperu-my.sharepoint.com/personal/diana_zapata_laureate_pe1/Documents/Aplicaciones/Microsoft%20Forms/REGISTRO%20DE%20INICIATIVAS%20-%20GESTI%C3%93N%20DE%20LA%20DEMANDA%20(2%201/Pregunta/vb-%20Director%20de%20operaciones%20financieras_Iris%20Montenegro%20Sanc%201.pdf</t>
  </si>
  <si>
    <t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t>
  </si>
  <si>
    <t>Que los trámites con el estado anulado en el portal se cancelen en el sistema peoplesoft</t>
  </si>
  <si>
    <t>Grados y título, Facturación, estudiante</t>
  </si>
  <si>
    <t>Mejorar la experiencia con el estudiante, y evitar reprocesos manuales</t>
  </si>
  <si>
    <t>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t>
  </si>
  <si>
    <t xml:space="preserve">13/08 Se cambia LD de Ana Rojas a Ivan Rengifo
13/08: Se debe reestimar. El nuevo líder de dominio es Cinthya Perea.
</t>
  </si>
  <si>
    <t>Tras una sesión realizada con el negocio, se acordó eliminar esta iniciativa, ya que será ingresada nuevamente en octubre con un alcance más integral que el solicitado actualmente.</t>
  </si>
  <si>
    <t>CIBERTEC POLO AREQUIPA</t>
  </si>
  <si>
    <t>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</si>
  <si>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pdf</t>
  </si>
  <si>
    <t>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t>
  </si>
  <si>
    <t>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</si>
  <si>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TI, Contrataciones, MKT, Finanzas, Infraestructura</t>
  </si>
  <si>
    <t>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t>
  </si>
  <si>
    <t>https://educorpperu-my.sharepoint.com/personal/diana_zapata_laureate_pe1/_layouts/15/Doc.aspx?sourcedoc=%7B5ADAD1CF-A51F-40DE-B215-3DE5BD9FA542%7D&amp;file=CIP%20Polos%20-%20Arequipa_Franco%20Manuel%20Vera%20S.pptx&amp;action=edit&amp;mobileredirect=true</t>
  </si>
  <si>
    <t>- Se trabajará bajo el supuesto de que la sede tenga la factibilidad técnica para los servicios de Telecomunicaciones y Operaciones de Seguridad.</t>
  </si>
  <si>
    <t>No catalogado</t>
  </si>
  <si>
    <t>Los costos asociados al proyecto se determinarán y validarán como parte del proceso de revisión y dimensionamiento de la solución, considerando tanto los equipos como los servicios que resulten necesarios para cumplir con los requerimientos del proyecto.</t>
  </si>
  <si>
    <t xml:space="preserve"> Las siguientes iniciativas, esto porque lo está viendo el equipo de Ricardo Ceino directamente desde su listado de proyectos en Jira.</t>
  </si>
  <si>
    <t>CIBERTEC POLO SJM</t>
  </si>
  <si>
    <t>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</si>
  <si>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201.pdf</t>
  </si>
  <si>
    <t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t>
  </si>
  <si>
    <t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t>
  </si>
  <si>
    <t>https://educorpperu-my.sharepoint.com/personal/diana_zapata_laureate_pe1/_layouts/15/Doc.aspx?sourcedoc=%7B963F8E6D-6032-4964-9955-6D84E4DAFFCC%7D&amp;file=CIP%20Polos%20-%20Lima%20Sur%20(1)_Franco%20Manuel%20Vera%20S.pptx&amp;action=edit&amp;mobileredirect=true</t>
  </si>
  <si>
    <t>CIBERTEC POLO PIURA</t>
  </si>
  <si>
    <t>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</si>
  <si>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202.pdf</t>
  </si>
  <si>
    <t>https://educorpperu-my.sharepoint.com/personal/diana_zapata_laureate_pe1/_layouts/15/Doc.aspx?sourcedoc=%7B109975D3-8E4D-4C85-9968-B5110CB350F3%7D&amp;file=CIP%20Polos%20-%20Piura_Franco%20Manuel%20Vera%20S.pptx&amp;action=edit&amp;mobileredirect=true</t>
  </si>
  <si>
    <t>CIBERTEC POLO Lima Norte</t>
  </si>
  <si>
    <t>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</si>
  <si>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203.pdf</t>
  </si>
  <si>
    <t xml:space="preserve">TI, Contrataciones, MKT, Finanzas, Infraestructura </t>
  </si>
  <si>
    <t>https://educorpperu-my.sharepoint.com/personal/diana_zapata_laureate_pe1/_layouts/15/Doc.aspx?sourcedoc=%7BDCFDF309-7512-4FDF-AE80-C97F47F43C7F%7D&amp;file=CIP%20Polos%20-%20Lima%20Norte_Franco%20Manuel%20Vera%20S.pptx&amp;action=edit&amp;mobileredirect=true</t>
  </si>
  <si>
    <t>CIBERTEC POLO SJL</t>
  </si>
  <si>
    <t>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t>
  </si>
  <si>
    <t>https://educorpperu-my.sharepoint.com/personal/diana_zapata_laureate_pe1/Documents/Aplicaciones/Microsoft%20Forms/REGISTRO%20DE%20INICIATIVAS%20-%20GESTI%C3%93N%20DE%20LA%20DEMANDA%20(2%201/Pregunta/RE_%20GANTT%20POLOS_%20Franco%20Manuel%20Vera%20Sanchez%20-_Franco%20Manuel%20Vera%20S%204.pdf</t>
  </si>
  <si>
    <t>https://educorpperu-my.sharepoint.com/personal/diana_zapata_laureate_pe1/_layouts/15/Doc.aspx?sourcedoc=%7B5FCDE81B-B370-4C6C-8DAF-4B3EE140541A%7D&amp;file=CIP%20Polos%20-%20Lima%20Este_Franco%20Manuel%20Vera%20S.pptx&amp;action=edit&amp;mobileredirect=true</t>
  </si>
  <si>
    <t xml:space="preserve">Automatización de los metadatos en el Dspace para el Repositorio Institucional (UPN) y registro en banner (SHAQPNO)  </t>
  </si>
  <si>
    <t>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t>
  </si>
  <si>
    <t xml:space="preserve">Rocio Cocha </t>
  </si>
  <si>
    <t>https://educorpperu-my.sharepoint.com/personal/diana_zapata_laureate_pe1/Documents/Aplicaciones/Microsoft%20Forms/REGISTRO%20DE%20INICIATIVAS%20-%20GESTI%C3%93N%20DE%20LA%20DEMANDA%20(2%201/Pregunta/utomatizaci%C3%B3n%20URL%20y%20datos%20de%20t%C3%ADtulo%20(SHAQPNO)_Rocio%20Cocha%20Diaz.pdf</t>
  </si>
  <si>
    <t>ITSM </t>
  </si>
  <si>
    <t>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t>
  </si>
  <si>
    <t>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t>
  </si>
  <si>
    <t>Grados y títulos.</t>
  </si>
  <si>
    <t>-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t>
  </si>
  <si>
    <t>https://educorpperu-my.sharepoint.com/personal/diana_zapata_laureate_pe1/_layouts/15/Doc.aspx?sourcedoc=%7BF9060765-8106-4CFB-8C30-43E2654F9948%7D&amp;file=Automatizaci%C3%B3n%20URL%20y%20SHAQPNO_Rocio%20Cocha%20Diaz.pptx&amp;action=edit&amp;mobileredirect=true</t>
  </si>
  <si>
    <t>13/08: Asignado a Jossymar para evaluar experto asignado y alcance de solución</t>
  </si>
  <si>
    <t>Por favor tu apoyo para eliminar el requerimiento Id.289, ya que está incluido dentro del proyecto Lean+IA. Copio a los responsables para su información.</t>
  </si>
  <si>
    <t>efferson.flores@laureate.pe</t>
  </si>
  <si>
    <t>Efferson Flores Cordova</t>
  </si>
  <si>
    <t>Implementación Central telefonica  Genesys  Cibertec   como de UPN</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</si>
  <si>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t>
  </si>
  <si>
    <t>https://educorpperu-my.sharepoint.com/personal/diana_zapata_laureate_pe1/Documents/Aplicaciones/Microsoft%20Forms/REGISTRO%20DE%20INICIATIVAS%20-%20GESTI%C3%93N%20DE%20LA%20DEMANDA%20(2%201/Pregunta/Jorge%20Gonzales%20Herrera%20Director%20cobranzas%20Lau_Efferson%20Flores%20Cord.pdf</t>
  </si>
  <si>
    <t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t>
  </si>
  <si>
    <t>.Daria mi conformidad si llegaran atener una central similar a la de UPN para atención de llamadas entrantes en genesys</t>
  </si>
  <si>
    <t xml:space="preserve">impactamos en el proceso de cobranzas, matrícula alumnos, reingresos- cobranzas- admisión , retención </t>
  </si>
  <si>
    <t>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t>
  </si>
  <si>
    <t>https://educorpperu-my.sharepoint.com/personal/diana_zapata_laureate_pe1/_layouts/15/Doc.aspx?sourcedoc=%7B7F473993-F007-4B0D-B461-FE5B72B66A02%7D&amp;file=Gesti%C3%B3n%20de%20iniciativas%20-%20Implementar%20%20Central_Efferson%20Flores%20Cord.pptx&amp;action=edit&amp;mobileredirect=true</t>
  </si>
  <si>
    <t>Como se revisó en la reunión, el pedido debe documentarse para poder ser estimado._x000D_
_x000D_
Favor necesitamos:_x000D_
_x000D_
Proceso TO-BE _x000D_
Reglas de negocio a implementar_x000D_
Casos de uso._x000D_
Perfiles de usuario necesarios.</t>
  </si>
  <si>
    <t>Implementación Central telefonica  Genesys  UPC   como de UPN</t>
  </si>
  <si>
    <t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t>
  </si>
  <si>
    <t>Efferson Flores Córdova</t>
  </si>
  <si>
    <t>https://educorpperu-my.sharepoint.com/personal/diana_zapata_laureate_pe1/Documents/Aplicaciones/Microsoft%20Forms/REGISTRO%20DE%20INICIATIVAS%20-%20GESTI%C3%93N%20DE%20LA%20DEMANDA%20(2%201/Pregunta/Jorge%20Gonzales%20Herrera%20Director%20cobranzas%20Lau_Efferson%20Flores%20Cord%201.pdf</t>
  </si>
  <si>
    <t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t>
  </si>
  <si>
    <t>.Áreas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t>
  </si>
  <si>
    <t>.La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t>
  </si>
  <si>
    <t>https://educorpperu-my.sharepoint.com/personal/diana_zapata_laureate_pe1/_layouts/15/Doc.aspx?sourcedoc=%7BE09B5411-78B9-4AB1-8FB8-FE12F8B41C2E%7D&amp;file=Gesti%C3%B3n%20de%20iniciativas%20-%20Implementar%20%20Central_Efferson%20Flores%20Cord%201.pptx&amp;action=edit&amp;mobileredirect=true</t>
  </si>
  <si>
    <t>Implementación de CRM cobranzas para Cibertec similar al de UPN</t>
  </si>
  <si>
    <t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t>
  </si>
  <si>
    <t>https://educorpperu-my.sharepoint.com/personal/diana_zapata_laureate_pe1/Documents/Aplicaciones/Microsoft%20Forms/REGISTRO%20DE%20INICIATIVAS%20-%20GESTI%C3%93N%20DE%20LA%20DEMANDA%20(2%201/Pregunta/Jorge%20Gonzales%20Herrera%20Director%20cobranzas%20Lau_Efferson%20Flores%20Cord%202.pdf</t>
  </si>
  <si>
    <t>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t>
  </si>
  <si>
    <t>Resultado esperado: Contar con un CRM de cobranzas homologado al de UPN, que permita una gestión integral, información confiable para la toma de decisiones y una operación más eficiente.</t>
  </si>
  <si>
    <t>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</si>
  <si>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t>
  </si>
  <si>
    <t>https://educorpperu-my.sharepoint.com/personal/diana_zapata_laureate_pe1/_layouts/15/Doc.aspx?sourcedoc=%7B5D06D5DD-304E-4DCB-85B2-757EAE543131%7D&amp;file=Gesti%C3%B3n%20de%20iniciativas%20-%20Implementacion%20CRM%20p_Efferson%20Flores%20Cord.pptx&amp;action=edit&amp;mobileredirect=true</t>
  </si>
  <si>
    <t>Implementación CRm cobranzas para UPC similar al de UPN</t>
  </si>
  <si>
    <t>Contar con un CRM de cobranzas homologado entre  UPC, UPN y Cibertec permitirá estandarizar procesos, mejorar la gestión basada en datos y acelerar la implementación de estrategias de recuperación, incrementando la eficiencia operativa y la calidad del servicio al estudiante.</t>
  </si>
  <si>
    <t>https://educorpperu-my.sharepoint.com/personal/diana_zapata_laureate_pe1/Documents/Aplicaciones/Microsoft%20Forms/REGISTRO%20DE%20INICIATIVAS%20-%20GESTI%C3%93N%20DE%20LA%20DEMANDA%20(2%201/Pregunta/Jorge%20Gonzales%20Herrera%20Director%20cobranzas%20Lau_Efferson%20Flores%20Cord%203.pdf</t>
  </si>
  <si>
    <t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t>
  </si>
  <si>
    <t>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t>
  </si>
  <si>
    <t>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t>
  </si>
  <si>
    <t>https://educorpperu-my.sharepoint.com/personal/diana_zapata_laureate_pe1/_layouts/15/Doc.aspx?sourcedoc=%7B1632AC62-5CA9-4FA4-9D71-9EBC635E8EE0%7D&amp;file=Gesti%C3%B3n%20de%20iniciativas%20-%20Implementacion%20CRM%20p_Efferson%20Flores%20Cord%201.pptx&amp;action=edit&amp;mobileredirect=true</t>
  </si>
  <si>
    <t xml:space="preserve">Actualización en aplicativo Spring en cumplimiento a la R.S. N.° 000048 -2026/SUNAT. </t>
  </si>
  <si>
    <t>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t>
  </si>
  <si>
    <t>https://educorpperu-my.sharepoint.com/personal/diana_zapata_laureate_pe1/_layouts/15/Doc.aspx?sourcedoc=%7B2F44E458-3B7C-4DAA-BB6F-5B39AB253516%7D&amp;file=Aprobaci%C3%B3n_Marco%20Zu%C3%B1iga%20Leiva.docx&amp;action=default&amp;mobileredirect=true</t>
  </si>
  <si>
    <t xml:space="preserve">Se requiere realizar las configuraciones respectivas en el sistema spring con el fin de dar cumplimiento a la R.S. N.° 000048-2026/SUNAT. Este cambio aplica a la facturación electrónica de Notas de Crédito (NC) y Notas de Débito (ND).
</t>
  </si>
  <si>
    <t>Se requiere realizar las modificaciones necesarias en la descripción de las Notas de Crédito y Notas de Débito, de acuerdo con las disposiciones establecidas por la normativa, así como incorporar los nuevos códigos requeridos para la generación del Resumen Diario.</t>
  </si>
  <si>
    <t>Facturación, Recaudación, Contabilidad y Taxes.</t>
  </si>
  <si>
    <t>Cumplir con las normativas establecidas por SUNAT.</t>
  </si>
  <si>
    <t>https://educorpperu-my.sharepoint.com/personal/diana_zapata_laureate_pe1/_layouts/15/Doc.aspx?sourcedoc=%7B47DD1CF6-FEC5-44C1-99A3-8034DBE13FE3%7D&amp;file=Gesti%C3%B3n%20de%20iniciativas%20-%20Proceso%20y%20registro%205_Marco%20Zu%C3%B1iga%20Leiva%201.pptx&amp;action=edit&amp;mobileredirect=true</t>
  </si>
  <si>
    <t>eliminar el Id. 309 por ser un duplicado.</t>
  </si>
  <si>
    <t>CIBERTEC POLO IT SJM</t>
  </si>
  <si>
    <t>https://educorpperu-my.sharepoint.com/personal/diana_zapata_laureate_pe1/Documents/Aplicaciones/Microsoft%20Forms/REGISTRO%20DE%20INICIATIVAS%20-%20GESTI%C3%93N%20DE%20LA%20DEMANDA%20(2%201/Pregunta/RE_%20ESTATUS%20LEAN+IA%20-%20ESTIMACI%C3%93N%20TI_%20APROBACI_Franco%20Manuel%20Vera%20S%202.pdf</t>
  </si>
  <si>
    <t>https://educorpperu-my.sharepoint.com/personal/diana_zapata_laureate_pe1/_layouts/15/Doc.aspx?sourcedoc=%7B77E639EE-FF96-40FC-B479-CAFD418FD773%7D&amp;file=Gesti%C3%B3n%20de%20iniciativas%20-%20Proceso%20y%20registro_Franco%20Manuel%20Vera%20S%201.pptx&amp;action=edit&amp;mobileredirect=true</t>
  </si>
  <si>
    <t>José Martinez</t>
  </si>
  <si>
    <t>El servicio de soporte será brindado por personal técnico en sedes cercanas de Lima Sur (Chorrillos - SJM)</t>
  </si>
  <si>
    <t>CIBERTEC POLO IT PIURA</t>
  </si>
  <si>
    <t>https://educorpperu-my.sharepoint.com/personal/diana_zapata_laureate_pe1/Documents/Aplicaciones/Microsoft%20Forms/REGISTRO%20DE%20INICIATIVAS%20-%20GESTI%C3%93N%20DE%20LA%20DEMANDA%20(2%201/Pregunta/RE_%20ESTATUS%20LEAN+IA%20-%20ESTIMACI%C3%93N%20TI_%20APROBACI_Franco%20Manuel%20Vera%20S%203.pdf</t>
  </si>
  <si>
    <t>https://educorpperu-my.sharepoint.com/personal/diana_zapata_laureate_pe1/_layouts/15/Doc.aspx?sourcedoc=%7B10F4171A-7579-4F3D-8DF0-8A04C35F3A7B%7D&amp;file=Gesti%C3%B3n%20de%20iniciativas%20-%20Proceso%20y%20registro_Franco%20Manuel%20Vera%20S%202.pptx&amp;action=edit&amp;mobileredirect=true</t>
  </si>
  <si>
    <t>El servicio de soporte será brindado por personal técnico en sedes cercanas (ATE)</t>
  </si>
  <si>
    <t>Según se indicó en la última reunión, no habrá Polo en Piura, sino en ATE</t>
  </si>
  <si>
    <t>CIBERTEC POLO IT CONSOLIDADO</t>
  </si>
  <si>
    <t>https://educorpperu-my.sharepoint.com/personal/diana_zapata_laureate_pe1/Documents/Aplicaciones/Microsoft%20Forms/REGISTRO%20DE%20INICIATIVAS%20-%20GESTI%C3%93N%20DE%20LA%20DEMANDA%20(2%201/Pregunta/RE_%20ESTATUS%20LEAN+IA%20-%20ESTIMACI%C3%93N%20TI_%20APROBACI_Franco%20Manuel%20Vera%20S%204.pdf</t>
  </si>
  <si>
    <t>https://educorpperu-my.sharepoint.com/personal/diana_zapata_laureate_pe1/_layouts/15/Doc.aspx?sourcedoc=%7B295BC3DA-A840-45FF-A723-B3216CC8AAF3%7D&amp;file=Gesti%C3%B3n%20de%20iniciativas%20-%20Proceso%20y%20registro_Franco%20Manuel%20Vera%20S%203.pptx&amp;action=edit&amp;mobileredirect=true</t>
  </si>
  <si>
    <t>CIBERTEC POLO IT AREQUIPA</t>
  </si>
  <si>
    <t>https://educorpperu-my.sharepoint.com/personal/diana_zapata_laureate_pe1/Documents/Aplicaciones/Microsoft%20Forms/REGISTRO%20DE%20INICIATIVAS%20-%20GESTI%C3%93N%20DE%20LA%20DEMANDA%20(2%201/Pregunta/RE_%20ESTATUS%20LEAN+IA%20-%20ESTIMACI%C3%93N%20TI_%20APROBACI_Franco%20Manuel%20Vera%20S%2011.pdf</t>
  </si>
  <si>
    <t>https://educorpperu-my.sharepoint.com/personal/diana_zapata_laureate_pe1/_layouts/15/Doc.aspx?sourcedoc=%7BBE0DED18-5588-49CE-84F6-E1AEAA6C4BA8%7D&amp;file=Gesti%C3%B3n%20de%20iniciativas%20-%20Proceso%20y%20registro_Franco%20Manuel%20Vera%20S%2010.pptx&amp;action=edit&amp;mobileredirect=true</t>
  </si>
  <si>
    <t>El servicio de soporte será brindado por personal técnico de forma remoto en Trujillo</t>
  </si>
  <si>
    <t>CIBERTEC POLO IT LIMA NORTE</t>
  </si>
  <si>
    <t>https://educorpperu-my.sharepoint.com/personal/diana_zapata_laureate_pe1/Documents/Aplicaciones/Microsoft%20Forms/REGISTRO%20DE%20INICIATIVAS%20-%20GESTI%C3%93N%20DE%20LA%20DEMANDA%20(2%201/Pregunta/RE_%20ESTATUS%20LEAN+IA%20-%20ESTIMACI%C3%93N%20TI_%20APROBACI_Franco%20Manuel%20Vera%20S%2014.pdf</t>
  </si>
  <si>
    <t>https://educorpperu-my.sharepoint.com/personal/diana_zapata_laureate_pe1/_layouts/15/Doc.aspx?sourcedoc=%7B4E167231-3B44-4A45-A1EF-945C4324A8CD%7D&amp;file=Gesti%C3%B3n%20de%20iniciativas%20-%20Proceso%20y%20registro_Franco%20Manuel%20Vera%20S%2013.pptx&amp;action=edit&amp;mobileredirect=true</t>
  </si>
  <si>
    <t>El servicio de soporte será brindado por personal técnico en sedes cercanas (San Isidro / LCT)</t>
  </si>
  <si>
    <t>Según se indicó en la última reunión, no habrá Polo en LN, sino en Miraflores Surco</t>
  </si>
  <si>
    <t>CIBERTEC POLO IT SJL</t>
  </si>
  <si>
    <t>https://educorpperu-my.sharepoint.com/personal/diana_zapata_laureate_pe1/Documents/Aplicaciones/Microsoft%20Forms/REGISTRO%20DE%20INICIATIVAS%20-%20GESTI%C3%93N%20DE%20LA%20DEMANDA%20(2%201/Pregunta/RE_%20ESTATUS%20LEAN+IA%20-%20ESTIMACI%C3%93N%20TI_%20APROBACI_Franco%20Manuel%20Vera%20S%2015.pdf</t>
  </si>
  <si>
    <t>https://educorpperu-my.sharepoint.com/personal/diana_zapata_laureate_pe1/_layouts/15/Doc.aspx?sourcedoc=%7BFBB11E46-C052-4ECE-92F3-6168AA0EE399%7D&amp;file=Gesti%C3%B3n%20de%20iniciativas%20-%20Proceso%20y%20registro_Franco%20Manuel%20Vera%20S%2014.pptx&amp;action=edit&amp;mobileredirect=true</t>
  </si>
  <si>
    <t>El servicio de soporte será brindado por personal técnico en sedes cercanas (UPN SJL)</t>
  </si>
  <si>
    <t>chris.diaz@upc.pe</t>
  </si>
  <si>
    <t>Chris Betsabe Diaz Donayre</t>
  </si>
  <si>
    <t>SKills en CRM y Genesys - Para activación progresiva de llamadas carterizadas por asesor</t>
  </si>
  <si>
    <t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t>
  </si>
  <si>
    <t>Chris Diaz</t>
  </si>
  <si>
    <t>https://educorpperu-my.sharepoint.com/personal/diana_zapata_laureate_pe1/Documents/Aplicaciones/Microsoft%20Forms/REGISTRO%20DE%20INICIATIVAS%20-%20GESTI%C3%93N%20DE%20LA%20DEMANDA%20(2%201/Pregunta/VBparaSKILLS_Chris%20Betsabe%20Diaz%20D.pdf</t>
  </si>
  <si>
    <t>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t>
  </si>
  <si>
    <t>Rapidez en la gestión operativa de llamadas, hacer más vueltas al automatizar y obtener mayor cantidad de respuestas efectivas.</t>
  </si>
  <si>
    <t>AEU y Retención</t>
  </si>
  <si>
    <t>Esto está directamente ligado a las metas de rematrícula de la universidad, los ingresos se consideran por alumnos matrícula y esta operativa es arte de la ayuda de contacto que hacen los asesores para sus alumnos carterizados por campus.</t>
  </si>
  <si>
    <t>https://educorpperu-my.sharepoint.com/personal/diana_zapata_laureate_pe1/_layouts/15/Doc.aspx?sourcedoc=%7BD0279189-B7B6-4501-AE8C-ADEF5258DB17%7D&amp;file=GenesysPPT_Chris%20Betsabe%20Diaz%20D.pptx&amp;action=edit&amp;mobileredirect=true</t>
  </si>
  <si>
    <t>Es la iniciativa 339. El pedido se atendió como un BAU</t>
  </si>
  <si>
    <t>Implementar el Reporte CIB para la toma de decisiones y seguimiento del proceso de venta</t>
  </si>
  <si>
    <t>Implementar y automatizar el Reporte CIB para centralizar la información comercial clave, permitiendo a los líderes y equipos de ventas tomar decisiones estratégicas y operativas basadas en datos actualizados y confiables.</t>
  </si>
  <si>
    <t>https://educorpperu-my.sharepoint.com/personal/diana_zapata_laureate_pe1/Documents/Aplicaciones/Microsoft%20Forms/REGISTRO%20DE%20INICIATIVAS%20-%20GESTI%C3%93N%20DE%20LA%20DEMANDA%20(2%201/Pregunta/olk_fyp48PBalX_Jos%C3%A9%20Paredes%20Herbozo.png</t>
  </si>
  <si>
    <t>Actualmente, no se cuenta con un reporte CIB centralizado y automatizado para el seguimiento de ventas, lo que dificulta la visibilidad oportuna de los datos comerciales, genera demoras en el análisis y limita una toma de decisiones ágil y precisa.</t>
  </si>
  <si>
    <t>Disponer de un Reporte CIB automatizado, confiable y de acceso oportuno que consolide los indicadores clave de venta, facilitando el análisis y la toma de decisiones comerciales estratégicas y operativas.</t>
  </si>
  <si>
    <t>Áreas impactadas: Comercial / Ventas, Planeamiento Comercial / Inteligencia de Negocios (BI) y Tecnología / Sistemas (TI).
Procesos impactados: Gestión de ventas, seguimiento y control de metas comerciales, reportería/análisis de datos y toma de decisiones comerciales.</t>
  </si>
  <si>
    <t>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t>
  </si>
  <si>
    <t>https://educorpperu-my.sharepoint.com/personal/diana_zapata_laureate_pe1/_layouts/15/Doc.aspx?sourcedoc=%7B7FA7F6D7-FC74-48E3-9716-256F9DAAD29E%7D&amp;file=Reporte%20CIB%20-%20Formato_Jos%C3%A9%20Paredes%20Herbozo.pptx&amp;action=edit&amp;mobileredirect=true</t>
  </si>
  <si>
    <t>0.2</t>
  </si>
  <si>
    <t xml:space="preserve">10/08: Se tiene la reunión con el negicio para entender la necesidad y los reportes que se necesitan construir.
En reunión se indico que es un requerimiento puntutal no es necesario ninguna reporteria. </t>
  </si>
  <si>
    <t>https://educorpperu-my.sharepoint.com/personal/diana_zapata_laureate_pe1/Documents/Aplicaciones/Microsoft%20Forms/REGISTRO%20DE%20INICIATIVAS%20-%20GESTI%C3%93N%20DE%20LA%20DEMANDA%20(2%201/Pregunta/Re_%20Conformidad%20Ingreso%20en%20Gesti%C3%B3n%20de%20Demanda_Carlos%20Sanchez%20Rubio%209.pdf</t>
  </si>
  <si>
    <t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t>
  </si>
  <si>
    <t xml:space="preserve">Equipos de Aplicaciones, Infraestructura, Base de Datos
Líder de vertical responsable: Noheli Cabrera
</t>
  </si>
  <si>
    <t>https://educorpperu-my.sharepoint.com/personal/diana_zapata_laureate_pe1/_layouts/15/Doc.aspx?sourcedoc=%7B7E9978B9-062D-48D9-8213-96AB9A833AAD%7D&amp;file=Gesti%C3%B3n%20de%20iniciativas_Retenci%C3%B3n%20Logs_6_Carlos%20Sanchez%20Rubio.pptx&amp;action=edit&amp;mobileredirect=true</t>
  </si>
  <si>
    <t>Cancelada</t>
  </si>
  <si>
    <t xml:space="preserve">17/09: Nohelí indica que en las aplicaciones de su dominio ya se implementaron logs. Ha enviado correo a Carlos Sánchez para que confirme.
20/08 CS:  confirma información faltante por mail
20/08/2026: El requerimiento debe ir para todos los lideres de dominio
Falta información para poder realizar la estimación. Seguridad debe indicarnos cuáles son los sistemas críticos por dominio que deben entrar dentro de este alcance. El pdf adjunto incluye el lineamiento de logs, pero no el alcance deseado.
10/09: Se refuerza la solicitud de una sesión de entendimiento por dominio con el equipo de Seguridad, a fin de tener claro el alcance por aplicación.
07/10 Cancelado, se verifico con Carlos Sanchez que esta solicitud para las aplicaciones Id Usuario y Gestión Docente de Cibertec el año pasado se trabajo con los tickets, por lo que ya cuentan con Logs activos 
1.	IDUsuario:  Con el siguiente ticket y CHG se atendió la implementación de Logs
     SCTASK1391441 - Planificación y Ejecución: Adecuaciones para implementar Logs en la aplicación ID Usuario
     CHG0097309 - Planificación y Ejecución - tablas log
2.	Gestion Docente CIB: Con el siguiente ticket y CHG se atendió la implementación de Logs:
     RITM0561552 / SCTASK1422170 - Planificación y Ejecución: Adecuaciones para implementar Logs en la aplicación Gestión Docente
     CHG0097451 - Ejecución: Implementación de Logs en la aplicación Gestión Docente
</t>
  </si>
  <si>
    <t>Rosario Isabel Depaz</t>
  </si>
  <si>
    <t>07/10 Cancelado, se verifico con Carlos Sanchez que esta solicitud para las aplicaciones Id Usuario y Gestión Docente de Cibertec el año pasado se trabajo con los tickets, por lo que ya cuentan con Logs activos</t>
  </si>
  <si>
    <t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t>
  </si>
  <si>
    <t>Manuel Castro Chiroque - Ambientes académicos</t>
  </si>
  <si>
    <t>https://educorpperu-my.sharepoint.com/personal/diana_zapata_laureate_pe1/Documents/Aplicaciones/Microsoft%20Forms/REGISTRO%20DE%20INICIATIVAS%20-%20GESTI%C3%93N%20DE%20LA%20DEMANDA%20(2%201/Pregunta/Aprobaci%C3%B3n%20Direcci%C3%B3n_Manuel%20Maguin%20Castro%201.pdf</t>
  </si>
  <si>
    <t>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t>
  </si>
  <si>
    <t>30/07: La estimación está dentro del id 262
02/07: Gilberth lo atenderá luego de la estimación de SE-Segunda Especialización.</t>
  </si>
  <si>
    <t xml:space="preserve"> La estimación está dentro del id 262
</t>
  </si>
  <si>
    <t>Implementación de Gestión de Convenios con Colegios en CRM</t>
  </si>
  <si>
    <t>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t>
  </si>
  <si>
    <t>https://educorpperu-my.sharepoint.com/personal/diana_zapata_laureate_pe1/Documents/Aplicaciones/Microsoft%20Forms/REGISTRO%20DE%20INICIATIVAS%20-%20GESTI%C3%93N%20DE%20LA%20DEMANDA%20(2%201/Pregunta/Gestion%20Convenios%20Colegios%20CIB%20-%20Aprob_Bruno%20Chiappe%20Vegas.pdf</t>
  </si>
  <si>
    <t>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t>
  </si>
  <si>
    <t>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t>
  </si>
  <si>
    <t>Admisión, BackOffice, Ventas</t>
  </si>
  <si>
    <t>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t>
  </si>
  <si>
    <t>https://educorpperu-my.sharepoint.com/personal/diana_zapata_laureate_pe1/_layouts/15/Doc.aspx?sourcedoc=%7B72711418-1819-4097-83D3-B1CE5D070BE3%7D&amp;file=Pedidos%20de%20CRM%20CIB_COLEGIO_Bruno%20Chiappe%20Vegas.pptx&amp;action=edit&amp;mobileredirect=true</t>
  </si>
  <si>
    <t>Debe completarse la información, TO-BE, caso de uso, roles e información relacionada para poder estimar el pedido.</t>
  </si>
  <si>
    <t>Fuera de SLA, negocio no confirmó la información faltante</t>
  </si>
  <si>
    <t>Elaborar un Funnel para el equipo de We Talk</t>
  </si>
  <si>
    <t>Tener visibilidad de la información de ventas de We Talk que se ofrece para las 3 instituciones.</t>
  </si>
  <si>
    <t>Actualmente el equipo de We Talk no tiene un dashboard para visualizar sus ventas en las 3 instituciones.</t>
  </si>
  <si>
    <t>Que el equipo de We Talk tenga un dashboard para visualizar sus ventas en las 3 instituciones.</t>
  </si>
  <si>
    <t>Ventas</t>
  </si>
  <si>
    <t>Mejor toma de decisiones, incremento en ventas</t>
  </si>
  <si>
    <t>4.1</t>
  </si>
  <si>
    <t>Datalake: $32,445
Aplicación Genesys: $7,646.40
Total: $40,091.4</t>
  </si>
  <si>
    <t>Datalake: S/. 115,179.75
Aplicación Genesys: S/.27,144.72
Total: S/. 142,324.47</t>
  </si>
  <si>
    <t xml:space="preserve">    La estimación fue realizada tomando como referencia el documento funcional y working previamente elaborado por el equipo Cesar Soplin.  
* La estimación contempla:
    * Ingesta de fuentes
    * Procesamiento en Data Lake
    * Transformaciones
    * Disponibilización final en formato Parquet/Delta.
* La estimación considera una capacidad de trabajo equivalente a 3 recursos de proveedor.
* No contempla desarrollos aplicativos ni modificaciones sobre sistemas fuente (CRM, Banner, Sócrates, Genesys).
* Se asume reutilización parcial de lógica existente del Funnel WeTalk UPC.
* Se asume disponibilidad de accesos, ambientes y fuentes necesarias para el desarrollo.
* Se requiere disponibilidad de los equipos de :
    * CRM UPC, UPN, CIB
    * Banner UPC, UPN, CIB
    * Sócrates UPC, CIB
    * Sócrates Inglés UPC,CIB
    * Genesys UPC,CIB,UPN
        para atención de consultas funcionales y técnicas durante el desarrollo.
* La estimación no contempla dashboards, Power BI ni consumo analítico.
* No contempla integraciones en tiempo real ni APIs.
* La disponibilización final será mediante archivos Parquet/Delta dentro del ecosistema Data Lake.
* Cualquier cambio funcional o técnico posterior podrá impactar esfuerzo y cronograma.
* Contemple elavorar los Wetalk UPN Y CIB </t>
  </si>
  <si>
    <t>En revisión del presupuesto.</t>
  </si>
  <si>
    <t>El equipo Comercial no le está dando prioridad por tener a NOVA como proyecto institucional.</t>
  </si>
  <si>
    <t>Generar la integración de las entidades de CRM en el script de Genesys Cloud</t>
  </si>
  <si>
    <t>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t>
  </si>
  <si>
    <t>https://educorpperu-my.sharepoint.com/personal/diana_zapata_laureate_pe1/Documents/Aplicaciones/Microsoft%20Forms/REGISTRO%20DE%20INICIATIVAS%20-%20GESTI%C3%93N%20DE%20LA%20DEMANDA%20(2%201/Pregunta/RITM0623967_Bruno%20Chiappe%20Vegas.pdf</t>
  </si>
  <si>
    <t>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t>
  </si>
  <si>
    <t>Esto permitirá que el agente disponga de contexto comercial en tiempo real, reduzca validaciones manuales durante la llamada, agilice la gestión y mejore la trazabilidad entre la información registrada en el CRM y la operación ejecutada en Genesys.​</t>
  </si>
  <si>
    <t>CIBERTEC (UG+WA)</t>
  </si>
  <si>
    <t>Mejora en la trazabilidad de las atenciones comerciales, reducción de reprocesos manuales y mayor consistencia de la información entre Genesys Cloud y CRM, fortaleciendo la experiencia del prospecto o estudiante.</t>
  </si>
  <si>
    <t>https://educorpperu-my.sharepoint.com/personal/diana_zapata_laureate_pe1/_layouts/15/Doc.aspx?sourcedoc=%7B42F1CD88-C182-4F72-B3A6-1468C0F110B3%7D&amp;file=Solicitud%20de%20requerimientos_Integrar%20entidade_Bruno%20Chiappe%20Vegas.pptx&amp;action=edit&amp;mobileredirect=true</t>
  </si>
  <si>
    <t xml:space="preserve">Desarrollo de APIs en CRM CIB / </t>
  </si>
  <si>
    <t>Es con recursos internos. Tener en cuenta tiempos para presentar en CAB.</t>
  </si>
  <si>
    <t>Se debe reformular el alcance y alinearlo con el proyecto NOVA</t>
  </si>
  <si>
    <t>ID</t>
  </si>
  <si>
    <t>Título</t>
  </si>
  <si>
    <t>Líder de dominio</t>
  </si>
  <si>
    <t>Estado actual</t>
  </si>
  <si>
    <t>Fecha de asignación de LD</t>
  </si>
  <si>
    <t>Inicio de estimación</t>
  </si>
  <si>
    <t>Fecha límite del SLA</t>
  </si>
  <si>
    <t>LD origen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</si>
</sst>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m\-yy\ h:mm;@"/>
    <numFmt numFmtId="165" formatCode="yyyy\-mm\-dd;@"/>
    <numFmt numFmtId="166" formatCode="[$S/-280A]\ #,##0.00"/>
    <numFmt numFmtId="167" formatCode="&quot;S/&quot;\ #,##0.00"/>
    <numFmt numFmtId="168" formatCode="[$USD]\ #,##0.00"/>
    <numFmt numFmtId="169" formatCode="[$$-540A]#,##0.00"/>
    <numFmt numFmtId="170" formatCode="[$-F800]dddd\,\ mmmm\ dd\,\ yyyy"/>
    <numFmt numFmtId="171" formatCode="dd/mm/yyyy;@"/>
    <numFmt numFmtId="172" formatCode="dd/mm/yyyy\ hh:mm:ss"/>
  </numFmts>
  <fonts count="35">
    <font>
      <sz val="11"/>
      <color theme="1"/>
      <name val="Calibri"/>
      <family val="2"/>
      <scheme val="minor"/>
    </font>
    <font>
      <b/>
      <sz val="8"/>
      <color rgb="FFFFFFFF"/>
      <name val="Aptos Narrow"/>
      <family val="2"/>
    </font>
    <font>
      <sz val="8"/>
      <color rgb="FF000000"/>
      <name val="Aptos Narrow"/>
      <family val="2"/>
    </font>
    <font>
      <sz val="8"/>
      <color rgb="FFFFFFFF"/>
      <name val="Aptos Narrow"/>
      <family val="2"/>
    </font>
    <font>
      <b/>
      <sz val="8"/>
      <color rgb="FF000000"/>
      <name val="Aptos Narrow"/>
      <family val="2"/>
    </font>
    <font>
      <u/>
      <sz val="11"/>
      <color theme="10"/>
      <name val="Calibri"/>
      <family val="2"/>
      <scheme val="minor"/>
    </font>
    <font>
      <sz val="8"/>
      <color theme="1"/>
      <name val="Aptos Narrow"/>
      <family val="2"/>
    </font>
    <font>
      <sz val="8"/>
      <color rgb="FF000000"/>
      <name val="Calibri"/>
      <family val="2"/>
      <scheme val="minor"/>
    </font>
    <font>
      <b/>
      <sz val="8"/>
      <color rgb="FFFFFFFF"/>
      <name val="Calibri"/>
      <family val="2"/>
      <scheme val="minor"/>
    </font>
    <font>
      <sz val="8"/>
      <color rgb="FFFF0000"/>
      <name val="Calibri"/>
      <family val="2"/>
      <scheme val="minor"/>
    </font>
    <font>
      <sz val="8"/>
      <color theme="1"/>
      <name val="Calibri"/>
      <family val="2"/>
      <scheme val="minor"/>
    </font>
    <font>
      <b/>
      <sz val="9"/>
      <color rgb="FFFFFFFF"/>
      <name val="Aptos Narrow"/>
      <family val="2"/>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theme="0"/>
      <name val="Calibri"/>
      <family val="2"/>
      <scheme val="minor"/>
    </font>
    <font>
      <sz val="11"/>
      <color rgb="FF000000"/>
      <name val="Aptos Narrow"/>
      <family val="2"/>
    </font>
    <font>
      <b/>
      <sz val="11"/>
      <name val="Calibri"/>
      <family val="2"/>
      <scheme val="minor"/>
    </font>
    <font>
      <sz val="11"/>
      <color theme="0"/>
      <name val="Aptos Narrow"/>
      <family val="2"/>
    </font>
    <font>
      <b/>
      <sz val="11"/>
      <color rgb="FFFFFFFF"/>
      <name val="Aptos Narrow"/>
      <family val="2"/>
    </font>
    <font>
      <b/>
      <sz val="11"/>
      <color rgb="FFFFFFFF"/>
      <name val="Calibri"/>
      <family val="2"/>
    </font>
    <font>
      <sz val="11"/>
      <color rgb="FF000000"/>
      <name val="Segoe UI"/>
      <family val="2"/>
    </font>
    <font>
      <sz val="11"/>
      <color rgb="FFFF0000"/>
      <name val="Calibri"/>
      <family val="2"/>
      <scheme val="minor"/>
    </font>
    <font>
      <sz val="11"/>
      <color rgb="FF242424"/>
      <name val="Aptos Narrow"/>
      <family val="2"/>
    </font>
    <font>
      <sz val="11"/>
      <color rgb="FF000000"/>
      <name val="Calibri"/>
    </font>
    <font>
      <sz val="12"/>
      <color theme="1"/>
      <name val="Calibri Light"/>
      <scheme val="major"/>
    </font>
    <font>
      <b/>
      <sz val="12"/>
      <color rgb="FFFFFFFF"/>
      <name val="Calibri Light"/>
      <scheme val="major"/>
    </font>
    <font>
      <sz val="12"/>
      <color theme="1"/>
      <name val="Calibri"/>
      <family val="2"/>
      <scheme val="minor"/>
    </font>
    <font>
      <sz val="11"/>
      <color rgb="FF242424"/>
      <name val="Calibri Light"/>
      <scheme val="major"/>
    </font>
    <font>
      <b/>
      <sz val="12"/>
      <color rgb="FF000000"/>
      <name val="Calibri Light"/>
      <scheme val="major"/>
    </font>
    <font>
      <sz val="12"/>
      <color rgb="FF000000"/>
      <name val="Calibri Light"/>
      <scheme val="major"/>
    </font>
    <font>
      <sz val="11"/>
      <color rgb="FF000000"/>
      <name val="Aptos Narrow"/>
    </font>
    <font>
      <b/>
      <sz val="11"/>
      <color theme="0"/>
      <name val="Aptos Narrow"/>
    </font>
    <font>
      <b/>
      <sz val="11"/>
      <color rgb="FFFFFFFF"/>
      <name val="Calibri"/>
    </font>
  </fonts>
  <fills count="37">
    <fill>
      <patternFill patternType="none"/>
    </fill>
    <fill>
      <patternFill patternType="gray125"/>
    </fill>
    <fill>
      <patternFill patternType="solid">
        <fgColor rgb="FFE97132"/>
        <bgColor rgb="FFBDD7EE"/>
      </patternFill>
    </fill>
    <fill>
      <patternFill patternType="solid">
        <fgColor rgb="FFD0D0D0"/>
        <bgColor rgb="FF000000"/>
      </patternFill>
    </fill>
    <fill>
      <patternFill patternType="solid">
        <fgColor theme="0"/>
        <bgColor indexed="64"/>
      </patternFill>
    </fill>
    <fill>
      <patternFill patternType="solid">
        <fgColor theme="3" tint="-0.249977111117893"/>
        <bgColor indexed="64"/>
      </patternFill>
    </fill>
    <fill>
      <patternFill patternType="solid">
        <fgColor rgb="FF595959"/>
        <bgColor rgb="FF000000"/>
      </patternFill>
    </fill>
    <fill>
      <patternFill patternType="solid">
        <fgColor rgb="FFFFFF0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DDEBF7"/>
        <bgColor rgb="FFDDEBF7"/>
      </patternFill>
    </fill>
    <fill>
      <patternFill patternType="solid">
        <fgColor theme="9" tint="-0.249977111117893"/>
        <bgColor indexed="64"/>
      </patternFill>
    </fill>
    <fill>
      <patternFill patternType="solid">
        <fgColor theme="9" tint="0.79998168889431442"/>
        <bgColor indexed="64"/>
      </patternFill>
    </fill>
    <fill>
      <patternFill patternType="solid">
        <fgColor rgb="FFA9D08E"/>
        <bgColor rgb="FF000000"/>
      </patternFill>
    </fill>
    <fill>
      <patternFill patternType="solid">
        <fgColor theme="0"/>
        <bgColor rgb="FFFCE4D6"/>
      </patternFill>
    </fill>
    <fill>
      <patternFill patternType="solid">
        <fgColor theme="7"/>
        <bgColor indexed="64"/>
      </patternFill>
    </fill>
    <fill>
      <patternFill patternType="solid">
        <fgColor rgb="FFC00000"/>
        <bgColor indexed="64"/>
      </patternFill>
    </fill>
    <fill>
      <patternFill patternType="solid">
        <fgColor rgb="FFBC8FDD"/>
        <bgColor indexed="64"/>
      </patternFill>
    </fill>
    <fill>
      <patternFill patternType="solid">
        <fgColor theme="4"/>
        <bgColor indexed="64"/>
      </patternFill>
    </fill>
    <fill>
      <patternFill patternType="solid">
        <fgColor theme="7" tint="0.79998168889431442"/>
        <bgColor indexed="64"/>
      </patternFill>
    </fill>
    <fill>
      <patternFill patternType="solid">
        <fgColor rgb="FF5B9BD5"/>
        <bgColor rgb="FF5B9BD5"/>
      </patternFill>
    </fill>
    <fill>
      <patternFill patternType="solid">
        <fgColor theme="4" tint="0.79998168889431442"/>
        <bgColor indexed="64"/>
      </patternFill>
    </fill>
    <fill>
      <patternFill patternType="solid">
        <fgColor theme="4" tint="0.79998168889431442"/>
        <bgColor rgb="FFDDEBF7"/>
      </patternFill>
    </fill>
    <fill>
      <patternFill patternType="solid">
        <fgColor theme="0" tint="-4.9989318521683403E-2"/>
        <bgColor indexed="64"/>
      </patternFill>
    </fill>
    <fill>
      <patternFill patternType="solid">
        <fgColor rgb="FFEFDAF2"/>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2F2F2"/>
        <bgColor rgb="FF000000"/>
      </patternFill>
    </fill>
    <fill>
      <patternFill patternType="solid">
        <fgColor theme="0" tint="-0.14999847407452621"/>
        <bgColor indexed="64"/>
      </patternFill>
    </fill>
    <fill>
      <patternFill patternType="solid">
        <fgColor rgb="FFFFFFFF"/>
        <bgColor rgb="FF000000"/>
      </patternFill>
    </fill>
    <fill>
      <patternFill patternType="solid">
        <fgColor rgb="FFFF0000"/>
        <bgColor indexed="64"/>
      </patternFill>
    </fill>
    <fill>
      <patternFill patternType="solid">
        <fgColor rgb="FFBF7373"/>
        <bgColor indexed="64"/>
      </patternFill>
    </fill>
    <fill>
      <patternFill patternType="solid">
        <fgColor theme="7" tint="0.59999389629810485"/>
        <bgColor indexed="64"/>
      </patternFill>
    </fill>
  </fills>
  <borders count="61">
    <border>
      <left/>
      <right/>
      <top/>
      <bottom/>
      <diagonal/>
    </border>
    <border>
      <left/>
      <right/>
      <top style="medium">
        <color rgb="FF808080"/>
      </top>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thin">
        <color auto="1"/>
      </top>
      <bottom/>
      <diagonal/>
    </border>
    <border>
      <left style="thin">
        <color auto="1"/>
      </left>
      <right style="hair">
        <color auto="1"/>
      </right>
      <top/>
      <bottom style="hair">
        <color auto="1"/>
      </bottom>
      <diagonal/>
    </border>
    <border>
      <left style="thin">
        <color indexed="64"/>
      </left>
      <right style="hair">
        <color auto="1"/>
      </right>
      <top style="hair">
        <color indexed="64"/>
      </top>
      <bottom/>
      <diagonal/>
    </border>
    <border>
      <left style="thin">
        <color indexed="64"/>
      </left>
      <right style="hair">
        <color auto="1"/>
      </right>
      <top/>
      <bottom/>
      <diagonal/>
    </border>
    <border>
      <left style="thin">
        <color indexed="64"/>
      </left>
      <right style="hair">
        <color auto="1"/>
      </right>
      <top/>
      <bottom style="thin">
        <color auto="1"/>
      </bottom>
      <diagonal/>
    </border>
    <border>
      <left style="thin">
        <color auto="1"/>
      </left>
      <right style="hair">
        <color indexed="64"/>
      </right>
      <top style="thin">
        <color auto="1"/>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A6A6A6"/>
      </left>
      <right style="thin">
        <color rgb="FFA6A6A6"/>
      </right>
      <top style="thin">
        <color rgb="FFA6A6A6"/>
      </top>
      <bottom style="thin">
        <color theme="4" tint="0.399975585192419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rgb="FF9BC2E6"/>
      </left>
      <right/>
      <top style="thin">
        <color rgb="FF9BC2E6"/>
      </top>
      <bottom style="thin">
        <color rgb="FF9BC2E6"/>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bottom style="thin">
        <color rgb="FF9BC2E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thin">
        <color rgb="FF9BC2E6"/>
      </top>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rgb="FF9BC2E6"/>
      </bottom>
      <diagonal/>
    </border>
    <border>
      <left style="thin">
        <color theme="0" tint="-0.34998626667073579"/>
      </left>
      <right style="thin">
        <color theme="0" tint="-0.34998626667073579"/>
      </right>
      <top style="thin">
        <color theme="4" tint="0.39997558519241921"/>
      </top>
      <bottom style="thin">
        <color theme="4" tint="0.39997558519241921"/>
      </bottom>
      <diagonal/>
    </border>
    <border>
      <left style="thin">
        <color theme="0" tint="-0.34998626667073579"/>
      </left>
      <right style="thin">
        <color theme="0" tint="-0.34998626667073579"/>
      </right>
      <top style="thin">
        <color theme="0" tint="-0.34998626667073579"/>
      </top>
      <bottom style="medium">
        <color rgb="FF000000"/>
      </bottom>
      <diagonal/>
    </border>
    <border>
      <left/>
      <right style="thin">
        <color theme="0" tint="-0.34998626667073579"/>
      </right>
      <top style="thin">
        <color theme="0" tint="-0.34998626667073579"/>
      </top>
      <bottom style="medium">
        <color rgb="FF000000"/>
      </bottom>
      <diagonal/>
    </border>
    <border>
      <left/>
      <right/>
      <top/>
      <bottom style="medium">
        <color rgb="FF000000"/>
      </bottom>
      <diagonal/>
    </border>
    <border>
      <left/>
      <right/>
      <top style="thin">
        <color theme="0" tint="-0.34998626667073579"/>
      </top>
      <bottom style="medium">
        <color rgb="FF000000"/>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theme="4" tint="0.39997558519241921"/>
      </right>
      <top style="thin">
        <color theme="4" tint="0.39997558519241921"/>
      </top>
      <bottom style="thin">
        <color theme="4" tint="0.39997558519241921"/>
      </bottom>
      <diagonal/>
    </border>
    <border>
      <left style="thin">
        <color rgb="FF9BC2E6"/>
      </left>
      <right/>
      <top/>
      <bottom style="thin">
        <color rgb="FF9BC2E6"/>
      </bottom>
      <diagonal/>
    </border>
    <border>
      <left/>
      <right style="thin">
        <color rgb="FF9BC2E6"/>
      </right>
      <top/>
      <bottom style="thin">
        <color rgb="FF9BC2E6"/>
      </bottom>
      <diagonal/>
    </border>
    <border>
      <left/>
      <right style="thin">
        <color theme="4" tint="0.39997558519241921"/>
      </right>
      <top style="thin">
        <color theme="4" tint="0.39997558519241921"/>
      </top>
      <bottom/>
      <diagonal/>
    </border>
    <border>
      <left/>
      <right/>
      <top/>
      <bottom style="thin">
        <color theme="4" tint="0.3999755851924192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5" fillId="0" borderId="0" applyNumberFormat="0" applyFill="0" applyBorder="0" applyAlignment="0" applyProtection="0"/>
  </cellStyleXfs>
  <cellXfs count="637">
    <xf numFmtId="0" fontId="0" fillId="0" borderId="0" xfId="0"/>
    <xf numFmtId="0" fontId="2" fillId="0" borderId="0" xfId="0" applyFont="1"/>
    <xf numFmtId="0" fontId="1" fillId="2" borderId="1" xfId="0" applyFont="1" applyFill="1" applyBorder="1" applyAlignment="1">
      <alignment wrapText="1"/>
    </xf>
    <xf numFmtId="0" fontId="1" fillId="2" borderId="0" xfId="0" applyFont="1" applyFill="1" applyAlignment="1">
      <alignment horizontal="center"/>
    </xf>
    <xf numFmtId="0" fontId="0" fillId="0" borderId="0" xfId="0" applyAlignment="1">
      <alignment vertical="center"/>
    </xf>
    <xf numFmtId="0" fontId="1" fillId="2" borderId="0" xfId="0" applyFont="1" applyFill="1" applyAlignment="1">
      <alignment vertical="center"/>
    </xf>
    <xf numFmtId="0" fontId="2" fillId="0" borderId="0" xfId="0" applyFont="1" applyAlignment="1">
      <alignment vertical="center"/>
    </xf>
    <xf numFmtId="0" fontId="0" fillId="0" borderId="0" xfId="0"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wrapText="1"/>
    </xf>
    <xf numFmtId="0" fontId="3" fillId="5" borderId="0" xfId="0" applyFont="1" applyFill="1" applyAlignment="1">
      <alignment horizontal="center"/>
    </xf>
    <xf numFmtId="0" fontId="6" fillId="4" borderId="5" xfId="0" applyFont="1" applyFill="1" applyBorder="1" applyAlignment="1">
      <alignment vertical="center" wrapText="1"/>
    </xf>
    <xf numFmtId="9" fontId="6" fillId="4" borderId="5" xfId="0" applyNumberFormat="1" applyFont="1" applyFill="1" applyBorder="1" applyAlignment="1">
      <alignment horizontal="center" vertical="center"/>
    </xf>
    <xf numFmtId="0" fontId="2" fillId="0" borderId="5" xfId="0" applyFont="1" applyBorder="1" applyAlignment="1">
      <alignment horizontal="center" vertical="center"/>
    </xf>
    <xf numFmtId="9" fontId="2" fillId="0" borderId="2" xfId="0" applyNumberFormat="1" applyFont="1" applyBorder="1" applyAlignment="1">
      <alignment horizontal="center" wrapText="1"/>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8" fillId="6" borderId="0" xfId="0" applyFont="1" applyFill="1" applyAlignment="1">
      <alignment horizontal="center" vertical="center" wrapText="1"/>
    </xf>
    <xf numFmtId="0" fontId="10" fillId="0" borderId="0" xfId="0" applyFont="1" applyAlignment="1">
      <alignment horizontal="center" vertical="center"/>
    </xf>
    <xf numFmtId="0" fontId="10" fillId="0" borderId="6" xfId="0" applyFont="1" applyBorder="1" applyAlignment="1">
      <alignment horizontal="center" vertical="center"/>
    </xf>
    <xf numFmtId="0" fontId="7" fillId="0" borderId="5" xfId="0" applyFont="1" applyBorder="1" applyAlignment="1">
      <alignment vertical="center"/>
    </xf>
    <xf numFmtId="0" fontId="7" fillId="0" borderId="5" xfId="0" applyFont="1" applyBorder="1" applyAlignment="1">
      <alignment vertical="center" wrapText="1"/>
    </xf>
    <xf numFmtId="0" fontId="7" fillId="0" borderId="7" xfId="0" applyFont="1" applyBorder="1" applyAlignment="1">
      <alignment vertical="center" wrapText="1"/>
    </xf>
    <xf numFmtId="0" fontId="7" fillId="0" borderId="5" xfId="0" applyFont="1" applyBorder="1" applyAlignment="1">
      <alignment horizontal="left" vertical="center"/>
    </xf>
    <xf numFmtId="0" fontId="10" fillId="0" borderId="2" xfId="0" applyFont="1" applyBorder="1" applyAlignment="1">
      <alignment horizontal="center" vertical="center"/>
    </xf>
    <xf numFmtId="0" fontId="7" fillId="0" borderId="3" xfId="0" applyFont="1" applyBorder="1" applyAlignment="1">
      <alignment horizontal="left" vertical="center"/>
    </xf>
    <xf numFmtId="0" fontId="7" fillId="0" borderId="3" xfId="0" applyFont="1" applyBorder="1" applyAlignment="1">
      <alignment vertical="center" wrapText="1"/>
    </xf>
    <xf numFmtId="0" fontId="7" fillId="0" borderId="4" xfId="0" applyFont="1" applyBorder="1" applyAlignment="1">
      <alignment horizontal="left" vertical="center" wrapText="1"/>
    </xf>
    <xf numFmtId="0" fontId="7" fillId="0" borderId="3" xfId="0" applyFont="1" applyBorder="1" applyAlignment="1">
      <alignment vertical="center"/>
    </xf>
    <xf numFmtId="0" fontId="7" fillId="0" borderId="7" xfId="0" applyFont="1" applyBorder="1" applyAlignment="1">
      <alignment horizontal="left" vertical="center" wrapText="1"/>
    </xf>
    <xf numFmtId="0" fontId="7" fillId="0" borderId="4" xfId="0" applyFont="1" applyBorder="1" applyAlignment="1">
      <alignment vertical="center" wrapText="1"/>
    </xf>
    <xf numFmtId="0" fontId="0" fillId="0" borderId="0" xfId="0" applyAlignment="1">
      <alignment horizontal="center"/>
    </xf>
    <xf numFmtId="0" fontId="0" fillId="0" borderId="0" xfId="0" applyAlignment="1">
      <alignment horizontal="center" wrapText="1"/>
    </xf>
    <xf numFmtId="0" fontId="0" fillId="7" borderId="0" xfId="0" applyFill="1" applyAlignment="1">
      <alignment horizontal="center"/>
    </xf>
    <xf numFmtId="0" fontId="0" fillId="7" borderId="0" xfId="0" applyFill="1" applyAlignment="1">
      <alignment horizontal="center" wrapText="1"/>
    </xf>
    <xf numFmtId="0" fontId="6" fillId="4" borderId="5" xfId="0" applyFont="1" applyFill="1" applyBorder="1" applyAlignment="1">
      <alignment horizontal="center" vertical="center" wrapText="1"/>
    </xf>
    <xf numFmtId="0" fontId="6" fillId="4" borderId="5" xfId="0" applyFont="1" applyFill="1" applyBorder="1" applyAlignment="1">
      <alignment horizontal="left" vertical="center" wrapText="1"/>
    </xf>
    <xf numFmtId="0" fontId="3" fillId="5" borderId="0" xfId="0" applyFont="1" applyFill="1" applyAlignment="1">
      <alignment horizontal="left"/>
    </xf>
    <xf numFmtId="0" fontId="11" fillId="5" borderId="0" xfId="0" applyFont="1" applyFill="1"/>
    <xf numFmtId="0" fontId="2" fillId="4" borderId="5" xfId="0" applyFont="1" applyFill="1" applyBorder="1" applyAlignment="1">
      <alignment vertical="center" wrapText="1"/>
    </xf>
    <xf numFmtId="0" fontId="6" fillId="0" borderId="17" xfId="0" applyFont="1" applyBorder="1" applyAlignment="1">
      <alignment horizontal="center"/>
    </xf>
    <xf numFmtId="0" fontId="2" fillId="0" borderId="18" xfId="0" applyFont="1" applyBorder="1" applyAlignment="1">
      <alignment horizontal="center" vertical="center"/>
    </xf>
    <xf numFmtId="0" fontId="2" fillId="0" borderId="19" xfId="0" applyFont="1" applyBorder="1"/>
    <xf numFmtId="14" fontId="0" fillId="0" borderId="0" xfId="0" applyNumberFormat="1"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15" fontId="0" fillId="0" borderId="0" xfId="0" applyNumberFormat="1" applyAlignment="1">
      <alignment horizontal="center" vertical="center"/>
    </xf>
    <xf numFmtId="49" fontId="0" fillId="0" borderId="0" xfId="0" applyNumberFormat="1" applyAlignment="1">
      <alignment horizontal="center" vertical="center" wrapText="1"/>
    </xf>
    <xf numFmtId="49" fontId="0" fillId="7" borderId="0" xfId="0" applyNumberFormat="1" applyFill="1" applyAlignment="1">
      <alignment horizontal="center" vertical="center" wrapText="1"/>
    </xf>
    <xf numFmtId="0" fontId="0" fillId="7" borderId="0" xfId="0" applyFill="1" applyAlignment="1">
      <alignment horizontal="center" vertical="center" wrapText="1"/>
    </xf>
    <xf numFmtId="0" fontId="0" fillId="0" borderId="0" xfId="0" applyAlignment="1" applyProtection="1">
      <alignment horizontal="center" vertical="center"/>
      <protection locked="0"/>
    </xf>
    <xf numFmtId="0" fontId="12" fillId="9" borderId="0" xfId="0" applyFont="1" applyFill="1" applyAlignment="1" applyProtection="1">
      <alignment horizontal="center" vertical="center" wrapText="1"/>
      <protection locked="0"/>
    </xf>
    <xf numFmtId="164" fontId="0" fillId="0" borderId="0" xfId="0" applyNumberFormat="1" applyAlignment="1">
      <alignment horizontal="center" vertical="center" wrapText="1"/>
    </xf>
    <xf numFmtId="14" fontId="0" fillId="0" borderId="0" xfId="0" applyNumberFormat="1" applyAlignment="1">
      <alignment horizontal="center" vertical="center" wrapText="1"/>
    </xf>
    <xf numFmtId="0" fontId="0" fillId="0" borderId="0" xfId="0" applyAlignment="1" applyProtection="1">
      <alignment horizontal="center" vertical="center" wrapText="1"/>
      <protection locked="0"/>
    </xf>
    <xf numFmtId="49" fontId="0" fillId="0" borderId="0" xfId="0" quotePrefix="1" applyNumberFormat="1" applyAlignment="1">
      <alignment horizontal="center" vertical="center" wrapText="1"/>
    </xf>
    <xf numFmtId="0" fontId="0" fillId="0" borderId="0" xfId="0" quotePrefix="1" applyAlignment="1">
      <alignment horizontal="center" vertical="center" wrapText="1"/>
    </xf>
    <xf numFmtId="4" fontId="0" fillId="0" borderId="0" xfId="0" applyNumberFormat="1" applyAlignment="1" applyProtection="1">
      <alignment horizontal="center" vertical="center"/>
      <protection locked="0"/>
    </xf>
    <xf numFmtId="0" fontId="0" fillId="7" borderId="0" xfId="0" applyFill="1" applyAlignment="1" applyProtection="1">
      <alignment horizontal="center" vertical="center"/>
      <protection locked="0"/>
    </xf>
    <xf numFmtId="49" fontId="5" fillId="0" borderId="0" xfId="1" applyNumberFormat="1" applyAlignment="1">
      <alignment horizontal="center" vertical="center" wrapText="1"/>
    </xf>
    <xf numFmtId="164" fontId="0" fillId="7" borderId="0" xfId="0" applyNumberFormat="1" applyFill="1" applyAlignment="1">
      <alignment horizontal="center" vertical="center" wrapText="1"/>
    </xf>
    <xf numFmtId="49" fontId="0" fillId="7" borderId="0" xfId="0" quotePrefix="1" applyNumberFormat="1" applyFill="1" applyAlignment="1">
      <alignment horizontal="center" vertical="center" wrapText="1"/>
    </xf>
    <xf numFmtId="14" fontId="0" fillId="7" borderId="0" xfId="0" applyNumberFormat="1" applyFill="1" applyAlignment="1">
      <alignment horizontal="center" vertical="center" wrapText="1"/>
    </xf>
    <xf numFmtId="0" fontId="0" fillId="7" borderId="0" xfId="0" quotePrefix="1" applyFill="1" applyAlignment="1">
      <alignment horizontal="center" vertical="center" wrapText="1"/>
    </xf>
    <xf numFmtId="49" fontId="5" fillId="7" borderId="0" xfId="1" applyNumberFormat="1" applyFill="1" applyAlignment="1">
      <alignment horizontal="center" vertical="center" wrapText="1"/>
    </xf>
    <xf numFmtId="0" fontId="0" fillId="4" borderId="0" xfId="0" applyFill="1" applyAlignment="1">
      <alignment horizontal="center" vertical="center" wrapText="1"/>
    </xf>
    <xf numFmtId="0" fontId="13" fillId="0" borderId="0" xfId="0" applyFont="1" applyAlignment="1">
      <alignment horizontal="center" vertical="center" wrapText="1"/>
    </xf>
    <xf numFmtId="164" fontId="0" fillId="0" borderId="0" xfId="0" applyNumberFormat="1" applyAlignment="1" applyProtection="1">
      <alignment horizontal="center" vertical="center"/>
      <protection locked="0"/>
    </xf>
    <xf numFmtId="0" fontId="0" fillId="8" borderId="0" xfId="0" applyFill="1" applyAlignment="1">
      <alignment horizontal="center" vertical="center" wrapText="1"/>
    </xf>
    <xf numFmtId="49" fontId="0" fillId="8" borderId="0" xfId="0" applyNumberFormat="1" applyFill="1" applyAlignment="1">
      <alignment horizontal="center" vertical="center" wrapText="1"/>
    </xf>
    <xf numFmtId="0" fontId="0" fillId="8" borderId="0" xfId="0" applyFill="1" applyAlignment="1" applyProtection="1">
      <alignment horizontal="center" vertical="center"/>
      <protection locked="0"/>
    </xf>
    <xf numFmtId="0" fontId="0" fillId="8" borderId="0" xfId="0" applyFill="1" applyAlignment="1">
      <alignment horizontal="center" vertical="center"/>
    </xf>
    <xf numFmtId="49" fontId="0" fillId="8" borderId="0" xfId="0" quotePrefix="1" applyNumberFormat="1" applyFill="1" applyAlignment="1">
      <alignment horizontal="center" vertical="center" wrapText="1"/>
    </xf>
    <xf numFmtId="0" fontId="13" fillId="8" borderId="0" xfId="0" applyFont="1" applyFill="1" applyAlignment="1">
      <alignment horizontal="center" vertical="center"/>
    </xf>
    <xf numFmtId="49" fontId="0" fillId="8" borderId="0" xfId="0" applyNumberFormat="1" applyFill="1" applyAlignment="1" applyProtection="1">
      <alignment horizontal="center" vertical="center" wrapText="1"/>
      <protection locked="0"/>
    </xf>
    <xf numFmtId="0" fontId="0" fillId="8" borderId="0" xfId="0" applyFill="1" applyAlignment="1" applyProtection="1">
      <alignment horizontal="center" vertical="center" wrapText="1"/>
      <protection locked="0"/>
    </xf>
    <xf numFmtId="0" fontId="0" fillId="0" borderId="0" xfId="0" applyAlignment="1" applyProtection="1">
      <alignment horizontal="left" vertical="center" wrapText="1"/>
      <protection locked="0"/>
    </xf>
    <xf numFmtId="0" fontId="15" fillId="0" borderId="0" xfId="0" applyFont="1" applyAlignment="1">
      <alignment horizontal="center" vertical="center" wrapText="1"/>
    </xf>
    <xf numFmtId="0" fontId="15" fillId="0" borderId="0" xfId="0" applyFont="1"/>
    <xf numFmtId="164" fontId="0" fillId="0" borderId="0" xfId="0" applyNumberFormat="1" applyAlignment="1">
      <alignment horizontal="center" vertical="center"/>
    </xf>
    <xf numFmtId="22" fontId="15" fillId="12" borderId="21" xfId="0" applyNumberFormat="1" applyFont="1" applyFill="1" applyBorder="1" applyAlignment="1">
      <alignment horizontal="center" vertical="center" wrapText="1"/>
    </xf>
    <xf numFmtId="14" fontId="15" fillId="12" borderId="21" xfId="0" applyNumberFormat="1" applyFont="1" applyFill="1" applyBorder="1" applyAlignment="1">
      <alignment horizontal="center" vertical="center" wrapText="1"/>
    </xf>
    <xf numFmtId="0" fontId="16" fillId="10" borderId="23" xfId="0" applyFont="1" applyFill="1" applyBorder="1" applyAlignment="1">
      <alignment horizontal="center" vertical="center" wrapText="1"/>
    </xf>
    <xf numFmtId="14" fontId="16" fillId="10" borderId="23" xfId="0" applyNumberFormat="1" applyFont="1" applyFill="1" applyBorder="1" applyAlignment="1">
      <alignment horizontal="center" vertical="center" wrapText="1"/>
    </xf>
    <xf numFmtId="0" fontId="0" fillId="4" borderId="23" xfId="0" applyFill="1" applyBorder="1" applyAlignment="1">
      <alignment horizontal="center" vertical="center" wrapText="1"/>
    </xf>
    <xf numFmtId="0" fontId="0" fillId="0" borderId="23" xfId="0" applyBorder="1" applyAlignment="1">
      <alignment horizontal="center" vertical="center"/>
    </xf>
    <xf numFmtId="14" fontId="0" fillId="0" borderId="23" xfId="0" applyNumberFormat="1" applyBorder="1" applyAlignment="1">
      <alignment horizontal="center" vertical="center"/>
    </xf>
    <xf numFmtId="2" fontId="0" fillId="0" borderId="0" xfId="0" applyNumberFormat="1"/>
    <xf numFmtId="14" fontId="0" fillId="0" borderId="23" xfId="0" applyNumberFormat="1" applyBorder="1" applyAlignment="1" applyProtection="1">
      <alignment horizontal="center" vertical="center"/>
      <protection locked="0"/>
    </xf>
    <xf numFmtId="0" fontId="16" fillId="9" borderId="23" xfId="0" applyFont="1" applyFill="1" applyBorder="1" applyAlignment="1" applyProtection="1">
      <alignment horizontal="center" vertical="center" wrapText="1"/>
      <protection locked="0"/>
    </xf>
    <xf numFmtId="0" fontId="0" fillId="14" borderId="23" xfId="0" applyFill="1" applyBorder="1" applyAlignment="1" applyProtection="1">
      <alignment horizontal="center" vertical="center"/>
      <protection locked="0"/>
    </xf>
    <xf numFmtId="0" fontId="0" fillId="14" borderId="23" xfId="0" applyFill="1" applyBorder="1" applyAlignment="1" applyProtection="1">
      <alignment horizontal="center" vertical="center" wrapText="1"/>
      <protection locked="0"/>
    </xf>
    <xf numFmtId="0" fontId="0" fillId="0" borderId="23" xfId="0" applyBorder="1" applyAlignment="1" applyProtection="1">
      <alignment horizontal="center" vertical="center"/>
      <protection locked="0"/>
    </xf>
    <xf numFmtId="168" fontId="16" fillId="9" borderId="23" xfId="0" applyNumberFormat="1" applyFont="1" applyFill="1" applyBorder="1" applyAlignment="1" applyProtection="1">
      <alignment horizontal="center" vertical="center" wrapText="1"/>
      <protection locked="0"/>
    </xf>
    <xf numFmtId="167" fontId="16" fillId="9" borderId="23" xfId="0" applyNumberFormat="1" applyFont="1" applyFill="1" applyBorder="1" applyAlignment="1" applyProtection="1">
      <alignment horizontal="center" vertical="center" wrapText="1"/>
      <protection locked="0"/>
    </xf>
    <xf numFmtId="168" fontId="0" fillId="0" borderId="23" xfId="0" applyNumberFormat="1" applyBorder="1" applyAlignment="1" applyProtection="1">
      <alignment horizontal="center" vertical="center"/>
      <protection locked="0"/>
    </xf>
    <xf numFmtId="167" fontId="0" fillId="0" borderId="23" xfId="0" applyNumberFormat="1" applyBorder="1" applyAlignment="1" applyProtection="1">
      <alignment horizontal="center" vertical="center"/>
      <protection locked="0"/>
    </xf>
    <xf numFmtId="0" fontId="0" fillId="0" borderId="23" xfId="0" applyBorder="1" applyAlignment="1" applyProtection="1">
      <alignment horizontal="center" vertical="center" wrapText="1"/>
      <protection locked="0"/>
    </xf>
    <xf numFmtId="0" fontId="18" fillId="9" borderId="23" xfId="0" applyFont="1" applyFill="1" applyBorder="1" applyAlignment="1">
      <alignment horizontal="center" vertical="center" wrapText="1"/>
    </xf>
    <xf numFmtId="14" fontId="16" fillId="9" borderId="23" xfId="0" applyNumberFormat="1" applyFont="1" applyFill="1" applyBorder="1" applyAlignment="1" applyProtection="1">
      <alignment horizontal="center" vertical="center" wrapText="1"/>
      <protection locked="0"/>
    </xf>
    <xf numFmtId="0" fontId="16" fillId="10" borderId="23" xfId="0" applyFont="1" applyFill="1" applyBorder="1" applyAlignment="1" applyProtection="1">
      <alignment horizontal="center" vertical="center" wrapText="1"/>
      <protection locked="0"/>
    </xf>
    <xf numFmtId="14" fontId="0" fillId="14" borderId="23" xfId="0" applyNumberFormat="1" applyFill="1" applyBorder="1" applyAlignment="1" applyProtection="1">
      <alignment horizontal="center" vertical="center"/>
      <protection locked="0"/>
    </xf>
    <xf numFmtId="167" fontId="0" fillId="14" borderId="23" xfId="0" applyNumberFormat="1" applyFill="1" applyBorder="1" applyAlignment="1" applyProtection="1">
      <alignment horizontal="center" vertical="center"/>
      <protection locked="0"/>
    </xf>
    <xf numFmtId="168" fontId="0" fillId="14" borderId="23" xfId="0" applyNumberFormat="1" applyFill="1" applyBorder="1" applyAlignment="1" applyProtection="1">
      <alignment horizontal="center" vertical="center"/>
      <protection locked="0"/>
    </xf>
    <xf numFmtId="0" fontId="0" fillId="0" borderId="0" xfId="0" applyAlignment="1">
      <alignment horizontal="left" vertical="center"/>
    </xf>
    <xf numFmtId="165" fontId="0" fillId="0" borderId="0" xfId="0" applyNumberFormat="1" applyAlignment="1">
      <alignment horizontal="center" vertical="center"/>
    </xf>
    <xf numFmtId="0" fontId="0" fillId="0" borderId="0" xfId="0" applyAlignment="1" applyProtection="1">
      <alignment vertical="center" wrapText="1"/>
      <protection locked="0"/>
    </xf>
    <xf numFmtId="0" fontId="0" fillId="0" borderId="0" xfId="0" applyAlignment="1" applyProtection="1">
      <alignment vertical="center"/>
      <protection locked="0"/>
    </xf>
    <xf numFmtId="49" fontId="0" fillId="4" borderId="23" xfId="0" applyNumberFormat="1" applyFill="1" applyBorder="1" applyAlignment="1">
      <alignment horizontal="center" vertical="center" wrapText="1"/>
    </xf>
    <xf numFmtId="0" fontId="0" fillId="4" borderId="0" xfId="0" applyFill="1" applyAlignment="1">
      <alignment horizontal="center" vertical="center"/>
    </xf>
    <xf numFmtId="0" fontId="16" fillId="13" borderId="23" xfId="0" applyFont="1" applyFill="1" applyBorder="1" applyAlignment="1" applyProtection="1">
      <alignment horizontal="center" vertical="center" wrapText="1"/>
      <protection locked="0"/>
    </xf>
    <xf numFmtId="0" fontId="16" fillId="18" borderId="0" xfId="0" applyFont="1" applyFill="1" applyAlignment="1" applyProtection="1">
      <alignment horizontal="center" vertical="center" wrapText="1"/>
      <protection locked="0"/>
    </xf>
    <xf numFmtId="14" fontId="0" fillId="0" borderId="0" xfId="0" applyNumberFormat="1" applyProtection="1">
      <protection locked="0"/>
    </xf>
    <xf numFmtId="0" fontId="17" fillId="0" borderId="0" xfId="0" applyFont="1" applyAlignment="1">
      <alignment vertical="center" wrapText="1"/>
    </xf>
    <xf numFmtId="16" fontId="0" fillId="0" borderId="0" xfId="0" applyNumberFormat="1"/>
    <xf numFmtId="0" fontId="0" fillId="7" borderId="0" xfId="0" applyFill="1" applyAlignment="1" applyProtection="1">
      <alignment horizontal="center" vertical="center" wrapText="1"/>
      <protection locked="0"/>
    </xf>
    <xf numFmtId="165" fontId="0" fillId="0" borderId="0" xfId="0" applyNumberFormat="1" applyAlignment="1">
      <alignment horizontal="center" vertical="center" wrapText="1"/>
    </xf>
    <xf numFmtId="0" fontId="16" fillId="9" borderId="23" xfId="0" applyFont="1" applyFill="1" applyBorder="1" applyAlignment="1">
      <alignment horizontal="center" vertical="center" wrapText="1"/>
    </xf>
    <xf numFmtId="14" fontId="16" fillId="9" borderId="23" xfId="0" applyNumberFormat="1" applyFont="1" applyFill="1" applyBorder="1" applyAlignment="1">
      <alignment horizontal="center" vertical="center" wrapText="1"/>
    </xf>
    <xf numFmtId="168" fontId="16" fillId="9" borderId="23" xfId="0" applyNumberFormat="1" applyFont="1" applyFill="1" applyBorder="1" applyAlignment="1">
      <alignment horizontal="center" vertical="center" wrapText="1"/>
    </xf>
    <xf numFmtId="167" fontId="16" fillId="9" borderId="23" xfId="0" applyNumberFormat="1" applyFont="1" applyFill="1" applyBorder="1" applyAlignment="1">
      <alignment horizontal="center" vertical="center" wrapText="1"/>
    </xf>
    <xf numFmtId="169" fontId="0" fillId="0" borderId="0" xfId="0" applyNumberFormat="1" applyAlignment="1">
      <alignment horizontal="center" vertical="center"/>
    </xf>
    <xf numFmtId="0" fontId="16" fillId="13" borderId="23" xfId="0" applyFont="1" applyFill="1" applyBorder="1" applyAlignment="1">
      <alignment horizontal="center" vertical="center" wrapText="1"/>
    </xf>
    <xf numFmtId="166" fontId="0" fillId="0" borderId="0" xfId="0" applyNumberFormat="1"/>
    <xf numFmtId="165" fontId="15" fillId="12" borderId="21" xfId="0" applyNumberFormat="1" applyFont="1" applyFill="1" applyBorder="1" applyAlignment="1">
      <alignment horizontal="center" vertical="center" wrapText="1"/>
    </xf>
    <xf numFmtId="0" fontId="15" fillId="12" borderId="21" xfId="0" applyFont="1" applyFill="1" applyBorder="1" applyAlignment="1">
      <alignment horizontal="center" vertical="center" wrapText="1"/>
    </xf>
    <xf numFmtId="14" fontId="0" fillId="0" borderId="0" xfId="0" applyNumberFormat="1" applyAlignment="1">
      <alignment vertical="center" wrapText="1"/>
    </xf>
    <xf numFmtId="0" fontId="18" fillId="15" borderId="24" xfId="0" applyFont="1" applyFill="1" applyBorder="1" applyAlignment="1" applyProtection="1">
      <alignment horizontal="center" vertical="center" wrapText="1"/>
      <protection locked="0"/>
    </xf>
    <xf numFmtId="0" fontId="21" fillId="22" borderId="28" xfId="0" applyFont="1" applyFill="1" applyBorder="1" applyAlignment="1">
      <alignment horizontal="center" vertical="center" wrapText="1"/>
    </xf>
    <xf numFmtId="0" fontId="21" fillId="22" borderId="29" xfId="0" applyFont="1" applyFill="1" applyBorder="1" applyAlignment="1">
      <alignment horizontal="center" vertical="center" wrapText="1"/>
    </xf>
    <xf numFmtId="0" fontId="21" fillId="22" borderId="30" xfId="0" applyFont="1" applyFill="1" applyBorder="1" applyAlignment="1">
      <alignment horizontal="center" vertical="center" wrapText="1"/>
    </xf>
    <xf numFmtId="0" fontId="0" fillId="11" borderId="0" xfId="0" quotePrefix="1" applyFill="1" applyAlignment="1">
      <alignment horizontal="center" vertical="center" wrapText="1"/>
    </xf>
    <xf numFmtId="0" fontId="0" fillId="11" borderId="21" xfId="0" quotePrefix="1" applyFill="1" applyBorder="1" applyAlignment="1">
      <alignment horizontal="center" vertical="center" wrapText="1"/>
    </xf>
    <xf numFmtId="0" fontId="16" fillId="10" borderId="21" xfId="0" applyFont="1" applyFill="1" applyBorder="1" applyAlignment="1">
      <alignment horizontal="center" vertical="center" wrapText="1"/>
    </xf>
    <xf numFmtId="0" fontId="0" fillId="23" borderId="23" xfId="0" applyFill="1" applyBorder="1" applyAlignment="1">
      <alignment horizontal="center" vertical="center" wrapText="1"/>
    </xf>
    <xf numFmtId="14" fontId="0" fillId="23" borderId="23" xfId="0" applyNumberFormat="1" applyFill="1" applyBorder="1" applyAlignment="1">
      <alignment horizontal="center" vertical="center"/>
    </xf>
    <xf numFmtId="0" fontId="5" fillId="23" borderId="23" xfId="1" applyFill="1" applyBorder="1" applyAlignment="1">
      <alignment horizontal="center" vertical="center" wrapText="1"/>
    </xf>
    <xf numFmtId="0" fontId="0" fillId="23" borderId="23" xfId="0" applyFill="1" applyBorder="1" applyAlignment="1">
      <alignment horizontal="center" vertical="center"/>
    </xf>
    <xf numFmtId="0" fontId="15" fillId="23" borderId="29" xfId="0" applyFont="1" applyFill="1" applyBorder="1" applyAlignment="1">
      <alignment horizontal="center" vertical="center" wrapText="1"/>
    </xf>
    <xf numFmtId="0" fontId="15" fillId="24" borderId="29" xfId="0" applyFont="1" applyFill="1" applyBorder="1" applyAlignment="1">
      <alignment horizontal="center" vertical="center" wrapText="1"/>
    </xf>
    <xf numFmtId="14" fontId="0" fillId="11" borderId="23" xfId="0" applyNumberFormat="1" applyFill="1" applyBorder="1" applyAlignment="1">
      <alignment horizontal="center" vertical="center" wrapText="1"/>
    </xf>
    <xf numFmtId="0" fontId="5" fillId="23" borderId="23" xfId="1" applyFill="1" applyBorder="1" applyAlignment="1" applyProtection="1">
      <alignment horizontal="center" vertical="center" wrapText="1"/>
      <protection locked="0"/>
    </xf>
    <xf numFmtId="14" fontId="0" fillId="23" borderId="23" xfId="0" applyNumberFormat="1" applyFill="1" applyBorder="1" applyAlignment="1">
      <alignment horizontal="center" vertical="center" wrapText="1"/>
    </xf>
    <xf numFmtId="49" fontId="0" fillId="23" borderId="23" xfId="0" applyNumberFormat="1" applyFill="1" applyBorder="1" applyAlignment="1">
      <alignment horizontal="center" vertical="center" wrapText="1"/>
    </xf>
    <xf numFmtId="0" fontId="0" fillId="23" borderId="23" xfId="0" applyFill="1" applyBorder="1" applyAlignment="1" applyProtection="1">
      <alignment horizontal="center" vertical="center" wrapText="1"/>
      <protection locked="0"/>
    </xf>
    <xf numFmtId="0" fontId="21" fillId="22" borderId="0" xfId="0" applyFont="1" applyFill="1" applyAlignment="1">
      <alignment vertical="center" wrapText="1"/>
    </xf>
    <xf numFmtId="0" fontId="0" fillId="25" borderId="23" xfId="0" applyFill="1" applyBorder="1" applyAlignment="1">
      <alignment horizontal="center" vertical="center" wrapText="1"/>
    </xf>
    <xf numFmtId="168" fontId="0" fillId="25" borderId="23" xfId="0" applyNumberFormat="1" applyFill="1" applyBorder="1" applyAlignment="1">
      <alignment horizontal="center" vertical="center"/>
    </xf>
    <xf numFmtId="167" fontId="0" fillId="25" borderId="23" xfId="0" applyNumberFormat="1" applyFill="1" applyBorder="1" applyAlignment="1">
      <alignment horizontal="center" vertical="center" wrapText="1"/>
    </xf>
    <xf numFmtId="168" fontId="0" fillId="25" borderId="23" xfId="0" applyNumberFormat="1" applyFill="1" applyBorder="1" applyAlignment="1">
      <alignment horizontal="center" vertical="center" wrapText="1"/>
    </xf>
    <xf numFmtId="14" fontId="0" fillId="25" borderId="23" xfId="0" applyNumberFormat="1" applyFill="1" applyBorder="1" applyAlignment="1">
      <alignment horizontal="center" vertical="center" wrapText="1"/>
    </xf>
    <xf numFmtId="0" fontId="0" fillId="25" borderId="23" xfId="0" applyFill="1" applyBorder="1" applyAlignment="1">
      <alignment horizontal="center" vertical="center"/>
    </xf>
    <xf numFmtId="167" fontId="0" fillId="25" borderId="23" xfId="0" applyNumberFormat="1" applyFill="1" applyBorder="1" applyAlignment="1">
      <alignment horizontal="center" vertical="center"/>
    </xf>
    <xf numFmtId="49" fontId="0" fillId="25" borderId="23" xfId="0" applyNumberFormat="1" applyFill="1" applyBorder="1" applyAlignment="1">
      <alignment horizontal="center" vertical="center" wrapText="1"/>
    </xf>
    <xf numFmtId="0" fontId="21" fillId="22" borderId="23" xfId="0" applyFont="1" applyFill="1" applyBorder="1" applyAlignment="1">
      <alignment vertical="center" wrapText="1"/>
    </xf>
    <xf numFmtId="0" fontId="12" fillId="17" borderId="23" xfId="0" applyFont="1" applyFill="1" applyBorder="1" applyAlignment="1" applyProtection="1">
      <alignment horizontal="center" vertical="center" wrapText="1"/>
      <protection locked="0"/>
    </xf>
    <xf numFmtId="0" fontId="15" fillId="23" borderId="23" xfId="0" applyFont="1" applyFill="1" applyBorder="1" applyAlignment="1">
      <alignment vertical="center" wrapText="1"/>
    </xf>
    <xf numFmtId="0" fontId="0" fillId="21" borderId="23" xfId="0" applyFill="1" applyBorder="1" applyAlignment="1" applyProtection="1">
      <alignment horizontal="center" vertical="center" wrapText="1"/>
      <protection locked="0"/>
    </xf>
    <xf numFmtId="0" fontId="22" fillId="23" borderId="23" xfId="0" applyFont="1" applyFill="1" applyBorder="1" applyAlignment="1">
      <alignment vertical="center"/>
    </xf>
    <xf numFmtId="0" fontId="0" fillId="23" borderId="23" xfId="0" quotePrefix="1" applyFill="1" applyBorder="1" applyAlignment="1">
      <alignment horizontal="center" vertical="center" wrapText="1"/>
    </xf>
    <xf numFmtId="49" fontId="0" fillId="23" borderId="23" xfId="0" applyNumberFormat="1" applyFill="1" applyBorder="1" applyAlignment="1">
      <alignment horizontal="center" vertical="center"/>
    </xf>
    <xf numFmtId="14" fontId="12" fillId="19" borderId="23" xfId="0" applyNumberFormat="1" applyFont="1" applyFill="1" applyBorder="1" applyAlignment="1" applyProtection="1">
      <alignment horizontal="center" vertical="center" wrapText="1"/>
      <protection locked="0"/>
    </xf>
    <xf numFmtId="0" fontId="16" fillId="10" borderId="25" xfId="0" applyFont="1" applyFill="1" applyBorder="1" applyAlignment="1">
      <alignment horizontal="center" vertical="center" wrapText="1"/>
    </xf>
    <xf numFmtId="0" fontId="16" fillId="10" borderId="25" xfId="0" applyFont="1" applyFill="1" applyBorder="1" applyAlignment="1" applyProtection="1">
      <alignment horizontal="center" vertical="center" wrapText="1"/>
      <protection locked="0"/>
    </xf>
    <xf numFmtId="0" fontId="0" fillId="25" borderId="27" xfId="0" applyFill="1" applyBorder="1" applyAlignment="1">
      <alignment horizontal="center" vertical="center" wrapText="1"/>
    </xf>
    <xf numFmtId="14" fontId="0" fillId="26" borderId="23" xfId="0" applyNumberFormat="1" applyFill="1" applyBorder="1" applyAlignment="1" applyProtection="1">
      <alignment horizontal="center" vertical="center" wrapText="1"/>
      <protection locked="0"/>
    </xf>
    <xf numFmtId="0" fontId="21" fillId="22" borderId="23" xfId="0" applyFont="1" applyFill="1" applyBorder="1" applyAlignment="1">
      <alignment wrapText="1"/>
    </xf>
    <xf numFmtId="0" fontId="12" fillId="17" borderId="23" xfId="0" applyFont="1" applyFill="1" applyBorder="1" applyAlignment="1">
      <alignment horizontal="center" vertical="center" wrapText="1"/>
    </xf>
    <xf numFmtId="14" fontId="12" fillId="19" borderId="23" xfId="0" applyNumberFormat="1" applyFont="1" applyFill="1" applyBorder="1" applyAlignment="1">
      <alignment horizontal="center" vertical="center" wrapText="1"/>
    </xf>
    <xf numFmtId="0" fontId="16" fillId="18" borderId="23" xfId="0" applyFont="1" applyFill="1" applyBorder="1" applyAlignment="1">
      <alignment horizontal="center" vertical="center" wrapText="1"/>
    </xf>
    <xf numFmtId="0" fontId="15" fillId="23" borderId="23" xfId="0" applyFont="1" applyFill="1" applyBorder="1" applyAlignment="1">
      <alignment wrapText="1"/>
    </xf>
    <xf numFmtId="14" fontId="16" fillId="18" borderId="23" xfId="0" applyNumberFormat="1" applyFont="1" applyFill="1" applyBorder="1" applyAlignment="1">
      <alignment horizontal="center" vertical="center" wrapText="1"/>
    </xf>
    <xf numFmtId="0" fontId="20" fillId="20" borderId="23" xfId="0" applyFont="1" applyFill="1" applyBorder="1" applyAlignment="1">
      <alignment horizontal="center" vertical="center" wrapText="1"/>
    </xf>
    <xf numFmtId="0" fontId="20" fillId="20" borderId="23" xfId="0" applyFont="1" applyFill="1" applyBorder="1" applyAlignment="1">
      <alignment vertical="center" wrapText="1"/>
    </xf>
    <xf numFmtId="22" fontId="15" fillId="23" borderId="23" xfId="0" applyNumberFormat="1" applyFont="1" applyFill="1" applyBorder="1" applyAlignment="1">
      <alignment vertical="center" wrapText="1"/>
    </xf>
    <xf numFmtId="0" fontId="0" fillId="23" borderId="23" xfId="0" applyFill="1" applyBorder="1" applyAlignment="1">
      <alignment vertical="center" wrapText="1"/>
    </xf>
    <xf numFmtId="0" fontId="15" fillId="23" borderId="23" xfId="0" applyFont="1" applyFill="1" applyBorder="1" applyAlignment="1">
      <alignment horizontal="center" vertical="center" wrapText="1"/>
    </xf>
    <xf numFmtId="0" fontId="15" fillId="23" borderId="23" xfId="0" applyFont="1" applyFill="1" applyBorder="1" applyAlignment="1">
      <alignment vertical="center"/>
    </xf>
    <xf numFmtId="22" fontId="13" fillId="23" borderId="23" xfId="0" applyNumberFormat="1" applyFont="1" applyFill="1" applyBorder="1" applyAlignment="1">
      <alignment vertical="center" wrapText="1"/>
    </xf>
    <xf numFmtId="14" fontId="0" fillId="23" borderId="23" xfId="0" applyNumberFormat="1" applyFill="1" applyBorder="1" applyAlignment="1">
      <alignment vertical="center" wrapText="1"/>
    </xf>
    <xf numFmtId="0" fontId="0" fillId="23" borderId="23" xfId="0" applyFill="1" applyBorder="1" applyAlignment="1">
      <alignment horizontal="center" vertical="top" wrapText="1"/>
    </xf>
    <xf numFmtId="14" fontId="0" fillId="23" borderId="23" xfId="0" applyNumberFormat="1" applyFill="1" applyBorder="1" applyAlignment="1">
      <alignment horizontal="center" vertical="top" wrapText="1"/>
    </xf>
    <xf numFmtId="0" fontId="15" fillId="23" borderId="23" xfId="0" applyFont="1" applyFill="1" applyBorder="1" applyAlignment="1">
      <alignment vertical="top" wrapText="1"/>
    </xf>
    <xf numFmtId="0" fontId="0" fillId="25" borderId="23" xfId="0" applyFill="1" applyBorder="1" applyAlignment="1">
      <alignment horizontal="center" vertical="top" wrapText="1"/>
    </xf>
    <xf numFmtId="168" fontId="0" fillId="25" borderId="23" xfId="0" applyNumberFormat="1" applyFill="1" applyBorder="1" applyAlignment="1">
      <alignment horizontal="center" vertical="top"/>
    </xf>
    <xf numFmtId="167" fontId="0" fillId="25" borderId="23" xfId="0" applyNumberFormat="1" applyFill="1" applyBorder="1" applyAlignment="1">
      <alignment horizontal="center" vertical="top" wrapText="1"/>
    </xf>
    <xf numFmtId="168" fontId="0" fillId="25" borderId="23" xfId="0" applyNumberFormat="1" applyFill="1" applyBorder="1" applyAlignment="1">
      <alignment horizontal="center" vertical="top" wrapText="1"/>
    </xf>
    <xf numFmtId="14" fontId="0" fillId="25" borderId="23" xfId="0" applyNumberFormat="1" applyFill="1" applyBorder="1" applyAlignment="1">
      <alignment horizontal="center" vertical="top" wrapText="1"/>
    </xf>
    <xf numFmtId="0" fontId="0" fillId="25" borderId="23" xfId="0" applyFill="1" applyBorder="1" applyAlignment="1">
      <alignment horizontal="center" vertical="top"/>
    </xf>
    <xf numFmtId="0" fontId="0" fillId="0" borderId="0" xfId="0" applyAlignment="1">
      <alignment horizontal="center" vertical="top"/>
    </xf>
    <xf numFmtId="49" fontId="0" fillId="23" borderId="23" xfId="0" applyNumberFormat="1" applyFill="1" applyBorder="1" applyAlignment="1">
      <alignment horizontal="center" vertical="top" wrapText="1"/>
    </xf>
    <xf numFmtId="167" fontId="0" fillId="25" borderId="23" xfId="0" applyNumberFormat="1" applyFill="1" applyBorder="1" applyAlignment="1">
      <alignment horizontal="center" vertical="top"/>
    </xf>
    <xf numFmtId="49" fontId="0" fillId="25" borderId="23" xfId="0" applyNumberFormat="1" applyFill="1" applyBorder="1" applyAlignment="1">
      <alignment horizontal="center" vertical="top" wrapText="1"/>
    </xf>
    <xf numFmtId="0" fontId="0" fillId="4" borderId="23" xfId="0" applyFill="1" applyBorder="1" applyAlignment="1">
      <alignment horizontal="center" vertical="top" wrapText="1"/>
    </xf>
    <xf numFmtId="0" fontId="0" fillId="0" borderId="23" xfId="0" applyBorder="1" applyAlignment="1">
      <alignment horizontal="left" vertical="top"/>
    </xf>
    <xf numFmtId="0" fontId="16" fillId="10" borderId="23" xfId="0" applyFont="1" applyFill="1" applyBorder="1" applyAlignment="1">
      <alignment horizontal="left" vertical="center" wrapText="1"/>
    </xf>
    <xf numFmtId="0" fontId="0" fillId="7" borderId="23" xfId="0" applyFill="1" applyBorder="1" applyAlignment="1">
      <alignment horizontal="center" vertical="top" wrapText="1"/>
    </xf>
    <xf numFmtId="0" fontId="0" fillId="23" borderId="27" xfId="0" applyFill="1" applyBorder="1" applyAlignment="1">
      <alignment horizontal="center" vertical="center" wrapText="1"/>
    </xf>
    <xf numFmtId="0" fontId="0" fillId="27" borderId="0" xfId="0" applyFill="1" applyAlignment="1">
      <alignment horizontal="center" vertical="center" wrapText="1"/>
    </xf>
    <xf numFmtId="0" fontId="0" fillId="4" borderId="23" xfId="0" applyFill="1" applyBorder="1" applyAlignment="1">
      <alignment horizontal="center" vertical="center"/>
    </xf>
    <xf numFmtId="0" fontId="19" fillId="28" borderId="0" xfId="0" applyFont="1" applyFill="1" applyAlignment="1" applyProtection="1">
      <alignment horizontal="center" vertical="center" wrapText="1"/>
      <protection locked="0"/>
    </xf>
    <xf numFmtId="0" fontId="0" fillId="23" borderId="26" xfId="0" applyFill="1" applyBorder="1" applyAlignment="1" applyProtection="1">
      <alignment horizontal="center" vertical="center" wrapText="1"/>
      <protection locked="0"/>
    </xf>
    <xf numFmtId="0" fontId="16" fillId="10" borderId="26" xfId="0" applyFont="1" applyFill="1" applyBorder="1" applyAlignment="1" applyProtection="1">
      <alignment horizontal="center" vertical="center" wrapText="1"/>
      <protection locked="0"/>
    </xf>
    <xf numFmtId="0" fontId="0" fillId="0" borderId="26" xfId="0" applyBorder="1" applyAlignment="1" applyProtection="1">
      <alignment horizontal="center" vertical="center"/>
      <protection locked="0"/>
    </xf>
    <xf numFmtId="14" fontId="0" fillId="29" borderId="23" xfId="0" applyNumberFormat="1" applyFill="1" applyBorder="1" applyAlignment="1">
      <alignment horizontal="center" vertical="center"/>
    </xf>
    <xf numFmtId="14" fontId="0" fillId="29" borderId="23" xfId="0" applyNumberFormat="1" applyFill="1" applyBorder="1" applyAlignment="1">
      <alignment horizontal="center" vertical="center" wrapText="1"/>
    </xf>
    <xf numFmtId="0" fontId="18" fillId="9" borderId="33" xfId="0" applyFont="1" applyFill="1" applyBorder="1" applyAlignment="1">
      <alignment horizontal="center" vertical="center" wrapText="1"/>
    </xf>
    <xf numFmtId="0" fontId="18" fillId="9" borderId="27" xfId="0" applyFont="1" applyFill="1" applyBorder="1" applyAlignment="1">
      <alignment horizontal="center" vertical="center" wrapText="1"/>
    </xf>
    <xf numFmtId="0" fontId="18" fillId="15" borderId="24" xfId="0" applyFont="1" applyFill="1" applyBorder="1" applyAlignment="1">
      <alignment horizontal="center" vertical="center" wrapText="1"/>
    </xf>
    <xf numFmtId="0" fontId="0" fillId="29" borderId="23" xfId="0" applyFill="1" applyBorder="1" applyAlignment="1">
      <alignment horizontal="center" vertical="center" wrapText="1"/>
    </xf>
    <xf numFmtId="16" fontId="0" fillId="29" borderId="23" xfId="0" applyNumberFormat="1" applyFill="1" applyBorder="1" applyAlignment="1">
      <alignment horizontal="center" vertical="center" wrapText="1"/>
    </xf>
    <xf numFmtId="0" fontId="0" fillId="29" borderId="27" xfId="0" applyFill="1" applyBorder="1" applyAlignment="1">
      <alignment horizontal="center" vertical="center"/>
    </xf>
    <xf numFmtId="0" fontId="0" fillId="0" borderId="32" xfId="0" applyBorder="1" applyAlignment="1">
      <alignment horizontal="center" vertical="center"/>
    </xf>
    <xf numFmtId="0" fontId="0" fillId="14" borderId="26" xfId="0" applyFill="1" applyBorder="1" applyAlignment="1" applyProtection="1">
      <alignment horizontal="center" vertical="center" wrapText="1"/>
      <protection locked="0"/>
    </xf>
    <xf numFmtId="0" fontId="0" fillId="14" borderId="26" xfId="0" quotePrefix="1" applyFill="1" applyBorder="1" applyAlignment="1" applyProtection="1">
      <alignment horizontal="center" vertical="center" wrapText="1"/>
      <protection locked="0"/>
    </xf>
    <xf numFmtId="0" fontId="0" fillId="14" borderId="25" xfId="0" applyFill="1" applyBorder="1" applyAlignment="1" applyProtection="1">
      <alignment horizontal="center" vertical="center"/>
      <protection locked="0"/>
    </xf>
    <xf numFmtId="0" fontId="0" fillId="14" borderId="32" xfId="0" applyFill="1" applyBorder="1" applyAlignment="1" applyProtection="1">
      <alignment horizontal="center" vertical="center"/>
      <protection locked="0"/>
    </xf>
    <xf numFmtId="0" fontId="0" fillId="14" borderId="32" xfId="0" applyFill="1" applyBorder="1" applyAlignment="1" applyProtection="1">
      <alignment horizontal="center" vertical="center" wrapText="1"/>
      <protection locked="0"/>
    </xf>
    <xf numFmtId="0" fontId="0" fillId="14" borderId="33" xfId="0" applyFill="1" applyBorder="1" applyAlignment="1" applyProtection="1">
      <alignment horizontal="center" vertical="center"/>
      <protection locked="0"/>
    </xf>
    <xf numFmtId="0" fontId="0" fillId="14" borderId="33" xfId="0" applyFill="1" applyBorder="1" applyAlignment="1" applyProtection="1">
      <alignment horizontal="center" vertical="center" wrapText="1"/>
      <protection locked="0"/>
    </xf>
    <xf numFmtId="0" fontId="15" fillId="23" borderId="0" xfId="0" applyFont="1" applyFill="1" applyAlignment="1">
      <alignment horizontal="left" vertical="top" wrapText="1"/>
    </xf>
    <xf numFmtId="0" fontId="17" fillId="23" borderId="0" xfId="0" applyFont="1" applyFill="1" applyAlignment="1">
      <alignment horizontal="left" vertical="top" wrapText="1"/>
    </xf>
    <xf numFmtId="0" fontId="15" fillId="24" borderId="23" xfId="0" applyFont="1" applyFill="1" applyBorder="1" applyAlignment="1">
      <alignment vertical="center"/>
    </xf>
    <xf numFmtId="0" fontId="17" fillId="23" borderId="23" xfId="0" applyFont="1" applyFill="1" applyBorder="1" applyAlignment="1">
      <alignment vertical="center" wrapText="1"/>
    </xf>
    <xf numFmtId="0" fontId="0" fillId="0" borderId="23" xfId="0" applyBorder="1" applyAlignment="1">
      <alignment horizontal="center" vertical="center" wrapText="1"/>
    </xf>
    <xf numFmtId="0" fontId="0" fillId="14" borderId="32" xfId="0" applyFill="1" applyBorder="1" applyAlignment="1" applyProtection="1">
      <alignment horizontal="left" vertical="center" wrapText="1"/>
      <protection locked="0"/>
    </xf>
    <xf numFmtId="0" fontId="16" fillId="30" borderId="23" xfId="0" applyFont="1" applyFill="1" applyBorder="1" applyAlignment="1" applyProtection="1">
      <alignment horizontal="center" vertical="center" wrapText="1"/>
      <protection locked="0"/>
    </xf>
    <xf numFmtId="167" fontId="16" fillId="30" borderId="23" xfId="0" applyNumberFormat="1" applyFont="1" applyFill="1" applyBorder="1" applyAlignment="1" applyProtection="1">
      <alignment horizontal="center" vertical="center" wrapText="1"/>
      <protection locked="0"/>
    </xf>
    <xf numFmtId="0" fontId="16" fillId="30" borderId="0" xfId="0" applyFont="1" applyFill="1" applyAlignment="1">
      <alignment horizontal="center" vertical="center" wrapText="1"/>
    </xf>
    <xf numFmtId="16" fontId="0" fillId="0" borderId="23" xfId="0" applyNumberFormat="1" applyBorder="1" applyAlignment="1" applyProtection="1">
      <alignment horizontal="center" vertical="center" wrapText="1"/>
      <protection locked="0"/>
    </xf>
    <xf numFmtId="170" fontId="16" fillId="30" borderId="0" xfId="0" applyNumberFormat="1" applyFont="1" applyFill="1" applyAlignment="1">
      <alignment horizontal="center" vertical="center" wrapText="1"/>
    </xf>
    <xf numFmtId="14" fontId="0" fillId="27" borderId="23" xfId="0" applyNumberFormat="1" applyFill="1" applyBorder="1" applyAlignment="1">
      <alignment horizontal="center" vertical="center" wrapText="1"/>
    </xf>
    <xf numFmtId="14" fontId="0" fillId="0" borderId="23" xfId="0" applyNumberFormat="1" applyBorder="1" applyAlignment="1">
      <alignment horizontal="center" vertical="center" wrapText="1"/>
    </xf>
    <xf numFmtId="170" fontId="0" fillId="0" borderId="0" xfId="0" applyNumberFormat="1" applyAlignment="1">
      <alignment horizontal="center" vertical="center"/>
    </xf>
    <xf numFmtId="0" fontId="16" fillId="30" borderId="23" xfId="0" applyFont="1" applyFill="1" applyBorder="1" applyAlignment="1">
      <alignment horizontal="center" vertical="center" wrapText="1"/>
    </xf>
    <xf numFmtId="167" fontId="16" fillId="30" borderId="23" xfId="0" applyNumberFormat="1" applyFont="1" applyFill="1" applyBorder="1" applyAlignment="1">
      <alignment horizontal="center" vertical="center" wrapText="1"/>
    </xf>
    <xf numFmtId="16" fontId="0" fillId="0" borderId="23" xfId="0" applyNumberFormat="1" applyBorder="1" applyAlignment="1">
      <alignment horizontal="center" vertical="center" wrapText="1"/>
    </xf>
    <xf numFmtId="168" fontId="0" fillId="0" borderId="23" xfId="0" applyNumberFormat="1" applyBorder="1" applyAlignment="1">
      <alignment horizontal="center" vertical="center"/>
    </xf>
    <xf numFmtId="167" fontId="0" fillId="0" borderId="23" xfId="0" applyNumberFormat="1" applyBorder="1" applyAlignment="1">
      <alignment horizontal="center" vertical="center"/>
    </xf>
    <xf numFmtId="0" fontId="16" fillId="10" borderId="26" xfId="0" applyFont="1" applyFill="1" applyBorder="1" applyAlignment="1">
      <alignment horizontal="center" vertical="center" wrapText="1"/>
    </xf>
    <xf numFmtId="0" fontId="0" fillId="0" borderId="26" xfId="0" applyBorder="1" applyAlignment="1">
      <alignment horizontal="center" vertical="center"/>
    </xf>
    <xf numFmtId="0" fontId="16" fillId="30" borderId="0" xfId="0" applyFont="1" applyFill="1" applyAlignment="1" applyProtection="1">
      <alignment horizontal="center" vertical="center" wrapText="1"/>
      <protection locked="0"/>
    </xf>
    <xf numFmtId="14" fontId="0" fillId="27" borderId="23" xfId="0" applyNumberFormat="1" applyFill="1" applyBorder="1" applyAlignment="1" applyProtection="1">
      <alignment horizontal="center" vertical="center" wrapText="1"/>
      <protection locked="0"/>
    </xf>
    <xf numFmtId="14" fontId="0" fillId="0" borderId="23" xfId="0" applyNumberFormat="1" applyBorder="1" applyAlignment="1" applyProtection="1">
      <alignment horizontal="center" vertical="center" wrapText="1"/>
      <protection locked="0"/>
    </xf>
    <xf numFmtId="0" fontId="0" fillId="25" borderId="23" xfId="0" applyFill="1" applyBorder="1" applyAlignment="1">
      <alignment vertical="center" wrapText="1"/>
    </xf>
    <xf numFmtId="16" fontId="0" fillId="25" borderId="23" xfId="0" applyNumberFormat="1" applyFill="1" applyBorder="1" applyAlignment="1">
      <alignment vertical="center" wrapText="1"/>
    </xf>
    <xf numFmtId="0" fontId="13" fillId="25" borderId="23" xfId="0" applyFont="1" applyFill="1" applyBorder="1" applyAlignment="1">
      <alignment vertical="center" wrapText="1"/>
    </xf>
    <xf numFmtId="14" fontId="0" fillId="25" borderId="23" xfId="0" applyNumberFormat="1" applyFill="1" applyBorder="1" applyAlignment="1">
      <alignment horizontal="center" vertical="center"/>
    </xf>
    <xf numFmtId="14" fontId="0" fillId="25" borderId="23" xfId="0" applyNumberFormat="1" applyFill="1" applyBorder="1" applyAlignment="1">
      <alignment vertical="center" wrapText="1"/>
    </xf>
    <xf numFmtId="0" fontId="0" fillId="14" borderId="23" xfId="0" applyFill="1" applyBorder="1" applyAlignment="1">
      <alignment horizontal="center" vertical="center"/>
    </xf>
    <xf numFmtId="14" fontId="0" fillId="14" borderId="23" xfId="0" applyNumberFormat="1" applyFill="1" applyBorder="1" applyAlignment="1">
      <alignment horizontal="center" vertical="center"/>
    </xf>
    <xf numFmtId="168" fontId="0" fillId="14" borderId="23" xfId="0" applyNumberFormat="1" applyFill="1" applyBorder="1" applyAlignment="1">
      <alignment horizontal="center" vertical="center"/>
    </xf>
    <xf numFmtId="167" fontId="0" fillId="14" borderId="23" xfId="0" applyNumberFormat="1" applyFill="1" applyBorder="1" applyAlignment="1">
      <alignment horizontal="center" vertical="center"/>
    </xf>
    <xf numFmtId="0" fontId="0" fillId="14" borderId="23" xfId="0" applyFill="1" applyBorder="1" applyAlignment="1">
      <alignment horizontal="center" vertical="center" wrapText="1"/>
    </xf>
    <xf numFmtId="14" fontId="0" fillId="14" borderId="23" xfId="0" applyNumberFormat="1" applyFill="1" applyBorder="1" applyAlignment="1">
      <alignment horizontal="center" vertical="center" wrapText="1"/>
    </xf>
    <xf numFmtId="168" fontId="0" fillId="14" borderId="23" xfId="0" applyNumberFormat="1" applyFill="1" applyBorder="1" applyAlignment="1">
      <alignment horizontal="center" vertical="center" wrapText="1"/>
    </xf>
    <xf numFmtId="167" fontId="0" fillId="14" borderId="23" xfId="0" applyNumberFormat="1" applyFill="1" applyBorder="1" applyAlignment="1">
      <alignment horizontal="center" vertical="center" wrapText="1"/>
    </xf>
    <xf numFmtId="0" fontId="0" fillId="21" borderId="23" xfId="0" applyFill="1" applyBorder="1" applyAlignment="1">
      <alignment horizontal="center" vertical="center"/>
    </xf>
    <xf numFmtId="49" fontId="0" fillId="21" borderId="23" xfId="0" applyNumberFormat="1" applyFill="1" applyBorder="1" applyAlignment="1">
      <alignment horizontal="center" vertical="center" wrapText="1"/>
    </xf>
    <xf numFmtId="49" fontId="0" fillId="4" borderId="27" xfId="0" applyNumberFormat="1" applyFill="1" applyBorder="1" applyAlignment="1">
      <alignment horizontal="center" vertical="center" wrapText="1"/>
    </xf>
    <xf numFmtId="0" fontId="0" fillId="0" borderId="23" xfId="0" applyBorder="1" applyAlignment="1">
      <alignment horizontal="left" vertical="top" wrapText="1"/>
    </xf>
    <xf numFmtId="0" fontId="0" fillId="14" borderId="32" xfId="0" quotePrefix="1" applyFill="1" applyBorder="1" applyAlignment="1" applyProtection="1">
      <alignment horizontal="center" vertical="center" wrapText="1"/>
      <protection locked="0"/>
    </xf>
    <xf numFmtId="0" fontId="15" fillId="24" borderId="23" xfId="0" applyFont="1" applyFill="1" applyBorder="1" applyAlignment="1">
      <alignment horizontal="center" vertical="center" wrapText="1"/>
    </xf>
    <xf numFmtId="0" fontId="0" fillId="23" borderId="29" xfId="0" applyFill="1" applyBorder="1" applyAlignment="1">
      <alignment vertical="center" wrapText="1"/>
    </xf>
    <xf numFmtId="0" fontId="15" fillId="23" borderId="23" xfId="0" applyFont="1" applyFill="1" applyBorder="1" applyAlignment="1">
      <alignment horizontal="left" vertical="top" wrapText="1"/>
    </xf>
    <xf numFmtId="0" fontId="22" fillId="11" borderId="23" xfId="0" applyFont="1" applyFill="1" applyBorder="1" applyAlignment="1">
      <alignment vertical="center"/>
    </xf>
    <xf numFmtId="0" fontId="0" fillId="23" borderId="26" xfId="0" applyFill="1" applyBorder="1" applyAlignment="1">
      <alignment vertical="center" wrapText="1"/>
    </xf>
    <xf numFmtId="0" fontId="0" fillId="25" borderId="27" xfId="0" applyFill="1" applyBorder="1" applyAlignment="1">
      <alignment vertical="center" wrapText="1"/>
    </xf>
    <xf numFmtId="0" fontId="0" fillId="0" borderId="23" xfId="0" applyBorder="1" applyAlignment="1">
      <alignment vertical="center" wrapText="1"/>
    </xf>
    <xf numFmtId="49" fontId="0" fillId="4" borderId="0" xfId="0" applyNumberFormat="1" applyFill="1" applyAlignment="1">
      <alignment horizontal="center" vertical="center" wrapText="1"/>
    </xf>
    <xf numFmtId="0" fontId="13" fillId="16" borderId="0" xfId="0" applyFont="1" applyFill="1" applyAlignment="1">
      <alignment horizontal="center" vertical="center" wrapText="1"/>
    </xf>
    <xf numFmtId="0" fontId="0" fillId="4" borderId="0" xfId="0" applyFill="1" applyAlignment="1" applyProtection="1">
      <alignment horizontal="center" vertical="center"/>
      <protection locked="0"/>
    </xf>
    <xf numFmtId="168" fontId="0" fillId="4" borderId="0" xfId="0" applyNumberFormat="1" applyFill="1" applyAlignment="1" applyProtection="1">
      <alignment horizontal="center" vertical="center"/>
      <protection locked="0"/>
    </xf>
    <xf numFmtId="167" fontId="0" fillId="4" borderId="0" xfId="0" applyNumberFormat="1" applyFill="1" applyAlignment="1" applyProtection="1">
      <alignment horizontal="center" vertical="center" wrapText="1"/>
      <protection locked="0"/>
    </xf>
    <xf numFmtId="168" fontId="0" fillId="4" borderId="0" xfId="0" applyNumberFormat="1" applyFill="1" applyAlignment="1" applyProtection="1">
      <alignment horizontal="center" vertical="center" wrapText="1"/>
      <protection locked="0"/>
    </xf>
    <xf numFmtId="167" fontId="0" fillId="4" borderId="0" xfId="0" applyNumberFormat="1" applyFill="1" applyAlignment="1" applyProtection="1">
      <alignment horizontal="center" vertical="center"/>
      <protection locked="0"/>
    </xf>
    <xf numFmtId="0" fontId="0" fillId="4" borderId="0" xfId="0" applyFill="1" applyAlignment="1" applyProtection="1">
      <alignment horizontal="center" vertical="center" wrapText="1"/>
      <protection locked="0"/>
    </xf>
    <xf numFmtId="14" fontId="0" fillId="4" borderId="0" xfId="0" applyNumberFormat="1" applyFill="1" applyAlignment="1">
      <alignment horizontal="center" vertical="center" wrapText="1"/>
    </xf>
    <xf numFmtId="0" fontId="0" fillId="11" borderId="21" xfId="0" quotePrefix="1" applyFill="1" applyBorder="1" applyAlignment="1" applyProtection="1">
      <alignment horizontal="center" vertical="center" wrapText="1"/>
      <protection locked="0"/>
    </xf>
    <xf numFmtId="0" fontId="15" fillId="14" borderId="32" xfId="0" applyFont="1" applyFill="1" applyBorder="1" applyAlignment="1" applyProtection="1">
      <alignment horizontal="center" vertical="center" wrapText="1"/>
      <protection locked="0"/>
    </xf>
    <xf numFmtId="168" fontId="0" fillId="14" borderId="23" xfId="0" applyNumberFormat="1" applyFill="1" applyBorder="1" applyAlignment="1" applyProtection="1">
      <alignment horizontal="center" vertical="center" wrapText="1"/>
      <protection locked="0"/>
    </xf>
    <xf numFmtId="167" fontId="0" fillId="14" borderId="23" xfId="0" applyNumberFormat="1" applyFill="1" applyBorder="1" applyAlignment="1" applyProtection="1">
      <alignment horizontal="center" vertical="center" wrapText="1"/>
      <protection locked="0"/>
    </xf>
    <xf numFmtId="14" fontId="0" fillId="4" borderId="23" xfId="0" applyNumberFormat="1" applyFill="1" applyBorder="1" applyAlignment="1">
      <alignment horizontal="center" vertical="center" wrapText="1"/>
    </xf>
    <xf numFmtId="14" fontId="0" fillId="23" borderId="25" xfId="0" applyNumberFormat="1" applyFill="1" applyBorder="1" applyAlignment="1">
      <alignment horizontal="center" vertical="center"/>
    </xf>
    <xf numFmtId="0" fontId="0" fillId="23" borderId="25" xfId="0" applyFill="1" applyBorder="1" applyAlignment="1">
      <alignment horizontal="center" vertical="center" wrapText="1"/>
    </xf>
    <xf numFmtId="0" fontId="0" fillId="23" borderId="25" xfId="0" applyFill="1" applyBorder="1" applyAlignment="1">
      <alignment horizontal="center" vertical="center"/>
    </xf>
    <xf numFmtId="0" fontId="5" fillId="23" borderId="25" xfId="1" applyFill="1" applyBorder="1" applyAlignment="1">
      <alignment horizontal="center" vertical="center" wrapText="1"/>
    </xf>
    <xf numFmtId="0" fontId="0" fillId="11" borderId="20" xfId="0" quotePrefix="1" applyFill="1" applyBorder="1" applyAlignment="1">
      <alignment horizontal="center" vertical="center" wrapText="1"/>
    </xf>
    <xf numFmtId="0" fontId="0" fillId="29" borderId="25" xfId="0" applyFill="1" applyBorder="1" applyAlignment="1">
      <alignment horizontal="center" vertical="center" wrapText="1"/>
    </xf>
    <xf numFmtId="0" fontId="0" fillId="29" borderId="35" xfId="0" applyFill="1" applyBorder="1" applyAlignment="1">
      <alignment horizontal="center" vertical="center"/>
    </xf>
    <xf numFmtId="16" fontId="0" fillId="29" borderId="25" xfId="0" applyNumberFormat="1" applyFill="1" applyBorder="1" applyAlignment="1">
      <alignment horizontal="center" vertical="center" wrapText="1"/>
    </xf>
    <xf numFmtId="14" fontId="0" fillId="14" borderId="25" xfId="0" applyNumberFormat="1" applyFill="1" applyBorder="1" applyAlignment="1" applyProtection="1">
      <alignment horizontal="center" vertical="center"/>
      <protection locked="0"/>
    </xf>
    <xf numFmtId="14" fontId="0" fillId="29" borderId="25" xfId="0" applyNumberFormat="1" applyFill="1" applyBorder="1" applyAlignment="1">
      <alignment horizontal="center" vertical="center" wrapText="1"/>
    </xf>
    <xf numFmtId="168" fontId="0" fillId="14" borderId="25" xfId="0" applyNumberFormat="1" applyFill="1" applyBorder="1" applyAlignment="1" applyProtection="1">
      <alignment horizontal="center" vertical="center"/>
      <protection locked="0"/>
    </xf>
    <xf numFmtId="167" fontId="0" fillId="14" borderId="25" xfId="0" applyNumberFormat="1" applyFill="1" applyBorder="1" applyAlignment="1" applyProtection="1">
      <alignment horizontal="center" vertical="center"/>
      <protection locked="0"/>
    </xf>
    <xf numFmtId="0" fontId="0" fillId="14" borderId="36" xfId="0" applyFill="1" applyBorder="1" applyAlignment="1" applyProtection="1">
      <alignment horizontal="center" vertical="center" wrapText="1"/>
      <protection locked="0"/>
    </xf>
    <xf numFmtId="14" fontId="0" fillId="25" borderId="25" xfId="0" applyNumberFormat="1" applyFill="1" applyBorder="1" applyAlignment="1">
      <alignment horizontal="center" vertical="center" wrapText="1"/>
    </xf>
    <xf numFmtId="0" fontId="0" fillId="23" borderId="37" xfId="0" applyFill="1" applyBorder="1" applyAlignment="1">
      <alignment horizontal="center" vertical="center" wrapText="1"/>
    </xf>
    <xf numFmtId="14" fontId="0" fillId="23" borderId="37" xfId="0" applyNumberFormat="1" applyFill="1" applyBorder="1" applyAlignment="1">
      <alignment horizontal="center" vertical="center" wrapText="1"/>
    </xf>
    <xf numFmtId="49" fontId="0" fillId="23" borderId="37" xfId="0" applyNumberFormat="1" applyFill="1" applyBorder="1" applyAlignment="1">
      <alignment horizontal="center" vertical="center" wrapText="1"/>
    </xf>
    <xf numFmtId="0" fontId="0" fillId="25" borderId="37" xfId="0" applyFill="1" applyBorder="1" applyAlignment="1">
      <alignment horizontal="center" vertical="center" wrapText="1"/>
    </xf>
    <xf numFmtId="0" fontId="0" fillId="25" borderId="37" xfId="0" applyFill="1" applyBorder="1" applyAlignment="1">
      <alignment horizontal="center" vertical="center"/>
    </xf>
    <xf numFmtId="168" fontId="0" fillId="25" borderId="37" xfId="0" applyNumberFormat="1" applyFill="1" applyBorder="1" applyAlignment="1">
      <alignment horizontal="center" vertical="center"/>
    </xf>
    <xf numFmtId="167" fontId="0" fillId="25" borderId="37" xfId="0" applyNumberFormat="1" applyFill="1" applyBorder="1" applyAlignment="1">
      <alignment horizontal="center" vertical="center" wrapText="1"/>
    </xf>
    <xf numFmtId="168" fontId="0" fillId="25" borderId="37" xfId="0" applyNumberFormat="1" applyFill="1" applyBorder="1" applyAlignment="1">
      <alignment horizontal="center" vertical="center" wrapText="1"/>
    </xf>
    <xf numFmtId="167" fontId="0" fillId="25" borderId="37" xfId="0" applyNumberFormat="1" applyFill="1" applyBorder="1" applyAlignment="1">
      <alignment horizontal="center" vertical="center"/>
    </xf>
    <xf numFmtId="0" fontId="0" fillId="0" borderId="37" xfId="0" applyBorder="1" applyAlignment="1">
      <alignment horizontal="center" vertical="center" wrapText="1"/>
    </xf>
    <xf numFmtId="16" fontId="0" fillId="0" borderId="37" xfId="0" applyNumberFormat="1" applyBorder="1" applyAlignment="1">
      <alignment horizontal="center" vertical="center" wrapText="1"/>
    </xf>
    <xf numFmtId="14" fontId="0" fillId="27" borderId="37" xfId="0" applyNumberFormat="1" applyFill="1" applyBorder="1" applyAlignment="1">
      <alignment horizontal="center" vertical="center" wrapText="1"/>
    </xf>
    <xf numFmtId="14" fontId="0" fillId="25" borderId="37" xfId="0" applyNumberFormat="1" applyFill="1" applyBorder="1" applyAlignment="1">
      <alignment horizontal="center" vertical="center" wrapText="1"/>
    </xf>
    <xf numFmtId="49" fontId="0" fillId="25" borderId="37" xfId="0" applyNumberFormat="1" applyFill="1" applyBorder="1" applyAlignment="1">
      <alignment horizontal="center" vertical="center" wrapText="1"/>
    </xf>
    <xf numFmtId="0" fontId="0" fillId="21" borderId="37" xfId="0" applyFill="1" applyBorder="1" applyAlignment="1" applyProtection="1">
      <alignment horizontal="center" vertical="center"/>
      <protection locked="0"/>
    </xf>
    <xf numFmtId="0" fontId="0" fillId="21" borderId="37" xfId="0" applyFill="1" applyBorder="1" applyAlignment="1" applyProtection="1">
      <alignment horizontal="center" vertical="center" wrapText="1"/>
      <protection locked="0"/>
    </xf>
    <xf numFmtId="0" fontId="0" fillId="0" borderId="37" xfId="0" applyBorder="1" applyAlignment="1">
      <alignment vertical="center" wrapText="1"/>
    </xf>
    <xf numFmtId="0" fontId="15" fillId="23" borderId="37" xfId="0" applyFont="1" applyFill="1" applyBorder="1" applyAlignment="1">
      <alignment vertical="center" wrapText="1"/>
    </xf>
    <xf numFmtId="0" fontId="22" fillId="23" borderId="37" xfId="0" applyFont="1" applyFill="1" applyBorder="1" applyAlignment="1">
      <alignment vertical="center"/>
    </xf>
    <xf numFmtId="0" fontId="15" fillId="4" borderId="0" xfId="0" applyFont="1" applyFill="1" applyAlignment="1">
      <alignment vertical="center" wrapText="1"/>
    </xf>
    <xf numFmtId="0" fontId="22" fillId="4" borderId="0" xfId="0" applyFont="1" applyFill="1" applyAlignment="1">
      <alignment vertical="center"/>
    </xf>
    <xf numFmtId="168" fontId="0" fillId="4" borderId="0" xfId="0" applyNumberFormat="1" applyFill="1" applyAlignment="1">
      <alignment horizontal="center" vertical="center"/>
    </xf>
    <xf numFmtId="167" fontId="0" fillId="4" borderId="0" xfId="0" applyNumberFormat="1" applyFill="1" applyAlignment="1">
      <alignment horizontal="center" vertical="center" wrapText="1"/>
    </xf>
    <xf numFmtId="168" fontId="0" fillId="4" borderId="0" xfId="0" applyNumberFormat="1" applyFill="1" applyAlignment="1">
      <alignment horizontal="center" vertical="center" wrapText="1"/>
    </xf>
    <xf numFmtId="167" fontId="0" fillId="4" borderId="0" xfId="0" applyNumberFormat="1" applyFill="1" applyAlignment="1">
      <alignment horizontal="center" vertical="center"/>
    </xf>
    <xf numFmtId="0" fontId="0" fillId="4" borderId="0" xfId="0" applyFill="1" applyAlignment="1">
      <alignment vertical="center" wrapText="1"/>
    </xf>
    <xf numFmtId="14" fontId="0" fillId="25" borderId="37" xfId="0" applyNumberFormat="1" applyFill="1" applyBorder="1" applyAlignment="1">
      <alignment horizontal="center" vertical="center"/>
    </xf>
    <xf numFmtId="0" fontId="5" fillId="11" borderId="21" xfId="1" quotePrefix="1" applyFill="1" applyBorder="1" applyAlignment="1" applyProtection="1">
      <alignment horizontal="center" vertical="center" wrapText="1"/>
      <protection locked="0"/>
    </xf>
    <xf numFmtId="14" fontId="0" fillId="29" borderId="27" xfId="0" applyNumberFormat="1" applyFill="1" applyBorder="1" applyAlignment="1">
      <alignment horizontal="center" vertical="center"/>
    </xf>
    <xf numFmtId="0" fontId="13" fillId="12" borderId="0" xfId="0" applyFont="1" applyFill="1" applyAlignment="1">
      <alignment horizontal="center" vertical="center" wrapText="1"/>
    </xf>
    <xf numFmtId="0" fontId="13" fillId="12" borderId="0" xfId="0" applyFont="1" applyFill="1" applyAlignment="1">
      <alignment vertical="center"/>
    </xf>
    <xf numFmtId="49" fontId="0" fillId="11" borderId="21" xfId="0" applyNumberFormat="1" applyFill="1" applyBorder="1" applyAlignment="1">
      <alignment horizontal="center" vertical="center" wrapText="1"/>
    </xf>
    <xf numFmtId="171" fontId="0" fillId="4" borderId="0" xfId="0" applyNumberFormat="1" applyFill="1" applyAlignment="1" applyProtection="1">
      <alignment horizontal="center" vertical="center"/>
      <protection locked="0"/>
    </xf>
    <xf numFmtId="0" fontId="15" fillId="11" borderId="21" xfId="0" applyFont="1" applyFill="1" applyBorder="1" applyAlignment="1">
      <alignment vertical="center"/>
    </xf>
    <xf numFmtId="0" fontId="15" fillId="12" borderId="21" xfId="0" applyFont="1" applyFill="1" applyBorder="1" applyAlignment="1">
      <alignment vertical="center"/>
    </xf>
    <xf numFmtId="0" fontId="15" fillId="11" borderId="38" xfId="0" applyFont="1" applyFill="1" applyBorder="1" applyAlignment="1">
      <alignment vertical="center" wrapText="1"/>
    </xf>
    <xf numFmtId="49" fontId="0" fillId="0" borderId="21" xfId="0" applyNumberFormat="1" applyBorder="1" applyAlignment="1">
      <alignment horizontal="center" vertical="center" wrapText="1"/>
    </xf>
    <xf numFmtId="0" fontId="15" fillId="0" borderId="38" xfId="0" applyFont="1" applyBorder="1" applyAlignment="1">
      <alignment vertical="center" wrapText="1"/>
    </xf>
    <xf numFmtId="0" fontId="15" fillId="12" borderId="38" xfId="0" applyFont="1" applyFill="1" applyBorder="1" applyAlignment="1">
      <alignment vertical="center" wrapText="1"/>
    </xf>
    <xf numFmtId="0" fontId="15" fillId="11" borderId="23" xfId="0" applyFont="1" applyFill="1" applyBorder="1" applyAlignment="1">
      <alignment vertical="center" wrapText="1"/>
    </xf>
    <xf numFmtId="0" fontId="0" fillId="23" borderId="38" xfId="0" applyFill="1" applyBorder="1" applyAlignment="1">
      <alignment horizontal="center" vertical="top" wrapText="1"/>
    </xf>
    <xf numFmtId="0" fontId="15" fillId="0" borderId="23" xfId="0" applyFont="1" applyBorder="1" applyAlignment="1">
      <alignment vertical="center" wrapText="1"/>
    </xf>
    <xf numFmtId="0" fontId="15" fillId="12" borderId="23" xfId="0" applyFont="1" applyFill="1" applyBorder="1" applyAlignment="1">
      <alignment vertical="center" wrapText="1"/>
    </xf>
    <xf numFmtId="0" fontId="15" fillId="23" borderId="38" xfId="0" applyFont="1" applyFill="1" applyBorder="1" applyAlignment="1">
      <alignment vertical="center" wrapText="1"/>
    </xf>
    <xf numFmtId="0" fontId="0" fillId="23" borderId="39" xfId="0" applyFill="1" applyBorder="1" applyAlignment="1">
      <alignment horizontal="center" vertical="top" wrapText="1"/>
    </xf>
    <xf numFmtId="0" fontId="15" fillId="23" borderId="39" xfId="0" applyFont="1" applyFill="1" applyBorder="1" applyAlignment="1">
      <alignment vertical="center" wrapText="1"/>
    </xf>
    <xf numFmtId="14" fontId="0" fillId="26" borderId="0" xfId="0" applyNumberFormat="1" applyFill="1" applyAlignment="1" applyProtection="1">
      <alignment horizontal="center" vertical="center" wrapText="1"/>
      <protection locked="0"/>
    </xf>
    <xf numFmtId="0" fontId="0" fillId="23" borderId="40" xfId="0" applyFill="1" applyBorder="1" applyAlignment="1">
      <alignment horizontal="center" vertical="center" wrapText="1"/>
    </xf>
    <xf numFmtId="14" fontId="0" fillId="23" borderId="40" xfId="0" applyNumberFormat="1" applyFill="1" applyBorder="1" applyAlignment="1">
      <alignment horizontal="center" vertical="center" wrapText="1"/>
    </xf>
    <xf numFmtId="0" fontId="15" fillId="23" borderId="40" xfId="0" applyFont="1" applyFill="1" applyBorder="1" applyAlignment="1">
      <alignment vertical="center" wrapText="1"/>
    </xf>
    <xf numFmtId="0" fontId="0" fillId="23" borderId="41" xfId="0" applyFill="1" applyBorder="1" applyAlignment="1">
      <alignment horizontal="center" vertical="center" wrapText="1"/>
    </xf>
    <xf numFmtId="0" fontId="0" fillId="25" borderId="41" xfId="0" applyFill="1" applyBorder="1" applyAlignment="1">
      <alignment horizontal="center" vertical="center" wrapText="1"/>
    </xf>
    <xf numFmtId="0" fontId="0" fillId="25" borderId="40" xfId="0" applyFill="1" applyBorder="1" applyAlignment="1">
      <alignment horizontal="center" vertical="center" wrapText="1"/>
    </xf>
    <xf numFmtId="14" fontId="0" fillId="25" borderId="40" xfId="0" applyNumberFormat="1" applyFill="1" applyBorder="1" applyAlignment="1">
      <alignment horizontal="center" vertical="center" wrapText="1"/>
    </xf>
    <xf numFmtId="168" fontId="0" fillId="25" borderId="40" xfId="0" applyNumberFormat="1" applyFill="1" applyBorder="1" applyAlignment="1">
      <alignment horizontal="center" vertical="center"/>
    </xf>
    <xf numFmtId="167" fontId="0" fillId="25" borderId="40" xfId="0" applyNumberFormat="1" applyFill="1" applyBorder="1" applyAlignment="1">
      <alignment horizontal="center" vertical="center" wrapText="1"/>
    </xf>
    <xf numFmtId="168" fontId="0" fillId="25" borderId="40" xfId="0" applyNumberFormat="1" applyFill="1" applyBorder="1" applyAlignment="1">
      <alignment horizontal="center" vertical="center" wrapText="1"/>
    </xf>
    <xf numFmtId="0" fontId="0" fillId="0" borderId="40" xfId="0" applyBorder="1" applyAlignment="1">
      <alignment horizontal="center" vertical="center" wrapText="1"/>
    </xf>
    <xf numFmtId="14" fontId="0" fillId="27" borderId="40" xfId="0" applyNumberFormat="1" applyFill="1" applyBorder="1" applyAlignment="1">
      <alignment horizontal="center" vertical="center" wrapText="1"/>
    </xf>
    <xf numFmtId="14" fontId="0" fillId="26" borderId="40" xfId="0" applyNumberFormat="1" applyFill="1" applyBorder="1" applyAlignment="1" applyProtection="1">
      <alignment horizontal="center" vertical="center" wrapText="1"/>
      <protection locked="0"/>
    </xf>
    <xf numFmtId="0" fontId="0" fillId="4" borderId="40" xfId="0" applyFill="1" applyBorder="1" applyAlignment="1">
      <alignment horizontal="center" vertical="center" wrapText="1"/>
    </xf>
    <xf numFmtId="14" fontId="0" fillId="4" borderId="40" xfId="0" applyNumberFormat="1" applyFill="1" applyBorder="1" applyAlignment="1">
      <alignment horizontal="center" vertical="center" wrapText="1"/>
    </xf>
    <xf numFmtId="0" fontId="0" fillId="0" borderId="42" xfId="0" applyBorder="1" applyAlignment="1">
      <alignment horizontal="center" vertical="center"/>
    </xf>
    <xf numFmtId="0" fontId="23" fillId="7" borderId="23" xfId="0" applyFont="1" applyFill="1" applyBorder="1" applyAlignment="1">
      <alignment horizontal="center" vertical="center" wrapText="1"/>
    </xf>
    <xf numFmtId="0" fontId="0" fillId="23" borderId="43" xfId="0" applyFill="1" applyBorder="1" applyAlignment="1">
      <alignment horizontal="center" vertical="center" wrapText="1"/>
    </xf>
    <xf numFmtId="0" fontId="0" fillId="25" borderId="35" xfId="0" applyFill="1" applyBorder="1" applyAlignment="1">
      <alignment horizontal="center" vertical="center" wrapText="1"/>
    </xf>
    <xf numFmtId="14" fontId="16" fillId="18" borderId="23" xfId="0" applyNumberFormat="1" applyFont="1" applyFill="1" applyBorder="1" applyAlignment="1" applyProtection="1">
      <alignment horizontal="center" vertical="center" wrapText="1"/>
      <protection locked="0"/>
    </xf>
    <xf numFmtId="0" fontId="0" fillId="4" borderId="23" xfId="0" applyFill="1" applyBorder="1" applyAlignment="1" applyProtection="1">
      <alignment horizontal="center" vertical="center" wrapText="1"/>
      <protection locked="0"/>
    </xf>
    <xf numFmtId="14" fontId="0" fillId="4" borderId="23" xfId="0" applyNumberFormat="1" applyFill="1" applyBorder="1" applyAlignment="1" applyProtection="1">
      <alignment horizontal="center" vertical="center" wrapText="1"/>
      <protection locked="0"/>
    </xf>
    <xf numFmtId="0" fontId="16" fillId="10" borderId="0" xfId="0" applyFont="1" applyFill="1" applyAlignment="1">
      <alignment horizontal="center" vertical="center" wrapText="1"/>
    </xf>
    <xf numFmtId="0" fontId="12" fillId="17" borderId="22" xfId="0" applyFont="1" applyFill="1" applyBorder="1" applyAlignment="1">
      <alignment horizontal="center" vertical="center" wrapText="1"/>
    </xf>
    <xf numFmtId="0" fontId="12" fillId="17" borderId="0" xfId="0" applyFont="1" applyFill="1" applyAlignment="1">
      <alignment horizontal="center" vertical="center" wrapText="1"/>
    </xf>
    <xf numFmtId="14" fontId="12" fillId="19" borderId="0" xfId="0" applyNumberFormat="1" applyFont="1" applyFill="1" applyAlignment="1">
      <alignment horizontal="center" vertical="center" wrapText="1"/>
    </xf>
    <xf numFmtId="14" fontId="0" fillId="26" borderId="23" xfId="0" applyNumberFormat="1" applyFill="1" applyBorder="1" applyAlignment="1">
      <alignment horizontal="center" vertical="center" wrapText="1"/>
    </xf>
    <xf numFmtId="14" fontId="0" fillId="0" borderId="0" xfId="0" applyNumberFormat="1" applyAlignment="1">
      <alignment vertical="center"/>
    </xf>
    <xf numFmtId="14" fontId="16" fillId="10" borderId="25" xfId="0" applyNumberFormat="1" applyFont="1" applyFill="1" applyBorder="1" applyAlignment="1">
      <alignment horizontal="center" vertical="center" wrapText="1"/>
    </xf>
    <xf numFmtId="0" fontId="21" fillId="22" borderId="0" xfId="0" applyFont="1" applyFill="1" applyAlignment="1">
      <alignment horizontal="center" vertical="center" wrapText="1"/>
    </xf>
    <xf numFmtId="0" fontId="16" fillId="9" borderId="23" xfId="0" applyFont="1" applyFill="1" applyBorder="1" applyAlignment="1">
      <alignment horizontal="left" vertical="center" wrapText="1"/>
    </xf>
    <xf numFmtId="0" fontId="5" fillId="23" borderId="23" xfId="1" applyFill="1" applyBorder="1" applyAlignment="1" applyProtection="1">
      <alignment horizontal="center" vertical="center" wrapText="1"/>
    </xf>
    <xf numFmtId="0" fontId="0" fillId="23" borderId="26" xfId="0" applyFill="1" applyBorder="1" applyAlignment="1">
      <alignment horizontal="center" vertical="center" wrapText="1"/>
    </xf>
    <xf numFmtId="0" fontId="0" fillId="14" borderId="26" xfId="0" applyFill="1" applyBorder="1" applyAlignment="1">
      <alignment horizontal="center" vertical="center" wrapText="1"/>
    </xf>
    <xf numFmtId="0" fontId="0" fillId="14" borderId="32" xfId="0" applyFill="1" applyBorder="1" applyAlignment="1">
      <alignment horizontal="center" vertical="center"/>
    </xf>
    <xf numFmtId="0" fontId="0" fillId="14" borderId="32" xfId="0" applyFill="1" applyBorder="1" applyAlignment="1">
      <alignment horizontal="center" vertical="center" wrapText="1"/>
    </xf>
    <xf numFmtId="0" fontId="0" fillId="14" borderId="32" xfId="0" applyFill="1" applyBorder="1" applyAlignment="1">
      <alignment horizontal="left" vertical="center" wrapText="1"/>
    </xf>
    <xf numFmtId="0" fontId="0" fillId="0" borderId="0" xfId="0" applyAlignment="1">
      <alignment horizontal="left" vertical="center" wrapText="1"/>
    </xf>
    <xf numFmtId="16" fontId="0" fillId="0" borderId="37" xfId="0" applyNumberFormat="1" applyBorder="1" applyAlignment="1">
      <alignment horizontal="center" vertical="center"/>
    </xf>
    <xf numFmtId="14" fontId="0" fillId="11" borderId="25" xfId="0" applyNumberFormat="1" applyFill="1" applyBorder="1" applyAlignment="1">
      <alignment horizontal="center" vertical="center" wrapText="1"/>
    </xf>
    <xf numFmtId="49" fontId="0" fillId="23" borderId="25" xfId="0" applyNumberFormat="1" applyFill="1" applyBorder="1" applyAlignment="1">
      <alignment horizontal="center" vertical="center"/>
    </xf>
    <xf numFmtId="0" fontId="0" fillId="23" borderId="25" xfId="0" quotePrefix="1" applyFill="1" applyBorder="1" applyAlignment="1">
      <alignment horizontal="center" vertical="center" wrapText="1"/>
    </xf>
    <xf numFmtId="0" fontId="0" fillId="23" borderId="25" xfId="0" applyFill="1" applyBorder="1" applyAlignment="1" applyProtection="1">
      <alignment horizontal="center" vertical="center" wrapText="1"/>
      <protection locked="0"/>
    </xf>
    <xf numFmtId="0" fontId="0" fillId="25" borderId="25" xfId="0" applyFill="1" applyBorder="1" applyAlignment="1">
      <alignment horizontal="center" vertical="center" wrapText="1"/>
    </xf>
    <xf numFmtId="168" fontId="0" fillId="25" borderId="25" xfId="0" applyNumberFormat="1" applyFill="1" applyBorder="1" applyAlignment="1">
      <alignment horizontal="center" vertical="center"/>
    </xf>
    <xf numFmtId="167" fontId="0" fillId="25" borderId="25" xfId="0" applyNumberFormat="1" applyFill="1" applyBorder="1" applyAlignment="1">
      <alignment horizontal="center" vertical="center" wrapText="1"/>
    </xf>
    <xf numFmtId="168" fontId="0" fillId="25" borderId="25" xfId="0" applyNumberFormat="1" applyFill="1" applyBorder="1" applyAlignment="1">
      <alignment horizontal="center" vertical="center" wrapText="1"/>
    </xf>
    <xf numFmtId="0" fontId="0" fillId="0" borderId="25" xfId="0" applyBorder="1" applyAlignment="1">
      <alignment horizontal="center" vertical="center" wrapText="1"/>
    </xf>
    <xf numFmtId="14" fontId="0" fillId="0" borderId="25" xfId="0" applyNumberFormat="1" applyBorder="1" applyAlignment="1">
      <alignment horizontal="center" vertical="center" wrapText="1"/>
    </xf>
    <xf numFmtId="14" fontId="0" fillId="27" borderId="25" xfId="0" applyNumberFormat="1" applyFill="1" applyBorder="1" applyAlignment="1">
      <alignment horizontal="center" vertical="center" wrapText="1"/>
    </xf>
    <xf numFmtId="0" fontId="0" fillId="14" borderId="25" xfId="0" applyFill="1" applyBorder="1" applyAlignment="1" applyProtection="1">
      <alignment horizontal="center" vertical="center" wrapText="1"/>
      <protection locked="0"/>
    </xf>
    <xf numFmtId="14" fontId="0" fillId="11" borderId="37" xfId="0" applyNumberFormat="1" applyFill="1" applyBorder="1" applyAlignment="1">
      <alignment horizontal="center" vertical="center" wrapText="1"/>
    </xf>
    <xf numFmtId="49" fontId="0" fillId="23" borderId="37" xfId="0" applyNumberFormat="1" applyFill="1" applyBorder="1" applyAlignment="1">
      <alignment horizontal="center" vertical="center"/>
    </xf>
    <xf numFmtId="0" fontId="0" fillId="23" borderId="37" xfId="0" quotePrefix="1" applyFill="1" applyBorder="1" applyAlignment="1">
      <alignment horizontal="center" vertical="center" wrapText="1"/>
    </xf>
    <xf numFmtId="0" fontId="0" fillId="23" borderId="37" xfId="0" applyFill="1" applyBorder="1" applyAlignment="1" applyProtection="1">
      <alignment horizontal="center" vertical="center" wrapText="1"/>
      <protection locked="0"/>
    </xf>
    <xf numFmtId="14" fontId="0" fillId="0" borderId="37" xfId="0" applyNumberFormat="1" applyBorder="1" applyAlignment="1">
      <alignment horizontal="center" vertical="center" wrapText="1"/>
    </xf>
    <xf numFmtId="0" fontId="0" fillId="14" borderId="37" xfId="0" applyFill="1" applyBorder="1" applyAlignment="1" applyProtection="1">
      <alignment horizontal="center" vertical="center" wrapText="1"/>
      <protection locked="0"/>
    </xf>
    <xf numFmtId="0" fontId="0" fillId="0" borderId="37" xfId="0" applyBorder="1" applyAlignment="1">
      <alignment horizontal="center" vertical="center"/>
    </xf>
    <xf numFmtId="14" fontId="17" fillId="31" borderId="44" xfId="0" applyNumberFormat="1" applyFont="1" applyFill="1" applyBorder="1" applyAlignment="1">
      <alignment wrapText="1"/>
    </xf>
    <xf numFmtId="0" fontId="15" fillId="12" borderId="0" xfId="0" applyFont="1" applyFill="1" applyAlignment="1">
      <alignment vertical="center"/>
    </xf>
    <xf numFmtId="0" fontId="15" fillId="24" borderId="25" xfId="0" applyFont="1" applyFill="1" applyBorder="1" applyAlignment="1">
      <alignment vertical="center"/>
    </xf>
    <xf numFmtId="0" fontId="15" fillId="23" borderId="25" xfId="0" applyFont="1" applyFill="1" applyBorder="1" applyAlignment="1">
      <alignment horizontal="center" vertical="center" wrapText="1"/>
    </xf>
    <xf numFmtId="0" fontId="15" fillId="24" borderId="37" xfId="0" applyFont="1" applyFill="1" applyBorder="1" applyAlignment="1">
      <alignment vertical="center"/>
    </xf>
    <xf numFmtId="0" fontId="15" fillId="23" borderId="37" xfId="0" applyFont="1" applyFill="1" applyBorder="1" applyAlignment="1">
      <alignment horizontal="center" vertical="center" wrapText="1"/>
    </xf>
    <xf numFmtId="0" fontId="24" fillId="0" borderId="0" xfId="0" applyFont="1" applyAlignment="1">
      <alignment horizontal="center" vertical="center"/>
    </xf>
    <xf numFmtId="0" fontId="0" fillId="32" borderId="0" xfId="0" applyFill="1" applyAlignment="1">
      <alignment horizontal="center" vertical="center" wrapText="1"/>
    </xf>
    <xf numFmtId="165" fontId="0" fillId="32" borderId="0" xfId="0" applyNumberFormat="1" applyFill="1" applyAlignment="1">
      <alignment horizontal="center" vertical="center" wrapText="1"/>
    </xf>
    <xf numFmtId="14" fontId="0" fillId="32" borderId="0" xfId="0" applyNumberFormat="1" applyFill="1" applyAlignment="1">
      <alignment horizontal="center" vertical="center" wrapText="1"/>
    </xf>
    <xf numFmtId="0" fontId="25" fillId="11" borderId="21" xfId="0" applyFont="1" applyFill="1" applyBorder="1" applyAlignment="1">
      <alignment vertical="center"/>
    </xf>
    <xf numFmtId="0" fontId="25" fillId="24" borderId="29" xfId="0" applyFont="1" applyFill="1" applyBorder="1" applyAlignment="1">
      <alignment horizontal="center" vertical="center" wrapText="1"/>
    </xf>
    <xf numFmtId="0" fontId="25" fillId="23" borderId="23" xfId="0" applyFont="1" applyFill="1" applyBorder="1" applyAlignment="1">
      <alignment vertical="center" wrapText="1"/>
    </xf>
    <xf numFmtId="0" fontId="25" fillId="24" borderId="37" xfId="0" applyFont="1" applyFill="1" applyBorder="1" applyAlignment="1">
      <alignment vertical="center"/>
    </xf>
    <xf numFmtId="0" fontId="25" fillId="23" borderId="37" xfId="0" applyFont="1" applyFill="1" applyBorder="1" applyAlignment="1">
      <alignment horizontal="center" vertical="center" wrapText="1"/>
    </xf>
    <xf numFmtId="16" fontId="0" fillId="0" borderId="45" xfId="0" applyNumberFormat="1" applyBorder="1" applyAlignment="1">
      <alignment horizontal="center" vertical="center"/>
    </xf>
    <xf numFmtId="0" fontId="0" fillId="0" borderId="22" xfId="0" applyBorder="1" applyAlignment="1">
      <alignment horizontal="center" vertical="center"/>
    </xf>
    <xf numFmtId="0" fontId="0" fillId="0" borderId="22" xfId="0" applyBorder="1" applyAlignment="1">
      <alignment horizontal="center" vertical="center" wrapText="1"/>
    </xf>
    <xf numFmtId="0" fontId="26" fillId="0" borderId="0" xfId="0" applyFont="1"/>
    <xf numFmtId="0" fontId="27" fillId="2" borderId="37" xfId="0" applyFont="1" applyFill="1" applyBorder="1"/>
    <xf numFmtId="0" fontId="27" fillId="2" borderId="22" xfId="0" applyFont="1" applyFill="1" applyBorder="1"/>
    <xf numFmtId="0" fontId="27" fillId="2" borderId="37" xfId="0" applyFont="1" applyFill="1" applyBorder="1" applyAlignment="1">
      <alignment wrapText="1"/>
    </xf>
    <xf numFmtId="0" fontId="27" fillId="2" borderId="37" xfId="0" applyFont="1" applyFill="1" applyBorder="1" applyAlignment="1">
      <alignment horizontal="center" vertical="center"/>
    </xf>
    <xf numFmtId="0" fontId="28" fillId="0" borderId="0" xfId="0" applyFont="1"/>
    <xf numFmtId="0" fontId="29" fillId="0" borderId="0" xfId="0" applyFont="1"/>
    <xf numFmtId="9" fontId="31" fillId="33" borderId="22" xfId="0" applyNumberFormat="1" applyFont="1" applyFill="1" applyBorder="1"/>
    <xf numFmtId="0" fontId="31" fillId="33" borderId="46" xfId="0" applyFont="1" applyFill="1" applyBorder="1" applyAlignment="1">
      <alignment wrapText="1"/>
    </xf>
    <xf numFmtId="0" fontId="31" fillId="0" borderId="37" xfId="0" applyFont="1" applyBorder="1" applyAlignment="1">
      <alignment horizontal="center" vertical="center"/>
    </xf>
    <xf numFmtId="0" fontId="31" fillId="33" borderId="47" xfId="0" applyFont="1" applyFill="1" applyBorder="1"/>
    <xf numFmtId="9" fontId="31" fillId="33" borderId="47" xfId="0" applyNumberFormat="1" applyFont="1" applyFill="1" applyBorder="1"/>
    <xf numFmtId="0" fontId="29" fillId="0" borderId="0" xfId="0" applyFont="1" applyAlignment="1">
      <alignment wrapText="1"/>
    </xf>
    <xf numFmtId="0" fontId="31" fillId="33" borderId="48" xfId="0" applyFont="1" applyFill="1" applyBorder="1"/>
    <xf numFmtId="9" fontId="28" fillId="0" borderId="0" xfId="0" applyNumberFormat="1" applyFont="1"/>
    <xf numFmtId="0" fontId="28" fillId="0" borderId="0" xfId="0" applyFont="1" applyAlignment="1">
      <alignment horizontal="center" vertical="center"/>
    </xf>
    <xf numFmtId="0" fontId="21" fillId="22" borderId="50" xfId="0" applyFont="1" applyFill="1" applyBorder="1" applyAlignment="1">
      <alignment horizontal="center" vertical="center"/>
    </xf>
    <xf numFmtId="172" fontId="21" fillId="22" borderId="31" xfId="0" applyNumberFormat="1" applyFont="1" applyFill="1" applyBorder="1" applyAlignment="1">
      <alignment horizontal="center" vertical="center"/>
    </xf>
    <xf numFmtId="0" fontId="21" fillId="22" borderId="31" xfId="0" applyFont="1" applyFill="1" applyBorder="1" applyAlignment="1">
      <alignment horizontal="center" vertical="center"/>
    </xf>
    <xf numFmtId="0" fontId="21" fillId="22" borderId="51" xfId="0" applyFont="1" applyFill="1" applyBorder="1" applyAlignment="1">
      <alignment horizontal="center" vertical="center"/>
    </xf>
    <xf numFmtId="172" fontId="0" fillId="0" borderId="0" xfId="0" applyNumberFormat="1"/>
    <xf numFmtId="0" fontId="0" fillId="11" borderId="49" xfId="0" applyFill="1" applyBorder="1"/>
    <xf numFmtId="0" fontId="5" fillId="0" borderId="0" xfId="1" applyAlignment="1"/>
    <xf numFmtId="0" fontId="5" fillId="0" borderId="0" xfId="1" applyBorder="1" applyAlignment="1"/>
    <xf numFmtId="0" fontId="0" fillId="11" borderId="52" xfId="0" applyFill="1" applyBorder="1"/>
    <xf numFmtId="0" fontId="0" fillId="0" borderId="0" xfId="0" applyAlignment="1">
      <alignment wrapText="1"/>
    </xf>
    <xf numFmtId="0" fontId="0" fillId="23" borderId="37" xfId="0" applyFill="1" applyBorder="1" applyAlignment="1">
      <alignment horizontal="center" vertical="top" wrapText="1"/>
    </xf>
    <xf numFmtId="0" fontId="0" fillId="23" borderId="37" xfId="0" applyFill="1" applyBorder="1" applyAlignment="1">
      <alignment horizontal="center" vertical="center"/>
    </xf>
    <xf numFmtId="14" fontId="0" fillId="23" borderId="37" xfId="0" applyNumberFormat="1" applyFill="1" applyBorder="1" applyAlignment="1">
      <alignment horizontal="center" vertical="top" wrapText="1"/>
    </xf>
    <xf numFmtId="14" fontId="0" fillId="23" borderId="37" xfId="0" applyNumberFormat="1" applyFill="1" applyBorder="1" applyAlignment="1">
      <alignment horizontal="center" vertical="center"/>
    </xf>
    <xf numFmtId="0" fontId="13" fillId="12" borderId="23" xfId="0" applyFont="1" applyFill="1" applyBorder="1" applyAlignment="1">
      <alignment horizontal="center" vertical="center" wrapText="1"/>
    </xf>
    <xf numFmtId="0" fontId="0" fillId="23" borderId="0" xfId="0" applyFill="1" applyAlignment="1">
      <alignment horizontal="center" vertical="center" wrapText="1"/>
    </xf>
    <xf numFmtId="0" fontId="0" fillId="23" borderId="0" xfId="0" applyFill="1" applyAlignment="1">
      <alignment horizontal="center" vertical="top" wrapText="1"/>
    </xf>
    <xf numFmtId="0" fontId="13" fillId="12" borderId="37" xfId="0" applyFont="1" applyFill="1" applyBorder="1" applyAlignment="1">
      <alignment horizontal="center" vertical="center" wrapText="1"/>
    </xf>
    <xf numFmtId="0" fontId="0" fillId="23" borderId="0" xfId="0" applyFill="1" applyAlignment="1">
      <alignment horizontal="center" vertical="center"/>
    </xf>
    <xf numFmtId="0" fontId="13" fillId="12" borderId="25" xfId="0" applyFont="1" applyFill="1" applyBorder="1" applyAlignment="1">
      <alignment horizontal="center" vertical="center" wrapText="1"/>
    </xf>
    <xf numFmtId="0" fontId="13" fillId="12" borderId="23" xfId="0" applyFont="1" applyFill="1" applyBorder="1" applyAlignment="1">
      <alignment vertical="center"/>
    </xf>
    <xf numFmtId="0" fontId="15" fillId="23" borderId="0" xfId="0" applyFont="1" applyFill="1" applyAlignment="1">
      <alignment vertical="center" wrapText="1"/>
    </xf>
    <xf numFmtId="0" fontId="13" fillId="12" borderId="37" xfId="0" applyFont="1" applyFill="1" applyBorder="1" applyAlignment="1">
      <alignment vertical="center"/>
    </xf>
    <xf numFmtId="0" fontId="13" fillId="12" borderId="25" xfId="0" applyFont="1" applyFill="1" applyBorder="1" applyAlignment="1">
      <alignment vertical="center"/>
    </xf>
    <xf numFmtId="0" fontId="5" fillId="23" borderId="37" xfId="1" applyFill="1" applyBorder="1" applyAlignment="1">
      <alignment horizontal="center" vertical="center" wrapText="1"/>
    </xf>
    <xf numFmtId="14" fontId="0" fillId="23" borderId="25" xfId="0" applyNumberFormat="1" applyFill="1" applyBorder="1" applyAlignment="1">
      <alignment horizontal="center" vertical="center" wrapText="1"/>
    </xf>
    <xf numFmtId="0" fontId="15" fillId="23" borderId="37" xfId="0" applyFont="1" applyFill="1" applyBorder="1" applyAlignment="1">
      <alignment vertical="top" wrapText="1"/>
    </xf>
    <xf numFmtId="0" fontId="15" fillId="23" borderId="29" xfId="0" applyFont="1" applyFill="1" applyBorder="1" applyAlignment="1">
      <alignment vertical="center" wrapText="1"/>
    </xf>
    <xf numFmtId="0" fontId="15" fillId="23" borderId="29" xfId="0" applyFont="1" applyFill="1" applyBorder="1" applyAlignment="1">
      <alignment vertical="top" wrapText="1"/>
    </xf>
    <xf numFmtId="0" fontId="0" fillId="23" borderId="29" xfId="0" applyFill="1" applyBorder="1" applyAlignment="1">
      <alignment horizontal="center" vertical="center"/>
    </xf>
    <xf numFmtId="49" fontId="0" fillId="23" borderId="29" xfId="0" applyNumberFormat="1" applyFill="1" applyBorder="1" applyAlignment="1">
      <alignment horizontal="center" vertical="center" wrapText="1"/>
    </xf>
    <xf numFmtId="0" fontId="0" fillId="23" borderId="34" xfId="0" applyFill="1" applyBorder="1" applyAlignment="1">
      <alignment horizontal="center" vertical="center" wrapText="1"/>
    </xf>
    <xf numFmtId="0" fontId="17" fillId="23" borderId="23" xfId="0" applyFont="1" applyFill="1" applyBorder="1" applyAlignment="1">
      <alignment horizontal="left" vertical="top" wrapText="1"/>
    </xf>
    <xf numFmtId="49" fontId="0" fillId="23" borderId="0" xfId="0" applyNumberFormat="1" applyFill="1" applyAlignment="1">
      <alignment horizontal="center" vertical="center" wrapText="1"/>
    </xf>
    <xf numFmtId="0" fontId="0" fillId="23" borderId="0" xfId="0" applyFill="1" applyAlignment="1">
      <alignment vertical="center" wrapText="1"/>
    </xf>
    <xf numFmtId="0" fontId="17" fillId="23" borderId="37" xfId="0" applyFont="1" applyFill="1" applyBorder="1" applyAlignment="1">
      <alignment horizontal="left" vertical="top" wrapText="1"/>
    </xf>
    <xf numFmtId="0" fontId="17" fillId="23" borderId="25" xfId="0" applyFont="1" applyFill="1" applyBorder="1" applyAlignment="1">
      <alignment horizontal="left" vertical="top" wrapText="1"/>
    </xf>
    <xf numFmtId="0" fontId="0" fillId="23" borderId="29" xfId="0" applyFill="1" applyBorder="1" applyAlignment="1">
      <alignment horizontal="center" vertical="top" wrapText="1"/>
    </xf>
    <xf numFmtId="0" fontId="15" fillId="24" borderId="37" xfId="0" applyFont="1" applyFill="1" applyBorder="1" applyAlignment="1">
      <alignment horizontal="center" vertical="center" wrapText="1"/>
    </xf>
    <xf numFmtId="0" fontId="0" fillId="23" borderId="29" xfId="0" applyFill="1" applyBorder="1" applyAlignment="1">
      <alignment horizontal="center" vertical="center" wrapText="1"/>
    </xf>
    <xf numFmtId="0" fontId="15" fillId="24" borderId="25" xfId="0" applyFont="1" applyFill="1" applyBorder="1" applyAlignment="1">
      <alignment horizontal="center" vertical="center" wrapText="1"/>
    </xf>
    <xf numFmtId="0" fontId="0" fillId="23" borderId="34" xfId="0" applyFill="1" applyBorder="1" applyAlignment="1">
      <alignment horizontal="center" vertical="center"/>
    </xf>
    <xf numFmtId="0" fontId="0" fillId="11" borderId="23" xfId="0" quotePrefix="1" applyFill="1" applyBorder="1" applyAlignment="1">
      <alignment horizontal="center" vertical="center" wrapText="1"/>
    </xf>
    <xf numFmtId="0" fontId="22" fillId="23" borderId="21" xfId="0" applyFont="1" applyFill="1" applyBorder="1" applyAlignment="1">
      <alignment vertical="center"/>
    </xf>
    <xf numFmtId="0" fontId="0" fillId="23" borderId="21" xfId="0" applyFill="1" applyBorder="1" applyAlignment="1">
      <alignment horizontal="center" vertical="top" wrapText="1"/>
    </xf>
    <xf numFmtId="0" fontId="0" fillId="11" borderId="37" xfId="0" quotePrefix="1" applyFill="1" applyBorder="1" applyAlignment="1">
      <alignment horizontal="center" vertical="center" wrapText="1"/>
    </xf>
    <xf numFmtId="0" fontId="0" fillId="23" borderId="21" xfId="0" applyFill="1" applyBorder="1" applyAlignment="1">
      <alignment horizontal="center" vertical="center"/>
    </xf>
    <xf numFmtId="0" fontId="0" fillId="11" borderId="25" xfId="0" quotePrefix="1" applyFill="1" applyBorder="1" applyAlignment="1">
      <alignment horizontal="center" vertical="center" wrapText="1"/>
    </xf>
    <xf numFmtId="49" fontId="0" fillId="23" borderId="21" xfId="0" applyNumberFormat="1" applyFill="1" applyBorder="1" applyAlignment="1">
      <alignment horizontal="center" vertical="center" wrapText="1"/>
    </xf>
    <xf numFmtId="0" fontId="0" fillId="23" borderId="21" xfId="0" applyFill="1" applyBorder="1" applyAlignment="1">
      <alignment vertical="center" wrapText="1"/>
    </xf>
    <xf numFmtId="0" fontId="0" fillId="11" borderId="23" xfId="0" quotePrefix="1" applyFill="1" applyBorder="1" applyAlignment="1" applyProtection="1">
      <alignment horizontal="center" vertical="center" wrapText="1"/>
      <protection locked="0"/>
    </xf>
    <xf numFmtId="0" fontId="0" fillId="23" borderId="21" xfId="0" applyFill="1" applyBorder="1" applyAlignment="1">
      <alignment horizontal="center" vertical="center" wrapText="1"/>
    </xf>
    <xf numFmtId="0" fontId="5" fillId="23" borderId="37" xfId="1" applyFill="1" applyBorder="1" applyAlignment="1" applyProtection="1">
      <alignment horizontal="center" vertical="center" wrapText="1"/>
      <protection locked="0"/>
    </xf>
    <xf numFmtId="0" fontId="5" fillId="23" borderId="20" xfId="1" applyFill="1" applyBorder="1" applyAlignment="1" applyProtection="1">
      <alignment horizontal="center" vertical="center" wrapText="1"/>
      <protection locked="0"/>
    </xf>
    <xf numFmtId="0" fontId="0" fillId="23" borderId="26" xfId="0" applyFill="1" applyBorder="1" applyAlignment="1">
      <alignment horizontal="center" vertical="top" wrapText="1"/>
    </xf>
    <xf numFmtId="0" fontId="5" fillId="23" borderId="26" xfId="1" applyFill="1" applyBorder="1" applyAlignment="1" applyProtection="1">
      <alignment horizontal="center" vertical="center" wrapText="1"/>
      <protection locked="0"/>
    </xf>
    <xf numFmtId="0" fontId="0" fillId="25" borderId="37" xfId="0" applyFill="1" applyBorder="1" applyAlignment="1">
      <alignment horizontal="center" vertical="top" wrapText="1"/>
    </xf>
    <xf numFmtId="0" fontId="0" fillId="29" borderId="37" xfId="0" applyFill="1" applyBorder="1" applyAlignment="1">
      <alignment horizontal="center" vertical="center" wrapText="1"/>
    </xf>
    <xf numFmtId="0" fontId="0" fillId="29" borderId="23" xfId="0" applyFill="1" applyBorder="1" applyAlignment="1">
      <alignment horizontal="center" vertical="center"/>
    </xf>
    <xf numFmtId="0" fontId="0" fillId="25" borderId="27" xfId="0" applyFill="1" applyBorder="1" applyAlignment="1">
      <alignment horizontal="center" vertical="top" wrapText="1"/>
    </xf>
    <xf numFmtId="0" fontId="0" fillId="29" borderId="37" xfId="0" applyFill="1" applyBorder="1" applyAlignment="1">
      <alignment horizontal="center" vertical="center"/>
    </xf>
    <xf numFmtId="14" fontId="0" fillId="25" borderId="25" xfId="0" applyNumberFormat="1" applyFill="1" applyBorder="1" applyAlignment="1">
      <alignment horizontal="center" vertical="top" wrapText="1"/>
    </xf>
    <xf numFmtId="0" fontId="0" fillId="14" borderId="37" xfId="0" applyFill="1" applyBorder="1" applyAlignment="1" applyProtection="1">
      <alignment horizontal="center" vertical="center"/>
      <protection locked="0"/>
    </xf>
    <xf numFmtId="14" fontId="0" fillId="25" borderId="37" xfId="0" applyNumberFormat="1" applyFill="1" applyBorder="1" applyAlignment="1">
      <alignment horizontal="center" vertical="top" wrapText="1"/>
    </xf>
    <xf numFmtId="14" fontId="0" fillId="14" borderId="37" xfId="0" applyNumberFormat="1" applyFill="1" applyBorder="1" applyAlignment="1" applyProtection="1">
      <alignment horizontal="center" vertical="center"/>
      <protection locked="0"/>
    </xf>
    <xf numFmtId="14" fontId="0" fillId="29" borderId="37" xfId="0" applyNumberFormat="1" applyFill="1" applyBorder="1" applyAlignment="1">
      <alignment horizontal="center" vertical="center" wrapText="1"/>
    </xf>
    <xf numFmtId="168" fontId="0" fillId="25" borderId="37" xfId="0" applyNumberFormat="1" applyFill="1" applyBorder="1" applyAlignment="1">
      <alignment horizontal="center" vertical="top"/>
    </xf>
    <xf numFmtId="168" fontId="0" fillId="14" borderId="37" xfId="0" applyNumberFormat="1" applyFill="1" applyBorder="1" applyAlignment="1" applyProtection="1">
      <alignment horizontal="center" vertical="center"/>
      <protection locked="0"/>
    </xf>
    <xf numFmtId="167" fontId="0" fillId="25" borderId="37" xfId="0" applyNumberFormat="1" applyFill="1" applyBorder="1" applyAlignment="1">
      <alignment horizontal="center" vertical="top" wrapText="1"/>
    </xf>
    <xf numFmtId="167" fontId="0" fillId="14" borderId="37" xfId="0" applyNumberFormat="1" applyFill="1" applyBorder="1" applyAlignment="1" applyProtection="1">
      <alignment horizontal="center" vertical="center"/>
      <protection locked="0"/>
    </xf>
    <xf numFmtId="168" fontId="0" fillId="25" borderId="37" xfId="0" applyNumberFormat="1" applyFill="1" applyBorder="1" applyAlignment="1">
      <alignment horizontal="center" vertical="top" wrapText="1"/>
    </xf>
    <xf numFmtId="168" fontId="0" fillId="25" borderId="26" xfId="0" applyNumberFormat="1" applyFill="1" applyBorder="1" applyAlignment="1">
      <alignment horizontal="center" vertical="center" wrapText="1"/>
    </xf>
    <xf numFmtId="168" fontId="0" fillId="25" borderId="26" xfId="0" applyNumberFormat="1" applyFill="1" applyBorder="1" applyAlignment="1">
      <alignment horizontal="center" vertical="top" wrapText="1"/>
    </xf>
    <xf numFmtId="0" fontId="0" fillId="25" borderId="26" xfId="0" applyFill="1" applyBorder="1" applyAlignment="1">
      <alignment vertical="center" wrapText="1"/>
    </xf>
    <xf numFmtId="167" fontId="0" fillId="25" borderId="32" xfId="0" applyNumberFormat="1" applyFill="1" applyBorder="1" applyAlignment="1">
      <alignment horizontal="center" vertical="center"/>
    </xf>
    <xf numFmtId="167" fontId="0" fillId="25" borderId="32" xfId="0" applyNumberFormat="1" applyFill="1" applyBorder="1" applyAlignment="1">
      <alignment horizontal="center" vertical="top" wrapText="1"/>
    </xf>
    <xf numFmtId="0" fontId="0" fillId="25" borderId="32" xfId="0" applyFill="1" applyBorder="1" applyAlignment="1">
      <alignment vertical="center" wrapText="1"/>
    </xf>
    <xf numFmtId="0" fontId="0" fillId="25" borderId="32" xfId="0" applyFill="1" applyBorder="1" applyAlignment="1">
      <alignment horizontal="center" vertical="center" wrapText="1"/>
    </xf>
    <xf numFmtId="0" fontId="0" fillId="25" borderId="32" xfId="0" applyFill="1" applyBorder="1" applyAlignment="1">
      <alignment horizontal="center" vertical="top" wrapText="1"/>
    </xf>
    <xf numFmtId="0" fontId="0" fillId="14" borderId="23" xfId="0" applyFill="1" applyBorder="1" applyAlignment="1" applyProtection="1">
      <alignment horizontal="left" vertical="center" wrapText="1"/>
      <protection locked="0"/>
    </xf>
    <xf numFmtId="0" fontId="0" fillId="25" borderId="32" xfId="0" applyFill="1" applyBorder="1" applyAlignment="1">
      <alignment horizontal="center" vertical="center"/>
    </xf>
    <xf numFmtId="0" fontId="0" fillId="14" borderId="33" xfId="0" applyFill="1" applyBorder="1" applyAlignment="1" applyProtection="1">
      <alignment horizontal="left" vertical="center" wrapText="1"/>
      <protection locked="0"/>
    </xf>
    <xf numFmtId="0" fontId="0" fillId="14" borderId="23" xfId="0" quotePrefix="1" applyFill="1" applyBorder="1" applyAlignment="1" applyProtection="1">
      <alignment horizontal="center" vertical="center" wrapText="1"/>
      <protection locked="0"/>
    </xf>
    <xf numFmtId="0" fontId="0" fillId="14" borderId="33" xfId="0" quotePrefix="1" applyFill="1" applyBorder="1" applyAlignment="1" applyProtection="1">
      <alignment horizontal="center" vertical="center" wrapText="1"/>
      <protection locked="0"/>
    </xf>
    <xf numFmtId="0" fontId="0" fillId="0" borderId="23" xfId="0" applyBorder="1" applyAlignment="1" applyProtection="1">
      <alignment vertical="center" wrapText="1"/>
      <protection locked="0"/>
    </xf>
    <xf numFmtId="14" fontId="0" fillId="25" borderId="0" xfId="0" applyNumberFormat="1" applyFill="1" applyAlignment="1">
      <alignment horizontal="center" vertical="center" wrapText="1"/>
    </xf>
    <xf numFmtId="0" fontId="0" fillId="0" borderId="37" xfId="0" applyBorder="1" applyAlignment="1" applyProtection="1">
      <alignment vertical="center" wrapText="1"/>
      <protection locked="0"/>
    </xf>
    <xf numFmtId="49" fontId="0" fillId="25" borderId="0" xfId="0" applyNumberFormat="1" applyFill="1" applyAlignment="1">
      <alignment horizontal="center" vertical="center" wrapText="1"/>
    </xf>
    <xf numFmtId="0" fontId="0" fillId="21" borderId="0" xfId="0" applyFill="1" applyAlignment="1" applyProtection="1">
      <alignment horizontal="center" vertical="center"/>
      <protection locked="0"/>
    </xf>
    <xf numFmtId="16" fontId="0" fillId="0" borderId="0" xfId="0" applyNumberFormat="1" applyAlignment="1">
      <alignment horizontal="center" vertical="center" wrapText="1"/>
    </xf>
    <xf numFmtId="0" fontId="0" fillId="21" borderId="23" xfId="0" applyFill="1" applyBorder="1" applyAlignment="1" applyProtection="1">
      <alignment horizontal="center" vertical="center"/>
      <protection locked="0"/>
    </xf>
    <xf numFmtId="0" fontId="0" fillId="21" borderId="0" xfId="0" applyFill="1" applyAlignment="1" applyProtection="1">
      <alignment horizontal="center" vertical="center" wrapText="1"/>
      <protection locked="0"/>
    </xf>
    <xf numFmtId="14" fontId="0" fillId="27" borderId="0" xfId="0" applyNumberFormat="1" applyFill="1" applyAlignment="1">
      <alignment horizontal="center" vertical="center" wrapText="1"/>
    </xf>
    <xf numFmtId="0" fontId="0" fillId="0" borderId="27" xfId="0" applyBorder="1" applyAlignment="1">
      <alignment horizontal="center" vertical="center" wrapText="1"/>
    </xf>
    <xf numFmtId="0" fontId="0" fillId="0" borderId="25" xfId="0" applyBorder="1" applyAlignment="1">
      <alignment vertical="center" wrapText="1"/>
    </xf>
    <xf numFmtId="14" fontId="0" fillId="23" borderId="0" xfId="0" applyNumberFormat="1" applyFill="1" applyAlignment="1">
      <alignment horizontal="center" vertical="center" wrapText="1"/>
    </xf>
    <xf numFmtId="14" fontId="0" fillId="23" borderId="0" xfId="0" applyNumberFormat="1" applyFill="1" applyAlignment="1">
      <alignment horizontal="center" vertical="center"/>
    </xf>
    <xf numFmtId="0" fontId="0" fillId="25" borderId="0" xfId="0" applyFill="1" applyAlignment="1">
      <alignment vertical="center" wrapText="1"/>
    </xf>
    <xf numFmtId="0" fontId="0" fillId="14" borderId="37" xfId="0" applyFill="1" applyBorder="1" applyAlignment="1">
      <alignment horizontal="center" vertical="center" wrapText="1"/>
    </xf>
    <xf numFmtId="0" fontId="0" fillId="25" borderId="25" xfId="0" applyFill="1" applyBorder="1" applyAlignment="1">
      <alignment horizontal="center" vertical="top" wrapText="1"/>
    </xf>
    <xf numFmtId="0" fontId="0" fillId="21" borderId="37" xfId="0" applyFill="1" applyBorder="1" applyAlignment="1">
      <alignment horizontal="center" vertical="center"/>
    </xf>
    <xf numFmtId="49" fontId="0" fillId="21" borderId="37" xfId="0" applyNumberFormat="1" applyFill="1" applyBorder="1" applyAlignment="1">
      <alignment horizontal="center" vertical="center" wrapText="1"/>
    </xf>
    <xf numFmtId="49" fontId="0" fillId="4" borderId="37" xfId="0" applyNumberFormat="1" applyFill="1" applyBorder="1" applyAlignment="1">
      <alignment horizontal="center" vertical="center" wrapText="1"/>
    </xf>
    <xf numFmtId="0" fontId="0" fillId="0" borderId="27" xfId="0" applyBorder="1" applyAlignment="1">
      <alignment vertical="center" wrapText="1"/>
    </xf>
    <xf numFmtId="0" fontId="0" fillId="25" borderId="27" xfId="0" applyFill="1" applyBorder="1" applyAlignment="1">
      <alignment horizontal="center" vertical="center"/>
    </xf>
    <xf numFmtId="14" fontId="0" fillId="25" borderId="27" xfId="0" applyNumberFormat="1" applyFill="1" applyBorder="1" applyAlignment="1">
      <alignment horizontal="center" vertical="top" wrapText="1"/>
    </xf>
    <xf numFmtId="14" fontId="0" fillId="25" borderId="35" xfId="0" applyNumberFormat="1" applyFill="1" applyBorder="1" applyAlignment="1">
      <alignment horizontal="center" vertical="top" wrapText="1"/>
    </xf>
    <xf numFmtId="0" fontId="0" fillId="4" borderId="37" xfId="0" applyFill="1" applyBorder="1" applyAlignment="1">
      <alignment horizontal="center" vertical="center" wrapText="1"/>
    </xf>
    <xf numFmtId="0" fontId="0" fillId="25" borderId="37" xfId="0" applyFill="1" applyBorder="1" applyAlignment="1">
      <alignment horizontal="center" vertical="top"/>
    </xf>
    <xf numFmtId="0" fontId="0" fillId="25" borderId="25" xfId="0" applyFill="1" applyBorder="1" applyAlignment="1">
      <alignment horizontal="center" vertical="top"/>
    </xf>
    <xf numFmtId="0" fontId="0" fillId="25" borderId="0" xfId="0" applyFill="1" applyAlignment="1">
      <alignment horizontal="center" vertical="center" wrapText="1"/>
    </xf>
    <xf numFmtId="168" fontId="0" fillId="25" borderId="0" xfId="0" applyNumberFormat="1" applyFill="1" applyAlignment="1">
      <alignment horizontal="center" vertical="center"/>
    </xf>
    <xf numFmtId="167" fontId="0" fillId="25" borderId="0" xfId="0" applyNumberFormat="1" applyFill="1" applyAlignment="1">
      <alignment horizontal="center" vertical="center" wrapText="1"/>
    </xf>
    <xf numFmtId="168" fontId="0" fillId="25" borderId="0" xfId="0" applyNumberFormat="1" applyFill="1" applyAlignment="1">
      <alignment horizontal="center" vertical="center" wrapText="1"/>
    </xf>
    <xf numFmtId="0" fontId="0" fillId="14" borderId="0" xfId="0" applyFill="1" applyAlignment="1">
      <alignment horizontal="center" vertical="center" wrapText="1"/>
    </xf>
    <xf numFmtId="0" fontId="0" fillId="21" borderId="0" xfId="0" applyFill="1" applyAlignment="1">
      <alignment horizontal="center" vertical="center"/>
    </xf>
    <xf numFmtId="49" fontId="0" fillId="21" borderId="0" xfId="0" applyNumberFormat="1" applyFill="1" applyAlignment="1">
      <alignment horizontal="center" vertical="center" wrapText="1"/>
    </xf>
    <xf numFmtId="0" fontId="0" fillId="23" borderId="23" xfId="0" applyFill="1" applyBorder="1" applyAlignment="1">
      <alignment horizontal="left" vertical="top"/>
    </xf>
    <xf numFmtId="0" fontId="0" fillId="23" borderId="26" xfId="0" applyFill="1" applyBorder="1" applyAlignment="1" applyProtection="1">
      <alignment horizontal="center" vertical="center"/>
      <protection locked="0"/>
    </xf>
    <xf numFmtId="0" fontId="5" fillId="23" borderId="23" xfId="1" applyFill="1" applyBorder="1" applyAlignment="1">
      <alignment horizontal="center" vertical="center"/>
    </xf>
    <xf numFmtId="0" fontId="5" fillId="23" borderId="23" xfId="1" applyFill="1" applyBorder="1" applyAlignment="1" applyProtection="1">
      <alignment horizontal="center" vertical="center"/>
      <protection locked="0"/>
    </xf>
    <xf numFmtId="0" fontId="0" fillId="0" borderId="0" xfId="0" pivotButton="1"/>
    <xf numFmtId="0" fontId="10" fillId="0" borderId="54" xfId="0" applyFont="1" applyBorder="1" applyAlignment="1">
      <alignment horizontal="center" vertical="center"/>
    </xf>
    <xf numFmtId="0" fontId="7" fillId="0" borderId="55" xfId="0" applyFont="1" applyBorder="1" applyAlignment="1">
      <alignment vertical="center"/>
    </xf>
    <xf numFmtId="0" fontId="7" fillId="0" borderId="55" xfId="0" applyFont="1" applyBorder="1" applyAlignment="1">
      <alignment vertical="center" wrapText="1"/>
    </xf>
    <xf numFmtId="0" fontId="7" fillId="0" borderId="56" xfId="0" applyFont="1" applyBorder="1" applyAlignment="1">
      <alignment vertical="center" wrapText="1"/>
    </xf>
    <xf numFmtId="0" fontId="9" fillId="0" borderId="56" xfId="0" applyFont="1" applyBorder="1" applyAlignment="1">
      <alignment horizontal="left" vertical="center" wrapText="1"/>
    </xf>
    <xf numFmtId="0" fontId="0" fillId="0" borderId="58" xfId="0" applyBorder="1" applyAlignment="1">
      <alignment horizontal="center" vertical="top"/>
    </xf>
    <xf numFmtId="171" fontId="0" fillId="4" borderId="58" xfId="0" applyNumberFormat="1" applyFill="1" applyBorder="1" applyAlignment="1" applyProtection="1">
      <alignment horizontal="center" vertical="center"/>
      <protection locked="0"/>
    </xf>
    <xf numFmtId="0" fontId="0" fillId="0" borderId="58" xfId="0" applyBorder="1" applyAlignment="1">
      <alignment horizontal="center" vertical="center"/>
    </xf>
    <xf numFmtId="14" fontId="0" fillId="4" borderId="37" xfId="0" applyNumberFormat="1" applyFill="1" applyBorder="1" applyAlignment="1">
      <alignment horizontal="center" vertical="center" wrapText="1"/>
    </xf>
    <xf numFmtId="16" fontId="13" fillId="7" borderId="0" xfId="0" applyNumberFormat="1" applyFont="1" applyFill="1" applyAlignment="1">
      <alignment horizontal="center" vertical="center"/>
    </xf>
    <xf numFmtId="3" fontId="0" fillId="0" borderId="0" xfId="0" applyNumberFormat="1"/>
    <xf numFmtId="0" fontId="25" fillId="23" borderId="29" xfId="0" applyFont="1" applyFill="1" applyBorder="1" applyAlignment="1">
      <alignment horizontal="center" vertical="center" wrapText="1"/>
    </xf>
    <xf numFmtId="0" fontId="32" fillId="23" borderId="0" xfId="0" applyFont="1" applyFill="1" applyAlignment="1">
      <alignment horizontal="left" vertical="top" wrapText="1"/>
    </xf>
    <xf numFmtId="49" fontId="0" fillId="4" borderId="26" xfId="0" applyNumberFormat="1" applyFill="1" applyBorder="1" applyAlignment="1">
      <alignment horizontal="center" vertical="center" wrapText="1"/>
    </xf>
    <xf numFmtId="0" fontId="0" fillId="0" borderId="26" xfId="0" applyBorder="1" applyAlignment="1">
      <alignment vertical="center" wrapText="1"/>
    </xf>
    <xf numFmtId="0" fontId="0" fillId="25" borderId="26" xfId="0" applyFill="1" applyBorder="1" applyAlignment="1">
      <alignment horizontal="center" vertical="center"/>
    </xf>
    <xf numFmtId="14" fontId="0" fillId="25" borderId="26" xfId="0" applyNumberFormat="1" applyFill="1" applyBorder="1" applyAlignment="1">
      <alignment horizontal="center" vertical="top" wrapText="1"/>
    </xf>
    <xf numFmtId="14" fontId="0" fillId="25" borderId="36" xfId="0" applyNumberFormat="1" applyFill="1" applyBorder="1" applyAlignment="1">
      <alignment horizontal="center" vertical="top" wrapText="1"/>
    </xf>
    <xf numFmtId="49" fontId="0" fillId="4" borderId="45" xfId="0" applyNumberFormat="1" applyFill="1" applyBorder="1" applyAlignment="1">
      <alignment horizontal="center" vertical="center" wrapText="1"/>
    </xf>
    <xf numFmtId="0" fontId="0" fillId="0" borderId="45" xfId="0" applyBorder="1" applyAlignment="1">
      <alignment vertical="center" wrapText="1"/>
    </xf>
    <xf numFmtId="14" fontId="0" fillId="25" borderId="45" xfId="0" applyNumberFormat="1" applyFill="1" applyBorder="1" applyAlignment="1">
      <alignment horizontal="center" vertical="top" wrapText="1"/>
    </xf>
    <xf numFmtId="0" fontId="33" fillId="34" borderId="59" xfId="0" applyFont="1" applyFill="1" applyBorder="1" applyAlignment="1">
      <alignment horizontal="center" vertical="center" wrapText="1"/>
    </xf>
    <xf numFmtId="14" fontId="33" fillId="34" borderId="59" xfId="0" applyNumberFormat="1" applyFont="1" applyFill="1" applyBorder="1" applyAlignment="1">
      <alignment horizontal="center" vertical="center" wrapText="1"/>
    </xf>
    <xf numFmtId="0" fontId="25" fillId="12" borderId="31" xfId="0" applyFont="1" applyFill="1" applyBorder="1" applyAlignment="1">
      <alignment vertical="center" wrapText="1"/>
    </xf>
    <xf numFmtId="0" fontId="0" fillId="11" borderId="21" xfId="0" applyFill="1" applyBorder="1" applyAlignment="1">
      <alignment horizontal="center" vertical="center" wrapText="1"/>
    </xf>
    <xf numFmtId="0" fontId="0" fillId="11" borderId="21" xfId="0" applyFill="1" applyBorder="1" applyAlignment="1">
      <alignment horizontal="center" vertical="center"/>
    </xf>
    <xf numFmtId="0" fontId="0" fillId="11" borderId="60" xfId="0" applyFill="1" applyBorder="1" applyAlignment="1">
      <alignment horizontal="center" vertical="center"/>
    </xf>
    <xf numFmtId="172" fontId="0" fillId="11" borderId="21" xfId="0" applyNumberFormat="1" applyFill="1" applyBorder="1" applyAlignment="1">
      <alignment horizontal="center" vertical="center"/>
    </xf>
    <xf numFmtId="0" fontId="5" fillId="11" borderId="21" xfId="1" applyFill="1" applyBorder="1" applyAlignment="1">
      <alignment horizontal="center" vertical="center"/>
    </xf>
    <xf numFmtId="3" fontId="0" fillId="11" borderId="21" xfId="0" applyNumberFormat="1" applyFill="1" applyBorder="1" applyAlignment="1">
      <alignment horizontal="center" vertical="center"/>
    </xf>
    <xf numFmtId="0" fontId="0" fillId="11" borderId="49" xfId="0" applyFill="1" applyBorder="1" applyAlignment="1">
      <alignment horizontal="center" vertical="center"/>
    </xf>
    <xf numFmtId="0" fontId="25" fillId="12" borderId="21" xfId="0" applyFont="1" applyFill="1" applyBorder="1" applyAlignment="1">
      <alignment horizontal="center" vertical="center" wrapText="1"/>
    </xf>
    <xf numFmtId="0" fontId="25" fillId="11" borderId="21" xfId="0" applyFont="1" applyFill="1" applyBorder="1" applyAlignment="1">
      <alignment vertical="center" wrapText="1"/>
    </xf>
    <xf numFmtId="0" fontId="25" fillId="23" borderId="23" xfId="0" applyFont="1" applyFill="1" applyBorder="1" applyAlignment="1">
      <alignment vertical="top" wrapText="1"/>
    </xf>
    <xf numFmtId="14" fontId="0" fillId="0" borderId="0" xfId="0" applyNumberFormat="1"/>
    <xf numFmtId="0" fontId="12" fillId="23" borderId="0" xfId="0" applyFont="1" applyFill="1" applyAlignment="1">
      <alignment horizontal="center" vertical="center" wrapText="1"/>
    </xf>
    <xf numFmtId="14" fontId="12" fillId="23" borderId="0" xfId="0" applyNumberFormat="1" applyFont="1" applyFill="1" applyAlignment="1">
      <alignment horizontal="center" vertical="center" wrapText="1"/>
    </xf>
    <xf numFmtId="0" fontId="34" fillId="22" borderId="23" xfId="0" applyFont="1" applyFill="1" applyBorder="1" applyAlignment="1">
      <alignment horizontal="center" vertical="center" wrapText="1"/>
    </xf>
    <xf numFmtId="14" fontId="12" fillId="26" borderId="23" xfId="0" applyNumberFormat="1" applyFont="1" applyFill="1" applyBorder="1" applyAlignment="1">
      <alignment horizontal="center" vertical="center" wrapText="1"/>
    </xf>
    <xf numFmtId="0" fontId="16" fillId="35" borderId="23" xfId="0" applyFont="1" applyFill="1" applyBorder="1" applyAlignment="1">
      <alignment horizontal="center" vertical="center" wrapText="1"/>
    </xf>
    <xf numFmtId="14" fontId="16" fillId="35" borderId="23" xfId="0" applyNumberFormat="1" applyFont="1" applyFill="1" applyBorder="1" applyAlignment="1">
      <alignment horizontal="center" vertical="center" wrapText="1"/>
    </xf>
    <xf numFmtId="0" fontId="12" fillId="36" borderId="23" xfId="0" applyFont="1" applyFill="1" applyBorder="1" applyAlignment="1">
      <alignment horizontal="center" vertical="center" wrapText="1"/>
    </xf>
    <xf numFmtId="14" fontId="16" fillId="18" borderId="0" xfId="0" applyNumberFormat="1" applyFont="1" applyFill="1" applyAlignment="1">
      <alignment horizontal="center" vertical="center" wrapText="1"/>
    </xf>
    <xf numFmtId="14" fontId="0" fillId="4" borderId="23" xfId="0" applyNumberFormat="1" applyFill="1" applyBorder="1" applyAlignment="1">
      <alignment horizontal="center" vertical="center"/>
    </xf>
    <xf numFmtId="14" fontId="16" fillId="13" borderId="23" xfId="0" applyNumberFormat="1" applyFont="1" applyFill="1" applyBorder="1" applyAlignment="1">
      <alignment horizontal="center" vertical="center" wrapText="1"/>
    </xf>
    <xf numFmtId="14" fontId="0" fillId="0" borderId="37" xfId="0" applyNumberFormat="1" applyBorder="1" applyAlignment="1">
      <alignment horizontal="center" vertical="center"/>
    </xf>
    <xf numFmtId="0" fontId="30" fillId="33" borderId="37" xfId="0" applyFont="1" applyFill="1" applyBorder="1" applyAlignment="1">
      <alignment horizontal="left" vertical="center" wrapText="1"/>
    </xf>
    <xf numFmtId="0" fontId="31" fillId="33" borderId="45" xfId="0" applyFont="1" applyFill="1" applyBorder="1" applyAlignment="1">
      <alignment horizontal="left" vertical="center" wrapText="1"/>
    </xf>
    <xf numFmtId="0" fontId="12" fillId="11" borderId="53" xfId="0" applyFont="1" applyFill="1" applyBorder="1" applyAlignment="1">
      <alignment horizontal="center"/>
    </xf>
    <xf numFmtId="0" fontId="8" fillId="6" borderId="57" xfId="0" applyFont="1" applyFill="1" applyBorder="1" applyAlignment="1">
      <alignment horizontal="center" vertical="center"/>
    </xf>
    <xf numFmtId="0" fontId="10" fillId="0" borderId="13" xfId="0" applyFont="1" applyBorder="1" applyAlignment="1">
      <alignment horizontal="center" vertical="center"/>
    </xf>
    <xf numFmtId="0" fontId="10" fillId="0" borderId="11"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8" fillId="6" borderId="0" xfId="0" applyFont="1" applyFill="1" applyAlignment="1">
      <alignment horizontal="center" vertical="center"/>
    </xf>
    <xf numFmtId="0" fontId="7" fillId="0" borderId="55" xfId="0" applyFont="1" applyBorder="1" applyAlignment="1">
      <alignment vertical="center"/>
    </xf>
    <xf numFmtId="0" fontId="7" fillId="0" borderId="5" xfId="0" applyFont="1" applyBorder="1" applyAlignment="1">
      <alignment vertical="center"/>
    </xf>
    <xf numFmtId="0" fontId="7" fillId="0" borderId="55" xfId="0" applyFont="1" applyBorder="1" applyAlignment="1">
      <alignment vertical="center" wrapText="1"/>
    </xf>
    <xf numFmtId="0" fontId="7" fillId="0" borderId="5" xfId="0" applyFont="1" applyBorder="1" applyAlignment="1">
      <alignment vertical="center" wrapText="1"/>
    </xf>
    <xf numFmtId="0" fontId="7" fillId="0" borderId="3" xfId="0" applyFont="1" applyBorder="1" applyAlignment="1">
      <alignment vertical="center"/>
    </xf>
    <xf numFmtId="0" fontId="7" fillId="0" borderId="3" xfId="0" applyFont="1" applyBorder="1" applyAlignment="1">
      <alignment vertical="center" wrapText="1"/>
    </xf>
    <xf numFmtId="0" fontId="7" fillId="0" borderId="56" xfId="0" applyFont="1" applyBorder="1" applyAlignment="1">
      <alignment vertical="center" wrapText="1"/>
    </xf>
    <xf numFmtId="0" fontId="7" fillId="0" borderId="7" xfId="0" applyFont="1" applyBorder="1" applyAlignment="1">
      <alignment vertical="center" wrapText="1"/>
    </xf>
    <xf numFmtId="0" fontId="8" fillId="6" borderId="8" xfId="0" applyFont="1" applyFill="1" applyBorder="1" applyAlignment="1">
      <alignment horizontal="center" vertical="center"/>
    </xf>
    <xf numFmtId="0" fontId="10" fillId="0" borderId="54" xfId="0" applyFont="1" applyBorder="1" applyAlignment="1">
      <alignment horizontal="center" vertical="center"/>
    </xf>
    <xf numFmtId="0" fontId="10" fillId="0" borderId="6" xfId="0" applyFont="1" applyBorder="1" applyAlignment="1">
      <alignment horizontal="center" vertical="center"/>
    </xf>
    <xf numFmtId="0" fontId="2" fillId="0" borderId="0" xfId="0" applyFont="1" applyAlignment="1">
      <alignment horizontal="center" vertical="center"/>
    </xf>
    <xf numFmtId="0" fontId="2" fillId="0" borderId="5" xfId="0" applyFont="1" applyBorder="1" applyAlignment="1">
      <alignment horizontal="center" vertical="center"/>
    </xf>
    <xf numFmtId="9" fontId="6" fillId="4" borderId="5" xfId="0" applyNumberFormat="1" applyFont="1" applyFill="1" applyBorder="1" applyAlignment="1">
      <alignment horizontal="center" vertical="center"/>
    </xf>
    <xf numFmtId="0" fontId="2" fillId="0" borderId="18" xfId="0" applyFont="1" applyBorder="1" applyAlignment="1">
      <alignment horizontal="center" vertical="center"/>
    </xf>
    <xf numFmtId="0" fontId="6" fillId="4" borderId="14" xfId="0" applyFont="1" applyFill="1" applyBorder="1" applyAlignment="1">
      <alignment horizontal="left" vertical="center" wrapText="1"/>
    </xf>
    <xf numFmtId="0" fontId="6" fillId="4" borderId="15" xfId="0" applyFont="1" applyFill="1" applyBorder="1" applyAlignment="1">
      <alignment horizontal="left" vertical="center" wrapText="1"/>
    </xf>
    <xf numFmtId="0" fontId="6" fillId="4" borderId="16" xfId="0" applyFont="1" applyFill="1" applyBorder="1" applyAlignment="1">
      <alignment horizontal="left" vertical="center" wrapText="1"/>
    </xf>
    <xf numFmtId="0" fontId="6" fillId="4" borderId="14" xfId="0" applyFont="1" applyFill="1" applyBorder="1" applyAlignment="1">
      <alignment horizontal="center" vertical="center" wrapText="1"/>
    </xf>
    <xf numFmtId="0" fontId="6" fillId="4" borderId="15"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11" fillId="5" borderId="0" xfId="0" applyFont="1" applyFill="1" applyAlignment="1">
      <alignment horizontal="center"/>
    </xf>
  </cellXfs>
  <cellStyles count="2">
    <cellStyle name="Hipervínculo" xfId="1" builtinId="8"/>
    <cellStyle name="Normal" xfId="0" builtinId="0"/>
  </cellStyles>
  <dxfs count="9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indent="0" justifyLastLine="0" shrinkToFit="0" readingOrder="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fill>
        <patternFill patternType="solid">
          <fgColor indexed="64"/>
          <bgColor theme="9" tint="0.39997558519241921"/>
        </patternFill>
      </fill>
      <alignment horizontal="center" vertical="center" textRotation="0" wrapText="1" indent="0" justifyLastLine="0" shrinkToFit="0" readingOrder="0"/>
      <protection locked="0" hidden="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fill>
        <patternFill patternType="solid">
          <fgColor indexed="64"/>
          <bgColor theme="0" tint="-0.34998626667073579"/>
        </patternFill>
      </fill>
      <alignment horizontal="center" vertical="center" textRotation="0" wrapText="1" indent="0" justifyLastLine="0" shrinkToFit="0" readingOrder="0"/>
    </dxf>
    <dxf>
      <numFmt numFmtId="30" formatCode="@"/>
      <fill>
        <patternFill patternType="solid">
          <fgColor indexed="64"/>
          <bgColor theme="0" tint="-0.34998626667073579"/>
        </patternFill>
      </fil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30" formatCode="@"/>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164" formatCode="d\-m\-yy\ h:mm;@"/>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protection locked="0" hidden="0"/>
    </dxf>
    <dxf>
      <numFmt numFmtId="0" formatCode="General"/>
      <fill>
        <patternFill patternType="solid">
          <fgColor theme="4" tint="0.79998168889431442"/>
          <bgColor theme="4" tint="0.79998168889431442"/>
        </patternFill>
      </fill>
      <alignment wrapText="0"/>
      <border diagonalUp="0" diagonalDown="0">
        <left/>
        <right style="thin">
          <color theme="4" tint="0.39997558519241921"/>
        </right>
        <top style="thin">
          <color theme="4" tint="0.39997558519241921"/>
        </top>
        <bottom style="thin">
          <color theme="4" tint="0.39997558519241921"/>
        </bottom>
        <vertical/>
        <horizontal/>
      </border>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72" formatCode="dd/mm/yyyy\ hh:mm:ss"/>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172" formatCode="dd/mm/yyyy\ hh:mm:ss"/>
      <alignment wrapText="0"/>
    </dxf>
    <dxf>
      <numFmt numFmtId="172" formatCode="dd/mm/yyyy\ hh:mm:ss"/>
      <alignment wrapText="0"/>
    </dxf>
    <dxf>
      <alignment wrapText="0"/>
    </dxf>
    <dxf>
      <border outline="0">
        <bottom style="thin">
          <color rgb="FF9BC2E6"/>
        </bottom>
      </border>
    </dxf>
    <dxf>
      <border outline="0">
        <top style="thin">
          <color rgb="FF9BC2E6"/>
        </top>
      </border>
    </dxf>
    <dxf>
      <alignment wrapText="0"/>
    </dxf>
    <dxf>
      <font>
        <b/>
        <i val="0"/>
        <strike val="0"/>
        <condense val="0"/>
        <extend val="0"/>
        <outline val="0"/>
        <shadow val="0"/>
        <u val="none"/>
        <vertAlign val="baseline"/>
        <sz val="11"/>
        <color rgb="FFFFFFFF"/>
        <name val="Calibri"/>
        <family val="2"/>
        <scheme val="none"/>
      </font>
      <fill>
        <patternFill patternType="solid">
          <fgColor rgb="FF5B9BD5"/>
          <bgColor rgb="FF5B9BD5"/>
        </patternFill>
      </fill>
      <alignment horizontal="center" vertical="center" textRotation="0" wrapText="0" indent="0" justifyLastLine="0" shrinkToFit="0" readingOrder="0"/>
    </dxf>
  </dxfs>
  <tableStyles count="0" defaultTableStyle="TableStyleMedium2" defaultPivotStyle="PivotStyleLight16"/>
  <colors>
    <mruColors>
      <color rgb="FFF7ECF8"/>
      <color rgb="FFEFDAF2"/>
      <color rgb="FFFFD9D9"/>
      <color rgb="FFBC8FDD"/>
      <color rgb="FF8EC2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educorpperu.sharepoint.com/sites/ITCS/Documentos%20compartidos/Demanda/REGISTRO%20DE%20INICIATIVAS%20-%20GESTI&#211;N%20DE%20LA%20DEMANDA.xlsx" TargetMode="External"/><Relationship Id="rId1" Type="http://schemas.openxmlformats.org/officeDocument/2006/relationships/externalLinkPath" Target="REGISTRO%20DE%20INICIATIVAS%20-%20GESTI&#211;N%20DE%20LA%20DEMAND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EGISTRO%20DE%20INICIATIVAS%20-%20GESTI&#211;N%20DE%20LA%20DEMANDA%20V3.0.xlsx" TargetMode="External"/><Relationship Id="rId2" Type="http://schemas.openxmlformats.org/officeDocument/2006/relationships/externalLinkPath" Target="https://educorpperu.sharepoint.com/sites/ITCS/Documentos%20compartidos/REGISTRO%20DE%20INICIATIVAS%20-%20GESTI&#211;N%20DE%20LA%20DEMANDA%20V3.0.xlsx" TargetMode="External"/><Relationship Id="rId1" Type="http://schemas.openxmlformats.org/officeDocument/2006/relationships/externalLinkPath" Target="/sites/ITCS/Documentos%20compartidos/REGISTRO%20DE%20INICIATIVAS%20-%20GESTI&#211;N%20DE%20LA%20DEMANDA%20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NA3LZO7R3LUNGYG4MLGPGL7N34">
      <xxl21:absoluteUrl r:id="rId2"/>
    </xxl21:alternateUrls>
    <sheetNames>
      <sheetName val="Sheet1"/>
      <sheetName val="Criterios de priorización"/>
    </sheetNames>
    <sheetDataSet>
      <sheetData sheetId="0">
        <row r="2">
          <cell r="A2">
            <v>15</v>
          </cell>
          <cell r="B2">
            <v>46006.494444444441</v>
          </cell>
          <cell r="C2">
            <v>46008.702777777777</v>
          </cell>
          <cell r="D2" t="str">
            <v>luis.almeyda@upc.pe</v>
          </cell>
          <cell r="E2" t="str">
            <v>Luis Alberto Almeyda Porras</v>
          </cell>
          <cell r="F2" t="str">
            <v>Mejoras en SPRING - Facturación por nuevo registro de Ventas SIRE</v>
          </cell>
          <cell r="G2" t="str">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ell>
          <cell r="H2" t="str">
            <v>UPC</v>
          </cell>
          <cell r="I2" t="str">
            <v>Alex Pendavis - VP Finanzas</v>
          </cell>
          <cell r="J2" t="str">
            <v xml:space="preserve">Karol Espinoza </v>
          </cell>
          <cell r="K2"/>
          <cell r="L2" t="str">
            <v>Gerson Vereau</v>
          </cell>
          <cell r="M2">
            <v>46057</v>
          </cell>
          <cell r="N2" t="str">
            <v>No</v>
          </cell>
          <cell r="O2" t="str">
            <v> </v>
          </cell>
          <cell r="P2"/>
          <cell r="Q2" t="str">
            <v>Regulatoria</v>
          </cell>
          <cell r="R2" t="str">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ell>
          <cell r="S2"/>
          <cell r="T2" t="str">
            <v>Proceso de emisión comprobantes fiscales, Proceso de conversión de comprobantes y proceso de declaración del registro de ventas SUNAT.</v>
          </cell>
          <cell r="U2" t="str">
            <v>Administrativos</v>
          </cell>
          <cell r="V2" t="str">
            <v>Excelencia Operativa</v>
          </cell>
          <cell r="W2" t="str">
            <v>No</v>
          </cell>
          <cell r="X2" t="str">
            <v>Entre S/100,000.00 y S/500,000.00</v>
          </cell>
          <cell r="Y2" t="str">
            <v>Mejorar el enrolamiento del alumno para el pago durante el proceso de matrícula.
Reducción de horas hombre en trabajo manual para realizar las conversiones de los documentos temporales a fiscales.</v>
          </cell>
          <cell r="Z2" t="str">
            <v>https://educorpperu-my.sharepoint.com/personal/diana_zapata_laureate_pe1/_layouts/15/Doc.aspx?sourcedoc=%7B5D74949E-141D-42A9-BFEB-1A2662F16C98%7D&amp;file=Solicitud%20de%20Mejoras%20en%20SPRING%20-%20Facturaci%C3%B3n_Luis%20Alberto%20Almeyda.pptx&amp;action=edit&amp;mobileredirect=true</v>
          </cell>
          <cell r="AA2">
            <v>2.4</v>
          </cell>
        </row>
        <row r="3">
          <cell r="A3">
            <v>16</v>
          </cell>
          <cell r="B3">
            <v>46036.439583333333</v>
          </cell>
          <cell r="C3">
            <v>46036.443055555559</v>
          </cell>
          <cell r="D3" t="str">
            <v>giancarlo.villacorta@upc.pe</v>
          </cell>
          <cell r="E3" t="str">
            <v>Giancarlo Villacorta Quiñones</v>
          </cell>
          <cell r="F3" t="str">
            <v>Mejoras en trámites de retiro de ciclo</v>
          </cell>
          <cell r="G3" t="str">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ell>
          <cell r="H3" t="str">
            <v>UPC</v>
          </cell>
          <cell r="I3" t="str">
            <v>Álvaro Valdez - VP Operaciones</v>
          </cell>
          <cell r="J3" t="str">
            <v>Martha Apaza</v>
          </cell>
          <cell r="K3"/>
          <cell r="L3" t="str">
            <v>Giancarlo Villacorta</v>
          </cell>
          <cell r="M3">
            <v>46045</v>
          </cell>
          <cell r="N3" t="str">
            <v>No</v>
          </cell>
          <cell r="O3" t="str">
            <v> </v>
          </cell>
          <cell r="P3"/>
          <cell r="Q3" t="str">
            <v>Otro</v>
          </cell>
          <cell r="R3" t="str">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ell>
          <cell r="S3"/>
          <cell r="T3" t="str">
            <v>Retiro de ciclo</v>
          </cell>
          <cell r="U3"/>
          <cell r="V3" t="str">
            <v>Excelencia Operativa</v>
          </cell>
          <cell r="W3" t="str">
            <v>No</v>
          </cell>
          <cell r="X3"/>
          <cell r="Y3" t="str">
            <v>Mitigación de riesgos reputacionales y reclamos hacia la universidad.</v>
          </cell>
          <cell r="Z3" t="str">
            <v>https://educorpperu-my.sharepoint.com/personal/diana_zapata_laureate_pe1/_layouts/15/Doc.aspx?sourcedoc=%7B951FD7E4-9B48-4809-A091-06F4F7996B32%7D&amp;file=Solicitud%20de%20requerimientos%20Mejoras%20tramite%20d_Giancarlo%20Villacorta.pptx&amp;action=edit&amp;mobileredirect=true</v>
          </cell>
          <cell r="AA3">
            <v>0.30000000000000004</v>
          </cell>
        </row>
        <row r="4">
          <cell r="A4">
            <v>22</v>
          </cell>
          <cell r="B4">
            <v>46042.586111111108</v>
          </cell>
          <cell r="C4">
            <v>46042.665277777778</v>
          </cell>
          <cell r="D4" t="str">
            <v>alejandro.tello@laureate.pe</v>
          </cell>
          <cell r="E4" t="str">
            <v>Alejandro Tello Llosa</v>
          </cell>
          <cell r="F4" t="str">
            <v>Requerimiento de servicios de CRM para el desarrollo de la plataforma de Admisión Online</v>
          </cell>
          <cell r="G4" t="str">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ell>
          <cell r="H4" t="str">
            <v>UPN</v>
          </cell>
          <cell r="I4" t="str">
            <v>Humberto Marotta - Tecnologías y transformación digital</v>
          </cell>
          <cell r="J4" t="str">
            <v xml:space="preserve">Alejandro Tello Llosa </v>
          </cell>
          <cell r="K4"/>
          <cell r="L4" t="str">
            <v>Gerson Vereau</v>
          </cell>
          <cell r="M4">
            <v>46063</v>
          </cell>
          <cell r="N4" t="str">
            <v>Si</v>
          </cell>
          <cell r="O4"/>
          <cell r="P4">
            <v>75411</v>
          </cell>
          <cell r="Q4" t="str">
            <v>Otro</v>
          </cell>
          <cell r="S4"/>
          <cell r="T4" t="str">
            <v>Proceso de Admisión</v>
          </cell>
          <cell r="U4"/>
          <cell r="V4" t="str">
            <v>Transformación Digital</v>
          </cell>
          <cell r="W4" t="str">
            <v>No</v>
          </cell>
          <cell r="X4"/>
          <cell r="Y4" t="str">
            <v>Mejorar la experiencia del prospecto, reducir la operatividad del equipo de admisión, reducción los tiempos de matrícula en al menos 48 hrs</v>
          </cell>
          <cell r="Z4" t="str">
            <v>https://educorpperu-my.sharepoint.com/personal/diana_zapata_laureate_pe1/Documents/Aplicaciones/Microsoft%20Forms/REGISTRO%20DE%20INICIATIVAS/Pregunta/funnel-de-desercion-carreras-a-distancia-UPN_Alejandro%20Tello%20Llos.png</v>
          </cell>
          <cell r="AA4">
            <v>1.5</v>
          </cell>
        </row>
        <row r="5">
          <cell r="A5">
            <v>23</v>
          </cell>
          <cell r="B5">
            <v>46042.744444444441</v>
          </cell>
          <cell r="C5">
            <v>46042.760416666664</v>
          </cell>
          <cell r="D5" t="str">
            <v>luis.almeyda@upc.pe</v>
          </cell>
          <cell r="E5" t="str">
            <v>Luis Alberto Almeyda Porras</v>
          </cell>
          <cell r="F5" t="str">
            <v>Reporte para Seguimiento de Retiros de Ciclo formales</v>
          </cell>
          <cell r="G5" t="str">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ell>
          <cell r="H5" t="str">
            <v>UPC</v>
          </cell>
          <cell r="I5" t="str">
            <v>Alex Pendavis - VP Finanzas</v>
          </cell>
          <cell r="J5" t="str">
            <v>Jose Luis Ramos</v>
          </cell>
          <cell r="K5"/>
          <cell r="L5" t="str">
            <v>Gerson Vereau</v>
          </cell>
          <cell r="M5">
            <v>46112</v>
          </cell>
          <cell r="N5" t="str">
            <v>No</v>
          </cell>
          <cell r="O5"/>
          <cell r="P5" t="str">
            <v> </v>
          </cell>
          <cell r="Q5" t="str">
            <v>Otro</v>
          </cell>
          <cell r="R5" t="str">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ell>
          <cell r="S5"/>
          <cell r="T5" t="str">
            <v>Proceso Retiros de Ciclos y Proceso de Recaudación.</v>
          </cell>
          <cell r="U5" t="str">
            <v>Alumnos</v>
          </cell>
          <cell r="V5" t="str">
            <v>Excelencia Operativa</v>
          </cell>
          <cell r="W5" t="str">
            <v>No</v>
          </cell>
          <cell r="X5" t="str">
            <v>No cuantificado o S/0</v>
          </cell>
          <cell r="Y5" t="str">
            <v>Asegurar la integridad de toda la población de alumnos que cuentan con retiros de ciclos aprobados.</v>
          </cell>
          <cell r="Z5" t="str">
            <v>https://educorpperu-my.sharepoint.com/personal/diana_zapata_laureate_pe1/_layouts/15/Doc.aspx?sourcedoc=%7BFCF2BAF2-A2BE-40AB-B859-1D5B92387773%7D&amp;file=Solicitud%20de%20query%20retiros%20formales%20-%20ACT_Luis%20Alberto%20Almeyda.pptx&amp;action=edit&amp;mobileredirect=true</v>
          </cell>
          <cell r="AA5">
            <v>1.2000000000000002</v>
          </cell>
        </row>
        <row r="6">
          <cell r="A6">
            <v>24</v>
          </cell>
          <cell r="B6">
            <v>46043.46875</v>
          </cell>
          <cell r="C6">
            <v>46043.536805555559</v>
          </cell>
          <cell r="D6" t="str">
            <v>liz.medina@upc.pe</v>
          </cell>
          <cell r="E6" t="str">
            <v>Carolina Medina Suarez</v>
          </cell>
          <cell r="F6" t="str">
            <v xml:space="preserve">Mejora del Reporte de Matriculados de Licencias Coursera </v>
          </cell>
          <cell r="G6" t="str">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ell>
          <cell r="H6" t="str">
            <v>UPC</v>
          </cell>
          <cell r="I6" t="str">
            <v>Mónica García - VP Operaciones Digitales y Online</v>
          </cell>
          <cell r="J6" t="str">
            <v xml:space="preserve">Soledad Alfaro </v>
          </cell>
          <cell r="K6"/>
          <cell r="L6" t="str">
            <v>Ángela Lucano</v>
          </cell>
          <cell r="M6">
            <v>46087</v>
          </cell>
          <cell r="N6" t="str">
            <v>No</v>
          </cell>
          <cell r="O6"/>
          <cell r="P6" t="str">
            <v> </v>
          </cell>
          <cell r="Q6" t="str">
            <v>Otro</v>
          </cell>
          <cell r="R6" t="str">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ell>
          <cell r="S6"/>
          <cell r="T6" t="str">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ell>
          <cell r="U6"/>
          <cell r="V6" t="str">
            <v>Excelencia Operativa</v>
          </cell>
          <cell r="W6" t="str">
            <v>Si</v>
          </cell>
          <cell r="X6"/>
          <cell r="Y6" t="str">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ell>
          <cell r="Z6" t="str">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ell>
          <cell r="AA6">
            <v>0.30000000000000004</v>
          </cell>
        </row>
        <row r="7">
          <cell r="A7">
            <v>25</v>
          </cell>
          <cell r="B7">
            <v>46048.588194444441</v>
          </cell>
          <cell r="C7">
            <v>46048.615277777775</v>
          </cell>
          <cell r="D7" t="str">
            <v>makarena.ramos@laureate.pe</v>
          </cell>
          <cell r="E7" t="str">
            <v>Makarena Ramos Aleman</v>
          </cell>
          <cell r="F7" t="str">
            <v>Modificación de MDUU de elegibles en Banner.</v>
          </cell>
          <cell r="G7" t="str">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ell>
          <cell r="H7" t="str">
            <v>UPN</v>
          </cell>
          <cell r="I7" t="str">
            <v>Tairi Ruillier - VP Transformación</v>
          </cell>
          <cell r="J7" t="str">
            <v>Janeth Albujar</v>
          </cell>
          <cell r="K7"/>
          <cell r="L7" t="str">
            <v>Carla Arias-Schreiber</v>
          </cell>
          <cell r="M7">
            <v>46083</v>
          </cell>
          <cell r="N7" t="str">
            <v>No</v>
          </cell>
          <cell r="O7"/>
          <cell r="P7">
            <v>76553</v>
          </cell>
          <cell r="Q7" t="str">
            <v>Otro</v>
          </cell>
          <cell r="R7" t="str">
            <v>Los alumnos que desaprueban por 3ra no tienen opción de rematricularse ( baja académica) , lo cual genera una perdida para la institución.
Tiene un impacto regulatorio, porque nuestra ultima versión del reglamento les brinda la opción de reincorporarse luego de 1 año.</v>
          </cell>
          <cell r="S7"/>
          <cell r="T7" t="str">
            <v>Apertura de Matricula
Cierre Matricula
Creación de Campaña</v>
          </cell>
          <cell r="U7"/>
          <cell r="V7" t="str">
            <v>Crecimiento escalable</v>
          </cell>
          <cell r="W7" t="str">
            <v>No</v>
          </cell>
          <cell r="X7"/>
          <cell r="Y7" t="str">
            <v xml:space="preserve">El retorno de los alumnos desaprobados por 3ra vez </v>
          </cell>
          <cell r="Z7" t="str">
            <v>https://educorpperu-my.sharepoint.com/personal/diana_zapata_laureate_pe1/_layouts/15/Doc.aspx?sourcedoc=%7B68F03E7B-757A-4091-B460-F7E152F20745%7D&amp;file=PPT%20Modificaci%C3%B3n%20de%20MDUU%20de%20elegibles%20en%20Bann_Makarena%20Ramos%20Alema.pptx&amp;action=edit&amp;mobileredirect=true</v>
          </cell>
          <cell r="AA7">
            <v>0.5</v>
          </cell>
        </row>
        <row r="8">
          <cell r="A8">
            <v>26</v>
          </cell>
          <cell r="B8">
            <v>46048.615277777775</v>
          </cell>
          <cell r="C8">
            <v>46048.623611111114</v>
          </cell>
          <cell r="D8" t="str">
            <v>makarena.ramos@laureate.pe</v>
          </cell>
          <cell r="E8" t="str">
            <v>Makarena Ramos Aleman</v>
          </cell>
          <cell r="F8" t="str">
            <v>Actualización de Reportes PF012 y AC006 -Penalidad por 4to curso repetido</v>
          </cell>
          <cell r="G8" t="str">
            <v>[SPO]Necesitamos la actualización de los reportes para que pueda incluir la Validación de carga de  las penalidades(PF012), Cierre de Campaña - AC006. Logrando que incluya la casuistica de las penalidades por 4ta en los controles SOX.</v>
          </cell>
          <cell r="H8" t="str">
            <v>UPN</v>
          </cell>
          <cell r="I8" t="str">
            <v>Tairi Ruillier - VP Transformación</v>
          </cell>
          <cell r="J8" t="str">
            <v>Janeth Albujar</v>
          </cell>
          <cell r="K8"/>
          <cell r="L8" t="str">
            <v>Carla Arias-Schreiber</v>
          </cell>
          <cell r="M8">
            <v>46035</v>
          </cell>
          <cell r="N8" t="str">
            <v>No</v>
          </cell>
          <cell r="O8"/>
          <cell r="P8">
            <v>76553</v>
          </cell>
          <cell r="Q8" t="str">
            <v>Otro</v>
          </cell>
          <cell r="R8" t="str">
            <v>Actualmente los reportes no incluyen las penalidades por 4ta</v>
          </cell>
          <cell r="S8"/>
          <cell r="T8" t="str">
            <v>Creacion de campaña
Cierre de Matricula</v>
          </cell>
          <cell r="U8"/>
          <cell r="V8" t="str">
            <v>Crecimiento escalable</v>
          </cell>
          <cell r="W8" t="str">
            <v>No</v>
          </cell>
          <cell r="X8"/>
          <cell r="Y8" t="str">
            <v>Reportes SOX (PF012), Cierre de Campaña - AC006</v>
          </cell>
          <cell r="Z8" t="str">
            <v>https://educorpperu-my.sharepoint.com/personal/diana_zapata_laureate_pe1/_layouts/15/Doc.aspx?sourcedoc=%7BA5A84171-075B-4674-B91E-F72A86A61703%7D&amp;file=Solicitud_Reportes%20incluyen%20reglas%20de%20c%20-%204ta_Makarena%20Ramos%20Alema.pptx&amp;action=edit&amp;mobileredirect=true</v>
          </cell>
          <cell r="AA8">
            <v>0.5</v>
          </cell>
        </row>
        <row r="9">
          <cell r="A9">
            <v>27</v>
          </cell>
          <cell r="B9">
            <v>46048.633333333331</v>
          </cell>
          <cell r="C9">
            <v>46048.648611111108</v>
          </cell>
          <cell r="D9" t="str">
            <v>makarena.ramos@laureate.pe</v>
          </cell>
          <cell r="E9" t="str">
            <v>Makarena Ramos Aleman</v>
          </cell>
          <cell r="F9" t="str">
            <v>Mejora en la estimación de penalidades – 4ta repitencia.</v>
          </cell>
          <cell r="G9" t="str">
            <v>[SPO]Mejora del proceso de estimación de penalidad para que genere los cargos con penalidad por cuarta repitencia. Logrando que los alumnos puedan matricularse nuevamente pagando la penalidad correspondiente.</v>
          </cell>
          <cell r="H9" t="str">
            <v>UPN</v>
          </cell>
          <cell r="I9" t="str">
            <v>Tairi Ruillier - VP Transformación</v>
          </cell>
          <cell r="J9" t="str">
            <v>Janeth Albujar</v>
          </cell>
          <cell r="K9"/>
          <cell r="L9" t="str">
            <v>Carla Arias-Schreiber</v>
          </cell>
          <cell r="M9">
            <v>46113</v>
          </cell>
          <cell r="N9" t="str">
            <v>No</v>
          </cell>
          <cell r="O9"/>
          <cell r="P9">
            <v>76553</v>
          </cell>
          <cell r="Q9" t="str">
            <v>Otro</v>
          </cell>
          <cell r="R9" t="str">
            <v xml:space="preserve">No se genera de manera automática las penalidades de 4ta </v>
          </cell>
          <cell r="S9"/>
          <cell r="T9" t="str">
            <v>Cierre de Matricula</v>
          </cell>
          <cell r="U9" t="str">
            <v>Alumnos</v>
          </cell>
          <cell r="V9" t="str">
            <v>Crecimiento escalable</v>
          </cell>
          <cell r="W9" t="str">
            <v>No</v>
          </cell>
          <cell r="X9" t="str">
            <v>No cuantificado o S/0</v>
          </cell>
          <cell r="Y9" t="str">
            <v xml:space="preserve">Estudiantes puedan realizar sus pagos de penalidades por 4ta </v>
          </cell>
          <cell r="Z9" t="str">
            <v>https://educorpperu-my.sharepoint.com/personal/diana_zapata_laureate_pe1/_layouts/15/Doc.aspx?sourcedoc=%7B9B7372EF-194A-4B2D-9C33-A2CEE2B0534F%7D&amp;file=PPT%20Mejora%20en%20la%20estimaci%C3%B3n%20de%20penalidades%20%E2%80%93_Makarena%20Ramos%20Alema.pptx&amp;action=edit&amp;mobileredirect=true</v>
          </cell>
          <cell r="AA9">
            <v>1.4</v>
          </cell>
        </row>
        <row r="10">
          <cell r="A10">
            <v>28</v>
          </cell>
          <cell r="B10">
            <v>46048.633333333331</v>
          </cell>
          <cell r="C10">
            <v>46048.654166666667</v>
          </cell>
          <cell r="D10" t="str">
            <v>makarena.ramos@laureate.pe</v>
          </cell>
          <cell r="E10" t="str">
            <v>Makarena Ramos Aleman</v>
          </cell>
          <cell r="F10" t="str">
            <v>Marcación de reingresantes desaprobados por tercera vez (4TAV)</v>
          </cell>
          <cell r="G10" t="str">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ell>
          <cell r="H10" t="str">
            <v>UPN</v>
          </cell>
          <cell r="I10" t="str">
            <v>Tairi Ruillier - VP Transformación</v>
          </cell>
          <cell r="J10" t="str">
            <v>Janeth Albujar</v>
          </cell>
          <cell r="K10"/>
          <cell r="L10" t="str">
            <v>Carla Arias-Schreiber</v>
          </cell>
          <cell r="M10">
            <v>46113</v>
          </cell>
          <cell r="N10" t="str">
            <v>No</v>
          </cell>
          <cell r="O10"/>
          <cell r="P10">
            <v>76553</v>
          </cell>
          <cell r="Q10" t="str">
            <v>Otro</v>
          </cell>
          <cell r="R10" t="str">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ell>
          <cell r="S10"/>
          <cell r="T10" t="str">
            <v>Admisión de Reingresos</v>
          </cell>
          <cell r="U10"/>
          <cell r="V10" t="str">
            <v>Crecimiento escalable</v>
          </cell>
          <cell r="W10" t="str">
            <v>No</v>
          </cell>
          <cell r="X10"/>
          <cell r="Y10" t="str">
            <v>Reingreso de Alumnos por 4ta</v>
          </cell>
          <cell r="Z10" t="str">
            <v>https://educorpperu-my.sharepoint.com/personal/diana_zapata_laureate_pe1/_layouts/15/Doc.aspx?sourcedoc=%7BB90D1AC2-48A3-4CB6-B535-02BC5163EAEC%7D&amp;file=Requerimiento_Reingresos_Makarena%20Ramos%20Alema.pptx&amp;action=edit&amp;mobileredirect=true</v>
          </cell>
          <cell r="AA10">
            <v>0.5</v>
          </cell>
        </row>
        <row r="11">
          <cell r="A11">
            <v>29</v>
          </cell>
          <cell r="B11">
            <v>46048.633333333331</v>
          </cell>
          <cell r="C11">
            <v>46048.661805555559</v>
          </cell>
          <cell r="D11" t="str">
            <v>makarena.ramos@laureate.pe</v>
          </cell>
          <cell r="E11" t="str">
            <v>Makarena Ramos Aleman</v>
          </cell>
          <cell r="F11" t="str">
            <v>Proyección automática de cursos por 4ta vez</v>
          </cell>
          <cell r="G11" t="str">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ell>
          <cell r="H11" t="str">
            <v>UPN</v>
          </cell>
          <cell r="I11" t="str">
            <v>Sebastian Lindley - VP Transformación</v>
          </cell>
          <cell r="J11" t="str">
            <v xml:space="preserve">Janeth Albujar Rodriguez </v>
          </cell>
          <cell r="K11"/>
          <cell r="L11" t="str">
            <v>Carla Arias-Schreiber</v>
          </cell>
          <cell r="M11">
            <v>46113</v>
          </cell>
          <cell r="N11" t="str">
            <v>No</v>
          </cell>
          <cell r="O11"/>
          <cell r="P11">
            <v>76553</v>
          </cell>
          <cell r="Q11" t="str">
            <v>Otro</v>
          </cell>
          <cell r="R11" t="str">
            <v xml:space="preserve">El desafío seria que si no se realizo se tendría que hacer de manera manual </v>
          </cell>
          <cell r="S11"/>
          <cell r="T11" t="str">
            <v>Proceso de Matricula de Reingresos</v>
          </cell>
          <cell r="U11" t="str">
            <v>Alumnos</v>
          </cell>
          <cell r="V11" t="str">
            <v>Crecimiento escalable</v>
          </cell>
          <cell r="W11" t="str">
            <v>No</v>
          </cell>
          <cell r="X11" t="str">
            <v>No cuantificado o S/0</v>
          </cell>
          <cell r="Y11" t="str">
            <v>Los estudiantes puedan continuar sus estudios al matricular en el o los cursos por 4ta vez.</v>
          </cell>
          <cell r="Z11" t="str">
            <v>https://educorpperu-my.sharepoint.com/personal/diana_zapata_laureate_pe1/_layouts/15/Doc.aspx?sourcedoc=%7B423575B8-0108-4BA7-88D2-9E0803ABA268%7D&amp;file=PPT%20Proyecci%C3%B3n%20autom%C3%A1tica%20de%20cursos%20por%204ta%20v_Makarena%20Ramos%20Alema.pptx&amp;action=edit&amp;mobileredirect=true</v>
          </cell>
          <cell r="AA11">
            <v>1.4</v>
          </cell>
        </row>
        <row r="12">
          <cell r="A12">
            <v>30</v>
          </cell>
          <cell r="B12">
            <v>46048.651388888888</v>
          </cell>
          <cell r="C12">
            <v>46048.669444444444</v>
          </cell>
          <cell r="D12" t="str">
            <v>gerson.vereau@upn.edu.pe</v>
          </cell>
          <cell r="E12" t="str">
            <v>Gerson Vereau Rosas</v>
          </cell>
          <cell r="F12" t="str">
            <v>Franja horaria no visible para horas adicionales</v>
          </cell>
          <cell r="G12" t="str">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ell>
          <cell r="H12" t="str">
            <v>UPN</v>
          </cell>
          <cell r="I12" t="str">
            <v>Álvaro Valdez - VP Operaciones</v>
          </cell>
          <cell r="J12" t="str">
            <v xml:space="preserve">Adolfo Correa </v>
          </cell>
          <cell r="K12"/>
          <cell r="L12" t="str">
            <v>Gerson Vereau</v>
          </cell>
          <cell r="M12">
            <v>46078</v>
          </cell>
          <cell r="N12" t="str">
            <v>No</v>
          </cell>
          <cell r="O12" t="str">
            <v> </v>
          </cell>
          <cell r="P12"/>
          <cell r="Q12" t="str">
            <v>Otro</v>
          </cell>
          <cell r="R12" t="str">
            <v>Hoy en día se generan planillas manuales que aseguran la coherencia entre la programación académica junto con el pago docente. Un error en las planillas manuales puede ocasionar un pago doble al docente.</v>
          </cell>
          <cell r="S12"/>
          <cell r="T12" t="str">
            <v>Programación Horaria / Nómina ( Planillas docente) / Control de horas y teaching cost /Monitoreo académico de Educación virtual</v>
          </cell>
          <cell r="U12"/>
          <cell r="V12" t="str">
            <v>Excelencia Operativa</v>
          </cell>
          <cell r="W12" t="str">
            <v>No</v>
          </cell>
          <cell r="X12"/>
          <cell r="Y12" t="str">
            <v>Cuando migre para pago por Portal Dirección está sujeto al siguiente control ARO.UPN.HRPay.03.01. Asegurar la coherencia entre la programación académica junto con el pago docente.</v>
          </cell>
          <cell r="Z12" t="str">
            <v>https://educorpperu-my.sharepoint.com/personal/diana_zapata_laureate_pe1/_layouts/15/Doc.aspx?sourcedoc=%7B764F67B9-D7EA-46FB-BBCE-FCC1C1D8D98F%7D&amp;file=Solicitud%20en%20la%20visualizaci%C3%B3n%20y%20marcaci%C3%B3n%20de_Gerson%20Vereau%20Rosas.pptx&amp;action=edit&amp;mobileredirect=true</v>
          </cell>
          <cell r="AA12">
            <v>0.30000000000000004</v>
          </cell>
        </row>
        <row r="13">
          <cell r="A13">
            <v>31</v>
          </cell>
          <cell r="B13">
            <v>46048.645833333336</v>
          </cell>
          <cell r="C13">
            <v>46048.67291666667</v>
          </cell>
          <cell r="D13" t="str">
            <v>jose.herbozo@upn.edu.pe</v>
          </cell>
          <cell r="E13" t="str">
            <v>Jose Paredes Herbozo</v>
          </cell>
          <cell r="F13" t="str">
            <v>Incorporar sección de "variable étnica" a la Ficha de Postulación y CRM</v>
          </cell>
          <cell r="G13" t="str">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ell>
          <cell r="H13" t="str">
            <v>UPN</v>
          </cell>
          <cell r="I13" t="str">
            <v>Rossina Caballero - VP Legal</v>
          </cell>
          <cell r="J13" t="str">
            <v>Sandra Chirinos</v>
          </cell>
          <cell r="K13"/>
          <cell r="L13" t="str">
            <v>Jose Paredes</v>
          </cell>
          <cell r="M13">
            <v>46081</v>
          </cell>
          <cell r="N13" t="str">
            <v>No</v>
          </cell>
          <cell r="O13" t="str">
            <v> </v>
          </cell>
          <cell r="P13"/>
          <cell r="Q13" t="str">
            <v>Regulatoria</v>
          </cell>
          <cell r="R13" t="str">
            <v>Incluir estas nuevas preguntas en la ficha de postulación y que estas respuestas viajen al CRM a modo consulta.
El equipo comercial extrae los reportes de SUNEDU de postulantes desde el CRM, es por eso que se requiere tenerlo ahí tambien.</v>
          </cell>
          <cell r="S13"/>
          <cell r="T13" t="str">
            <v>Admisión, Exportación e importación de datos SUNEDU</v>
          </cell>
          <cell r="U13"/>
          <cell r="V13" t="str">
            <v>Excelencia Operativa</v>
          </cell>
          <cell r="W13" t="str">
            <v>No</v>
          </cell>
          <cell r="X13"/>
          <cell r="Y13" t="str">
            <v>Estar alineado a lo que rige el ente regulador.</v>
          </cell>
          <cell r="Z13" t="str">
            <v>https://educorpperu-my.sharepoint.com/personal/diana_zapata_laureate_pe1/_layouts/15/Doc.aspx?sourcedoc=%7B7C571A66-11AC-480F-B19C-571BDF070428%7D&amp;file=Implementaci%C3%B3n%20de%20informacion%20en%20CRM_Variable_Jose%20Paredes%20Herbozo.pptx&amp;action=edit&amp;mobileredirect=true</v>
          </cell>
          <cell r="AA13">
            <v>1.8</v>
          </cell>
        </row>
        <row r="14">
          <cell r="A14">
            <v>32</v>
          </cell>
          <cell r="B14">
            <v>46048.67291666667</v>
          </cell>
          <cell r="C14">
            <v>46048.69027777778</v>
          </cell>
          <cell r="D14" t="str">
            <v>jose.herbozo@upn.edu.pe</v>
          </cell>
          <cell r="E14" t="str">
            <v>Jose Paredes Herbozo</v>
          </cell>
          <cell r="F14" t="str">
            <v>Desactivación del proceso automático de reembolsos en el retiro formal</v>
          </cell>
          <cell r="G14" t="str">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ell>
          <cell r="H14" t="str">
            <v>UPN</v>
          </cell>
          <cell r="I14" t="str">
            <v>Alex Pendavis - VP Finanzas</v>
          </cell>
          <cell r="J14" t="str">
            <v>Cindy Chuco</v>
          </cell>
          <cell r="K14"/>
          <cell r="L14" t="str">
            <v>Jose Paredes</v>
          </cell>
          <cell r="M14">
            <v>46080</v>
          </cell>
          <cell r="N14" t="str">
            <v>No</v>
          </cell>
          <cell r="O14" t="str">
            <v> </v>
          </cell>
          <cell r="P14"/>
          <cell r="Q14" t="str">
            <v>Otro</v>
          </cell>
          <cell r="R14" t="str">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ell>
          <cell r="S14"/>
          <cell r="T14" t="str">
            <v>- Reembolsos automáticos de retiro formal
- Proceso Financiero de Cuentas por Pagar
- Proceso de Tesorería
- Proceso de Retiro Formal del Estudiante</v>
          </cell>
          <cell r="U14"/>
          <cell r="V14" t="str">
            <v>Excelencia Operativa</v>
          </cell>
          <cell r="W14" t="str">
            <v>No</v>
          </cell>
          <cell r="X14"/>
          <cell r="Y14" t="str">
            <v>Reducción operativa.</v>
          </cell>
          <cell r="Z14" t="str">
            <v>https://educorpperu-my.sharepoint.com/personal/diana_zapata_laureate_pe1/_layouts/15/Doc.aspx?sourcedoc=%7B45291CE6-8C02-4BA8-8304-F8E9A67BF9C6%7D&amp;file=Solicitud%20de%20requerimientos%20%20-%20Retiro%20WOC%20REF_Jose%20Paredes%20Herbozo.pptx&amp;action=edit&amp;mobileredirect=true</v>
          </cell>
          <cell r="AA14">
            <v>0.30000000000000004</v>
          </cell>
        </row>
        <row r="15">
          <cell r="A15">
            <v>33</v>
          </cell>
          <cell r="B15">
            <v>46049.461111111108</v>
          </cell>
          <cell r="C15">
            <v>46049.47152777778</v>
          </cell>
          <cell r="D15" t="str">
            <v>daniella.poppe@laureate.pe</v>
          </cell>
          <cell r="E15" t="str">
            <v>Daniella Poppe Medina</v>
          </cell>
          <cell r="F15" t="str">
            <v>Lead Scoring - Integración de modelo Lead Scoring a CRM</v>
          </cell>
          <cell r="G15" t="str">
            <v>Necesitamos integrar el Lead Scoring al CRM para que el equipo comercial pueda priorizar de manera más efectiva los leads que recibe para la venta logrando un ratio de conversión mayor.</v>
          </cell>
          <cell r="H15" t="str">
            <v>UPN</v>
          </cell>
          <cell r="I15" t="str">
            <v>Ivan Olivares - VP Marketing y Comercial</v>
          </cell>
          <cell r="J15" t="str">
            <v>Daniella Poppe</v>
          </cell>
          <cell r="K15"/>
          <cell r="L15" t="str">
            <v>Jose Paredes</v>
          </cell>
          <cell r="M15">
            <v>46081</v>
          </cell>
          <cell r="N15" t="str">
            <v>Si</v>
          </cell>
          <cell r="O15"/>
          <cell r="P15">
            <v>75364</v>
          </cell>
          <cell r="Q15" t="str">
            <v>Otro</v>
          </cell>
          <cell r="R15" t="str">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ell>
          <cell r="S15"/>
          <cell r="T15" t="str">
            <v>Proceso de venta - con este modelo en el CRM se va a poder priorizar los leads de manera eficiente</v>
          </cell>
          <cell r="U15"/>
          <cell r="V15" t="str">
            <v>Excelencia Operativa</v>
          </cell>
          <cell r="W15" t="str">
            <v>No</v>
          </cell>
          <cell r="X15"/>
          <cell r="Y15" t="str">
            <v>Priorización de leads para mejorar la conversión de venta</v>
          </cell>
          <cell r="Z15" t="str">
            <v>https://educorpperu-my.sharepoint.com/personal/diana_zapata_laureate_pe1/_layouts/15/Doc.aspx?sourcedoc=%7B686E36E1-E655-427B-84A6-9FB3EBC63D5A%7D&amp;file=Solicitud%20de%20requerimientos%20Lead%20Scoring_CRM_Daniella%20Poppe%20Medin.pptx&amp;action=edit&amp;mobileredirect=true</v>
          </cell>
          <cell r="AA15">
            <v>1.8</v>
          </cell>
        </row>
        <row r="16">
          <cell r="A16">
            <v>34</v>
          </cell>
          <cell r="B16">
            <v>46049.599305555559</v>
          </cell>
          <cell r="C16">
            <v>46049.717361111114</v>
          </cell>
          <cell r="D16" t="str">
            <v>eduardo.paul@cibertec.pe</v>
          </cell>
          <cell r="E16" t="str">
            <v>Eduardo Paul Aguilar</v>
          </cell>
          <cell r="F16" t="str">
            <v>Actualización en Gestión Docente sobre cambios realizados en Banner</v>
          </cell>
          <cell r="G16" t="str">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ell>
          <cell r="H16" t="str">
            <v>CIB</v>
          </cell>
          <cell r="I16" t="str">
            <v>Danilo Tauil - GM TecVoc</v>
          </cell>
          <cell r="J16" t="str">
            <v>Paola Mora</v>
          </cell>
          <cell r="K16"/>
          <cell r="L16" t="str">
            <v>Ángela Lucano</v>
          </cell>
          <cell r="M16">
            <v>46081</v>
          </cell>
          <cell r="N16" t="str">
            <v>No</v>
          </cell>
          <cell r="O16" t="str">
            <v> </v>
          </cell>
          <cell r="P16"/>
          <cell r="Q16" t="str">
            <v>Otro</v>
          </cell>
          <cell r="R16" t="str">
            <v>Impacto, los docentes tiene que validar antes de tomar lista la consistencia de la información. Valida la lista de alumnos. Este tiempo impacto en el desempeño de la clases. Riesgos de deserción de alumnos al no aparecer en la lista de asistencia.</v>
          </cell>
          <cell r="S16"/>
          <cell r="T16" t="str">
            <v>Proceso de Inicio de clases.
Seguimiento de deserción.
Proceso de incidentes. Incremento de ticket a mesa de ayuda.  Proceso masivo de borrado de inconsistencias semanal y revisado por la DIT todas las semanas.
Procesos de pase a producción por Urgencia.</v>
          </cell>
          <cell r="U16"/>
          <cell r="V16" t="str">
            <v>Excelencia Operativa</v>
          </cell>
          <cell r="W16" t="str">
            <v>No</v>
          </cell>
          <cell r="X16"/>
          <cell r="Y16" t="str">
            <v>Mejora calidad de servicio.
Reducir el riesgo de deserción alumnos.</v>
          </cell>
          <cell r="Z16" t="str">
            <v>https://educorpperu-my.sharepoint.com/personal/diana_zapata_laureate_pe1/_layouts/15/Doc.aspx?sourcedoc=%7BCABCAFC8-A16F-4590-A579-6FA25A77E247%7D&amp;file=Comite%20gestion%20Problemas_Eduardo%20Paul%20Aguilar.pptx&amp;action=edit&amp;mobileredirect=true</v>
          </cell>
          <cell r="AA16">
            <v>0.30000000000000004</v>
          </cell>
        </row>
        <row r="17">
          <cell r="A17">
            <v>36</v>
          </cell>
          <cell r="B17">
            <v>46055.426388888889</v>
          </cell>
          <cell r="C17">
            <v>46055.469444444447</v>
          </cell>
          <cell r="D17" t="str">
            <v>carla.arias@upn.edu.pe</v>
          </cell>
          <cell r="E17" t="str">
            <v>Carla Arias Schreiber Ulloa</v>
          </cell>
          <cell r="F17" t="str">
            <v>Adelantar el primer horario diario de sincronización de data en CRM.</v>
          </cell>
          <cell r="G17" t="str">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ell>
          <cell r="H17" t="str">
            <v>UPN</v>
          </cell>
          <cell r="I17" t="str">
            <v>Ivan Olivares - VP Marketing y Comercial</v>
          </cell>
          <cell r="J17" t="str">
            <v xml:space="preserve">Alvaro Verástegui </v>
          </cell>
          <cell r="K17"/>
          <cell r="L17" t="str">
            <v>Carla Arias-Schreiber</v>
          </cell>
          <cell r="M17">
            <v>46068</v>
          </cell>
          <cell r="N17" t="str">
            <v>No</v>
          </cell>
          <cell r="O17" t="str">
            <v> </v>
          </cell>
          <cell r="P17"/>
          <cell r="Q17" t="str">
            <v>Otro</v>
          </cell>
          <cell r="R17" t="str">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ell>
          <cell r="S17"/>
          <cell r="T17" t="str">
            <v>Estrategia Comercial</v>
          </cell>
          <cell r="U17"/>
          <cell r="V17" t="str">
            <v>Crecimiento escalable</v>
          </cell>
          <cell r="W17" t="str">
            <v>No</v>
          </cell>
          <cell r="X17"/>
          <cell r="Y17" t="str">
            <v>Falta de información actualizada para la toma de decisiones estratégicas.</v>
          </cell>
          <cell r="Z17" t="str">
            <v>https://educorpperu-my.sharepoint.com/personal/diana_zapata_laureate_pe1/_layouts/15/Doc.aspx?sourcedoc=%7BBAAADD7D-7CDA-4090-B002-FFC2BF1B3DF3%7D&amp;file=Problema%20con%20BI%20Corp_Carla%20Arias%20Schreibe.xlsx&amp;action=default&amp;mobileredirect=true</v>
          </cell>
          <cell r="AA17">
            <v>0.5</v>
          </cell>
        </row>
        <row r="18">
          <cell r="A18">
            <v>37</v>
          </cell>
          <cell r="B18">
            <v>46055.469444444447</v>
          </cell>
          <cell r="C18">
            <v>46055.481249999997</v>
          </cell>
          <cell r="D18" t="str">
            <v>carla.arias@upn.edu.pe</v>
          </cell>
          <cell r="E18" t="str">
            <v>Carla Arias Schreiber Ulloa</v>
          </cell>
          <cell r="F18" t="str">
            <v>Mejora de RPA Horarios para estudiantes nuevos convalidantes</v>
          </cell>
          <cell r="G18" t="str">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ell>
          <cell r="H18" t="str">
            <v>UPN</v>
          </cell>
          <cell r="I18" t="str">
            <v>Ivan Olivares - VP Marketing y Comercial</v>
          </cell>
          <cell r="J18" t="str">
            <v xml:space="preserve">Saby Granda </v>
          </cell>
          <cell r="K18"/>
          <cell r="L18" t="str">
            <v>Carla Arias-Schreiber</v>
          </cell>
          <cell r="M18">
            <v>46056</v>
          </cell>
          <cell r="N18" t="str">
            <v>No</v>
          </cell>
          <cell r="O18" t="str">
            <v> </v>
          </cell>
          <cell r="P18"/>
          <cell r="Q18" t="str">
            <v>Otro</v>
          </cell>
          <cell r="R18" t="str">
            <v>Impacto operativo en el proceso de new enrollment. Actualmente el RPA matricula a todos los estudiantes en el módulo 1, y el equipo de S.A. tiene que ajustar los horarios manualmente. Esto lentifica el cumplimiento de metas de matrícula.</v>
          </cell>
          <cell r="S18"/>
          <cell r="T18" t="str">
            <v>Registro de horarios de nuevos estudiantes</v>
          </cell>
          <cell r="U18"/>
          <cell r="V18" t="str">
            <v>Crecimiento escalable</v>
          </cell>
          <cell r="W18" t="str">
            <v>No</v>
          </cell>
          <cell r="X18"/>
          <cell r="Y18" t="str">
            <v>Mejorar la experiencia de estudiantes nuevos en la recepción de sus horarios.
Minimizar carga operativa en equipo de Secretaría Académica</v>
          </cell>
          <cell r="Z18" t="str">
            <v>https://educorpperu-my.sharepoint.com/personal/diana_zapata_laureate_pe1/Documents/Aplicaciones/Microsoft%20Forms/REGISTRO%20DE%20INICIATIVAS/Pregunta/Captura%20de%20pantalla%202026-02-02%20113238_Carla%20Arias%20Schreibe.png</v>
          </cell>
          <cell r="AA18">
            <v>0.5</v>
          </cell>
        </row>
        <row r="19">
          <cell r="A19">
            <v>38</v>
          </cell>
          <cell r="B19">
            <v>46056.961805555555</v>
          </cell>
          <cell r="C19">
            <v>46056.992361111108</v>
          </cell>
          <cell r="D19" t="str">
            <v>eduardo.paul@cibertec.pe</v>
          </cell>
          <cell r="E19" t="str">
            <v>Eduardo Paul Aguilar</v>
          </cell>
          <cell r="F19" t="str">
            <v>Extraccion de Datos Para retención.</v>
          </cell>
          <cell r="G19" t="str">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ell>
          <cell r="H19" t="str">
            <v>CIB</v>
          </cell>
          <cell r="I19" t="str">
            <v>Danilo Tauil - GM TecVoc</v>
          </cell>
          <cell r="J19" t="str">
            <v>Francis Siancas</v>
          </cell>
          <cell r="K19"/>
          <cell r="L19" t="str">
            <v>Frank Palomino</v>
          </cell>
          <cell r="M19">
            <v>46070</v>
          </cell>
          <cell r="N19" t="str">
            <v>No</v>
          </cell>
          <cell r="O19" t="str">
            <v> </v>
          </cell>
          <cell r="P19"/>
          <cell r="Q19" t="str">
            <v>Otro</v>
          </cell>
          <cell r="R19" t="str">
            <v xml:space="preserve">No se tiene identificado aquellos alumnos que podrian desertar y retirarse del curso. actualmente esto se identifica el proximo ciclo cuando el alumno ya perdió el ciclo anterior. </v>
          </cell>
          <cell r="S19"/>
          <cell r="T19" t="str">
            <v>Proceso de retención y proceso de matricula.</v>
          </cell>
          <cell r="U19"/>
          <cell r="V19" t="str">
            <v>Crecimiento escalable</v>
          </cell>
          <cell r="W19" t="str">
            <v>No</v>
          </cell>
          <cell r="X19"/>
          <cell r="Y19" t="str">
            <v>Reducir esfuerzos posteriores, luego que el alumno a desertado.</v>
          </cell>
          <cell r="Z19" t="str">
            <v> </v>
          </cell>
          <cell r="AA19">
            <v>0.5</v>
          </cell>
        </row>
        <row r="20">
          <cell r="A20">
            <v>39</v>
          </cell>
          <cell r="B20">
            <v>46057.382638888892</v>
          </cell>
          <cell r="C20">
            <v>46057.402083333334</v>
          </cell>
          <cell r="D20" t="str">
            <v>giancarlo.villacorta@upc.pe</v>
          </cell>
          <cell r="E20" t="str">
            <v>Giancarlo Villacorta Quiñones</v>
          </cell>
          <cell r="F20" t="str">
            <v>Implementación de un proceso automatizado en Banner para la generación de turnos de Planificación Horaria</v>
          </cell>
          <cell r="G20" t="str">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ell>
          <cell r="H20" t="str">
            <v>UPC</v>
          </cell>
          <cell r="I20" t="str">
            <v>Milagros Morgan - Rectorado UPC</v>
          </cell>
          <cell r="J20" t="str">
            <v xml:space="preserve">Miguel Chang </v>
          </cell>
          <cell r="K20"/>
          <cell r="L20" t="str">
            <v>Carla Arias-Schreiber</v>
          </cell>
          <cell r="M20">
            <v>46094</v>
          </cell>
          <cell r="N20" t="str">
            <v>No</v>
          </cell>
          <cell r="O20" t="str">
            <v> </v>
          </cell>
          <cell r="P20"/>
          <cell r="Q20" t="str">
            <v>Otro</v>
          </cell>
          <cell r="R20" t="str">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ell>
          <cell r="S20"/>
          <cell r="T20" t="str">
            <v>Generación de turnos para la Planificación Horaria (gestión administrativa).
Acceso e interacción de los alumnos con la Planificación Horaria.
Matrícula</v>
          </cell>
          <cell r="U20"/>
          <cell r="V20" t="str">
            <v>Excelencia Operativa</v>
          </cell>
          <cell r="W20" t="str">
            <v>No</v>
          </cell>
          <cell r="X20"/>
          <cell r="Y20" t="str">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ell>
          <cell r="Z20" t="str">
            <v>https://educorpperu-my.sharepoint.com/personal/diana_zapata_laureate_pe1/_layouts/15/Doc.aspx?sourcedoc=%7BDFC21620-6800-4A8A-BA6E-F348AECF7EBE%7D&amp;file=Solicitud%20de%20requerimientos_Mejora%20para%20la%20Pl_Giancarlo%20Villacorta.pptx&amp;action=edit&amp;mobileredirect=true</v>
          </cell>
          <cell r="AA20">
            <v>0.30000000000000004</v>
          </cell>
        </row>
        <row r="21">
          <cell r="A21">
            <v>40</v>
          </cell>
          <cell r="B21">
            <v>46057.40347222222</v>
          </cell>
          <cell r="C21">
            <v>46057.461805555555</v>
          </cell>
          <cell r="D21" t="str">
            <v>giancarlo.villacorta@upc.pe</v>
          </cell>
          <cell r="E21" t="str">
            <v>Giancarlo Villacorta Quiñones</v>
          </cell>
          <cell r="F21" t="str">
            <v>Deshabilitar la landing actual de actualización de datos para alumnos de Pregrado y EPE de la UPC, estableciendo al Portal Mi UPC como el único canal habilitado para la actualización de su información personal.</v>
          </cell>
          <cell r="G21" t="str">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ell>
          <cell r="H21" t="str">
            <v>UPC</v>
          </cell>
          <cell r="I21" t="str">
            <v>Mónica García - VP Operaciones Digitales y Online</v>
          </cell>
          <cell r="J21" t="str">
            <v xml:space="preserve">Jose Castillo </v>
          </cell>
          <cell r="K21"/>
          <cell r="L21" t="str">
            <v>Ángela Lucano</v>
          </cell>
          <cell r="M21">
            <v>46101</v>
          </cell>
          <cell r="N21" t="str">
            <v>No</v>
          </cell>
          <cell r="O21" t="str">
            <v> </v>
          </cell>
          <cell r="P21"/>
          <cell r="Q21" t="str">
            <v>Otro</v>
          </cell>
          <cell r="R21" t="str">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ell>
          <cell r="S21"/>
          <cell r="T21" t="str">
            <v>Actualización de datos, Ejecución de campañas de retención</v>
          </cell>
          <cell r="U21"/>
          <cell r="V21" t="str">
            <v>Excelencia operativa</v>
          </cell>
          <cell r="W21" t="str">
            <v>No</v>
          </cell>
          <cell r="X21"/>
          <cell r="Y21" t="str">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ell>
          <cell r="Z21" t="str">
            <v>https://educorpperu-my.sharepoint.com/personal/diana_zapata_laureate_pe1/_layouts/15/Doc.aspx?sourcedoc=%7B942DDD4C-2472-4E72-9455-38659628E317%7D&amp;file=Solicitud%20de%20requerimientos%20Cambio%20en%20formula_Giancarlo%20Villacorta.pptx&amp;action=edit&amp;mobileredirect=true</v>
          </cell>
          <cell r="AA21">
            <v>0.30000000000000004</v>
          </cell>
        </row>
        <row r="22">
          <cell r="A22">
            <v>41</v>
          </cell>
          <cell r="B22">
            <v>46055.481249999997</v>
          </cell>
          <cell r="C22">
            <v>46057.622916666667</v>
          </cell>
          <cell r="D22" t="str">
            <v>carla.arias@upn.edu.pe</v>
          </cell>
          <cell r="E22" t="str">
            <v>Carla Arias Schreiber Ulloa</v>
          </cell>
          <cell r="F22" t="str">
            <v>Incluir en Portal Docente documentos oficiales de procesos institucionales</v>
          </cell>
          <cell r="G22" t="str">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ell>
          <cell r="H22" t="str">
            <v>UPN</v>
          </cell>
          <cell r="I22" t="str">
            <v>Rossina Caballero - VP Legal</v>
          </cell>
          <cell r="J22" t="str">
            <v xml:space="preserve">Jorge Santa Cruz </v>
          </cell>
          <cell r="K22"/>
          <cell r="L22" t="str">
            <v>Gerson Vereau</v>
          </cell>
          <cell r="M22">
            <v>46108</v>
          </cell>
          <cell r="N22" t="str">
            <v>No</v>
          </cell>
          <cell r="O22" t="str">
            <v> </v>
          </cell>
          <cell r="P22"/>
          <cell r="Q22" t="str">
            <v>Regulatoria</v>
          </cell>
          <cell r="R22" t="str">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ell>
          <cell r="S22"/>
          <cell r="T22" t="str">
            <v>Gestión de documentos de procesos
Enseñanza y aprendizaje (porque los documentos/ formatos son utilizados por nuestros docentes)</v>
          </cell>
          <cell r="U22" t="str">
            <v>Docentes</v>
          </cell>
          <cell r="V22" t="str">
            <v>Excelencia académica</v>
          </cell>
          <cell r="W22" t="str">
            <v>No</v>
          </cell>
          <cell r="X22" t="str">
            <v>Menor a S/100,000.00</v>
          </cell>
          <cell r="Y22" t="str">
            <v>Normativa ISO9001, ISO21001</v>
          </cell>
          <cell r="Z22" t="str">
            <v>https://educorpperu-my.sharepoint.com/personal/diana_zapata_laureate_pe1/_layouts/15/Doc.aspx?sourcedoc=%7B43CEA300-E8D6-49E1-917A-88AA73C7FCA0%7D&amp;file=Solicitud%20de%20requerimientos%20Idea%20nueva%20y%20mejo_Carla%20Arias%20Schreibe.pptx&amp;action=edit&amp;mobileredirect=true</v>
          </cell>
          <cell r="AA22">
            <v>2.9</v>
          </cell>
        </row>
        <row r="23">
          <cell r="A23">
            <v>42</v>
          </cell>
          <cell r="B23">
            <v>46057.825694444444</v>
          </cell>
          <cell r="C23">
            <v>46057.843055555553</v>
          </cell>
          <cell r="D23" t="str">
            <v>carlos.sanchez@laureate.pe</v>
          </cell>
          <cell r="E23" t="str">
            <v>Carlos Sanchez Rubio</v>
          </cell>
          <cell r="F23" t="str">
            <v>Remediación de Vulnerabilidades Banner UPN - Actualización Karaf</v>
          </cell>
          <cell r="G23" t="str">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ell>
          <cell r="H23" t="str">
            <v>UPN</v>
          </cell>
          <cell r="I23" t="str">
            <v>Donoban Meza - Director Corp IT Security</v>
          </cell>
          <cell r="J23" t="str">
            <v>Carlos Sánchez</v>
          </cell>
          <cell r="K23"/>
          <cell r="L23" t="str">
            <v>Franco Vera</v>
          </cell>
          <cell r="M23">
            <v>46081</v>
          </cell>
          <cell r="N23" t="str">
            <v>No</v>
          </cell>
          <cell r="O23" t="str">
            <v> </v>
          </cell>
          <cell r="P23"/>
          <cell r="Q23" t="str">
            <v>Seguridad TI</v>
          </cell>
          <cell r="R23" t="str">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ell>
          <cell r="S23"/>
          <cell r="T23" t="str">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ell>
          <cell r="U23" t="str">
            <v>Ninguno</v>
          </cell>
          <cell r="V23" t="str">
            <v>Excelencia operativa</v>
          </cell>
          <cell r="W23" t="str">
            <v>No</v>
          </cell>
          <cell r="X23" t="str">
            <v>No cuantificado o S/0</v>
          </cell>
          <cell r="Y23" t="str">
            <v>Mejora la confianza de nuestros stakeholders y clientes al contar con sistemas seguros, y por consiguiente, mantiene una buena reputación para la organización.</v>
          </cell>
          <cell r="Z23" t="str">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ell>
          <cell r="AA23">
            <v>1.3499999999999999</v>
          </cell>
        </row>
        <row r="24">
          <cell r="A24">
            <v>43</v>
          </cell>
          <cell r="B24">
            <v>46059.399305555555</v>
          </cell>
          <cell r="C24">
            <v>46059.404166666667</v>
          </cell>
          <cell r="D24" t="str">
            <v>giancarlo.villacorta@upc.pe</v>
          </cell>
          <cell r="E24" t="str">
            <v>Giancarlo Villacorta Quiñones</v>
          </cell>
          <cell r="F24" t="str">
            <v>Automatización del proceso de selección e inscripción de electivos EPG</v>
          </cell>
          <cell r="G24" t="str">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ell>
          <cell r="H24" t="str">
            <v>UPC</v>
          </cell>
          <cell r="I24" t="str">
            <v>Milagros Morgan - Rectorado UPC</v>
          </cell>
          <cell r="J24" t="str">
            <v>Shoana Barragán</v>
          </cell>
          <cell r="K24"/>
          <cell r="L24" t="str">
            <v>Carla Arias-Schreiber</v>
          </cell>
          <cell r="M24">
            <v>46188</v>
          </cell>
          <cell r="N24" t="str">
            <v>No</v>
          </cell>
          <cell r="O24" t="str">
            <v> </v>
          </cell>
          <cell r="P24"/>
          <cell r="Q24" t="str">
            <v>Otro</v>
          </cell>
          <cell r="R24" t="str">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ell>
          <cell r="S24"/>
          <cell r="T24" t="str">
            <v>Matrícula EPG</v>
          </cell>
          <cell r="U24"/>
          <cell r="V24" t="str">
            <v>Excelencia académica</v>
          </cell>
          <cell r="W24" t="str">
            <v>No</v>
          </cell>
          <cell r="X24"/>
          <cell r="Y24" t="str">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ell>
          <cell r="Z24" t="str">
            <v>https://educorpperu-my.sharepoint.com/personal/diana_zapata_laureate_pe1/_layouts/15/Doc.aspx?sourcedoc=%7B5CA4BA41-74DC-437B-AFED-FAACD7590FCE%7D&amp;file=Solicitud%20de%20requerimientos%20Nueva%20automatizac_Giancarlo%20Villacorta.pptx&amp;action=edit&amp;mobileredirect=true</v>
          </cell>
          <cell r="AA24">
            <v>0.5</v>
          </cell>
        </row>
        <row r="25">
          <cell r="A25">
            <v>45</v>
          </cell>
          <cell r="B25">
            <v>46064.797222222223</v>
          </cell>
          <cell r="C25">
            <v>46064.828472222223</v>
          </cell>
          <cell r="D25" t="str">
            <v>carlos.oviedo@upn.edu.pe</v>
          </cell>
          <cell r="E25" t="str">
            <v>Carlos Oviedo Bolaños</v>
          </cell>
          <cell r="F25" t="str">
            <v>Aumentar retención de estudiantes con cursos activos anticipadamente en Blackboard</v>
          </cell>
          <cell r="G25" t="str">
            <v>Habilitar de manera oportuna las clases del primer ciclo para estudiantes de carreras a distancia, con el objetivo de fortalecer el proceso de venta, y mantener el engagement del estudiante desde el proceso de matrícula.</v>
          </cell>
          <cell r="H25" t="str">
            <v>UPN</v>
          </cell>
          <cell r="I25" t="str">
            <v>Mónica García - VP Operaciones Digitales y Online</v>
          </cell>
          <cell r="J25" t="str">
            <v xml:space="preserve">Carlos Oviedo </v>
          </cell>
          <cell r="K25"/>
          <cell r="L25" t="str">
            <v>Gerson Vereau</v>
          </cell>
          <cell r="M25">
            <v>46066</v>
          </cell>
          <cell r="N25" t="str">
            <v>No</v>
          </cell>
          <cell r="O25" t="str">
            <v> </v>
          </cell>
          <cell r="P25"/>
          <cell r="Q25" t="str">
            <v>Otro</v>
          </cell>
          <cell r="R25" t="str">
            <v>Incrementar el engagement previo al inicio oficial de clases, fortalecer la decisión de matrícula, reducir márgenes de deserción temprana y contribuir al crecimiento de la venta mediante una experiencia académica anticipada que genere confianza y motivación.</v>
          </cell>
          <cell r="S25"/>
          <cell r="T25" t="str">
            <v>Proceso de venta, Onboarding y Clonación en Blackboard</v>
          </cell>
          <cell r="U25"/>
          <cell r="V25" t="str">
            <v>Experiencia</v>
          </cell>
          <cell r="W25" t="str">
            <v>No</v>
          </cell>
          <cell r="X25"/>
          <cell r="Y25" t="str">
            <v>Mejorar la experiencia académica y engagement de los nuevos estudiantes.</v>
          </cell>
          <cell r="Z25" t="str">
            <v>https://educorpperu-my.sharepoint.com/personal/diana_zapata_laureate_pe1/_layouts/15/Doc.aspx?sourcedoc=%7B922A729E-3D02-4B88-BC7E-781983556EA1%7D&amp;file=Solicitud%20de%20cambio%20-%20CAD%20creaci%C3%B3n%20anticipada_Carlos%20Oviedo%20Bola%C3%B1o.pptx&amp;action=edit&amp;mobileredirect=true</v>
          </cell>
          <cell r="AA25">
            <v>0.4</v>
          </cell>
        </row>
        <row r="26">
          <cell r="A26">
            <v>46</v>
          </cell>
          <cell r="B26">
            <v>46065.35</v>
          </cell>
          <cell r="C26">
            <v>46065.393055555556</v>
          </cell>
          <cell r="D26" t="str">
            <v>daniel.cino@upc.pe</v>
          </cell>
          <cell r="E26" t="str">
            <v>Daniel Cino Barreda</v>
          </cell>
          <cell r="F26" t="str">
            <v>desplegable de fecha en el tramite de reprogramación de pruebas para deportistas destacadas</v>
          </cell>
          <cell r="G26" t="str">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ell>
          <cell r="H26" t="str">
            <v>UPC</v>
          </cell>
          <cell r="I26" t="str">
            <v>Milagros Morgan - Rectorado UPC</v>
          </cell>
          <cell r="J26" t="str">
            <v xml:space="preserve">Javiera Alcazar </v>
          </cell>
          <cell r="K26"/>
          <cell r="L26" t="str">
            <v>Ángela Lucano</v>
          </cell>
          <cell r="M26">
            <v>46110</v>
          </cell>
          <cell r="N26" t="str">
            <v>No</v>
          </cell>
          <cell r="O26" t="str">
            <v> </v>
          </cell>
          <cell r="P26"/>
          <cell r="Q26" t="str">
            <v>Otro</v>
          </cell>
          <cell r="R26" t="str">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ell>
          <cell r="S26"/>
          <cell r="T26" t="str">
            <v>Solicitud de servicios (reprogramación de pruebas y justificación de inasistencias) de los Deportistas Destacados</v>
          </cell>
          <cell r="U26"/>
          <cell r="V26" t="str">
            <v>Calidad Académica;Excelencia Operativa;Transformación Digital</v>
          </cell>
          <cell r="W26" t="str">
            <v>Si</v>
          </cell>
          <cell r="X26"/>
          <cell r="Y26" t="str">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ell>
          <cell r="Z26" t="str">
            <v> </v>
          </cell>
          <cell r="AA26">
            <v>0</v>
          </cell>
        </row>
        <row r="27">
          <cell r="A27">
            <v>47</v>
          </cell>
          <cell r="B27">
            <v>46059.417361111111</v>
          </cell>
          <cell r="C27">
            <v>46065.659722222219</v>
          </cell>
          <cell r="D27" t="str">
            <v>giancarlo.villacorta@upc.pe</v>
          </cell>
          <cell r="E27" t="str">
            <v>Giancarlo Villacorta Quiñones</v>
          </cell>
          <cell r="F27" t="str">
            <v>Certificaciones Modulares</v>
          </cell>
          <cell r="G27" t="str">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ell>
          <cell r="H27" t="str">
            <v>UPC</v>
          </cell>
          <cell r="I27" t="str">
            <v>Milagros Morgan - Rectorado UPC</v>
          </cell>
          <cell r="J27" t="str">
            <v>Alfredo Hoffmann</v>
          </cell>
          <cell r="K27"/>
          <cell r="L27" t="str">
            <v>Carla Arias-Schreiber</v>
          </cell>
          <cell r="M27">
            <v>46447</v>
          </cell>
          <cell r="N27" t="str">
            <v>No</v>
          </cell>
          <cell r="O27" t="str">
            <v> </v>
          </cell>
          <cell r="P27"/>
          <cell r="Q27" t="str">
            <v>Otro</v>
          </cell>
          <cell r="R27" t="str">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ell>
          <cell r="S27"/>
          <cell r="T27" t="str">
            <v>Emisión de certificaciones modulares</v>
          </cell>
          <cell r="U27" t="str">
            <v>Alumnos</v>
          </cell>
          <cell r="V27" t="str">
            <v>Student success y empleabilidad</v>
          </cell>
          <cell r="W27" t="str">
            <v>No</v>
          </cell>
          <cell r="X27" t="str">
            <v>Mayor a S/500,000.00</v>
          </cell>
          <cell r="Y27" t="str">
            <v>Asimismo, se lograría una mejora en competitividad al mejorar la propuesta de valor frente a las universidades e institutos y un mayor valor percibido de los alumnos que se reflejaría en un incremento del NPS.</v>
          </cell>
          <cell r="Z27" t="str">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ell>
          <cell r="AA27">
            <v>1.9</v>
          </cell>
        </row>
        <row r="28">
          <cell r="A28">
            <v>49</v>
          </cell>
          <cell r="B28">
            <v>46069.613194444442</v>
          </cell>
          <cell r="C28">
            <v>46069.666666666664</v>
          </cell>
          <cell r="D28" t="str">
            <v>ronald.benites@laureate.pe</v>
          </cell>
          <cell r="E28" t="str">
            <v>Ronald Benites Vilchez</v>
          </cell>
          <cell r="F28" t="str">
            <v>[Horacius 2] - Integración con aplicativo UPC (Banner, Spring, Gestión Docente, Motor Planilla, IDUSUARIO, WeTalk y Trámites)</v>
          </cell>
          <cell r="G28" t="str">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ell>
          <cell r="H28" t="str">
            <v>LAU</v>
          </cell>
          <cell r="I28" t="str">
            <v>Humberto Marotta - Tecnologías y transformación digital</v>
          </cell>
          <cell r="J28" t="str">
            <v xml:space="preserve">Henry Longa </v>
          </cell>
          <cell r="K28"/>
          <cell r="L28" t="str">
            <v>Gerson Vereau</v>
          </cell>
          <cell r="M28">
            <v>46295</v>
          </cell>
          <cell r="N28" t="str">
            <v>No</v>
          </cell>
          <cell r="O28" t="str">
            <v> </v>
          </cell>
          <cell r="P28"/>
          <cell r="Q28" t="str">
            <v>Otro</v>
          </cell>
          <cell r="R28" t="str">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ell>
          <cell r="S28"/>
          <cell r="T28" t="str">
            <v xml:space="preserve">Gestión de Accesos, IT Compliance, Gestión Recurso Humano , Gestión Académica, Comercial </v>
          </cell>
          <cell r="U28" t="str">
            <v>Todos</v>
          </cell>
          <cell r="V28" t="str">
            <v>Excelencia Operativa</v>
          </cell>
          <cell r="W28" t="str">
            <v>No</v>
          </cell>
          <cell r="X28" t="str">
            <v>No cuantificado o S/0</v>
          </cell>
          <cell r="Y28" t="str">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ell>
          <cell r="Z28" t="str">
            <v>https://educorpperu-my.sharepoint.com/personal/diana_zapata_laureate_pe1/Documents/Aplicaciones/Microsoft%20Forms/REGISTRO%20DE%20INICIATIVAS/Pregunta/Roadmap%20Horacius%20fase%20II%20Per%C3%BA%20(propuesta)_Ronald%20Benites%20Vilch.pdf</v>
          </cell>
          <cell r="AA28">
            <v>1.2000000000000002</v>
          </cell>
        </row>
        <row r="29">
          <cell r="A29">
            <v>50</v>
          </cell>
          <cell r="B29">
            <v>46070.484027777777</v>
          </cell>
          <cell r="C29">
            <v>46070.517361111109</v>
          </cell>
          <cell r="D29" t="str">
            <v>angela.dominguez@laureate.pe</v>
          </cell>
          <cell r="E29" t="str">
            <v>Angela Dominguez Plasencia</v>
          </cell>
          <cell r="F29" t="str">
            <v>Implementación de un proceso automatizado de carga masiva a banner para TSP.</v>
          </cell>
          <cell r="G29" t="str">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ell>
          <cell r="H29" t="str">
            <v>UPC</v>
          </cell>
          <cell r="I29" t="str">
            <v>Ivan Olivares - VP Marketing y Comercial</v>
          </cell>
          <cell r="J29" t="str">
            <v>Gerencia de Control y Mejora</v>
          </cell>
          <cell r="K29"/>
          <cell r="L29" t="str">
            <v>Ángela Lucano</v>
          </cell>
          <cell r="M29">
            <v>46146</v>
          </cell>
          <cell r="N29" t="str">
            <v>No</v>
          </cell>
          <cell r="O29" t="str">
            <v> </v>
          </cell>
          <cell r="P29"/>
          <cell r="Q29" t="str">
            <v>Otro</v>
          </cell>
          <cell r="R29" t="str">
            <v>No se cuenta con un proceso definido para el registro de los alumnos que han realizado su trámite de participación al TSP. Esto genera que no se asegure la correcta gestión de matrícula, pudiendo tener un impacto en más de 2800 alumnos en cada campaña.</v>
          </cell>
          <cell r="S29"/>
          <cell r="T29" t="str">
            <v>Proceso de admisión y proceso de matrícula</v>
          </cell>
          <cell r="U29"/>
          <cell r="V29" t="str">
            <v>Excelencia Operativa;Transformación Digital;Calidad Académica</v>
          </cell>
          <cell r="W29" t="str">
            <v>Si</v>
          </cell>
          <cell r="X29"/>
          <cell r="Y29" t="str">
            <v>Excelencia operativa y experiencia del estudiante.
Menor dependencia de procesos manuales.
Minimiza posibles impactos en la información registrada en los sistemas.
Brindarle fluidez al proceso.
Minimizar errores y futuros reclamos de los estudiantes.</v>
          </cell>
          <cell r="Z29" t="str">
            <v>https://educorpperu-my.sharepoint.com/personal/diana_zapata_laureate_pe1/_layouts/15/Doc.aspx?sourcedoc=%7B882DC893-3C2D-4645-BE36-DF3515314EA7%7D&amp;file=Solicitud%20de%20requerimiento_TSP-Carga%20Masiva%20d_Angela%20Dominguez%20Pla.pptx&amp;action=edit&amp;mobileredirect=true</v>
          </cell>
          <cell r="AA29">
            <v>0</v>
          </cell>
        </row>
        <row r="30">
          <cell r="A30">
            <v>51</v>
          </cell>
          <cell r="B30">
            <v>46069.480555555558</v>
          </cell>
          <cell r="C30">
            <v>46070.595138888886</v>
          </cell>
          <cell r="D30" t="str">
            <v>nohemi.marcelo@upc.pe</v>
          </cell>
          <cell r="E30" t="str">
            <v>Nohemi Estefani Marcelo Torres</v>
          </cell>
          <cell r="F30" t="str">
            <v xml:space="preserve">Sistema de integra de trayectoria y acompañamiento al estudiante becado </v>
          </cell>
          <cell r="G30" t="str">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ell>
          <cell r="H30" t="str">
            <v>UPC</v>
          </cell>
          <cell r="I30" t="str">
            <v>Milagros Morgan - Rectorado UPC</v>
          </cell>
          <cell r="J30" t="str">
            <v xml:space="preserve">Maria Cifuentes </v>
          </cell>
          <cell r="K30"/>
          <cell r="L30" t="str">
            <v>Ángela Lucano</v>
          </cell>
          <cell r="M30">
            <v>46104</v>
          </cell>
          <cell r="N30" t="str">
            <v>No</v>
          </cell>
          <cell r="O30" t="str">
            <v> </v>
          </cell>
          <cell r="P30"/>
          <cell r="Q30" t="str">
            <v>Otro</v>
          </cell>
          <cell r="R30" t="str">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ell>
          <cell r="S30"/>
          <cell r="T30" t="str">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ell>
          <cell r="U30"/>
          <cell r="V30" t="str">
            <v>Calidad Académica;Resp. Social y Sostenibilidad</v>
          </cell>
          <cell r="W30" t="str">
            <v>No</v>
          </cell>
          <cell r="X30"/>
          <cell r="Y30" t="str">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ell>
          <cell r="Z30" t="str">
            <v>https://educorpperu-my.sharepoint.com/personal/diana_zapata_laureate_pe1/_layouts/15/Doc.aspx?sourcedoc=%7B00A2E4B8-3D24-4147-9099-089605962BF0%7D&amp;file=Solicitud%20de%20requerimientos%20Idea%20nueva%20y%20mejo_Nohemi%20Estefani%20Marc.pptx&amp;action=edit&amp;mobileredirect=true</v>
          </cell>
          <cell r="AA30">
            <v>0</v>
          </cell>
        </row>
        <row r="31">
          <cell r="A31">
            <v>53</v>
          </cell>
          <cell r="B31">
            <v>46070.696527777778</v>
          </cell>
          <cell r="C31">
            <v>46070.718055555553</v>
          </cell>
          <cell r="D31" t="str">
            <v>eduardo.paul@cibertec.pe</v>
          </cell>
          <cell r="E31" t="str">
            <v>Eduardo Paul Aguilar</v>
          </cell>
          <cell r="F31" t="str">
            <v>INDICADORES ACADEMICOS DE BLACKBOARD</v>
          </cell>
          <cell r="G31" t="str">
            <v>Mejorar la calidad de servicio de docentes hacia los alumnos, para poder medir la calidad del servicio académico y dar feedback a los docentes</v>
          </cell>
          <cell r="H31" t="str">
            <v>CIB</v>
          </cell>
          <cell r="I31" t="str">
            <v>Danilo Tauil - GM TecVoc</v>
          </cell>
          <cell r="J31" t="str">
            <v>Paola Mora</v>
          </cell>
          <cell r="K31"/>
          <cell r="L31" t="str">
            <v>Frank Palomino</v>
          </cell>
          <cell r="M31">
            <v>46112</v>
          </cell>
          <cell r="N31" t="str">
            <v>No</v>
          </cell>
          <cell r="O31" t="str">
            <v> </v>
          </cell>
          <cell r="P31"/>
          <cell r="Q31" t="str">
            <v>Otro</v>
          </cell>
          <cell r="R31" t="str">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ell>
          <cell r="S31"/>
          <cell r="T31" t="str">
            <v>Control Calidad de Docentes</v>
          </cell>
          <cell r="U31"/>
          <cell r="V31" t="str">
            <v>Calidad Académica</v>
          </cell>
          <cell r="W31" t="str">
            <v>No</v>
          </cell>
          <cell r="X31"/>
          <cell r="Y31" t="str">
            <v>Mejora de Experiencia del Alumno, Mejora en procesos de Retención, Optimización de tiempo de Docentes.</v>
          </cell>
          <cell r="Z31" t="str">
            <v>https://educorpperu-my.sharepoint.com/personal/diana_zapata_laureate_pe1/_layouts/15/Doc.aspx?sourcedoc=%7B7C53894D-03AA-42F5-A4BD-49E3C8456DE1%7D&amp;file=Formato%20Solicitud%20de%20Requerimientos%201_Eduardo%20Paul%20Aguilar.pptx&amp;action=edit&amp;mobileredirect=true</v>
          </cell>
          <cell r="AA31">
            <v>0</v>
          </cell>
        </row>
        <row r="32">
          <cell r="A32">
            <v>54</v>
          </cell>
          <cell r="B32">
            <v>46070.90347222222</v>
          </cell>
          <cell r="C32">
            <v>46070.906944444447</v>
          </cell>
          <cell r="D32" t="str">
            <v>ricky.pareja@laureate.pe</v>
          </cell>
          <cell r="E32" t="str">
            <v>Ricky Pareja Medina</v>
          </cell>
          <cell r="F32" t="str">
            <v>Ecommerce CIB - Automatizar Matricula Venta - CRM, Socrates, Spring, etc</v>
          </cell>
          <cell r="G32" t="str">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ell>
          <cell r="H32" t="str">
            <v>CIB</v>
          </cell>
          <cell r="I32" t="str">
            <v>Ivan Olivares - VP Marketing y Comercial</v>
          </cell>
          <cell r="J32" t="str">
            <v>Cristina del Risco</v>
          </cell>
          <cell r="K32"/>
          <cell r="L32" t="str">
            <v>Jose Paredes</v>
          </cell>
          <cell r="M32">
            <v>46203</v>
          </cell>
          <cell r="N32" t="str">
            <v>Si</v>
          </cell>
          <cell r="O32" t="str">
            <v>Digital &amp; IA</v>
          </cell>
          <cell r="P32">
            <v>73951</v>
          </cell>
          <cell r="Q32" t="str">
            <v>Otro</v>
          </cell>
          <cell r="R32" t="str">
            <v>El proceso de matrícula venta se ejecuta de manera manual consumiendo tiempo de los equipos involucraos (ventas, facturación, etc).</v>
          </cell>
          <cell r="S32"/>
          <cell r="T32" t="str">
            <v>- Proceso de matrícula
- Proceso de facturación
- Proceso de conciliación
- Proceso de cobranza
- Proceso de generación de accesos y credenciales
Otros</v>
          </cell>
          <cell r="U32" t="str">
            <v>Administrativos</v>
          </cell>
          <cell r="V32" t="str">
            <v>Crecimiento escalable</v>
          </cell>
          <cell r="W32" t="str">
            <v>No</v>
          </cell>
          <cell r="X32" t="str">
            <v>Mayor a S/500,000.00</v>
          </cell>
          <cell r="Y32" t="str">
            <v>Eficiencia operativa</v>
          </cell>
          <cell r="Z32" t="str">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ell>
          <cell r="AA32">
            <v>2.9</v>
          </cell>
        </row>
        <row r="33">
          <cell r="A33">
            <v>55</v>
          </cell>
          <cell r="B33">
            <v>46071.365277777775</v>
          </cell>
          <cell r="C33">
            <v>46071.393750000003</v>
          </cell>
          <cell r="D33" t="str">
            <v>juan.nazario@upc.pe</v>
          </cell>
          <cell r="E33" t="str">
            <v>Juan Francisco Nazario Vargas</v>
          </cell>
          <cell r="F33" t="str">
            <v>Visualizar los Resultados Basados en Competencias en el dashboard para el sistema de Assessment</v>
          </cell>
          <cell r="G33" t="str">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ell>
          <cell r="H33" t="str">
            <v>UPC</v>
          </cell>
          <cell r="I33" t="str">
            <v>Mónica García - VP Operaciones Digitales y Online</v>
          </cell>
          <cell r="J33" t="str">
            <v>Silvana Balarezo</v>
          </cell>
          <cell r="K33"/>
          <cell r="L33" t="str">
            <v>Ángela Lucano</v>
          </cell>
          <cell r="M33">
            <v>46102</v>
          </cell>
          <cell r="N33" t="str">
            <v>No</v>
          </cell>
          <cell r="O33" t="str">
            <v> </v>
          </cell>
          <cell r="P33"/>
          <cell r="Q33" t="str">
            <v>Otro</v>
          </cell>
          <cell r="R33" t="str">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ell>
          <cell r="S33"/>
          <cell r="T33" t="str">
            <v>Proceso institucional de assessment uno a uno de competencias</v>
          </cell>
          <cell r="U33" t="str">
            <v>Administrativos</v>
          </cell>
          <cell r="V33" t="str">
            <v>Excelencia académica</v>
          </cell>
          <cell r="W33" t="str">
            <v>No</v>
          </cell>
          <cell r="X33" t="str">
            <v>Menor a S/100,000.00</v>
          </cell>
          <cell r="Y33" t="str">
            <v>Reduciría la tasa de errores que ha sido entre el 2% al 5%, en el caso de cursos y estudiantes de Pregrado, EPE y EPG.</v>
          </cell>
          <cell r="Z33" t="str">
            <v>https://educorpperu-my.sharepoint.com/personal/diana_zapata_laureate_pe1/_layouts/15/Doc.aspx?sourcedoc=%7BCA8AA8F1-8FEE-46BE-A6AE-099606DC8832%7D&amp;file=Solicitud%20integraci%C3%B3n%20Jerarqu%C3%ADa%20Institucional_Juan%20Francisco%20Nazar.pptx&amp;action=edit&amp;mobileredirect=true</v>
          </cell>
          <cell r="AA33">
            <v>0.95000000000000007</v>
          </cell>
        </row>
        <row r="34">
          <cell r="A34">
            <v>56</v>
          </cell>
          <cell r="B34">
            <v>46071.782638888886</v>
          </cell>
          <cell r="C34">
            <v>46071.78402777778</v>
          </cell>
          <cell r="D34" t="str">
            <v>juan.nazario@upc.pe</v>
          </cell>
          <cell r="E34" t="str">
            <v>Juan Francisco Nazario Vargas</v>
          </cell>
          <cell r="F34" t="str">
            <v>Sincronización de notas del aula virtual con el sistema académico</v>
          </cell>
          <cell r="G34" t="str">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ell>
          <cell r="H34" t="str">
            <v>UPC</v>
          </cell>
          <cell r="I34" t="str">
            <v>Mónica García - VP Operaciones Digitales y Online</v>
          </cell>
          <cell r="J34" t="str">
            <v>Silvana Balarezo</v>
          </cell>
          <cell r="K34"/>
          <cell r="L34" t="str">
            <v>Ángela Lucano</v>
          </cell>
          <cell r="M34">
            <v>46101</v>
          </cell>
          <cell r="N34" t="str">
            <v>No</v>
          </cell>
          <cell r="O34" t="str">
            <v> </v>
          </cell>
          <cell r="P34"/>
          <cell r="Q34" t="str">
            <v>Otro</v>
          </cell>
          <cell r="R34" t="str">
            <v>Registro de nota una sola vez en el aula virtual por parte del docente</v>
          </cell>
          <cell r="S34"/>
          <cell r="T34" t="str">
            <v>Registro de notas</v>
          </cell>
          <cell r="U34" t="str">
            <v>Docentes</v>
          </cell>
          <cell r="V34" t="str">
            <v>Excelencia académica</v>
          </cell>
          <cell r="W34" t="str">
            <v>No</v>
          </cell>
          <cell r="X34" t="str">
            <v>No cuantificado o S/0</v>
          </cell>
          <cell r="Y34" t="str">
            <v>Mayor credibilidad del sistema académico
Menor carga administrativa - Experiencia docente
Mayor transparencia - Experiencia estudiante
Enfoque pedagógico real
Reputación institucional</v>
          </cell>
          <cell r="Z34" t="str">
            <v>https://educorpperu-my.sharepoint.com/personal/diana_zapata_laureate_pe1/_layouts/15/Doc.aspx?sourcedoc=%7B2286AFAF-CF5B-46C9-8F88-9FBDD1C01A75%7D&amp;file=Plantilla%20Solicitud%20de%20requerimientos%20Idea%20nu_Juan%20Francisco%20Nazar%202.pptx&amp;action=edit&amp;mobileredirect=true</v>
          </cell>
          <cell r="AA34">
            <v>1.25</v>
          </cell>
        </row>
        <row r="35">
          <cell r="A35">
            <v>57</v>
          </cell>
          <cell r="B35">
            <v>46071.777777777781</v>
          </cell>
          <cell r="C35">
            <v>46072.386111111111</v>
          </cell>
          <cell r="D35" t="str">
            <v>carlos.olivera@upn.edu.pe</v>
          </cell>
          <cell r="E35" t="str">
            <v>Carlos Rau Olivera Fatacioli</v>
          </cell>
          <cell r="F35" t="str">
            <v>Registro de matrícula en CRM Dynamics</v>
          </cell>
          <cell r="G35" t="str">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ell>
          <cell r="H35" t="str">
            <v>UPN</v>
          </cell>
          <cell r="I35" t="str">
            <v>Mónica García - VP Operaciones Digitales y Online</v>
          </cell>
          <cell r="J35" t="str">
            <v>Carlos Olivera</v>
          </cell>
          <cell r="K35"/>
          <cell r="L35" t="str">
            <v>Ángela Lucano</v>
          </cell>
          <cell r="M35">
            <v>46081</v>
          </cell>
          <cell r="N35" t="str">
            <v>No</v>
          </cell>
          <cell r="O35" t="str">
            <v> </v>
          </cell>
          <cell r="P35"/>
          <cell r="Q35" t="str">
            <v>Otro</v>
          </cell>
          <cell r="R35" t="str">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ell>
          <cell r="S35"/>
          <cell r="T35" t="str">
            <v>Onboarding y seguimiento intraciclo.</v>
          </cell>
          <cell r="U35"/>
          <cell r="V35" t="str">
            <v>Excelencia Operativa</v>
          </cell>
          <cell r="W35" t="str">
            <v>No</v>
          </cell>
          <cell r="X35"/>
          <cell r="Y35" t="str">
            <v>Mejorar la satisfacción de estudiantes con el proceso de matrícula y onboarding.</v>
          </cell>
          <cell r="Z35" t="str">
            <v>https://educorpperu-my.sharepoint.com/personal/diana_zapata_laureate_pe1/_layouts/15/Doc.aspx?sourcedoc=%7B59F35CDD-C20F-46ED-B2D2-4E433C29DE75%7D&amp;file=RQ%202026.02.18%20-%20Registro%20de%20matricula%20en%20CRM_Carlos%20Rau%20Olivera%20F.pptx&amp;action=edit&amp;mobileredirect=true</v>
          </cell>
          <cell r="AA35">
            <v>0.30000000000000004</v>
          </cell>
        </row>
        <row r="36">
          <cell r="A36">
            <v>58</v>
          </cell>
          <cell r="B36">
            <v>46077.447870370401</v>
          </cell>
          <cell r="C36">
            <v>46077.465486111098</v>
          </cell>
          <cell r="D36" t="str">
            <v>carla.arias@upn.edu.pe</v>
          </cell>
          <cell r="E36" t="str">
            <v>Carla Arias Schreiber Ulloa</v>
          </cell>
          <cell r="F36" t="str">
            <v>Modificación del etl "DTS BANNER - MIGRACION INFORMACION DE BANNER A UPNSAC - PARTE 2"</v>
          </cell>
          <cell r="G36" t="str">
            <v>Necesitamos la modificación del ETL para que incluya las nuevas nomenclaturas de marcas para las solicitud de descuentos, logrando que el Portal pueda filtrar correctamente los estudiantes que cumplen los requisitos para estas solicitudes.</v>
          </cell>
          <cell r="H36" t="str">
            <v>UPN</v>
          </cell>
          <cell r="I36" t="str">
            <v>Alex Pendavis - VP Finanzas</v>
          </cell>
          <cell r="J36" t="str">
            <v xml:space="preserve">Cindy Chuco </v>
          </cell>
          <cell r="K36"/>
          <cell r="L36" t="str">
            <v>Jose Paredes</v>
          </cell>
          <cell r="M36">
            <v>46078</v>
          </cell>
          <cell r="N36" t="str">
            <v>No</v>
          </cell>
          <cell r="O36"/>
          <cell r="P36"/>
          <cell r="Q36" t="str">
            <v>Otro</v>
          </cell>
          <cell r="R36" t="str">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ell>
          <cell r="S36"/>
          <cell r="T36" t="str">
            <v>Asignación de descuentos</v>
          </cell>
          <cell r="U36"/>
          <cell r="V36" t="str">
            <v>Excelencia Operativa</v>
          </cell>
          <cell r="W36" t="str">
            <v>No</v>
          </cell>
          <cell r="X36"/>
          <cell r="Y36" t="str">
            <v>Buen funcionamiento del proceso de solicitud de descuentos.</v>
          </cell>
          <cell r="Z36" t="str">
            <v>https://educorpperu-my.sharepoint.com/personal/diana_zapata_laureate_pe1/_layouts/15/Doc.aspx?sourcedoc=%7B85D6D6D9-2B9A-4FC8-A230-080EF86C7E48%7D&amp;file=Solicitud%20de%20actualizaci%C3%B3n%20de%20marcas%20en%20dos%20t_Carla%20Arias%20Schreibe.pptx&amp;action=edit&amp;mobileredirect=true</v>
          </cell>
          <cell r="AA36">
            <v>0.30000000000000004</v>
          </cell>
        </row>
        <row r="37">
          <cell r="A37">
            <v>59</v>
          </cell>
          <cell r="B37">
            <v>46083.641898148097</v>
          </cell>
          <cell r="C37">
            <v>46083.7032175926</v>
          </cell>
          <cell r="D37" t="str">
            <v>carlos.sanchez@laureate.pe</v>
          </cell>
          <cell r="E37" t="str">
            <v>Carlos Sanchez Rubio</v>
          </cell>
          <cell r="F37" t="str">
            <v>Microsegmentación / Nanosegmentación de aplicaciones críticas</v>
          </cell>
          <cell r="G37" t="str">
            <v>Necesitamos implementar microsegmentación en aplicaciones críticas, para limitar comunicaciones no autorizadas y contener movimientos laterales dentro de la red, logrando reducir la superficie de ataque y mejorar la resiliencia frente a incidentes de ciberseguridad.</v>
          </cell>
          <cell r="H37" t="str">
            <v>CORP</v>
          </cell>
          <cell r="I37" t="str">
            <v>Donoban Meza - Director Corp IT Security</v>
          </cell>
          <cell r="J37" t="str">
            <v>Carlos Sánchez</v>
          </cell>
          <cell r="L37" t="str">
            <v>Franco Vera</v>
          </cell>
          <cell r="M37">
            <v>46203</v>
          </cell>
          <cell r="N37" t="str">
            <v>No</v>
          </cell>
          <cell r="O37"/>
          <cell r="Q37" t="str">
            <v>Seguridad TI</v>
          </cell>
          <cell r="R37" t="str">
            <v>Actualmente, las comunicaciones entre componentes o ambientes pueden ser más amplias de lo necesario. Esto facilita propagación de amenazas, movimientos laterales y mayores impactos ante el compromiso de un activo.</v>
          </cell>
          <cell r="T37" t="str">
            <v>No aplica.</v>
          </cell>
          <cell r="V37" t="str">
            <v>Excelencia Operativa</v>
          </cell>
          <cell r="W37" t="str">
            <v>No</v>
          </cell>
          <cell r="Y37" t="str">
            <v>Fortalece la arquitectura de seguridad, mejora la contención de amenazas y reduce la superficie de ataque en entornos críticos. Incrementa la resiliencia tecnológica y mejora la capacidad de protección de servicios sensibles del negocio.</v>
          </cell>
          <cell r="Z37"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ell>
          <cell r="AA37">
            <v>1.2</v>
          </cell>
        </row>
        <row r="38">
          <cell r="A38">
            <v>60</v>
          </cell>
          <cell r="B38">
            <v>46083.704305555599</v>
          </cell>
          <cell r="C38">
            <v>46083.706134259301</v>
          </cell>
          <cell r="D38" t="str">
            <v>carlos.sanchez@laureate.pe</v>
          </cell>
          <cell r="E38" t="str">
            <v>Carlos Sanchez Rubio</v>
          </cell>
          <cell r="F38" t="str">
            <v>MFA para equipos de cómputo administrativos</v>
          </cell>
          <cell r="G38" t="str">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ell>
          <cell r="H38" t="str">
            <v>CORP</v>
          </cell>
          <cell r="I38" t="str">
            <v>Donoban Meza - Director Corp IT Security</v>
          </cell>
          <cell r="J38" t="str">
            <v>Carlos Sánchez</v>
          </cell>
          <cell r="L38" t="str">
            <v>Franco Vera</v>
          </cell>
          <cell r="M38">
            <v>46203</v>
          </cell>
          <cell r="N38" t="str">
            <v>No</v>
          </cell>
          <cell r="O38"/>
          <cell r="Q38" t="str">
            <v>Seguridad TI</v>
          </cell>
          <cell r="R38" t="str">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ell>
          <cell r="T38" t="str">
            <v>No Aplica</v>
          </cell>
          <cell r="V38" t="str">
            <v>Excelencia Operativa</v>
          </cell>
          <cell r="W38" t="str">
            <v>No</v>
          </cell>
          <cell r="Y38" t="str">
            <v>Fortalece el control de acceso a equipos corporativos, mejora la protección de información sensible y eleva el nivel de seguridad de la organización. Incrementa la confianza en el acceso remoto y presencial, y reduce la exposición ante phishing y robo de credenciales.</v>
          </cell>
          <cell r="Z38"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ell>
          <cell r="AA38">
            <v>1.2</v>
          </cell>
        </row>
        <row r="39">
          <cell r="A39">
            <v>61</v>
          </cell>
          <cell r="B39">
            <v>46083.706215277802</v>
          </cell>
          <cell r="C39">
            <v>46083.709166666697</v>
          </cell>
          <cell r="D39" t="str">
            <v>carlos.sanchez@laureate.pe</v>
          </cell>
          <cell r="E39" t="str">
            <v>Carlos Sanchez Rubio</v>
          </cell>
          <cell r="F39" t="str">
            <v>API Pentesting</v>
          </cell>
          <cell r="G39" t="str">
            <v>Necesitamos realizar pruebas de seguridad sobre APIs críticas, para identificar y corregir vulnerabilidades que puedan ser explotadas por atacantes, logrando reducir el riesgo de exposición de datos, interrupción de servicios y afectación a sistemas integrados.</v>
          </cell>
          <cell r="H39" t="str">
            <v>CORP</v>
          </cell>
          <cell r="I39" t="str">
            <v>Donoban Meza - Director Corp IT Security</v>
          </cell>
          <cell r="J39" t="str">
            <v>Carlos Sánchez</v>
          </cell>
          <cell r="L39" t="str">
            <v>Franco Vera</v>
          </cell>
          <cell r="M39">
            <v>46295</v>
          </cell>
          <cell r="N39" t="str">
            <v>No</v>
          </cell>
          <cell r="O39"/>
          <cell r="Q39" t="str">
            <v>Seguridad TI</v>
          </cell>
          <cell r="R39" t="str">
            <v>Las APIs exponen servicios y datos sensibles, pero no todas cuentan con validaciones de seguridad verificadas de forma periódica. Esto puede permitir explotación de vulnerabilidades como exposición de datos, fallas de autenticación o acceso indebido.</v>
          </cell>
          <cell r="T39" t="str">
            <v>No Aplica</v>
          </cell>
          <cell r="V39" t="str">
            <v>Excelencia Operativa</v>
          </cell>
          <cell r="W39" t="str">
            <v>No</v>
          </cell>
          <cell r="Y39" t="str">
            <v>Mejora la postura de seguridad de las APIs, fortalece la confianza en integraciones críticas y reduce el riesgo de exposición de información sensible. Contribuye al cumplimiento de buenas prácticas de seguridad y a una operación más segura y estable.</v>
          </cell>
          <cell r="Z39"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ell>
          <cell r="AA39">
            <v>1.2</v>
          </cell>
        </row>
        <row r="40">
          <cell r="A40">
            <v>62</v>
          </cell>
          <cell r="B40">
            <v>46083.709212962996</v>
          </cell>
          <cell r="C40">
            <v>46083.711898148104</v>
          </cell>
          <cell r="D40" t="str">
            <v>carlos.sanchez@laureate.pe</v>
          </cell>
          <cell r="E40" t="str">
            <v>Carlos Sanchez Rubio</v>
          </cell>
          <cell r="F40" t="str">
            <v>Integración de sistemas críticos con el SIEM</v>
          </cell>
          <cell r="G40" t="str">
            <v>Necesitamos integrar los sistemas críticos al SIEM, para centralizar eventos de seguridad y detectar oportunamente actividades sospechosas o incidentes, logrando mejorar la visibilidad, la capacidad de monitoreo y la respuesta ante amenazas.</v>
          </cell>
          <cell r="H40" t="str">
            <v>CORP</v>
          </cell>
          <cell r="I40" t="str">
            <v>Donoban Meza - Director Corp IT Security</v>
          </cell>
          <cell r="J40" t="str">
            <v>Carlos Sánchez</v>
          </cell>
          <cell r="L40" t="str">
            <v>Franco Vera</v>
          </cell>
          <cell r="M40">
            <v>46326</v>
          </cell>
          <cell r="N40" t="str">
            <v>No</v>
          </cell>
          <cell r="O40"/>
          <cell r="Q40" t="str">
            <v>Seguridad TI</v>
          </cell>
          <cell r="R40" t="str">
            <v>Actualmente, no todos los sistemas críticos reportan sus eventos al SIEM, lo que limita la detección temprana de incidentes y reduce la visibilidad sobre actividades anómalas o compromisos de seguridad.</v>
          </cell>
          <cell r="T40" t="str">
            <v>No Aplica</v>
          </cell>
          <cell r="U40" t="str">
            <v>Ninguno</v>
          </cell>
          <cell r="V40" t="str">
            <v>Excelencia Operativa</v>
          </cell>
          <cell r="W40" t="str">
            <v>No</v>
          </cell>
          <cell r="X40" t="str">
            <v>No cuantificado o S/0</v>
          </cell>
          <cell r="Y40" t="str">
            <v>Mejora la visibilidad sobre eventos de seguridad, fortalece la capacidad de respuesta ante incidentes y permite una gestión más oportuna de amenazas. Incrementa el control y la trazabilidad sobre sistemas críticos para el negocio.</v>
          </cell>
          <cell r="Z40"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ell>
          <cell r="AA40">
            <v>1.3499999999999999</v>
          </cell>
        </row>
        <row r="41">
          <cell r="A41">
            <v>63</v>
          </cell>
          <cell r="B41">
            <v>46083.712094907401</v>
          </cell>
          <cell r="C41">
            <v>46083.714675925898</v>
          </cell>
          <cell r="D41" t="str">
            <v>carlos.sanchez@laureate.pe</v>
          </cell>
          <cell r="E41" t="str">
            <v>Carlos Sanchez Rubio</v>
          </cell>
          <cell r="F41" t="str">
            <v>Ejecución de BIA para sistemas críticos del negocio</v>
          </cell>
          <cell r="G41" t="str">
            <v>Necesitamos realizar un Business Impact Analysis (BIA) de los sistemas críticos, para identificar su impacto sobre la operación y definir prioridades de recuperación, logrando fortalecer la continuidad del negocio y una mejor toma de decisiones ante contingencias.</v>
          </cell>
          <cell r="H41" t="str">
            <v>CORP</v>
          </cell>
          <cell r="I41" t="str">
            <v>Donoban Meza - Director Corp IT Security</v>
          </cell>
          <cell r="J41" t="str">
            <v>Carlos Sánchez</v>
          </cell>
          <cell r="L41" t="str">
            <v>Franco Vera</v>
          </cell>
          <cell r="M41">
            <v>46356</v>
          </cell>
          <cell r="N41" t="str">
            <v>No</v>
          </cell>
          <cell r="O41"/>
          <cell r="Q41" t="str">
            <v>Seguridad TI</v>
          </cell>
          <cell r="R41" t="str">
            <v>Actualmente, no se cuenta con una evaluación formal y actualizada del impacto de indisponibilidad de sistemas críticos. Esto dificulta priorizar recuperación, asignar recursos y definir tiempos objetivos de continuidad.</v>
          </cell>
          <cell r="T41" t="str">
            <v>Proceso de Continuidad del Negocio</v>
          </cell>
          <cell r="U41" t="str">
            <v>Ninguno</v>
          </cell>
          <cell r="V41" t="str">
            <v>Excelencia Operativa</v>
          </cell>
          <cell r="W41" t="str">
            <v>No</v>
          </cell>
          <cell r="X41" t="str">
            <v>No cuantificado o S/0</v>
          </cell>
          <cell r="Y41" t="str">
            <v>Fortalece la toma de decisiones ante contingencias, mejora la planificación de continuidad y alinea a TI con las prioridades reales del negocio. Permite una gestión más ordenada, objetiva y consensuada sobre sistemas críticos.</v>
          </cell>
          <cell r="Z41"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ell>
          <cell r="AA41">
            <v>1.3499999999999999</v>
          </cell>
        </row>
        <row r="42">
          <cell r="A42">
            <v>64</v>
          </cell>
          <cell r="B42">
            <v>46083.714710648099</v>
          </cell>
          <cell r="C42">
            <v>46083.720902777801</v>
          </cell>
          <cell r="D42" t="str">
            <v>carlos.sanchez@laureate.pe</v>
          </cell>
          <cell r="E42" t="str">
            <v>Carlos Sanchez Rubio</v>
          </cell>
          <cell r="F42" t="str">
            <v>Verificación de Integridad de Backups</v>
          </cell>
          <cell r="G42" t="str">
            <v>Necesitamos implementar un proceso de verificación de integridad de backups, para asegurar que los respaldos sean recuperables y confiables ante incidentes, logrando reducir el riesgo de fallas de restauración y fortalecer la continuidad operativa.</v>
          </cell>
          <cell r="H42" t="str">
            <v>CORP</v>
          </cell>
          <cell r="I42" t="str">
            <v>Donoban Meza - Director Corp IT Security</v>
          </cell>
          <cell r="J42" t="str">
            <v>Carlos Sánchez</v>
          </cell>
          <cell r="L42" t="str">
            <v>Franco Vera</v>
          </cell>
          <cell r="M42">
            <v>46295</v>
          </cell>
          <cell r="N42" t="str">
            <v>No</v>
          </cell>
          <cell r="O42"/>
          <cell r="Q42" t="str">
            <v>Seguridad TI</v>
          </cell>
          <cell r="R42" t="str">
            <v>Contar con respaldos no garantiza su recuperación si no se valida periódicamente su integridad. Esto expone a la organización a fallas durante incidentes, ransomware o eventos de pérdida de información.</v>
          </cell>
          <cell r="T42" t="str">
            <v>Proceso de Respaldo de Sistemas de Información</v>
          </cell>
          <cell r="V42" t="str">
            <v>Excelencia Operativa</v>
          </cell>
          <cell r="W42" t="str">
            <v>No</v>
          </cell>
          <cell r="Y42" t="str">
            <v>Aumenta la confianza en la estrategia de respaldo, fortalece la continuidad operativa y mejora la preparación ante incidentes como ransomware o fallas tecnológicas. Reduce la incertidumbre sobre la capacidad real de recuperación.</v>
          </cell>
          <cell r="Z42" t="str">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ell>
          <cell r="AA42">
            <v>1.2</v>
          </cell>
        </row>
        <row r="43">
          <cell r="A43">
            <v>65</v>
          </cell>
          <cell r="B43">
            <v>46083.708483796298</v>
          </cell>
          <cell r="C43">
            <v>46083.737210648098</v>
          </cell>
          <cell r="D43" t="str">
            <v>frank.palomino@cibertec.pe</v>
          </cell>
          <cell r="E43" t="str">
            <v>Frank Palomino Lizano</v>
          </cell>
          <cell r="F43" t="str">
            <v>Reporte de asistencia y tardanza</v>
          </cell>
          <cell r="G43" t="str">
            <v>Análisis de  asistencia y tardanza en base a falla de marcación por error de sistema y/o error humano</v>
          </cell>
          <cell r="H43" t="str">
            <v>CIB</v>
          </cell>
          <cell r="I43" t="str">
            <v>Humberto Marotta - Tecnologías y transformación digital</v>
          </cell>
          <cell r="J43" t="str">
            <v>Juan Huapata</v>
          </cell>
          <cell r="L43" t="str">
            <v>Gerson Vereau</v>
          </cell>
          <cell r="M43">
            <v>46112</v>
          </cell>
          <cell r="N43" t="str">
            <v>No</v>
          </cell>
          <cell r="O43"/>
          <cell r="Q43" t="str">
            <v>Otro</v>
          </cell>
          <cell r="R43" t="str">
            <v xml:space="preserve">Reporte actual en gestión docente para la función no cumple con la necesidad realizando un trabajo manual muy arduo.
</v>
          </cell>
          <cell r="T43" t="str">
            <v>Proceso planilla, programación de recuperación de clases, proceso de asistencias entre otros.</v>
          </cell>
          <cell r="V43" t="str">
            <v>Excelencia operativa</v>
          </cell>
          <cell r="W43" t="str">
            <v>No</v>
          </cell>
          <cell r="Y43" t="str">
            <v>Las mejoras  como seguimiento de asistencia docente, recuperación de clases y  contratación de docente que cumplan el horario establecido y a la una organización correcta para su pago de planilla</v>
          </cell>
          <cell r="Z43"/>
          <cell r="AA43">
            <v>0.30000000000000004</v>
          </cell>
        </row>
        <row r="44">
          <cell r="A44">
            <v>66</v>
          </cell>
          <cell r="B44">
            <v>46083.734027777798</v>
          </cell>
          <cell r="C44">
            <v>46083.756967592599</v>
          </cell>
          <cell r="D44" t="str">
            <v>eduardo.paul@cibertec.pe</v>
          </cell>
          <cell r="E44" t="str">
            <v>Eduardo Paul Aguilar</v>
          </cell>
          <cell r="F44" t="str">
            <v>Genesys – Implementación de Timestamps</v>
          </cell>
          <cell r="G44" t="str">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ell>
          <cell r="H44" t="str">
            <v>LAU</v>
          </cell>
          <cell r="I44" t="str">
            <v>Ivan Olivares - VP Marketing y Comercial</v>
          </cell>
          <cell r="J44" t="str">
            <v>Pedro Guibar</v>
          </cell>
          <cell r="L44" t="str">
            <v>Jose Paredes</v>
          </cell>
          <cell r="M44">
            <v>46098</v>
          </cell>
          <cell r="N44" t="str">
            <v>No</v>
          </cell>
          <cell r="O44"/>
          <cell r="Q44" t="str">
            <v>Otro</v>
          </cell>
          <cell r="R44" t="str">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ell>
          <cell r="T44" t="str">
            <v>.Gestión de campañas outbound.
Seguimiento y trazabilidad de leads.
Medición de SLA comercial.
Reportería operativa y gerencial.</v>
          </cell>
          <cell r="U44" t="str">
            <v>Administrativos</v>
          </cell>
          <cell r="V44" t="str">
            <v>Excelencia Operativa</v>
          </cell>
          <cell r="W44" t="str">
            <v>No</v>
          </cell>
          <cell r="X44" t="str">
            <v>No cuantificado o S/0</v>
          </cell>
          <cell r="Y44" t="str">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ell>
          <cell r="Z44" t="str">
            <v>https://educorpperu-my.sharepoint.com/personal/diana_zapata_laureate_pe1/_layouts/15/Doc.aspx?sourcedoc=%7B8F59C472-75F3-48E0-9F18-E94B531DC819%7D&amp;file=Solicitud%20de%20requerimientos_Timestamps%201_Eduardo%20Paul%20Aguilar.pptx&amp;action=edit&amp;mobileredirect=true</v>
          </cell>
          <cell r="AA44">
            <v>0.60000000000000009</v>
          </cell>
        </row>
        <row r="45">
          <cell r="A45">
            <v>67</v>
          </cell>
          <cell r="B45">
            <v>46086.675891203697</v>
          </cell>
          <cell r="C45">
            <v>46086.694652777798</v>
          </cell>
          <cell r="D45" t="str">
            <v>eduardo.paul@cibertec.pe</v>
          </cell>
          <cell r="E45" t="str">
            <v>Eduardo Paul Aguilar</v>
          </cell>
          <cell r="F45" t="str">
            <v>Visualización Adelantada de Clases - Sistema Gestión Docente</v>
          </cell>
          <cell r="G45" t="str">
            <v xml:space="preserve">Necesitamos los alumnos y docentes puedan ver sus horario y clases programadas una semana antes de cada inicio. Para poder validar con anticipación algún inconsistencia en la información. Logrando reducir riesgos de ausencia de clases durante el inicio. </v>
          </cell>
          <cell r="H45" t="str">
            <v>CIB</v>
          </cell>
          <cell r="I45" t="str">
            <v>Danilo Tauil - GM TecVoc</v>
          </cell>
          <cell r="J45" t="str">
            <v>Davi Paula Lima Goulart</v>
          </cell>
          <cell r="L45" t="str">
            <v>Frank Palomino</v>
          </cell>
          <cell r="M45">
            <v>46143</v>
          </cell>
          <cell r="N45" t="str">
            <v>No</v>
          </cell>
          <cell r="O45"/>
          <cell r="Q45" t="str">
            <v>Otro</v>
          </cell>
          <cell r="R45" t="str">
            <v>Hoy el equipo de TI ejecuta 10 dias con antes del inicio de clases un conjuntos de pases produccion para que los alumnos y docnetes puedan ver esta información. Luego un par de dias antes retornan a la normalidad los el programa.</v>
          </cell>
          <cell r="T45" t="str">
            <v>Asignación de Recursos de TI. Proceso de Pase a Producción. Experiencia al estudiante.</v>
          </cell>
          <cell r="V45" t="str">
            <v>Excelencia Operativa</v>
          </cell>
          <cell r="W45" t="str">
            <v>No</v>
          </cell>
          <cell r="Y45" t="str">
            <v>Asegurar la mejora en la experiencia del estudiante.
Reducción de actividades administrativas de TI.</v>
          </cell>
          <cell r="Z45" t="str">
            <v>https://educorpperu-my.sharepoint.com/personal/diana_zapata_laureate_pe1/_layouts/15/Doc.aspx?sourcedoc=%7BF15528DB-4205-4182-80A5-0A8B8E36B1BE%7D&amp;file=Solicitud%20adelanto%20y%20retorno%20de%20visualizacion_Eduardo%20Paul%20Aguilar.pptx&amp;action=edit&amp;mobileredirect=true</v>
          </cell>
          <cell r="AA45">
            <v>0.30000000000000004</v>
          </cell>
        </row>
        <row r="46">
          <cell r="A46">
            <v>68</v>
          </cell>
          <cell r="B46">
            <v>46091.775648148097</v>
          </cell>
          <cell r="C46">
            <v>46091.799606481502</v>
          </cell>
          <cell r="D46" t="str">
            <v>giancarlo.villacorta@upc.pe</v>
          </cell>
          <cell r="E46" t="str">
            <v>Giancarlo Villacorta Quiñones</v>
          </cell>
          <cell r="F46" t="str">
            <v>SUMA: weTALK - Automatización Placement Test WeTALK UPN</v>
          </cell>
          <cell r="G46" t="str">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ell>
          <cell r="H46" t="str">
            <v>UPN</v>
          </cell>
          <cell r="I46" t="str">
            <v>Milagros Morgan - Rectorado UPC</v>
          </cell>
          <cell r="J46" t="str">
            <v xml:space="preserve">Gali García </v>
          </cell>
          <cell r="K46"/>
          <cell r="L46" t="str">
            <v>Ángela Lucano</v>
          </cell>
          <cell r="M46">
            <v>46237</v>
          </cell>
          <cell r="N46" t="str">
            <v>Si</v>
          </cell>
          <cell r="O46" t="str">
            <v>Revenue Growth</v>
          </cell>
          <cell r="P46">
            <v>76592</v>
          </cell>
          <cell r="Q46" t="str">
            <v>Otro</v>
          </cell>
          <cell r="R46" t="str">
            <v>Actualmente todo el proceso de Placement test We talk UPN es soportado de forma manual</v>
          </cell>
          <cell r="S46"/>
          <cell r="T46" t="str">
            <v>Placement test we talk UPN</v>
          </cell>
          <cell r="U46"/>
          <cell r="V46" t="str">
            <v>Excelencia operativa</v>
          </cell>
          <cell r="W46" t="str">
            <v>No</v>
          </cell>
          <cell r="X46"/>
          <cell r="Y46" t="str">
            <v xml:space="preserve">Este proceso resulta crítico debido al alto volumen de estudiantes impactados diariamente, al nivel de manualidad actual y a la carga operativa que recae en las distintas áreas involucradas. Además que busca mejorar la experiencia del alumno
</v>
          </cell>
          <cell r="Z46" t="str">
            <v>https://educorpperu-my.sharepoint.com/personal/diana_zapata_laureate_pe1/_layouts/15/Doc.aspx?sourcedoc=%7BE82EB908-B186-4F00-836F-E5E173642CCB%7D&amp;file=Solicitud%20de%20requerimientos%20Automatizaci%C3%B3n%20Pl_Giancarlo%20Villacorta.pptx&amp;action=edit&amp;mobileredirect=true</v>
          </cell>
          <cell r="AA46">
            <v>1.8</v>
          </cell>
        </row>
        <row r="47">
          <cell r="A47">
            <v>69</v>
          </cell>
          <cell r="B47">
            <v>46093.419641203698</v>
          </cell>
          <cell r="C47">
            <v>46093.4243055556</v>
          </cell>
          <cell r="D47" t="str">
            <v>jose.herbozo@upn.edu.pe</v>
          </cell>
          <cell r="E47" t="str">
            <v>Jose Paredes Herbozo</v>
          </cell>
          <cell r="F47" t="str">
            <v>Admisión online - Habilitación de funcionalidades en CRM UPN - Admisión On Line RITM0603995</v>
          </cell>
          <cell r="G47" t="str">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ell>
          <cell r="H47" t="str">
            <v>UPN</v>
          </cell>
          <cell r="I47" t="str">
            <v>Ivan Olivares - VP Marketing y Comercial</v>
          </cell>
          <cell r="J47" t="str">
            <v>Roberto Yepez</v>
          </cell>
          <cell r="K47"/>
          <cell r="L47" t="str">
            <v>Jose Paredes</v>
          </cell>
          <cell r="M47">
            <v>46142</v>
          </cell>
          <cell r="N47" t="str">
            <v>Si</v>
          </cell>
          <cell r="O47" t="str">
            <v>Digital &amp; IA</v>
          </cell>
          <cell r="P47">
            <v>75411</v>
          </cell>
          <cell r="Q47" t="str">
            <v>Otro</v>
          </cell>
          <cell r="R47" t="str">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ell>
          <cell r="S47"/>
          <cell r="T47" t="str">
            <v>Proceso de Admisión</v>
          </cell>
          <cell r="U47"/>
          <cell r="V47" t="str">
            <v>Crecimiento escalable</v>
          </cell>
          <cell r="W47" t="str">
            <v>No</v>
          </cell>
          <cell r="X47"/>
          <cell r="Y47" t="str">
            <v>Mejorar la experiencia del prospecto, reducir la operatividad del equipo de admisión, reducción los tiempos de matrícula en al menos 48 hrs</v>
          </cell>
          <cell r="Z47" t="str">
            <v>https://educorpperu-my.sharepoint.com/personal/diana_zapata_laureate_pe1/_layouts/15/Doc.aspx?sourcedoc=%7B61466882-7AAC-4A5D-9EE1-5CB4289AD248%7D&amp;file=Solicitud%20de%20requerimientos%20Idea%20nueva%20y%20mejo_Jose%20Paredes%20Herbozo.pptx&amp;action=edit&amp;mobileredirect=true</v>
          </cell>
          <cell r="AA47">
            <v>2</v>
          </cell>
        </row>
        <row r="48">
          <cell r="A48">
            <v>70</v>
          </cell>
          <cell r="B48">
            <v>46092.6265277778</v>
          </cell>
          <cell r="C48">
            <v>46093.507175925901</v>
          </cell>
          <cell r="D48" t="str">
            <v>giancarlo.villacorta@upc.pe</v>
          </cell>
          <cell r="E48" t="str">
            <v>Giancarlo Villacorta Quiñones</v>
          </cell>
          <cell r="F48" t="str">
            <v>Automatización de reportería Funnel</v>
          </cell>
          <cell r="G48" t="str">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ell>
          <cell r="H48" t="str">
            <v>UPC</v>
          </cell>
          <cell r="I48" t="str">
            <v>Ivan Olivares - VP Marketing y Comercial</v>
          </cell>
          <cell r="J48" t="str">
            <v xml:space="preserve">Gianfranco Espinoza </v>
          </cell>
          <cell r="K48"/>
          <cell r="L48" t="str">
            <v>Giancarlo Villacorta</v>
          </cell>
          <cell r="M48">
            <v>46174</v>
          </cell>
          <cell r="N48" t="str">
            <v>Si</v>
          </cell>
          <cell r="O48" t="str">
            <v>Revenue Growth</v>
          </cell>
          <cell r="P48"/>
          <cell r="Q48" t="str">
            <v>Otro</v>
          </cell>
          <cell r="R48" t="str">
            <v>Se requiere desarrollar nuevas funcionalidades para automatización de reportes funnel.</v>
          </cell>
          <cell r="S48"/>
          <cell r="T48" t="str">
            <v>Inscripciones</v>
          </cell>
          <cell r="U48"/>
          <cell r="V48" t="str">
            <v>Excelencia Operativa;Innovación y Crecimiento;Transformación Digital</v>
          </cell>
          <cell r="W48" t="str">
            <v>No</v>
          </cell>
          <cell r="X48"/>
          <cell r="Y48" t="str">
            <v>Esta iniciativa tiene como objetivo incrementar los ingresos proyectados mediante el aumento del número de estudiantes matriculados en los próximos años, así como mejorar la eficiencia en el servicio brindado a los estudiantes.</v>
          </cell>
          <cell r="Z48" t="str">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ell>
          <cell r="AA48">
            <v>1.5</v>
          </cell>
        </row>
        <row r="49">
          <cell r="A49">
            <v>71</v>
          </cell>
          <cell r="B49">
            <v>46093.733761574098</v>
          </cell>
          <cell r="C49">
            <v>46093.827060185198</v>
          </cell>
          <cell r="D49" t="str">
            <v>ronald.benites@laureate.pe</v>
          </cell>
          <cell r="E49" t="str">
            <v>Ronald Benites Vilchez</v>
          </cell>
          <cell r="F49" t="str">
            <v>[Horacius 1] -Automatización end-to-end de la creación de cuentas del AD y cálculo de la denominación del correo institucional mediante HORACIUS en UPN, UPC y CIB. incluyendo la construcción de APIs en HCM.</v>
          </cell>
          <cell r="G49" t="str">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ell>
          <cell r="H49" t="str">
            <v>LAU</v>
          </cell>
          <cell r="I49" t="str">
            <v>Humberto Marotta - Tecnologías y transformación digital</v>
          </cell>
          <cell r="J49" t="str">
            <v xml:space="preserve">Henry Longa </v>
          </cell>
          <cell r="K49"/>
          <cell r="L49" t="str">
            <v>Gerson Vereau</v>
          </cell>
          <cell r="M49">
            <v>46142</v>
          </cell>
          <cell r="N49" t="str">
            <v>No</v>
          </cell>
          <cell r="O49"/>
          <cell r="P49"/>
          <cell r="Q49" t="str">
            <v>Otro</v>
          </cell>
          <cell r="R49" t="str">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ell>
          <cell r="S49"/>
          <cell r="T49" t="str">
            <v>Proceso de incorporación y gestión de colaboradores 
Procesos operativos del negocio que utilizan aplicaciones institucionales, 
Proceso de gestión de identidades y accesos 
Procesos de control y cumplimiento regulatorio</v>
          </cell>
          <cell r="U49" t="str">
            <v>Todos</v>
          </cell>
          <cell r="V49" t="str">
            <v>Excelencia operativa</v>
          </cell>
          <cell r="W49" t="str">
            <v>No</v>
          </cell>
          <cell r="X49" t="str">
            <v>Menor a S/100,000.00</v>
          </cell>
          <cell r="Y49" t="str">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ell>
          <cell r="Z49" t="str">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ell>
          <cell r="AA49">
            <v>1.35</v>
          </cell>
        </row>
        <row r="50">
          <cell r="A50">
            <v>72</v>
          </cell>
          <cell r="B50">
            <v>46097.4821296296</v>
          </cell>
          <cell r="C50">
            <v>46097.537592592598</v>
          </cell>
          <cell r="D50" t="str">
            <v>kenjhy.torres@upc.pe</v>
          </cell>
          <cell r="E50" t="str">
            <v>Kenjhy Torres Vidalon</v>
          </cell>
          <cell r="F50" t="str">
            <v>Correcta visualización de requisitos de cursos con equivalencia</v>
          </cell>
          <cell r="G50" t="str">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ell>
          <cell r="H50" t="str">
            <v>UPC</v>
          </cell>
          <cell r="I50" t="str">
            <v>Milagros Morgan - Rectorado UPC</v>
          </cell>
          <cell r="J50" t="str">
            <v>Alice Rodrigues</v>
          </cell>
          <cell r="K50"/>
          <cell r="L50" t="str">
            <v>Ángela Lucano</v>
          </cell>
          <cell r="M50">
            <v>46142</v>
          </cell>
          <cell r="N50" t="str">
            <v>No</v>
          </cell>
          <cell r="O50"/>
          <cell r="P50"/>
          <cell r="Q50" t="str">
            <v>Otro</v>
          </cell>
          <cell r="R50" t="str">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ell>
          <cell r="S50"/>
          <cell r="T50" t="str">
            <v>Soporte al alumno (mesa de ayuda, atención académica, otros canales) y Auditorías externas (por ejemplo: WASC, SUNEDU u otros procesos de acreditación).</v>
          </cell>
          <cell r="U50" t="str">
            <v>Alumnos</v>
          </cell>
          <cell r="V50" t="str">
            <v>Excelencia académica</v>
          </cell>
          <cell r="W50" t="str">
            <v>Si</v>
          </cell>
          <cell r="X50" t="str">
            <v>No cuantificado o S/0</v>
          </cell>
          <cell r="Y50" t="str">
            <v>Mayor claridad y confiabilidad de los planes curriculares, facilitando auditorías internas y externas, revisiones académicas, la interpretación de los planes curriculares por parte de estudiantes, académicos y personal administrativo y la toma de decisiones institucionales.</v>
          </cell>
          <cell r="Z50" t="str">
            <v>https://educorpperu-my.sharepoint.com/personal/diana_zapata_laureate_pe1/_layouts/15/Doc.aspx?sourcedoc=%7BC9CB0B93-1AE9-4CFC-A069-B7549900B901%7D&amp;file=Correcta%20visualizaci%C3%B3n%20de%20requisitos%20de%20curso_Kenjhy%20Torres%20Vidalo.pptx&amp;action=edit&amp;mobileredirect=true</v>
          </cell>
          <cell r="AA50">
            <v>1.4</v>
          </cell>
        </row>
        <row r="51">
          <cell r="A51">
            <v>73</v>
          </cell>
          <cell r="B51">
            <v>46097.713333333297</v>
          </cell>
          <cell r="C51">
            <v>46097.749722222201</v>
          </cell>
          <cell r="D51" t="str">
            <v>daniel.cino@upc.pe</v>
          </cell>
          <cell r="E51" t="str">
            <v>Daniel Cino Barreda</v>
          </cell>
          <cell r="F51" t="str">
            <v>IMPULSO AL TRÁMITE DE DEPORTISTAS DESTACADOS</v>
          </cell>
          <cell r="G51" t="str">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ell>
          <cell r="H51" t="str">
            <v>UPC</v>
          </cell>
          <cell r="I51" t="str">
            <v>Milagros Morgan - Rectorado UPC</v>
          </cell>
          <cell r="J51" t="str">
            <v xml:space="preserve">Javiera Alcazar </v>
          </cell>
          <cell r="K51"/>
          <cell r="L51" t="str">
            <v>Ángela Lucano</v>
          </cell>
          <cell r="M51">
            <v>46111</v>
          </cell>
          <cell r="N51" t="str">
            <v>No</v>
          </cell>
          <cell r="O51"/>
          <cell r="P51"/>
          <cell r="Q51" t="str">
            <v>Otro</v>
          </cell>
          <cell r="R51" t="str">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ell>
          <cell r="S51"/>
          <cell r="T51" t="str">
            <v>PROCESO DE SOLICITUDES DE SERVICIO DE DEPORTISTAS DESTACADOS. 
IMPACTA EN REGISTRO DE NOTAS, 
CIERRE DE NRC 
CIERRE DE CICLO
CONTROL DE ASISTENCIA DEL ESTUDIANTE
APLICACION DEL REGLAMENTO DE ESTUDIOS Y DEL REGLAMENTO ADMINISTRATIVO ACADÉMICO</v>
          </cell>
          <cell r="U51"/>
          <cell r="V51" t="str">
            <v>Excelencia operativa</v>
          </cell>
          <cell r="W51" t="str">
            <v>Si</v>
          </cell>
          <cell r="X51"/>
          <cell r="Y51" t="str">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ell>
          <cell r="Z51" t="str">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ell>
          <cell r="AA51">
            <v>0.30000000000000004</v>
          </cell>
        </row>
        <row r="52">
          <cell r="A52">
            <v>74</v>
          </cell>
          <cell r="B52">
            <v>46097.479016203702</v>
          </cell>
          <cell r="C52">
            <v>46097.807569444398</v>
          </cell>
          <cell r="D52" t="str">
            <v>ronald.benites@laureate.pe</v>
          </cell>
          <cell r="E52" t="str">
            <v>Ronald Benites Vilchez</v>
          </cell>
          <cell r="F52" t="str">
            <v>Implementación de flujos de aprobación de solicitudes de acceso a aplicaciones de UPC mediante Horacius.</v>
          </cell>
          <cell r="G52" t="str">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ell>
          <cell r="H52" t="str">
            <v>UPC</v>
          </cell>
          <cell r="I52" t="str">
            <v>Humberto Marotta - Tecnologías y transformación digital</v>
          </cell>
          <cell r="J52" t="str">
            <v xml:space="preserve">Henry Longa </v>
          </cell>
          <cell r="K52"/>
          <cell r="L52" t="str">
            <v>Gerson Vereau</v>
          </cell>
          <cell r="M52">
            <v>46113</v>
          </cell>
          <cell r="N52" t="str">
            <v>No</v>
          </cell>
          <cell r="O52"/>
          <cell r="P52"/>
          <cell r="Q52" t="str">
            <v>Otro</v>
          </cell>
          <cell r="R52" t="str">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ell>
          <cell r="S52"/>
          <cell r="T52" t="str">
            <v xml:space="preserve">•	Proceso de incorporación y gestión de colaboradores 
•	Procesos operativos del negocio que utilizan aplicaciones institucionales, 
•	Proceso de gestión de identidades y accesos 
•	Procesos de control y cumplimiento regulatorio
</v>
          </cell>
          <cell r="U52"/>
          <cell r="V52" t="str">
            <v>Excelencia Operativa;Innovación y Crecimiento;Transformación Digital</v>
          </cell>
          <cell r="W52" t="str">
            <v>No</v>
          </cell>
          <cell r="X52"/>
          <cell r="Y52" t="str">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ell>
          <cell r="Z52" t="str">
            <v>https://educorpperu-my.sharepoint.com/personal/diana_zapata_laureate_pe1/Documents/Aplicaciones/Microsoft%20Forms/REGISTRO%20DE%20INICIATIVAS%20-%20GESTI%C3%93N%20DE%20LA%20DEMANDA%20(2%201/Adjuntar%20sustentos%20que%20ayuden%20al%20entendimiento%20de/Aprobaci%C3%B3n%20VP-Humberto_Ronald%20Benites%20Vilch%201.pdf</v>
          </cell>
          <cell r="AA52">
            <v>0</v>
          </cell>
        </row>
        <row r="53">
          <cell r="A53">
            <v>75</v>
          </cell>
          <cell r="B53">
            <v>46097.842962962997</v>
          </cell>
          <cell r="C53">
            <v>46097.862928240698</v>
          </cell>
          <cell r="D53" t="str">
            <v>ronald.benites@laureate.pe</v>
          </cell>
          <cell r="E53" t="str">
            <v>Ronald Benites Vilchez</v>
          </cell>
          <cell r="F53" t="str">
            <v>Implementación de APIs para la automatización del aprovisionamiento y desaprovisionamiento de accesos en aplicaciones de UPC mediante Horacius, con soporte de un proveedor especializado.</v>
          </cell>
          <cell r="G53" t="str">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ell>
          <cell r="H53" t="str">
            <v>UPC</v>
          </cell>
          <cell r="I53" t="str">
            <v>Humberto Marotta - Tecnologías y transformación digital</v>
          </cell>
          <cell r="J53" t="str">
            <v xml:space="preserve">Henry Longa </v>
          </cell>
          <cell r="K53"/>
          <cell r="L53" t="str">
            <v>Gerson Vereau</v>
          </cell>
          <cell r="M53">
            <v>46113</v>
          </cell>
          <cell r="N53" t="str">
            <v>No</v>
          </cell>
          <cell r="O53"/>
          <cell r="P53"/>
          <cell r="Q53" t="str">
            <v>Otro</v>
          </cell>
          <cell r="R53" t="str">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ell>
          <cell r="S53"/>
          <cell r="T53" t="str">
            <v xml:space="preserve">•	Proceso de incorporación y gestión de colaboradores 
•	Procesos operativos del negocio que utilizan aplicaciones institucionales, 
•	Proceso de gestión de identidades y accesos 
•	Procesos de control y cumplimiento regulatorio
</v>
          </cell>
          <cell r="U53"/>
          <cell r="V53" t="str">
            <v>Excelencia Operativa;Innovación y Crecimiento;Transformación Digital</v>
          </cell>
          <cell r="W53" t="str">
            <v>No</v>
          </cell>
          <cell r="X53"/>
          <cell r="Y53" t="str">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ell>
          <cell r="Z53" t="str">
            <v>https://educorpperu-my.sharepoint.com/personal/diana_zapata_laureate_pe1/Documents/Aplicaciones/Microsoft%20Forms/REGISTRO%20DE%20INICIATIVAS%20-%20GESTI%C3%93N%20DE%20LA%20DEMANDA%20(2%201/Adjuntar%20sustentos%20que%20ayuden%20al%20entendimiento%20de/Aprobaci%C3%B3n%20VP-Humberto_Ronald%20Benites%20Vilch%202.pdf</v>
          </cell>
          <cell r="AA53">
            <v>0</v>
          </cell>
        </row>
        <row r="54">
          <cell r="A54">
            <v>76</v>
          </cell>
          <cell r="B54">
            <v>46099.400451388901</v>
          </cell>
          <cell r="C54">
            <v>46099.413530092599</v>
          </cell>
          <cell r="D54" t="str">
            <v>giancarlo.villacorta@upc.pe</v>
          </cell>
          <cell r="E54" t="str">
            <v>Giancarlo Villacorta Quiñones</v>
          </cell>
          <cell r="F54" t="str">
            <v>Implementación de clonación automática – Idiomas UPC</v>
          </cell>
          <cell r="G54" t="str">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ell>
          <cell r="H54" t="str">
            <v>UPC</v>
          </cell>
          <cell r="I54" t="str">
            <v>Milagros Morgan - Rectorado UPC</v>
          </cell>
          <cell r="J54" t="str">
            <v>Briam Ledesma</v>
          </cell>
          <cell r="K54"/>
          <cell r="L54" t="str">
            <v>Ángela Lucano</v>
          </cell>
          <cell r="M54">
            <v>46238</v>
          </cell>
          <cell r="N54" t="str">
            <v>No</v>
          </cell>
          <cell r="O54"/>
          <cell r="P54"/>
          <cell r="Q54" t="str">
            <v>Otro</v>
          </cell>
          <cell r="R54" t="str">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ell>
          <cell r="S54"/>
          <cell r="T54" t="str">
            <v>Matrícula de alumnos del Centro de Idiomas para programas de Pregrado y EPE.</v>
          </cell>
          <cell r="U54" t="str">
            <v>Alumnos</v>
          </cell>
          <cell r="V54" t="str">
            <v>Excelencia Operativa</v>
          </cell>
          <cell r="W54" t="str">
            <v>No</v>
          </cell>
          <cell r="X54" t="str">
            <v>No cuantificado o S/0</v>
          </cell>
          <cell r="Y54" t="str">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ell>
          <cell r="Z54" t="str">
            <v>https://educorpperu-my.sharepoint.com/personal/diana_zapata_laureate_pe1/_layouts/15/Doc.aspx?sourcedoc=%7BDC88AB5E-04FF-4433-AED6-D0DE1896CD0E%7D&amp;file=Solicitud%20de%20requerimientos%20Clonaci%C3%B3n%20Autom%C3%A1t_Giancarlo%20Villacorta.pptx&amp;action=edit&amp;mobileredirect=true</v>
          </cell>
          <cell r="AA54">
            <v>1.2000000000000002</v>
          </cell>
        </row>
        <row r="55">
          <cell r="A55">
            <v>77</v>
          </cell>
          <cell r="B55">
            <v>46099.589618055601</v>
          </cell>
          <cell r="C55">
            <v>46099.6251388889</v>
          </cell>
          <cell r="D55" t="str">
            <v>amador.pfuro@laureate.pe</v>
          </cell>
          <cell r="E55" t="str">
            <v>Amador Pfuro Tapia</v>
          </cell>
          <cell r="F55" t="str">
            <v>Mejora en la Plataforma de Sostenibilidad</v>
          </cell>
          <cell r="G55" t="str">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ell>
          <cell r="H55" t="str">
            <v>UPC</v>
          </cell>
          <cell r="I55" t="str">
            <v>Claudia Cabrera - VP Comunicaciones</v>
          </cell>
          <cell r="J55" t="str">
            <v xml:space="preserve">Marizoila Fontana </v>
          </cell>
          <cell r="K55"/>
          <cell r="L55" t="str">
            <v>Ángela Lucano</v>
          </cell>
          <cell r="M55">
            <v>46122</v>
          </cell>
          <cell r="N55" t="str">
            <v>No</v>
          </cell>
          <cell r="O55"/>
          <cell r="P55"/>
          <cell r="Q55" t="str">
            <v>Otro</v>
          </cell>
          <cell r="R55" t="str">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ell>
          <cell r="S55"/>
          <cell r="T55" t="str">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ell>
          <cell r="U55" t="str">
            <v>Administrativos</v>
          </cell>
          <cell r="V55" t="str">
            <v>Excelencia operativa</v>
          </cell>
          <cell r="W55" t="str">
            <v>No</v>
          </cell>
          <cell r="X55" t="str">
            <v>No cuantificado o S/0</v>
          </cell>
          <cell r="Y55" t="str">
            <v>Mejora en la calidad, trazabilidad y confiabilidad de la información registrada, reduciendo errores, reprocesos y riesgos asociados a inconsistencias en auditorías, reportes externos y decisiones de alta dirección.</v>
          </cell>
          <cell r="Z55" t="str">
            <v>https://educorpperu-my.sharepoint.com/personal/diana_zapata_laureate_pe1/_layouts/15/Doc.aspx?sourcedoc=%7BFCB7DE8D-4941-4103-BDAE-025062FE0577%7D&amp;file=Solicitud%20de%20requerimientos%20Idea%20nueva%20y%20mejo_Amador%20Pfuro%20Tapia.pptx&amp;action=edit&amp;mobileredirect=true</v>
          </cell>
          <cell r="AA55">
            <v>0.45000000000000007</v>
          </cell>
        </row>
        <row r="56">
          <cell r="A56">
            <v>78</v>
          </cell>
          <cell r="B56">
            <v>46098.392349537004</v>
          </cell>
          <cell r="C56">
            <v>46101.478703703702</v>
          </cell>
          <cell r="D56" t="str">
            <v>angela.lucano@upc.pe</v>
          </cell>
          <cell r="E56" t="str">
            <v>Angela Lucano Carranza</v>
          </cell>
          <cell r="F56" t="str">
            <v>Mejora del Reporte de Matriculados de Licencias Coursera (Sólo matriculados)</v>
          </cell>
          <cell r="G56" t="str">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ell>
          <cell r="H56" t="str">
            <v>UPC</v>
          </cell>
          <cell r="I56" t="str">
            <v>Mónica García - VP Operaciones Digitales y Online</v>
          </cell>
          <cell r="J56" t="str">
            <v xml:space="preserve">Soledad Alfaro </v>
          </cell>
          <cell r="K56"/>
          <cell r="L56" t="str">
            <v>Ángela Lucano</v>
          </cell>
          <cell r="M56">
            <v>46234</v>
          </cell>
          <cell r="N56" t="str">
            <v>No</v>
          </cell>
          <cell r="O56"/>
          <cell r="P56"/>
          <cell r="Q56" t="str">
            <v>Otro</v>
          </cell>
          <cell r="R56" t="str">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ell>
          <cell r="S56"/>
          <cell r="T56" t="str">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ell>
          <cell r="U56" t="str">
            <v>Administrativos</v>
          </cell>
          <cell r="V56" t="str">
            <v>Excelencia operativa</v>
          </cell>
          <cell r="W56" t="str">
            <v>Si</v>
          </cell>
          <cell r="X56" t="str">
            <v>Menor a S/100,000.00</v>
          </cell>
          <cell r="Y56" t="str">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ell>
          <cell r="Z56" t="str">
            <v>https://educorpperu-my.sharepoint.com/personal/diana_zapata_laureate_pe1/_layouts/15/Doc.aspx?sourcedoc=%7B1E80FFDC-3F4D-4CFD-82C9-69626EE634C9%7D&amp;file=Plantilla%20Solicitud%20de%20requerimientos%20Reporte_Angela%20Lucano%20Carran.pptx&amp;action=edit&amp;mobileredirect=true</v>
          </cell>
          <cell r="AA56">
            <v>0.75000000000000011</v>
          </cell>
        </row>
        <row r="57">
          <cell r="A57">
            <v>79</v>
          </cell>
          <cell r="B57">
            <v>46101.478958333297</v>
          </cell>
          <cell r="C57">
            <v>46101.485960648097</v>
          </cell>
          <cell r="D57" t="str">
            <v>angela.lucano@upc.pe</v>
          </cell>
          <cell r="E57" t="str">
            <v>Angela Lucano Carranza</v>
          </cell>
          <cell r="F57" t="str">
            <v>Mejora del Reporte de Matriculados de Licencias Coursera (Sólo notas)</v>
          </cell>
          <cell r="G57" t="str">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ell>
          <cell r="H57" t="str">
            <v>UPC</v>
          </cell>
          <cell r="I57" t="str">
            <v>Mónica García - VP Operaciones Digitales y Online</v>
          </cell>
          <cell r="J57" t="str">
            <v xml:space="preserve">Soledad Alfaro </v>
          </cell>
          <cell r="K57"/>
          <cell r="L57" t="str">
            <v>Ángela Lucano</v>
          </cell>
          <cell r="M57">
            <v>46234</v>
          </cell>
          <cell r="N57" t="str">
            <v>No</v>
          </cell>
          <cell r="O57"/>
          <cell r="P57"/>
          <cell r="Q57" t="str">
            <v>Otro</v>
          </cell>
          <cell r="R57" t="str">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ell>
          <cell r="S57"/>
          <cell r="T57" t="str">
            <v>Proceso de seguimiento académico y comunicación personalizada a estudiantes (solo en el caso de notas)
Proceso de generación de reportes de cierre de ciclo (matrículas + notas)</v>
          </cell>
          <cell r="U57"/>
          <cell r="V57" t="str">
            <v>Excelencia operativa</v>
          </cell>
          <cell r="W57" t="str">
            <v>Si</v>
          </cell>
          <cell r="X57"/>
          <cell r="Y57" t="str">
            <v>Entrega de comunicaciones personalizadas a estudiantes sobre su avance.</v>
          </cell>
          <cell r="Z57" t="str">
            <v>https://educorpperu-my.sharepoint.com/personal/diana_zapata_laureate_pe1/_layouts/15/Doc.aspx?sourcedoc=%7BCABC557D-B48D-48A5-97C3-D586FDCFB6EB%7D&amp;file=Plantilla%20Solicitud%20de%20requerimientos%20Reporte_Angela%20Lucano%20Carran%201.pptx&amp;action=edit&amp;mobileredirect=true</v>
          </cell>
          <cell r="AA57">
            <v>0.30000000000000004</v>
          </cell>
        </row>
        <row r="58">
          <cell r="A58">
            <v>80</v>
          </cell>
          <cell r="B58">
            <v>46105.570034722201</v>
          </cell>
          <cell r="C58">
            <v>46105.588645833297</v>
          </cell>
          <cell r="D58" t="str">
            <v>gerson.vereau@upn.edu.pe</v>
          </cell>
          <cell r="E58" t="str">
            <v>Gerson Vereau Rosas</v>
          </cell>
          <cell r="F58" t="str">
            <v>MODIFICACION DE CAMPO OBLIGATORIO EN LIBRO VIRTUAL DE RECLAMACIONES UPN</v>
          </cell>
          <cell r="G58" t="str">
            <v xml:space="preserve">Configurar el campo EMAIL del formulario virtual del libro de reclamaciones para que no tenga la condición de obligatorio. Además que se configure un Push-up donde se muestre un texto que invite a registrar un correo electrónico
</v>
          </cell>
          <cell r="H58" t="str">
            <v>UPN</v>
          </cell>
          <cell r="I58" t="str">
            <v>Álvaro Valdez - VP Operaciones</v>
          </cell>
          <cell r="J58" t="str">
            <v xml:space="preserve">Luis Roncal </v>
          </cell>
          <cell r="K58"/>
          <cell r="L58" t="str">
            <v>Gerson Vereau</v>
          </cell>
          <cell r="M58">
            <v>46118</v>
          </cell>
          <cell r="N58" t="str">
            <v>No</v>
          </cell>
          <cell r="O58"/>
          <cell r="P58"/>
          <cell r="Q58" t="str">
            <v>Otro</v>
          </cell>
          <cell r="R58" t="str">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ell>
          <cell r="S58"/>
          <cell r="T58" t="str">
            <v>Proceso de Gestión de quejas y reclamos de estudiantes.</v>
          </cell>
          <cell r="U58"/>
          <cell r="V58" t="str">
            <v>Excelencia Operativa</v>
          </cell>
          <cell r="W58" t="str">
            <v>No</v>
          </cell>
          <cell r="X58"/>
          <cell r="Y58" t="str">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ell>
          <cell r="Z58" t="str">
            <v>https://educorpperu-my.sharepoint.com/personal/diana_zapata_laureate_pe1/_layouts/15/Doc.aspx?sourcedoc=%7BC9D14665-0CC6-4BCF-854A-0BBA05E5B0A2%7D&amp;file=Solicitud%20de%20requerimientos%20Idea%20nueva%20y%20mejo_Gerson%20Vereau%20Rosas.pptx&amp;action=edit&amp;mobileredirect=true</v>
          </cell>
          <cell r="AA58">
            <v>0.30000000000000004</v>
          </cell>
        </row>
        <row r="59">
          <cell r="A59">
            <v>81</v>
          </cell>
          <cell r="B59">
            <v>46105.575358796297</v>
          </cell>
          <cell r="C59">
            <v>46105.606215277803</v>
          </cell>
          <cell r="D59" t="str">
            <v>carla.arias@upn.edu.pe</v>
          </cell>
          <cell r="E59" t="str">
            <v>Carla Arias Schreiber Ulloa</v>
          </cell>
          <cell r="F59" t="str">
            <v>Automatización de Programación UPN</v>
          </cell>
          <cell r="G59" t="str">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ell>
          <cell r="H59" t="str">
            <v>UPN</v>
          </cell>
          <cell r="I59" t="str">
            <v>Martín Santana - Rectorado UPN</v>
          </cell>
          <cell r="J59" t="str">
            <v xml:space="preserve">Janeth Albujar </v>
          </cell>
          <cell r="K59"/>
          <cell r="L59" t="str">
            <v>Carla Arias-Schreiber</v>
          </cell>
          <cell r="M59">
            <v>46356</v>
          </cell>
          <cell r="N59" t="str">
            <v>Si</v>
          </cell>
          <cell r="O59" t="str">
            <v>Academic Managment</v>
          </cell>
          <cell r="P59">
            <v>76290</v>
          </cell>
          <cell r="Q59" t="str">
            <v>Otro</v>
          </cell>
          <cell r="R59" t="str">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ell>
          <cell r="S59"/>
          <cell r="T59" t="str">
            <v>Estimación de demanda
Planificación y programación de horarios
Matrícula de estudiantes (nuevos, continuos, reingresos)
Alcance UG/ WA, en todas las modalidades de dictado.</v>
          </cell>
          <cell r="U59"/>
          <cell r="V59" t="str">
            <v>Excelencia operativa</v>
          </cell>
          <cell r="W59" t="str">
            <v>No</v>
          </cell>
          <cell r="X59"/>
          <cell r="Y59" t="str">
            <v>Demanda confiable
Evitar tantas adecuaciones de programación durante la matrícula
Matrícula más fluida</v>
          </cell>
          <cell r="Z59" t="str">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ell>
          <cell r="AA59">
            <v>1.8</v>
          </cell>
        </row>
        <row r="60">
          <cell r="A60">
            <v>82</v>
          </cell>
          <cell r="B60">
            <v>46106.062025462998</v>
          </cell>
          <cell r="C60">
            <v>46106.067824074104</v>
          </cell>
          <cell r="D60" t="str">
            <v>jose.herbozo@upn.edu.pe</v>
          </cell>
          <cell r="E60" t="str">
            <v>Jose Paredes Herbozo</v>
          </cell>
          <cell r="F60" t="str">
            <v>B2B inhouse - Ajuste para que en las facturas muestren la descripción del nombre del programa que se está vendiendo</v>
          </cell>
          <cell r="G60" t="str">
            <v>Que las facturas de UPN emitidas de programas de posgrado y/o Programas Inhouse detallen el nombre largo del programa en las facturas que generamos para venta B2B.</v>
          </cell>
          <cell r="H60" t="str">
            <v>UPN</v>
          </cell>
          <cell r="I60" t="str">
            <v>Ivan Olivares - VP Marketing y Comercial</v>
          </cell>
          <cell r="J60" t="str">
            <v>Tatiana Chiock</v>
          </cell>
          <cell r="K60"/>
          <cell r="L60" t="str">
            <v>Jose Paredes</v>
          </cell>
          <cell r="M60">
            <v>46127</v>
          </cell>
          <cell r="N60" t="str">
            <v>Si</v>
          </cell>
          <cell r="O60" t="str">
            <v>Revenue Growth</v>
          </cell>
          <cell r="P60">
            <v>77418</v>
          </cell>
          <cell r="Q60" t="str">
            <v>Otro</v>
          </cell>
          <cell r="R60" t="str">
            <v>Que las facturas de UPN emitidas de programas de posgrado y/o Programas Inhouse detallen el nombre largo del programa en las facturas emitidas a B2B</v>
          </cell>
          <cell r="S60"/>
          <cell r="T60" t="str">
            <v>Venta B2B, facturación</v>
          </cell>
          <cell r="U60"/>
          <cell r="V60" t="str">
            <v>Crecimiento escalable</v>
          </cell>
          <cell r="W60" t="str">
            <v>No</v>
          </cell>
          <cell r="X60"/>
          <cell r="Y60" t="str">
            <v xml:space="preserve">Revenue estimado high level 500K PEN
</v>
          </cell>
          <cell r="Z60" t="str">
            <v>https://educorpperu-my.sharepoint.com/personal/diana_zapata_laureate_pe1/_layouts/15/Doc.aspx?sourcedoc=%7B0C76C5E4-CAE1-4117-96A8-0125E2CE91E3%7D&amp;file=Solicitud%20de%20requerimientos%20Idea%20nueva%20y%20mejo_Jose%20Paredes%20Herbozo%201.pptx&amp;action=edit&amp;mobileredirect=true</v>
          </cell>
          <cell r="AA60">
            <v>2</v>
          </cell>
        </row>
        <row r="61">
          <cell r="A61">
            <v>83</v>
          </cell>
          <cell r="B61">
            <v>46106.067951388897</v>
          </cell>
          <cell r="C61">
            <v>46106.080798611103</v>
          </cell>
          <cell r="D61" t="str">
            <v>jose.herbozo@upn.edu.pe</v>
          </cell>
          <cell r="E61" t="str">
            <v>Jose Paredes Herbozo</v>
          </cell>
          <cell r="F61" t="str">
            <v>B2B inhouse - Implementar proceso en Banner que permita la ejecución masiva de las actividades de incorporación en Banner a la población de ingresantes B2B</v>
          </cell>
          <cell r="G61" t="str">
            <v>Reducir tiempos de ventas para B2B</v>
          </cell>
          <cell r="H61" t="str">
            <v>UPN</v>
          </cell>
          <cell r="I61" t="str">
            <v>Ivan Olivares - VP Marketing y Comercial</v>
          </cell>
          <cell r="J61" t="str">
            <v>Tatiana Chiock</v>
          </cell>
          <cell r="K61"/>
          <cell r="L61" t="str">
            <v>Jose Paredes</v>
          </cell>
          <cell r="M61">
            <v>46127</v>
          </cell>
          <cell r="N61" t="str">
            <v>Si</v>
          </cell>
          <cell r="O61" t="str">
            <v>Revenue Growth</v>
          </cell>
          <cell r="P61">
            <v>77418</v>
          </cell>
          <cell r="Q61" t="str">
            <v>Otro</v>
          </cell>
          <cell r="R61" t="str">
            <v>Actualmente la carga en Banner para B2B es manual, 1 a 1, esto hace un trabajo operativo muy grande.</v>
          </cell>
          <cell r="S61"/>
          <cell r="T61" t="str">
            <v>Admisión B2B.</v>
          </cell>
          <cell r="U61"/>
          <cell r="V61" t="str">
            <v>Crecimiento escalable</v>
          </cell>
          <cell r="W61" t="str">
            <v>No</v>
          </cell>
          <cell r="X61"/>
          <cell r="Y61" t="str">
            <v>Reducción en la operación e incremento en agilidad de venta.</v>
          </cell>
          <cell r="Z61" t="str">
            <v>https://educorpperu-my.sharepoint.com/personal/diana_zapata_laureate_pe1/_layouts/15/Doc.aspx?sourcedoc=%7B2AFEDEEB-734E-4766-99E2-E15468C91BAB%7D&amp;file=Solicitud%20de%20requerimientos%20Idea%20nueva%20y%20mejo_Jose%20Paredes%20Herbozo%202.pptx&amp;action=edit&amp;mobileredirect=true</v>
          </cell>
          <cell r="AA61">
            <v>2</v>
          </cell>
        </row>
        <row r="62">
          <cell r="A62">
            <v>84</v>
          </cell>
          <cell r="B62">
            <v>46106.080833333297</v>
          </cell>
          <cell r="C62">
            <v>46106.090543981503</v>
          </cell>
          <cell r="D62" t="str">
            <v>jose.herbozo@upn.edu.pe</v>
          </cell>
          <cell r="E62" t="str">
            <v>Jose Paredes Herbozo</v>
          </cell>
          <cell r="F62" t="str">
            <v>Modificación de regla en CRM cuando se ingrese un lead con fuente de ingreso mixta</v>
          </cell>
          <cell r="G62" t="str">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ell>
          <cell r="H62" t="str">
            <v>UPN</v>
          </cell>
          <cell r="I62" t="str">
            <v>Ivan Olivares - VP Marketing y Comercial</v>
          </cell>
          <cell r="J62" t="str">
            <v>José Chojeda</v>
          </cell>
          <cell r="K62"/>
          <cell r="L62" t="str">
            <v>Jose Paredes</v>
          </cell>
          <cell r="M62">
            <v>46127</v>
          </cell>
          <cell r="N62" t="str">
            <v>No</v>
          </cell>
          <cell r="O62"/>
          <cell r="P62"/>
          <cell r="Q62" t="str">
            <v>Otro</v>
          </cell>
          <cell r="R62" t="str">
            <v>Actualmente el número de celular de un lead mixto no se está actualizando con la última información.</v>
          </cell>
          <cell r="S62"/>
          <cell r="T62" t="str">
            <v>Admisión</v>
          </cell>
          <cell r="U62" t="str">
            <v>Administrativos</v>
          </cell>
          <cell r="V62" t="str">
            <v>Crecimiento escalable</v>
          </cell>
          <cell r="W62" t="str">
            <v>No</v>
          </cell>
          <cell r="X62" t="str">
            <v>No cuantificado o S/0</v>
          </cell>
          <cell r="Y62" t="str">
            <v xml:space="preserve">Impacto en ventas directo al tener el último número de celular ingresado por el negocio. </v>
          </cell>
          <cell r="Z62" t="str">
            <v>https://educorpperu-my.sharepoint.com/personal/diana_zapata_laureate_pe1/_layouts/15/Doc.aspx?sourcedoc=%7B6B191BF9-63B5-46D3-94DE-F8FA06426D61%7D&amp;file=SOLICITUD%20CAMPOS%20UTM%20MADURACI%C3%93N%20-%20MODIFICACIO_Jose%20Paredes%20Herbozo.pptx&amp;action=edit&amp;mobileredirect=true</v>
          </cell>
          <cell r="AA62">
            <v>0.65</v>
          </cell>
        </row>
        <row r="63">
          <cell r="A63">
            <v>85</v>
          </cell>
          <cell r="B63">
            <v>46105.588715277801</v>
          </cell>
          <cell r="C63">
            <v>46106.476041666698</v>
          </cell>
          <cell r="D63" t="str">
            <v>gerson.vereau@upn.edu.pe</v>
          </cell>
          <cell r="E63" t="str">
            <v>Gerson Vereau Rosas</v>
          </cell>
          <cell r="F63" t="str">
            <v>Implementación de encuesta de satisfacción post atención y base de datos en canal telefónico UPN</v>
          </cell>
          <cell r="G63" t="str">
            <v>Para medir la satisfacción del estudiante respecto a la atención recibida en el canal telefónico, permitiendo generar indicadores de experiencia y mejorar la calidad del servicio. Y la medición directa de la experiencia del usuario posterior a la interacción.</v>
          </cell>
          <cell r="H63" t="str">
            <v>UPN</v>
          </cell>
          <cell r="I63" t="str">
            <v>Mónica García - VP Operaciones Digitales y Online</v>
          </cell>
          <cell r="J63" t="str">
            <v xml:space="preserve">Luis Roncal </v>
          </cell>
          <cell r="K63"/>
          <cell r="L63" t="str">
            <v>Ángela Lucano</v>
          </cell>
          <cell r="M63">
            <v>46142</v>
          </cell>
          <cell r="N63" t="str">
            <v>No</v>
          </cell>
          <cell r="O63"/>
          <cell r="P63"/>
          <cell r="Q63" t="str">
            <v>Otro</v>
          </cell>
          <cell r="R63" t="str">
            <v>Es una encuesta manual, el desafío es poder levantar la satisfacción del alumno y reducir las horas hombre al trabajar el resultado (es un paso más en el equipo).</v>
          </cell>
          <cell r="S63"/>
          <cell r="T63" t="str">
            <v>Proceso de atención al estudiante</v>
          </cell>
          <cell r="U63"/>
          <cell r="V63" t="str">
            <v>Excelencia Operativa</v>
          </cell>
          <cell r="W63" t="str">
            <v>No</v>
          </cell>
          <cell r="X63"/>
          <cell r="Y63" t="str">
            <v>Mejora la satisfacción del estudiante</v>
          </cell>
          <cell r="Z63" t="str">
            <v>https://educorpperu-my.sharepoint.com/personal/diana_zapata_laureate_pe1/_layouts/15/Doc.aspx?sourcedoc=%7B01D400AE-5DCC-421A-BCC5-3D78CDFEB12A%7D&amp;file=SOLICITUD%20DE%20REQUERIMIENTOS%20(1)_Gerson%20Vereau%20Rosas.pptx&amp;action=edit&amp;mobileredirect=true</v>
          </cell>
          <cell r="AA63">
            <v>0.30000000000000004</v>
          </cell>
        </row>
        <row r="64">
          <cell r="A64">
            <v>86</v>
          </cell>
          <cell r="B64">
            <v>46106.524722222202</v>
          </cell>
          <cell r="C64">
            <v>46106.537141203698</v>
          </cell>
          <cell r="D64" t="str">
            <v>gerson.vereau@upn.edu.pe</v>
          </cell>
          <cell r="E64" t="str">
            <v>Gerson Vereau Rosas</v>
          </cell>
          <cell r="F64" t="str">
            <v>Ajustar query Reporte R2 que servirá como como input para la generación del RPA de Validación de Egreso (fase 2)</v>
          </cell>
          <cell r="G64" t="str">
            <v>Contar con el reporte que sirve como input para la generación del RPA de Validación de Egreso (fase 2) que actualmente se viene trabajando con el equipo de Automatización de Procesos y está detenido porque se requiere este ajuste en la Query.</v>
          </cell>
          <cell r="H64" t="str">
            <v>UPN</v>
          </cell>
          <cell r="I64" t="str">
            <v>Martín Santana - Rectorado UPN</v>
          </cell>
          <cell r="J64" t="str">
            <v xml:space="preserve">Carlos Diez </v>
          </cell>
          <cell r="K64"/>
          <cell r="L64" t="str">
            <v>Carla Arias-Schreiber</v>
          </cell>
          <cell r="M64">
            <v>46218</v>
          </cell>
          <cell r="N64" t="str">
            <v>No</v>
          </cell>
          <cell r="O64"/>
          <cell r="P64"/>
          <cell r="Q64" t="str">
            <v>Regulatoria</v>
          </cell>
          <cell r="R64" t="str">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ell>
          <cell r="S64"/>
          <cell r="T64" t="str">
            <v>Proceso de egreso estudiantes</v>
          </cell>
          <cell r="U64"/>
          <cell r="V64" t="str">
            <v>Excelencia operativa</v>
          </cell>
          <cell r="W64" t="str">
            <v>No</v>
          </cell>
          <cell r="X64"/>
          <cell r="Y64" t="str">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ell>
          <cell r="Z64" t="str">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ell>
          <cell r="AA64">
            <v>1.8</v>
          </cell>
        </row>
        <row r="65">
          <cell r="A65">
            <v>87</v>
          </cell>
          <cell r="B65">
            <v>46106.532939814802</v>
          </cell>
          <cell r="C65">
            <v>46106.551574074103</v>
          </cell>
          <cell r="D65" t="str">
            <v>giancarlo.villacorta@upc.pe</v>
          </cell>
          <cell r="E65" t="str">
            <v>Giancarlo Villacorta Quiñones</v>
          </cell>
          <cell r="F65" t="str">
            <v>Activar el módulo “Matrícula en bloque” de Banner para la EPG.</v>
          </cell>
          <cell r="G65" t="str">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ell>
          <cell r="H65" t="str">
            <v>UPC</v>
          </cell>
          <cell r="I65" t="str">
            <v>Milagros Morgan - Rectorado UPC</v>
          </cell>
          <cell r="J65" t="str">
            <v>Miguel Chang</v>
          </cell>
          <cell r="K65"/>
          <cell r="L65" t="str">
            <v>Giancarlo Villacorta</v>
          </cell>
          <cell r="M65">
            <v>46127</v>
          </cell>
          <cell r="N65" t="str">
            <v>No</v>
          </cell>
          <cell r="O65"/>
          <cell r="P65"/>
          <cell r="Q65" t="str">
            <v>Otro</v>
          </cell>
          <cell r="R65" t="str">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ell>
          <cell r="S65"/>
          <cell r="T65" t="str">
            <v>Proceso de matricula de la EPG, habilitación en blackboard, habilitación en Portal docente.</v>
          </cell>
          <cell r="U65"/>
          <cell r="V65" t="str">
            <v>Excelencia Operativa;Calidad Académica;Innovación y Crecimiento</v>
          </cell>
          <cell r="W65" t="str">
            <v>No</v>
          </cell>
          <cell r="X65"/>
          <cell r="Y65" t="str">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ell>
          <cell r="Z65"/>
          <cell r="AA65">
            <v>0</v>
          </cell>
        </row>
        <row r="66">
          <cell r="A66">
            <v>88</v>
          </cell>
          <cell r="B66">
            <v>46101.486909722204</v>
          </cell>
          <cell r="C66">
            <v>46106.567800925899</v>
          </cell>
          <cell r="D66" t="str">
            <v>angela.lucano@upc.pe</v>
          </cell>
          <cell r="E66" t="str">
            <v>Angela Lucano Carranza</v>
          </cell>
          <cell r="F66" t="str">
            <v>Implementación de un modelo de reportería integrado para la gestión del estudiante becado</v>
          </cell>
          <cell r="G66" t="str">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ell>
          <cell r="H66" t="str">
            <v>UPC</v>
          </cell>
          <cell r="I66" t="str">
            <v>Milagros Morgan - Rectorado UPC</v>
          </cell>
          <cell r="J66" t="str">
            <v xml:space="preserve">Maria Cifuentes </v>
          </cell>
          <cell r="K66"/>
          <cell r="L66" t="str">
            <v>Ángela Lucano</v>
          </cell>
          <cell r="M66">
            <v>46129</v>
          </cell>
          <cell r="N66" t="str">
            <v>No</v>
          </cell>
          <cell r="O66"/>
          <cell r="P66"/>
          <cell r="Q66" t="str">
            <v>Otro</v>
          </cell>
          <cell r="R66" t="str">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ell>
          <cell r="S66"/>
          <cell r="T66" t="str">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ell>
          <cell r="U66"/>
          <cell r="V66" t="str">
            <v>Excelencia Operativa</v>
          </cell>
          <cell r="W66" t="str">
            <v>No</v>
          </cell>
          <cell r="X66"/>
          <cell r="Y66" t="str">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ell>
          <cell r="Z66" t="str">
            <v>https://educorpperu-my.sharepoint.com/personal/diana_zapata_laureate_pe1/_layouts/15/Doc.aspx?sourcedoc=%7B5B17155A-09DE-47FC-A6C2-359025EABBD4%7D&amp;file=Solicitud%20de%20requerimientos%20Idea%20nueva%20y%20mejo_Angela%20Lucano%20Carran.pptx&amp;action=edit&amp;mobileredirect=true</v>
          </cell>
          <cell r="AA66">
            <v>0.30000000000000004</v>
          </cell>
        </row>
        <row r="67">
          <cell r="A67">
            <v>89</v>
          </cell>
          <cell r="B67">
            <v>46108.472812499997</v>
          </cell>
          <cell r="C67">
            <v>46108.482928240701</v>
          </cell>
          <cell r="D67" t="str">
            <v>gerson.vereau@upn.edu.pe</v>
          </cell>
          <cell r="E67" t="str">
            <v>Gerson Vereau Rosas</v>
          </cell>
          <cell r="F67" t="str">
            <v>Segmentar la visualización de NRC en matrícula en línea según perfil académico del estudiante</v>
          </cell>
          <cell r="G67" t="str">
            <v>Mejorar la experiencia del estudiante durante el proceso de matrícula, Reducir intentos fallidos de inscripción, Disminuir consultas y reclamos relacionados a restricciones de malla o modalidad, Optimizar el proceso de selección de cursos haciéndolo más claro y ordenado.</v>
          </cell>
          <cell r="H67" t="str">
            <v>UPN</v>
          </cell>
          <cell r="I67" t="str">
            <v>Martín Santana - Rectorado UPN</v>
          </cell>
          <cell r="J67" t="str">
            <v xml:space="preserve">Janeth Albujar </v>
          </cell>
          <cell r="K67"/>
          <cell r="L67" t="str">
            <v>Carla Arias-Schreiber</v>
          </cell>
          <cell r="M67">
            <v>46188</v>
          </cell>
          <cell r="N67" t="str">
            <v>No</v>
          </cell>
          <cell r="O67"/>
          <cell r="P67"/>
          <cell r="Q67" t="str">
            <v>Otro</v>
          </cell>
          <cell r="R67" t="str">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ell>
          <cell r="S67"/>
          <cell r="T67" t="str">
            <v>Proceso de matrícula</v>
          </cell>
          <cell r="U67"/>
          <cell r="V67" t="str">
            <v>Excelencia Operativa</v>
          </cell>
          <cell r="W67" t="str">
            <v>No</v>
          </cell>
          <cell r="X67"/>
          <cell r="Y67" t="str">
            <v>Mejorar la experiencia del estudiante durante el proceso de matrícula</v>
          </cell>
          <cell r="Z67" t="str">
            <v>https://educorpperu-my.sharepoint.com/personal/diana_zapata_laureate_pe1/_layouts/15/Doc.aspx?sourcedoc=%7BE4FFC0CE-C5B5-4646-913F-893C522B61A9%7D&amp;file=Solicitud%20de%20requerimientos%20Idea%20nueva%20y%20mejo_Gerson%20Vereau%20Rosas%202.pptx&amp;action=edit&amp;mobileredirect=true</v>
          </cell>
          <cell r="AA67">
            <v>0.30000000000000004</v>
          </cell>
        </row>
        <row r="68">
          <cell r="A68">
            <v>90</v>
          </cell>
          <cell r="B68">
            <v>46111.731342592597</v>
          </cell>
          <cell r="C68">
            <v>46111.7496875</v>
          </cell>
          <cell r="D68" t="str">
            <v>fabiola.gorbina@laureate.pe</v>
          </cell>
          <cell r="E68" t="str">
            <v>Fabiola Gorbina Llerena</v>
          </cell>
          <cell r="F68" t="str">
            <v>Creación y migración de datos de padres en CRM desde formularios</v>
          </cell>
          <cell r="G68" t="str">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ell>
          <cell r="H68" t="str">
            <v>UPC</v>
          </cell>
          <cell r="I68" t="str">
            <v>Ivan Olivares - VP Marketing y Comercial</v>
          </cell>
          <cell r="J68" t="str">
            <v xml:space="preserve">Mónica Castañeda Herrera </v>
          </cell>
          <cell r="K68"/>
          <cell r="L68" t="str">
            <v>Jose Paredes</v>
          </cell>
          <cell r="M68">
            <v>46132</v>
          </cell>
          <cell r="N68" t="str">
            <v>No</v>
          </cell>
          <cell r="O68"/>
          <cell r="P68"/>
          <cell r="Q68" t="str">
            <v>Otro</v>
          </cell>
          <cell r="R68" t="str">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ell>
          <cell r="S68"/>
          <cell r="T68" t="str">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ell>
          <cell r="U68" t="str">
            <v>Administrativos</v>
          </cell>
          <cell r="V68" t="str">
            <v>Excelencia operativa</v>
          </cell>
          <cell r="W68" t="str">
            <v>No</v>
          </cell>
          <cell r="X68" t="str">
            <v>No cuantificado o S/0</v>
          </cell>
          <cell r="Y68" t="str">
            <v>Reducción de errores y reprocesos manuales, agilizando la gestión de datos y garantizando información completa y confiable para la toma de decisiones comerciales y el seguimiento efectivo de los decisores clave.</v>
          </cell>
          <cell r="Z68" t="str">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ell>
          <cell r="AA68">
            <v>0.45000000000000007</v>
          </cell>
        </row>
        <row r="69">
          <cell r="A69">
            <v>91</v>
          </cell>
          <cell r="B69">
            <v>46111.738842592596</v>
          </cell>
          <cell r="C69">
            <v>46111.8370138889</v>
          </cell>
          <cell r="D69" t="str">
            <v>angela.lucano@upc.pe</v>
          </cell>
          <cell r="E69" t="str">
            <v>Angela Lucano Carranza</v>
          </cell>
          <cell r="F69" t="str">
            <v>Estabilización Sistema Académico UPC - 1era iteración MCH</v>
          </cell>
          <cell r="G69"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69" t="str">
            <v>UPC</v>
          </cell>
          <cell r="I69" t="str">
            <v>Milagros Morgan - Rectorado UPC</v>
          </cell>
          <cell r="J69" t="str">
            <v xml:space="preserve">Miguel Chang </v>
          </cell>
          <cell r="K69"/>
          <cell r="L69" t="str">
            <v>Carla Arias-Schreiber</v>
          </cell>
          <cell r="M69">
            <v>46387</v>
          </cell>
          <cell r="N69" t="str">
            <v>No</v>
          </cell>
          <cell r="O69"/>
          <cell r="P69"/>
          <cell r="Q69" t="str">
            <v>Otro</v>
          </cell>
          <cell r="R69"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69"/>
          <cell r="T69"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69" t="str">
            <v>Alumnos</v>
          </cell>
          <cell r="V69" t="str">
            <v>Excelencia operativa</v>
          </cell>
          <cell r="W69" t="str">
            <v>Si</v>
          </cell>
          <cell r="X69" t="str">
            <v>No cuantificado o S/0</v>
          </cell>
          <cell r="Y69"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69" t="str">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ell>
          <cell r="AA69">
            <v>1.05</v>
          </cell>
        </row>
        <row r="70">
          <cell r="A70">
            <v>92</v>
          </cell>
          <cell r="B70">
            <v>46112.480532407397</v>
          </cell>
          <cell r="C70">
            <v>46112.4910648148</v>
          </cell>
          <cell r="D70" t="str">
            <v>carla.arias@upn.edu.pe</v>
          </cell>
          <cell r="E70" t="str">
            <v>Carla Arias Schreiber Ulloa</v>
          </cell>
          <cell r="F70" t="str">
            <v>E2E on boarding - Agregar campo Teléfono Celular - Entidad Perfect Start CRM</v>
          </cell>
          <cell r="G70" t="str">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ell>
          <cell r="H70" t="str">
            <v>UPN</v>
          </cell>
          <cell r="I70" t="str">
            <v>Mónica García - VP Operaciones Digitales y Online</v>
          </cell>
          <cell r="J70" t="str">
            <v>Orietta Mazuelos</v>
          </cell>
          <cell r="K70"/>
          <cell r="L70" t="str">
            <v>Carla Arias-Schreiber</v>
          </cell>
          <cell r="M70">
            <v>46122</v>
          </cell>
          <cell r="N70" t="str">
            <v>Si</v>
          </cell>
          <cell r="O70" t="str">
            <v>Digital &amp; IA</v>
          </cell>
          <cell r="P70">
            <v>76562</v>
          </cell>
          <cell r="Q70" t="str">
            <v>Otro</v>
          </cell>
          <cell r="R70" t="str">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ell>
          <cell r="S70"/>
          <cell r="T70" t="str">
            <v>Onboarding.
Inicio/ desarrollo de clases</v>
          </cell>
          <cell r="U70"/>
          <cell r="V70" t="str">
            <v>Crecimiento escalable</v>
          </cell>
          <cell r="W70" t="str">
            <v>No</v>
          </cell>
          <cell r="X70"/>
          <cell r="Y70" t="str">
            <v>Fortalecer el onboarding y retención de nuevos estudiantes.</v>
          </cell>
          <cell r="Z70"/>
          <cell r="AA70">
            <v>2</v>
          </cell>
        </row>
        <row r="71">
          <cell r="A71">
            <v>93</v>
          </cell>
          <cell r="B71">
            <v>46118.532442129603</v>
          </cell>
          <cell r="C71">
            <v>46118.569224537001</v>
          </cell>
          <cell r="D71" t="str">
            <v>gerson.vereau@laureate.pe</v>
          </cell>
          <cell r="E71" t="str">
            <v>Gerson Vereau Rosas</v>
          </cell>
          <cell r="F71" t="str">
            <v>[Deuda técnica] Se requiere que las asistencias de los alumnos se visualicen diariamente en Portal</v>
          </cell>
          <cell r="G71" t="str">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ell>
          <cell r="H71" t="str">
            <v>UPN</v>
          </cell>
          <cell r="I71" t="str">
            <v>Álvaro Valdez - VP Operaciones</v>
          </cell>
          <cell r="J71" t="str">
            <v xml:space="preserve">Milthiño Zambrano </v>
          </cell>
          <cell r="K71"/>
          <cell r="L71" t="str">
            <v>Gerson Vereau</v>
          </cell>
          <cell r="M71">
            <v>46188</v>
          </cell>
          <cell r="N71" t="str">
            <v>No</v>
          </cell>
          <cell r="O71"/>
          <cell r="P71"/>
          <cell r="Q71" t="str">
            <v>Otro</v>
          </cell>
          <cell r="R71" t="str">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ell>
          <cell r="S71"/>
          <cell r="T71" t="str">
            <v>Proceso de seguimiento y medición de asistencia de los estudiantes.</v>
          </cell>
          <cell r="U71" t="str">
            <v>Administrativos</v>
          </cell>
          <cell r="V71" t="str">
            <v>Excelencia operativa</v>
          </cell>
          <cell r="W71" t="str">
            <v>No</v>
          </cell>
          <cell r="X71" t="str">
            <v>No cuantificado o S/0</v>
          </cell>
          <cell r="Y71" t="str">
            <v>Fortalece la capacidad de reacción del equipo para intervenir de manera oportuna sobre alumnos con mayor riesgo con el aumento de cursos virtuales, es necesario contar con esta vista diaria.</v>
          </cell>
          <cell r="Z71"/>
          <cell r="AA71">
            <v>0.45000000000000007</v>
          </cell>
        </row>
        <row r="72">
          <cell r="A72">
            <v>94</v>
          </cell>
          <cell r="B72">
            <v>46119.432314814803</v>
          </cell>
          <cell r="C72">
            <v>46119.464699074102</v>
          </cell>
          <cell r="D72" t="str">
            <v>gerson.vereau@laureate.pe</v>
          </cell>
          <cell r="E72" t="str">
            <v>Gerson Vereau Rosas</v>
          </cell>
          <cell r="F72" t="str">
            <v xml:space="preserve">Automatización de Planillas Manuales de Carga Horaria </v>
          </cell>
          <cell r="G72" t="str">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ell>
          <cell r="H72" t="str">
            <v>UPN</v>
          </cell>
          <cell r="I72" t="str">
            <v>Martín Santana - Rectorado UPN</v>
          </cell>
          <cell r="J72" t="str">
            <v xml:space="preserve">Denilson Contreras </v>
          </cell>
          <cell r="K72"/>
          <cell r="L72" t="str">
            <v>Carla Arias-Schreiber</v>
          </cell>
          <cell r="M72">
            <v>46203</v>
          </cell>
          <cell r="N72" t="str">
            <v>No</v>
          </cell>
          <cell r="O72"/>
          <cell r="P72"/>
          <cell r="Q72" t="str">
            <v>Otro</v>
          </cell>
          <cell r="R72" t="str">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ell>
          <cell r="S72"/>
          <cell r="T72" t="str">
            <v xml:space="preserve">Nómina docente y área usuaria (EPEC).
</v>
          </cell>
          <cell r="U72" t="str">
            <v>Administrativos</v>
          </cell>
          <cell r="V72" t="str">
            <v>Excelencia operativa</v>
          </cell>
          <cell r="W72" t="str">
            <v>No</v>
          </cell>
          <cell r="X72" t="str">
            <v>Menor a S/100,000.00</v>
          </cell>
          <cell r="Y72" t="str">
            <v>Cumplimiento Normativo: Mitigación del riesgo asociado al control Sox ARO.UPN.HRPAY – Validation of Teaching Hours TP, auditado por PWC, asegurando alineamiento y continuidad operativa sin observaciones.</v>
          </cell>
          <cell r="Z72" t="str">
            <v>https://educorpperu-my.sharepoint.com/personal/diana_zapata_laureate_pe1/_layouts/15/Doc.aspx?sourcedoc=%7B4ABE9950-C38F-4EE2-BB0D-F8DFF15B303D%7D&amp;file=Automatizaci%C3%B3n%20de%20planillas%20manuales%20de%20carga_Gerson%20Vereau%20Rosas.pptx&amp;action=edit&amp;mobileredirect=true</v>
          </cell>
          <cell r="AA72">
            <v>0.75000000000000011</v>
          </cell>
        </row>
        <row r="73">
          <cell r="A73">
            <v>95</v>
          </cell>
          <cell r="B73">
            <v>46126.512210648099</v>
          </cell>
          <cell r="C73">
            <v>46126.525636574101</v>
          </cell>
          <cell r="D73" t="str">
            <v>jose.herbozo@laureate.pe</v>
          </cell>
          <cell r="E73" t="str">
            <v>José Paredes Herbozo</v>
          </cell>
          <cell r="F73" t="str">
            <v>E-commerce - Diseño, estimación e implementación de E Commerce de UPN</v>
          </cell>
          <cell r="G73" t="str">
            <v>Diseño, estimación e implementación de E Commerce de UPN
Que se habilite una forma para vender cursos de educación continua de UPN en un ecommerce, con un flujo autogestionado desde la compra hasta la generación de horarios.</v>
          </cell>
          <cell r="H73" t="str">
            <v>UPN</v>
          </cell>
          <cell r="I73" t="str">
            <v>Ivan Olivares - VP Marketing y Comercial</v>
          </cell>
          <cell r="J73" t="str">
            <v>Cristina del Risco</v>
          </cell>
          <cell r="K73"/>
          <cell r="L73" t="str">
            <v>Jose Paredes</v>
          </cell>
          <cell r="M73">
            <v>46233</v>
          </cell>
          <cell r="N73" t="str">
            <v>Si</v>
          </cell>
          <cell r="O73" t="str">
            <v>Digital &amp; IA</v>
          </cell>
          <cell r="P73">
            <v>73951</v>
          </cell>
          <cell r="Q73" t="str">
            <v>Otro</v>
          </cell>
          <cell r="R73" t="str">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ell>
          <cell r="S73"/>
          <cell r="T73" t="str">
            <v>Comercial, Finanzas y Académico.</v>
          </cell>
          <cell r="U73" t="str">
            <v>Administrativos</v>
          </cell>
          <cell r="V73" t="str">
            <v>Crecimiento escalable</v>
          </cell>
          <cell r="W73" t="str">
            <v>No</v>
          </cell>
          <cell r="X73" t="str">
            <v>Mayor a S/500,000.00</v>
          </cell>
          <cell r="Y73" t="str">
            <v xml:space="preserve">Podríamos disponer de un nuevo canal de ventas que ayude a alcanzar la meta comercial, impulsar ventas y aumentar el alcance de la marca UPN a través de estos cursos.
</v>
          </cell>
          <cell r="Z73" t="str">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ell>
          <cell r="AA73">
            <v>2.9</v>
          </cell>
        </row>
        <row r="74">
          <cell r="A74">
            <v>96</v>
          </cell>
          <cell r="B74">
            <v>46126.7905902778</v>
          </cell>
          <cell r="C74">
            <v>46126.826805555596</v>
          </cell>
          <cell r="D74" t="str">
            <v>nicolas.morales@laureate.pe</v>
          </cell>
          <cell r="E74" t="str">
            <v>Nicolas Morales Chumpitaz</v>
          </cell>
          <cell r="F74" t="str">
            <v>Productividad - DOA UPN - Automatización del Monitoreo Académico: Trazabilidad, visualización y monitoreo del avance académico del docente</v>
          </cell>
          <cell r="G74" t="str">
            <v>Necesitamos ser el copiloto del docente, para facilitar el cumplimiento de sus tareas diarias mediante alertas preventivas y soporte inmediato, logrando asegurar que su gestión administrativa sea impecable y nunca afecte su desempeño profesional.</v>
          </cell>
          <cell r="H74" t="str">
            <v>UPN</v>
          </cell>
          <cell r="I74" t="str">
            <v>Martín Santana - Rectorado UPN</v>
          </cell>
          <cell r="J74" t="str">
            <v>Robinson Amaya</v>
          </cell>
          <cell r="K74"/>
          <cell r="L74" t="str">
            <v>Carla Arias-Schreiber</v>
          </cell>
          <cell r="M74">
            <v>46387</v>
          </cell>
          <cell r="N74" t="str">
            <v>Si</v>
          </cell>
          <cell r="O74" t="str">
            <v>G&amp;A</v>
          </cell>
          <cell r="P74">
            <v>77431</v>
          </cell>
          <cell r="Q74" t="str">
            <v>Otro</v>
          </cell>
          <cell r="R74" t="str">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ell>
          <cell r="S74"/>
          <cell r="T74" t="str">
            <v>Proceso de monitoreo de avance académico del docente</v>
          </cell>
          <cell r="U74" t="str">
            <v>Docentes</v>
          </cell>
          <cell r="V74" t="str">
            <v>Excelencia académica</v>
          </cell>
          <cell r="W74" t="str">
            <v>No</v>
          </cell>
          <cell r="X74" t="str">
            <v>Mayor a S/500,000.00</v>
          </cell>
          <cell r="Y74" t="str">
            <v>Eliminación de actividades manuales
Incremento del NPS docente
Cumplimiento en PO del equipo académico</v>
          </cell>
          <cell r="Z74"/>
          <cell r="AA74">
            <v>3.35</v>
          </cell>
        </row>
        <row r="75">
          <cell r="A75">
            <v>97</v>
          </cell>
          <cell r="B75">
            <v>46126.826921296299</v>
          </cell>
          <cell r="C75">
            <v>46126.850914351897</v>
          </cell>
          <cell r="D75" t="str">
            <v>nicolas.morales@laureate.pe</v>
          </cell>
          <cell r="E75" t="str">
            <v>Nicolas Morales Chumpitaz</v>
          </cell>
          <cell r="F75" t="str">
            <v>Productividad - DOA UPN - Automatización de las planillas manuales</v>
          </cell>
          <cell r="G75" t="str">
            <v>Necesitamos reducir la manualidad en la elaboración de planillas para garantizar la transparencia en los pagos a los docentes por horas de dictado y novedado logrando eliminar la necesidad de reclamos y asegurar su estabilidad y bienestar personal.</v>
          </cell>
          <cell r="H75" t="str">
            <v>UPN</v>
          </cell>
          <cell r="I75" t="str">
            <v>Martín Santana - Rectorado UPN</v>
          </cell>
          <cell r="J75" t="str">
            <v>Robinson Amaya</v>
          </cell>
          <cell r="K75"/>
          <cell r="L75" t="str">
            <v>Carla Arias-Schreiber</v>
          </cell>
          <cell r="M75">
            <v>46387</v>
          </cell>
          <cell r="N75" t="str">
            <v>Si</v>
          </cell>
          <cell r="O75" t="str">
            <v>G&amp;A</v>
          </cell>
          <cell r="P75">
            <v>77431</v>
          </cell>
          <cell r="Q75" t="str">
            <v>Otro</v>
          </cell>
          <cell r="R75" t="str">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ell>
          <cell r="S75"/>
          <cell r="T75" t="str">
            <v>Elaboración de Planilla Docente.</v>
          </cell>
          <cell r="U75" t="str">
            <v>Docentes</v>
          </cell>
          <cell r="V75" t="str">
            <v>Excelencia operativa</v>
          </cell>
          <cell r="W75" t="str">
            <v>No</v>
          </cell>
          <cell r="X75" t="str">
            <v>Mayor a S/500,000.00</v>
          </cell>
          <cell r="Y75" t="str">
            <v xml:space="preserve">Eliminación del retrabajo por errores manuales
Incremento en NPS del docente
Exactitud en el Cálculo de Novedades
</v>
          </cell>
          <cell r="Z75"/>
          <cell r="AA75">
            <v>3.15</v>
          </cell>
        </row>
        <row r="76">
          <cell r="A76">
            <v>98</v>
          </cell>
          <cell r="B76">
            <v>46127.014560185198</v>
          </cell>
          <cell r="C76">
            <v>46127.284756944398</v>
          </cell>
          <cell r="D76" t="str">
            <v>nicolas.morales@laureate.pe</v>
          </cell>
          <cell r="E76" t="str">
            <v>Nicolas Morales Chumpitaz</v>
          </cell>
          <cell r="F76" t="str">
            <v>Productividad - DOA UPN - Implementación de Ticketera de solicitudes de cambios en la programación con flujos automáticos de control, respuestas y SLA</v>
          </cell>
          <cell r="G76" t="str">
            <v>Necesitamos asegurar que los docentes cuenten con una herramienta para realizar consultas y solicitudes para que puedan obtener respuesta a las mismas dentro de plazos logrando eliminar actividades manuales del proceso y mejorar el NPS del docente.</v>
          </cell>
          <cell r="H76" t="str">
            <v>UPN</v>
          </cell>
          <cell r="I76" t="str">
            <v>Martín Santana - Rectorado UPN</v>
          </cell>
          <cell r="J76" t="str">
            <v>Robinson Amaya</v>
          </cell>
          <cell r="K76"/>
          <cell r="L76" t="str">
            <v>Carla Arias-Schreiber</v>
          </cell>
          <cell r="M76">
            <v>46387</v>
          </cell>
          <cell r="N76" t="str">
            <v>Si</v>
          </cell>
          <cell r="O76" t="str">
            <v>G&amp;A</v>
          </cell>
          <cell r="P76">
            <v>77431</v>
          </cell>
          <cell r="Q76" t="str">
            <v>Otro</v>
          </cell>
          <cell r="R76" t="str">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ell>
          <cell r="S76"/>
          <cell r="T76" t="str">
            <v>Proceso de gestión de consultas de docentes</v>
          </cell>
          <cell r="U76" t="str">
            <v>Docentes</v>
          </cell>
          <cell r="V76" t="str">
            <v>Excelencia operativa</v>
          </cell>
          <cell r="W76" t="str">
            <v>No</v>
          </cell>
          <cell r="X76" t="str">
            <v>Mayor a S/500,000.00</v>
          </cell>
          <cell r="Y76" t="str">
            <v>Eliminación de actividades manuales
Mejora en experiencia del Coordinador / Docente TC.
Impacto positivo en NPS del estudiante (indirecto)</v>
          </cell>
          <cell r="Z76"/>
          <cell r="AA76">
            <v>3.15</v>
          </cell>
        </row>
        <row r="77">
          <cell r="A77">
            <v>99</v>
          </cell>
          <cell r="B77">
            <v>46127.32</v>
          </cell>
          <cell r="C77">
            <v>46127.3351273148</v>
          </cell>
          <cell r="D77" t="str">
            <v>angela.lucano@laureate.pe</v>
          </cell>
          <cell r="E77" t="str">
            <v>Angela Lucano Carranza</v>
          </cell>
          <cell r="F77" t="str">
            <v>Implementación del botón de impresión en formulario Libro de reclamaciones (LDR)</v>
          </cell>
          <cell r="G77" t="str">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ell>
          <cell r="H77" t="str">
            <v>UPN</v>
          </cell>
          <cell r="I77" t="str">
            <v>Mónica García - VP Operaciones Digitales y Online</v>
          </cell>
          <cell r="J77" t="str">
            <v xml:space="preserve">Luis Roncal </v>
          </cell>
          <cell r="K77"/>
          <cell r="L77" t="str">
            <v>Ángela Lucano</v>
          </cell>
          <cell r="M77">
            <v>46132</v>
          </cell>
          <cell r="N77" t="str">
            <v>No</v>
          </cell>
          <cell r="O77"/>
          <cell r="P77"/>
          <cell r="Q77" t="str">
            <v>Regulatoria</v>
          </cell>
          <cell r="R77" t="str">
            <v>La plataforma del Libro de Reclamaciones Virtual no cuenta con un mecanismo automático que permita al usuario descargar la constancia de su reclamo, incumpliendo potencialmente con la normativa de INDECOPI que exige entregar una copia al consumidor.</v>
          </cell>
          <cell r="S77"/>
          <cell r="T77" t="str">
            <v>Proceso integral de Atención al Estudiante, Gestión de Quejas y Reclamos</v>
          </cell>
          <cell r="U77" t="str">
            <v>Alumnos</v>
          </cell>
          <cell r="V77" t="str">
            <v>Experiencia</v>
          </cell>
          <cell r="W77" t="str">
            <v>No</v>
          </cell>
          <cell r="X77" t="str">
            <v>Menor a S/100,000.00</v>
          </cell>
          <cell r="Y77" t="str">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ell>
          <cell r="Z77" t="str">
            <v>https://educorpperu-my.sharepoint.com/personal/diana_zapata_laureate_pe1/_layouts/15/Doc.aspx?sourcedoc=%7B251217CC-5C91-41CD-9CE8-C8F88494A6C8%7D&amp;file=Solicitud%20de%20requerimientos%20Idea%20nueva%20y%20mejo_Angela%20Lucano%20Carran%201.pptx&amp;action=edit&amp;mobileredirect=true</v>
          </cell>
          <cell r="AA77">
            <v>2.95</v>
          </cell>
        </row>
        <row r="78">
          <cell r="A78">
            <v>100</v>
          </cell>
          <cell r="B78">
            <v>46127.3352662037</v>
          </cell>
          <cell r="C78">
            <v>46127.3585648148</v>
          </cell>
          <cell r="D78" t="str">
            <v>angela.lucano@laureate.pe</v>
          </cell>
          <cell r="E78" t="str">
            <v>Angela Lucano Carranza</v>
          </cell>
          <cell r="F78" t="str">
            <v>Implementación de Módulos de Proyectos de Sostenibilidad y Gestión Ambiental en la Plataforma de Sostenibilidad</v>
          </cell>
          <cell r="G78" t="str">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ell>
          <cell r="H78" t="str">
            <v>LAU</v>
          </cell>
          <cell r="I78" t="str">
            <v>Claudia Cabrera - VP Comunicaciones</v>
          </cell>
          <cell r="J78" t="str">
            <v xml:space="preserve">Rubi Fox </v>
          </cell>
          <cell r="K78"/>
          <cell r="L78" t="str">
            <v>Ángela Lucano</v>
          </cell>
          <cell r="M78">
            <v>46152</v>
          </cell>
          <cell r="N78" t="str">
            <v>No</v>
          </cell>
          <cell r="O78"/>
          <cell r="P78"/>
          <cell r="Q78" t="str">
            <v>Otro</v>
          </cell>
          <cell r="R78" t="str">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ell>
          <cell r="S78"/>
          <cell r="T78" t="str">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ell>
          <cell r="U78" t="str">
            <v>Administrativos</v>
          </cell>
          <cell r="V78" t="str">
            <v>Excelencia operativa</v>
          </cell>
          <cell r="W78" t="str">
            <v>No</v>
          </cell>
          <cell r="X78" t="str">
            <v>No cuantificado o S/0</v>
          </cell>
          <cell r="Y78" t="str">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ell>
          <cell r="Z78" t="str">
            <v>https://educorpperu-my.sharepoint.com/personal/diana_zapata_laureate_pe1/_layouts/15/Doc.aspx?sourcedoc=%7B433857AB-B31D-460F-8999-F1DA68BBBCB4%7D&amp;file=Solicitud%20de%20requerimientos%20Idea%20nueva%20y%20mejo_Angela%20Lucano%20Carran%202.pptx&amp;action=edit&amp;mobileredirect=true</v>
          </cell>
          <cell r="AA78">
            <v>0.45000000000000007</v>
          </cell>
        </row>
        <row r="79">
          <cell r="A79">
            <v>101</v>
          </cell>
          <cell r="B79">
            <v>46127.284849536998</v>
          </cell>
          <cell r="C79">
            <v>46127.470335648097</v>
          </cell>
          <cell r="D79" t="str">
            <v>nicolas.morales@laureate.pe</v>
          </cell>
          <cell r="E79" t="str">
            <v>Nicolas Morales Chumpitaz</v>
          </cell>
          <cell r="F79" t="str">
            <v xml:space="preserve">Productividad - DOA UPN - Implementación de Solución que abarque el proceso integral de reclutamiento y selección (IA incorporada en cada etapa del proceso: Revisión CV, armado de documentos) </v>
          </cell>
          <cell r="G79" t="str">
            <v xml:space="preserve">Necesitamos realizar el proceso de selección de forma oportuna para contar con docentes con experiencia adecuada y compentencias necesarias para el dictado del o los cursos que tiene asignado, logrando garantizar el proceso de enseñanza / aprendizaje. </v>
          </cell>
          <cell r="H79" t="str">
            <v>UPN</v>
          </cell>
          <cell r="I79" t="str">
            <v>Martín Santana - Rectorado UPN</v>
          </cell>
          <cell r="J79" t="str">
            <v>Melissa Polo</v>
          </cell>
          <cell r="K79"/>
          <cell r="L79" t="str">
            <v>Carla Arias-Schreiber</v>
          </cell>
          <cell r="M79">
            <v>46387</v>
          </cell>
          <cell r="N79" t="str">
            <v>Si</v>
          </cell>
          <cell r="O79" t="str">
            <v>G&amp;A</v>
          </cell>
          <cell r="P79">
            <v>77431</v>
          </cell>
          <cell r="Q79" t="str">
            <v>Otro</v>
          </cell>
          <cell r="R79" t="str">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ell>
          <cell r="S79"/>
          <cell r="T79" t="str">
            <v>Proceso de Reclutamiento y selección docente</v>
          </cell>
          <cell r="U79" t="str">
            <v>Alumnos</v>
          </cell>
          <cell r="V79" t="str">
            <v>Excelencia operativa</v>
          </cell>
          <cell r="W79" t="str">
            <v>No</v>
          </cell>
          <cell r="X79" t="str">
            <v>Mayor a S/500,000.00</v>
          </cell>
          <cell r="Y79" t="str">
            <v>Incremento del NPS docente
Se gana una ampliación del proceso de convocatoria y evaluación de postulantes a causa de la reducción de reprocesos y tiempos operativos manuales.
Proceso escalable acorde al crecimiento de la institución.</v>
          </cell>
          <cell r="Z79"/>
          <cell r="AA79">
            <v>3.3</v>
          </cell>
        </row>
        <row r="80">
          <cell r="A80">
            <v>102</v>
          </cell>
          <cell r="B80">
            <v>46127.484085648102</v>
          </cell>
          <cell r="C80">
            <v>46127.664236111101</v>
          </cell>
          <cell r="D80" t="str">
            <v>angela.lucano@laureate.pe</v>
          </cell>
          <cell r="E80" t="str">
            <v>Angela Lucano Carranza</v>
          </cell>
          <cell r="F80" t="str">
            <v>Implementación de un reporte consolidado en tiempo real para la gestión académica de maestrías con Coursera en Postgrado</v>
          </cell>
          <cell r="G80" t="str">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ell>
          <cell r="H80" t="str">
            <v>UPC</v>
          </cell>
          <cell r="I80" t="str">
            <v>Milagros Morgan - Rectorado UPC</v>
          </cell>
          <cell r="J80" t="str">
            <v>Soledad Alfaro</v>
          </cell>
          <cell r="K80"/>
          <cell r="L80" t="str">
            <v>Ángela Lucano</v>
          </cell>
          <cell r="M80">
            <v>46204</v>
          </cell>
          <cell r="N80" t="str">
            <v>No</v>
          </cell>
          <cell r="O80"/>
          <cell r="P80"/>
          <cell r="Q80" t="str">
            <v>Otro</v>
          </cell>
          <cell r="R80" t="str">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ell>
          <cell r="S80"/>
          <cell r="T80" t="str">
            <v>Onboarding, Matrícula, Retención, Acompañamiento</v>
          </cell>
          <cell r="U80" t="str">
            <v>Administrativos</v>
          </cell>
          <cell r="V80" t="str">
            <v>Excelencia operativa</v>
          </cell>
          <cell r="W80" t="str">
            <v>No</v>
          </cell>
          <cell r="X80" t="str">
            <v>Menor a S/100,000.00</v>
          </cell>
          <cell r="Y80" t="str">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ell>
          <cell r="Z80" t="str">
            <v>https://educorpperu-my.sharepoint.com/personal/diana_zapata_laureate_pe1/_layouts/15/Doc.aspx?sourcedoc=%7BD1368DCA-1241-4ACD-BCDB-EC70C6727BA2%7D&amp;file=Plantilla%20Solicitud%20de%20requerimientos%20Reporte_Angela%20Lucano%20Carran%202.pptx&amp;action=edit&amp;mobileredirect=true</v>
          </cell>
          <cell r="AA80">
            <v>0.75000000000000011</v>
          </cell>
        </row>
        <row r="81">
          <cell r="A81">
            <v>103</v>
          </cell>
          <cell r="B81">
            <v>46128.371990740699</v>
          </cell>
          <cell r="C81">
            <v>46129.069513888899</v>
          </cell>
          <cell r="D81" t="str">
            <v>javier.santiago@laureate.pe</v>
          </cell>
          <cell r="E81" t="str">
            <v>Javier Santiago Modesto</v>
          </cell>
          <cell r="F81" t="str">
            <v>Habilitación de horarios de periodo completo para el portal del estudiante Cibertec</v>
          </cell>
          <cell r="G81" t="str">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ell>
          <cell r="H81" t="str">
            <v>CIB</v>
          </cell>
          <cell r="I81" t="str">
            <v>Mónica García - VP Operaciones Digitales y Online</v>
          </cell>
          <cell r="J81" t="str">
            <v xml:space="preserve">Janny Nicasio </v>
          </cell>
          <cell r="K81"/>
          <cell r="L81" t="str">
            <v>Carla Arias-Schreiber</v>
          </cell>
          <cell r="M81">
            <v>46142</v>
          </cell>
          <cell r="N81" t="str">
            <v>No</v>
          </cell>
          <cell r="O81"/>
          <cell r="P81"/>
          <cell r="Q81" t="str">
            <v>Otro</v>
          </cell>
          <cell r="R81" t="str">
            <v>Actualmente, los horarios de cursos se visualizan por módulos activos. La cual, dificulta al alumnos la correcta visualización de todos los horarios de los módulos matriculados en el portal del estudiante Cibertec.</v>
          </cell>
          <cell r="S81"/>
          <cell r="T81" t="str">
            <v>Horarios de modulos matriculados</v>
          </cell>
          <cell r="U81"/>
          <cell r="V81" t="str">
            <v>Experiencia</v>
          </cell>
          <cell r="W81" t="str">
            <v>No</v>
          </cell>
          <cell r="X81"/>
          <cell r="Y81" t="str">
            <v>Mejora de experiancia del alumno al acceder a los horarios completos del periodo acádemico activo.</v>
          </cell>
          <cell r="Z81"/>
          <cell r="AA81">
            <v>0.4</v>
          </cell>
        </row>
        <row r="82">
          <cell r="A82">
            <v>104</v>
          </cell>
          <cell r="B82">
            <v>46129.492662037002</v>
          </cell>
          <cell r="C82">
            <v>46129.635648148098</v>
          </cell>
          <cell r="D82" t="str">
            <v>jeaniffer.caldas@laureate.pe</v>
          </cell>
          <cell r="E82" t="str">
            <v>Jeaniffer Caldas Caceres</v>
          </cell>
          <cell r="F82" t="str">
            <v>AI RISK ASSESSMENT</v>
          </cell>
          <cell r="G82" t="str">
            <v>Desarrollar e implementar un cuestionario mediante la herramienta Forms, con el fin de automatizar la asignación de puntuaciones y la generación de informes relacionados con la evaluación de riesgos de proveedores que brindan soluciones basadas en inteligencia artificial.</v>
          </cell>
          <cell r="H82" t="str">
            <v>LAU</v>
          </cell>
          <cell r="I82" t="str">
            <v>Humberto Marotta - Tecnologías y transformación digital</v>
          </cell>
          <cell r="J82" t="str">
            <v>Carlos Sánchez</v>
          </cell>
          <cell r="K82"/>
          <cell r="L82" t="str">
            <v>Gerson Vereau</v>
          </cell>
          <cell r="M82">
            <v>46132</v>
          </cell>
          <cell r="N82" t="str">
            <v>No</v>
          </cell>
          <cell r="O82"/>
          <cell r="P82"/>
          <cell r="Q82" t="str">
            <v>Seguridad TI</v>
          </cell>
          <cell r="R82" t="str">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ell>
          <cell r="S82"/>
          <cell r="T82" t="str">
            <v>todos los que usen inteligencia artificial y manipulación de información sensible</v>
          </cell>
          <cell r="U82" t="str">
            <v>Administrativos</v>
          </cell>
          <cell r="V82" t="str">
            <v>Excelencia operativa</v>
          </cell>
          <cell r="W82" t="str">
            <v>No</v>
          </cell>
          <cell r="X82" t="str">
            <v>No cuantificado o S/0</v>
          </cell>
          <cell r="Y82" t="str">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ell>
          <cell r="Z82" t="str">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ell>
          <cell r="AA82">
            <v>1.3499999999999999</v>
          </cell>
        </row>
        <row r="83">
          <cell r="A83">
            <v>105</v>
          </cell>
          <cell r="B83">
            <v>46128.739814814799</v>
          </cell>
          <cell r="C83">
            <v>46132.560960648101</v>
          </cell>
          <cell r="D83" t="str">
            <v>angela.lucano@laureate.pe</v>
          </cell>
          <cell r="E83" t="str">
            <v>Angela Lucano Carranza</v>
          </cell>
          <cell r="F83" t="str">
            <v>Acompañamiento en todo el proceso de implementación del cambio curricular</v>
          </cell>
          <cell r="G83" t="str">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ell>
          <cell r="H83" t="str">
            <v>UPC</v>
          </cell>
          <cell r="I83" t="str">
            <v>Milagros Morgan - Rectorado UPC</v>
          </cell>
          <cell r="J83" t="str">
            <v xml:space="preserve">Roxana E. Pairazaman </v>
          </cell>
          <cell r="K83"/>
          <cell r="L83" t="str">
            <v>Ángela Lucano</v>
          </cell>
          <cell r="M83">
            <v>46142</v>
          </cell>
          <cell r="N83" t="str">
            <v>No</v>
          </cell>
          <cell r="O83"/>
          <cell r="P83"/>
          <cell r="Q83" t="str">
            <v>Otro</v>
          </cell>
          <cell r="R83" t="str">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ell>
          <cell r="S83"/>
          <cell r="T83" t="str">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ell>
          <cell r="U83" t="str">
            <v>Alumnos</v>
          </cell>
          <cell r="V83" t="str">
            <v>Excelencia académica</v>
          </cell>
          <cell r="W83" t="str">
            <v>Si</v>
          </cell>
          <cell r="X83" t="str">
            <v>No cuantificado o S/0</v>
          </cell>
          <cell r="Y83" t="str">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ell>
          <cell r="Z83"/>
          <cell r="AA83">
            <v>1.25</v>
          </cell>
        </row>
        <row r="84">
          <cell r="A84">
            <v>106</v>
          </cell>
          <cell r="B84">
            <v>46133.4069675926</v>
          </cell>
          <cell r="C84">
            <v>46133.409571759301</v>
          </cell>
          <cell r="D84" t="str">
            <v>daniella.poppe@laureate.pe</v>
          </cell>
          <cell r="E84" t="str">
            <v>Daniella Poppe Medina</v>
          </cell>
          <cell r="F84" t="str">
            <v>Digitalización trámite Digitalización Certificado de Estudios</v>
          </cell>
          <cell r="G84" t="str">
            <v xml:space="preserve">Necesitamos Integrar la pasarela de pagos dentro del portal MI UPC para que el estudiante pueda completar el pago de sus trámites certificado de estudios sin salir de la plataforma, logrando una experiencia 100% digital y disminuyendo los reprocesos.
</v>
          </cell>
          <cell r="H84" t="str">
            <v>UPC</v>
          </cell>
          <cell r="I84" t="str">
            <v>Mónica García - VP Operaciones Digitales y Online</v>
          </cell>
          <cell r="J84" t="str">
            <v xml:space="preserve">Luis Roncal </v>
          </cell>
          <cell r="K84"/>
          <cell r="L84" t="str">
            <v>Carla Arias-Schreiber</v>
          </cell>
          <cell r="M84">
            <v>46173</v>
          </cell>
          <cell r="N84" t="str">
            <v>Si</v>
          </cell>
          <cell r="O84" t="str">
            <v>G&amp;A</v>
          </cell>
          <cell r="P84"/>
          <cell r="Q84" t="str">
            <v>Otro</v>
          </cell>
          <cell r="R84" t="str">
            <v>Necesitamos Integrar la pasarela de pagos dentro del portal MI UPC para que el estudiante pueda completar el pago de sus trámites certificado de estudios sin salir de la plataforma, logrando una experiencia 100% digital y disminuyendo los reprocesos.</v>
          </cell>
          <cell r="S84"/>
          <cell r="T84" t="str">
            <v>Pago de trámites</v>
          </cell>
          <cell r="U84"/>
          <cell r="V84" t="str">
            <v>Experiencia</v>
          </cell>
          <cell r="W84" t="str">
            <v>No</v>
          </cell>
          <cell r="X84"/>
          <cell r="Y84" t="str">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ell>
          <cell r="Z84" t="str">
            <v>https://educorpperu-my.sharepoint.com/personal/diana_zapata_laureate_pe1/_layouts/15/Doc.aspx?sourcedoc=%7BFFD37D6F-DD62-4987-BC7C-6A14C82659B2%7D&amp;file=Status%20proyecto%20-%20Redise%C3%B1o%20de%20tr%C3%A1mites%2020_03_Daniella%20Poppe%20Medin.pptx&amp;action=edit&amp;mobileredirect=true</v>
          </cell>
          <cell r="AA84">
            <v>1.9</v>
          </cell>
        </row>
        <row r="85">
          <cell r="A85">
            <v>107</v>
          </cell>
          <cell r="B85">
            <v>46132.585914351803</v>
          </cell>
          <cell r="C85">
            <v>46133.479745370401</v>
          </cell>
          <cell r="D85" t="str">
            <v>javier.santiago@laureate.pe</v>
          </cell>
          <cell r="E85" t="str">
            <v>Javier Santiago Modesto</v>
          </cell>
          <cell r="F85" t="str">
            <v>Agrupamiento y ordenación de cursos por módulo - Portal estudiante UPN</v>
          </cell>
          <cell r="G85" t="str">
            <v>Necesitamos ordenar y agrupar los cursos por módulo, para mejorar la experiencia de los alumnos, logrando que el 100% de los alumnos visualizen correctamente los cursos por iniciar, iniciados y terminados.</v>
          </cell>
          <cell r="H85" t="str">
            <v>UPN</v>
          </cell>
          <cell r="I85" t="str">
            <v>Mónica García - VP Operaciones Digitales y Online</v>
          </cell>
          <cell r="J85" t="str">
            <v xml:space="preserve">Janny Nicasio </v>
          </cell>
          <cell r="K85"/>
          <cell r="L85" t="str">
            <v>Carla Arias-Schreiber</v>
          </cell>
          <cell r="M85">
            <v>46142</v>
          </cell>
          <cell r="N85" t="str">
            <v>No</v>
          </cell>
          <cell r="O85"/>
          <cell r="P85"/>
          <cell r="Q85" t="str">
            <v>Otro</v>
          </cell>
          <cell r="R85" t="str">
            <v>En el portal del estudiante UPN, los alumnos visualizan los cursos denominados "Virtuales" desorganizados y con un estado incorrecto porque no cuentan con las fecha de inicio y fin de periodo.</v>
          </cell>
          <cell r="S85"/>
          <cell r="T85" t="str">
            <v>Horarios de Periodos</v>
          </cell>
          <cell r="U85"/>
          <cell r="V85" t="str">
            <v>Experiencia</v>
          </cell>
          <cell r="W85" t="str">
            <v>No</v>
          </cell>
          <cell r="X85"/>
          <cell r="Y85" t="str">
            <v>Mejora de experiancia del alumno al acceder a los cursos organizados de su horarios de periodo.</v>
          </cell>
          <cell r="Z85"/>
          <cell r="AA85">
            <v>0.4</v>
          </cell>
        </row>
        <row r="86">
          <cell r="A86">
            <v>108</v>
          </cell>
          <cell r="B86">
            <v>46133.503645833298</v>
          </cell>
          <cell r="C86">
            <v>46133.541018518503</v>
          </cell>
          <cell r="D86" t="str">
            <v>angela.lucano@laureate.pe</v>
          </cell>
          <cell r="E86" t="str">
            <v>Angela Lucano Carranza</v>
          </cell>
          <cell r="F86" t="str">
            <v>Estrategia de habilitación de cursos en Blackboard UPN para evitar impactos en la operación académica</v>
          </cell>
          <cell r="G86" t="str">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ell>
          <cell r="H86" t="str">
            <v>UPN</v>
          </cell>
          <cell r="I86" t="str">
            <v>Mónica García - VP Operaciones Digitales y Online</v>
          </cell>
          <cell r="J86" t="str">
            <v xml:space="preserve">Carlos Olivera </v>
          </cell>
          <cell r="K86"/>
          <cell r="L86" t="str">
            <v>Ángela Lucano</v>
          </cell>
          <cell r="M86">
            <v>46188</v>
          </cell>
          <cell r="N86" t="str">
            <v>No</v>
          </cell>
          <cell r="O86"/>
          <cell r="P86"/>
          <cell r="Q86" t="str">
            <v>Otro</v>
          </cell>
          <cell r="R86" t="str">
            <v>La integración entre Banner y Blackboard no garantiza la creación, configuración y visibilidad oportuna de los cursos bajo criterios académicos actuales.</v>
          </cell>
          <cell r="S86"/>
          <cell r="T86" t="str">
            <v>Clonación en Blackboard</v>
          </cell>
          <cell r="U86" t="str">
            <v>Alumnos</v>
          </cell>
          <cell r="V86" t="str">
            <v>Excelencia operativa</v>
          </cell>
          <cell r="W86" t="str">
            <v>No</v>
          </cell>
          <cell r="X86" t="str">
            <v>No cuantificado o S/0</v>
          </cell>
          <cell r="Y86" t="str">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ell>
          <cell r="Z86" t="str">
            <v>https://educorpperu-my.sharepoint.com/personal/diana_zapata_laureate_pe1/_layouts/15/Doc.aspx?sourcedoc=%7B0DDE374D-C347-4DB4-B1BA-BD0C3FD83E2E%7D&amp;file=Solicitud%20de%20cambio%20-%20NRC%20Anticipados%20y%20Modul_Angela%20Lucano%20Carran.pptx&amp;action=edit&amp;mobileredirect=true</v>
          </cell>
          <cell r="AA86">
            <v>1.05</v>
          </cell>
        </row>
        <row r="87">
          <cell r="A87">
            <v>109</v>
          </cell>
          <cell r="B87">
            <v>46133.621030092603</v>
          </cell>
          <cell r="C87">
            <v>46133.642569444397</v>
          </cell>
          <cell r="D87" t="str">
            <v>jose.herbozo@laureate.pe</v>
          </cell>
          <cell r="E87" t="str">
            <v>José Paredes Herbozo</v>
          </cell>
          <cell r="F87" t="str">
            <v>Adelantar horario de generación de los reportes: Plano, llamadas y GD Banner</v>
          </cell>
          <cell r="G87" t="str">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ell>
          <cell r="H87" t="str">
            <v>UPN</v>
          </cell>
          <cell r="I87" t="str">
            <v>Ivan Olivares - VP Marketing y Comercial</v>
          </cell>
          <cell r="J87" t="str">
            <v xml:space="preserve">Álvaro Verástegui </v>
          </cell>
          <cell r="K87"/>
          <cell r="L87" t="str">
            <v>Jose Paredes</v>
          </cell>
          <cell r="M87">
            <v>46157</v>
          </cell>
          <cell r="N87" t="str">
            <v>No</v>
          </cell>
          <cell r="O87"/>
          <cell r="P87"/>
          <cell r="Q87" t="str">
            <v>Otro</v>
          </cell>
          <cell r="R87" t="str">
            <v>Se requiere que los 3 reportes estén listos y disponibles para el uso del equipo Comercial a las 6 am.</v>
          </cell>
          <cell r="S87"/>
          <cell r="T87" t="str">
            <v>Ventas, admisión, Marketing.</v>
          </cell>
          <cell r="U87" t="str">
            <v>Administrativos</v>
          </cell>
          <cell r="V87" t="str">
            <v>Crecimiento escalable</v>
          </cell>
          <cell r="W87" t="str">
            <v>No</v>
          </cell>
          <cell r="X87" t="str">
            <v>No cuantificado o S/0</v>
          </cell>
          <cell r="Y87" t="str">
            <v>Incremento en las ventas</v>
          </cell>
          <cell r="Z87"/>
          <cell r="AA87">
            <v>0.65</v>
          </cell>
        </row>
        <row r="88">
          <cell r="A88">
            <v>110</v>
          </cell>
          <cell r="B88">
            <v>46133.981412036999</v>
          </cell>
          <cell r="C88">
            <v>46133.989837963003</v>
          </cell>
          <cell r="D88" t="str">
            <v>jose.herbozo@laureate.pe</v>
          </cell>
          <cell r="E88" t="str">
            <v>José Paredes Herbozo</v>
          </cell>
          <cell r="F88" t="str">
            <v>Incorporar los descuentos con 100% al reporte de matrícula que emite CRM</v>
          </cell>
          <cell r="G88" t="str">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ell>
          <cell r="H88" t="str">
            <v>UPN</v>
          </cell>
          <cell r="I88" t="str">
            <v>Ivan Olivares - VP Marketing y Comercial</v>
          </cell>
          <cell r="J88" t="str">
            <v>Álvaro Verástegui</v>
          </cell>
          <cell r="K88"/>
          <cell r="L88" t="str">
            <v>Jose Paredes</v>
          </cell>
          <cell r="M88">
            <v>46157</v>
          </cell>
          <cell r="N88" t="str">
            <v>No</v>
          </cell>
          <cell r="O88"/>
          <cell r="P88"/>
          <cell r="Q88" t="str">
            <v>Otro</v>
          </cell>
          <cell r="R88" t="str">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ell>
          <cell r="S88"/>
          <cell r="T88" t="str">
            <v>Comercial</v>
          </cell>
          <cell r="U88" t="str">
            <v>Administrativos</v>
          </cell>
          <cell r="V88" t="str">
            <v>Crecimiento escalable</v>
          </cell>
          <cell r="W88" t="str">
            <v>No</v>
          </cell>
          <cell r="X88" t="str">
            <v>No cuantificado o S/0</v>
          </cell>
          <cell r="Y88" t="str">
            <v>Toma de decisiones corporativas que da beneficios a todos</v>
          </cell>
          <cell r="Z88"/>
          <cell r="AA88">
            <v>0.65</v>
          </cell>
        </row>
        <row r="89">
          <cell r="A89">
            <v>111</v>
          </cell>
          <cell r="B89">
            <v>46134.395162036999</v>
          </cell>
          <cell r="C89">
            <v>46134.427453703698</v>
          </cell>
          <cell r="D89" t="str">
            <v>angela.lucano@laureate.pe</v>
          </cell>
          <cell r="E89" t="str">
            <v>Angela Lucano Carranza</v>
          </cell>
          <cell r="F89" t="str">
            <v>Automatización RPA para la Actualización de Contenido en Cursos Asíncronos UPN</v>
          </cell>
          <cell r="G89" t="str">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ell>
          <cell r="H89" t="str">
            <v>UPN</v>
          </cell>
          <cell r="I89" t="str">
            <v>Mónica García - VP Operaciones Digitales y Online</v>
          </cell>
          <cell r="J89" t="str">
            <v xml:space="preserve">Carlos Olivera </v>
          </cell>
          <cell r="K89"/>
          <cell r="L89" t="str">
            <v>Ángela Lucano</v>
          </cell>
          <cell r="M89">
            <v>46234</v>
          </cell>
          <cell r="N89" t="str">
            <v>No</v>
          </cell>
          <cell r="O89"/>
          <cell r="P89"/>
          <cell r="Q89" t="str">
            <v>Otro</v>
          </cell>
          <cell r="R89" t="str">
            <v>El proceso de actualización de cursos asíncronos presenta alta carga manual y variabilidad, generando errores frecuentes en bancos de preguntas y contenido, lo que afecta la eficiencia operativa y la calidad de los cursos.</v>
          </cell>
          <cell r="S89"/>
          <cell r="T89" t="str">
            <v>Ensamblaje de cursos asíncronos
Actualización de contenido y banco de preguntas
Control de calidad y corrección de errores en clones
Clonación de cursos</v>
          </cell>
          <cell r="U89" t="str">
            <v>Administrativos</v>
          </cell>
          <cell r="V89" t="str">
            <v>Excelencia operativa</v>
          </cell>
          <cell r="W89" t="str">
            <v>No</v>
          </cell>
          <cell r="X89" t="str">
            <v>Menor a S/100,000.00</v>
          </cell>
          <cell r="Y89" t="str">
            <v>Cursos con contenido y evaluaciones consistentes y sin errores.
Mayor confiabilidad en las evaluaciones y materiales de aprendizaje.
Experiencia más fluida, estandarizada y predecible en todos los cursos asíncronos.</v>
          </cell>
          <cell r="Z89" t="str">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ell>
          <cell r="AA89">
            <v>0.75000000000000011</v>
          </cell>
        </row>
        <row r="90">
          <cell r="A90">
            <v>112</v>
          </cell>
          <cell r="B90">
            <v>46135.002974536997</v>
          </cell>
          <cell r="C90">
            <v>46135.0083101852</v>
          </cell>
          <cell r="D90" t="str">
            <v>jose.herbozo@laureate.pe</v>
          </cell>
          <cell r="E90" t="str">
            <v>José Paredes Herbozo</v>
          </cell>
          <cell r="F90" t="str">
            <v>Habilitar uso de External Tag</v>
          </cell>
          <cell r="G90" t="str">
            <v>Implementar en Genesys Cloud la transferencia automática del campo "Código de Persona", ubicado en la lista de contactos, hacia la Etiqueta Externa de la interacción outbound.</v>
          </cell>
          <cell r="H90" t="str">
            <v>LAU</v>
          </cell>
          <cell r="I90" t="str">
            <v>Ivan Olivares - VP Marketing y Comercial</v>
          </cell>
          <cell r="J90" t="str">
            <v>Roberto Yepez</v>
          </cell>
          <cell r="K90"/>
          <cell r="L90" t="str">
            <v>Jose Paredes</v>
          </cell>
          <cell r="M90">
            <v>46157</v>
          </cell>
          <cell r="N90" t="str">
            <v>No</v>
          </cell>
          <cell r="O90"/>
          <cell r="P90"/>
          <cell r="Q90" t="str">
            <v>Otro</v>
          </cell>
          <cell r="R90" t="str">
            <v>Implementar en Genesys Cloud la transferencia automática del campo "Código de Persona", ubicado en la lista de contactos, hacia la Etiqueta Externa de la interacción outbound.</v>
          </cell>
          <cell r="S90"/>
          <cell r="T90" t="str">
            <v>Implementar en Genesys Cloud la transferencia automática del campo "Código de Persona", ubicado en la lista de contactos, hacia la Etiqueta Externa de la interacción outbound.</v>
          </cell>
          <cell r="U90" t="str">
            <v>Administrativos</v>
          </cell>
          <cell r="V90" t="str">
            <v>Excelencia operativa</v>
          </cell>
          <cell r="W90" t="str">
            <v>No</v>
          </cell>
          <cell r="X90" t="str">
            <v>No cuantificado o S/0</v>
          </cell>
          <cell r="Y90" t="str">
            <v xml:space="preserve">Mejora la trazabilidad del lead, la calidad de la reportería y reduce reprocesos manuales de conciliación
</v>
          </cell>
          <cell r="Z90" t="str">
            <v>https://educorpperu-my.sharepoint.com/personal/diana_zapata_laureate_pe1/_layouts/15/Doc.aspx?sourcedoc=%7BAAC2DFB6-6438-4925-B98C-55078195DC5E%7D&amp;file=Solicitud%20de%20requerimientos_Etiqueta%20Externa_Jos%C3%A9%20Paredes%20Herbozo.pptx&amp;action=edit&amp;mobileredirect=true</v>
          </cell>
          <cell r="AA90">
            <v>0.45000000000000007</v>
          </cell>
        </row>
        <row r="91">
          <cell r="A91">
            <v>113</v>
          </cell>
          <cell r="B91">
            <v>46135.407118055598</v>
          </cell>
          <cell r="C91">
            <v>46135.410821759302</v>
          </cell>
          <cell r="D91" t="str">
            <v>jose.herbozo@laureate.pe</v>
          </cell>
          <cell r="E91" t="str">
            <v>José Paredes Herbozo</v>
          </cell>
          <cell r="F91" t="str">
            <v>Elaborar un Funnel para el equipo de We Talk</v>
          </cell>
          <cell r="G91" t="str">
            <v>Tener visibilidad de la información de ventas de We Talk que se ofrece para las 3 instituciones.</v>
          </cell>
          <cell r="H91" t="str">
            <v>LAU</v>
          </cell>
          <cell r="I91" t="str">
            <v>Ivan Olivares - VP Marketing y Comercial</v>
          </cell>
          <cell r="J91" t="str">
            <v>Gianfranco Espinoza</v>
          </cell>
          <cell r="K91"/>
          <cell r="L91" t="str">
            <v>Jose Paredes</v>
          </cell>
          <cell r="M91">
            <v>46172</v>
          </cell>
          <cell r="N91" t="str">
            <v>Si</v>
          </cell>
          <cell r="O91" t="str">
            <v>Revenue Growth</v>
          </cell>
          <cell r="P91">
            <v>77760</v>
          </cell>
          <cell r="Q91" t="str">
            <v>Otro</v>
          </cell>
          <cell r="R91" t="str">
            <v>Actualmente el equipo de We Talk no tiene un dashboard para visualizar sus ventas en las 3 instituciones.</v>
          </cell>
          <cell r="S91"/>
          <cell r="T91" t="str">
            <v>Ventas</v>
          </cell>
          <cell r="U91" t="str">
            <v>Administrativos</v>
          </cell>
          <cell r="V91" t="str">
            <v>Crecimiento escalable</v>
          </cell>
          <cell r="W91" t="str">
            <v>No</v>
          </cell>
          <cell r="X91" t="str">
            <v>No cuantificado o S/0</v>
          </cell>
          <cell r="Y91" t="str">
            <v>Mejor toma de decisiones, incremento en ventas</v>
          </cell>
          <cell r="Z91"/>
          <cell r="AA91">
            <v>2.15</v>
          </cell>
        </row>
        <row r="92">
          <cell r="A92">
            <v>114</v>
          </cell>
          <cell r="B92">
            <v>46136.035648148099</v>
          </cell>
          <cell r="C92">
            <v>46136.0446296296</v>
          </cell>
          <cell r="D92" t="str">
            <v>jose.herbozo@laureate.pe</v>
          </cell>
          <cell r="E92" t="str">
            <v>José Paredes Herbozo</v>
          </cell>
          <cell r="F92" t="str">
            <v>Automatización del reporte de recálculo de ingresos contables</v>
          </cell>
          <cell r="G92" t="str">
            <v xml:space="preserve">Automatizar un reporte estandarizado que permita recalcular y conciliar los ingresos contables desde PeopleSoft, considerando alumnos matriculados, patrocinados y no matriculados, con corte por periodo académico y fecha de cierre.
</v>
          </cell>
          <cell r="H92" t="str">
            <v>UPN</v>
          </cell>
          <cell r="I92" t="str">
            <v>Alex Pendavis - VP Finanzas</v>
          </cell>
          <cell r="J92" t="str">
            <v>Elian I. Chumbimune</v>
          </cell>
          <cell r="K92"/>
          <cell r="L92" t="str">
            <v>Gerson Vereau</v>
          </cell>
          <cell r="M92">
            <v>46172</v>
          </cell>
          <cell r="N92" t="str">
            <v>No</v>
          </cell>
          <cell r="O92"/>
          <cell r="P92"/>
          <cell r="Q92" t="str">
            <v>Otro</v>
          </cell>
          <cell r="R92" t="str">
            <v xml:space="preserve">El recálculo de ingresos se realiza de forma manual en Excel, con múltiples cruces, ajustes y validaciones dependientes del conocimiento operativo, generando alto esfuerzo, riesgo de error, poca trazabilidad y dificultad para auditorías.
</v>
          </cell>
          <cell r="S92"/>
          <cell r="T92" t="str">
            <v xml:space="preserve">Contabilidad </v>
          </cell>
          <cell r="U92" t="str">
            <v>Administrativos</v>
          </cell>
          <cell r="V92" t="str">
            <v>Excelencia operativa</v>
          </cell>
          <cell r="W92" t="str">
            <v>No</v>
          </cell>
          <cell r="X92" t="str">
            <v>No cuantificado o S/0</v>
          </cell>
          <cell r="Y92" t="str">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ell>
          <cell r="Z92" t="str">
            <v>https://educorpperu-my.sharepoint.com/personal/diana_zapata_laureate_pe1/_layouts/15/Doc.aspx?sourcedoc=%7BAC80CDFA-327B-47AB-A478-0577DBD8FE0E%7D&amp;file=Requerimiento%20Reporte%20Recalculo%20de%20ingresos_Jos%C3%A9%20Paredes%20Herbozo.pptx&amp;action=edit&amp;mobileredirect=true</v>
          </cell>
          <cell r="AA92">
            <v>0.45000000000000007</v>
          </cell>
        </row>
        <row r="93">
          <cell r="A93">
            <v>115</v>
          </cell>
          <cell r="B93">
            <v>46136.386631944399</v>
          </cell>
          <cell r="C93">
            <v>46136.399050925902</v>
          </cell>
          <cell r="D93" t="str">
            <v>gerson.vereau@laureate.pe</v>
          </cell>
          <cell r="E93" t="str">
            <v>Gerson Vereau Rosas</v>
          </cell>
          <cell r="F93" t="str">
            <v>Cambio SAC - SRL</v>
          </cell>
          <cell r="G93" t="str">
            <v>Proceso de cambio de tipo de sociedad de Cibertec, pasando de SAC a SRL.</v>
          </cell>
          <cell r="H93" t="str">
            <v>CIB</v>
          </cell>
          <cell r="I93" t="str">
            <v>Alex Pendavis - VP Finanzas</v>
          </cell>
          <cell r="J93" t="str">
            <v xml:space="preserve">Rafael Andrade </v>
          </cell>
          <cell r="K93"/>
          <cell r="L93" t="str">
            <v>Gerson Vereau</v>
          </cell>
          <cell r="M93">
            <v>46136</v>
          </cell>
          <cell r="N93" t="str">
            <v>No</v>
          </cell>
          <cell r="O93"/>
          <cell r="P93"/>
          <cell r="Q93" t="str">
            <v>Regulatoria</v>
          </cell>
          <cell r="R93" t="str">
            <v>Proceso de cambio de tipo de sociedad de Cibertec, pasando de SAC a SRL.</v>
          </cell>
          <cell r="S93"/>
          <cell r="T93" t="str">
            <v>Procesos de facturación</v>
          </cell>
          <cell r="U93" t="str">
            <v>Ninguno</v>
          </cell>
          <cell r="V93" t="str">
            <v>Excelencia operativa</v>
          </cell>
          <cell r="W93" t="str">
            <v>No</v>
          </cell>
          <cell r="X93" t="str">
            <v>No cuantificado o S/0</v>
          </cell>
          <cell r="Y93" t="str">
            <v>Regulatorio - Evitar sanciones a CIB</v>
          </cell>
          <cell r="Z93"/>
          <cell r="AA93">
            <v>1.8</v>
          </cell>
        </row>
        <row r="94">
          <cell r="A94">
            <v>116</v>
          </cell>
          <cell r="B94">
            <v>46136.677083333299</v>
          </cell>
          <cell r="C94">
            <v>46136.683622685203</v>
          </cell>
          <cell r="D94" t="str">
            <v>jose.herbozo@laureate.pe</v>
          </cell>
          <cell r="E94" t="str">
            <v>José Paredes Herbozo</v>
          </cell>
          <cell r="F94" t="str">
            <v>Mejora en el proceso de migración de incorporados de Socrates a Banner</v>
          </cell>
          <cell r="G94" t="str">
            <v>Asegurar una migración automática, consistente y sin errores para garantizar la correcta matrícula de los incorporados.</v>
          </cell>
          <cell r="H94" t="str">
            <v>UPC</v>
          </cell>
          <cell r="I94" t="str">
            <v>Ivan Olivares - VP Marketing y Comercial</v>
          </cell>
          <cell r="J94" t="str">
            <v>Nestor Ayasta</v>
          </cell>
          <cell r="K94"/>
          <cell r="L94" t="str">
            <v>Jose Paredes</v>
          </cell>
          <cell r="M94">
            <v>46218</v>
          </cell>
          <cell r="N94" t="str">
            <v>No</v>
          </cell>
          <cell r="O94"/>
          <cell r="P94"/>
          <cell r="Q94" t="str">
            <v>Otro</v>
          </cell>
          <cell r="R94" t="str">
            <v>Errores e incongruencias en los datos, alta carga operativa (+400 horas hombre estimadas), baja trazabilidad y riesgo de afectar la experiencia del alumno.</v>
          </cell>
          <cell r="S94"/>
          <cell r="T94" t="str">
            <v>Migración de incorporados</v>
          </cell>
          <cell r="U94"/>
          <cell r="V94" t="str">
            <v>Excelencia operativa</v>
          </cell>
          <cell r="W94" t="str">
            <v>No</v>
          </cell>
          <cell r="X94"/>
          <cell r="Y94" t="str">
            <v>Reducción de tareas manuales, disminución de errores, disponibilidad de información confiable en tiempo real y mejora en la eficiencia operativa.</v>
          </cell>
          <cell r="Z94" t="str">
            <v>https://educorpperu-my.sharepoint.com/personal/diana_zapata_laureate_pe1/_layouts/15/Doc.aspx?sourcedoc=%7BD5626DB0-B57E-42ED-B1EA-B6C45012A9F8%7D&amp;file=Plantilla%20Solicitud%20de%20requerimientos%20Mejora_Jos%C3%A9%20Paredes%20Herbozo.pptx&amp;action=edit&amp;mobileredirect=true</v>
          </cell>
          <cell r="AA94">
            <v>0.30000000000000004</v>
          </cell>
        </row>
        <row r="95">
          <cell r="A95">
            <v>117</v>
          </cell>
          <cell r="B95">
            <v>46139.615439814799</v>
          </cell>
          <cell r="C95">
            <v>46139.628645833298</v>
          </cell>
          <cell r="D95" t="str">
            <v>carla.arias@laureate.pe</v>
          </cell>
          <cell r="E95" t="str">
            <v>Carla Arias Schreiber Ulloa</v>
          </cell>
          <cell r="F95" t="str">
            <v>Migración de Notas desde Blackboard a Gestión Docente</v>
          </cell>
          <cell r="G95" t="str">
            <v>Lograr eficiencia en la gestión docente, ahora la asignación es manual es ambos sistemas.
Nota: Esta es la mejora top 2 del workshop Better Together con Cibertec.</v>
          </cell>
          <cell r="H95" t="str">
            <v>CIB</v>
          </cell>
          <cell r="I95" t="str">
            <v>Danilo Tauil - GM TecVoc</v>
          </cell>
          <cell r="J95" t="str">
            <v>Davi Paula Lima</v>
          </cell>
          <cell r="K95"/>
          <cell r="L95" t="str">
            <v>Carla Arias-Schreiber</v>
          </cell>
          <cell r="M95">
            <v>46172</v>
          </cell>
          <cell r="N95" t="str">
            <v>No</v>
          </cell>
          <cell r="O95"/>
          <cell r="P95"/>
          <cell r="Q95" t="str">
            <v>Otro</v>
          </cell>
          <cell r="R95" t="str">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ell>
          <cell r="S95"/>
          <cell r="T95" t="str">
            <v>Desarrollo de clases
Cierre de ciclo
Retención de estudiantes
Programación de horarios (faculty cost)</v>
          </cell>
          <cell r="U95" t="str">
            <v>Docentes</v>
          </cell>
          <cell r="V95" t="str">
            <v>Excelencia operativa</v>
          </cell>
          <cell r="W95" t="str">
            <v>No</v>
          </cell>
          <cell r="X95" t="str">
            <v>No cuantificado o S/0</v>
          </cell>
          <cell r="Y95" t="str">
            <v>Mejorar experiencia de estudiantes (poder visualizar sus notas en Mi Cibertec más rápido), la gestión docente y acciones de retención.</v>
          </cell>
          <cell r="Z95"/>
          <cell r="AA95">
            <v>0.9</v>
          </cell>
        </row>
        <row r="96">
          <cell r="A96">
            <v>118</v>
          </cell>
          <cell r="B96">
            <v>46139.628726851799</v>
          </cell>
          <cell r="C96">
            <v>46139.650196759299</v>
          </cell>
          <cell r="D96" t="str">
            <v>carla.arias@laureate.pe</v>
          </cell>
          <cell r="E96" t="str">
            <v>Carla Arias Schreiber Ulloa</v>
          </cell>
          <cell r="F96" t="str">
            <v>LEGO Cibertec</v>
          </cell>
          <cell r="G96" t="str">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ell>
          <cell r="H96" t="str">
            <v>CIB</v>
          </cell>
          <cell r="I96" t="str">
            <v>Danilo Tauil - GM TecVoc</v>
          </cell>
          <cell r="J96" t="str">
            <v>Davi Paula Lima</v>
          </cell>
          <cell r="K96"/>
          <cell r="L96" t="str">
            <v>Carla Arias-Schreiber</v>
          </cell>
          <cell r="M96">
            <v>46353</v>
          </cell>
          <cell r="N96" t="str">
            <v>Si</v>
          </cell>
          <cell r="O96" t="str">
            <v>Academic Managment</v>
          </cell>
          <cell r="P96">
            <v>77625</v>
          </cell>
          <cell r="Q96" t="str">
            <v>Otro</v>
          </cell>
          <cell r="R96" t="str">
            <v>Dentro del ecosistema académico, Cibertec tiene muchas actividades manuales, que generen ineficiencia y errores.</v>
          </cell>
          <cell r="S96"/>
          <cell r="T96" t="str">
            <v xml:space="preserve">Malla Curricular
Programación Horaria
Perfil Docente
Compactaciones
Nómina / Pago Docente
Ocupabilidad
Ambientes Académicos
Evaluación Académica
Calendario Académico
Reportes / Dashboard
</v>
          </cell>
          <cell r="U96" t="str">
            <v>Todos</v>
          </cell>
          <cell r="V96" t="str">
            <v>Excelencia académica</v>
          </cell>
          <cell r="W96" t="str">
            <v>No</v>
          </cell>
          <cell r="X96" t="str">
            <v>Mayor a S/500,000.00</v>
          </cell>
          <cell r="Y96" t="str">
            <v>REDUCCIÓN DE ERRORES, CENTRALIZACIÓN Y ESTANDARIZACIÓN, MAYOR EFICIENCIA Y AHORROS, RAPIDEZ, MENOS HEADCOUNT, ​MENOR FRICCIÓN PARA EL ESTUDIANTE</v>
          </cell>
          <cell r="Z96"/>
          <cell r="AA96">
            <v>3.5</v>
          </cell>
        </row>
        <row r="97">
          <cell r="A97">
            <v>119</v>
          </cell>
          <cell r="B97">
            <v>46140.4612962963</v>
          </cell>
          <cell r="C97">
            <v>46140.463483796302</v>
          </cell>
          <cell r="D97" t="str">
            <v>carla.arias@laureate.pe</v>
          </cell>
          <cell r="E97" t="str">
            <v>Carla Arias Schreiber Ulloa</v>
          </cell>
          <cell r="F97" t="str">
            <v>Implementar encuesta de satisfacción automática - Genesys</v>
          </cell>
          <cell r="G97" t="str">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ell>
          <cell r="H97" t="str">
            <v>UPN</v>
          </cell>
          <cell r="I97" t="str">
            <v>Mónica García - VP Operaciones Digitales y Online</v>
          </cell>
          <cell r="J97" t="str">
            <v xml:space="preserve">Lizbeth Bautista </v>
          </cell>
          <cell r="K97"/>
          <cell r="L97" t="str">
            <v>Ángela Lucano</v>
          </cell>
          <cell r="M97">
            <v>46199</v>
          </cell>
          <cell r="N97" t="str">
            <v>No</v>
          </cell>
          <cell r="O97"/>
          <cell r="P97"/>
          <cell r="Q97" t="str">
            <v>Otro</v>
          </cell>
          <cell r="R97" t="str">
            <v xml:space="preserve">No podremos medir la satisfacción de los estudiantes en el proceso de matrícula 2026-02
</v>
          </cell>
          <cell r="S97"/>
          <cell r="T97" t="str">
            <v>Matrícula
Soporte de canales inbound</v>
          </cell>
          <cell r="U97" t="str">
            <v>Alumnos</v>
          </cell>
          <cell r="V97" t="str">
            <v>Experiencia</v>
          </cell>
          <cell r="W97" t="str">
            <v>No</v>
          </cell>
          <cell r="X97" t="str">
            <v>No cuantificado o S/0</v>
          </cell>
          <cell r="Y97" t="str">
            <v>Al tener visibilidad, se podrán activar acciones mejor orientadas al logro de este objetivo.</v>
          </cell>
          <cell r="Z97" t="str">
            <v>https://educorpperu-my.sharepoint.com/personal/diana_zapata_laureate_pe1/_layouts/15/Doc.aspx?sourcedoc=%7B4A032391-1102-4C72-8BF4-5F7566C7D028%7D&amp;file=SOLICITUD%20DE%20REQUERIMIENTOS_Carla%20Arias%20Schreibe.pptx&amp;action=edit&amp;mobileredirect=true</v>
          </cell>
          <cell r="AA97">
            <v>1.1499999999999999</v>
          </cell>
        </row>
        <row r="98">
          <cell r="A98">
            <v>120</v>
          </cell>
          <cell r="B98">
            <v>46140.504409722198</v>
          </cell>
          <cell r="C98">
            <v>46140.510578703703</v>
          </cell>
          <cell r="D98" t="str">
            <v>gerson.vereau@laureate.pe</v>
          </cell>
          <cell r="E98" t="str">
            <v>Gerson Vereau Rosas</v>
          </cell>
          <cell r="F98" t="str">
            <v>Creación del query para la generación de información en la tabla de Cobranzas del Data Lake</v>
          </cell>
          <cell r="G98" t="str">
            <v xml:space="preserve">Generar una lógica a a nivel de Base de Datos, con el fin de mostrar la tabla de Cobranzas de UPC en el Datalake a nivel de tipo de pago y no genere duplicidad en los montos  que viene construyendo el equipo de Data &amp; BI.
</v>
          </cell>
          <cell r="H98" t="str">
            <v>UPC</v>
          </cell>
          <cell r="I98" t="str">
            <v>Alex Pendavis - VP Finanzas</v>
          </cell>
          <cell r="J98" t="str">
            <v>Franco Chiappe</v>
          </cell>
          <cell r="K98"/>
          <cell r="L98" t="str">
            <v>Gerson Vereau</v>
          </cell>
          <cell r="M98">
            <v>46142</v>
          </cell>
          <cell r="N98" t="str">
            <v>No</v>
          </cell>
          <cell r="O98"/>
          <cell r="P98"/>
          <cell r="Q98" t="str">
            <v>Otro</v>
          </cell>
          <cell r="R98" t="str">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ell>
          <cell r="S98"/>
          <cell r="T98" t="str">
            <v xml:space="preserve">Proceso de Cobranzas, utilizando información para el seguimiento y control de los indicadores.
</v>
          </cell>
          <cell r="U98" t="str">
            <v>Ninguno</v>
          </cell>
          <cell r="V98" t="str">
            <v>Excelencia operativa</v>
          </cell>
          <cell r="W98" t="str">
            <v>No</v>
          </cell>
          <cell r="X98" t="str">
            <v>No cuantificado o S/0</v>
          </cell>
          <cell r="Y98" t="str">
            <v>Visibilidad correcta de la información, tal como se muestra en Spring UPC</v>
          </cell>
          <cell r="Z98" t="str">
            <v>https://educorpperu-my.sharepoint.com/personal/diana_zapata_laureate_pe1/_layouts/15/Doc.aspx?sourcedoc=%7BBF9A9615-3FD1-47E8-997F-C9107D776BAF%7D&amp;file=Solicitud%20de%20requerimientos%20Idea%20nueva%20y%20mejo_Gerson%20Vereau%20Rosas%203.pptx&amp;action=edit&amp;mobileredirect=true</v>
          </cell>
          <cell r="AA98">
            <v>0.30000000000000004</v>
          </cell>
        </row>
        <row r="99">
          <cell r="A99">
            <v>121</v>
          </cell>
          <cell r="B99">
            <v>46140.764629629601</v>
          </cell>
          <cell r="C99">
            <v>46140.901574074102</v>
          </cell>
          <cell r="D99" t="str">
            <v>javier.santiago@laureate.pe</v>
          </cell>
          <cell r="E99" t="str">
            <v>Javier Santiago Modesto</v>
          </cell>
          <cell r="F99" t="str">
            <v>Implementación de una Api CRM para consultar los asesores perfect start - Onboarding Portal del Estudiante UPN
Situación deseada: Obtener todos los campos vigentes, incluido el nuevo campo de teléfono</v>
          </cell>
          <cell r="G99" t="str">
            <v>Necesitamos mostrar a los alumnos cachimbos sus asesores designados, para garantizar la experiencia en Onboarding, logrando que el 100% de alumnos cachimbos esten informados correctamente acerca de sus clases en el primer periodo académico.</v>
          </cell>
          <cell r="H99" t="str">
            <v>UPN</v>
          </cell>
          <cell r="I99" t="str">
            <v>Mónica García - VP Operaciones Digitales y Online</v>
          </cell>
          <cell r="J99" t="str">
            <v xml:space="preserve">Janny Nicasio </v>
          </cell>
          <cell r="K99"/>
          <cell r="L99" t="str">
            <v>Carla Arias-Schreiber</v>
          </cell>
          <cell r="M99">
            <v>46157</v>
          </cell>
          <cell r="N99" t="str">
            <v>No</v>
          </cell>
          <cell r="O99"/>
          <cell r="P99"/>
          <cell r="Q99" t="str">
            <v>Otro</v>
          </cell>
          <cell r="R99" t="str">
            <v>Actualmente no existe una Api para mostrar los asesores a los alumnos chachimbos, sin embargo para presentar los asesores a los estudiantes se tiene que carga de forma manual un excel en el Portal del Estudiante.</v>
          </cell>
          <cell r="S99"/>
          <cell r="T99" t="str">
            <v>Onboarding del Portal del Estudiante</v>
          </cell>
          <cell r="U99" t="str">
            <v>Alumnos</v>
          </cell>
          <cell r="V99" t="str">
            <v>Experiencia</v>
          </cell>
          <cell r="W99" t="str">
            <v>No</v>
          </cell>
          <cell r="X99" t="str">
            <v>No cuantificado o S/0</v>
          </cell>
          <cell r="Y99" t="str">
            <v>Mejora de experiencia del alumno en Onboarding</v>
          </cell>
          <cell r="Z99"/>
          <cell r="AA99">
            <v>1.1499999999999999</v>
          </cell>
        </row>
        <row r="100">
          <cell r="A100">
            <v>122</v>
          </cell>
          <cell r="B100">
            <v>46141.427557870396</v>
          </cell>
          <cell r="C100">
            <v>46141.475474537001</v>
          </cell>
          <cell r="D100" t="str">
            <v>gerson.vereau@laureate.pe</v>
          </cell>
          <cell r="E100" t="str">
            <v>Gerson Vereau Rosas</v>
          </cell>
          <cell r="F100" t="str">
            <v>Cambio de SAC a SRL - UPC</v>
          </cell>
          <cell r="G100" t="str">
            <v>Cambiar de SAC a SRL - UPC, normativo</v>
          </cell>
          <cell r="H100" t="str">
            <v>UPC</v>
          </cell>
          <cell r="I100" t="str">
            <v>Alex Pendavis - VP Finanzas</v>
          </cell>
          <cell r="J100" t="str">
            <v>Franco Chiappe</v>
          </cell>
          <cell r="K100"/>
          <cell r="L100" t="str">
            <v>Gerson Vereau</v>
          </cell>
          <cell r="M100">
            <v>46150</v>
          </cell>
          <cell r="N100" t="str">
            <v>No</v>
          </cell>
          <cell r="O100"/>
          <cell r="P100"/>
          <cell r="Q100" t="str">
            <v>Regulatoria</v>
          </cell>
          <cell r="R100" t="str">
            <v>Proceso de cambio de tipo de sociedad de UPC, pasando de SAC a SRL.</v>
          </cell>
          <cell r="S100"/>
          <cell r="T100" t="str">
            <v>Procesos de facturación</v>
          </cell>
          <cell r="U100" t="str">
            <v>Ninguno</v>
          </cell>
          <cell r="V100" t="str">
            <v>Excelencia operativa</v>
          </cell>
          <cell r="W100" t="str">
            <v>No</v>
          </cell>
          <cell r="X100" t="str">
            <v>No cuantificado o S/0</v>
          </cell>
          <cell r="Y100" t="str">
            <v>Normativo</v>
          </cell>
          <cell r="Z100" t="str">
            <v>https://educorpperu-my.sharepoint.com/personal/diana_zapata_laureate_pe1/Documents/Aplicaciones/Microsoft%20Forms/REGISTRO%20DE%20INICIATIVAS%20-%20GESTI%C3%93N%20DE%20LA%20DEMANDA%20(2%201/Adjuntar%20sustentos%20que%20ayuden%20al%20entendimiento%20de/Actividades_UPC_SRL_Abril_Gerson%20Vereau%20Rosas.pdf</v>
          </cell>
          <cell r="AA100">
            <v>1.8</v>
          </cell>
        </row>
        <row r="101">
          <cell r="A101">
            <v>123</v>
          </cell>
          <cell r="B101">
            <v>46141.475590277798</v>
          </cell>
          <cell r="C101">
            <v>46141.484548611101</v>
          </cell>
          <cell r="D101" t="str">
            <v>gerson.vereau@laureate.pe</v>
          </cell>
          <cell r="E101" t="str">
            <v>Gerson Vereau Rosas</v>
          </cell>
          <cell r="F101" t="str">
            <v>Creación del query para la generación de información en la tabla de Cobranzas del Data Lake</v>
          </cell>
          <cell r="G101" t="str">
            <v>Generar una lógica a a nivel de Base de Datos, con el fin de mostrar la tabla de Cobranzas de UPC en el Datalake a nivel de tipo de pago y no genere duplicidad en los montos  que viene construyendo el equipo de Data &amp; BI.</v>
          </cell>
          <cell r="H101" t="str">
            <v>UPC</v>
          </cell>
          <cell r="I101" t="str">
            <v>Alex Pendavis - VP Finanzas</v>
          </cell>
          <cell r="J101" t="str">
            <v>Franco Chiappe</v>
          </cell>
          <cell r="K101"/>
          <cell r="L101" t="str">
            <v>Gerson Vereau</v>
          </cell>
          <cell r="M101">
            <v>46150</v>
          </cell>
          <cell r="N101" t="str">
            <v>No</v>
          </cell>
          <cell r="O101"/>
          <cell r="P101"/>
          <cell r="Q101" t="str">
            <v>Otro</v>
          </cell>
          <cell r="R101" t="str">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ell>
          <cell r="S101"/>
          <cell r="T101" t="str">
            <v>Proceso de Cobranzas, utilizando información para el seguimiento y control de los indicadores</v>
          </cell>
          <cell r="U101" t="str">
            <v>Ninguno</v>
          </cell>
          <cell r="V101" t="str">
            <v>Excelencia operativa</v>
          </cell>
          <cell r="W101" t="str">
            <v>No</v>
          </cell>
          <cell r="X101" t="str">
            <v>No cuantificado o S/0</v>
          </cell>
          <cell r="Y101" t="str">
            <v>Visibilidad correcta de la información, tal como se muestra en Spring UPC</v>
          </cell>
          <cell r="Z101" t="str">
            <v>https://educorpperu-my.sharepoint.com/personal/diana_zapata_laureate_pe1/_layouts/15/Doc.aspx?sourcedoc=%7B0C9BFA4A-F25E-4FE5-ADD6-5C687D204FAE%7D&amp;file=Solicitud%20de%20requerimientos%20Idea%20nueva%20y%20mejo_Gerson%20Vereau%20Rosas%204.pptx&amp;action=edit&amp;mobileredirect=true</v>
          </cell>
          <cell r="AA101">
            <v>0.30000000000000004</v>
          </cell>
        </row>
        <row r="102">
          <cell r="A102">
            <v>124</v>
          </cell>
          <cell r="B102">
            <v>46141.490138888897</v>
          </cell>
          <cell r="C102">
            <v>46141.504571759302</v>
          </cell>
          <cell r="D102" t="str">
            <v>gerson.vereau@laureate.pe</v>
          </cell>
          <cell r="E102" t="str">
            <v>Gerson Vereau Rosas</v>
          </cell>
          <cell r="F102" t="str">
            <v>Corrección del reporte de Spring UPC</v>
          </cell>
          <cell r="G102" t="str">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ell>
          <cell r="H102" t="str">
            <v>UPC</v>
          </cell>
          <cell r="I102" t="str">
            <v>Alex Pendavis - VP Finanzas</v>
          </cell>
          <cell r="J102" t="str">
            <v>Franco Chiappe</v>
          </cell>
          <cell r="K102"/>
          <cell r="L102" t="str">
            <v>Gerson Vereau</v>
          </cell>
          <cell r="M102">
            <v>46150</v>
          </cell>
          <cell r="N102" t="str">
            <v>No</v>
          </cell>
          <cell r="O102"/>
          <cell r="P102"/>
          <cell r="Q102" t="str">
            <v>Otro</v>
          </cell>
          <cell r="R102" t="str">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ell>
          <cell r="S102"/>
          <cell r="T102" t="str">
            <v>Proceso de Cobranzas, utilizando información para el seguimiento y control de los indicadores.</v>
          </cell>
          <cell r="U102" t="str">
            <v>Ninguno</v>
          </cell>
          <cell r="V102" t="str">
            <v>Excelencia operativa</v>
          </cell>
          <cell r="W102" t="str">
            <v>No</v>
          </cell>
          <cell r="X102" t="str">
            <v>No cuantificado o S/0</v>
          </cell>
          <cell r="Y102" t="str">
            <v>Menor error de la data al momento de extaer el reporte</v>
          </cell>
          <cell r="Z102" t="str">
            <v>https://educorpperu-my.sharepoint.com/personal/diana_zapata_laureate_pe1/_layouts/15/Doc.aspx?sourcedoc=%7BF64E6BF9-2961-4D39-87B5-BB39DBB07D72%7D&amp;file=Solicitud%20de%20requerimientos%20Idea%20nueva%20y%20mejo_Gerson%20Vereau%20Rosas%205.pptx&amp;action=edit&amp;mobileredirect=true</v>
          </cell>
          <cell r="AA102">
            <v>0.30000000000000004</v>
          </cell>
        </row>
        <row r="103">
          <cell r="A103">
            <v>125</v>
          </cell>
          <cell r="B103">
            <v>46141.514305555596</v>
          </cell>
          <cell r="C103">
            <v>46141.571064814802</v>
          </cell>
          <cell r="D103" t="str">
            <v>jhon.huanca@upn.edu.pe</v>
          </cell>
          <cell r="E103" t="str">
            <v>Jhon Huanca Huaman</v>
          </cell>
          <cell r="F103" t="str">
            <v>Implementación de Plataforma con Power Platform para la generación y envío de constancias y certificados.</v>
          </cell>
          <cell r="G103" t="str">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ell>
          <cell r="H103" t="str">
            <v>UPN</v>
          </cell>
          <cell r="I103" t="str">
            <v>Álvaro Valdez - VP Operaciones</v>
          </cell>
          <cell r="J103" t="str">
            <v xml:space="preserve">Sally Vilcapoma </v>
          </cell>
          <cell r="K103"/>
          <cell r="L103"/>
          <cell r="M103">
            <v>46158</v>
          </cell>
          <cell r="N103" t="str">
            <v>No</v>
          </cell>
          <cell r="O103"/>
          <cell r="P103"/>
          <cell r="Q103" t="str">
            <v>Otro</v>
          </cell>
          <cell r="R103" t="str">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ell>
          <cell r="S103"/>
          <cell r="T103" t="str">
            <v>Proceso de envío de constancias y certificados</v>
          </cell>
          <cell r="U103"/>
          <cell r="V103" t="str">
            <v>Excelencia operativa</v>
          </cell>
          <cell r="W103" t="str">
            <v>No</v>
          </cell>
          <cell r="X103"/>
          <cell r="Y103" t="str">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ell>
          <cell r="Z103"/>
          <cell r="AA103">
            <v>0.30000000000000004</v>
          </cell>
        </row>
        <row r="104">
          <cell r="A104">
            <v>126</v>
          </cell>
          <cell r="B104">
            <v>46141.590185185203</v>
          </cell>
          <cell r="C104">
            <v>46141.600729166697</v>
          </cell>
          <cell r="D104" t="str">
            <v>johnny.rodriguez@laureate.pe</v>
          </cell>
          <cell r="E104" t="str">
            <v>Johnny Rodríguez Godos</v>
          </cell>
          <cell r="F104" t="str">
            <v>Optimización de arquitectura de integración de procesos de Admisión y Pagos de UPN</v>
          </cell>
          <cell r="G104" t="str">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ell>
          <cell r="H104" t="str">
            <v>UPN</v>
          </cell>
          <cell r="I104" t="str">
            <v>Humberto Marotta - Tecnologías y transformación digital</v>
          </cell>
          <cell r="J104" t="str">
            <v>Humberto Marotta</v>
          </cell>
          <cell r="K104"/>
          <cell r="L104" t="str">
            <v>Jose Paredes</v>
          </cell>
          <cell r="M104">
            <v>46326</v>
          </cell>
          <cell r="N104" t="str">
            <v>No</v>
          </cell>
          <cell r="O104"/>
          <cell r="P104"/>
          <cell r="Q104" t="str">
            <v>Otro</v>
          </cell>
          <cell r="R104" t="str">
            <v>Constantemente se reportan incidencias de Prioridad 1 relacionadas a las integraciones de los procesos de Admisión y Pagos. Incluye sistemas como CRM, Banner y Peoplesoft.</v>
          </cell>
          <cell r="S104"/>
          <cell r="T104" t="str">
            <v>Admisión y Pagos</v>
          </cell>
          <cell r="U104" t="str">
            <v>Ninguno</v>
          </cell>
          <cell r="V104" t="str">
            <v>Excelencia operativa</v>
          </cell>
          <cell r="W104" t="str">
            <v>No</v>
          </cell>
          <cell r="X104" t="str">
            <v>No cuantificado o S/0</v>
          </cell>
          <cell r="Y104" t="str">
            <v>Alto</v>
          </cell>
          <cell r="Z104"/>
          <cell r="AA104">
            <v>0.30000000000000004</v>
          </cell>
        </row>
        <row r="105">
          <cell r="A105">
            <v>127</v>
          </cell>
          <cell r="B105">
            <v>46141.881620370397</v>
          </cell>
          <cell r="C105">
            <v>46141.898564814801</v>
          </cell>
          <cell r="D105" t="str">
            <v>carla.arias@laureate.pe</v>
          </cell>
          <cell r="E105" t="str">
            <v>Carla Arias Schreiber Ulloa</v>
          </cell>
          <cell r="F105" t="str">
            <v>Carga masiva de programación de horarios</v>
          </cell>
          <cell r="G105" t="str">
            <v>Replicar la funcionalidad de carga masiva que existe en Banner UPN, para la programación de horarios, porque actualmente se configura de manera manual/ individual y demanda 1 semana entera de 4 personas del equipo de programación horarios, logrando eficiencia.</v>
          </cell>
          <cell r="H105" t="str">
            <v>CIB</v>
          </cell>
          <cell r="I105" t="str">
            <v>Danilo Tauil - GM TecVoc</v>
          </cell>
          <cell r="J105" t="str">
            <v xml:space="preserve">Spencer Camacho </v>
          </cell>
          <cell r="K105"/>
          <cell r="L105" t="str">
            <v>Carla Arias-Schreiber</v>
          </cell>
          <cell r="M105">
            <v>46172</v>
          </cell>
          <cell r="N105" t="str">
            <v>No</v>
          </cell>
          <cell r="O105"/>
          <cell r="P105"/>
          <cell r="Q105" t="str">
            <v>Otro</v>
          </cell>
          <cell r="R105" t="str">
            <v>Registro de programación de horarios en Banner 100% individual (NRC por NRC) - Cada programación tiene aprox 4000 NRC. Toma 1 semana, con 4 asistentes dedicados.</v>
          </cell>
          <cell r="S105"/>
          <cell r="T105" t="str">
            <v>Programación de horarios
Matrícula</v>
          </cell>
          <cell r="U105" t="str">
            <v>Administrativos</v>
          </cell>
          <cell r="V105" t="str">
            <v>Excelencia operativa</v>
          </cell>
          <cell r="W105" t="str">
            <v>No</v>
          </cell>
          <cell r="X105" t="str">
            <v>Menor a S/100,000.00</v>
          </cell>
          <cell r="Y105" t="str">
            <v>Reducción de errores manuales e impactos/ reprocesos en matrícula</v>
          </cell>
          <cell r="Z105"/>
          <cell r="AA105">
            <v>0.75000000000000011</v>
          </cell>
        </row>
        <row r="106">
          <cell r="A106">
            <v>128</v>
          </cell>
          <cell r="B106">
            <v>46142.473877314798</v>
          </cell>
          <cell r="C106">
            <v>46142.488136574102</v>
          </cell>
          <cell r="D106" t="str">
            <v>franco.vera@laureate.pe</v>
          </cell>
          <cell r="E106" t="str">
            <v>Franco Manuel Vera Sanchez</v>
          </cell>
          <cell r="F106" t="str">
            <v>Cargos de estudiantes aparecen con las fechas de vencimiento incorrectas (Portal y Bancos)</v>
          </cell>
          <cell r="G106" t="str">
            <v>Que el negocio pueda realizar los cambios sin depender de los tiempos de TI, asegurando a la vez que los cambios que realicen no ocasiones otras caídas de integración,</v>
          </cell>
          <cell r="H106" t="str">
            <v>UPN</v>
          </cell>
          <cell r="I106" t="str">
            <v>Alex Pendavis - VP Finanzas</v>
          </cell>
          <cell r="J106" t="str">
            <v>Loussiana Pacheco</v>
          </cell>
          <cell r="K106"/>
          <cell r="L106" t="str">
            <v>Gerson Vereau</v>
          </cell>
          <cell r="M106">
            <v>46167</v>
          </cell>
          <cell r="N106" t="str">
            <v>No</v>
          </cell>
          <cell r="O106"/>
          <cell r="P106"/>
          <cell r="Q106" t="str">
            <v>Otro</v>
          </cell>
          <cell r="R106" t="str">
            <v>Cargos de estudiantes aparecen con las fechas de vencimiento incorrectas (Portal y Bancos).</v>
          </cell>
          <cell r="S106"/>
          <cell r="T106" t="str">
            <v>Cargo de fechas de vencimiento para estudiantes con fecha incorrecta.</v>
          </cell>
          <cell r="U106" t="str">
            <v>Alumnos</v>
          </cell>
          <cell r="V106" t="str">
            <v>Excelencia operativa</v>
          </cell>
          <cell r="W106" t="str">
            <v>No</v>
          </cell>
          <cell r="X106" t="str">
            <v>No cuantificado o S/0</v>
          </cell>
          <cell r="Y106" t="str">
            <v>Autonomía y eficiencia de 7 días a 2 días en la ejecución del proceso.</v>
          </cell>
          <cell r="Z106" t="str">
            <v>https://educorpperu-my.sharepoint.com/personal/diana_zapata_laureate_pe1/Documents/Aplicaciones/Microsoft%20Forms/REGISTRO%20DE%20INICIATIVAS%20-%20GESTI%C3%93N%20DE%20LA%20DEMANDA%20(2%201/Adjuntar%20sustentos%20que%20ayuden%20al%20entendimiento%20de/PRB0043027_Franco%20Manuel%20Vera%20S.png</v>
          </cell>
          <cell r="AA106">
            <v>1.05</v>
          </cell>
        </row>
        <row r="107">
          <cell r="A107">
            <v>129</v>
          </cell>
          <cell r="B107">
            <v>46142.488923611098</v>
          </cell>
          <cell r="C107">
            <v>46142.509629629603</v>
          </cell>
          <cell r="D107" t="str">
            <v>franco.vera@laureate.pe</v>
          </cell>
          <cell r="E107" t="str">
            <v>Franco Manuel Vera Sanchez</v>
          </cell>
          <cell r="F107" t="str">
            <v>CENTRALIZACIÓN DE CCTV</v>
          </cell>
          <cell r="G107" t="str">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ell>
          <cell r="H107" t="str">
            <v>UPC</v>
          </cell>
          <cell r="I107" t="str">
            <v>Álvaro Valdez - VP Operaciones</v>
          </cell>
          <cell r="J107" t="str">
            <v xml:space="preserve">Alexander Sindical </v>
          </cell>
          <cell r="K107"/>
          <cell r="L107" t="str">
            <v>Gerson Vereau</v>
          </cell>
          <cell r="M107">
            <v>46325</v>
          </cell>
          <cell r="N107" t="str">
            <v>No</v>
          </cell>
          <cell r="O107"/>
          <cell r="P107"/>
          <cell r="Q107" t="str">
            <v>Otro</v>
          </cell>
          <cell r="R107" t="str">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ell>
          <cell r="S107"/>
          <cell r="T107" t="str">
            <v xml:space="preserve">Proceso de personal de vigilancia físico. </v>
          </cell>
          <cell r="U107"/>
          <cell r="V107" t="str">
            <v>Excelencia operativa</v>
          </cell>
          <cell r="W107" t="str">
            <v>No</v>
          </cell>
          <cell r="X107"/>
          <cell r="Y107" t="str">
            <v>Implementar un Centro de Control Corporativo Unificado en sede Villa, de tal manera que se mitiguen riesgos operativos. Actualmente el sistema se encuentra descentralizado.</v>
          </cell>
          <cell r="Z107" t="str">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ell>
          <cell r="AA107">
            <v>0.30000000000000004</v>
          </cell>
        </row>
        <row r="108">
          <cell r="A108">
            <v>130</v>
          </cell>
          <cell r="B108">
            <v>46142.660879629599</v>
          </cell>
          <cell r="C108">
            <v>46142.680972222202</v>
          </cell>
          <cell r="D108" t="str">
            <v>franco.vera@laureate.pe</v>
          </cell>
          <cell r="E108" t="str">
            <v>Franco Manuel Vera Sanchez</v>
          </cell>
          <cell r="F108" t="str">
            <v>Actualización de CALIDAD UPN</v>
          </cell>
          <cell r="G108" t="str">
            <v>Necesitamos asegurar que Calidad UPN tenga soporte técnico, ya que actualmente no se cuenta con ello.</v>
          </cell>
          <cell r="H108" t="str">
            <v>UPN</v>
          </cell>
          <cell r="I108" t="str">
            <v>Martín Santana - Rectorado UPN</v>
          </cell>
          <cell r="J108" t="str">
            <v xml:space="preserve">Ana Karina Rozas </v>
          </cell>
          <cell r="K108"/>
          <cell r="L108" t="str">
            <v>Gerson Vereau</v>
          </cell>
          <cell r="M108">
            <v>46296</v>
          </cell>
          <cell r="N108" t="str">
            <v>No</v>
          </cell>
          <cell r="O108"/>
          <cell r="P108"/>
          <cell r="Q108" t="str">
            <v>Otro</v>
          </cell>
          <cell r="R108" t="str">
            <v>Actualmente Calidad UPN no cuenta con soporte por parte de Microsoft, generando un riesgo continuo ante cualquier incidencia en la plataforma.</v>
          </cell>
          <cell r="S108"/>
          <cell r="T108" t="str">
            <v>Certificación de la norma ISO 21001 y el proceso regulatorio de Auditoría Externa.</v>
          </cell>
          <cell r="U108" t="str">
            <v>Administrativos</v>
          </cell>
          <cell r="V108" t="str">
            <v>Excelencia operativa</v>
          </cell>
          <cell r="W108" t="str">
            <v>No</v>
          </cell>
          <cell r="X108" t="str">
            <v>No cuantificado o S/0</v>
          </cell>
          <cell r="Y108" t="str">
            <v>Asegurar cualquier incidente que pudiese ocurrir en la plataforma antes de la auditoría externa de octubre.</v>
          </cell>
          <cell r="Z108"/>
          <cell r="AA108">
            <v>0.45000000000000007</v>
          </cell>
        </row>
        <row r="109">
          <cell r="A109">
            <v>131</v>
          </cell>
          <cell r="B109">
            <v>46142.716261574104</v>
          </cell>
          <cell r="C109">
            <v>46142.721655092602</v>
          </cell>
          <cell r="D109" t="str">
            <v>gerson.vereau@laureate.pe</v>
          </cell>
          <cell r="E109" t="str">
            <v>Gerson Vereau Rosas</v>
          </cell>
          <cell r="F109" t="str">
            <v>Cambio de SAC a SRL - UPN</v>
          </cell>
          <cell r="G109" t="str">
            <v>Cambiar de SAC a SRL - UPN</v>
          </cell>
          <cell r="H109" t="str">
            <v>UPN</v>
          </cell>
          <cell r="I109" t="str">
            <v>Alex Pendavis - VP Finanzas</v>
          </cell>
          <cell r="J109" t="str">
            <v>Franco chiappe</v>
          </cell>
          <cell r="K109"/>
          <cell r="L109" t="str">
            <v>Gerson Vereau</v>
          </cell>
          <cell r="M109">
            <v>46154</v>
          </cell>
          <cell r="N109" t="str">
            <v>No</v>
          </cell>
          <cell r="O109"/>
          <cell r="P109"/>
          <cell r="Q109" t="str">
            <v>Regulatoria</v>
          </cell>
          <cell r="R109" t="str">
            <v>Proceso de cambio de tipo de sociedad de UPN, pasando de SAC a SRL.</v>
          </cell>
          <cell r="S109"/>
          <cell r="T109" t="str">
            <v>Procesos de facturación</v>
          </cell>
          <cell r="U109" t="str">
            <v>Ninguno</v>
          </cell>
          <cell r="V109" t="str">
            <v>Excelencia académica</v>
          </cell>
          <cell r="W109" t="str">
            <v>No</v>
          </cell>
          <cell r="X109" t="str">
            <v>No cuantificado o S/0</v>
          </cell>
          <cell r="Y109" t="str">
            <v>Normativo</v>
          </cell>
          <cell r="Z109"/>
          <cell r="AA109">
            <v>2</v>
          </cell>
        </row>
        <row r="110">
          <cell r="A110">
            <v>132</v>
          </cell>
          <cell r="B110">
            <v>46153.716261574074</v>
          </cell>
          <cell r="C110">
            <v>46153.721655092595</v>
          </cell>
          <cell r="D110" t="str">
            <v>julio.rodriguez@laureate.pe</v>
          </cell>
          <cell r="E110" t="str">
            <v>Julio Rodriguez</v>
          </cell>
          <cell r="F110" t="str">
            <v>CRM - Nueva plataforma CRM</v>
          </cell>
          <cell r="G110" t="str">
            <v>Implementación de Microsoft Dynamics 365 Sales, Customer Insights y Customer Service para optimizar el proceso de Admisión y seguimiento de Alumnos.</v>
          </cell>
          <cell r="H110" t="str">
            <v>UPN</v>
          </cell>
          <cell r="I110" t="str">
            <v>Ivan Olivares - VP Marketing y Comercial</v>
          </cell>
          <cell r="J110" t="str">
            <v>Abel Reyes</v>
          </cell>
          <cell r="K110" t="str">
            <v> </v>
          </cell>
          <cell r="L110" t="str">
            <v>Jose Paredes</v>
          </cell>
          <cell r="M110"/>
          <cell r="N110" t="str">
            <v>Si</v>
          </cell>
          <cell r="O110" t="str">
            <v>Por entregar</v>
          </cell>
          <cell r="P110">
            <v>75722</v>
          </cell>
          <cell r="Q110" t="str">
            <v>Otro</v>
          </cell>
          <cell r="R110" t="str">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ell>
          <cell r="S110"/>
          <cell r="T110" t="str">
            <v>Admisión Pregrado, EPE y Postgrado
Prospección</v>
          </cell>
          <cell r="U110"/>
          <cell r="V110" t="str">
            <v>Excelencia operativa</v>
          </cell>
          <cell r="W110" t="str">
            <v>No</v>
          </cell>
          <cell r="X110"/>
          <cell r="Y110" t="str">
            <v>Esta iniciativa busca fortalecer la eficiencia operativa, mejorar la experiencia del usuario y asegurar la escalabilidad tecnológica en línea con los objetivos institucionales.</v>
          </cell>
          <cell r="Z110" t="str">
            <v> </v>
          </cell>
          <cell r="AA110">
            <v>1.8</v>
          </cell>
        </row>
        <row r="111">
          <cell r="A111">
            <v>133</v>
          </cell>
          <cell r="B111">
            <v>46153.365740740701</v>
          </cell>
          <cell r="C111">
            <v>46153.404918981498</v>
          </cell>
          <cell r="D111" t="str">
            <v>ethel.sotomayor@laureate.pe</v>
          </cell>
          <cell r="E111" t="str">
            <v xml:space="preserve">
Ethel Lorena Guerrero Sotomayor</v>
          </cell>
          <cell r="F111" t="str">
            <v>New Campus UPN Lima Sur - Nueva Sede UPN San Juan de Miraflores</v>
          </cell>
          <cell r="G111" t="str">
            <v>Expansión: Implementación de la nueva sede UPN Lima Sur (SJM).</v>
          </cell>
          <cell r="H111" t="str">
            <v>UPN</v>
          </cell>
          <cell r="I111" t="str">
            <v>Álvaro Valdez - VP Operaciones</v>
          </cell>
          <cell r="J111" t="str">
            <v xml:space="preserve">Sharon Chou </v>
          </cell>
          <cell r="K111"/>
          <cell r="L111"/>
          <cell r="M111">
            <v>46447</v>
          </cell>
          <cell r="N111" t="str">
            <v>Si</v>
          </cell>
          <cell r="O111" t="str">
            <v>Campus Expansion &amp; Operation Optimization</v>
          </cell>
          <cell r="P111">
            <v>77465</v>
          </cell>
          <cell r="Q111" t="str">
            <v>Otro</v>
          </cell>
          <cell r="R111" t="str">
            <v>Nueva sede</v>
          </cell>
          <cell r="T111"/>
          <cell r="V111" t="str">
            <v>Crecimiento Escalable</v>
          </cell>
          <cell r="W111" t="str">
            <v>No</v>
          </cell>
          <cell r="Y111"/>
          <cell r="Z111"/>
          <cell r="AA111">
            <v>2</v>
          </cell>
        </row>
        <row r="112">
          <cell r="A112">
            <v>134</v>
          </cell>
          <cell r="B112">
            <v>46146.699976851902</v>
          </cell>
          <cell r="C112">
            <v>46146.714398148099</v>
          </cell>
          <cell r="D112" t="str">
            <v>jorge.santacruz@laureate.pe</v>
          </cell>
          <cell r="E112" t="str">
            <v>Jorge Santa Cruz Espinoza</v>
          </cell>
          <cell r="F112" t="str">
            <v>Fase 2 Mis Procesos Goldenbelt</v>
          </cell>
          <cell r="G112" t="str">
            <v>Como parte de los acuerdos de continuidad para el proyecto de Mis Procesos Goldenbelt, en esta Fase 2 se requiere incorporar toda la documentación de procesos de Laureate Perú.</v>
          </cell>
          <cell r="H112" t="str">
            <v>LAU</v>
          </cell>
          <cell r="I112" t="str">
            <v>Rossina Caballero - VP Legal</v>
          </cell>
          <cell r="J112" t="str">
            <v xml:space="preserve">Jorge Luis Santa Cruz Espinoza </v>
          </cell>
          <cell r="K112" t="str">
            <v>https://educorpperu-my.sharepoint.com/personal/diana_zapata_laureate_pe1/Documents/Aplicaciones/Microsoft%20Forms/REGISTRO%20DE%20INICIATIVAS%20-%20GESTI%C3%93N%20DE%20LA%20DEMANDA%20(2%201/Pregunta/Aprobaci%C3%B3n%20de%20inicio%20de%20Fase%20II%20Mis%20Procesos_Jorge%20Santa%20Cruz%20Esp.pdf</v>
          </cell>
          <cell r="L112" t="str">
            <v>Franco Vera</v>
          </cell>
          <cell r="M112">
            <v>46238</v>
          </cell>
          <cell r="N112" t="str">
            <v>No</v>
          </cell>
          <cell r="O112"/>
          <cell r="P112"/>
          <cell r="Q112" t="str">
            <v>Otro</v>
          </cell>
          <cell r="R112" t="str">
            <v>Actualmente contamos con un aplicativo diseñado en PowerApps que gestiona y tiene como repositorio la documentación de Laureate Perú, y se plantea migrar toda información a la plataforma centralizada de Mis Procesos Goldenbelt</v>
          </cell>
          <cell r="S112"/>
          <cell r="T112" t="str">
            <v xml:space="preserve">Todos los procesos centralizados de la organización </v>
          </cell>
          <cell r="U112" t="str">
            <v>Administrativos</v>
          </cell>
          <cell r="V112" t="str">
            <v>Excelencia operativa</v>
          </cell>
          <cell r="W112" t="str">
            <v>No</v>
          </cell>
          <cell r="X112" t="str">
            <v>No cuantificado o S/0</v>
          </cell>
          <cell r="Y112" t="str">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ell>
          <cell r="Z112" t="str">
            <v>https://educorpperu-my.sharepoint.com/personal/diana_zapata_laureate_pe1/_layouts/15/Doc.aspx?sourcedoc=%7B624F527C-33C1-4CED-9E49-04BF8077595A%7D&amp;file=Goldenbelt_presentaci%C3%B3n_Jorge%20Santa%20Cruz%20Esp.pptx&amp;action=edit&amp;mobileredirect=true</v>
          </cell>
          <cell r="AA112">
            <v>0.45000000000000007</v>
          </cell>
        </row>
        <row r="113">
          <cell r="A113">
            <v>135</v>
          </cell>
          <cell r="B113">
            <v>46148.721481481502</v>
          </cell>
          <cell r="C113">
            <v>46148.761435185203</v>
          </cell>
          <cell r="D113" t="str">
            <v>franco.vera@laureate.pe</v>
          </cell>
          <cell r="E113" t="str">
            <v>Franco Manuel Vera Sanchez</v>
          </cell>
          <cell r="F113" t="str">
            <v xml:space="preserve">Depuración de RPA ineficientes </v>
          </cell>
          <cell r="G113" t="str">
            <v>Necesitamos asegurar el retiro de 10 RPA deficientes, para ejecutar un plan de acción definido (rediseño de procesos, desarrollo, integración), logrando quedarnos sólo con los RPA justificados, según Plan de Trabajo realizado.</v>
          </cell>
          <cell r="H113" t="str">
            <v>LAU</v>
          </cell>
          <cell r="I113" t="str">
            <v>Humberto Marotta - Tecnologías y transformación digital</v>
          </cell>
          <cell r="J113" t="str">
            <v xml:space="preserve">Christian Quiroz </v>
          </cell>
          <cell r="K113" t="str">
            <v>https://educorpperu-my.sharepoint.com/:b:/g/personal/franco_vera_laureate_pe/IQAeX2Tg8y1WSYeioPE9dNhYAVKWmQNzPEOjQhlY8RjQY4k?e=bEb9WD</v>
          </cell>
          <cell r="L113" t="str">
            <v>Gerson Vereau</v>
          </cell>
          <cell r="M113">
            <v>46203</v>
          </cell>
          <cell r="N113" t="str">
            <v>No</v>
          </cell>
          <cell r="O113"/>
          <cell r="P113"/>
          <cell r="Q113" t="str">
            <v>Otro</v>
          </cell>
          <cell r="R113" t="str">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ell>
          <cell r="S113"/>
          <cell r="T113" t="str">
            <v>Académicos y de operaciones</v>
          </cell>
          <cell r="U113" t="str">
            <v>Ninguno</v>
          </cell>
          <cell r="V113" t="str">
            <v>Excelencia operativa</v>
          </cell>
          <cell r="W113" t="str">
            <v>No</v>
          </cell>
          <cell r="X113" t="str">
            <v>No cuantificado o S/0</v>
          </cell>
          <cell r="Y113" t="str">
            <v>Elevar el grado de alineamiento de los RPA y la optimización del modelo de automatización en UPN y UPC.</v>
          </cell>
          <cell r="Z113" t="str">
            <v>https://educorpperu-my.sharepoint.com/personal/diana_zapata_laureate_pe1/_layouts/15/Doc.aspx?sourcedoc=%7B24A1BDF7-9308-49FC-8068-7E45AEA5D050%7D&amp;file=Status%20RPA%202026-04-01_Franco%20Manuel%20Vera%20S.pptx&amp;action=edit&amp;mobileredirect=true</v>
          </cell>
          <cell r="AA113">
            <v>0.30000000000000004</v>
          </cell>
        </row>
        <row r="114">
          <cell r="A114">
            <v>136</v>
          </cell>
          <cell r="B114">
            <v>46148.807418981502</v>
          </cell>
          <cell r="C114">
            <v>46148.817395833299</v>
          </cell>
          <cell r="D114" t="str">
            <v>jose.herbozo@laureate.pe</v>
          </cell>
          <cell r="E114" t="str">
            <v>José Paredes Herbozo</v>
          </cell>
          <cell r="F114" t="str">
            <v>Admisión Online (Fase 2)</v>
          </cell>
          <cell r="G114" t="str">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ell>
          <cell r="H114" t="str">
            <v>UPN</v>
          </cell>
          <cell r="I114" t="str">
            <v>Ivan Olivares - VP Marketing y Comercial</v>
          </cell>
          <cell r="J114" t="str">
            <v>Roberto Yepez</v>
          </cell>
          <cell r="K114" t="str">
            <v>https://educorpperu-my.sharepoint.com/personal/diana_zapata_laureate_pe1/Documents/Aplicaciones/Microsoft%20Forms/REGISTRO%20DE%20INICIATIVAS%20-%20GESTI%C3%93N%20DE%20LA%20DEMANDA%20(2%201/Pregunta/olk_GiZq5TaWKA_Jos%C3%A9%20Paredes%20Herbozo.png</v>
          </cell>
          <cell r="L114" t="str">
            <v>Jose Paredes</v>
          </cell>
          <cell r="M114">
            <v>46234</v>
          </cell>
          <cell r="N114" t="str">
            <v>Si</v>
          </cell>
          <cell r="O114" t="str">
            <v>Digital &amp; IA</v>
          </cell>
          <cell r="P114">
            <v>75722</v>
          </cell>
          <cell r="Q114" t="str">
            <v>Otro</v>
          </cell>
          <cell r="R114" t="str">
            <v>Actualmente la operación manual dilata la venta.</v>
          </cell>
          <cell r="S114"/>
          <cell r="T114" t="str">
            <v>Admisión, Marketing</v>
          </cell>
          <cell r="U114" t="str">
            <v>Administrativos</v>
          </cell>
          <cell r="V114" t="str">
            <v>Crecimiento escalable</v>
          </cell>
          <cell r="W114" t="str">
            <v>No</v>
          </cell>
          <cell r="X114" t="str">
            <v>Mayor a S/500,000.00</v>
          </cell>
          <cell r="Y114" t="str">
            <v xml:space="preserve">Desarrollar e implementar una plataforma digital que permita realizar el proceso de admisión de manera completamente online, integrando IA para mejorar la experiencia del prospecto y automatizar procesos operativos.
</v>
          </cell>
          <cell r="Z114" t="str">
            <v>https://educorpperu-my.sharepoint.com/personal/diana_zapata_laureate_pe1/_layouts/15/Doc.aspx?sourcedoc=%7B5D291B10-5066-4D8A-AD65-AE4310DF4BE6%7D&amp;file=Solicitud%20de%20requerimientos%20Idea%20nueva%20y%20mejo_Jos%C3%A9%20Paredes%20Herbozo.pptx&amp;action=edit&amp;mobileredirect=true</v>
          </cell>
          <cell r="AA114">
            <v>2.9</v>
          </cell>
        </row>
        <row r="115">
          <cell r="A115">
            <v>137</v>
          </cell>
          <cell r="B115">
            <v>46148.786018518498</v>
          </cell>
          <cell r="C115">
            <v>46148.8413657407</v>
          </cell>
          <cell r="D115" t="str">
            <v>jhoy.vargas@laureate.pe</v>
          </cell>
          <cell r="E115" t="str">
            <v>Jhoy Vargas Fatama</v>
          </cell>
          <cell r="F115" t="str">
            <v>Actualizacion de Árbol de tipificaciones CRM Cibertec</v>
          </cell>
          <cell r="G115" t="str">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ell>
          <cell r="H115" t="str">
            <v>CIB</v>
          </cell>
          <cell r="I115" t="str">
            <v>Álvaro Valdez - VP Operaciones</v>
          </cell>
          <cell r="J115" t="str">
            <v xml:space="preserve">Jhoy Vargas </v>
          </cell>
          <cell r="K115" t="str">
            <v>https://educorpperu-my.sharepoint.com/personal/diana_zapata_laureate_pe1/Documents/Aplicaciones/Microsoft%20Forms/REGISTRO%20DE%20INICIATIVAS%20-%20GESTI%C3%93N%20DE%20LA%20DEMANDA%20(2%201/Pregunta/PROYECTO_%20%C3%81rbol%20de%20tipificaciones%20CRM%20Ciberte_Jhoy%20Vargas%20Fatama.pdf</v>
          </cell>
          <cell r="L115" t="str">
            <v>Gerson Vereau</v>
          </cell>
          <cell r="M115">
            <v>46174</v>
          </cell>
          <cell r="N115" t="str">
            <v>No</v>
          </cell>
          <cell r="O115"/>
          <cell r="P115"/>
          <cell r="Q115" t="str">
            <v>Otro</v>
          </cell>
          <cell r="R115" t="str">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ell>
          <cell r="S115"/>
          <cell r="T115" t="str">
            <v xml:space="preserve">Gestión de seguimiento Intracycle, tipificación y registro de interacciones con estudiantes, control de calidad de datos, campañas de matrícula y recaudación, atención y soporte estudiantil.
</v>
          </cell>
          <cell r="U115" t="str">
            <v>Administrativos</v>
          </cell>
          <cell r="V115" t="str">
            <v>Excelencia operativa</v>
          </cell>
          <cell r="W115" t="str">
            <v>No</v>
          </cell>
          <cell r="X115" t="str">
            <v>No cuantificado o S/0</v>
          </cell>
          <cell r="Y115" t="str">
            <v xml:space="preserve">Impacta en los controles de cumplimiento normativo (protección de datos personales), control de calidad de datos, control de acceso y seguridad de la información, y control operativo de campañas de seguimiento Intracycle.
</v>
          </cell>
          <cell r="Z115" t="str">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ell>
          <cell r="AA115">
            <v>0.45000000000000007</v>
          </cell>
        </row>
        <row r="116">
          <cell r="A116">
            <v>138</v>
          </cell>
          <cell r="B116">
            <v>46149.350358796299</v>
          </cell>
          <cell r="C116">
            <v>46149.484409722201</v>
          </cell>
          <cell r="D116" t="str">
            <v>javier.santiago@laureate.pe</v>
          </cell>
          <cell r="E116" t="str">
            <v>Javier Santiago Modesto</v>
          </cell>
          <cell r="F116" t="str">
            <v>Implementación de nueva API Banner de validación de solicitud de Constancia de Matricula simple y con cursos incluidos</v>
          </cell>
          <cell r="G116" t="str">
            <v>Necesitamos validar el proceso de solicitud de constancia de matricula, para garantizar la integridad de la información de los estudiantes solicitantes, logrando que el 100% de solicitudes se apliquen correctamente.</v>
          </cell>
          <cell r="H116" t="str">
            <v>UPC</v>
          </cell>
          <cell r="I116" t="str">
            <v>Mónica García - VP Operaciones Digitales y Online</v>
          </cell>
          <cell r="J116" t="str">
            <v xml:space="preserve">Janny Nicasio </v>
          </cell>
          <cell r="K116" t="str">
            <v>https://educorpperu-my.sharepoint.com/personal/diana_zapata_laureate_pe1/_layouts/15/Doc.aspx?sourcedoc=%7B291EB381-3170-4446-8D73-91136D380F38%7D&amp;file=Aprobacion-VP-11-05-2026_Javier%20Santiago%20Mode.docx&amp;action=default&amp;mobileredirect=true</v>
          </cell>
          <cell r="L116" t="str">
            <v>Carla Arias-Schreiber</v>
          </cell>
          <cell r="M116">
            <v>46172</v>
          </cell>
          <cell r="N116" t="str">
            <v>No</v>
          </cell>
          <cell r="O116"/>
          <cell r="P116"/>
          <cell r="Q116" t="str">
            <v>Otro</v>
          </cell>
          <cell r="R116" t="str">
            <v>El proceso de solicitud de constancia de matricula se consultan cuatro distintas APIs para validar la información del estudiante solicitante, afectando la performance de la respuesta y generando errores de consistencia de datos.</v>
          </cell>
          <cell r="S116" t="str">
            <v>Tener una unica API que valide la elegibilidad de constancia de matrícula.</v>
          </cell>
          <cell r="T116" t="str">
            <v>Proceso de solicitud de constancia de matricula simple y con cursos incluidos</v>
          </cell>
          <cell r="U116" t="str">
            <v>Alumnos</v>
          </cell>
          <cell r="V116" t="str">
            <v>Experiencia</v>
          </cell>
          <cell r="W116" t="str">
            <v>No</v>
          </cell>
          <cell r="X116" t="str">
            <v>No cuantificado o S/0</v>
          </cell>
          <cell r="Y116" t="str">
            <v>Mejora la experiencia del estudiante en la solicitud de la constancia de matricula.</v>
          </cell>
          <cell r="Z116" t="str">
            <v>https://educorpperu-my.sharepoint.com/personal/diana_zapata_laureate_pe1/_layouts/15/Doc.aspx?sourcedoc=%7BED719568-FBD6-4E30-B823-05F1A6731E92%7D&amp;file=Solicitud%20de%20requerimientos%20Idea%20nueva%20y%20mejo_Javier%20Santiago%20Mode.pptx&amp;action=edit&amp;mobileredirect=true</v>
          </cell>
          <cell r="AA116">
            <v>1.3</v>
          </cell>
        </row>
        <row r="117">
          <cell r="A117">
            <v>139</v>
          </cell>
          <cell r="B117">
            <v>46149.750567129602</v>
          </cell>
          <cell r="C117">
            <v>46149.757731481499</v>
          </cell>
          <cell r="D117" t="str">
            <v>johnny.rodriguez@laureate.pe</v>
          </cell>
          <cell r="E117" t="str">
            <v>Johnny Rodríguez Godos</v>
          </cell>
          <cell r="F117" t="str">
            <v>Estimación de cambios para liberación de Backfill - Área de Experiencia</v>
          </cell>
          <cell r="G117" t="str">
            <v xml:space="preserve">Realizar la estimación de los 18 puntos compartidos en el excel que se disponibiliza en esta solicitud. La estimación y ejecución de estos requerimientos permitirá la liberación de los backfills que tiene asignado el área de Experiencia. </v>
          </cell>
          <cell r="H117" t="str">
            <v>UPC</v>
          </cell>
          <cell r="I117" t="str">
            <v>Mónica García - VP Operaciones Digitales y Online</v>
          </cell>
          <cell r="J117" t="str">
            <v>Luis Roncal</v>
          </cell>
          <cell r="K117" t="str">
            <v>https://educorpperu-my.sharepoint.com/personal/diana_zapata_laureate_pe1/Documents/Aplicaciones/Microsoft%20Forms/REGISTRO%20DE%20INICIATIVAS%20-%20GESTI%C3%93N%20DE%20LA%20DEMANDA%20(2%201/Pregunta/Captura%20de%20pantalla%202026-05-07%20180534_Johnny%20Rodr%C3%ADguez%20God.jpg</v>
          </cell>
          <cell r="L117" t="str">
            <v>Carla Arias-Schreiber</v>
          </cell>
          <cell r="M117">
            <v>46265</v>
          </cell>
          <cell r="N117" t="str">
            <v>No</v>
          </cell>
          <cell r="O117"/>
          <cell r="P117"/>
          <cell r="Q117" t="str">
            <v>Otro</v>
          </cell>
          <cell r="R117" t="str">
            <v>Estimación para liberar backfills</v>
          </cell>
          <cell r="S117"/>
          <cell r="T117" t="str">
            <v>Trámites, Balckboard, MiUPC</v>
          </cell>
          <cell r="U117" t="str">
            <v>Ninguno</v>
          </cell>
          <cell r="V117" t="str">
            <v>Excelencia operativa</v>
          </cell>
          <cell r="W117" t="str">
            <v>No</v>
          </cell>
          <cell r="X117" t="str">
            <v>Mayor a S/500,000.00</v>
          </cell>
          <cell r="Y117" t="str">
            <v>Mejor servicio a los alumnos</v>
          </cell>
          <cell r="Z117" t="str">
            <v>https://educorpperu-my.sharepoint.com/personal/diana_zapata_laureate_pe1/_layouts/15/Doc.aspx?sourcedoc=%7BD22D2A6B-4EE3-4CE0-B5F4-5B298832110E%7D&amp;file=Listado%20de%20necesidades%20TI%20-%20Direcci%C3%B3n%20de%20Expe_Johnny%20Rodr%C3%ADguez%20God.xlsx&amp;action=default&amp;mobileredirect=true</v>
          </cell>
          <cell r="AA117">
            <v>1.05</v>
          </cell>
        </row>
        <row r="118">
          <cell r="A118">
            <v>140</v>
          </cell>
          <cell r="B118">
            <v>46150.379953703698</v>
          </cell>
          <cell r="C118">
            <v>46150.452800925901</v>
          </cell>
          <cell r="D118" t="str">
            <v>franco.vera@laureate.pe</v>
          </cell>
          <cell r="E118" t="str">
            <v>Franco Manuel Vera Sanchez</v>
          </cell>
          <cell r="F118" t="str">
            <v>Requerimiento reporte CB008 en BI - Compra de carpetas de becas socioeconómicas</v>
          </cell>
          <cell r="G118" t="str">
            <v>Este se requiere para identificar a estudiantes que han adquirido su carpeta para postular a esta beca e iniciar su postulación para el 2026-2.</v>
          </cell>
          <cell r="H118" t="str">
            <v>UPN</v>
          </cell>
          <cell r="I118" t="str">
            <v>Alex Pendavis - VP Finanzas</v>
          </cell>
          <cell r="J118" t="str">
            <v>Loussiana Pacheco</v>
          </cell>
          <cell r="K118" t="str">
            <v>https://educorpperu-my.sharepoint.com/personal/diana_zapata_laureate_pe1/Documents/Aplicaciones/Microsoft%20Forms/REGISTRO%20DE%20INICIATIVAS%20-%20GESTI%C3%93N%20DE%20LA%20DEMANDA%20(2%201/Pregunta/VB%20Miguel%20Bandach_CB008_Franco%20Manuel%20Vera%20S.pdf</v>
          </cell>
          <cell r="L118" t="str">
            <v>Franco Vera</v>
          </cell>
          <cell r="M118">
            <v>46153</v>
          </cell>
          <cell r="N118" t="str">
            <v>No</v>
          </cell>
          <cell r="O118"/>
          <cell r="P118"/>
          <cell r="Q118" t="str">
            <v>Otro</v>
          </cell>
          <cell r="R118" t="str">
            <v xml:space="preserve">No se cuenta con un reporte de compra de becas socioeconómicas, lo cual genera un trabajo manual y por lo tanto, demora en las comunicaciones hacia el estudiante.
</v>
          </cell>
          <cell r="S118"/>
          <cell r="T118" t="str">
            <v>Compra de becas socioeconómicas.</v>
          </cell>
          <cell r="U118" t="str">
            <v>Administrativos</v>
          </cell>
          <cell r="V118" t="str">
            <v>Excelencia operativa</v>
          </cell>
          <cell r="W118" t="str">
            <v>No</v>
          </cell>
          <cell r="X118" t="str">
            <v>No cuantificado o S/0</v>
          </cell>
          <cell r="Y118" t="str">
            <v>Integración, automatización y mejora de la experiencia del estudiante.</v>
          </cell>
          <cell r="Z118" t="str">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ell>
          <cell r="AA118">
            <v>0.45000000000000007</v>
          </cell>
        </row>
        <row r="119">
          <cell r="A119">
            <v>141</v>
          </cell>
          <cell r="B119">
            <v>46153.3528703704</v>
          </cell>
          <cell r="C119">
            <v>46153.391863425903</v>
          </cell>
          <cell r="D119" t="str">
            <v>angela.lucano@laureate.pe</v>
          </cell>
          <cell r="E119" t="str">
            <v>Angela Lucano Carranza</v>
          </cell>
          <cell r="F119" t="str">
            <v>Implementación del Portal Web de Course Catalog UPC</v>
          </cell>
          <cell r="G119" t="str">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ell>
          <cell r="H119" t="str">
            <v>UPC</v>
          </cell>
          <cell r="I119" t="str">
            <v>Milagros Morgan - Rectorado UPC</v>
          </cell>
          <cell r="J119" t="str">
            <v xml:space="preserve">Daniel Ticona </v>
          </cell>
          <cell r="K119" t="str">
            <v>https://educorpperu-my.sharepoint.com/personal/diana_zapata_laureate_pe1/Documents/Aplicaciones/Microsoft%20Forms/REGISTRO%20DE%20INICIATIVAS%20-%20GESTI%C3%93N%20DE%20LA%20DEMANDA%20(2%201/Pregunta/RE_%20Requerimiento%20-%20Soporte%20para%20despliegue%20d_Angela%20Lucano%20Carran.pdf</v>
          </cell>
          <cell r="L119" t="str">
            <v>Gerson Vereau</v>
          </cell>
          <cell r="M119">
            <v>46234</v>
          </cell>
          <cell r="N119" t="str">
            <v>No</v>
          </cell>
          <cell r="O119"/>
          <cell r="P119"/>
          <cell r="Q119" t="str">
            <v>Otro</v>
          </cell>
          <cell r="R119" t="str">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ell>
          <cell r="S119"/>
          <cell r="T119" t="str">
            <v>Atender las necesidades de información y consultas académicas, sobre la información de las asignaturas que se ofrecen en UPC, requeridas por estudiantes, docentes y staff.</v>
          </cell>
          <cell r="U119" t="str">
            <v>Ninguno</v>
          </cell>
          <cell r="V119" t="str">
            <v>Excelencia operativa</v>
          </cell>
          <cell r="W119" t="str">
            <v>No</v>
          </cell>
          <cell r="X119" t="str">
            <v>No cuantificado o S/0</v>
          </cell>
          <cell r="Y119" t="str">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ell>
          <cell r="Z119" t="str">
            <v>https://educorpperu-my.sharepoint.com/personal/diana_zapata_laureate_pe1/_layouts/15/Doc.aspx?sourcedoc=%7BA0EE780B-D66F-42EC-83A6-4E699CDA9EE9%7D&amp;file=Solicitud%20de%20requerimientos%20Idea%20nueva%20y%20mejo_Angela%20Lucano%20Carran%203.pptx&amp;action=edit&amp;mobileredirect=true</v>
          </cell>
          <cell r="AA119">
            <v>0.30000000000000004</v>
          </cell>
        </row>
        <row r="120">
          <cell r="A120">
            <v>142</v>
          </cell>
          <cell r="B120">
            <v>46153.365740740701</v>
          </cell>
          <cell r="C120">
            <v>46153.404918981498</v>
          </cell>
          <cell r="D120" t="str">
            <v>angela.lucano@laureate.pe</v>
          </cell>
          <cell r="E120" t="str">
            <v>Angela Lucano Carranza</v>
          </cell>
          <cell r="F120" t="str">
            <v>Implementación de WEB SICA 2.0: Plataforma Centralizada de Gestión y Consulta de Documentación Oficial UPC</v>
          </cell>
          <cell r="G120" t="str">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ell>
          <cell r="H120" t="str">
            <v>UPC</v>
          </cell>
          <cell r="I120" t="str">
            <v>Milagros Morgan - Rectorado UPC</v>
          </cell>
          <cell r="J120" t="str">
            <v xml:space="preserve">Daniel Ticona </v>
          </cell>
          <cell r="K120" t="str">
            <v>https://educorpperu-my.sharepoint.com/personal/diana_zapata_laureate_pe1/Documents/Aplicaciones/Microsoft%20Forms/REGISTRO%20DE%20INICIATIVAS%20-%20GESTI%C3%93N%20DE%20LA%20DEMANDA%20(2%201/Pregunta/RE_%20Requerimiento%20-%20Web%20SICA%202.0_Angela%20Lucano%20Carran.pdf</v>
          </cell>
          <cell r="L120" t="str">
            <v>Gerson Vereau</v>
          </cell>
          <cell r="M120">
            <v>46249</v>
          </cell>
          <cell r="N120" t="str">
            <v>No</v>
          </cell>
          <cell r="O120"/>
          <cell r="P120"/>
          <cell r="Q120" t="str">
            <v>Otro</v>
          </cell>
          <cell r="R120" t="str">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ell>
          <cell r="S120"/>
          <cell r="T120" t="str">
            <v>Mapa de procesos de la UPC (SICA)</v>
          </cell>
          <cell r="U120" t="str">
            <v>Administrativos</v>
          </cell>
          <cell r="V120" t="str">
            <v>Excelencia operativa</v>
          </cell>
          <cell r="W120" t="str">
            <v>No</v>
          </cell>
          <cell r="X120" t="str">
            <v>No cuantificado o S/0</v>
          </cell>
          <cell r="Y120" t="str">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ell>
          <cell r="Z120" t="str">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ell>
          <cell r="AA120">
            <v>0.45000000000000007</v>
          </cell>
        </row>
        <row r="121">
          <cell r="A121">
            <v>143</v>
          </cell>
          <cell r="B121">
            <v>46147.622638888897</v>
          </cell>
          <cell r="C121">
            <v>46153.561354166697</v>
          </cell>
          <cell r="D121" t="str">
            <v>angela.lucano@laureate.pe</v>
          </cell>
          <cell r="E121" t="str">
            <v>Angela Lucano Carranza</v>
          </cell>
          <cell r="F121" t="str">
            <v>Implementación de nueva plataforma de empleabilidad para alumnos y egresados</v>
          </cell>
          <cell r="G121" t="str">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ell>
          <cell r="H121" t="str">
            <v>UPC</v>
          </cell>
          <cell r="I121" t="str">
            <v>Milagros Morgan - Rectorado UPC</v>
          </cell>
          <cell r="J121" t="str">
            <v xml:space="preserve">Mónica Villegas </v>
          </cell>
          <cell r="K121" t="str">
            <v>https://educorpperu-my.sharepoint.com/personal/diana_zapata_laureate_pe1/Documents/Aplicaciones/Microsoft%20Forms/REGISTRO%20DE%20INICIATIVAS%20-%20GESTI%C3%93N%20DE%20LA%20DEMANDA%20(2%201/Pregunta/RE%20Portal%20Empleabilidad%20Matriz%20de%20Requerimien_Angela%20Lucano%20Carran.pdf</v>
          </cell>
          <cell r="L121" t="str">
            <v>Ángela Lucano</v>
          </cell>
          <cell r="M121">
            <v>46356</v>
          </cell>
          <cell r="N121" t="str">
            <v>No</v>
          </cell>
          <cell r="O121"/>
          <cell r="P121"/>
          <cell r="Q121" t="str">
            <v>Otro</v>
          </cell>
          <cell r="R121" t="str">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ell>
          <cell r="T121" t="str">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ell>
          <cell r="U121" t="str">
            <v>Alumnos</v>
          </cell>
          <cell r="V121" t="str">
            <v>Student Success y Empleabilidad</v>
          </cell>
          <cell r="W121" t="str">
            <v>No</v>
          </cell>
          <cell r="X121" t="str">
            <v>Menor a S/100,000.00</v>
          </cell>
          <cell r="Y121" t="str">
            <v>Mejor experiencia digital para usuarios
Mayor autonomía y autoservicio
Plataforma más moderna y escalable
Mejor reputación institucional en empleabilidad
Mayor engagement universidad–empresa–egresado</v>
          </cell>
          <cell r="Z121" t="str">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ell>
          <cell r="AA121">
            <v>1.45</v>
          </cell>
        </row>
        <row r="122">
          <cell r="A122">
            <v>144</v>
          </cell>
          <cell r="B122">
            <v>46153.673692129603</v>
          </cell>
          <cell r="C122">
            <v>46153.701365740701</v>
          </cell>
          <cell r="D122" t="str">
            <v>carla.arias@laureate.pe</v>
          </cell>
          <cell r="E122" t="str">
            <v>Carla Arias Schreiber Ulloa</v>
          </cell>
          <cell r="F122" t="str">
            <v>Matrícula de new convalidantes</v>
          </cell>
          <cell r="G122" t="str">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ell>
          <cell r="H122" t="str">
            <v>UPN</v>
          </cell>
          <cell r="I122" t="str">
            <v>Martín Santana - Rectorado UPN</v>
          </cell>
          <cell r="J122" t="str">
            <v xml:space="preserve">Luz Marina Flores </v>
          </cell>
          <cell r="K122" t="str">
            <v>https://educorpperu-my.sharepoint.com/personal/diana_zapata_laureate_pe1/Documents/Aplicaciones/Microsoft%20Forms/REGISTRO%20DE%20INICIATIVAS%20-%20GESTI%C3%93N%20DE%20LA%20DEMANDA%20(2%201/Pregunta/Director%20S.A._Carla%20Arias%20Schreibe.png</v>
          </cell>
          <cell r="L122" t="str">
            <v>Carla Arias-Schreiber</v>
          </cell>
          <cell r="M122">
            <v>46185</v>
          </cell>
          <cell r="N122" t="str">
            <v>No</v>
          </cell>
          <cell r="O122"/>
          <cell r="P122"/>
          <cell r="Q122" t="str">
            <v>Otro</v>
          </cell>
          <cell r="R122" t="str">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ell>
          <cell r="T122" t="str">
            <v>Admisión y matrícula de nuevos estudiantes, con convalidación</v>
          </cell>
          <cell r="U122" t="str">
            <v>Alumnos</v>
          </cell>
          <cell r="V122" t="str">
            <v>Excelencia operativa</v>
          </cell>
          <cell r="W122" t="str">
            <v>No</v>
          </cell>
          <cell r="X122" t="str">
            <v>No cuantificado o S/0</v>
          </cell>
          <cell r="Y122" t="str">
            <v>Entrega oportuna de horarios. Durante matrícula extempóranea se espera que a más tardar al día siguiente ya tengan cursos matriculados. Por los problemas, el SLA ha sido de hasta 1 semana, impactando el inicio de clases de manera significativa.</v>
          </cell>
          <cell r="Z122" t="str">
            <v>https://educorpperu-my.sharepoint.com/personal/diana_zapata_laureate_pe1/Documents/Aplicaciones/Microsoft%20Forms/REGISTRO%20DE%20INICIATIVAS%20-%20GESTI%C3%93N%20DE%20LA%20DEMANDA%20(2%201/Adjuntar%20sustentos%20que%20ayuden%20al%20entendimiento%20de/Impactos%20M%C3%B3nica%20Garcia_Carla%20Arias%20Schreibe.png</v>
          </cell>
          <cell r="AA122">
            <v>1.05</v>
          </cell>
        </row>
        <row r="123">
          <cell r="A123">
            <v>145</v>
          </cell>
          <cell r="B123">
            <v>46153.734432870398</v>
          </cell>
          <cell r="C123">
            <v>46153.7355902778</v>
          </cell>
          <cell r="D123" t="str">
            <v>diana.zapata@laureate.pe</v>
          </cell>
          <cell r="E123" t="str">
            <v>Diana Zapata Del Mar</v>
          </cell>
          <cell r="F123" t="str">
            <v>#Digital&amp;AI – AI Assessment &amp; feedback CIB</v>
          </cell>
          <cell r="G123" t="str">
            <v>.</v>
          </cell>
          <cell r="H123" t="str">
            <v>CIB</v>
          </cell>
          <cell r="I123"/>
          <cell r="J123" t="str">
            <v> </v>
          </cell>
          <cell r="K123"/>
          <cell r="L123" t="str">
            <v>Carla Arias-Schreiber</v>
          </cell>
          <cell r="M123">
            <v>46154</v>
          </cell>
          <cell r="N123" t="str">
            <v>Si</v>
          </cell>
          <cell r="O123"/>
          <cell r="P123">
            <v>76828</v>
          </cell>
          <cell r="Q123" t="str">
            <v>Otro</v>
          </cell>
          <cell r="R123" t="str">
            <v>.</v>
          </cell>
          <cell r="T123" t="str">
            <v>.</v>
          </cell>
          <cell r="V123" t="str">
            <v>.</v>
          </cell>
          <cell r="W123" t="str">
            <v>No</v>
          </cell>
          <cell r="Y123" t="str">
            <v>.</v>
          </cell>
          <cell r="Z123" t="str">
            <v>https://educorpperu-my.sharepoint.com/personal/diana_zapata_laureate_pe1/_layouts/15/Doc.aspx?sourcedoc=%7BD0123EBB-E1DD-4B8D-B020-03C7996582CF%7D&amp;file=Pruebas%20SPO_Diana%20Zapata%20Del%20Mar.docx&amp;action=default&amp;mobileredirect=true</v>
          </cell>
          <cell r="AA123">
            <v>1.5</v>
          </cell>
        </row>
        <row r="124">
          <cell r="A124">
            <v>146</v>
          </cell>
          <cell r="B124">
            <v>46153.7356828704</v>
          </cell>
          <cell r="C124">
            <v>46153.736296296302</v>
          </cell>
          <cell r="D124" t="str">
            <v>diana.zapata@laureate.pe</v>
          </cell>
          <cell r="E124" t="str">
            <v>Diana Zapata Del Mar</v>
          </cell>
          <cell r="F124" t="str">
            <v>#Digital&amp;AI - Speech Analytics Laureate</v>
          </cell>
          <cell r="G124" t="str">
            <v>.</v>
          </cell>
          <cell r="H124" t="str">
            <v>LAU</v>
          </cell>
          <cell r="I124"/>
          <cell r="J124" t="str">
            <v>.</v>
          </cell>
          <cell r="K124"/>
          <cell r="L124" t="str">
            <v>Bruno Chiappe</v>
          </cell>
          <cell r="M124">
            <v>46153</v>
          </cell>
          <cell r="N124" t="str">
            <v>Si</v>
          </cell>
          <cell r="O124"/>
          <cell r="P124">
            <v>76827</v>
          </cell>
          <cell r="Q124" t="str">
            <v>Otro</v>
          </cell>
          <cell r="R124" t="str">
            <v>.</v>
          </cell>
          <cell r="T124" t="str">
            <v>.</v>
          </cell>
          <cell r="V124" t="str">
            <v>.</v>
          </cell>
          <cell r="W124" t="str">
            <v>No</v>
          </cell>
          <cell r="Y124" t="str">
            <v>.</v>
          </cell>
          <cell r="Z124" t="str">
            <v>https://educorpperu-my.sharepoint.com/personal/diana_zapata_laureate_pe1/_layouts/15/Doc.aspx?sourcedoc=%7B8DF3E0DC-4488-448D-9AF2-2C72459F9332%7D&amp;file=Pruebas%20SPO_Diana%20Zapata%20Del%20Mar%201.docx&amp;action=default&amp;mobileredirect=true</v>
          </cell>
          <cell r="AA124">
            <v>1.5</v>
          </cell>
        </row>
        <row r="125">
          <cell r="A125">
            <v>147</v>
          </cell>
          <cell r="B125">
            <v>46153.736388888901</v>
          </cell>
          <cell r="C125">
            <v>46153.737002314803</v>
          </cell>
          <cell r="D125" t="str">
            <v>diana.zapata@laureate.pe</v>
          </cell>
          <cell r="E125" t="str">
            <v>Diana Zapata Del Mar</v>
          </cell>
          <cell r="F125" t="str">
            <v>#Digital&amp;AI – AI Assessment &amp; feedback UPC</v>
          </cell>
          <cell r="G125" t="str">
            <v>.</v>
          </cell>
          <cell r="H125" t="str">
            <v>UPC</v>
          </cell>
          <cell r="I125"/>
          <cell r="J125" t="str">
            <v>.</v>
          </cell>
          <cell r="K125"/>
          <cell r="L125" t="str">
            <v>Carla Arias-Schreiber</v>
          </cell>
          <cell r="M125">
            <v>46153</v>
          </cell>
          <cell r="N125" t="str">
            <v>Si</v>
          </cell>
          <cell r="O125"/>
          <cell r="P125">
            <v>75723</v>
          </cell>
          <cell r="Q125" t="str">
            <v>Otro</v>
          </cell>
          <cell r="R125" t="str">
            <v>.</v>
          </cell>
          <cell r="T125" t="str">
            <v>.</v>
          </cell>
          <cell r="V125" t="str">
            <v>.</v>
          </cell>
          <cell r="W125" t="str">
            <v>No</v>
          </cell>
          <cell r="Y125" t="str">
            <v>.</v>
          </cell>
          <cell r="Z125" t="str">
            <v>https://educorpperu-my.sharepoint.com/personal/diana_zapata_laureate_pe1/_layouts/15/Doc.aspx?sourcedoc=%7BAE1173EA-11DA-494E-8A45-481F44ED1DEA%7D&amp;file=Pruebas%20SPO_Diana%20Zapata%20Del%20Mar%202.docx&amp;action=default&amp;mobileredirect=true</v>
          </cell>
          <cell r="AA125">
            <v>1.5</v>
          </cell>
        </row>
        <row r="126">
          <cell r="A126">
            <v>148</v>
          </cell>
          <cell r="B126">
            <v>46153.737060185202</v>
          </cell>
          <cell r="C126">
            <v>46153.737557870401</v>
          </cell>
          <cell r="D126" t="str">
            <v>diana.zapata@laureate.pe</v>
          </cell>
          <cell r="E126" t="str">
            <v>Diana Zapata Del Mar</v>
          </cell>
          <cell r="F126" t="str">
            <v>#Digital&amp;AI - AI Tutors CIB</v>
          </cell>
          <cell r="G126" t="str">
            <v>.</v>
          </cell>
          <cell r="H126" t="str">
            <v>CIB</v>
          </cell>
          <cell r="I126"/>
          <cell r="J126" t="str">
            <v>.</v>
          </cell>
          <cell r="K126"/>
          <cell r="L126" t="str">
            <v>Carla Arias-Schreiber</v>
          </cell>
          <cell r="M126">
            <v>46153</v>
          </cell>
          <cell r="N126" t="str">
            <v>Si</v>
          </cell>
          <cell r="O126"/>
          <cell r="P126">
            <v>75633</v>
          </cell>
          <cell r="Q126" t="str">
            <v>Otro</v>
          </cell>
          <cell r="R126" t="str">
            <v>.</v>
          </cell>
          <cell r="T126" t="str">
            <v>.</v>
          </cell>
          <cell r="V126" t="str">
            <v>.</v>
          </cell>
          <cell r="W126" t="str">
            <v>No</v>
          </cell>
          <cell r="Y126" t="str">
            <v>.</v>
          </cell>
          <cell r="Z126"/>
          <cell r="AA126">
            <v>1.5</v>
          </cell>
        </row>
        <row r="127">
          <cell r="A127">
            <v>149</v>
          </cell>
          <cell r="B127">
            <v>46153.737592592603</v>
          </cell>
          <cell r="C127">
            <v>46153.738148148099</v>
          </cell>
          <cell r="D127" t="str">
            <v>diana.zapata@laureate.pe</v>
          </cell>
          <cell r="E127" t="str">
            <v>Diana Zapata Del Mar</v>
          </cell>
          <cell r="F127" t="str">
            <v>#Digital&amp;AI - AI Advisor</v>
          </cell>
          <cell r="G127" t="str">
            <v>.</v>
          </cell>
          <cell r="H127" t="str">
            <v>LAU</v>
          </cell>
          <cell r="I127"/>
          <cell r="J127" t="str">
            <v>.</v>
          </cell>
          <cell r="K127"/>
          <cell r="L127" t="str">
            <v>Bruno Chiappe</v>
          </cell>
          <cell r="M127">
            <v>46153</v>
          </cell>
          <cell r="N127" t="str">
            <v>Si</v>
          </cell>
          <cell r="O127"/>
          <cell r="P127">
            <v>75361</v>
          </cell>
          <cell r="Q127" t="str">
            <v>Otro</v>
          </cell>
          <cell r="R127" t="str">
            <v>.</v>
          </cell>
          <cell r="T127" t="str">
            <v>.</v>
          </cell>
          <cell r="V127" t="str">
            <v>.</v>
          </cell>
          <cell r="W127" t="str">
            <v>No</v>
          </cell>
          <cell r="Y127" t="str">
            <v>.</v>
          </cell>
          <cell r="Z127"/>
          <cell r="AA127">
            <v>1.5</v>
          </cell>
        </row>
        <row r="128">
          <cell r="A128">
            <v>150</v>
          </cell>
          <cell r="B128">
            <v>46153.738171296303</v>
          </cell>
          <cell r="C128">
            <v>46153.738668981503</v>
          </cell>
          <cell r="D128" t="str">
            <v>diana.zapata@laureate.pe</v>
          </cell>
          <cell r="E128" t="str">
            <v>Diana Zapata Del Mar</v>
          </cell>
          <cell r="F128" t="str">
            <v>#Digital&amp;AI  UPC Alma 2.0</v>
          </cell>
          <cell r="G128" t="str">
            <v>.</v>
          </cell>
          <cell r="H128" t="str">
            <v>UPC</v>
          </cell>
          <cell r="I128"/>
          <cell r="J128" t="str">
            <v>.</v>
          </cell>
          <cell r="K128"/>
          <cell r="L128" t="str">
            <v>Carla Arias-Schreiber</v>
          </cell>
          <cell r="M128">
            <v>46153</v>
          </cell>
          <cell r="N128" t="str">
            <v>Si</v>
          </cell>
          <cell r="O128"/>
          <cell r="P128">
            <v>75150</v>
          </cell>
          <cell r="Q128" t="str">
            <v>Otro</v>
          </cell>
          <cell r="R128" t="str">
            <v>.</v>
          </cell>
          <cell r="T128" t="str">
            <v>.</v>
          </cell>
          <cell r="V128" t="str">
            <v>.</v>
          </cell>
          <cell r="W128" t="str">
            <v>No</v>
          </cell>
          <cell r="Y128" t="str">
            <v>.</v>
          </cell>
          <cell r="Z128"/>
          <cell r="AA128">
            <v>1.5</v>
          </cell>
        </row>
        <row r="129">
          <cell r="A129">
            <v>151</v>
          </cell>
          <cell r="B129">
            <v>46153.738692129598</v>
          </cell>
          <cell r="C129">
            <v>46153.739189814798</v>
          </cell>
          <cell r="D129" t="str">
            <v>diana.zapata@laureate.pe</v>
          </cell>
          <cell r="E129" t="str">
            <v>Diana Zapata Del Mar</v>
          </cell>
          <cell r="F129" t="str">
            <v>#Strategy Comunalidad de Mallas EPEC</v>
          </cell>
          <cell r="G129" t="str">
            <v>.</v>
          </cell>
          <cell r="H129" t="str">
            <v>UPN</v>
          </cell>
          <cell r="I129"/>
          <cell r="J129" t="str">
            <v>.</v>
          </cell>
          <cell r="K129"/>
          <cell r="L129" t="str">
            <v>Carla Arias-Schreiber</v>
          </cell>
          <cell r="M129">
            <v>46153</v>
          </cell>
          <cell r="N129" t="str">
            <v>Si</v>
          </cell>
          <cell r="O129"/>
          <cell r="P129">
            <v>75642</v>
          </cell>
          <cell r="Q129" t="str">
            <v>Otro</v>
          </cell>
          <cell r="R129" t="str">
            <v>.</v>
          </cell>
          <cell r="T129" t="str">
            <v>.</v>
          </cell>
          <cell r="V129" t="str">
            <v>.</v>
          </cell>
          <cell r="W129" t="str">
            <v>No</v>
          </cell>
          <cell r="Y129" t="str">
            <v>.</v>
          </cell>
          <cell r="Z129"/>
          <cell r="AA129">
            <v>1.5</v>
          </cell>
        </row>
        <row r="130">
          <cell r="A130">
            <v>152</v>
          </cell>
          <cell r="B130">
            <v>46153.741875</v>
          </cell>
          <cell r="C130">
            <v>46153.742581018501</v>
          </cell>
          <cell r="D130" t="str">
            <v>diana.zapata@laureate.pe</v>
          </cell>
          <cell r="E130" t="str">
            <v>Diana Zapata Del Mar</v>
          </cell>
          <cell r="F130" t="str">
            <v>#Digital&amp;AI - Tutores por IA UPC</v>
          </cell>
          <cell r="G130" t="str">
            <v>.</v>
          </cell>
          <cell r="H130" t="str">
            <v>UPC</v>
          </cell>
          <cell r="I130"/>
          <cell r="J130" t="str">
            <v>.</v>
          </cell>
          <cell r="K130"/>
          <cell r="L130" t="str">
            <v>Carla Arias-Schreiber</v>
          </cell>
          <cell r="M130">
            <v>46153</v>
          </cell>
          <cell r="N130" t="str">
            <v>Si</v>
          </cell>
          <cell r="O130"/>
          <cell r="P130">
            <v>73954</v>
          </cell>
          <cell r="Q130" t="str">
            <v>Otro</v>
          </cell>
          <cell r="R130" t="str">
            <v>.</v>
          </cell>
          <cell r="T130" t="str">
            <v>.</v>
          </cell>
          <cell r="V130" t="str">
            <v>.</v>
          </cell>
          <cell r="W130" t="str">
            <v>No</v>
          </cell>
          <cell r="Y130" t="str">
            <v>.</v>
          </cell>
          <cell r="Z130"/>
          <cell r="AA130">
            <v>1.5</v>
          </cell>
        </row>
        <row r="131">
          <cell r="A131">
            <v>153</v>
          </cell>
          <cell r="B131">
            <v>46153.723240740699</v>
          </cell>
          <cell r="C131">
            <v>46153.7434027778</v>
          </cell>
          <cell r="D131" t="str">
            <v>angela.lucano@laureate.pe</v>
          </cell>
          <cell r="E131" t="str">
            <v>Angela Lucano Carranza</v>
          </cell>
          <cell r="F131" t="str">
            <v>Eliminación de la validación obligatoria de asistencia en solicitudes de marcación para cursos virtuales</v>
          </cell>
          <cell r="G131" t="str">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ell>
          <cell r="H131" t="str">
            <v>UPN</v>
          </cell>
          <cell r="I131" t="str">
            <v>Martín Santana - Rectorado UPN</v>
          </cell>
          <cell r="J131" t="str">
            <v xml:space="preserve">Robinson Amaya </v>
          </cell>
          <cell r="K131" t="str">
            <v>https://educorpperu-my.sharepoint.com/personal/diana_zapata_laureate_pe1/Documents/Aplicaciones/Microsoft%20Forms/REGISTRO%20DE%20INICIATIVAS%20-%20GESTI%C3%93N%20DE%20LA%20DEMANDA%20(2%201/Pregunta/RV_RITM0615294-Problemas%20en%20Portal_Angela%20Lucano%20Carran.pdf</v>
          </cell>
          <cell r="L131" t="str">
            <v>Carla Arias-Schreiber</v>
          </cell>
          <cell r="M131">
            <v>46162</v>
          </cell>
          <cell r="N131" t="str">
            <v>No</v>
          </cell>
          <cell r="O131"/>
          <cell r="P131"/>
          <cell r="Q131" t="str">
            <v>Otro</v>
          </cell>
          <cell r="R131" t="str">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ell>
          <cell r="T131" t="str">
            <v>Solicitud de marcación del docente</v>
          </cell>
          <cell r="U131" t="str">
            <v>Docentes</v>
          </cell>
          <cell r="V131" t="str">
            <v>Excelencia operativa</v>
          </cell>
          <cell r="W131" t="str">
            <v>No</v>
          </cell>
          <cell r="X131" t="str">
            <v>No cuantificado o S/0</v>
          </cell>
          <cell r="Y131" t="str">
            <v>- Mayor confiabilidad de la información académica.
- Mejor experiencia para docentes.
- Alineamiento del sistema con la modalidad virtual.
- Disminución de riesgos reputacionales y administrativos.</v>
          </cell>
          <cell r="Z131" t="str">
            <v>https://educorpperu-my.sharepoint.com/personal/diana_zapata_laureate_pe1/_layouts/15/Doc.aspx?sourcedoc=%7B771B946B-D5F1-4228-917E-CC6649E177CA%7D&amp;file=Marzo%202026%20-%20Solicitud%20de%20requerimiento%20Porta_Angela%20Lucano%20Carran.pptx&amp;action=edit&amp;mobileredirect=true</v>
          </cell>
          <cell r="AA131">
            <v>0.9</v>
          </cell>
        </row>
        <row r="132">
          <cell r="A132">
            <v>154</v>
          </cell>
          <cell r="B132">
            <v>46153.742604166699</v>
          </cell>
          <cell r="C132">
            <v>46153.744953703703</v>
          </cell>
          <cell r="D132" t="str">
            <v>diana.zapata@laureate.pe</v>
          </cell>
          <cell r="E132" t="str">
            <v>Diana Zapata Del Mar</v>
          </cell>
          <cell r="F132" t="str">
            <v>#Strategy Malla Gutenberg - UPN</v>
          </cell>
          <cell r="G132" t="str">
            <v>.</v>
          </cell>
          <cell r="H132" t="str">
            <v>UPN</v>
          </cell>
          <cell r="I132"/>
          <cell r="J132" t="str">
            <v>.</v>
          </cell>
          <cell r="K132"/>
          <cell r="L132" t="str">
            <v>Carla Arias-Schreiber</v>
          </cell>
          <cell r="M132">
            <v>46153</v>
          </cell>
          <cell r="N132" t="str">
            <v>Si</v>
          </cell>
          <cell r="O132"/>
          <cell r="P132">
            <v>75711</v>
          </cell>
          <cell r="Q132" t="str">
            <v>Otro</v>
          </cell>
          <cell r="R132" t="str">
            <v>.</v>
          </cell>
          <cell r="T132" t="str">
            <v>.</v>
          </cell>
          <cell r="V132" t="str">
            <v>.</v>
          </cell>
          <cell r="W132" t="str">
            <v>Si</v>
          </cell>
          <cell r="X132"/>
          <cell r="Y132" t="str">
            <v>.</v>
          </cell>
          <cell r="Z132"/>
          <cell r="AA132">
            <v>1.5</v>
          </cell>
        </row>
        <row r="133">
          <cell r="A133">
            <v>155</v>
          </cell>
          <cell r="B133">
            <v>46153.745370370401</v>
          </cell>
          <cell r="C133">
            <v>46153.746215277803</v>
          </cell>
          <cell r="D133" t="str">
            <v>diana.zapata@laureate.pe</v>
          </cell>
          <cell r="E133" t="str">
            <v>Diana Zapata Del Mar</v>
          </cell>
          <cell r="F133" t="str">
            <v>#Digital&amp;AI - AI Tutors UPN</v>
          </cell>
          <cell r="G133" t="str">
            <v>.</v>
          </cell>
          <cell r="H133" t="str">
            <v>UPN</v>
          </cell>
          <cell r="I133"/>
          <cell r="J133" t="str">
            <v>.</v>
          </cell>
          <cell r="K133"/>
          <cell r="L133" t="str">
            <v>Carla Arias-Schreiber</v>
          </cell>
          <cell r="M133">
            <v>46153</v>
          </cell>
          <cell r="N133" t="str">
            <v>Si</v>
          </cell>
          <cell r="O133"/>
          <cell r="P133">
            <v>75632</v>
          </cell>
          <cell r="Q133" t="str">
            <v>Otro</v>
          </cell>
          <cell r="R133" t="str">
            <v>.</v>
          </cell>
          <cell r="T133" t="str">
            <v>.</v>
          </cell>
          <cell r="V133" t="str">
            <v>.</v>
          </cell>
          <cell r="W133" t="str">
            <v>No</v>
          </cell>
          <cell r="X133"/>
          <cell r="Y133" t="str">
            <v>.</v>
          </cell>
          <cell r="Z133"/>
          <cell r="AA133">
            <v>1.5</v>
          </cell>
        </row>
        <row r="134">
          <cell r="A134">
            <v>156</v>
          </cell>
          <cell r="B134">
            <v>46153.7438078704</v>
          </cell>
          <cell r="C134">
            <v>46153.746921296297</v>
          </cell>
          <cell r="D134" t="str">
            <v>angela.lucano@laureate.pe</v>
          </cell>
          <cell r="E134" t="str">
            <v>Angela Lucano Carranza</v>
          </cell>
          <cell r="F134" t="str">
            <v>Incorporación de ambientes virtuales en el módulo de reprogramación de clases (Asociado al REQ: Eliminación de la validación obligatoria de asistencia en solicitudes de marcación para cursos virtuales)</v>
          </cell>
          <cell r="G134" t="str">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ell>
          <cell r="H134" t="str">
            <v>UPN</v>
          </cell>
          <cell r="I134" t="str">
            <v>Martín Santana - Rectorado UPN</v>
          </cell>
          <cell r="J134" t="str">
            <v xml:space="preserve">Robinson Amaya </v>
          </cell>
          <cell r="K134" t="str">
            <v>https://educorpperu-my.sharepoint.com/personal/diana_zapata_laureate_pe1/Documents/Aplicaciones/Microsoft%20Forms/REGISTRO%20DE%20INICIATIVAS%20-%20GESTI%C3%93N%20DE%20LA%20DEMANDA%20(2%201/Pregunta/RV_RITM0615294-Problemas%20en%20Portal_Angela%20Lucano%20Carran%201.pdf</v>
          </cell>
          <cell r="L134" t="str">
            <v>Ángela Lucano</v>
          </cell>
          <cell r="M134">
            <v>46162</v>
          </cell>
          <cell r="N134" t="str">
            <v>No</v>
          </cell>
          <cell r="O134"/>
          <cell r="P134"/>
          <cell r="Q134" t="str">
            <v>Otro</v>
          </cell>
          <cell r="R134" t="str">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ell>
          <cell r="T134" t="str">
            <v>Reprogramación de clases</v>
          </cell>
          <cell r="U134" t="str">
            <v>Docentes</v>
          </cell>
          <cell r="V134" t="str">
            <v>Excelencia operativa</v>
          </cell>
          <cell r="W134" t="str">
            <v>No</v>
          </cell>
          <cell r="X134" t="str">
            <v>No cuantificado o S/0</v>
          </cell>
          <cell r="Y134" t="str">
            <v>- Mejora de la experiencia de uso del sistema para docentes.
- Adecuación del sistema a escenarios virtuales.
- Mayor control y formalización de las reprogramaciones.
- Incremento de la eficiencia operativa académica y administrativa.</v>
          </cell>
          <cell r="Z134" t="str">
            <v>https://educorpperu-my.sharepoint.com/personal/diana_zapata_laureate_pe1/_layouts/15/Doc.aspx?sourcedoc=%7B8A8E51D2-B51A-4EB9-A0DB-B4F2D058B41C%7D&amp;file=Marzo%202026%20-%20Solicitud%20de%20requerimiento%20Porta_Angela%20Lucano%20Carran%201.pptx&amp;action=edit&amp;mobileredirect=true</v>
          </cell>
          <cell r="AA134">
            <v>0.9</v>
          </cell>
        </row>
        <row r="135">
          <cell r="A135">
            <v>157</v>
          </cell>
          <cell r="B135">
            <v>46153.746585648099</v>
          </cell>
          <cell r="C135">
            <v>46153.747326388897</v>
          </cell>
          <cell r="D135" t="str">
            <v>diana.zapata@laureate.pe</v>
          </cell>
          <cell r="E135" t="str">
            <v>Diana Zapata Del Mar</v>
          </cell>
          <cell r="F135" t="str">
            <v>#Digital&amp;AI - School Platform UPC</v>
          </cell>
          <cell r="G135" t="str">
            <v>.</v>
          </cell>
          <cell r="H135" t="str">
            <v>UPC</v>
          </cell>
          <cell r="I135"/>
          <cell r="J135" t="str">
            <v>.</v>
          </cell>
          <cell r="K135"/>
          <cell r="L135" t="str">
            <v>Bruno Chiappe</v>
          </cell>
          <cell r="M135">
            <v>46153</v>
          </cell>
          <cell r="N135" t="str">
            <v>Si</v>
          </cell>
          <cell r="O135"/>
          <cell r="P135">
            <v>74996</v>
          </cell>
          <cell r="Q135" t="str">
            <v>Otro</v>
          </cell>
          <cell r="R135" t="str">
            <v>.</v>
          </cell>
          <cell r="T135" t="str">
            <v>.</v>
          </cell>
          <cell r="V135" t="str">
            <v>.</v>
          </cell>
          <cell r="W135" t="str">
            <v>No</v>
          </cell>
          <cell r="X135"/>
          <cell r="Y135" t="str">
            <v>.</v>
          </cell>
          <cell r="Z135"/>
          <cell r="AA135">
            <v>1.5</v>
          </cell>
        </row>
        <row r="136">
          <cell r="A136">
            <v>158</v>
          </cell>
          <cell r="B136">
            <v>46153.983356481498</v>
          </cell>
          <cell r="C136">
            <v>46153.993564814802</v>
          </cell>
          <cell r="D136" t="str">
            <v>carla.arias@laureate.pe</v>
          </cell>
          <cell r="E136" t="str">
            <v>Carla Arias Schreiber Ulloa</v>
          </cell>
          <cell r="F136" t="str">
            <v>Mejoras para asignación de carreras, sedes y programas - Equipo Centralizado de Convalidaciones</v>
          </cell>
          <cell r="G136" t="str">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ell>
          <cell r="H136" t="str">
            <v>UPN</v>
          </cell>
          <cell r="I136" t="str">
            <v>Martín Santana - Rectorado UPN</v>
          </cell>
          <cell r="J136" t="str">
            <v xml:space="preserve">Carlos Saavedra </v>
          </cell>
          <cell r="K136" t="str">
            <v>https://educorpperu-my.sharepoint.com/personal/diana_zapata_laureate_pe1/Documents/Aplicaciones/Microsoft%20Forms/REGISTRO%20DE%20INICIATIVAS%20-%20GESTI%C3%93N%20DE%20LA%20DEMANDA%20(2%201/Pregunta/Ronald%20Lazarte%20DOA_Carla%20Arias%20Schreibe.png</v>
          </cell>
          <cell r="L136" t="str">
            <v>Carla Arias-Schreiber</v>
          </cell>
          <cell r="M136">
            <v>46171</v>
          </cell>
          <cell r="N136" t="str">
            <v>No</v>
          </cell>
          <cell r="O136"/>
          <cell r="P136"/>
          <cell r="Q136" t="str">
            <v>Otro</v>
          </cell>
          <cell r="R136" t="str">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ell>
          <cell r="T136" t="str">
            <v>Admisión de estudiantes nuevos
Convalidación</v>
          </cell>
          <cell r="U136" t="str">
            <v>Administrativos</v>
          </cell>
          <cell r="V136" t="str">
            <v>Excelencia operativa</v>
          </cell>
          <cell r="W136" t="str">
            <v>No</v>
          </cell>
          <cell r="X136" t="str">
            <v>No cuantificado o S/0</v>
          </cell>
          <cell r="Y136" t="str">
            <v>Facilitar el control y asignación docente para trabajos de convalidación</v>
          </cell>
          <cell r="Z136" t="str">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ell>
          <cell r="AA136">
            <v>0.45000000000000007</v>
          </cell>
        </row>
        <row r="137">
          <cell r="A137">
            <v>159</v>
          </cell>
          <cell r="B137">
            <v>46154.5793402778</v>
          </cell>
          <cell r="C137">
            <v>46154.656724537002</v>
          </cell>
          <cell r="D137" t="str">
            <v>bruno.chiappe@laureate.pe</v>
          </cell>
          <cell r="E137" t="str">
            <v>Bruno Chiappe Vegas</v>
          </cell>
          <cell r="F137" t="str">
            <v>Generar la integración de las entidades de CRM en el script de Genesys Cloud</v>
          </cell>
          <cell r="G137" t="str">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ell>
          <cell r="H137" t="str">
            <v>CIB</v>
          </cell>
          <cell r="I137" t="str">
            <v>Ivan Olivares - VP Marketing y Comercial</v>
          </cell>
          <cell r="J137" t="str">
            <v xml:space="preserve">Pedro Guibar </v>
          </cell>
          <cell r="K137" t="str">
            <v>https://educorpperu-my.sharepoint.com/personal/diana_zapata_laureate_pe1/Documents/Aplicaciones/Microsoft%20Forms/REGISTRO%20DE%20INICIATIVAS%20-%20GESTI%C3%93N%20DE%20LA%20DEMANDA%20(2%201/Pregunta/RITM0623967_Bruno%20Chiappe%20Vegas.pdf</v>
          </cell>
          <cell r="L137" t="str">
            <v>Bruno Chiappe</v>
          </cell>
          <cell r="M137">
            <v>46173</v>
          </cell>
          <cell r="N137" t="str">
            <v>No</v>
          </cell>
          <cell r="O137"/>
          <cell r="P137"/>
          <cell r="Q137" t="str">
            <v>Otro</v>
          </cell>
          <cell r="R137" t="str">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ell>
          <cell r="T137" t="str">
            <v>CIBERTEC (UG+WA)</v>
          </cell>
          <cell r="U137" t="str">
            <v>Administrativos</v>
          </cell>
          <cell r="V137" t="str">
            <v>Excelencia operativa</v>
          </cell>
          <cell r="W137" t="str">
            <v>No</v>
          </cell>
          <cell r="X137" t="str">
            <v>No cuantificado o S/0</v>
          </cell>
          <cell r="Y137" t="str">
            <v>Mejora en la trazabilidad de las atenciones comerciales, reducción de reprocesos manuales y mayor consistencia de la información entre Genesys Cloud y CRM, fortaleciendo la experiencia del prospecto o estudiante.</v>
          </cell>
          <cell r="Z137" t="str">
            <v>https://educorpperu-my.sharepoint.com/personal/diana_zapata_laureate_pe1/_layouts/15/Doc.aspx?sourcedoc=%7B42F1CD88-C182-4F72-B3A6-1468C0F110B3%7D&amp;file=Solicitud%20de%20requerimientos_Integrar%20entidade_Bruno%20Chiappe%20Vegas.pptx&amp;action=edit&amp;mobileredirect=true</v>
          </cell>
          <cell r="AA137">
            <v>0.45000000000000007</v>
          </cell>
        </row>
        <row r="138">
          <cell r="A138">
            <v>160</v>
          </cell>
          <cell r="B138">
            <v>46154.805555555598</v>
          </cell>
          <cell r="C138">
            <v>46154.807372685202</v>
          </cell>
          <cell r="D138" t="str">
            <v>gerson.vereau@laureate.pe</v>
          </cell>
          <cell r="E138" t="str">
            <v>Gerson Vereau Rosas</v>
          </cell>
          <cell r="F138" t="str">
            <v>UPN – Onboarding | Modificación Campaña Bienvenida en CRM</v>
          </cell>
          <cell r="G138" t="str">
            <v>Ajustes en la campaña “Bienvenida” del módulo de retención universitaria para el seguimiento de la accesibilidad y problemas que puedan tener los estudiantes con las diferentes plataformas y accesos (correo institucional, portal, blackboard, pdn, etc) en la etapa de bienvenida.</v>
          </cell>
          <cell r="H138" t="str">
            <v>UPN</v>
          </cell>
          <cell r="I138" t="str">
            <v>Álvaro Valdez - VP Operaciones</v>
          </cell>
          <cell r="J138" t="str">
            <v>Adriana Strobbe</v>
          </cell>
          <cell r="K138" t="str">
            <v>https://educorpperu-my.sharepoint.com/personal/diana_zapata_laureate_pe1/Documents/Aplicaciones/Microsoft%20Forms/REGISTRO%20DE%20INICIATIVAS%20-%20GESTI%C3%93N%20DE%20LA%20DEMANDA%20(2%201/Pregunta/VB%20pendiente_Gerson%20Vereau%20Rosas.PNG</v>
          </cell>
          <cell r="L138" t="str">
            <v>Gerson Vereau</v>
          </cell>
          <cell r="M138">
            <v>46178</v>
          </cell>
          <cell r="N138" t="str">
            <v>No</v>
          </cell>
          <cell r="O138"/>
          <cell r="P138"/>
          <cell r="Q138" t="str">
            <v>Otro</v>
          </cell>
          <cell r="R138" t="str">
            <v>No tenemos la trazabilidad total de la campaña de onboarding de alumnos nuevos.</v>
          </cell>
          <cell r="S138" t="str">
            <v>No tener un correcto seguimiento ni poder realizar un diagnostico temprano de la problemática de los estudiantes cachimbos</v>
          </cell>
          <cell r="T138" t="str">
            <v xml:space="preserve">Procesos de onboarding alumnos nuevos | bienvenida al estudiante
</v>
          </cell>
          <cell r="U138" t="str">
            <v>Administrativos</v>
          </cell>
          <cell r="V138" t="str">
            <v>Excelencia operativa</v>
          </cell>
          <cell r="W138" t="str">
            <v>No</v>
          </cell>
          <cell r="X138" t="str">
            <v>No cuantificado o S/0</v>
          </cell>
          <cell r="Y138" t="str">
            <v>Reportería que nos va a permitir realizar un diagnóstico temprano de los problemas que pueden tener los estudiantes.</v>
          </cell>
          <cell r="Z138" t="str">
            <v>https://educorpperu-my.sharepoint.com/personal/diana_zapata_laureate_pe1/_layouts/15/Doc.aspx?sourcedoc=%7B26ABE4A0-890D-4B4B-AE24-806629AA747D%7D&amp;file=2.%20Plantilla%20Solicitud%20de%20Requerimientos%20-%20Aj_Gerson%20Vereau%20Rosas.pptx&amp;action=edit&amp;mobileredirect=true</v>
          </cell>
          <cell r="AA138">
            <v>0.45000000000000007</v>
          </cell>
        </row>
        <row r="139">
          <cell r="A139">
            <v>161</v>
          </cell>
          <cell r="B139">
            <v>46155.444895833301</v>
          </cell>
          <cell r="C139">
            <v>46155.537881944401</v>
          </cell>
          <cell r="D139" t="str">
            <v>bruno.chiappe@laureate.pe</v>
          </cell>
          <cell r="E139" t="str">
            <v>Bruno Chiappe Vegas</v>
          </cell>
          <cell r="F139" t="str">
            <v>Retirar la selección de CRM 2011 del proyecto WebGestionDocumental</v>
          </cell>
          <cell r="G139" t="str">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ell>
          <cell r="H139" t="str">
            <v>UPN</v>
          </cell>
          <cell r="I139" t="str">
            <v>Ivan Olivares - VP Marketing y Comercial</v>
          </cell>
          <cell r="J139" t="str">
            <v xml:space="preserve">Ada Cadillo </v>
          </cell>
          <cell r="K139" t="str">
            <v>https://educorpperu-my.sharepoint.com/personal/diana_zapata_laureate_pe1/Documents/Aplicaciones/Microsoft%20Forms/REGISTRO%20DE%20INICIATIVAS%20-%20GESTI%C3%93N%20DE%20LA%20DEMANDA%20(2%201/Pregunta/RITM0625292_Bruno%20Chiappe%20Vegas.pdf</v>
          </cell>
          <cell r="L139" t="str">
            <v>Bruno Chiappe</v>
          </cell>
          <cell r="M139">
            <v>46156</v>
          </cell>
          <cell r="N139" t="str">
            <v>No</v>
          </cell>
          <cell r="O139"/>
          <cell r="P139"/>
          <cell r="Q139" t="str">
            <v>Otro</v>
          </cell>
          <cell r="R139" t="str">
            <v xml:space="preserve">Se solicita retirar la selección de CRM 2011 del proyecto WebGestionDocumental, debido a que el servidor del 2011 se encuentra apagado.
</v>
          </cell>
          <cell r="S139" t="str">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ell>
          <cell r="T139" t="str">
            <v>Matrícula</v>
          </cell>
          <cell r="U139" t="str">
            <v>Administrativos</v>
          </cell>
          <cell r="V139" t="str">
            <v>Excelencia operativa</v>
          </cell>
          <cell r="W139" t="str">
            <v>No</v>
          </cell>
          <cell r="X139" t="str">
            <v>No cuantificado o S/0</v>
          </cell>
          <cell r="Y139" t="str">
            <v>Mejora la claridad del sistema para los usuarios, evita confusiones operativas y asegura que WebGestiónDocumental solo muestre opciones vigentes y alineadas a la arquitectura actual de CRM.</v>
          </cell>
          <cell r="Z139" t="str">
            <v>https://educorpperu-my.sharepoint.com/personal/diana_zapata_laureate_pe1/_layouts/15/Doc.aspx?sourcedoc=%7B2D34FADD-81E3-494E-AF2B-29F58BC6AFD3%7D&amp;file=RETIRAR%20CRM2011%20DE%20LA%20MATRIZ%20DOCUMENTAL_Bruno%20Chiappe%20Vegas.pptx&amp;action=edit&amp;mobileredirect=true</v>
          </cell>
          <cell r="AA139">
            <v>0.45000000000000007</v>
          </cell>
        </row>
        <row r="140">
          <cell r="A140">
            <v>162</v>
          </cell>
          <cell r="B140">
            <v>46160.441956018498</v>
          </cell>
          <cell r="C140">
            <v>46160.457743055602</v>
          </cell>
          <cell r="D140" t="str">
            <v>franco.vera@laureate.pe</v>
          </cell>
          <cell r="E140" t="str">
            <v>Franco Manuel Vera Sanchez</v>
          </cell>
          <cell r="F140" t="str">
            <v>Modelo de Ocupabilidad</v>
          </cell>
          <cell r="G140" t="str">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ell>
          <cell r="H140" t="str">
            <v>LAU</v>
          </cell>
          <cell r="I140" t="str">
            <v>Álvaro Valdez - VP Operaciones</v>
          </cell>
          <cell r="J140" t="str">
            <v xml:space="preserve">Sharon Chou </v>
          </cell>
          <cell r="K140" t="str">
            <v>https://educorpperu-my.sharepoint.com/personal/diana_zapata_laureate_pe1/Documents/Aplicaciones/Microsoft%20Forms/REGISTRO%20DE%20INICIATIVAS%20-%20GESTI%C3%93N%20DE%20LA%20DEMANDA%20(2%201/Pregunta/VB%20Ocupabilidad_Franco%20Manuel%20Vera%20S.pdf</v>
          </cell>
          <cell r="L140" t="str">
            <v>Franco Vera</v>
          </cell>
          <cell r="M140">
            <v>46310</v>
          </cell>
          <cell r="N140" t="str">
            <v>No</v>
          </cell>
          <cell r="O140"/>
          <cell r="P140"/>
          <cell r="Q140" t="str">
            <v>Otro</v>
          </cell>
          <cell r="R140" t="str">
            <v>El procesamiento de la información para el modelo de ocupabilidad es actualmente muy manual y depende de múltiples insumos en Excel. Esto genera riesgos de errores en la manipulación de la data, tiempos elevados de procesamiento y una alta dependencia operativa.</v>
          </cell>
          <cell r="S140" t="str">
            <v>Académicos, financieros y operativos.</v>
          </cell>
          <cell r="T140" t="str">
            <v>Todos los procesos que estén "amarrados" en el ERP. Es un habilitador de un proyecto estratégico.</v>
          </cell>
          <cell r="U140" t="str">
            <v>Ninguno</v>
          </cell>
          <cell r="V140" t="str">
            <v>Crecimiento escalable</v>
          </cell>
          <cell r="W140" t="str">
            <v>No</v>
          </cell>
          <cell r="X140" t="str">
            <v>No cuantificado o S/0</v>
          </cell>
          <cell r="Y140" t="str">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ell>
          <cell r="Z140" t="str">
            <v>https://educorpperu-my.sharepoint.com/personal/diana_zapata_laureate_pe1/_layouts/15/Doc.aspx?sourcedoc=%7B88AA7D6B-CED7-4AB3-9CAA-D428994C0F14%7D&amp;file=CEA%20-%20Herramienta%20de%20ocupabilidad%20May%202026_Franco%20Manuel%20Vera%20S.pptx&amp;action=edit&amp;mobileredirect=true</v>
          </cell>
          <cell r="AA140">
            <v>0.5</v>
          </cell>
        </row>
        <row r="141">
          <cell r="A141">
            <v>167</v>
          </cell>
          <cell r="B141">
            <v>46161.420833333301</v>
          </cell>
          <cell r="C141">
            <v>46161.441134259301</v>
          </cell>
          <cell r="D141" t="str">
            <v>bruno.chiappe@laureate.pe</v>
          </cell>
          <cell r="E141" t="str">
            <v>Bruno Chiappe Vegas</v>
          </cell>
          <cell r="F141" t="str">
            <v>MDUU: modificar termino de retención (Banner)​</v>
          </cell>
          <cell r="G141" t="str">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ell>
          <cell r="H141" t="str">
            <v>UPN</v>
          </cell>
          <cell r="I141" t="str">
            <v>Ivan Olivares - VP Marketing y Comercial</v>
          </cell>
          <cell r="J141" t="str">
            <v>Roberto Yepez</v>
          </cell>
          <cell r="K141" t="str">
            <v>https://educorpperu-my.sharepoint.com/personal/diana_zapata_laureate_pe1/Documents/Aplicaciones/Microsoft%20Forms/REGISTRO%20DE%20INICIATIVAS%20-%20GESTI%C3%93N%20DE%20LA%20DEMANDA%20(2%201/Pregunta/RITM0627164_Bruno%20Chiappe%20Vegas.pdf</v>
          </cell>
          <cell r="L141" t="str">
            <v>Bruno Chiappe</v>
          </cell>
          <cell r="M141">
            <v>46164</v>
          </cell>
          <cell r="N141" t="str">
            <v>No</v>
          </cell>
          <cell r="O141"/>
          <cell r="P141"/>
          <cell r="Q141" t="str">
            <v>Otro</v>
          </cell>
          <cell r="R141" t="str">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ell>
          <cell r="S141"/>
          <cell r="T141" t="str">
            <v>Admisión, Matrícula y Cobranzas.</v>
          </cell>
          <cell r="U141" t="str">
            <v>Administrativos</v>
          </cell>
          <cell r="V141" t="str">
            <v>Excelencia operativa</v>
          </cell>
          <cell r="W141" t="str">
            <v>No</v>
          </cell>
          <cell r="X141" t="str">
            <v>No cuantificado o S/0</v>
          </cell>
          <cell r="Y141" t="str">
            <v>Mejora en la trazabilidad y control del proceso de actualización de retenciones, reducción de errores manuales y mayor oportunidad en la atención de casos de condonación gestionados por Cobranzas y Admisión.</v>
          </cell>
          <cell r="Z141" t="str">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ell>
          <cell r="AA141">
            <v>0.60000000000000009</v>
          </cell>
        </row>
        <row r="142">
          <cell r="A142">
            <v>168</v>
          </cell>
          <cell r="B142">
            <v>46161.517534722203</v>
          </cell>
          <cell r="C142">
            <v>46161.533912036997</v>
          </cell>
          <cell r="D142" t="str">
            <v>bruno.chiappe@laureate.pe</v>
          </cell>
          <cell r="E142" t="str">
            <v>Bruno Chiappe Vegas</v>
          </cell>
          <cell r="F142" t="str">
            <v>Inconsistencia en el envío de códigos de exención de la tabla intermedia a Banner</v>
          </cell>
          <cell r="G142" t="str">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ell>
          <cell r="H142" t="str">
            <v>UPN</v>
          </cell>
          <cell r="I142" t="str">
            <v>Ivan Olivares - VP Marketing y Comercial</v>
          </cell>
          <cell r="J142" t="str">
            <v>Ada Cadillo</v>
          </cell>
          <cell r="K142" t="str">
            <v>https://educorpperu-my.sharepoint.com/personal/diana_zapata_laureate_pe1/Documents/Aplicaciones/Microsoft%20Forms/REGISTRO%20DE%20INICIATIVAS%20-%20GESTI%C3%93N%20DE%20LA%20DEMANDA%20(2%201/Pregunta/RITM0627055_Bruno%20Chiappe%20Vegas.pdf</v>
          </cell>
          <cell r="L142" t="str">
            <v>Bruno Chiappe</v>
          </cell>
          <cell r="M142">
            <v>46164</v>
          </cell>
          <cell r="N142" t="str">
            <v>No</v>
          </cell>
          <cell r="O142"/>
          <cell r="P142"/>
          <cell r="Q142" t="str">
            <v>Otro</v>
          </cell>
          <cell r="R142" t="str">
            <v>Existen casos en los que códigos de exención/descuento generados que se quedan en la tabla intermedia y no son registrados correctamente en Banner, quedando fuera del flujo esperado de procesamiento y auditoría.</v>
          </cell>
          <cell r="S142" t="str">
            <v>Los códigos de exención que no cargaron en Banner se muestren correctamente en los casos señalados y superen el flujo de la tabla intermedia.</v>
          </cell>
          <cell r="T142" t="str">
            <v>Admisión, Control Interno</v>
          </cell>
          <cell r="U142" t="str">
            <v>Alumnos</v>
          </cell>
          <cell r="V142" t="str">
            <v>Excelencia operativa</v>
          </cell>
          <cell r="W142" t="str">
            <v>No</v>
          </cell>
          <cell r="X142" t="str">
            <v>No cuantificado o S/0</v>
          </cell>
          <cell r="Y142" t="str">
            <v>La mejora permitirá fortalecer la trazabilidad e integridad de la información registrada entre CRM y Banner, incrementando la confiabilidad del proceso de integración y reforzando los controles operativos y de auditoría asociados a descuentos institucionales.</v>
          </cell>
          <cell r="Z142" t="str">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ell>
          <cell r="AA142">
            <v>1.2000000000000002</v>
          </cell>
        </row>
        <row r="143">
          <cell r="A143">
            <v>169</v>
          </cell>
          <cell r="B143">
            <v>46161.670162037</v>
          </cell>
          <cell r="C143">
            <v>46162.429259259297</v>
          </cell>
          <cell r="D143" t="str">
            <v>alejandro.tello@laureate.pe</v>
          </cell>
          <cell r="E143" t="str">
            <v>Alejandro Tello Llosa</v>
          </cell>
          <cell r="F143" t="str">
            <v>Plataforma de Convalidación Online​ (Parte del proyecto de admisión Online)</v>
          </cell>
          <cell r="G143" t="str">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ell>
          <cell r="H143" t="str">
            <v>UPN</v>
          </cell>
          <cell r="I143" t="str">
            <v>Ivan Olivares - VP Marketing y Comercial</v>
          </cell>
          <cell r="J143" t="str">
            <v>Roberto Yepez</v>
          </cell>
          <cell r="K143" t="str">
            <v>https://educorpperu-my.sharepoint.com/personal/diana_zapata_laureate_pe1/Documents/Aplicaciones/Microsoft%20Forms/REGISTRO%20DE%20INICIATIVAS%20-%20GESTI%C3%93N%20DE%20LA%20DEMANDA%20(2%201/Pregunta/Fw_%20CEA%20_%20Laureate%20_%20Admisi%C3%B3n%20Online%20UPN%20(Apr_Alejandro%20Tello%20Llos.pdf</v>
          </cell>
          <cell r="L143" t="str">
            <v>Bruno Chiappe</v>
          </cell>
          <cell r="M143">
            <v>46199</v>
          </cell>
          <cell r="N143" t="str">
            <v>Si</v>
          </cell>
          <cell r="O143" t="str">
            <v>Revenue Growth</v>
          </cell>
          <cell r="P143">
            <v>7541</v>
          </cell>
          <cell r="Q143" t="str">
            <v>Otro</v>
          </cell>
          <cell r="R143" t="str">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ell>
          <cell r="S143" t="str">
            <v xml:space="preserve">Se espera contar con una plataforma digital que permita realizar una convalidación automática desde generar el resultado de convalidación hasta llevar su registro a Banner, sin que pase por atención de asesores </v>
          </cell>
          <cell r="T143" t="str">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ell>
          <cell r="U143" t="str">
            <v>Administrativos</v>
          </cell>
          <cell r="V143" t="str">
            <v>Crecimiento escalable</v>
          </cell>
          <cell r="W143" t="str">
            <v>No</v>
          </cell>
          <cell r="X143" t="str">
            <v>Mayor a S/500,000.00</v>
          </cell>
          <cell r="Y143" t="str">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ell>
          <cell r="Z143" t="str">
            <v>https://educorpperu-my.sharepoint.com/personal/diana_zapata_laureate_pe1/_layouts/15/Doc.aspx?sourcedoc=%7B37E2E561-0755-4805-97DC-533EA38536EA%7D&amp;file=Solicitud%20de%20requerimientos%20Idea%20nueva%20y%20mejo_Alejandro%20Tello%20Llos.pptx&amp;action=edit&amp;mobileredirect=true</v>
          </cell>
          <cell r="AA143">
            <v>2.9</v>
          </cell>
        </row>
        <row r="144">
          <cell r="A144">
            <v>170</v>
          </cell>
          <cell r="B144">
            <v>46162.470543981501</v>
          </cell>
          <cell r="C144">
            <v>46162.486342592601</v>
          </cell>
          <cell r="D144" t="str">
            <v>franco.vera@laureate.pe</v>
          </cell>
          <cell r="E144" t="str">
            <v>Franco Manuel Vera Sanchez</v>
          </cell>
          <cell r="F144" t="str">
            <v>Corrección de diferencias entre Peoplesoft y Datalake (UPN)</v>
          </cell>
          <cell r="G144" t="str">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ell>
          <cell r="H144" t="str">
            <v>UPN</v>
          </cell>
          <cell r="I144" t="str">
            <v>Humberto Marotta - Tecnologías y transformación digital</v>
          </cell>
          <cell r="J144" t="str">
            <v>Iván Rengifo</v>
          </cell>
          <cell r="K144" t="str">
            <v>https://educorpperu-my.sharepoint.com/personal/diana_zapata_laureate_pe1/Documents/Aplicaciones/Microsoft%20Forms/REGISTRO%20DE%20INICIATIVAS%20-%20GESTI%C3%93N%20DE%20LA%20DEMANDA%20(2%201/Pregunta/VB%20Humberto%20Data%20Lake_Franco%20Manuel%20Vera%20S.pdf</v>
          </cell>
          <cell r="L144" t="str">
            <v>Gerson Vereau</v>
          </cell>
          <cell r="M144">
            <v>46192</v>
          </cell>
          <cell r="N144" t="str">
            <v>No</v>
          </cell>
          <cell r="O144"/>
          <cell r="P144"/>
          <cell r="Q144" t="str">
            <v>Otro</v>
          </cell>
          <cell r="R144" t="str">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ell>
          <cell r="S144" t="str">
            <v>Lograr que la data de Peoplesoft que se modifique (actualizaciones, inserciones, eliminaciones), pueda ser detectadas por los procesos de ingesta del Data Lake.</v>
          </cell>
          <cell r="T144" t="str">
            <v>Data &amp; BI y todas las áreas usuarias que consumen información de Datalake. Finanzas y Comercial.</v>
          </cell>
          <cell r="U144" t="str">
            <v>Administrativos</v>
          </cell>
          <cell r="V144" t="str">
            <v>Excelencia operativa</v>
          </cell>
          <cell r="W144" t="str">
            <v>No</v>
          </cell>
          <cell r="X144" t="str">
            <v>No cuantificado o S/0</v>
          </cell>
          <cell r="Y144" t="str">
            <v>Contar con la integridad en la información expuesta al negocio (usuario final), dede el Data Lake</v>
          </cell>
          <cell r="Z144" t="str">
            <v>https://educorpperu-my.sharepoint.com/personal/diana_zapata_laureate_pe1/_layouts/15/Doc.aspx?sourcedoc=%7B9B60D2EC-56A9-4322-A2C8-2929855D0082%7D&amp;file=Incidente%20PS_Franco%20Manuel%20Vera%20S.pptx&amp;action=edit&amp;mobileredirect=true</v>
          </cell>
          <cell r="AA144">
            <v>0.60000000000000009</v>
          </cell>
        </row>
        <row r="145">
          <cell r="A145">
            <v>171</v>
          </cell>
          <cell r="B145">
            <v>46167.515682870398</v>
          </cell>
          <cell r="C145">
            <v>46167.642662036997</v>
          </cell>
          <cell r="D145" t="str">
            <v>angela.lucano@laureate.pe</v>
          </cell>
          <cell r="E145" t="str">
            <v>Angela Lucano Carranza</v>
          </cell>
          <cell r="F145" t="str">
            <v>Exploración de funcionalidades para activación de Copilot en CRM para Canales Inbound</v>
          </cell>
          <cell r="G145" t="str">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ell>
          <cell r="H145" t="str">
            <v>LAU</v>
          </cell>
          <cell r="I145" t="str">
            <v>Mónica García - VP Operaciones Digitales y Online</v>
          </cell>
          <cell r="J145" t="str">
            <v>Lizbeth Bautista</v>
          </cell>
          <cell r="K145" t="str">
            <v>https://educorpperu-my.sharepoint.com/personal/diana_zapata_laureate_pe1/Documents/Aplicaciones/Microsoft%20Forms/REGISTRO%20DE%20INICIATIVAS%20-%20GESTI%C3%93N%20DE%20LA%20DEMANDA%20(2%201/Pregunta/Luis%20Roncal%20-%20VB%20Requerimientos%20priorizados%20L_Angela%20Lucano%20Carran.pdf</v>
          </cell>
          <cell r="L145" t="str">
            <v>Ángela Lucano</v>
          </cell>
          <cell r="M145">
            <v>46203</v>
          </cell>
          <cell r="N145" t="str">
            <v>No</v>
          </cell>
          <cell r="O145"/>
          <cell r="P145"/>
          <cell r="Q145" t="str">
            <v>Otro</v>
          </cell>
          <cell r="R145" t="str">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ell>
          <cell r="S145" t="str">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ell>
          <cell r="T145" t="str">
            <v>Todas las áreas que interactúan en Contacto UPN (13 áreas) y alumnos.</v>
          </cell>
          <cell r="U145" t="str">
            <v>Alumnos</v>
          </cell>
          <cell r="V145" t="str">
            <v>Experiencia</v>
          </cell>
          <cell r="W145" t="str">
            <v>No</v>
          </cell>
          <cell r="X145" t="str">
            <v>No cuantificado o S/0</v>
          </cell>
          <cell r="Y145" t="str">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ell>
          <cell r="Z145" t="str">
            <v>https://educorpperu-my.sharepoint.com/personal/diana_zapata_laureate_pe1/_layouts/15/Doc.aspx?sourcedoc=%7BA78C9F0D-CC13-429E-ACE1-754CB7241C36%7D&amp;file=Solicitud%20de%20requerimientos%20-%20Exploraci%C3%B3n%20de_Angela%20Lucano%20Carran.pptx&amp;action=edit&amp;mobileredirect=true</v>
          </cell>
          <cell r="AA145">
            <v>1.3</v>
          </cell>
        </row>
        <row r="146">
          <cell r="A146">
            <v>172</v>
          </cell>
          <cell r="B146">
            <v>46167.646388888897</v>
          </cell>
          <cell r="C146">
            <v>46167.6551273148</v>
          </cell>
          <cell r="D146" t="str">
            <v>angela.lucano@laureate.pe</v>
          </cell>
          <cell r="E146" t="str">
            <v>Angela Lucano Carranza</v>
          </cell>
          <cell r="F146" t="str">
            <v>Exploración de funcionalidades de Teams en integración con el CRM para Canales Inbound</v>
          </cell>
          <cell r="G146" t="str">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ell>
          <cell r="H146" t="str">
            <v>CORP</v>
          </cell>
          <cell r="I146" t="str">
            <v>Mónica García - VP Operaciones Digitales y Online</v>
          </cell>
          <cell r="J146" t="str">
            <v>Lizbeth Bautista</v>
          </cell>
          <cell r="K146" t="str">
            <v>https://educorpperu-my.sharepoint.com/personal/diana_zapata_laureate_pe1/Documents/Aplicaciones/Microsoft%20Forms/REGISTRO%20DE%20INICIATIVAS%20-%20GESTI%C3%93N%20DE%20LA%20DEMANDA%20(2%201/Pregunta/Luis%20Roncal%20-%20VB%20Requerimientos%20priorizados%20L_Angela%20Lucano%20Carran%201.pdf</v>
          </cell>
          <cell r="L146" t="str">
            <v>Ángela Lucano</v>
          </cell>
          <cell r="M146">
            <v>46203</v>
          </cell>
          <cell r="N146" t="str">
            <v>No</v>
          </cell>
          <cell r="O146"/>
          <cell r="P146"/>
          <cell r="Q146" t="str">
            <v>Otro</v>
          </cell>
          <cell r="R146" t="str">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ell>
          <cell r="S146" t="str">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ell>
          <cell r="T146" t="str">
            <v>Todas las áreas que interactúan en Contacto UPN (13 áreas) y alumnos.</v>
          </cell>
          <cell r="U146" t="str">
            <v>Alumnos</v>
          </cell>
          <cell r="V146" t="str">
            <v>Excelencia operativa</v>
          </cell>
          <cell r="W146" t="str">
            <v>No</v>
          </cell>
          <cell r="X146" t="str">
            <v>No cuantificado o S/0</v>
          </cell>
          <cell r="Y146" t="str">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ell>
          <cell r="Z146" t="str">
            <v>https://educorpperu-my.sharepoint.com/personal/diana_zapata_laureate_pe1/_layouts/15/Doc.aspx?sourcedoc=%7BD89DCF38-9B8C-468D-88D9-0CA782BE04B7%7D&amp;file=Solicitud%20de%20Requerimiento%20-%20Teams%20en%20CRM_Angela%20Lucano%20Carran.pptx&amp;action=edit&amp;mobileredirect=true</v>
          </cell>
          <cell r="AA146">
            <v>1.2000000000000002</v>
          </cell>
        </row>
        <row r="147">
          <cell r="A147">
            <v>173</v>
          </cell>
          <cell r="B147">
            <v>46167.6551736111</v>
          </cell>
          <cell r="C147">
            <v>46167.703831018502</v>
          </cell>
          <cell r="D147" t="str">
            <v>angela.lucano@laureate.pe</v>
          </cell>
          <cell r="E147" t="str">
            <v>Angela Lucano Carranza</v>
          </cell>
          <cell r="F147" t="str">
            <v>UPN - Revisión de la data de EPEC en CRM</v>
          </cell>
          <cell r="G147" t="str">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ell>
          <cell r="H147" t="str">
            <v>UPN</v>
          </cell>
          <cell r="I147" t="str">
            <v>Mónica García - VP Operaciones Digitales y Online</v>
          </cell>
          <cell r="J147" t="str">
            <v>Lizbeth Bautista</v>
          </cell>
          <cell r="K147" t="str">
            <v>https://educorpperu-my.sharepoint.com/personal/diana_zapata_laureate_pe1/Documents/Aplicaciones/Microsoft%20Forms/REGISTRO%20DE%20INICIATIVAS%20-%20GESTI%C3%93N%20DE%20LA%20DEMANDA%20(2%201/Pregunta/Luis%20Roncal%20-%20VB%20Requerimientos%20priorizados%20L_Angela%20Lucano%20Carran%202.pdf</v>
          </cell>
          <cell r="L147" t="str">
            <v>Ángela Lucano</v>
          </cell>
          <cell r="M147">
            <v>46188</v>
          </cell>
          <cell r="N147" t="str">
            <v>No</v>
          </cell>
          <cell r="O147"/>
          <cell r="P147"/>
          <cell r="Q147" t="str">
            <v>Otro</v>
          </cell>
          <cell r="R147" t="str">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ell>
          <cell r="S147" t="str">
            <v>Contar con la totalidad de estudiantes EPEC correctamente registrados y configurados en el CRM, con acceso habilitado al canal de atención y capacidad de generar tickets sin restricciones, asegurando una gestión centralizada, trazable y homogénea de sus consultas.</v>
          </cell>
          <cell r="T147" t="str">
            <v>Proceso de atención y respuesta de consultas en CRM (cierre de tickets y medición de satisfacción)
Estudiantes de Posgrado (EPEC), asesores de atención, equipo de Experiencia del Estudiante y áreas de Calidad</v>
          </cell>
          <cell r="U147" t="str">
            <v>Alumnos</v>
          </cell>
          <cell r="V147" t="str">
            <v>Experiencia</v>
          </cell>
          <cell r="W147" t="str">
            <v>No</v>
          </cell>
          <cell r="X147" t="str">
            <v>No cuantificado o S/0</v>
          </cell>
          <cell r="Y147" t="str">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ell>
          <cell r="Z147" t="str">
            <v>https://educorpperu-my.sharepoint.com/personal/diana_zapata_laureate_pe1/_layouts/15/Doc.aspx?sourcedoc=%7B67F35B33-82A6-4B61-B1DB-6F15D08C5F8D%7D&amp;file=REVISI%C3%93N%20DATA%20DE%20EPEC_Angela%20Lucano%20Carran.pptx&amp;action=edit&amp;mobileredirect=true</v>
          </cell>
          <cell r="AA147">
            <v>1.3</v>
          </cell>
        </row>
        <row r="148">
          <cell r="A148">
            <v>174</v>
          </cell>
          <cell r="B148">
            <v>46167.833217592597</v>
          </cell>
          <cell r="C148">
            <v>46167.866180555597</v>
          </cell>
          <cell r="D148" t="str">
            <v>angela.lucano@laureate.pe</v>
          </cell>
          <cell r="E148" t="str">
            <v>Angela Lucano Carranza</v>
          </cell>
          <cell r="F148" t="str">
            <v>UPN - Unificar la respuesta del caso y la encuesta de satisfacción por la atención</v>
          </cell>
          <cell r="G148" t="str">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ell>
          <cell r="H148" t="str">
            <v>UPN</v>
          </cell>
          <cell r="I148" t="str">
            <v>Mónica García - VP Operaciones Digitales y Online</v>
          </cell>
          <cell r="J148" t="str">
            <v>Lizbeth Bautista</v>
          </cell>
          <cell r="K148" t="str">
            <v>https://educorpperu-my.sharepoint.com/personal/diana_zapata_laureate_pe1/Documents/Aplicaciones/Microsoft%20Forms/REGISTRO%20DE%20INICIATIVAS%20-%20GESTI%C3%93N%20DE%20LA%20DEMANDA%20(2%201/Pregunta/Luis%20Roncal%20-%20VB%20Requerimientos%20priorizados%20L_Angela%20Lucano%20Carran%203.pdf</v>
          </cell>
          <cell r="L148" t="str">
            <v>Ángela Lucano</v>
          </cell>
          <cell r="M148">
            <v>46203</v>
          </cell>
          <cell r="N148" t="str">
            <v>No</v>
          </cell>
          <cell r="O148"/>
          <cell r="P148"/>
          <cell r="Q148" t="str">
            <v>Otro</v>
          </cell>
          <cell r="R148" t="str">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ell>
          <cell r="S148" t="str">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ell>
          <cell r="T148" t="str">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ell>
          <cell r="U148" t="str">
            <v>Alumnos</v>
          </cell>
          <cell r="V148" t="str">
            <v>Experiencia</v>
          </cell>
          <cell r="W148" t="str">
            <v>No</v>
          </cell>
          <cell r="X148" t="str">
            <v>No cuantificado o S/0</v>
          </cell>
          <cell r="Y148" t="str">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ell>
          <cell r="Z148" t="str">
            <v>https://educorpperu-my.sharepoint.com/personal/diana_zapata_laureate_pe1/_layouts/15/Doc.aspx?sourcedoc=%7BE433D766-B8B3-4448-8F99-56194F5A6868%7D&amp;file=Requerimiento_Integraci%C3%B3n%20Encuestas%20en%20Respue_Angela%20Lucano%20Carran.pptx&amp;action=edit&amp;mobileredirect=true</v>
          </cell>
          <cell r="AA148">
            <v>1.3</v>
          </cell>
        </row>
        <row r="149">
          <cell r="A149">
            <v>175</v>
          </cell>
          <cell r="B149">
            <v>46168.366296296299</v>
          </cell>
          <cell r="C149">
            <v>46168.4558217593</v>
          </cell>
          <cell r="D149" t="str">
            <v>angela.lucano@laureate.pe</v>
          </cell>
          <cell r="E149" t="str">
            <v>Angela Lucano Carranza</v>
          </cell>
          <cell r="F149" t="str">
            <v>UPC - Ajuste en Formulario Virtual del Libro de Reclamaciones - Obs INDECOPI</v>
          </cell>
          <cell r="G149" t="str">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ell>
          <cell r="H149" t="str">
            <v>UPC</v>
          </cell>
          <cell r="I149" t="str">
            <v>Mónica García - VP Operaciones Digitales y Online</v>
          </cell>
          <cell r="J149" t="str">
            <v>Jose Horna</v>
          </cell>
          <cell r="K149" t="str">
            <v>https://educorpperu-my.sharepoint.com/personal/diana_zapata_laureate_pe1/Documents/Aplicaciones/Microsoft%20Forms/REGISTRO%20DE%20INICIATIVAS%20-%20GESTI%C3%93N%20DE%20LA%20DEMANDA%20(2%201/Pregunta/VB_%20Ajuste%20campo%20correo%20electr%C3%B3nico%20LDR%20Virtu_Angela%20Lucano%20Carran.pdf</v>
          </cell>
          <cell r="L149" t="str">
            <v>Ángela Lucano</v>
          </cell>
          <cell r="M149">
            <v>46178</v>
          </cell>
          <cell r="N149" t="str">
            <v>No</v>
          </cell>
          <cell r="O149"/>
          <cell r="P149"/>
          <cell r="Q149" t="str">
            <v>Regulatoria</v>
          </cell>
          <cell r="R149" t="str">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ell>
          <cell r="S149" t="str">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ell>
          <cell r="T149" t="str">
            <v>UPC, Legal y Experiencia al Estudiante, Trámites Quejas y Reclamos
Procedimiento Gestion Quejas y Reclamos</v>
          </cell>
          <cell r="U149" t="str">
            <v>Administrativos</v>
          </cell>
          <cell r="V149" t="str">
            <v>Experiencia</v>
          </cell>
          <cell r="W149" t="str">
            <v>No</v>
          </cell>
          <cell r="X149" t="str">
            <v>Menor a S/100,000.00</v>
          </cell>
          <cell r="Y149" t="str">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ell>
          <cell r="Z149" t="str">
            <v>https://educorpperu-my.sharepoint.com/personal/diana_zapata_laureate_pe1/_layouts/15/Doc.aspx?sourcedoc=%7BCD3BC25A-EE5B-4D30-9C4A-036A59DFA82A%7D&amp;file=Solicitud%20de%20requerimientos%20Idea%20nueva%20y%20mejo_Angela%20Lucano%20Carran%205.pptx&amp;action=edit&amp;mobileredirect=true</v>
          </cell>
          <cell r="AA149">
            <v>2.35</v>
          </cell>
        </row>
        <row r="150">
          <cell r="A150">
            <v>176</v>
          </cell>
          <cell r="B150">
            <v>46168.397800925901</v>
          </cell>
          <cell r="C150">
            <v>46168.905185185198</v>
          </cell>
          <cell r="D150" t="str">
            <v>nicolas.morales@laureate.pe</v>
          </cell>
          <cell r="E150" t="str">
            <v>Nicolas Morales Chumpitaz</v>
          </cell>
          <cell r="F150" t="str">
            <v xml:space="preserve">Lean + IA - Optimización del proceso del relevamiento de la necesidad del cliente interno con protocolos de comunicación; y Producción y difusión de piezas de contenido para comunicación </v>
          </cell>
          <cell r="G150" t="str">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ell>
          <cell r="H150" t="str">
            <v>LAU</v>
          </cell>
          <cell r="I150" t="str">
            <v>Tairi Ruillier- VP Personas y Cultura</v>
          </cell>
          <cell r="J150" t="str">
            <v>Alfredo Ávalos</v>
          </cell>
          <cell r="K150" t="str">
            <v>https://educorpperu-my.sharepoint.com/personal/diana_zapata_laureate_pe1/Documents/Aplicaciones/Microsoft%20Forms/REGISTRO%20DE%20INICIATIVAS%20-%20GESTI%C3%93N%20DE%20LA%20DEMANDA%20(2%201/Pregunta/RE%20%5BSPO%5D%20Iniciativa%20Productividad%20GTH%20cLEAN+I_Nicolas%20Morales%20Chum.png</v>
          </cell>
          <cell r="L150" t="str">
            <v>Franco Vera</v>
          </cell>
          <cell r="M150">
            <v>46387</v>
          </cell>
          <cell r="N150" t="str">
            <v>Si</v>
          </cell>
          <cell r="O150" t="str">
            <v>G&amp;A</v>
          </cell>
          <cell r="P150" t="str">
            <v>77432</v>
          </cell>
          <cell r="Q150" t="str">
            <v>Otro</v>
          </cell>
          <cell r="R150" t="str">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ell>
          <cell r="S150" t="str">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ell>
          <cell r="T150" t="str">
            <v>GTH - Comunicación Interna</v>
          </cell>
          <cell r="U150" t="str">
            <v>Administrativos</v>
          </cell>
          <cell r="V150" t="str">
            <v>Excelencia operativa</v>
          </cell>
          <cell r="W150" t="str">
            <v>No</v>
          </cell>
          <cell r="X150" t="str">
            <v>Mayor a S/500,000.00</v>
          </cell>
          <cell r="Y150" t="str">
            <v>Productividad en horas liberadas (4,190)
Mayor foco en análisis creativo y menos en tiempos de operación.
Mejora del tiempo de atención y experiencia del usuario (al evitar reprocesos con un flujo más ágil)</v>
          </cell>
          <cell r="Z150" t="str">
            <v>https://educorpperu-my.sharepoint.com/personal/diana_zapata_laureate_pe1/_layouts/15/Doc.aspx?sourcedoc=%7B0DB39AB2-E35E-4F2E-A876-2CA76C4F7608%7D&amp;file=LEAN%2BIA_Pitch%20TI_GTH_Nicolas%20Morales%20Chum.pptx&amp;action=edit&amp;mobileredirect=true</v>
          </cell>
          <cell r="AA150">
            <v>2.6999999999999997</v>
          </cell>
        </row>
        <row r="151">
          <cell r="A151">
            <v>177</v>
          </cell>
          <cell r="B151">
            <v>46168.905266203699</v>
          </cell>
          <cell r="C151">
            <v>46168.9083217593</v>
          </cell>
          <cell r="D151" t="str">
            <v>nicolas.morales@laureate.pe</v>
          </cell>
          <cell r="E151" t="str">
            <v>Nicolas Morales Chumpitaz</v>
          </cell>
          <cell r="F151" t="str">
            <v xml:space="preserve">Solución para categorización y segmentación automática de Tickets. Potenciar chatbot en HCM y escalamiento automático al COE por nivel de consultas y consultas dirigidas a líderes. </v>
          </cell>
          <cell r="G151" t="str">
            <v>Garantizar una atención inmediata, entregando información de precisa, accesible y resolutiva que permita resolver sus necesidades en el menor tiempo posible.</v>
          </cell>
          <cell r="H151" t="str">
            <v>LAU</v>
          </cell>
          <cell r="I151" t="str">
            <v>Tairi Ruillier- VP Personas y Cultura</v>
          </cell>
          <cell r="J151" t="str">
            <v>Alfredo Ávalos</v>
          </cell>
          <cell r="K151" t="str">
            <v>https://educorpperu-my.sharepoint.com/personal/diana_zapata_laureate_pe1/Documents/Aplicaciones/Microsoft%20Forms/REGISTRO%20DE%20INICIATIVAS%20-%20GESTI%C3%93N%20DE%20LA%20DEMANDA%20(2%201/Pregunta/RE%20%5BSPO%5D%20Iniciativa%20Productividad%20GTH%20cLEAN+I_Nicolas%20Morales%20Chum%201.png</v>
          </cell>
          <cell r="L151" t="str">
            <v>Franco Vera</v>
          </cell>
          <cell r="M151">
            <v>46387</v>
          </cell>
          <cell r="N151" t="str">
            <v>Si</v>
          </cell>
          <cell r="O151" t="str">
            <v>G&amp;A</v>
          </cell>
          <cell r="P151" t="str">
            <v>77432</v>
          </cell>
          <cell r="Q151" t="str">
            <v>Otro</v>
          </cell>
          <cell r="R151" t="str">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ell>
          <cell r="S151" t="str">
            <v>Actividad 1: Registrar la información requerida  - Registrar la consulta - Atención de consultas de Nivel 1 - Escalamiento de preguntas especializadas. - Atención de consultas de Nivel 2. - Registro de satisfacción  Actividad 2: Trazabilidad y Visibilidad de avance</v>
          </cell>
          <cell r="T151" t="str">
            <v>Atención de consultas de colaboradores - GTH</v>
          </cell>
          <cell r="U151" t="str">
            <v>Administrativos</v>
          </cell>
          <cell r="V151" t="str">
            <v>Excelencia operativa</v>
          </cell>
          <cell r="W151" t="str">
            <v>No</v>
          </cell>
          <cell r="X151" t="str">
            <v>Mayor a S/500,000.00</v>
          </cell>
          <cell r="Y151" t="str">
            <v>7,298 Horas liberadas anual
Mejora en la experiencia del colaborador
Reducción de SLA.</v>
          </cell>
          <cell r="Z151" t="str">
            <v>https://educorpperu-my.sharepoint.com/personal/diana_zapata_laureate_pe1/_layouts/15/Doc.aspx?sourcedoc=%7B914F4D00-C724-43CE-B1C4-63B924EC796C%7D&amp;file=LEAN%2BIA_Pitch%20TI_GTH_Nicolas%20Morales%20Chum%201.pptx&amp;action=edit&amp;mobileredirect=true</v>
          </cell>
          <cell r="AA151">
            <v>2.6999999999999997</v>
          </cell>
        </row>
        <row r="152">
          <cell r="A152">
            <v>178</v>
          </cell>
          <cell r="B152">
            <v>46168.908391203702</v>
          </cell>
          <cell r="C152">
            <v>46168.918738425898</v>
          </cell>
          <cell r="D152" t="str">
            <v>nicolas.morales@laureate.pe</v>
          </cell>
          <cell r="E152" t="str">
            <v>Nicolas Morales Chumpitaz</v>
          </cell>
          <cell r="F152" t="str">
            <v>Mejora del proceso de programación de horarios, desde la planificación hasta la carga de horarios en el sistema logrando la máxima estandarización a nivel de las instituciones y agilidad del proceso mediante la simplificación y soporte de solución tecnológica.</v>
          </cell>
          <cell r="G152" t="str">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ell>
          <cell r="H152" t="str">
            <v>UPC</v>
          </cell>
          <cell r="I152" t="str">
            <v>Milagros Morgan - Rectorado UPC</v>
          </cell>
          <cell r="J152" t="str">
            <v>Sara Miller</v>
          </cell>
          <cell r="K152" t="str">
            <v>https://educorpperu-my.sharepoint.com/personal/diana_zapata_laureate_pe1/Documents/Aplicaciones/Microsoft%20Forms/REGISTRO%20DE%20INICIATIVAS%20-%20GESTI%C3%93N%20DE%20LA%20DEMANDA%20(2%201/Pregunta/RE%20SPO%20Iniciativa%20Productividad%20WeTalk%20cLEAN_Nicolas%20Morales%20Chum.png</v>
          </cell>
          <cell r="L152" t="str">
            <v>Ángela Lucano</v>
          </cell>
          <cell r="M152">
            <v>46387</v>
          </cell>
          <cell r="N152" t="str">
            <v>Si</v>
          </cell>
          <cell r="O152" t="str">
            <v>G&amp;A</v>
          </cell>
          <cell r="P152" t="str">
            <v>77544</v>
          </cell>
          <cell r="Q152" t="str">
            <v>Otro</v>
          </cell>
          <cell r="R152" t="str">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ell>
          <cell r="S152" t="str">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ell>
          <cell r="T152" t="str">
            <v>Programación Horaria WeTalk</v>
          </cell>
          <cell r="U152" t="str">
            <v>Todos</v>
          </cell>
          <cell r="V152" t="str">
            <v>Excelencia operativa</v>
          </cell>
          <cell r="W152" t="str">
            <v>No</v>
          </cell>
          <cell r="X152" t="str">
            <v>Mayor a S/500,000.00</v>
          </cell>
          <cell r="Y152" t="str">
            <v>Mejora en la experiencia del alumno.
Reducción de un tiempo operativo por demoras en tiempo de respuesta</v>
          </cell>
          <cell r="Z152" t="str">
            <v>https://educorpperu-my.sharepoint.com/personal/diana_zapata_laureate_pe1/_layouts/15/Doc.aspx?sourcedoc=%7BE24CA149-F959-4495-94B1-7DA6D2881E02%7D&amp;file=LEAN%2BIA_Pitch%20TI_WeTALK_Nicolas%20Morales%20Chum.pptx&amp;action=edit&amp;mobileredirect=true</v>
          </cell>
          <cell r="AA152">
            <v>3.3</v>
          </cell>
        </row>
        <row r="153">
          <cell r="A153">
            <v>179</v>
          </cell>
          <cell r="B153">
            <v>46168.918796296297</v>
          </cell>
          <cell r="C153">
            <v>46168.924004629604</v>
          </cell>
          <cell r="D153" t="str">
            <v>nicolas.morales@laureate.pe</v>
          </cell>
          <cell r="E153" t="str">
            <v>Nicolas Morales Chumpitaz</v>
          </cell>
          <cell r="F153" t="str">
            <v>Rediseñar proceso PT en instituciones logrando la máxima estandarización, revisión de reglas de negocio, agilidad del proceso mediante la simplificación y soporte de solución tecnológica.</v>
          </cell>
          <cell r="G153" t="str">
            <v>Inscripción y visualización de resultados del PT de forma rápida y sencilla. Tener visibilidad de la información necesaria a lo largo del proceso (estado de trámite)</v>
          </cell>
          <cell r="H153" t="str">
            <v>UPC</v>
          </cell>
          <cell r="I153" t="str">
            <v>Milagros Morgan - Rectorado UPC</v>
          </cell>
          <cell r="J153" t="str">
            <v>Sara Miller</v>
          </cell>
          <cell r="K153" t="str">
            <v>https://educorpperu-my.sharepoint.com/personal/diana_zapata_laureate_pe1/Documents/Aplicaciones/Microsoft%20Forms/REGISTRO%20DE%20INICIATIVAS%20-%20GESTI%C3%93N%20DE%20LA%20DEMANDA%20(2%201/Pregunta/RE%20SPO%20Iniciativa%20Productividad%20WeTalk%20cLEAN_Nicolas%20Morales%20Chum%201.png</v>
          </cell>
          <cell r="L153" t="str">
            <v>Ángela Lucano</v>
          </cell>
          <cell r="M153">
            <v>46387</v>
          </cell>
          <cell r="N153" t="str">
            <v>Si</v>
          </cell>
          <cell r="O153" t="str">
            <v>G&amp;A</v>
          </cell>
          <cell r="P153" t="str">
            <v>77545</v>
          </cell>
          <cell r="Q153" t="str">
            <v>Otro</v>
          </cell>
          <cell r="R153" t="str">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ell>
          <cell r="S153" t="str">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ell>
          <cell r="T153" t="str">
            <v>Gestión del Placement Test - WeTalk</v>
          </cell>
          <cell r="U153" t="str">
            <v>Alumnos</v>
          </cell>
          <cell r="V153" t="str">
            <v>Excelencia operativa</v>
          </cell>
          <cell r="W153" t="str">
            <v>No</v>
          </cell>
          <cell r="X153" t="str">
            <v>Mayor a S/500,000.00</v>
          </cell>
          <cell r="Y153" t="str">
            <v xml:space="preserve">Mejora en la experiencia del alumno
Reducción de un tiempo operativo por demoras en tiempo de respuesta </v>
          </cell>
          <cell r="Z153" t="str">
            <v>https://educorpperu-my.sharepoint.com/personal/diana_zapata_laureate_pe1/_layouts/15/Doc.aspx?sourcedoc=%7B55AD0853-CF6F-4905-9B9E-EB6839E1FEE6%7D&amp;file=LEAN%2BIA_Pitch%20TI_WeTALK_Nicolas%20Morales%20Chum%201.pptx&amp;action=edit&amp;mobileredirect=true</v>
          </cell>
          <cell r="AA153">
            <v>3.3</v>
          </cell>
        </row>
        <row r="154">
          <cell r="A154">
            <v>180</v>
          </cell>
          <cell r="B154">
            <v>46168.924097222203</v>
          </cell>
          <cell r="C154">
            <v>46168.930474537003</v>
          </cell>
          <cell r="D154" t="str">
            <v>nicolas.morales@laureate.pe</v>
          </cell>
          <cell r="E154" t="str">
            <v>Nicolas Morales Chumpitaz</v>
          </cell>
          <cell r="F154" t="str">
            <v>Mejora del proceso de reclutamiento y selección logrando la máxima estandarización, con reglas de negocio claras a fin de tener agilidad del proceso mediante la simplificación y soporte de soluciones tecnológicas.</v>
          </cell>
          <cell r="G154" t="str">
            <v>Obtener el mejor candidato, según el perfil indicado, en el menor tiempo posible y mantenerlo informado a lo largo del proceso.</v>
          </cell>
          <cell r="H154" t="str">
            <v>UPC</v>
          </cell>
          <cell r="I154" t="str">
            <v>Milagros Morgan - Rectorado UPC</v>
          </cell>
          <cell r="J154" t="str">
            <v>Sara Miller</v>
          </cell>
          <cell r="K154" t="str">
            <v>https://educorpperu-my.sharepoint.com/personal/diana_zapata_laureate_pe1/Documents/Aplicaciones/Microsoft%20Forms/REGISTRO%20DE%20INICIATIVAS%20-%20GESTI%C3%93N%20DE%20LA%20DEMANDA%20(2%201/Pregunta/RE%20SPO%20Iniciativa%20Productividad%20WeTalk%20cLEAN_Nicolas%20Morales%20Chum%202.png</v>
          </cell>
          <cell r="L154" t="str">
            <v>Ángela Lucano</v>
          </cell>
          <cell r="M154">
            <v>46387</v>
          </cell>
          <cell r="N154" t="str">
            <v>Si</v>
          </cell>
          <cell r="O154" t="str">
            <v>G&amp;A</v>
          </cell>
          <cell r="P154" t="str">
            <v>77546</v>
          </cell>
          <cell r="Q154" t="str">
            <v>Otro</v>
          </cell>
          <cell r="R154" t="str">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ell>
          <cell r="S154" t="str">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ell>
          <cell r="T154" t="str">
            <v>Reclutamiento y Selección Docente - WeTalk</v>
          </cell>
          <cell r="U154" t="str">
            <v>Administrativos</v>
          </cell>
          <cell r="V154" t="str">
            <v>Excelencia operativa</v>
          </cell>
          <cell r="W154" t="str">
            <v>No</v>
          </cell>
          <cell r="X154" t="str">
            <v>Mayor a S/500,000.00</v>
          </cell>
          <cell r="Y154" t="str">
            <v>Mejora en la experiencia del docente
Optimización de tiempos en actividades
Anulación de duplicidad de tareas
Reducción de tiempo de espera de resultados de otras áreas.​</v>
          </cell>
          <cell r="Z154" t="str">
            <v>https://educorpperu-my.sharepoint.com/personal/diana_zapata_laureate_pe1/_layouts/15/Doc.aspx?sourcedoc=%7BBE2800F0-66FF-45BC-9415-61A7A98BD4F1%7D&amp;file=LEAN%2BIA_Pitch%20TI_WeTALK_Nicolas%20Morales%20Chum%202.pptx&amp;action=edit&amp;mobileredirect=true</v>
          </cell>
          <cell r="AA154">
            <v>2.6999999999999997</v>
          </cell>
        </row>
        <row r="155">
          <cell r="A155">
            <v>181</v>
          </cell>
          <cell r="B155">
            <v>46169.490057870396</v>
          </cell>
          <cell r="C155">
            <v>46169.525347222203</v>
          </cell>
          <cell r="D155" t="str">
            <v>carlos.sanchez@laureate.pe</v>
          </cell>
          <cell r="E155" t="str">
            <v>Carlos Sanchez Rubio</v>
          </cell>
          <cell r="F155" t="str">
            <v>Microsegmentación / Nanosegmentación de Aplicaciones Críticas</v>
          </cell>
          <cell r="G155" t="str">
            <v>Implementar microsegmentación / nanosegmentación en aplicaciones críticas, para limitar comunicaciones no autorizadas y contener movimientos laterales dentro de la red, logrando reducir la superficie de ataque y mejorar la resiliencia frente a incidentes de ciberseguridad.</v>
          </cell>
          <cell r="H155" t="str">
            <v>CORP</v>
          </cell>
          <cell r="I155" t="str">
            <v>Humberto Marotta - Tecnologías y transformación digital</v>
          </cell>
          <cell r="J155" t="str">
            <v>Carlos Sánchez</v>
          </cell>
          <cell r="K155" t="str">
            <v>https://educorpperu-my.sharepoint.com/personal/diana_zapata_laureate_pe1/Documents/Aplicaciones/Microsoft%20Forms/REGISTRO%20DE%20INICIATIVAS%20-%20GESTI%C3%93N%20DE%20LA%20DEMANDA%20(2%201/Pregunta/Implementaci%C3%B3n%20Microsegmentaci%C3%B3n%20Illumio_Carlos%20Sanchez%20Rubio.pdf</v>
          </cell>
          <cell r="L155" t="str">
            <v>Franco Vera</v>
          </cell>
          <cell r="M155">
            <v>46356</v>
          </cell>
          <cell r="N155" t="str">
            <v>No</v>
          </cell>
          <cell r="O155"/>
          <cell r="P155"/>
          <cell r="Q155" t="str">
            <v>Seguridad TI</v>
          </cell>
          <cell r="R155" t="str">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ell>
          <cell r="S155" t="str">
            <v>Las aplicaciones críticas deben operar con reglas de comunicación mínimas necesarias, controladas a nivel granular, permitiendo únicamente el tráfico explícitamente autorizado entre componentes.</v>
          </cell>
          <cell r="T155" t="str">
            <v xml:space="preserve">Aplicaciones y Sistemas - Soluciones de Finanzas y BackOffice
Aplicaciones en alcance:
- ASBANC UPC
- ASBANC CIB
- ASBANC UPN
- Spring UPC
- Spring CIB
- Peoplesoft HCM
- Peoplesoft 9.2
- Facturación Electrónica
</v>
          </cell>
          <cell r="U155" t="str">
            <v>Todos</v>
          </cell>
          <cell r="V155" t="str">
            <v>Excelencia operativa</v>
          </cell>
          <cell r="W155" t="str">
            <v>No</v>
          </cell>
          <cell r="X155" t="str">
            <v>Mayor a S/500,000.00</v>
          </cell>
          <cell r="Y155" t="str">
            <v xml:space="preserve">Fortalece la arquitectura de seguridad, mejora la contención de amenazas y reduce la superficie de ataque en entornos críticos. Incrementa la resiliencia tecnológica y mejora la capacidad de protección de servicios sensibles del negocio.
</v>
          </cell>
          <cell r="Z155" t="str">
            <v>https://educorpperu-my.sharepoint.com/personal/diana_zapata_laureate_pe1/Documents/Aplicaciones/Microsoft%20Forms/REGISTRO%20DE%20INICIATIVAS%20-%20GESTI%C3%93N%20DE%20LA%20DEMANDA%20(2%201/Adjuntar%20sustentos%20que%20ayuden%20al%20entendimiento%20de/ADP-%20Laureate%20Education_Carlos%20Sanchez%20Rubio.pdf</v>
          </cell>
          <cell r="AA155">
            <v>2.7</v>
          </cell>
        </row>
        <row r="156">
          <cell r="A156">
            <v>182</v>
          </cell>
          <cell r="B156">
            <v>46169.525393518503</v>
          </cell>
          <cell r="C156">
            <v>46169.526678240698</v>
          </cell>
          <cell r="D156" t="str">
            <v>carlos.sanchez@laureate.pe</v>
          </cell>
          <cell r="E156" t="str">
            <v>Carlos Sanchez Rubio</v>
          </cell>
          <cell r="F156" t="str">
            <v>Microsegmentación / Nanosegmentación de Aplicaciones Críticas</v>
          </cell>
          <cell r="G156"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56" t="str">
            <v>CORP</v>
          </cell>
          <cell r="I156" t="str">
            <v>Humberto Marotta - Tecnologías y transformación digital</v>
          </cell>
          <cell r="J156" t="str">
            <v>Carlos Sánchez</v>
          </cell>
          <cell r="K156" t="str">
            <v>https://educorpperu-my.sharepoint.com/personal/diana_zapata_laureate_pe1/Documents/Aplicaciones/Microsoft%20Forms/REGISTRO%20DE%20INICIATIVAS%20-%20GESTI%C3%93N%20DE%20LA%20DEMANDA%20(2%201/Pregunta/Implementaci%C3%B3n%20Microsegmentaci%C3%B3n%20Illumio_Carlos%20Sanchez%20Rubio%201.pdf</v>
          </cell>
          <cell r="L156" t="str">
            <v>Franco Vera</v>
          </cell>
          <cell r="M156">
            <v>46356</v>
          </cell>
          <cell r="N156" t="str">
            <v>No</v>
          </cell>
          <cell r="O156"/>
          <cell r="P156"/>
          <cell r="Q156" t="str">
            <v>Seguridad TI</v>
          </cell>
          <cell r="R156"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56" t="str">
            <v>Las aplicaciones críticas deben operar con reglas de comunicación mínimas necesarias, controladas a nivel granular, permitiendo únicamente el tráfico explícitamente autorizado entre componentes.</v>
          </cell>
          <cell r="T156" t="str">
            <v xml:space="preserve">Aplicaciones y Sistemas - Soluciones de Gestión Académica
Aplicaciones en alcance:
- Banner UPN
- Banner UPC
- Banner CIB
- Socrates UPC
- Socrates CIB
</v>
          </cell>
          <cell r="U156" t="str">
            <v>Todos</v>
          </cell>
          <cell r="V156" t="str">
            <v>Excelencia operativa</v>
          </cell>
          <cell r="W156" t="str">
            <v>No</v>
          </cell>
          <cell r="X156" t="str">
            <v>Mayor a S/500,000.00</v>
          </cell>
          <cell r="Y156" t="str">
            <v xml:space="preserve">Fortalece la arquitectura de seguridad, mejora la contención de amenazas y reduce la superficie de ataque en entornos críticos. Incrementa la resiliencia tecnológica y mejora la capacidad de protección de servicios sensibles del negocio.
</v>
          </cell>
          <cell r="Z156" t="str">
            <v>https://educorpperu-my.sharepoint.com/personal/diana_zapata_laureate_pe1/Documents/Aplicaciones/Microsoft%20Forms/REGISTRO%20DE%20INICIATIVAS%20-%20GESTI%C3%93N%20DE%20LA%20DEMANDA%20(2%201/Adjuntar%20sustentos%20que%20ayuden%20al%20entendimiento%20de/ADP-%20Laureate%20Education_Carlos%20Sanchez%20Rubio%201.pdf</v>
          </cell>
          <cell r="AA156">
            <v>2.7</v>
          </cell>
        </row>
        <row r="157">
          <cell r="A157">
            <v>183</v>
          </cell>
          <cell r="B157">
            <v>46169.526724536998</v>
          </cell>
          <cell r="C157">
            <v>46169.527997685203</v>
          </cell>
          <cell r="D157" t="str">
            <v>carlos.sanchez@laureate.pe</v>
          </cell>
          <cell r="E157" t="str">
            <v>Carlos Sanchez Rubio</v>
          </cell>
          <cell r="F157" t="str">
            <v>Microsegmentación / Nanosegmentación de Aplicaciones Críticas</v>
          </cell>
          <cell r="G157"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57" t="str">
            <v>CORP</v>
          </cell>
          <cell r="I157" t="str">
            <v>Humberto Marotta - Tecnologías y transformación digital</v>
          </cell>
          <cell r="J157" t="str">
            <v>Carlos Sánchez</v>
          </cell>
          <cell r="K157" t="str">
            <v>https://educorpperu-my.sharepoint.com/personal/diana_zapata_laureate_pe1/Documents/Aplicaciones/Microsoft%20Forms/REGISTRO%20DE%20INICIATIVAS%20-%20GESTI%C3%93N%20DE%20LA%20DEMANDA%20(2%201/Pregunta/Implementaci%C3%B3n%20Microsegmentaci%C3%B3n%20Illumio_Carlos%20Sanchez%20Rubio%202.pdf</v>
          </cell>
          <cell r="L157" t="str">
            <v>Franco Vera</v>
          </cell>
          <cell r="M157">
            <v>46356</v>
          </cell>
          <cell r="N157" t="str">
            <v>No</v>
          </cell>
          <cell r="O157"/>
          <cell r="P157"/>
          <cell r="Q157" t="str">
            <v>Seguridad TI</v>
          </cell>
          <cell r="R157"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57" t="str">
            <v>Las aplicaciones críticas deben operar con reglas de comunicación mínimas necesarias, controladas a nivel granular, permitiendo únicamente el tráfico explícitamente autorizado entre componentes.</v>
          </cell>
          <cell r="T157" t="str">
            <v xml:space="preserve">Aplicaciones y Sistemas - Soluciones de Relacionamiento
Aplicaciones en alcance:
- CRM UPC
- CRM UPN
- CRM Cibertec
</v>
          </cell>
          <cell r="U157" t="str">
            <v>Todos</v>
          </cell>
          <cell r="V157" t="str">
            <v>Excelencia operativa</v>
          </cell>
          <cell r="W157" t="str">
            <v>No</v>
          </cell>
          <cell r="X157" t="str">
            <v>Mayor a S/500,000.00</v>
          </cell>
          <cell r="Y157" t="str">
            <v xml:space="preserve">Fortalece la arquitectura de seguridad, mejora la contención de amenazas y reduce la superficie de ataque en entornos críticos. Incrementa la resiliencia tecnológica y mejora la capacidad de protección de servicios sensibles del negocio.
</v>
          </cell>
          <cell r="Z157" t="str">
            <v>https://educorpperu-my.sharepoint.com/personal/diana_zapata_laureate_pe1/Documents/Aplicaciones/Microsoft%20Forms/REGISTRO%20DE%20INICIATIVAS%20-%20GESTI%C3%93N%20DE%20LA%20DEMANDA%20(2%201/Adjuntar%20sustentos%20que%20ayuden%20al%20entendimiento%20de/ADP-%20Laureate%20Education_Carlos%20Sanchez%20Rubio%202.pdf</v>
          </cell>
          <cell r="AA157">
            <v>2.7</v>
          </cell>
        </row>
        <row r="158">
          <cell r="A158">
            <v>184</v>
          </cell>
          <cell r="B158">
            <v>46169.528136574103</v>
          </cell>
          <cell r="C158">
            <v>46169.529490740701</v>
          </cell>
          <cell r="D158" t="str">
            <v>carlos.sanchez@laureate.pe</v>
          </cell>
          <cell r="E158" t="str">
            <v>Carlos Sanchez Rubio</v>
          </cell>
          <cell r="F158" t="str">
            <v>Microsegmentación / Nanosegmentación de Aplicaciones Críticas</v>
          </cell>
          <cell r="G158"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58" t="str">
            <v>CORP</v>
          </cell>
          <cell r="I158" t="str">
            <v>Humberto Marotta - Tecnologías y transformación digital</v>
          </cell>
          <cell r="J158" t="str">
            <v>Carlos Sánchez</v>
          </cell>
          <cell r="K158" t="str">
            <v>https://educorpperu-my.sharepoint.com/personal/diana_zapata_laureate_pe1/Documents/Aplicaciones/Microsoft%20Forms/REGISTRO%20DE%20INICIATIVAS%20-%20GESTI%C3%93N%20DE%20LA%20DEMANDA%20(2%201/Pregunta/Implementaci%C3%B3n%20Microsegmentaci%C3%B3n%20Illumio_Carlos%20Sanchez%20Rubio%203.pdf</v>
          </cell>
          <cell r="L158" t="str">
            <v>Franco Vera</v>
          </cell>
          <cell r="M158">
            <v>46356</v>
          </cell>
          <cell r="N158" t="str">
            <v>No</v>
          </cell>
          <cell r="O158"/>
          <cell r="P158"/>
          <cell r="Q158" t="str">
            <v>Seguridad TI</v>
          </cell>
          <cell r="R158"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58" t="str">
            <v>Las aplicaciones críticas deben operar con reglas de comunicación mínimas necesarias, controladas a nivel granular, permitiendo únicamente el tráfico explícitamente autorizado entre componentes.</v>
          </cell>
          <cell r="T158" t="str">
            <v xml:space="preserve">Aplicaciones y Sistemas - Soluciones LMS y Otros Servicios Académicos
Aplicaciones en alcance:
- Smile UPN
- Smile UPC
</v>
          </cell>
          <cell r="U158" t="str">
            <v>Todos</v>
          </cell>
          <cell r="V158" t="str">
            <v>Excelencia operativa</v>
          </cell>
          <cell r="W158" t="str">
            <v>No</v>
          </cell>
          <cell r="X158" t="str">
            <v>Mayor a S/500,000.00</v>
          </cell>
          <cell r="Y158" t="str">
            <v xml:space="preserve">Fortalece la arquitectura de seguridad, mejora la contención de amenazas y reduce la superficie de ataque en entornos críticos. Incrementa la resiliencia tecnológica y mejora la capacidad de protección de servicios sensibles del negocio.
</v>
          </cell>
          <cell r="Z158" t="str">
            <v>https://educorpperu-my.sharepoint.com/personal/diana_zapata_laureate_pe1/Documents/Aplicaciones/Microsoft%20Forms/REGISTRO%20DE%20INICIATIVAS%20-%20GESTI%C3%93N%20DE%20LA%20DEMANDA%20(2%201/Adjuntar%20sustentos%20que%20ayuden%20al%20entendimiento%20de/ADP-%20Laureate%20Education_Carlos%20Sanchez%20Rubio%203.pdf</v>
          </cell>
          <cell r="AA158">
            <v>2.7</v>
          </cell>
        </row>
        <row r="159">
          <cell r="A159">
            <v>185</v>
          </cell>
          <cell r="B159">
            <v>46169.529664351903</v>
          </cell>
          <cell r="C159">
            <v>46169.532025462999</v>
          </cell>
          <cell r="D159" t="str">
            <v>carlos.sanchez@laureate.pe</v>
          </cell>
          <cell r="E159" t="str">
            <v>Carlos Sanchez Rubio</v>
          </cell>
          <cell r="F159" t="str">
            <v>Microsegmentación / Nanosegmentación de Aplicaciones Críticas</v>
          </cell>
          <cell r="G159"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59" t="str">
            <v>CORP</v>
          </cell>
          <cell r="I159" t="str">
            <v>Humberto Marotta - Tecnologías y transformación digital</v>
          </cell>
          <cell r="J159" t="str">
            <v>Carlos Sánchez</v>
          </cell>
          <cell r="K159" t="str">
            <v>https://educorpperu-my.sharepoint.com/personal/diana_zapata_laureate_pe1/Documents/Aplicaciones/Microsoft%20Forms/REGISTRO%20DE%20INICIATIVAS%20-%20GESTI%C3%93N%20DE%20LA%20DEMANDA%20(2%201/Pregunta/Implementaci%C3%B3n%20Microsegmentaci%C3%B3n%20Illumio_Carlos%20Sanchez%20Rubio%204.pdf</v>
          </cell>
          <cell r="L159" t="str">
            <v>Franco Vera</v>
          </cell>
          <cell r="M159">
            <v>46356</v>
          </cell>
          <cell r="N159" t="str">
            <v>No</v>
          </cell>
          <cell r="O159"/>
          <cell r="P159"/>
          <cell r="Q159" t="str">
            <v>Seguridad TI</v>
          </cell>
          <cell r="R159"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59" t="str">
            <v>Las aplicaciones críticas deben operar con reglas de comunicación mínimas necesarias, controladas a nivel granular, permitiendo únicamente el tráfico explícitamente autorizado entre componentes.</v>
          </cell>
          <cell r="T159" t="str">
            <v>Infraestructura
Aplicaciones en alcance:
- Active Directories</v>
          </cell>
          <cell r="U159" t="str">
            <v>Todos</v>
          </cell>
          <cell r="V159" t="str">
            <v>Excelencia operativa</v>
          </cell>
          <cell r="W159" t="str">
            <v>No</v>
          </cell>
          <cell r="X159" t="str">
            <v>Mayor a S/500,000.00</v>
          </cell>
          <cell r="Y159" t="str">
            <v xml:space="preserve">Fortalece la arquitectura de seguridad, mejora la contención de amenazas y reduce la superficie de ataque en entornos críticos. Incrementa la resiliencia tecnológica y mejora la capacidad de protección de servicios sensibles del negocio.
</v>
          </cell>
          <cell r="Z159" t="str">
            <v>https://educorpperu-my.sharepoint.com/personal/diana_zapata_laureate_pe1/Documents/Aplicaciones/Microsoft%20Forms/REGISTRO%20DE%20INICIATIVAS%20-%20GESTI%C3%93N%20DE%20LA%20DEMANDA%20(2%201/Adjuntar%20sustentos%20que%20ayuden%20al%20entendimiento%20de/ADP-%20Laureate%20Education_Carlos%20Sanchez%20Rubio%204.pdf</v>
          </cell>
          <cell r="AA159">
            <v>2.7</v>
          </cell>
        </row>
        <row r="160">
          <cell r="A160">
            <v>186</v>
          </cell>
          <cell r="B160">
            <v>46169.532071759299</v>
          </cell>
          <cell r="C160">
            <v>46169.533449074101</v>
          </cell>
          <cell r="D160" t="str">
            <v>carlos.sanchez@laureate.pe</v>
          </cell>
          <cell r="E160" t="str">
            <v>Carlos Sanchez Rubio</v>
          </cell>
          <cell r="F160" t="str">
            <v>Microsegmentación / Nanosegmentación de Aplicaciones Críticas</v>
          </cell>
          <cell r="G160" t="str">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ell>
          <cell r="H160" t="str">
            <v>CORP</v>
          </cell>
          <cell r="I160" t="str">
            <v>Humberto Marotta - Tecnologías y transformación digital</v>
          </cell>
          <cell r="J160" t="str">
            <v>Carlos Sánchez</v>
          </cell>
          <cell r="K160" t="str">
            <v>https://educorpperu-my.sharepoint.com/personal/diana_zapata_laureate_pe1/Documents/Aplicaciones/Microsoft%20Forms/REGISTRO%20DE%20INICIATIVAS%20-%20GESTI%C3%93N%20DE%20LA%20DEMANDA%20(2%201/Pregunta/Implementaci%C3%B3n%20Microsegmentaci%C3%B3n%20Illumio_Carlos%20Sanchez%20Rubio%205.pdf</v>
          </cell>
          <cell r="L160" t="str">
            <v>Franco Vera</v>
          </cell>
          <cell r="M160">
            <v>46356</v>
          </cell>
          <cell r="N160" t="str">
            <v>No</v>
          </cell>
          <cell r="O160"/>
          <cell r="P160"/>
          <cell r="Q160" t="str">
            <v>Seguridad TI</v>
          </cell>
          <cell r="R160" t="str">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ell>
          <cell r="S160" t="str">
            <v>Las aplicaciones críticas deben operar con reglas de comunicación mínimas necesarias, controladas a nivel granular, permitiendo únicamente el tráfico explícitamente autorizado entre componentes.</v>
          </cell>
          <cell r="T160" t="str">
            <v>Arquitectura Empresarial
Aplicaciones en alcance:
- Bus de Integración</v>
          </cell>
          <cell r="U160" t="str">
            <v>Todos</v>
          </cell>
          <cell r="V160" t="str">
            <v>Excelencia operativa</v>
          </cell>
          <cell r="W160" t="str">
            <v>No</v>
          </cell>
          <cell r="X160" t="str">
            <v>Mayor a S/500,000.00</v>
          </cell>
          <cell r="Y160" t="str">
            <v xml:space="preserve">Fortalece la arquitectura de seguridad, mejora la contención de amenazas y reduce la superficie de ataque en entornos críticos. Incrementa la resiliencia tecnológica y mejora la capacidad de protección de servicios sensibles del negocio.
</v>
          </cell>
          <cell r="Z160" t="str">
            <v>https://educorpperu-my.sharepoint.com/personal/diana_zapata_laureate_pe1/Documents/Aplicaciones/Microsoft%20Forms/REGISTRO%20DE%20INICIATIVAS%20-%20GESTI%C3%93N%20DE%20LA%20DEMANDA%20(2%201/Adjuntar%20sustentos%20que%20ayuden%20al%20entendimiento%20de/ADP-%20Laureate%20Education_Carlos%20Sanchez%20Rubio%205.pdf</v>
          </cell>
          <cell r="AA160">
            <v>2.7</v>
          </cell>
        </row>
        <row r="161">
          <cell r="A161">
            <v>187</v>
          </cell>
          <cell r="B161">
            <v>46169.536921296298</v>
          </cell>
          <cell r="C161">
            <v>46169.538877314801</v>
          </cell>
          <cell r="D161" t="str">
            <v>davies.galdos@laureate.pe</v>
          </cell>
          <cell r="E161" t="str">
            <v>Davies Galdos Yactayo</v>
          </cell>
          <cell r="F161" t="str">
            <v>[23] Información para el seguimiento de ingreso de evaluaciones</v>
          </cell>
          <cell r="G161"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61" t="str">
            <v>UPC</v>
          </cell>
          <cell r="I161" t="str">
            <v>Milagros Morgan - Rectorado UPC</v>
          </cell>
          <cell r="J161" t="str">
            <v>Miguel Chang</v>
          </cell>
          <cell r="K161" t="str">
            <v>https://educorpperu-my.sharepoint.com/personal/diana_zapata_laureate_pe1/Documents/Aplicaciones/Microsoft%20Forms/REGISTRO%20DE%20INICIATIVAS%20-%20GESTI%C3%93N%20DE%20LA%20DEMANDA%20(2%201/Pregunta/Aprobaci%C3%B3n%20Miguel_Requerimientos%20SisAcaUPC_Davies%20Galdos%20Yactay.pdf</v>
          </cell>
          <cell r="L161" t="str">
            <v>Carla Arias-Schreiber</v>
          </cell>
          <cell r="M161">
            <v>46239</v>
          </cell>
          <cell r="N161" t="str">
            <v>No</v>
          </cell>
          <cell r="O161"/>
          <cell r="P161"/>
          <cell r="Q161" t="str">
            <v>Otro</v>
          </cell>
          <cell r="R161" t="str">
            <v>Actualmente, los estudiantes y la institución enfrentan dificultades para gestionar cambios académicos, financieros y administrativos de manera eficiente, afectando la experiencia del estudiante y la gestión interna.</v>
          </cell>
          <cell r="S161" t="str">
            <v>Ver archivo adjunto con información del requerimiento. Link: https://educorpperu.sharepoint.com/:x:/s/Repositorio_EquipoCentral/dit/portafoliosyp/IQBPjj-nPuoDQbtwySJjx2sbAR4Cx0FwHcOnpoZf6N5wGdw?e=Qxpak7</v>
          </cell>
          <cell r="T161" t="str">
            <v>Ver archivo adjunto con información del requerimiento. Link: https://educorpperu.sharepoint.com/:x:/s/Repositorio_EquipoCentral/dit/portafoliosyp/IQBPjj-nPuoDQbtwySJjx2sbAR4Cx0FwHcOnpoZf6N5wGdw?e=Qxpak7</v>
          </cell>
          <cell r="U161" t="str">
            <v>Alumnos</v>
          </cell>
          <cell r="V161" t="str">
            <v>Excelencia operativa</v>
          </cell>
          <cell r="W161" t="str">
            <v>Si</v>
          </cell>
          <cell r="X161" t="str">
            <v>No cuantificado o S/0</v>
          </cell>
          <cell r="Y161"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61" t="str">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ell>
          <cell r="AA161">
            <v>1.2000000000000002</v>
          </cell>
        </row>
        <row r="162">
          <cell r="A162">
            <v>188</v>
          </cell>
          <cell r="B162">
            <v>46169.524259259299</v>
          </cell>
          <cell r="C162">
            <v>46169.550127314797</v>
          </cell>
          <cell r="D162" t="str">
            <v>pamela.espinoza@laureate.pe</v>
          </cell>
          <cell r="E162" t="str">
            <v>Pamela Carolina Espinoza Tavera</v>
          </cell>
          <cell r="F162" t="str">
            <v xml:space="preserve">Automatización de Autorización de acceso a Banco de DP </v>
          </cell>
          <cell r="G162" t="str">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ell>
          <cell r="H162" t="str">
            <v>LAU</v>
          </cell>
          <cell r="I162" t="str">
            <v>Rossina Caballero - VP Legal</v>
          </cell>
          <cell r="J162" t="str">
            <v>Pamela Espinoza Tavera</v>
          </cell>
          <cell r="K162" t="str">
            <v>https://educorpperu-my.sharepoint.com/personal/diana_zapata_laureate_pe1/Documents/Aplicaciones/Microsoft%20Forms/REGISTRO%20DE%20INICIATIVAS%20-%20GESTI%C3%93N%20DE%20LA%20DEMANDA%20(2%201/Pregunta/RE_%20Automatizaci%C3%B3n%20de%20Autorizaci%C3%B3n%20de%20acceso_Pamela%20Carolina%20Espi.pdf</v>
          </cell>
          <cell r="L162" t="str">
            <v>Franco Vera</v>
          </cell>
          <cell r="M162">
            <v>46203</v>
          </cell>
          <cell r="N162" t="str">
            <v>No</v>
          </cell>
          <cell r="O162"/>
          <cell r="P162"/>
          <cell r="Q162" t="str">
            <v>Regulatoria</v>
          </cell>
          <cell r="R162" t="str">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ell>
          <cell r="S162" t="str">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ell>
          <cell r="T162" t="str">
            <v>1. Ética y compliance (nosotros)
2. Data &amp; BI
3. Academia de las 3 instituciones
4. TI de las 3 instituciones</v>
          </cell>
          <cell r="U162" t="str">
            <v>Todos</v>
          </cell>
          <cell r="V162" t="str">
            <v>Excelencia operativa</v>
          </cell>
          <cell r="W162" t="str">
            <v>No</v>
          </cell>
          <cell r="X162" t="str">
            <v>No cuantificado o S/0</v>
          </cell>
          <cell r="Y162" t="str">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ell>
          <cell r="Z162" t="str">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ell>
          <cell r="AA162">
            <v>2.7</v>
          </cell>
        </row>
        <row r="163">
          <cell r="A163">
            <v>189</v>
          </cell>
          <cell r="B163">
            <v>46169.635381944398</v>
          </cell>
          <cell r="C163">
            <v>46169.641215277799</v>
          </cell>
          <cell r="D163" t="str">
            <v>davies.galdos@laureate.pe</v>
          </cell>
          <cell r="E163" t="str">
            <v>Davies Galdos Yactayo</v>
          </cell>
          <cell r="F163" t="str">
            <v xml:space="preserve">[202] Formulario online de reclamos y/o denuncias Defensoria Universitaria </v>
          </cell>
          <cell r="G163"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63" t="str">
            <v>UPC</v>
          </cell>
          <cell r="I163" t="str">
            <v>Milagros Morgan - Rectorado UPC</v>
          </cell>
          <cell r="J163" t="str">
            <v xml:space="preserve">Diego Vega </v>
          </cell>
          <cell r="K163" t="str">
            <v>https://educorpperu-my.sharepoint.com/personal/diana_zapata_laureate_pe1/Documents/Aplicaciones/Microsoft%20Forms/REGISTRO%20DE%20INICIATIVAS%20-%20GESTI%C3%93N%20DE%20LA%20DEMANDA%20(2%201/Pregunta/Aprobaci%C3%B3n%20Miguel_Requerimientos%20SisAcaUPC_Davies%20Galdos%20Yactay%201.pdf</v>
          </cell>
          <cell r="L163" t="str">
            <v>Carla Arias-Schreiber</v>
          </cell>
          <cell r="M163">
            <v>46235</v>
          </cell>
          <cell r="N163" t="str">
            <v>No</v>
          </cell>
          <cell r="O163"/>
          <cell r="P163"/>
          <cell r="Q163" t="str">
            <v>Otro</v>
          </cell>
          <cell r="R163" t="str">
            <v>Actualmente, los estudiantes y la institución enfrentan dificultades para gestionar cambios académicos, financieros y administrativos de manera eficiente, afectando la experiencia del estudiante y la gestión interna.</v>
          </cell>
          <cell r="S163" t="str">
            <v>Ver archivo adjunto con información del requerimiento. Link: https://educorpperu.sharepoint.com/:x:/s/Repositorio_EquipoCentral/dit/portafoliosyp/IQBPjj-nPuoDQbtwySJjx2sbAR4Cx0FwHcOnpoZf6N5wGdw?e=Qxpak7</v>
          </cell>
          <cell r="T163" t="str">
            <v>Ver archivo adjunto con información del requerimiento. Link: https://educorpperu.sharepoint.com/:x:/s/Repositorio_EquipoCentral/dit/portafoliosyp/IQBPjj-nPuoDQbtwySJjx2sbAR4Cx0FwHcOnpoZf6N5wGdw?e=Qxpak7</v>
          </cell>
          <cell r="U163" t="str">
            <v>Alumnos</v>
          </cell>
          <cell r="V163" t="str">
            <v>Excelencia operativa</v>
          </cell>
          <cell r="W163" t="str">
            <v>Si</v>
          </cell>
          <cell r="X163" t="str">
            <v>No cuantificado o S/0</v>
          </cell>
          <cell r="Y163"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3" t="str">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ell>
          <cell r="AA163">
            <v>1.2000000000000002</v>
          </cell>
        </row>
        <row r="164">
          <cell r="A164">
            <v>190</v>
          </cell>
          <cell r="B164">
            <v>46169.652569444399</v>
          </cell>
          <cell r="C164">
            <v>46169.658240740697</v>
          </cell>
          <cell r="D164" t="str">
            <v>renzo.saenz@laureate.pe</v>
          </cell>
          <cell r="E164" t="str">
            <v>Renzo Sáenz Dávila</v>
          </cell>
          <cell r="F164" t="str">
            <v>[47] Finanzas: Proceso de reversas</v>
          </cell>
          <cell r="G164"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64" t="str">
            <v>UPC</v>
          </cell>
          <cell r="I164" t="str">
            <v>Alex Pendavis - VP Finanzas</v>
          </cell>
          <cell r="J164" t="str">
            <v>Rafael Andrade</v>
          </cell>
          <cell r="K164" t="str">
            <v>https://educorpperu-my.sharepoint.com/personal/diana_zapata_laureate_pe1/Documents/Aplicaciones/Microsoft%20Forms/REGISTRO%20DE%20INICIATIVAS%20-%20GESTI%C3%93N%20DE%20LA%20DEMANDA%20(2%201/Pregunta/Aprobaci%C3%B3n%20Miguel_Requerimientos%20SisAcaUPC_Renzo%20S%C3%A1enz%20D%C3%A1vila.pdf</v>
          </cell>
          <cell r="L164" t="str">
            <v>Carla Arias-Schreiber</v>
          </cell>
          <cell r="M164">
            <v>46234</v>
          </cell>
          <cell r="N164" t="str">
            <v>No</v>
          </cell>
          <cell r="O164"/>
          <cell r="P164"/>
          <cell r="Q164" t="str">
            <v>Otro</v>
          </cell>
          <cell r="R164" t="str">
            <v xml:space="preserve">Actualmente, los estudiantes y la institución enfrentan dificultades para gestionar cambios académicos, financieros y administrativos de manera eficiente, afectando la experiencia del estudiante y la gestión interna.
</v>
          </cell>
          <cell r="S164" t="str">
            <v>Ver archivo adjunto con información del requerimiento. Link: https://educorpperu.sharepoint.com/:x:/s/Repositorio_EquipoCentral/dit/portafoliosyp/IQBPjj-nPuoDQbtwySJjx2sbAR4Cx0FwHcOnpoZf6N5wGdw?e=Qxpak7</v>
          </cell>
          <cell r="T164" t="str">
            <v xml:space="preserve">Ver archivo adjunto con información del requerimiento. Link: https://educorpperu.sharepoint.com/:x:/s/Repositorio_EquipoCentral/dit/portafoliosyp/IQBPjj-nPuoDQbtwySJjx2sbAR4Cx0FwHcOnpoZf6N5wGdw?e=Qxpak7
</v>
          </cell>
          <cell r="U164" t="str">
            <v>Alumnos</v>
          </cell>
          <cell r="V164" t="str">
            <v>Excelencia operativa</v>
          </cell>
          <cell r="W164" t="str">
            <v>Si</v>
          </cell>
          <cell r="X164" t="str">
            <v>No cuantificado o S/0</v>
          </cell>
          <cell r="Y164"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4"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ell>
          <cell r="AA164">
            <v>1.2000000000000002</v>
          </cell>
        </row>
        <row r="165">
          <cell r="A165">
            <v>191</v>
          </cell>
          <cell r="B165">
            <v>46169.658587963</v>
          </cell>
          <cell r="C165">
            <v>46169.661851851903</v>
          </cell>
          <cell r="D165" t="str">
            <v>renzo.saenz@laureate.pe</v>
          </cell>
          <cell r="E165" t="str">
            <v>Renzo Sáenz Dávila</v>
          </cell>
          <cell r="F165" t="str">
            <v>[281] Pago por crédito / curso (PxC)</v>
          </cell>
          <cell r="G165"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5" t="str">
            <v>UPC</v>
          </cell>
          <cell r="I165" t="str">
            <v>Alex Pendavis - VP Finanzas</v>
          </cell>
          <cell r="J165" t="str">
            <v>Rafael Andrade</v>
          </cell>
          <cell r="K165" t="str">
            <v>https://educorpperu-my.sharepoint.com/personal/diana_zapata_laureate_pe1/Documents/Aplicaciones/Microsoft%20Forms/REGISTRO%20DE%20INICIATIVAS%20-%20GESTI%C3%93N%20DE%20LA%20DEMANDA%20(2%201/Pregunta/Aprobaci%C3%B3n%20Miguel_Requerimientos%20SisAcaUPC_Renzo%20S%C3%A1enz%20D%C3%A1vila%201.pdf</v>
          </cell>
          <cell r="L165" t="str">
            <v>Carla Arias-Schreiber</v>
          </cell>
          <cell r="M165">
            <v>46234</v>
          </cell>
          <cell r="N165" t="str">
            <v>No</v>
          </cell>
          <cell r="O165"/>
          <cell r="P165"/>
          <cell r="Q165" t="str">
            <v>Otro</v>
          </cell>
          <cell r="R165" t="str">
            <v xml:space="preserve">Actualmente, los estudiantes y la institución enfrentan dificultades para gestionar cambios académicos, financieros y administrativos de manera eficiente, afectando la experiencia del estudiante y la gestión interna.
</v>
          </cell>
          <cell r="S165" t="str">
            <v>Ver archivo adjunto con información del requerimiento. Link: https://educorpperu.sharepoint.com/:x:/s/Repositorio_EquipoCentral/dit/portafoliosyp/IQBPjj-nPuoDQbtwySJjx2sbAR4Cx0FwHcOnpoZf6N5wGdw?e=Qxpak7</v>
          </cell>
          <cell r="T165" t="str">
            <v xml:space="preserve">Ver archivo adjunto con información del requerimiento. Link: https://educorpperu.sharepoint.com/:x:/s/Repositorio_EquipoCentral/dit/portafoliosyp/IQBPjj-nPuoDQbtwySJjx2sbAR4Cx0FwHcOnpoZf6N5wGdw?e=Qxpak8
</v>
          </cell>
          <cell r="U165" t="str">
            <v>Alumnos</v>
          </cell>
          <cell r="V165" t="str">
            <v>Excelencia operativa</v>
          </cell>
          <cell r="W165" t="str">
            <v>Si</v>
          </cell>
          <cell r="X165" t="str">
            <v>No cuantificado o S/0</v>
          </cell>
          <cell r="Y165"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5"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ell>
          <cell r="AA165">
            <v>1.2000000000000002</v>
          </cell>
        </row>
        <row r="166">
          <cell r="A166">
            <v>192</v>
          </cell>
          <cell r="B166">
            <v>46169.662511574097</v>
          </cell>
          <cell r="C166">
            <v>46169.665196759299</v>
          </cell>
          <cell r="D166" t="str">
            <v>renzo.saenz@laureate.pe</v>
          </cell>
          <cell r="E166" t="str">
            <v>Renzo Sáenz Dávila</v>
          </cell>
          <cell r="F166" t="str">
            <v>[282] Recálculo de cuotas</v>
          </cell>
          <cell r="G166"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6" t="str">
            <v>UPC</v>
          </cell>
          <cell r="I166" t="str">
            <v>Alex Pendavis - VP Finanzas</v>
          </cell>
          <cell r="J166" t="str">
            <v>Rafael Andrade</v>
          </cell>
          <cell r="K166" t="str">
            <v>https://educorpperu-my.sharepoint.com/personal/diana_zapata_laureate_pe1/Documents/Aplicaciones/Microsoft%20Forms/REGISTRO%20DE%20INICIATIVAS%20-%20GESTI%C3%93N%20DE%20LA%20DEMANDA%20(2%201/Pregunta/Aprobaci%C3%B3n%20Miguel_Requerimientos%20SisAcaUPC_Renzo%20S%C3%A1enz%20D%C3%A1vila%202.pdf</v>
          </cell>
          <cell r="L166" t="str">
            <v>Carla Arias-Schreiber</v>
          </cell>
          <cell r="M166">
            <v>46234</v>
          </cell>
          <cell r="N166" t="str">
            <v>No</v>
          </cell>
          <cell r="O166"/>
          <cell r="P166"/>
          <cell r="Q166" t="str">
            <v>Otro</v>
          </cell>
          <cell r="R166" t="str">
            <v xml:space="preserve">Actualmente, los estudiantes y la institución enfrentan dificultades para gestionar cambios académicos, financieros y administrativos de manera eficiente, afectando la experiencia del estudiante y la gestión interna.
</v>
          </cell>
          <cell r="S166" t="str">
            <v>Ver archivo adjunto con información del requerimiento. Link: https://educorpperu.sharepoint.com/:x:/s/Repositorio_EquipoCentral/dit/portafoliosyp/IQBPjj-nPuoDQbtwySJjx2sbAR4Cx0FwHcOnpoZf6N5wGdw?e=Qxpak7</v>
          </cell>
          <cell r="T166" t="str">
            <v xml:space="preserve">Ver archivo adjunto con información del requerimiento. Link: https://educorpperu.sharepoint.com/:x:/s/Repositorio_EquipoCentral/dit/portafoliosyp/IQBPjj-nPuoDQbtwySJjx2sbAR4Cx0FwHcOnpoZf6N5wGdw?e=Qxpak9
</v>
          </cell>
          <cell r="U166" t="str">
            <v>Alumnos</v>
          </cell>
          <cell r="V166" t="str">
            <v>Excelencia operativa</v>
          </cell>
          <cell r="W166" t="str">
            <v>Si</v>
          </cell>
          <cell r="X166" t="str">
            <v>No cuantificado o S/0</v>
          </cell>
          <cell r="Y166"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6"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ell>
          <cell r="AA166">
            <v>1.2000000000000002</v>
          </cell>
        </row>
        <row r="167">
          <cell r="A167">
            <v>193</v>
          </cell>
          <cell r="B167">
            <v>46169.665486111102</v>
          </cell>
          <cell r="C167">
            <v>46169.667557870402</v>
          </cell>
          <cell r="D167" t="str">
            <v>renzo.saenz@laureate.pe</v>
          </cell>
          <cell r="E167" t="str">
            <v>Renzo Sáenz Dávila</v>
          </cell>
          <cell r="F167" t="str">
            <v>[283] Automatización de procesos operativos Emisión de comprobantes (estabilización con el cambio de proceso por Gema)</v>
          </cell>
          <cell r="G167"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7" t="str">
            <v>UPC</v>
          </cell>
          <cell r="I167" t="str">
            <v>Alex Pendavis - VP Finanzas</v>
          </cell>
          <cell r="J167" t="str">
            <v>Rafael Andrade</v>
          </cell>
          <cell r="K167" t="str">
            <v>https://educorpperu-my.sharepoint.com/personal/diana_zapata_laureate_pe1/Documents/Aplicaciones/Microsoft%20Forms/REGISTRO%20DE%20INICIATIVAS%20-%20GESTI%C3%93N%20DE%20LA%20DEMANDA%20(2%201/Pregunta/Aprobaci%C3%B3n%20Miguel_Requerimientos%20SisAcaUPC_Renzo%20S%C3%A1enz%20D%C3%A1vila%203.pdf</v>
          </cell>
          <cell r="L167" t="str">
            <v>Carla Arias-Schreiber</v>
          </cell>
          <cell r="M167">
            <v>46234</v>
          </cell>
          <cell r="N167" t="str">
            <v>No</v>
          </cell>
          <cell r="O167"/>
          <cell r="P167"/>
          <cell r="Q167" t="str">
            <v>Otro</v>
          </cell>
          <cell r="R167" t="str">
            <v xml:space="preserve">Actualmente, los estudiantes y la institución enfrentan dificultades para gestionar cambios académicos, financieros y administrativos de manera eficiente, afectando la experiencia del estudiante y la gestión interna.
</v>
          </cell>
          <cell r="S167" t="str">
            <v>Ver archivo adjunto con información del requerimiento. Link: https://educorpperu.sharepoint.com/:x:/s/Repositorio_EquipoCentral/dit/portafoliosyp/IQBPjj-nPuoDQbtwySJjx2sbAR4Cx0FwHcOnpoZf6N5wGdw?e=Qxpak7</v>
          </cell>
          <cell r="T167" t="str">
            <v xml:space="preserve">Ver archivo adjunto con información del requerimiento. Link: https://educorpperu.sharepoint.com/:x:/s/Repositorio_EquipoCentral/dit/portafoliosyp/IQBPjj-nPuoDQbtwySJjx2sbAR4Cx0FwHcOnpoZf6N5wGdw?e=Qxpak10
</v>
          </cell>
          <cell r="U167" t="str">
            <v>Alumnos</v>
          </cell>
          <cell r="V167" t="str">
            <v>Excelencia operativa</v>
          </cell>
          <cell r="W167" t="str">
            <v>Si</v>
          </cell>
          <cell r="X167" t="str">
            <v>No cuantificado o S/0</v>
          </cell>
          <cell r="Y167"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7"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ell>
          <cell r="AA167">
            <v>1.2000000000000002</v>
          </cell>
        </row>
        <row r="168">
          <cell r="A168">
            <v>194</v>
          </cell>
          <cell r="B168">
            <v>46169.667824074102</v>
          </cell>
          <cell r="C168">
            <v>46169.671122685198</v>
          </cell>
          <cell r="D168" t="str">
            <v>renzo.saenz@laureate.pe</v>
          </cell>
          <cell r="E168" t="str">
            <v>Renzo Sáenz Dávila</v>
          </cell>
          <cell r="F168" t="str">
            <v>[65] Clonación manual de cursos master</v>
          </cell>
          <cell r="G168"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8" t="str">
            <v>UPC</v>
          </cell>
          <cell r="I168" t="str">
            <v>Milagros Morgan - Rectorado UPC</v>
          </cell>
          <cell r="J168" t="str">
            <v>Hector Viale</v>
          </cell>
          <cell r="K168" t="str">
            <v>https://educorpperu-my.sharepoint.com/personal/diana_zapata_laureate_pe1/Documents/Aplicaciones/Microsoft%20Forms/REGISTRO%20DE%20INICIATIVAS%20-%20GESTI%C3%93N%20DE%20LA%20DEMANDA%20(2%201/Pregunta/Aprobaci%C3%B3n%20Miguel_Requerimientos%20SisAcaUPC_Renzo%20S%C3%A1enz%20D%C3%A1vila%204.pdf</v>
          </cell>
          <cell r="L168" t="str">
            <v>Carla Arias-Schreiber</v>
          </cell>
          <cell r="M168">
            <v>46235</v>
          </cell>
          <cell r="N168" t="str">
            <v>No</v>
          </cell>
          <cell r="O168"/>
          <cell r="P168"/>
          <cell r="Q168" t="str">
            <v>Otro</v>
          </cell>
          <cell r="R168" t="str">
            <v xml:space="preserve">Actualmente, los estudiantes y la institución enfrentan dificultades para gestionar cambios académicos, financieros y administrativos de manera eficiente, afectando la experiencia del estudiante y la gestión interna.
</v>
          </cell>
          <cell r="S168" t="str">
            <v>Ver archivo adjunto con información del requerimiento. Link: https://educorpperu.sharepoint.com/:x:/s/Repositorio_EquipoCentral/dit/portafoliosyp/IQBPjj-nPuoDQbtwySJjx2sbAR4Cx0FwHcOnpoZf6N5wGdw?e=Qxpak7</v>
          </cell>
          <cell r="T168" t="str">
            <v xml:space="preserve">Ver archivo adjunto con información del requerimiento. Link: https://educorpperu.sharepoint.com/:x:/s/Repositorio_EquipoCentral/dit/portafoliosyp/IQBPjj-nPuoDQbtwySJjx2sbAR4Cx0FwHcOnpoZf6N5wGdw?e=Qxpak15
</v>
          </cell>
          <cell r="U168" t="str">
            <v>Alumnos</v>
          </cell>
          <cell r="V168" t="str">
            <v>Excelencia operativa</v>
          </cell>
          <cell r="W168" t="str">
            <v>Si</v>
          </cell>
          <cell r="X168" t="str">
            <v>No cuantificado o S/0</v>
          </cell>
          <cell r="Y168"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8"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ell>
          <cell r="AA168">
            <v>1.2000000000000002</v>
          </cell>
        </row>
        <row r="169">
          <cell r="A169">
            <v>195</v>
          </cell>
          <cell r="B169">
            <v>46169.671412037002</v>
          </cell>
          <cell r="C169">
            <v>46169.673622685201</v>
          </cell>
          <cell r="D169" t="str">
            <v>renzo.saenz@laureate.pe</v>
          </cell>
          <cell r="E169" t="str">
            <v>Renzo Sáenz Dávila</v>
          </cell>
          <cell r="F169" t="str">
            <v>[284] Reportes y controles de Finanzas SOX</v>
          </cell>
          <cell r="G169"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69" t="str">
            <v>UPC</v>
          </cell>
          <cell r="I169" t="str">
            <v>Alex Pendavis - VP Finanzas</v>
          </cell>
          <cell r="J169" t="str">
            <v>Rafael Andrade</v>
          </cell>
          <cell r="K169" t="str">
            <v>https://educorpperu-my.sharepoint.com/personal/diana_zapata_laureate_pe1/Documents/Aplicaciones/Microsoft%20Forms/REGISTRO%20DE%20INICIATIVAS%20-%20GESTI%C3%93N%20DE%20LA%20DEMANDA%20(2%201/Pregunta/Aprobaci%C3%B3n%20Miguel_Requerimientos%20SisAcaUPC_Renzo%20S%C3%A1enz%20D%C3%A1vila%205.pdf</v>
          </cell>
          <cell r="L169" t="str">
            <v>Carla Arias-Schreiber</v>
          </cell>
          <cell r="M169">
            <v>46234</v>
          </cell>
          <cell r="N169" t="str">
            <v>No</v>
          </cell>
          <cell r="O169"/>
          <cell r="P169"/>
          <cell r="Q169" t="str">
            <v>Otro</v>
          </cell>
          <cell r="R169" t="str">
            <v xml:space="preserve">Actualmente, los estudiantes y la institución enfrentan dificultades para gestionar cambios académicos, financieros y administrativos de manera eficiente, afectando la experiencia del estudiante y la gestión interna.
</v>
          </cell>
          <cell r="S169" t="str">
            <v>Ver archivo adjunto con información del requerimiento. Link: https://educorpperu.sharepoint.com/:x:/s/Repositorio_EquipoCentral/dit/portafoliosyp/IQBPjj-nPuoDQbtwySJjx2sbAR4Cx0FwHcOnpoZf6N5wGdw?e=Qxpak7</v>
          </cell>
          <cell r="T169" t="str">
            <v xml:space="preserve">Ver archivo adjunto con información del requerimiento. Link: https://educorpperu.sharepoint.com/:x:/s/Repositorio_EquipoCentral/dit/portafoliosyp/IQBPjj-nPuoDQbtwySJjx2sbAR4Cx0FwHcOnpoZf6N5wGdw?e=Qxpak18
</v>
          </cell>
          <cell r="U169" t="str">
            <v>Alumnos</v>
          </cell>
          <cell r="V169" t="str">
            <v>Excelencia operativa</v>
          </cell>
          <cell r="W169" t="str">
            <v>Si</v>
          </cell>
          <cell r="X169" t="str">
            <v>No cuantificado o S/0</v>
          </cell>
          <cell r="Y169"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69"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ell>
          <cell r="AA169">
            <v>1.2000000000000002</v>
          </cell>
        </row>
        <row r="170">
          <cell r="A170">
            <v>196</v>
          </cell>
          <cell r="B170">
            <v>46169.674108796302</v>
          </cell>
          <cell r="C170">
            <v>46169.677812499998</v>
          </cell>
          <cell r="D170" t="str">
            <v>renzo.saenz@laureate.pe</v>
          </cell>
          <cell r="E170" t="str">
            <v>Renzo Sáenz Dávila</v>
          </cell>
          <cell r="F170" t="str">
            <v>[211] Cambio de modalidad: MDDU para registro de cambio de modalidad de estudios</v>
          </cell>
          <cell r="G170"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0" t="str">
            <v>UPC</v>
          </cell>
          <cell r="I170" t="str">
            <v>Milagros Morgan - Rectorado UPC</v>
          </cell>
          <cell r="J170" t="str">
            <v>Manuel Cortéz</v>
          </cell>
          <cell r="K170" t="str">
            <v>https://educorpperu-my.sharepoint.com/personal/diana_zapata_laureate_pe1/Documents/Aplicaciones/Microsoft%20Forms/REGISTRO%20DE%20INICIATIVAS%20-%20GESTI%C3%93N%20DE%20LA%20DEMANDA%20(2%201/Pregunta/Aprobaci%C3%B3n%20Miguel_Requerimientos%20SisAcaUPC_Renzo%20S%C3%A1enz%20D%C3%A1vila%206.pdf</v>
          </cell>
          <cell r="L170" t="str">
            <v>Carla Arias-Schreiber</v>
          </cell>
          <cell r="M170">
            <v>46234</v>
          </cell>
          <cell r="N170" t="str">
            <v>No</v>
          </cell>
          <cell r="O170"/>
          <cell r="P170"/>
          <cell r="Q170" t="str">
            <v>Otro</v>
          </cell>
          <cell r="R170" t="str">
            <v xml:space="preserve">Actualmente, los estudiantes y la institución enfrentan dificultades para gestionar cambios académicos, financieros y administrativos de manera eficiente, afectando la experiencia del estudiante y la gestión interna.
</v>
          </cell>
          <cell r="S170" t="str">
            <v>Ver archivo adjunto con información del requerimiento. Link: https://educorpperu.sharepoint.com/:x:/s/Repositorio_EquipoCentral/dit/portafoliosyp/IQBPjj-nPuoDQbtwySJjx2sbAR4Cx0FwHcOnpoZf6N5wGdw?e=Qxpak7</v>
          </cell>
          <cell r="T170" t="str">
            <v xml:space="preserve">Ver archivo adjunto con información del requerimiento. Link: https://educorpperu.sharepoint.com/:x:/s/Repositorio_EquipoCentral/dit/portafoliosyp/IQBPjj-nPuoDQbtwySJjx2sbAR4Cx0FwHcOnpoZf6N5wGdw?e=Qxpak20
</v>
          </cell>
          <cell r="U170" t="str">
            <v>Alumnos</v>
          </cell>
          <cell r="V170" t="str">
            <v>Excelencia operativa</v>
          </cell>
          <cell r="W170" t="str">
            <v>Si</v>
          </cell>
          <cell r="X170" t="str">
            <v>No cuantificado o S/0</v>
          </cell>
          <cell r="Y170"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0"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ell>
          <cell r="AA170">
            <v>1.2000000000000002</v>
          </cell>
        </row>
        <row r="171">
          <cell r="A171">
            <v>197</v>
          </cell>
          <cell r="B171">
            <v>46169.678715277798</v>
          </cell>
          <cell r="C171">
            <v>46169.680648148104</v>
          </cell>
          <cell r="D171" t="str">
            <v>renzo.saenz@laureate.pe</v>
          </cell>
          <cell r="E171" t="str">
            <v>Renzo Sáenz Dávila</v>
          </cell>
          <cell r="F171" t="str">
            <v>[119] Corrección de asistencia docente extraacademicos </v>
          </cell>
          <cell r="G171"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1" t="str">
            <v>UPC</v>
          </cell>
          <cell r="I171" t="str">
            <v>Milagros Morgan - Rectorado UPC</v>
          </cell>
          <cell r="J171" t="str">
            <v>Javiera Alcazar</v>
          </cell>
          <cell r="K171" t="str">
            <v>https://educorpperu-my.sharepoint.com/personal/diana_zapata_laureate_pe1/Documents/Aplicaciones/Microsoft%20Forms/REGISTRO%20DE%20INICIATIVAS%20-%20GESTI%C3%93N%20DE%20LA%20DEMANDA%20(2%201/Pregunta/Aprobaci%C3%B3n%20Miguel_Requerimientos%20SisAcaUPC_Renzo%20S%C3%A1enz%20D%C3%A1vila%207.pdf</v>
          </cell>
          <cell r="L171" t="str">
            <v>Carla Arias-Schreiber</v>
          </cell>
          <cell r="M171">
            <v>46160</v>
          </cell>
          <cell r="N171" t="str">
            <v>No</v>
          </cell>
          <cell r="O171"/>
          <cell r="P171"/>
          <cell r="Q171" t="str">
            <v>Otro</v>
          </cell>
          <cell r="R171" t="str">
            <v xml:space="preserve">Actualmente, los estudiantes y la institución enfrentan dificultades para gestionar cambios académicos, financieros y administrativos de manera eficiente, afectando la experiencia del estudiante y la gestión interna.
</v>
          </cell>
          <cell r="S171" t="str">
            <v>Ver archivo adjunto con información del requerimiento. Link: https://educorpperu.sharepoint.com/:x:/s/Repositorio_EquipoCentral/dit/portafoliosyp/IQBPjj-nPuoDQbtwySJjx2sbAR4Cx0FwHcOnpoZf6N5wGdw?e=Qxpak7</v>
          </cell>
          <cell r="T171" t="str">
            <v xml:space="preserve">Ver archivo adjunto con información del requerimiento. Link: https://educorpperu.sharepoint.com/:x:/s/Repositorio_EquipoCentral/dit/portafoliosyp/IQBPjj-nPuoDQbtwySJjx2sbAR4Cx0FwHcOnpoZf6N5wGdw?e=Qxpak21
</v>
          </cell>
          <cell r="U171" t="str">
            <v>Alumnos</v>
          </cell>
          <cell r="V171" t="str">
            <v>Excelencia operativa</v>
          </cell>
          <cell r="W171" t="str">
            <v>Si</v>
          </cell>
          <cell r="X171" t="str">
            <v>No cuantificado o S/0</v>
          </cell>
          <cell r="Y171"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1"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ell>
          <cell r="AA171">
            <v>1.2000000000000002</v>
          </cell>
        </row>
        <row r="172">
          <cell r="A172">
            <v>198</v>
          </cell>
          <cell r="B172">
            <v>46169.681030092601</v>
          </cell>
          <cell r="C172">
            <v>46169.684328703697</v>
          </cell>
          <cell r="D172" t="str">
            <v>renzo.saenz@laureate.pe</v>
          </cell>
          <cell r="E172" t="str">
            <v>Renzo Sáenz Dávila</v>
          </cell>
          <cell r="F172" t="str">
            <v>[120] Reprogramacion de clase extraacademicos</v>
          </cell>
          <cell r="G172"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2" t="str">
            <v>UPC</v>
          </cell>
          <cell r="I172" t="str">
            <v>Milagros Morgan - Rectorado UPC</v>
          </cell>
          <cell r="J172" t="str">
            <v>Javiera Alcazar</v>
          </cell>
          <cell r="K172" t="str">
            <v>https://educorpperu-my.sharepoint.com/personal/diana_zapata_laureate_pe1/Documents/Aplicaciones/Microsoft%20Forms/REGISTRO%20DE%20INICIATIVAS%20-%20GESTI%C3%93N%20DE%20LA%20DEMANDA%20(2%201/Pregunta/Aprobaci%C3%B3n%20Miguel_Requerimientos%20SisAcaUPC_Renzo%20S%C3%A1enz%20D%C3%A1vila%208.pdf</v>
          </cell>
          <cell r="L172" t="str">
            <v>Carla Arias-Schreiber</v>
          </cell>
          <cell r="M172">
            <v>46160</v>
          </cell>
          <cell r="N172" t="str">
            <v>No</v>
          </cell>
          <cell r="O172"/>
          <cell r="P172"/>
          <cell r="Q172" t="str">
            <v>Otro</v>
          </cell>
          <cell r="R172" t="str">
            <v xml:space="preserve">Actualmente, los estudiantes y la institución enfrentan dificultades para gestionar cambios académicos, financieros y administrativos de manera eficiente, afectando la experiencia del estudiante y la gestión interna.
</v>
          </cell>
          <cell r="S172" t="str">
            <v>Ver archivo adjunto con información del requerimiento. Link: https://educorpperu.sharepoint.com/:x:/s/Repositorio_EquipoCentral/dit/portafoliosyp/IQBPjj-nPuoDQbtwySJjx2sbAR4Cx0FwHcOnpoZf6N5wGdw?e=Qxpak7</v>
          </cell>
          <cell r="T172" t="str">
            <v xml:space="preserve">Ver archivo adjunto con información del requerimiento. Link: https://educorpperu.sharepoint.com/:x:/s/Repositorio_EquipoCentral/dit/portafoliosyp/IQBPjj-nPuoDQbtwySJjx2sbAR4Cx0FwHcOnpoZf6N5wGdw?e=Qxpak22
</v>
          </cell>
          <cell r="U172" t="str">
            <v>Alumnos</v>
          </cell>
          <cell r="V172" t="str">
            <v>Excelencia operativa</v>
          </cell>
          <cell r="W172" t="str">
            <v>Si</v>
          </cell>
          <cell r="X172" t="str">
            <v>No cuantificado o S/0</v>
          </cell>
          <cell r="Y172"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2"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ell>
          <cell r="AA172">
            <v>1.2000000000000002</v>
          </cell>
        </row>
        <row r="173">
          <cell r="A173">
            <v>199</v>
          </cell>
          <cell r="B173">
            <v>46169.684861111098</v>
          </cell>
          <cell r="C173">
            <v>46169.686886574098</v>
          </cell>
          <cell r="D173" t="str">
            <v>renzo.saenz@laureate.pe</v>
          </cell>
          <cell r="E173" t="str">
            <v>Renzo Sáenz Dávila</v>
          </cell>
          <cell r="F173" t="str">
            <v>[121] Corrección de evaluaciones extraacademicos</v>
          </cell>
          <cell r="G173"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3" t="str">
            <v>UPC</v>
          </cell>
          <cell r="I173" t="str">
            <v>Milagros Morgan - Rectorado UPC</v>
          </cell>
          <cell r="J173" t="str">
            <v>Javiera Alcazar</v>
          </cell>
          <cell r="K173" t="str">
            <v>https://educorpperu-my.sharepoint.com/personal/diana_zapata_laureate_pe1/Documents/Aplicaciones/Microsoft%20Forms/REGISTRO%20DE%20INICIATIVAS%20-%20GESTI%C3%93N%20DE%20LA%20DEMANDA%20(2%201/Pregunta/Aprobaci%C3%B3n%20Miguel_Requerimientos%20SisAcaUPC_Renzo%20S%C3%A1enz%20D%C3%A1vila%209.pdf</v>
          </cell>
          <cell r="L173" t="str">
            <v>Carla Arias-Schreiber</v>
          </cell>
          <cell r="M173">
            <v>46160</v>
          </cell>
          <cell r="N173" t="str">
            <v>No</v>
          </cell>
          <cell r="O173"/>
          <cell r="P173"/>
          <cell r="Q173" t="str">
            <v>Otro</v>
          </cell>
          <cell r="R173" t="str">
            <v xml:space="preserve">Actualmente, los estudiantes y la institución enfrentan dificultades para gestionar cambios académicos, financieros y administrativos de manera eficiente, afectando la experiencia del estudiante y la gestión interna.
</v>
          </cell>
          <cell r="S173" t="str">
            <v>Ver archivo adjunto con información del requerimiento. Link: https://educorpperu.sharepoint.com/:x:/s/Repositorio_EquipoCentral/dit/portafoliosyp/IQBPjj-nPuoDQbtwySJjx2sbAR4Cx0FwHcOnpoZf6N5wGdw?e=Qxpak7</v>
          </cell>
          <cell r="T173" t="str">
            <v xml:space="preserve">Ver archivo adjunto con información del requerimiento. Link: https://educorpperu.sharepoint.com/:x:/s/Repositorio_EquipoCentral/dit/portafoliosyp/IQBPjj-nPuoDQbtwySJjx2sbAR4Cx0FwHcOnpoZf6N5wGdw?e=Qxpak23
</v>
          </cell>
          <cell r="U173" t="str">
            <v>Alumnos</v>
          </cell>
          <cell r="V173" t="str">
            <v>Excelencia operativa</v>
          </cell>
          <cell r="W173" t="str">
            <v>Si</v>
          </cell>
          <cell r="X173" t="str">
            <v>No cuantificado o S/0</v>
          </cell>
          <cell r="Y173"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3"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ell>
          <cell r="AA173">
            <v>1.2000000000000002</v>
          </cell>
        </row>
        <row r="174">
          <cell r="A174">
            <v>200</v>
          </cell>
          <cell r="B174">
            <v>46169.686944444402</v>
          </cell>
          <cell r="C174">
            <v>46169.690324074101</v>
          </cell>
          <cell r="D174" t="str">
            <v>renzo.saenz@laureate.pe</v>
          </cell>
          <cell r="E174" t="str">
            <v>Renzo Sáenz Dávila</v>
          </cell>
          <cell r="F174" t="str">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ell>
          <cell r="G174" t="str">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ell>
          <cell r="H174" t="str">
            <v>UPC</v>
          </cell>
          <cell r="I174" t="str">
            <v>Milagros Morgan - Rectorado UPC</v>
          </cell>
          <cell r="J174" t="str">
            <v>Manuel Cortéz</v>
          </cell>
          <cell r="K174" t="str">
            <v>https://educorpperu-my.sharepoint.com/personal/diana_zapata_laureate_pe1/Documents/Aplicaciones/Microsoft%20Forms/REGISTRO%20DE%20INICIATIVAS%20-%20GESTI%C3%93N%20DE%20LA%20DEMANDA%20(2%201/Pregunta/Aprobaci%C3%B3n%20Miguel_Requerimientos%20SisAcaUPC_Renzo%20S%C3%A1enz%20D%C3%A1vila%2010.pdf</v>
          </cell>
          <cell r="L174" t="str">
            <v>Carla Arias-Schreiber</v>
          </cell>
          <cell r="M174">
            <v>46387</v>
          </cell>
          <cell r="N174" t="str">
            <v>No</v>
          </cell>
          <cell r="O174"/>
          <cell r="P174"/>
          <cell r="Q174" t="str">
            <v>Otro</v>
          </cell>
          <cell r="R174" t="str">
            <v xml:space="preserve">Actualmente, los estudiantes y la institución enfrentan dificultades para gestionar cambios académicos, financieros y administrativos de manera eficiente, afectando la experiencia del estudiante y la gestión interna.
</v>
          </cell>
          <cell r="S174" t="str">
            <v>Ver archivo adjunto con información del requerimiento. Link: https://educorpperu.sharepoint.com/:x:/s/Repositorio_EquipoCentral/dit/portafoliosyp/IQBPjj-nPuoDQbtwySJjx2sbAR4Cx0FwHcOnpoZf6N5wGdw?e=Qxpak7</v>
          </cell>
          <cell r="T174" t="str">
            <v xml:space="preserve">Ver archivo adjunto con información del requerimiento. Link: https://educorpperu.sharepoint.com/:x:/s/Repositorio_EquipoCentral/dit/portafoliosyp/IQBPjj-nPuoDQbtwySJjx2sbAR4Cx0FwHcOnpoZf6N5wGdw?e=Qxpak26
</v>
          </cell>
          <cell r="U174" t="str">
            <v>Alumnos</v>
          </cell>
          <cell r="V174" t="str">
            <v>Excelencia operativa</v>
          </cell>
          <cell r="W174" t="str">
            <v>Si</v>
          </cell>
          <cell r="X174" t="str">
            <v>No cuantificado o S/0</v>
          </cell>
          <cell r="Y174" t="str">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ell>
          <cell r="Z174" t="str">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ell>
          <cell r="AA174">
            <v>1.2000000000000002</v>
          </cell>
        </row>
        <row r="175">
          <cell r="A175">
            <v>201</v>
          </cell>
          <cell r="B175">
            <v>46169.649259259299</v>
          </cell>
          <cell r="C175">
            <v>46169.741365740701</v>
          </cell>
          <cell r="D175" t="str">
            <v>davies.galdos@laureate.pe</v>
          </cell>
          <cell r="E175" t="str">
            <v>Davies Galdos Yactayo</v>
          </cell>
          <cell r="F175" t="str">
            <v>[194] - Reanudación de estudios</v>
          </cell>
          <cell r="G175"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5" t="str">
            <v>UPC</v>
          </cell>
          <cell r="I175" t="str">
            <v>Milagros Morgan - Rectorado UPC</v>
          </cell>
          <cell r="J175" t="str">
            <v>Miguel Chang</v>
          </cell>
          <cell r="K175" t="str">
            <v>https://educorpperu-my.sharepoint.com/personal/diana_zapata_laureate_pe1/Documents/Aplicaciones/Microsoft%20Forms/REGISTRO%20DE%20INICIATIVAS%20-%20GESTI%C3%93N%20DE%20LA%20DEMANDA%20(2%201/Pregunta/Estabilizaci%C3%B3n%20Sistema%20Acad%C3%A9mico%20UPC%20-%20Regist_Davies%20Galdos%20Yactay.pdf</v>
          </cell>
          <cell r="L175" t="str">
            <v>Carla Arias-Schreiber</v>
          </cell>
          <cell r="M175">
            <v>46387</v>
          </cell>
          <cell r="N175" t="str">
            <v>No</v>
          </cell>
          <cell r="O175"/>
          <cell r="P175"/>
          <cell r="Q175" t="str">
            <v>Otro</v>
          </cell>
          <cell r="R175"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5" t="str">
            <v>Ver archivo adjunto con información del requerimiento. Link: https://educorpperu-my.sharepoint.com/:x:/g/personal/diana_zapata_laureate_pe1/IQA4jws3Zxk9RI9Zb6WbpNsKAcXE0uImyxpnyZg5Gbjzhbs?e=3Ggumx</v>
          </cell>
          <cell r="T175" t="str">
            <v>Ver archivo adjunto con información del requerimiento. Link: https://educorpperu-my.sharepoint.com/:x:/g/personal/diana_zapata_laureate_pe1/IQA4jws3Zxk9RI9Zb6WbpNsKAcXE0uImyxpnyZg5Gbjzhbs?e=3Ggumx</v>
          </cell>
          <cell r="U175" t="str">
            <v>Alumnos</v>
          </cell>
          <cell r="V175" t="str">
            <v>Excelencia operativa</v>
          </cell>
          <cell r="W175" t="str">
            <v>Si</v>
          </cell>
          <cell r="X175" t="str">
            <v>No cuantificado o S/0</v>
          </cell>
          <cell r="Y175"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5"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ell>
          <cell r="AA175">
            <v>1.2000000000000002</v>
          </cell>
        </row>
        <row r="176">
          <cell r="A176">
            <v>202</v>
          </cell>
          <cell r="B176">
            <v>46169.741724537002</v>
          </cell>
          <cell r="C176">
            <v>46169.745104166701</v>
          </cell>
          <cell r="D176" t="str">
            <v>davies.galdos@laureate.pe</v>
          </cell>
          <cell r="E176" t="str">
            <v>Davies Galdos Yactayo</v>
          </cell>
          <cell r="F176" t="str">
            <v>[16] - Tramite de Solicitudes de Deportistas Destacados</v>
          </cell>
          <cell r="G176"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6" t="str">
            <v>UPC</v>
          </cell>
          <cell r="I176" t="str">
            <v>Milagros Morgan - Rectorado UPC</v>
          </cell>
          <cell r="J176" t="str">
            <v>Javiera Alcazar</v>
          </cell>
          <cell r="K176" t="str">
            <v>https://educorpperu-my.sharepoint.com/personal/diana_zapata_laureate_pe1/Documents/Aplicaciones/Microsoft%20Forms/REGISTRO%20DE%20INICIATIVAS%20-%20GESTI%C3%93N%20DE%20LA%20DEMANDA%20(2%201/Pregunta/Estabilizaci%C3%B3n%20Sistema%20Acad%C3%A9mico%20UPC%20-%20Regist_Davies%20Galdos%20Yactay%201.pdf</v>
          </cell>
          <cell r="L176" t="str">
            <v>Carla Arias-Schreiber</v>
          </cell>
          <cell r="M176">
            <v>46387</v>
          </cell>
          <cell r="N176" t="str">
            <v>No</v>
          </cell>
          <cell r="O176"/>
          <cell r="P176"/>
          <cell r="Q176" t="str">
            <v>Otro</v>
          </cell>
          <cell r="R176"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6" t="str">
            <v>Ver archivo adjunto con información del requerimiento. Link: https://educorpperu-my.sharepoint.com/:x:/g/personal/diana_zapata_laureate_pe1/IQA4jws3Zxk9RI9Zb6WbpNsKAcXE0uImyxpnyZg5Gbjzhbs?e=3Ggumx</v>
          </cell>
          <cell r="T176"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76" t="str">
            <v>Alumnos</v>
          </cell>
          <cell r="V176" t="str">
            <v>Excelencia operativa</v>
          </cell>
          <cell r="W176" t="str">
            <v>Si</v>
          </cell>
          <cell r="X176" t="str">
            <v>No cuantificado o S/0</v>
          </cell>
          <cell r="Y176"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6"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ell>
          <cell r="AA176">
            <v>1.2000000000000002</v>
          </cell>
        </row>
        <row r="177">
          <cell r="A177">
            <v>203</v>
          </cell>
          <cell r="B177">
            <v>46169.747037036999</v>
          </cell>
          <cell r="C177">
            <v>46169.749363425901</v>
          </cell>
          <cell r="D177" t="str">
            <v>davies.galdos@laureate.pe</v>
          </cell>
          <cell r="E177" t="str">
            <v>Davies Galdos Yactayo</v>
          </cell>
          <cell r="F177" t="str">
            <v>[113] - Trámite de reprogramación de clases</v>
          </cell>
          <cell r="G177"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7" t="str">
            <v>UPC</v>
          </cell>
          <cell r="I177" t="str">
            <v>Milagros Morgan - Rectorado UPC</v>
          </cell>
          <cell r="J177" t="str">
            <v>Miguel Chang</v>
          </cell>
          <cell r="K177" t="str">
            <v>https://educorpperu-my.sharepoint.com/personal/diana_zapata_laureate_pe1/Documents/Aplicaciones/Microsoft%20Forms/REGISTRO%20DE%20INICIATIVAS%20-%20GESTI%C3%93N%20DE%20LA%20DEMANDA%20(2%201/Pregunta/Estabilizaci%C3%B3n%20Sistema%20Acad%C3%A9mico%20UPC%20-%20Regist_Davies%20Galdos%20Yactay%202.pdf</v>
          </cell>
          <cell r="L177" t="str">
            <v>Carla Arias-Schreiber</v>
          </cell>
          <cell r="M177">
            <v>46387</v>
          </cell>
          <cell r="N177" t="str">
            <v>No</v>
          </cell>
          <cell r="O177"/>
          <cell r="P177"/>
          <cell r="Q177" t="str">
            <v>Otro</v>
          </cell>
          <cell r="R177"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7" t="str">
            <v>Ver archivo adjunto con información del requerimiento. Link: https://educorpperu-my.sharepoint.com/:x:/g/personal/diana_zapata_laureate_pe1/IQA4jws3Zxk9RI9Zb6WbpNsKAcXE0uImyxpnyZg5Gbjzhbs?e=3Ggumx</v>
          </cell>
          <cell r="T177"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77" t="str">
            <v>Alumnos</v>
          </cell>
          <cell r="V177" t="str">
            <v>Excelencia operativa</v>
          </cell>
          <cell r="W177" t="str">
            <v>Si</v>
          </cell>
          <cell r="X177" t="str">
            <v>No cuantificado o S/0</v>
          </cell>
          <cell r="Y177"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7"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ell>
          <cell r="AA177">
            <v>1.2000000000000002</v>
          </cell>
        </row>
        <row r="178">
          <cell r="A178">
            <v>204</v>
          </cell>
          <cell r="B178">
            <v>46169.750474537002</v>
          </cell>
          <cell r="C178">
            <v>46169.752673611103</v>
          </cell>
          <cell r="D178" t="str">
            <v>davies.galdos@laureate.pe</v>
          </cell>
          <cell r="E178" t="str">
            <v>Davies Galdos Yactayo</v>
          </cell>
          <cell r="F178" t="str">
            <v>[199] - Trámite de convalidación de asignatura</v>
          </cell>
          <cell r="G178"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8" t="str">
            <v>UPC</v>
          </cell>
          <cell r="I178" t="str">
            <v>Milagros Morgan - Rectorado UPC</v>
          </cell>
          <cell r="J178" t="str">
            <v>Miguel Chang</v>
          </cell>
          <cell r="K178" t="str">
            <v>https://educorpperu-my.sharepoint.com/personal/diana_zapata_laureate_pe1/Documents/Aplicaciones/Microsoft%20Forms/REGISTRO%20DE%20INICIATIVAS%20-%20GESTI%C3%93N%20DE%20LA%20DEMANDA%20(2%201/Pregunta/Estabilizaci%C3%B3n%20Sistema%20Acad%C3%A9mico%20UPC%20-%20Regist_Davies%20Galdos%20Yactay%203.pdf</v>
          </cell>
          <cell r="L178" t="str">
            <v>Carla Arias-Schreiber</v>
          </cell>
          <cell r="M178">
            <v>46387</v>
          </cell>
          <cell r="N178" t="str">
            <v>No</v>
          </cell>
          <cell r="O178"/>
          <cell r="P178"/>
          <cell r="Q178" t="str">
            <v>Otro</v>
          </cell>
          <cell r="R178"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8" t="str">
            <v>Ver archivo adjunto con información del requerimiento. Link: https://educorpperu-my.sharepoint.com/:x:/g/personal/diana_zapata_laureate_pe1/IQA4jws3Zxk9RI9Zb6WbpNsKAcXE0uImyxpnyZg5Gbjzhbs?e=3Ggumx</v>
          </cell>
          <cell r="T178"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78" t="str">
            <v>Alumnos</v>
          </cell>
          <cell r="V178" t="str">
            <v>Excelencia operativa</v>
          </cell>
          <cell r="W178" t="str">
            <v>Si</v>
          </cell>
          <cell r="X178" t="str">
            <v>No cuantificado o S/0</v>
          </cell>
          <cell r="Y178"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8"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ell>
          <cell r="AA178">
            <v>1.2000000000000002</v>
          </cell>
        </row>
        <row r="179">
          <cell r="A179">
            <v>205</v>
          </cell>
          <cell r="B179">
            <v>46169.752847222197</v>
          </cell>
          <cell r="C179">
            <v>46169.754074074102</v>
          </cell>
          <cell r="D179" t="str">
            <v>davies.galdos@laureate.pe</v>
          </cell>
          <cell r="E179" t="str">
            <v>Davies Galdos Yactayo</v>
          </cell>
          <cell r="F179" t="str">
            <v>[186] - Tramites Correccion de Evaluacion - anulación</v>
          </cell>
          <cell r="G179"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79" t="str">
            <v>UPC</v>
          </cell>
          <cell r="I179" t="str">
            <v>Milagros Morgan - Rectorado UPC</v>
          </cell>
          <cell r="J179" t="str">
            <v>Miguel Chang</v>
          </cell>
          <cell r="K179" t="str">
            <v>https://educorpperu-my.sharepoint.com/personal/diana_zapata_laureate_pe1/Documents/Aplicaciones/Microsoft%20Forms/REGISTRO%20DE%20INICIATIVAS%20-%20GESTI%C3%93N%20DE%20LA%20DEMANDA%20(2%201/Pregunta/Estabilizaci%C3%B3n%20Sistema%20Acad%C3%A9mico%20UPC%20-%20Regist_Davies%20Galdos%20Yactay%204.pdf</v>
          </cell>
          <cell r="L179" t="str">
            <v>Carla Arias-Schreiber</v>
          </cell>
          <cell r="M179">
            <v>46387</v>
          </cell>
          <cell r="N179" t="str">
            <v>No</v>
          </cell>
          <cell r="O179"/>
          <cell r="P179"/>
          <cell r="Q179" t="str">
            <v>Otro</v>
          </cell>
          <cell r="R179"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79" t="str">
            <v>Ver archivo adjunto con información del requerimiento. Link: https://educorpperu-my.sharepoint.com/:x:/g/personal/diana_zapata_laureate_pe1/IQA4jws3Zxk9RI9Zb6WbpNsKAcXE0uImyxpnyZg5Gbjzhbs?e=3Ggumx</v>
          </cell>
          <cell r="T179"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79" t="str">
            <v>Alumnos</v>
          </cell>
          <cell r="V179" t="str">
            <v>Excelencia operativa</v>
          </cell>
          <cell r="W179" t="str">
            <v>Si</v>
          </cell>
          <cell r="X179" t="str">
            <v>No cuantificado o S/0</v>
          </cell>
          <cell r="Y179"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79"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ell>
          <cell r="AA179">
            <v>1.2000000000000002</v>
          </cell>
        </row>
        <row r="180">
          <cell r="A180">
            <v>206</v>
          </cell>
          <cell r="B180">
            <v>46169.754131944399</v>
          </cell>
          <cell r="C180">
            <v>46169.758865740703</v>
          </cell>
          <cell r="D180" t="str">
            <v>davies.galdos@laureate.pe</v>
          </cell>
          <cell r="E180" t="str">
            <v>Davies Galdos Yactayo</v>
          </cell>
          <cell r="F180" t="str">
            <v>[197] - Trámite Recuperación de evaluación</v>
          </cell>
          <cell r="G180"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80" t="str">
            <v>UPC</v>
          </cell>
          <cell r="I180" t="str">
            <v>Milagros Morgan - Rectorado UPC</v>
          </cell>
          <cell r="J180" t="str">
            <v>Miguel Chang</v>
          </cell>
          <cell r="K180" t="str">
            <v>https://educorpperu-my.sharepoint.com/personal/diana_zapata_laureate_pe1/Documents/Aplicaciones/Microsoft%20Forms/REGISTRO%20DE%20INICIATIVAS%20-%20GESTI%C3%93N%20DE%20LA%20DEMANDA%20(2%201/Pregunta/Estabilizaci%C3%B3n%20Sistema%20Acad%C3%A9mico%20UPC%20-%20Regist_Davies%20Galdos%20Yactay%205.pdf</v>
          </cell>
          <cell r="L180" t="str">
            <v>Carla Arias-Schreiber</v>
          </cell>
          <cell r="M180">
            <v>46387</v>
          </cell>
          <cell r="N180" t="str">
            <v>No</v>
          </cell>
          <cell r="O180"/>
          <cell r="P180"/>
          <cell r="Q180" t="str">
            <v>Otro</v>
          </cell>
          <cell r="R180"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80" t="str">
            <v>Ver archivo adjunto con información del requerimiento. Link: https://educorpperu-my.sharepoint.com/:x:/g/personal/diana_zapata_laureate_pe1/IQA4jws3Zxk9RI9Zb6WbpNsKAcXE0uImyxpnyZg5Gbjzhbs?e=3Ggumx</v>
          </cell>
          <cell r="T180"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80" t="str">
            <v>Alumnos</v>
          </cell>
          <cell r="V180" t="str">
            <v>Excelencia operativa</v>
          </cell>
          <cell r="W180" t="str">
            <v>Si</v>
          </cell>
          <cell r="X180" t="str">
            <v>No cuantificado o S/0</v>
          </cell>
          <cell r="Y180"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0"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ell>
          <cell r="AA180">
            <v>1.2000000000000002</v>
          </cell>
        </row>
        <row r="181">
          <cell r="A181">
            <v>207</v>
          </cell>
          <cell r="B181">
            <v>46169.7590277778</v>
          </cell>
          <cell r="C181">
            <v>46169.760717592602</v>
          </cell>
          <cell r="D181" t="str">
            <v>davies.galdos@laureate.pe</v>
          </cell>
          <cell r="E181" t="str">
            <v>Davies Galdos Yactayo</v>
          </cell>
          <cell r="F181" t="str">
            <v>[36] - Convalidación PPP</v>
          </cell>
          <cell r="G181"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81" t="str">
            <v>UPC</v>
          </cell>
          <cell r="I181" t="str">
            <v>Milagros Morgan - Rectorado UPC</v>
          </cell>
          <cell r="J181" t="str">
            <v>Mónica Villegas</v>
          </cell>
          <cell r="K181" t="str">
            <v>https://educorpperu-my.sharepoint.com/personal/diana_zapata_laureate_pe1/Documents/Aplicaciones/Microsoft%20Forms/REGISTRO%20DE%20INICIATIVAS%20-%20GESTI%C3%93N%20DE%20LA%20DEMANDA%20(2%201/Pregunta/Estabilizaci%C3%B3n%20Sistema%20Acad%C3%A9mico%20UPC%20-%20Regist_Davies%20Galdos%20Yactay%206.pdf</v>
          </cell>
          <cell r="L181" t="str">
            <v>Carla Arias-Schreiber</v>
          </cell>
          <cell r="M181">
            <v>46387</v>
          </cell>
          <cell r="N181" t="str">
            <v>No</v>
          </cell>
          <cell r="O181"/>
          <cell r="P181"/>
          <cell r="Q181" t="str">
            <v>Otro</v>
          </cell>
          <cell r="R181"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81" t="str">
            <v>Ver archivo adjunto con información del requerimiento. Link: https://educorpperu-my.sharepoint.com/:x:/g/personal/diana_zapata_laureate_pe1/IQA4jws3Zxk9RI9Zb6WbpNsKAcXE0uImyxpnyZg5Gbjzhbs?e=3Ggumx</v>
          </cell>
          <cell r="T181"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81" t="str">
            <v>Alumnos</v>
          </cell>
          <cell r="V181" t="str">
            <v>Excelencia operativa</v>
          </cell>
          <cell r="W181" t="str">
            <v>Si</v>
          </cell>
          <cell r="X181" t="str">
            <v>No cuantificado o S/0</v>
          </cell>
          <cell r="Y181"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1"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ell>
          <cell r="AA181">
            <v>1.2000000000000002</v>
          </cell>
        </row>
        <row r="182">
          <cell r="A182">
            <v>208</v>
          </cell>
          <cell r="B182">
            <v>46169.760856481502</v>
          </cell>
          <cell r="C182">
            <v>46169.762476851902</v>
          </cell>
          <cell r="D182" t="str">
            <v>davies.galdos@laureate.pe</v>
          </cell>
          <cell r="E182" t="str">
            <v>Davies Galdos Yactayo</v>
          </cell>
          <cell r="F182" t="str">
            <v>[12] - Traslado de carrera - Servicio Banner</v>
          </cell>
          <cell r="G182" t="str">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ell>
          <cell r="H182" t="str">
            <v>UPC</v>
          </cell>
          <cell r="I182" t="str">
            <v>Milagros Morgan - Rectorado UPC</v>
          </cell>
          <cell r="J182" t="str">
            <v xml:space="preserve">Maria Cifuentes </v>
          </cell>
          <cell r="K182" t="str">
            <v>https://educorpperu-my.sharepoint.com/personal/diana_zapata_laureate_pe1/Documents/Aplicaciones/Microsoft%20Forms/REGISTRO%20DE%20INICIATIVAS%20-%20GESTI%C3%93N%20DE%20LA%20DEMANDA%20(2%201/Pregunta/Estabilizaci%C3%B3n%20Sistema%20Acad%C3%A9mico%20UPC%20-%20Regist_Davies%20Galdos%20Yactay%207.pdf</v>
          </cell>
          <cell r="L182" t="str">
            <v>Carla Arias-Schreiber</v>
          </cell>
          <cell r="M182">
            <v>46387</v>
          </cell>
          <cell r="N182" t="str">
            <v>No</v>
          </cell>
          <cell r="O182"/>
          <cell r="P182"/>
          <cell r="Q182" t="str">
            <v>Otro</v>
          </cell>
          <cell r="R182" t="str">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ell>
          <cell r="S182" t="str">
            <v>Ver archivo adjunto con información del requerimiento. Link: https://educorpperu-my.sharepoint.com/:x:/g/personal/diana_zapata_laureate_pe1/IQA4jws3Zxk9RI9Zb6WbpNsKAcXE0uImyxpnyZg5Gbjzhbs?e=3Ggumx</v>
          </cell>
          <cell r="T182" t="str">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ell>
          <cell r="U182" t="str">
            <v>Alumnos</v>
          </cell>
          <cell r="V182" t="str">
            <v>Excelencia operativa</v>
          </cell>
          <cell r="W182" t="str">
            <v>Si</v>
          </cell>
          <cell r="X182" t="str">
            <v>No cuantificado o S/0</v>
          </cell>
          <cell r="Y182"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2" t="str">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ell>
          <cell r="AA182">
            <v>1.2000000000000002</v>
          </cell>
        </row>
        <row r="183">
          <cell r="A183">
            <v>209</v>
          </cell>
          <cell r="B183">
            <v>46169.786111111098</v>
          </cell>
          <cell r="C183">
            <v>46169.802662037</v>
          </cell>
          <cell r="D183" t="str">
            <v>nancy.fernandez@laureate.pe</v>
          </cell>
          <cell r="E183" t="str">
            <v>Nancy Fernandez Ventosilla</v>
          </cell>
          <cell r="F183" t="str">
            <v>Conectar Sócrates con el nuevo Spring CIB</v>
          </cell>
          <cell r="G183" t="str">
            <v>Conectar Sócrates con el nuevo Spring CIB para que funcione como el modelo UPC</v>
          </cell>
          <cell r="H183" t="str">
            <v>CIB</v>
          </cell>
          <cell r="I183" t="str">
            <v>Danilo Tauil - GM TecVoc</v>
          </cell>
          <cell r="J183" t="str">
            <v>Davi Paula Lima Goulart</v>
          </cell>
          <cell r="K183" t="str">
            <v>https://educorpperu-my.sharepoint.com/personal/diana_zapata_laureate_pe1/Documents/Aplicaciones/Microsoft%20Forms/REGISTRO%20DE%20INICIATIVAS%20-%20GESTI%C3%93N%20DE%20LA%20DEMANDA%20(2%201/Pregunta/Captura%20de%20pantalla%202026-05-27%20185912_Nancy%20Fernandez%20Vent.png</v>
          </cell>
          <cell r="L183" t="str">
            <v>Carla Arias-Schreiber</v>
          </cell>
          <cell r="M183">
            <v>46185</v>
          </cell>
          <cell r="N183" t="str">
            <v>No</v>
          </cell>
          <cell r="O183"/>
          <cell r="P183"/>
          <cell r="Q183" t="str">
            <v>Otro</v>
          </cell>
          <cell r="R183" t="str">
            <v>Actualmente CIB trabaja con Socrates Obligaciones, se requiere saber si el esfuerzo que se realizo en Grandeza y que quwdo al 90% (pensando en conectarse al Orquestador) sirve para tener el modelo UPC</v>
          </cell>
          <cell r="S183" t="str">
            <v xml:space="preserve">modelo UPC con nuevo Socrates </v>
          </cell>
          <cell r="T183" t="str">
            <v>Admisión</v>
          </cell>
          <cell r="U183" t="str">
            <v>Administrativos</v>
          </cell>
          <cell r="V183" t="str">
            <v>Excelencia operativa</v>
          </cell>
          <cell r="W183" t="str">
            <v>No</v>
          </cell>
          <cell r="X183" t="str">
            <v>No cuantificado o S/0</v>
          </cell>
          <cell r="Y183" t="str">
            <v>menos trabajo manual</v>
          </cell>
          <cell r="Z183" t="str">
            <v>https://educorpperu-my.sharepoint.com/personal/diana_zapata_laureate_pe1/_layouts/15/Doc.aspx?sourcedoc=%7BE6C8C03C-44D9-4A87-8258-F1B8C85A087D%7D&amp;file=20250917%20Grandeza%20Fase%202%20-%20Status%20Comit%C3%A9%20Dire_Nancy%20Fernandez%20Vent.pptx&amp;action=edit&amp;mobileredirect=true</v>
          </cell>
          <cell r="AA183">
            <v>0.60000000000000009</v>
          </cell>
        </row>
        <row r="184">
          <cell r="A184">
            <v>210</v>
          </cell>
          <cell r="B184">
            <v>46169.8046412037</v>
          </cell>
          <cell r="C184">
            <v>46169.817731481497</v>
          </cell>
          <cell r="D184" t="str">
            <v>nancy.fernandez@laureate.pe</v>
          </cell>
          <cell r="E184" t="str">
            <v>Nancy Fernandez Ventosilla</v>
          </cell>
          <cell r="F184" t="str">
            <v>Implementar FOCO y demás modalidades en Banner CIB</v>
          </cell>
          <cell r="G184" t="str">
            <v>Implementar FOCO y demás modalidades en Banner CIB para no depender de Socrates y puedan funcionar con Lego</v>
          </cell>
          <cell r="H184" t="str">
            <v>CIB</v>
          </cell>
          <cell r="I184" t="str">
            <v>Danilo Tauil - GM TecVoc</v>
          </cell>
          <cell r="J184" t="str">
            <v>Davi Paula Lima Goulart</v>
          </cell>
          <cell r="K184" t="str">
            <v>https://educorpperu-my.sharepoint.com/personal/diana_zapata_laureate_pe1/Documents/Aplicaciones/Microsoft%20Forms/REGISTRO%20DE%20INICIATIVAS%20-%20GESTI%C3%93N%20DE%20LA%20DEMANDA%20(2%201/Pregunta/Captura%20de%20pantalla%202026-05-27%20185912_Nancy%20Fernandez%20Vent%201.png</v>
          </cell>
          <cell r="L184" t="str">
            <v>Carla Arias-Schreiber</v>
          </cell>
          <cell r="M184">
            <v>46185</v>
          </cell>
          <cell r="N184" t="str">
            <v>No</v>
          </cell>
          <cell r="O184"/>
          <cell r="P184"/>
          <cell r="Q184" t="str">
            <v>Otro</v>
          </cell>
          <cell r="R184" t="str">
            <v>Actualmente solo Carreras Técnicas esta en Banner, se requiere a todas las modalidades</v>
          </cell>
          <cell r="S184" t="str">
            <v>se requiere a todas las modalidades CIB</v>
          </cell>
          <cell r="T184" t="str">
            <v>Academia</v>
          </cell>
          <cell r="U184" t="str">
            <v>Administrativos</v>
          </cell>
          <cell r="V184" t="str">
            <v>Excelencia operativa</v>
          </cell>
          <cell r="W184" t="str">
            <v>Si</v>
          </cell>
          <cell r="X184" t="str">
            <v>No cuantificado o S/0</v>
          </cell>
          <cell r="Y184" t="str">
            <v>menos trabajo manual</v>
          </cell>
          <cell r="Z184" t="str">
            <v>https://educorpperu-my.sharepoint.com/personal/diana_zapata_laureate_pe1/_layouts/15/Doc.aspx?sourcedoc=%7B1F4B3AD2-AA9B-4D4B-87B0-A94E49AA5A74%7D&amp;file=Analisis%20Wetalk%20CIB%20vs%20FOCO%20CIB_Nancy%20Fernandez%20Vent.pptx&amp;action=edit&amp;mobileredirect=true</v>
          </cell>
          <cell r="AA184">
            <v>0.60000000000000009</v>
          </cell>
        </row>
        <row r="185">
          <cell r="A185">
            <v>211</v>
          </cell>
          <cell r="B185">
            <v>46169.990219907399</v>
          </cell>
          <cell r="C185">
            <v>46169.994224536997</v>
          </cell>
          <cell r="D185" t="str">
            <v>carla.arias@laureate.pe</v>
          </cell>
          <cell r="E185" t="str">
            <v>Carla Arias Schreiber Ulloa</v>
          </cell>
          <cell r="F185" t="str">
            <v>[250] Generación de turnos de Planificación Horaria</v>
          </cell>
          <cell r="G185"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5" t="str">
            <v>UPC</v>
          </cell>
          <cell r="I185" t="str">
            <v>Milagros Morgan - Rectorado UPC</v>
          </cell>
          <cell r="J185" t="str">
            <v>Miguel Chang</v>
          </cell>
          <cell r="K185" t="str">
            <v>https://educorpperu-my.sharepoint.com/personal/diana_zapata_laureate_pe1/Documents/Aplicaciones/Microsoft%20Forms/REGISTRO%20DE%20INICIATIVAS%20-%20GESTI%C3%93N%20DE%20LA%20DEMANDA%20(2%201/Pregunta/Aprobaci%C3%B3n%20Miguel_Requerimientos%20SisAcaUPC_Carla%20Arias%20Schreibe.pdf</v>
          </cell>
          <cell r="L185" t="str">
            <v>Carla Arias-Schreiber</v>
          </cell>
          <cell r="M185">
            <v>46209</v>
          </cell>
          <cell r="N185" t="str">
            <v>No</v>
          </cell>
          <cell r="O185"/>
          <cell r="P185"/>
          <cell r="Q185" t="str">
            <v>Otro</v>
          </cell>
          <cell r="R185" t="str">
            <v>Actualmente, los estudiantes y la institución enfrentan dificultades para gestionar cambios académicos, financieros y administrativos de manera eficiente, afectando la experiencia del estudiante y la gestión interna.</v>
          </cell>
          <cell r="S185" t="str">
            <v>Ver archivo adjunto con información del requerimiento. Link: https://educorpperu.sharepoint.com/:x:/s/Repositorio_EquipoCentral/dit/portafoliosyp/IQBPjj-nPuoDQbtwySJjx2sbAR4Cx0FwHcOnpoZf6N5wGdw?e=Qxpak7</v>
          </cell>
          <cell r="T185" t="str">
            <v>Ver archivo adjunto con información del requerimiento. Link: https://educorpperu.sharepoint.com/:x:/s/Repositorio_EquipoCentral/dit/portafoliosyp/IQBPjj-nPuoDQbtwySJjx2sbAR4Cx0FwHcOnpoZf6N5wGdw?e=Qxpak11</v>
          </cell>
          <cell r="U185" t="str">
            <v>Alumnos</v>
          </cell>
          <cell r="V185" t="str">
            <v>Excelencia operativa</v>
          </cell>
          <cell r="W185" t="str">
            <v>Si</v>
          </cell>
          <cell r="X185" t="str">
            <v>No cuantificado o S/0</v>
          </cell>
          <cell r="Y185"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5"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ell>
          <cell r="AA185">
            <v>1.2000000000000002</v>
          </cell>
        </row>
        <row r="186">
          <cell r="A186">
            <v>212</v>
          </cell>
          <cell r="B186">
            <v>46169.993784722203</v>
          </cell>
          <cell r="C186">
            <v>46169.995497685202</v>
          </cell>
          <cell r="D186" t="str">
            <v>carla.arias@laureate.pe</v>
          </cell>
          <cell r="E186" t="str">
            <v>Carla Arias Schreiber Ulloa</v>
          </cell>
          <cell r="F186" t="str">
            <v>[200] Reporte individual de trámites (corrección asistencia docente, corrección asistencia alumno, reprogramación de clases, subsanación de evaluaciones, corrección de evaluaciones y  recuperación de evaluaciones)</v>
          </cell>
          <cell r="G186"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6" t="str">
            <v>UPC</v>
          </cell>
          <cell r="I186" t="str">
            <v>Milagros Morgan - Rectorado UPC</v>
          </cell>
          <cell r="J186" t="str">
            <v>Miguel Chang</v>
          </cell>
          <cell r="K186" t="str">
            <v>https://educorpperu-my.sharepoint.com/personal/diana_zapata_laureate_pe1/Documents/Aplicaciones/Microsoft%20Forms/REGISTRO%20DE%20INICIATIVAS%20-%20GESTI%C3%93N%20DE%20LA%20DEMANDA%20(2%201/Pregunta/Aprobaci%C3%B3n%20Miguel_Requerimientos%20SisAcaUPC_Carla%20Arias%20Schreibe%201.pdf</v>
          </cell>
          <cell r="L186" t="str">
            <v>Carla Arias-Schreiber</v>
          </cell>
          <cell r="M186">
            <v>46178</v>
          </cell>
          <cell r="N186" t="str">
            <v>No</v>
          </cell>
          <cell r="O186"/>
          <cell r="P186"/>
          <cell r="Q186" t="str">
            <v>Otro</v>
          </cell>
          <cell r="R186" t="str">
            <v>Actualmente, los estudiantes y la institución enfrentan dificultades para gestionar cambios académicos, financieros y administrativos de manera eficiente, afectando la experiencia del estudiante y la gestión interna.</v>
          </cell>
          <cell r="S186" t="str">
            <v>Ver archivo adjunto con información del requerimiento. Link: https://educorpperu.sharepoint.com/:x:/s/Repositorio_EquipoCentral/dit/portafoliosyp/IQBPjj-nPuoDQbtwySJjx2sbAR4Cx0FwHcOnpoZf6N5wGdw?e=Qxpak7</v>
          </cell>
          <cell r="T186" t="str">
            <v>Ver archivo adjunto con información del requerimiento. Link: https://educorpperu.sharepoint.com/:x:/s/Repositorio_EquipoCentral/dit/portafoliosyp/IQBPjj-nPuoDQbtwySJjx2sbAR4Cx0FwHcOnpoZf6N5wGdw?e=Qxpak11</v>
          </cell>
          <cell r="U186" t="str">
            <v>Alumnos</v>
          </cell>
          <cell r="V186" t="str">
            <v>Excelencia operativa</v>
          </cell>
          <cell r="W186" t="str">
            <v>Si</v>
          </cell>
          <cell r="X186" t="str">
            <v>No cuantificado o S/0</v>
          </cell>
          <cell r="Y186"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6"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ell>
          <cell r="AA186">
            <v>1.2000000000000002</v>
          </cell>
        </row>
        <row r="187">
          <cell r="A187">
            <v>213</v>
          </cell>
          <cell r="B187">
            <v>46169.994814814803</v>
          </cell>
          <cell r="C187">
            <v>46169.996388888903</v>
          </cell>
          <cell r="D187" t="str">
            <v>carla.arias@laureate.pe</v>
          </cell>
          <cell r="E187" t="str">
            <v>Carla Arias Schreiber Ulloa</v>
          </cell>
          <cell r="F187" t="str">
            <v>[192] Corrección de asistencia alumno</v>
          </cell>
          <cell r="G187"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7" t="str">
            <v>UPC</v>
          </cell>
          <cell r="I187" t="str">
            <v>Milagros Morgan - Rectorado UPC</v>
          </cell>
          <cell r="J187" t="str">
            <v>Miguel Chang</v>
          </cell>
          <cell r="K187" t="str">
            <v>https://educorpperu-my.sharepoint.com/personal/diana_zapata_laureate_pe1/Documents/Aplicaciones/Microsoft%20Forms/REGISTRO%20DE%20INICIATIVAS%20-%20GESTI%C3%93N%20DE%20LA%20DEMANDA%20(2%201/Pregunta/Aprobaci%C3%B3n%20Miguel_Requerimientos%20SisAcaUPC_Carla%20Arias%20Schreibe%202.pdf</v>
          </cell>
          <cell r="L187" t="str">
            <v>Carla Arias-Schreiber</v>
          </cell>
          <cell r="M187">
            <v>46239</v>
          </cell>
          <cell r="N187" t="str">
            <v>No</v>
          </cell>
          <cell r="O187"/>
          <cell r="P187"/>
          <cell r="Q187" t="str">
            <v>Otro</v>
          </cell>
          <cell r="R187" t="str">
            <v>Actualmente, los estudiantes y la institución enfrentan dificultades para gestionar cambios académicos, financieros y administrativos de manera eficiente, afectando la experiencia del estudiante y la gestión interna.</v>
          </cell>
          <cell r="S187" t="str">
            <v>Ver archivo adjunto con información del requerimiento. Link: https://educorpperu.sharepoint.com/:x:/s/Repositorio_EquipoCentral/dit/portafoliosyp/IQBPjj-nPuoDQbtwySJjx2sbAR4Cx0FwHcOnpoZf6N5wGdw?e=Qxpak7</v>
          </cell>
          <cell r="T187" t="str">
            <v>Ver archivo adjunto con información del requerimiento. Link: https://educorpperu.sharepoint.com/:x:/s/Repositorio_EquipoCentral/dit/portafoliosyp/IQBPjj-nPuoDQbtwySJjx2sbAR4Cx0FwHcOnpoZf6N5wGdw?e=Qxpak11</v>
          </cell>
          <cell r="U187" t="str">
            <v>Alumnos</v>
          </cell>
          <cell r="V187" t="str">
            <v>Excelencia operativa</v>
          </cell>
          <cell r="W187" t="str">
            <v>Si</v>
          </cell>
          <cell r="X187" t="str">
            <v>No cuantificado o S/0</v>
          </cell>
          <cell r="Y187"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7"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ell>
          <cell r="AA187">
            <v>1.2000000000000002</v>
          </cell>
        </row>
        <row r="188">
          <cell r="A188">
            <v>214</v>
          </cell>
          <cell r="B188">
            <v>46169.996284722198</v>
          </cell>
          <cell r="C188">
            <v>46169.997106481504</v>
          </cell>
          <cell r="D188" t="str">
            <v>carla.arias@laureate.pe</v>
          </cell>
          <cell r="E188" t="str">
            <v>Carla Arias Schreiber Ulloa</v>
          </cell>
          <cell r="F188" t="str">
            <v>[193] Corrección de asistencia docente</v>
          </cell>
          <cell r="G188"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8" t="str">
            <v>UPC</v>
          </cell>
          <cell r="I188" t="str">
            <v>Milagros Morgan - Rectorado UPC</v>
          </cell>
          <cell r="J188" t="str">
            <v>Miguel Chang</v>
          </cell>
          <cell r="K188" t="str">
            <v>https://educorpperu-my.sharepoint.com/personal/diana_zapata_laureate_pe1/Documents/Aplicaciones/Microsoft%20Forms/REGISTRO%20DE%20INICIATIVAS%20-%20GESTI%C3%93N%20DE%20LA%20DEMANDA%20(2%201/Pregunta/Aprobaci%C3%B3n%20Miguel_Requerimientos%20SisAcaUPC_Carla%20Arias%20Schreibe%203.pdf</v>
          </cell>
          <cell r="L188" t="str">
            <v>Carla Arias-Schreiber</v>
          </cell>
          <cell r="M188">
            <v>46239</v>
          </cell>
          <cell r="N188" t="str">
            <v>No</v>
          </cell>
          <cell r="O188"/>
          <cell r="P188"/>
          <cell r="Q188" t="str">
            <v>Otro</v>
          </cell>
          <cell r="R188" t="str">
            <v>Actualmente, los estudiantes y la institución enfrentan dificultades para gestionar cambios académicos, financieros y administrativos de manera eficiente, afectando la experiencia del estudiante y la gestión interna.</v>
          </cell>
          <cell r="S188" t="str">
            <v>Ver archivo adjunto con información del requerimiento. Link: https://educorpperu.sharepoint.com/:x:/s/Repositorio_EquipoCentral/dit/portafoliosyp/IQBPjj-nPuoDQbtwySJjx2sbAR4Cx0FwHcOnpoZf6N5wGdw?e=Qxpak7</v>
          </cell>
          <cell r="T188" t="str">
            <v>Ver archivo adjunto con información del requerimiento. Link: https://educorpperu.sharepoint.com/:x:/s/Repositorio_EquipoCentral/dit/portafoliosyp/IQBPjj-nPuoDQbtwySJjx2sbAR4Cx0FwHcOnpoZf6N5wGdw?e=Qxpak11</v>
          </cell>
          <cell r="U188" t="str">
            <v>Alumnos</v>
          </cell>
          <cell r="V188" t="str">
            <v>Excelencia operativa</v>
          </cell>
          <cell r="W188" t="str">
            <v>Si</v>
          </cell>
          <cell r="X188" t="str">
            <v>No cuantificado o S/0</v>
          </cell>
          <cell r="Y188"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8"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ell>
          <cell r="AA188">
            <v>1.2000000000000002</v>
          </cell>
        </row>
        <row r="189">
          <cell r="A189">
            <v>215</v>
          </cell>
          <cell r="B189">
            <v>46169.997152777803</v>
          </cell>
          <cell r="C189">
            <v>46169.999085648145</v>
          </cell>
          <cell r="D189" t="str">
            <v>carla.arias@laureate.pe</v>
          </cell>
          <cell r="E189" t="str">
            <v>Carla Arias Schreiber Ulloa</v>
          </cell>
          <cell r="F189" t="str">
            <v>[209] Implementación de Plataforma de Gestión de Cambios y Asignación docente de la Programación Horaria.</v>
          </cell>
          <cell r="G189"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89" t="str">
            <v>UPC</v>
          </cell>
          <cell r="I189" t="str">
            <v>Milagros Morgan - Rectorado UPC</v>
          </cell>
          <cell r="J189" t="str">
            <v>Miguel Chang</v>
          </cell>
          <cell r="K189" t="str">
            <v>https://educorpperu-my.sharepoint.com/personal/diana_zapata_laureate_pe1/Documents/Aplicaciones/Microsoft%20Forms/REGISTRO%20DE%20INICIATIVAS%20-%20GESTI%C3%93N%20DE%20LA%20DEMANDA%20(2%201/Pregunta/Aprobaci%C3%B3n%20Miguel_Requerimientos%20SisAcaUPC_Carla%20Arias%20Schreibe%204.pdf</v>
          </cell>
          <cell r="L189" t="str">
            <v>Carla Arias-Schreiber</v>
          </cell>
          <cell r="M189">
            <v>46178</v>
          </cell>
          <cell r="N189" t="str">
            <v>No</v>
          </cell>
          <cell r="O189"/>
          <cell r="P189"/>
          <cell r="Q189" t="str">
            <v>Otro</v>
          </cell>
          <cell r="R189" t="str">
            <v>Actualmente, los estudiantes y la institución enfrentan dificultades para gestionar cambios académicos, financieros y administrativos de manera eficiente, afectando la experiencia del estudiante y la gestión interna.</v>
          </cell>
          <cell r="S189" t="str">
            <v>Ver archivo adjunto con información del requerimiento. Link: https://educorpperu.sharepoint.com/:x:/s/Repositorio_EquipoCentral/dit/portafoliosyp/IQBPjj-nPuoDQbtwySJjx2sbAR4Cx0FwHcOnpoZf6N5wGdw?e=Qxpak7</v>
          </cell>
          <cell r="T189" t="str">
            <v>Ver archivo adjunto con información del requerimiento. Link: https://educorpperu.sharepoint.com/:x:/s/Repositorio_EquipoCentral/dit/portafoliosyp/IQBPjj-nPuoDQbtwySJjx2sbAR4Cx0FwHcOnpoZf6N5wGdw?e=Qxpak16</v>
          </cell>
          <cell r="U189" t="str">
            <v>Docentes</v>
          </cell>
          <cell r="V189" t="str">
            <v>Excelencia operativa</v>
          </cell>
          <cell r="W189" t="str">
            <v>Si</v>
          </cell>
          <cell r="X189" t="str">
            <v>No cuantificado o S/0</v>
          </cell>
          <cell r="Y189"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89"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ell>
          <cell r="AA189">
            <v>1.05</v>
          </cell>
        </row>
        <row r="190">
          <cell r="A190">
            <v>216</v>
          </cell>
          <cell r="B190">
            <v>46169.998946759297</v>
          </cell>
          <cell r="C190">
            <v>46170.000914351898</v>
          </cell>
          <cell r="D190" t="str">
            <v>carla.arias@laureate.pe</v>
          </cell>
          <cell r="E190" t="str">
            <v>Carla Arias Schreiber Ulloa</v>
          </cell>
          <cell r="F190" t="str">
            <v>[248] Registro de NRC a Bloque Horario</v>
          </cell>
          <cell r="G190"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0" t="str">
            <v>UPC</v>
          </cell>
          <cell r="I190" t="str">
            <v>Milagros Morgan - Rectorado UPC</v>
          </cell>
          <cell r="J190" t="str">
            <v>Miguel Chang</v>
          </cell>
          <cell r="K190" t="str">
            <v>https://educorpperu-my.sharepoint.com/personal/diana_zapata_laureate_pe1/Documents/Aplicaciones/Microsoft%20Forms/REGISTRO%20DE%20INICIATIVAS%20-%20GESTI%C3%93N%20DE%20LA%20DEMANDA%20(2%201/Pregunta/Aprobaci%C3%B3n%20Miguel_Requerimientos%20SisAcaUPC_Carla%20Arias%20Schreibe%205.pdf</v>
          </cell>
          <cell r="L190" t="str">
            <v>Carla Arias-Schreiber</v>
          </cell>
          <cell r="M190">
            <v>46209</v>
          </cell>
          <cell r="N190" t="str">
            <v>No</v>
          </cell>
          <cell r="O190"/>
          <cell r="P190"/>
          <cell r="Q190" t="str">
            <v>Otro</v>
          </cell>
          <cell r="R190" t="str">
            <v>Actualmente, los estudiantes y la institución enfrentan dificultades para gestionar cambios académicos, financieros y administrativos de manera eficiente, afectando la experiencia del estudiante y la gestión interna.</v>
          </cell>
          <cell r="S190" t="str">
            <v>Ver archivo adjunto con información del requerimiento. Link: https://educorpperu.sharepoint.com/:x:/s/Repositorio_EquipoCentral/dit/portafoliosyp/IQBPjj-nPuoDQbtwySJjx2sbAR4Cx0FwHcOnpoZf6N5wGdw?e=Qxpak7</v>
          </cell>
          <cell r="T190" t="str">
            <v>Ver archivo adjunto con información del requerimiento. Link: https://educorpperu.sharepoint.com/:x:/s/Repositorio_EquipoCentral/dit/portafoliosyp/IQBPjj-nPuoDQbtwySJjx2sbAR4Cx0FwHcOnpoZf6N5wGdw?e=Qxpak16</v>
          </cell>
          <cell r="U190" t="str">
            <v>Alumnos</v>
          </cell>
          <cell r="V190" t="str">
            <v>Excelencia operativa</v>
          </cell>
          <cell r="W190" t="str">
            <v>Si</v>
          </cell>
          <cell r="X190" t="str">
            <v>No cuantificado o S/0</v>
          </cell>
          <cell r="Y190"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0"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ell>
          <cell r="AA190">
            <v>1.2000000000000002</v>
          </cell>
        </row>
        <row r="191">
          <cell r="A191">
            <v>217</v>
          </cell>
          <cell r="B191">
            <v>46170.000833333303</v>
          </cell>
          <cell r="C191">
            <v>46170.001875000002</v>
          </cell>
          <cell r="D191" t="str">
            <v>carla.arias@laureate.pe</v>
          </cell>
          <cell r="E191" t="str">
            <v>Carla Arias Schreiber Ulloa</v>
          </cell>
          <cell r="F191" t="str">
            <v>[247] Registro de Horarios personalizado masivo (matricula)</v>
          </cell>
          <cell r="G191"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1" t="str">
            <v>UPC</v>
          </cell>
          <cell r="I191" t="str">
            <v>Milagros Morgan - Rectorado UPC</v>
          </cell>
          <cell r="J191" t="str">
            <v>Miguel Chang</v>
          </cell>
          <cell r="K191" t="str">
            <v>https://educorpperu-my.sharepoint.com/personal/diana_zapata_laureate_pe1/Documents/Aplicaciones/Microsoft%20Forms/REGISTRO%20DE%20INICIATIVAS%20-%20GESTI%C3%93N%20DE%20LA%20DEMANDA%20(2%201/Pregunta/Aprobaci%C3%B3n%20Miguel_Requerimientos%20SisAcaUPC_Carla%20Arias%20Schreibe%206.pdf</v>
          </cell>
          <cell r="L191" t="str">
            <v>Carla Arias-Schreiber</v>
          </cell>
          <cell r="M191">
            <v>46207</v>
          </cell>
          <cell r="N191" t="str">
            <v>No</v>
          </cell>
          <cell r="O191"/>
          <cell r="P191"/>
          <cell r="Q191" t="str">
            <v>Otro</v>
          </cell>
          <cell r="R191" t="str">
            <v>Actualmente, los estudiantes y la institución enfrentan dificultades para gestionar cambios académicos, financieros y administrativos de manera eficiente, afectando la experiencia del estudiante y la gestión interna.</v>
          </cell>
          <cell r="S191" t="str">
            <v>Ver archivo adjunto con información del requerimiento. Link: https://educorpperu.sharepoint.com/:x:/s/Repositorio_EquipoCentral/dit/portafoliosyp/IQBPjj-nPuoDQbtwySJjx2sbAR4Cx0FwHcOnpoZf6N5wGdw?e=Qxpak7</v>
          </cell>
          <cell r="T191" t="str">
            <v>Ver archivo adjunto con información del requerimiento. Link: https://educorpperu.sharepoint.com/:x:/s/Repositorio_EquipoCentral/dit/portafoliosyp/IQBPjj-nPuoDQbtwySJjx2sbAR4Cx0FwHcOnpoZf6N5wGdw?e=Qxpak16</v>
          </cell>
          <cell r="U191" t="str">
            <v>Administrativos</v>
          </cell>
          <cell r="V191" t="str">
            <v>Excelencia operativa</v>
          </cell>
          <cell r="W191" t="str">
            <v>Si</v>
          </cell>
          <cell r="X191" t="str">
            <v>No cuantificado o S/0</v>
          </cell>
          <cell r="Y191"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1"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ell>
          <cell r="AA191">
            <v>0.60000000000000009</v>
          </cell>
        </row>
        <row r="192">
          <cell r="A192">
            <v>218</v>
          </cell>
          <cell r="B192">
            <v>46170.001956018503</v>
          </cell>
          <cell r="C192">
            <v>46170.004374999997</v>
          </cell>
          <cell r="D192" t="str">
            <v>carla.arias@laureate.pe</v>
          </cell>
          <cell r="E192" t="str">
            <v>Carla Arias Schreiber Ulloa</v>
          </cell>
          <cell r="F192" t="str">
            <v>[187] Trámite de permisos para llevar cursos de otra carrera</v>
          </cell>
          <cell r="G192"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2" t="str">
            <v>UPC</v>
          </cell>
          <cell r="I192" t="str">
            <v>Milagros Morgan - Rectorado UPC</v>
          </cell>
          <cell r="J192" t="str">
            <v>Miguel Chang</v>
          </cell>
          <cell r="K192" t="str">
            <v>https://educorpperu-my.sharepoint.com/personal/diana_zapata_laureate_pe1/Documents/Aplicaciones/Microsoft%20Forms/REGISTRO%20DE%20INICIATIVAS%20-%20GESTI%C3%93N%20DE%20LA%20DEMANDA%20(2%201/Pregunta/Aprobaci%C3%B3n%20Miguel_Requerimientos%20SisAcaUPC_Carla%20Arias%20Schreibe%207.pdf</v>
          </cell>
          <cell r="L192" t="str">
            <v>Carla Arias-Schreiber</v>
          </cell>
          <cell r="M192">
            <v>46209</v>
          </cell>
          <cell r="N192" t="str">
            <v>No</v>
          </cell>
          <cell r="O192"/>
          <cell r="P192"/>
          <cell r="Q192" t="str">
            <v>Otro</v>
          </cell>
          <cell r="R192" t="str">
            <v>Actualmente, los estudiantes y la institución enfrentan dificultades para gestionar cambios académicos, financieros y administrativos de manera eficiente, afectando la experiencia del estudiante y la gestión interna.</v>
          </cell>
          <cell r="S192" t="str">
            <v>Ver archivo adjunto con información del requerimiento. Link: https://educorpperu.sharepoint.com/:x:/s/Repositorio_EquipoCentral/dit/portafoliosyp/IQBPjj-nPuoDQbtwySJjx2sbAR4Cx0FwHcOnpoZf6N5wGdw?e=Qxpak7</v>
          </cell>
          <cell r="T192" t="str">
            <v>Ver archivo adjunto con información del requerimiento. Link: https://educorpperu.sharepoint.com/:x:/s/Repositorio_EquipoCentral/dit/portafoliosyp/IQBPjj-nPuoDQbtwySJjx2sbAR4Cx0FwHcOnpoZf6N5wGdw?e=Qxpak7</v>
          </cell>
          <cell r="U192" t="str">
            <v>Alumnos</v>
          </cell>
          <cell r="V192" t="str">
            <v>Excelencia operativa</v>
          </cell>
          <cell r="W192" t="str">
            <v>Si</v>
          </cell>
          <cell r="X192" t="str">
            <v>No cuantificado o S/0</v>
          </cell>
          <cell r="Y192"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2"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ell>
          <cell r="AA192">
            <v>1.2000000000000002</v>
          </cell>
        </row>
        <row r="193">
          <cell r="A193">
            <v>219</v>
          </cell>
          <cell r="B193">
            <v>46170.004328703697</v>
          </cell>
          <cell r="C193">
            <v>46170.005775463003</v>
          </cell>
          <cell r="D193" t="str">
            <v>carla.arias@laureate.pe</v>
          </cell>
          <cell r="E193" t="str">
            <v>Carla Arias Schreiber Ulloa</v>
          </cell>
          <cell r="F193" t="str">
            <v>[257] Reporte alumnos reanudantes</v>
          </cell>
          <cell r="G193"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3" t="str">
            <v>UPC</v>
          </cell>
          <cell r="I193" t="str">
            <v>Milagros Morgan - Rectorado UPC</v>
          </cell>
          <cell r="J193" t="str">
            <v>Miguel Chang</v>
          </cell>
          <cell r="K193" t="str">
            <v>https://educorpperu-my.sharepoint.com/personal/diana_zapata_laureate_pe1/Documents/Aplicaciones/Microsoft%20Forms/REGISTRO%20DE%20INICIATIVAS%20-%20GESTI%C3%93N%20DE%20LA%20DEMANDA%20(2%201/Pregunta/Aprobaci%C3%B3n%20Miguel_Requerimientos%20SisAcaUPC_Carla%20Arias%20Schreibe%208.pdf</v>
          </cell>
          <cell r="L193" t="str">
            <v>Carla Arias-Schreiber</v>
          </cell>
          <cell r="M193">
            <v>46209</v>
          </cell>
          <cell r="N193" t="str">
            <v>No</v>
          </cell>
          <cell r="O193"/>
          <cell r="P193"/>
          <cell r="Q193" t="str">
            <v>Otro</v>
          </cell>
          <cell r="R193" t="str">
            <v>Actualmente, los estudiantes y la institución enfrentan dificultades para gestionar cambios académicos, financieros y administrativos de manera eficiente, afectando la experiencia del estudiante y la gestión interna.</v>
          </cell>
          <cell r="S193" t="str">
            <v>Ver archivo adjunto con información del requerimiento. Link: https://educorpperu.sharepoint.com/:x:/s/Repositorio_EquipoCentral/dit/portafoliosyp/IQBPjj-nPuoDQbtwySJjx2sbAR4Cx0FwHcOnpoZf6N5wGdw?e=Qxpak7</v>
          </cell>
          <cell r="T193" t="str">
            <v>Ver archivo adjunto con información del requerimiento. Link: https://educorpperu.sharepoint.com/:x:/s/Repositorio_EquipoCentral/dit/portafoliosyp/IQBPjj-nPuoDQbtwySJjx2sbAR4Cx0FwHcOnpoZf6N5wGdw?e=Qxpak7</v>
          </cell>
          <cell r="U193" t="str">
            <v>Alumnos</v>
          </cell>
          <cell r="V193" t="str">
            <v>Excelencia operativa</v>
          </cell>
          <cell r="W193" t="str">
            <v>Si</v>
          </cell>
          <cell r="X193" t="str">
            <v>No cuantificado o S/0</v>
          </cell>
          <cell r="Y193"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3"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ell>
          <cell r="AA193">
            <v>1.2000000000000002</v>
          </cell>
        </row>
        <row r="194">
          <cell r="A194">
            <v>220</v>
          </cell>
          <cell r="B194">
            <v>46170.005717592598</v>
          </cell>
          <cell r="C194">
            <v>46170.006967592599</v>
          </cell>
          <cell r="D194" t="str">
            <v>carla.arias@laureate.pe</v>
          </cell>
          <cell r="E194" t="str">
            <v>Carla Arias Schreiber Ulloa</v>
          </cell>
          <cell r="F194" t="str">
            <v>[258] MDUU eliminación masiva de atributos</v>
          </cell>
          <cell r="G194"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4" t="str">
            <v>UPC</v>
          </cell>
          <cell r="I194" t="str">
            <v>Milagros Morgan - Rectorado UPC</v>
          </cell>
          <cell r="J194" t="str">
            <v>Miguel Chang</v>
          </cell>
          <cell r="K194" t="str">
            <v>https://educorpperu-my.sharepoint.com/personal/diana_zapata_laureate_pe1/Documents/Aplicaciones/Microsoft%20Forms/REGISTRO%20DE%20INICIATIVAS%20-%20GESTI%C3%93N%20DE%20LA%20DEMANDA%20(2%201/Pregunta/Aprobaci%C3%B3n%20Miguel_Requerimientos%20SisAcaUPC_Carla%20Arias%20Schreibe%2010.pdf</v>
          </cell>
          <cell r="L194" t="str">
            <v>Carla Arias-Schreiber</v>
          </cell>
          <cell r="M194">
            <v>46209</v>
          </cell>
          <cell r="N194" t="str">
            <v>No</v>
          </cell>
          <cell r="O194"/>
          <cell r="P194"/>
          <cell r="Q194" t="str">
            <v>Otro</v>
          </cell>
          <cell r="R194" t="str">
            <v>Actualmente, los estudiantes y la institución enfrentan dificultades para gestionar cambios académicos, financieros y administrativos de manera eficiente, afectando la experiencia del estudiante y la gestión interna.</v>
          </cell>
          <cell r="S194" t="str">
            <v>Ver archivo adjunto con información del requerimiento. Link: https://educorpperu.sharepoint.com/:x:/s/Repositorio_EquipoCentral/dit/portafoliosyp/IQBPjj-nPuoDQbtwySJjx2sbAR4Cx0FwHcOnpoZf6N5wGdw?e=Qxpak7</v>
          </cell>
          <cell r="T194" t="str">
            <v>Ver archivo adjunto con información del requerimiento. Link: https://educorpperu.sharepoint.com/:x:/s/Repositorio_EquipoCentral/dit/portafoliosyp/IQBPjj-nPuoDQbtwySJjx2sbAR4Cx0FwHcOnpoZf6N5wGdw?e=Qxpak7</v>
          </cell>
          <cell r="U194" t="str">
            <v>Alumnos</v>
          </cell>
          <cell r="V194" t="str">
            <v>Excelencia operativa</v>
          </cell>
          <cell r="W194" t="str">
            <v>Si</v>
          </cell>
          <cell r="X194" t="str">
            <v>No cuantificado o S/0</v>
          </cell>
          <cell r="Y194"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4"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ell>
          <cell r="AA194">
            <v>1.2000000000000002</v>
          </cell>
        </row>
        <row r="195">
          <cell r="A195">
            <v>221</v>
          </cell>
          <cell r="B195">
            <v>46170.006446759297</v>
          </cell>
          <cell r="C195">
            <v>46170.007523148102</v>
          </cell>
          <cell r="D195" t="str">
            <v>carla.arias@laureate.pe</v>
          </cell>
          <cell r="E195" t="str">
            <v>Carla Arias Schreiber Ulloa</v>
          </cell>
          <cell r="F195" t="str">
            <v>[263] MDUU CAMBIO_PERIODO_CTLG</v>
          </cell>
          <cell r="G195" t="str">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ell>
          <cell r="H195" t="str">
            <v>UPC</v>
          </cell>
          <cell r="I195" t="str">
            <v>Milagros Morgan - Rectorado UPC</v>
          </cell>
          <cell r="J195" t="str">
            <v>Miguel Chang</v>
          </cell>
          <cell r="K195" t="str">
            <v>https://educorpperu-my.sharepoint.com/personal/diana_zapata_laureate_pe1/Documents/Aplicaciones/Microsoft%20Forms/REGISTRO%20DE%20INICIATIVAS%20-%20GESTI%C3%93N%20DE%20LA%20DEMANDA%20(2%201/Pregunta/Aprobaci%C3%B3n%20Miguel_Requerimientos%20SisAcaUPC_Carla%20Arias%20Schreibe%2011.pdf</v>
          </cell>
          <cell r="L195" t="str">
            <v>Carla Arias-Schreiber</v>
          </cell>
          <cell r="M195">
            <v>46209</v>
          </cell>
          <cell r="N195" t="str">
            <v>No</v>
          </cell>
          <cell r="O195"/>
          <cell r="P195"/>
          <cell r="Q195" t="str">
            <v>Otro</v>
          </cell>
          <cell r="R195" t="str">
            <v>Actualmente, los estudiantes y la institución enfrentan dificultades para gestionar cambios académicos, financieros y administrativos de manera eficiente, afectando la experiencia del estudiante y la gestión interna.</v>
          </cell>
          <cell r="S195" t="str">
            <v>Ver archivo adjunto con información del requerimiento. Link: https://educorpperu.sharepoint.com/:x:/s/Repositorio_EquipoCentral/dit/portafoliosyp/IQBPjj-nPuoDQbtwySJjx2sbAR4Cx0FwHcOnpoZf6N5wGdw?e=Qxpak7</v>
          </cell>
          <cell r="T195" t="str">
            <v>Ver archivo adjunto con información del requerimiento. Link: https://educorpperu.sharepoint.com/:x:/s/Repositorio_EquipoCentral/dit/portafoliosyp/IQBPjj-nPuoDQbtwySJjx2sbAR4Cx0FwHcOnpoZf6N5wGdw?e=Qxpak7</v>
          </cell>
          <cell r="U195" t="str">
            <v>Alumnos</v>
          </cell>
          <cell r="V195" t="str">
            <v>Excelencia operativa</v>
          </cell>
          <cell r="W195" t="str">
            <v>Si</v>
          </cell>
          <cell r="X195" t="str">
            <v>No cuantificado o S/0</v>
          </cell>
          <cell r="Y195" t="str">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ell>
          <cell r="Z195" t="str">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ell>
          <cell r="AA195">
            <v>1.2000000000000002</v>
          </cell>
        </row>
        <row r="196">
          <cell r="A196">
            <v>222</v>
          </cell>
          <cell r="B196">
            <v>46170.377951388902</v>
          </cell>
          <cell r="C196">
            <v>46170.668530092596</v>
          </cell>
          <cell r="D196" t="str">
            <v>angela.lucano@laureate.pe</v>
          </cell>
          <cell r="E196" t="str">
            <v>Angela Lucano Carranza</v>
          </cell>
          <cell r="F196" t="str">
            <v>UPC - Modernización y continuidad operativa del Repositorio Académico</v>
          </cell>
          <cell r="G196" t="str">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ell>
          <cell r="H196" t="str">
            <v>UPC</v>
          </cell>
          <cell r="I196" t="str">
            <v>Milagros Morgan - Rectorado UPC</v>
          </cell>
          <cell r="J196" t="str">
            <v>Cecilia Justino</v>
          </cell>
          <cell r="K196" t="str">
            <v>https://educorpperu-my.sharepoint.com/personal/diana_zapata_laureate_pe1/Documents/Aplicaciones/Microsoft%20Forms/REGISTRO%20DE%20INICIATIVAS%20-%20GESTI%C3%93N%20DE%20LA%20DEMANDA%20(2%201/Pregunta/Maria%20Cifuentes%20-%20VB%20Req.%20Repositorio%20Academi_Angela%20Lucano%20Carran.pdf</v>
          </cell>
          <cell r="L196" t="str">
            <v>Ángela Lucano</v>
          </cell>
          <cell r="M196">
            <v>46356</v>
          </cell>
          <cell r="N196" t="str">
            <v>No</v>
          </cell>
          <cell r="O196"/>
          <cell r="P196"/>
          <cell r="Q196" t="str">
            <v>Otro</v>
          </cell>
          <cell r="R196" t="str">
            <v>El repositorio opera sobre una versión antigua de DSpace sin soporte oficial ni actualizaciones, lo que genera riesgos operativos altos y observaciones de seguridad, además de ofrecer una interfaz rígida y estadísticas limitadas.</v>
          </cell>
          <cell r="S196" t="str">
            <v>Migrar a una infraestructura robusta de última generación (DSpace 7+) con soporte experto 24/7, que resuelva de inmediato las brechas de seguridad, ofrezca una experiencia de usuario intuitiva y moderna, e implemente un módulo de analítica avanzada.</v>
          </cell>
          <cell r="T196" t="str">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ell>
          <cell r="U196" t="str">
            <v>Todos</v>
          </cell>
          <cell r="V196" t="str">
            <v>Excelencia operativa</v>
          </cell>
          <cell r="W196" t="str">
            <v>No</v>
          </cell>
          <cell r="X196" t="str">
            <v>No cuantificado o S/0</v>
          </cell>
          <cell r="Y196" t="str">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ell>
          <cell r="Z196" t="str">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ell>
          <cell r="AA196">
            <v>1.2000000000000002</v>
          </cell>
        </row>
        <row r="197">
          <cell r="A197">
            <v>223</v>
          </cell>
          <cell r="B197">
            <v>46170.759953703702</v>
          </cell>
          <cell r="C197">
            <v>46170.7745138889</v>
          </cell>
          <cell r="D197" t="str">
            <v>carla.arias@laureate.pe</v>
          </cell>
          <cell r="E197" t="str">
            <v>Carla Arias Schreiber Ulloa</v>
          </cell>
          <cell r="F197" t="str">
            <v>Modificación de query de RPA de Horarios Convalidantes [urgente]</v>
          </cell>
          <cell r="G197" t="str">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ell>
          <cell r="H197" t="str">
            <v>UPN</v>
          </cell>
          <cell r="I197" t="str">
            <v>Martín Santana - Rectorado UPN</v>
          </cell>
          <cell r="J197" t="str">
            <v>Adolfo Correa</v>
          </cell>
          <cell r="K197" t="str">
            <v>https://educorpperu-my.sharepoint.com/personal/diana_zapata_laureate_pe1/Documents/Aplicaciones/Microsoft%20Forms/REGISTRO%20DE%20INICIATIVAS%20-%20GESTI%C3%93N%20DE%20LA%20DEMANDA%20(2%201/Pregunta/VB%20Direcci%C3%B3n%20de%20Operaciones%20Acad%C3%A9micas_Carla%20Arias%20Schreibe.png</v>
          </cell>
          <cell r="L197" t="str">
            <v>Carla Arias-Schreiber</v>
          </cell>
          <cell r="M197">
            <v>46185</v>
          </cell>
          <cell r="N197" t="str">
            <v>No</v>
          </cell>
          <cell r="O197"/>
          <cell r="P197"/>
          <cell r="Q197" t="str">
            <v>Otro</v>
          </cell>
          <cell r="R197" t="str">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ell>
          <cell r="S197" t="str">
            <v>Que la query incluya criterios de ordenamiento de clases, validados con las áreas académicas, a fin de asegurar una mayor efectividad y registro de matrículas.</v>
          </cell>
          <cell r="T197" t="str">
            <v>Admisión y matrícula de estudiantes nuevos</v>
          </cell>
          <cell r="U197" t="str">
            <v>Alumnos</v>
          </cell>
          <cell r="V197" t="str">
            <v>Crecimiento escalable</v>
          </cell>
          <cell r="W197" t="str">
            <v>No</v>
          </cell>
          <cell r="X197" t="str">
            <v>Entre S/100,000.00 y S/500,000.00</v>
          </cell>
          <cell r="Y197" t="str">
            <v>Impacto aproximado en 1000 NE sin horarios.
Sin horarios, hay gran posibilidad de deserción y no pago de la CM (promedio S/. 750 por estudiante)</v>
          </cell>
          <cell r="Z197" t="str">
            <v>https://educorpperu-my.sharepoint.com/personal/diana_zapata_laureate_pe1/_layouts/15/Doc.aspx?sourcedoc=%7B45E01FAF-19EF-4B31-AA5C-E27A0AF53719%7D&amp;file=Reglas%20RPA%20Convalidaci%C3%B3n_Carla%20Arias%20Schreibe.xlsx&amp;action=default&amp;mobileredirect=true</v>
          </cell>
          <cell r="AA197">
            <v>1.7</v>
          </cell>
        </row>
        <row r="198">
          <cell r="A198">
            <v>224</v>
          </cell>
          <cell r="B198">
            <v>46175.551284722198</v>
          </cell>
          <cell r="C198">
            <v>46175.568969907399</v>
          </cell>
          <cell r="D198" t="str">
            <v>carla.arias@laureate.pe</v>
          </cell>
          <cell r="E198" t="str">
            <v>Carla Arias Schreiber Ulloa</v>
          </cell>
          <cell r="F198" t="str">
            <v>[Urgente] Subsanar impacto en Retiro de Cursos</v>
          </cell>
          <cell r="G198" t="str">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ell>
          <cell r="H198" t="str">
            <v>UPN</v>
          </cell>
          <cell r="I198" t="str">
            <v>Martín Santana - Rectorado UPN</v>
          </cell>
          <cell r="J198" t="str">
            <v>Luz Marina Flores</v>
          </cell>
          <cell r="K198" t="str">
            <v>https://educorpperu-my.sharepoint.com/personal/diana_zapata_laureate_pe1/Documents/Aplicaciones/Microsoft%20Forms/REGISTRO%20DE%20INICIATIVAS%20-%20GESTI%C3%93N%20DE%20LA%20DEMANDA%20(2%201/Pregunta/VB%20Direcci%C3%B3n%20de%20Operaciones%20Acad%C3%A9micas_Carla%20Arias%20Schreibe%201.png</v>
          </cell>
          <cell r="L198" t="str">
            <v>Carla Arias-Schreiber</v>
          </cell>
          <cell r="M198">
            <v>46178</v>
          </cell>
          <cell r="N198" t="str">
            <v>No</v>
          </cell>
          <cell r="O198"/>
          <cell r="P198"/>
          <cell r="Q198" t="str">
            <v>Regulatoria</v>
          </cell>
          <cell r="R198" t="str">
            <v xml:space="preserve">Los estudiantes pueden retirarse de en cursos están finalizados, incumpliendo nuestro reglamento de estudios.
</v>
          </cell>
          <cell r="S198" t="str">
            <v>Asegurar que las solicitudes de retiro de cursos solo permitan seleccionar los cursos habilitados, es decir, que a la fecha de la solicitud el curso no haya culminado.</v>
          </cell>
          <cell r="T198" t="str">
            <v>Retiro de Curso</v>
          </cell>
          <cell r="U198" t="str">
            <v>Alumnos</v>
          </cell>
          <cell r="V198" t="str">
            <v>Excelencia académica</v>
          </cell>
          <cell r="W198" t="str">
            <v>No</v>
          </cell>
          <cell r="X198" t="str">
            <v>No cuantificado o S/0</v>
          </cell>
          <cell r="Y198" t="str">
            <v>Cumplimiento de reglamento de estudios</v>
          </cell>
          <cell r="Z198" t="str">
            <v>https://educorpperu-my.sharepoint.com/personal/diana_zapata_laureate_pe1/_layouts/15/Doc.aspx?sourcedoc=%7BCA651870-84CC-4F3D-A1CB-2E965DDE729A%7D&amp;file=PPT%20Modificaci%C3%B3n%20de%20retiro%20de%20curso-solo%20para_Carla%20Arias%20Schreibe.pptx&amp;action=edit&amp;mobileredirect=true</v>
          </cell>
          <cell r="AA198">
            <v>2.9</v>
          </cell>
        </row>
        <row r="199">
          <cell r="A199">
            <v>225</v>
          </cell>
          <cell r="B199">
            <v>46181.983622685198</v>
          </cell>
          <cell r="C199">
            <v>46181.992662037002</v>
          </cell>
          <cell r="D199" t="str">
            <v>nicolas.morales@laureate.pe</v>
          </cell>
          <cell r="E199" t="str">
            <v>Nicolas Morales Chumpitaz</v>
          </cell>
          <cell r="F199" t="str">
            <v>Mejora en el proceso de Matrícula WeTalk</v>
          </cell>
          <cell r="G199" t="str">
            <v>Necesitamos mejorar el proceso de Matrícula con reglas de negocio claras, a fin de tener agilidad del proceso mediante la simplificación y soporte de soluciones tecnológicas.</v>
          </cell>
          <cell r="H199" t="str">
            <v>UPC</v>
          </cell>
          <cell r="I199" t="str">
            <v>Milagros Morgan - Rectorado UPC</v>
          </cell>
          <cell r="J199" t="str">
            <v>Sara Miller</v>
          </cell>
          <cell r="K199" t="str">
            <v>https://educorpperu-my.sharepoint.com/personal/diana_zapata_laureate_pe1/Documents/Aplicaciones/Microsoft%20Forms/REGISTRO%20DE%20INICIATIVAS%20-%20GESTI%C3%93N%20DE%20LA%20DEMANDA%20(2%201/Pregunta/RE%20SPO%20Iniciativa%20Productividad%20WeTalk%20cLEAN_Nicolas%20Morales%20Chum%203.png</v>
          </cell>
          <cell r="L199" t="str">
            <v>Franco Vera</v>
          </cell>
          <cell r="M199">
            <v>46387</v>
          </cell>
          <cell r="N199" t="str">
            <v>Si</v>
          </cell>
          <cell r="O199" t="str">
            <v>G&amp;A</v>
          </cell>
          <cell r="P199">
            <v>77544</v>
          </cell>
          <cell r="Q199" t="str">
            <v>Otro</v>
          </cell>
          <cell r="R199" t="str">
            <v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v>
          </cell>
          <cell r="S199" t="str">
            <v>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v>
          </cell>
          <cell r="T199" t="str">
            <v>WeTalk UPC</v>
          </cell>
          <cell r="U199" t="str">
            <v>Alumnos</v>
          </cell>
          <cell r="V199" t="str">
            <v>Excelencia operativa</v>
          </cell>
          <cell r="W199" t="str">
            <v>No</v>
          </cell>
          <cell r="X199" t="str">
            <v>Menor a S/100,000.00</v>
          </cell>
          <cell r="Y199" t="str">
            <v>Mejora en la experiencia del colaborador
Reducción de un tiempo operativo por demoras en tiempo de respuesta</v>
          </cell>
          <cell r="Z199" t="str">
            <v>https://educorpperu-my.sharepoint.com/personal/diana_zapata_laureate_pe1/_layouts/15/Doc.aspx?sourcedoc=%7B8CDBE70E-7BB8-4804-AF04-26DEBBF272D7%7D&amp;file=LEAN%2BIA_Pitch%20TI_WeTALK%20(1)_Nicolas%20Morales%20Chum.pptx&amp;action=edit&amp;mobileredirect=true</v>
          </cell>
          <cell r="AA199">
            <v>2.85</v>
          </cell>
        </row>
        <row r="200">
          <cell r="A200">
            <v>226</v>
          </cell>
          <cell r="B200">
            <v>46182.696863425903</v>
          </cell>
          <cell r="C200">
            <v>46182.705856481502</v>
          </cell>
          <cell r="D200" t="str">
            <v>jose.herbozo@laureate.pe</v>
          </cell>
          <cell r="E200" t="str">
            <v>José Paredes Herbozo</v>
          </cell>
          <cell r="F200" t="str">
            <v>Actualización en tiempo real del campo "Monto a Pagar" del CRM</v>
          </cell>
          <cell r="G200" t="str">
            <v xml:space="preserve">Poder extraer este campo como parte de las vistas de "Matrícula" que se tiene desde CRM. </v>
          </cell>
          <cell r="H200" t="str">
            <v>UPN</v>
          </cell>
          <cell r="I200" t="str">
            <v>Ivan Olivares - VP Marketing y Comercial</v>
          </cell>
          <cell r="J200" t="str">
            <v>Álvaro Verástegui</v>
          </cell>
          <cell r="K200" t="str">
            <v>https://educorpperu-my.sharepoint.com/personal/diana_zapata_laureate_pe1/Documents/Aplicaciones/Microsoft%20Forms/REGISTRO%20DE%20INICIATIVAS%20-%20GESTI%C3%93N%20DE%20LA%20DEMANDA%20(2%201/Pregunta/olk_tSJiqCRjNS_Jos%C3%A9%20Paredes%20Herbozo.png</v>
          </cell>
          <cell r="L200" t="str">
            <v>Jose Paredes</v>
          </cell>
          <cell r="M200">
            <v>46198</v>
          </cell>
          <cell r="N200" t="str">
            <v>No</v>
          </cell>
          <cell r="O200"/>
          <cell r="P200"/>
          <cell r="Q200" t="str">
            <v>Otro</v>
          </cell>
          <cell r="R200" t="str">
            <v>El campo "Monto a Pagar" del CRM no se actualiza en tiempo real, a pesar de que sí tiene conceptos asociados y visibles (DA/DI, PM, CM).
Esta lógica viene así desde hace tiempo pero últimamente este campo demora más en actualizar, no se sabe el motivo.</v>
          </cell>
          <cell r="S200" t="str">
            <v>Que el campo "Monto a Pagar" se actualiza en tiempo real de acuerdo a los montos de los conceptos que vayan llegando al CRM (DA/DI, PM, CM)</v>
          </cell>
          <cell r="T200" t="str">
            <v>- Funnel Comercial
- Admisión
- Ratio de ventas</v>
          </cell>
          <cell r="U200" t="str">
            <v>Administrativos</v>
          </cell>
          <cell r="V200" t="str">
            <v>Crecimiento escalable</v>
          </cell>
          <cell r="W200" t="str">
            <v>No</v>
          </cell>
          <cell r="X200" t="str">
            <v>Entre S/100,000.00 y S/500,000.00</v>
          </cell>
          <cell r="Y200" t="str">
            <v>Tener la información a tiempo y poder tomar decisiones estratégicas desde el frente comercial.</v>
          </cell>
          <cell r="Z200" t="str">
            <v>https://educorpperu-my.sharepoint.com/personal/diana_zapata_laureate_pe1/_layouts/15/Doc.aspx?sourcedoc=%7B0553A9B5-286C-4B66-9516-95B3B41E3BDA%7D&amp;file=Monto%20a%20Pagar%20en%20tiempo%20real_Jos%C3%A9%20Paredes%20Herbozo.pptx&amp;action=edit&amp;mobileredirect=true</v>
          </cell>
          <cell r="AA200">
            <v>1.0999999999999999</v>
          </cell>
        </row>
        <row r="201">
          <cell r="A201">
            <v>227</v>
          </cell>
          <cell r="B201">
            <v>46183.502546296302</v>
          </cell>
          <cell r="C201">
            <v>46183.627280092602</v>
          </cell>
          <cell r="D201" t="str">
            <v>diana.zapata@laureate.pe</v>
          </cell>
          <cell r="E201" t="str">
            <v>Diana Zapata Del Mar</v>
          </cell>
          <cell r="F201" t="str">
            <v>Aplicación de la gestión de la demanda - Fase 1</v>
          </cell>
          <cell r="G201" t="str">
            <v>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v>
          </cell>
          <cell r="H201" t="str">
            <v>LAU</v>
          </cell>
          <cell r="I201" t="str">
            <v>Humberto Marotta - Tecnologías y transformación digital</v>
          </cell>
          <cell r="J201" t="str">
            <v>Omar Zuñiga</v>
          </cell>
          <cell r="K201" t="str">
            <v>https://educorpperu-my.sharepoint.com/personal/diana_zapata_laureate_pe1/Documents/Aplicaciones/Microsoft%20Forms/REGISTRO%20DE%20INICIATIVAS%20-%20GESTI%C3%93N%20DE%20LA%20DEMANDA%20(2%201/Pregunta/Aprobaci%C3%B3n%20Omar%20Z._Diana%20Zapata%20Del%20Mar.pdf</v>
          </cell>
          <cell r="L201" t="str">
            <v>Gerson Vereau</v>
          </cell>
          <cell r="M201">
            <v>46263</v>
          </cell>
          <cell r="N201" t="str">
            <v>No</v>
          </cell>
          <cell r="O201"/>
          <cell r="P201"/>
          <cell r="Q201" t="str">
            <v>Otro</v>
          </cell>
          <cell r="R201" t="str">
            <v>Actualmente el proceso de la demanda se realiza con carios excel y todos los cambios de estado son manuales. Esto tiene un gran riesgo a nivel de data y por otro lado una gran limitación para el seguimiento</v>
          </cell>
          <cell r="S201" t="str">
            <v>Contar con una plataforma que soporte todo el proceso de la gestión de la demanda</v>
          </cell>
          <cell r="T201" t="str">
            <v>Cross a la TTD y negocio</v>
          </cell>
          <cell r="U201" t="str">
            <v>Administrativos</v>
          </cell>
          <cell r="V201" t="str">
            <v>Excelencia operativa</v>
          </cell>
          <cell r="W201" t="str">
            <v>No</v>
          </cell>
          <cell r="X201" t="str">
            <v>No cuantificado o S/0</v>
          </cell>
          <cell r="Y201" t="str">
            <v>Mejorar el proceso de la gestión de la demanda, permitiendo mayor rapidez en la signación de casos, mejor trazzabilidad y reduciendo el riesgo por cambios manuales.</v>
          </cell>
          <cell r="Z201" t="str">
            <v>https://educorpperu-my.sharepoint.com/personal/diana_zapata_laureate_pe1/Documents/Aplicaciones/Microsoft%20Forms/REGISTRO%20DE%20INICIATIVAS%20-%20GESTI%C3%93N%20DE%20LA%20DEMANDA%20(2%201/Adjuntar%20sustentos%20que%20ayuden%20al%20entendimiento%20de/Cronograma%20MVP%20demanda%20V1.0_Diana%20Zapata%20Del%20Mar.pdf</v>
          </cell>
          <cell r="AA201">
            <v>0.60000000000000009</v>
          </cell>
        </row>
        <row r="202">
          <cell r="A202">
            <v>228</v>
          </cell>
          <cell r="B202">
            <v>46183.504374999997</v>
          </cell>
          <cell r="C202">
            <v>46183.728298611102</v>
          </cell>
          <cell r="D202" t="str">
            <v>julio.avalos@upc.pe</v>
          </cell>
          <cell r="E202" t="str">
            <v>Jeremy Avalos Chumpitaz</v>
          </cell>
          <cell r="F202" t="str">
            <v>Uso de iProyection en ambientes academicos</v>
          </cell>
          <cell r="G202" t="str">
            <v>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v>
          </cell>
          <cell r="H202" t="str">
            <v>UPC</v>
          </cell>
          <cell r="I202" t="str">
            <v>Alex Pendavis - VP Finanzas</v>
          </cell>
          <cell r="J202" t="str">
            <v>Efferson Flores</v>
          </cell>
          <cell r="K202" t="str">
            <v>https://educorpperu-my.sharepoint.com/personal/diana_zapata_laureate_pe1/Documents/Aplicaciones/Microsoft%20Forms/REGISTRO%20DE%20INICIATIVAS%20-%20GESTI%C3%93N%20DE%20LA%20DEMANDA%20(2%201/Pregunta/Solicitud%20de%20aprobaci%C3%B3n%20para%20inicio%20de%20piloto_Jeremy%20Avalos%20Chumpi.pdf</v>
          </cell>
          <cell r="L202" t="str">
            <v>Franco Vera</v>
          </cell>
          <cell r="M202">
            <v>46183</v>
          </cell>
          <cell r="N202" t="str">
            <v>No</v>
          </cell>
          <cell r="O202"/>
          <cell r="P202"/>
          <cell r="Q202" t="str">
            <v>Otro</v>
          </cell>
          <cell r="R202" t="str">
            <v>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v>
          </cell>
          <cell r="S202" t="str">
            <v>Se espera aprovechar las capacidades nativas de los proyectores Epson para la proyección inalámbrica de contenido, eliminando la necesidad de dispositivos Apple TV, optimizando recursos tecnológicos y reduciendo costos de operación y mantenimiento.</v>
          </cell>
          <cell r="T202" t="str">
            <v xml:space="preserve">Proyección de contenido en sesiones académicas
Area Academica
</v>
          </cell>
          <cell r="U202" t="str">
            <v>Todos</v>
          </cell>
          <cell r="V202" t="str">
            <v>Excelencia operativa</v>
          </cell>
          <cell r="W202" t="str">
            <v>No</v>
          </cell>
          <cell r="X202" t="str">
            <v>No cuantificado o S/0</v>
          </cell>
          <cell r="Y202" t="str">
            <v>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v>
          </cell>
          <cell r="Z202" t="str">
            <v>https://educorpperu-my.sharepoint.com/personal/diana_zapata_laureate_pe1/_layouts/15/Doc.aspx?sourcedoc=%7B78BF4257-5AC1-4164-89AA-8538FA4C3F76%7D&amp;file=Epson%20iProjection_Jeremy%20Avalos%20Chumpi.pptx&amp;action=edit&amp;mobileredirect=true</v>
          </cell>
          <cell r="AA202">
            <v>1.2000000000000002</v>
          </cell>
        </row>
        <row r="203">
          <cell r="A203">
            <v>229</v>
          </cell>
          <cell r="B203">
            <v>46183.674386574101</v>
          </cell>
          <cell r="C203">
            <v>46183.766238425902</v>
          </cell>
          <cell r="D203" t="str">
            <v>alejandro.tello@laureate.pe</v>
          </cell>
          <cell r="E203" t="str">
            <v>Alejandro Tello Llosa</v>
          </cell>
          <cell r="F203" t="str">
            <v>Plataforma de Convalidación Online (Parte del proyecto de Admisión Online)</v>
          </cell>
          <cell r="G203" t="str">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v>
          </cell>
          <cell r="H203" t="str">
            <v>UPN</v>
          </cell>
          <cell r="I203" t="str">
            <v>Ivan Olivares - VP Marketing y Comercial</v>
          </cell>
          <cell r="J203" t="str">
            <v>Roberto Yepez</v>
          </cell>
          <cell r="K203" t="str">
            <v>https://educorpperu-my.sharepoint.com/personal/diana_zapata_laureate_pe1/Documents/Aplicaciones/Microsoft%20Forms/REGISTRO%20DE%20INICIATIVAS%20-%20GESTI%C3%93N%20DE%20LA%20DEMANDA%20(2%201/Pregunta/Fw_%20CEA%20_%20Laureate%20_%20Admisi%C3%B3n%20Online%20UPN%20(Apr_Alejandro%20Tello%20Llos%201.pdf</v>
          </cell>
          <cell r="L203" t="str">
            <v>Carla Arias-Schreiber</v>
          </cell>
          <cell r="M203">
            <v>46230</v>
          </cell>
          <cell r="N203" t="str">
            <v>Si</v>
          </cell>
          <cell r="O203" t="str">
            <v>Revenue Growth</v>
          </cell>
          <cell r="P203" t="str">
            <v>7541</v>
          </cell>
          <cell r="Q203" t="str">
            <v>Otro</v>
          </cell>
          <cell r="R203" t="str">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v>
          </cell>
          <cell r="S203" t="str">
            <v>La solución permite cargar los documentos asociados a la convalidación (Recórd de notras u otro similar y el Resultado de Convalidación - RC)en GDO y consultar su estado de validación antes de realizar el registro correspondiente en Banner.</v>
          </cell>
          <cell r="T203" t="str">
            <v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v>
          </cell>
          <cell r="U203" t="str">
            <v>Administrativos</v>
          </cell>
          <cell r="V203" t="str">
            <v>Crecimiento escalable</v>
          </cell>
          <cell r="W203" t="str">
            <v>No</v>
          </cell>
          <cell r="X203" t="str">
            <v>Mayor a S/500,000.00</v>
          </cell>
          <cell r="Y203" t="str">
            <v xml:space="preserve">-Cargar documentación de sustento (sílabos, certificados de estudios, constancias) en GDO de manera automatizada
-Evaluación automatizada de estados de validación de los documentos
</v>
          </cell>
          <cell r="Z203" t="str">
            <v>https://educorpperu-my.sharepoint.com/personal/diana_zapata_laureate_pe1/_layouts/15/Doc.aspx?sourcedoc=%7BB80B068F-D7C9-413C-9BD8-5469F5AD1C79%7D&amp;file=Solicitud%20de%20requerimientos%20Idea%20nueva%20y%20mejo_Alejandro%20Tello%20Llos%201.pptx&amp;action=edit&amp;mobileredirect=true</v>
          </cell>
          <cell r="AA203">
            <v>2.9</v>
          </cell>
        </row>
        <row r="204">
          <cell r="A204">
            <v>230</v>
          </cell>
          <cell r="B204">
            <v>46184.483460648102</v>
          </cell>
          <cell r="C204">
            <v>46185.651273148098</v>
          </cell>
          <cell r="D204" t="str">
            <v>carla.arias@laureate.pe</v>
          </cell>
          <cell r="E204" t="str">
            <v>Carla Arias Schreiber Ulloa</v>
          </cell>
          <cell r="F204" t="str">
            <v>Inclusión del nuevo nivel "SE - Segunda Especialización" en integración Banner-Portal EPEC</v>
          </cell>
          <cell r="G204" t="str">
            <v>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v>
          </cell>
          <cell r="H204" t="str">
            <v>UPN</v>
          </cell>
          <cell r="I204" t="str">
            <v>Martín Santana - Rectorado UPN</v>
          </cell>
          <cell r="J204" t="str">
            <v>William Cruzado</v>
          </cell>
          <cell r="K204" t="str">
            <v>https://educorpperu-my.sharepoint.com/personal/diana_zapata_laureate_pe1/Documents/Aplicaciones/Microsoft%20Forms/REGISTRO%20DE%20INICIATIVAS%20-%20GESTI%C3%93N%20DE%20LA%20DEMANDA%20(2%201/Pregunta/Director%20Acad%C3%A9mico%20EPEC_Carla%20Arias%20Schreibe.png</v>
          </cell>
          <cell r="L204" t="str">
            <v>Carla Arias-Schreiber</v>
          </cell>
          <cell r="M204">
            <v>46190</v>
          </cell>
          <cell r="N204" t="str">
            <v>No</v>
          </cell>
          <cell r="O204"/>
          <cell r="P204"/>
          <cell r="Q204" t="str">
            <v>Regulatoria</v>
          </cell>
          <cell r="R204" t="str">
            <v>El año pasado cuando se implementó la iniciativa, a solicitud del área Comercial, no se incluyó dentro del alcance la integración con portal EPEC; solamente integración con Portal Trámites.
Hoy, esta omisión está impactando los procesos académicos de la escuela.</v>
          </cell>
          <cell r="S204" t="str">
            <v>Que la integración Banner-Portal EPEC soporte la implementación de este nuevo producto, de manera bidireccional: Para que los estudiantes migran a Portal y las notas lleguen de retorno a Banner.</v>
          </cell>
          <cell r="T204" t="str">
            <v>Cierre de ciclo: registro de notas
Emisión de constancias académicas
Usuarios: Estudiantes y Academia EPEC</v>
          </cell>
          <cell r="U204" t="str">
            <v>Alumnos</v>
          </cell>
          <cell r="V204" t="str">
            <v>Experiencia</v>
          </cell>
          <cell r="W204" t="str">
            <v>No</v>
          </cell>
          <cell r="X204" t="str">
            <v>No cuantificado o S/0</v>
          </cell>
          <cell r="Y204" t="str">
            <v>Mitigar impacto actual a estudiantes.</v>
          </cell>
          <cell r="Z204" t="str">
            <v>https://educorpperu-my.sharepoint.com/personal/diana_zapata_laureate_pe1/Documents/Aplicaciones/Microsoft%20Forms/REGISTRO%20DE%20INICIATIVAS%20-%20GESTI%C3%93N%20DE%20LA%20DEMANDA%20(2%201/Adjuntar%20sustentos%20que%20ayuden%20al%20entendimiento%20de/INC1338620_Carla%20Arias%20Schreibe.png</v>
          </cell>
          <cell r="AA204">
            <v>2.8</v>
          </cell>
        </row>
        <row r="205">
          <cell r="A205">
            <v>231</v>
          </cell>
          <cell r="B205">
            <v>46188.750972222202</v>
          </cell>
          <cell r="C205">
            <v>46189.521018518499</v>
          </cell>
          <cell r="D205" t="str">
            <v>nicolas.morales@laureate.pe</v>
          </cell>
          <cell r="E205" t="str">
            <v>Nicolas Morales Chumpitaz</v>
          </cell>
          <cell r="F205" t="str">
            <v>Lean + IA - Gestión de egreso GyT - Digitalización y automatización de la venta de egreso y bachiller, y la generación de la constancia de egreso</v>
          </cell>
          <cell r="G205" t="str">
            <v>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Obtener su egreso y posteriormente su bachiller de manera simple, digital y sin fricciones, con visibilidad clara del estado de su trámite, sin reprocesos ni seguimiento manual, y con su diploma disponible oportunamente cuando cumple los requisitos</v>
          </cell>
          <cell r="H205" t="str">
            <v>UPC</v>
          </cell>
          <cell r="I205" t="str">
            <v>Milagros Morgan - Rectorado UPC</v>
          </cell>
          <cell r="J205" t="str">
            <v>Diego Vega</v>
          </cell>
          <cell r="K205" t="str">
            <v>https://educorpperu-my.sharepoint.com/personal/diana_zapata_laureate_pe1/Documents/Aplicaciones/Microsoft%20Forms/REGISTRO%20DE%20INICIATIVAS%20-%20GESTI%C3%93N%20DE%20LA%20DEMANDA%20(2%201/Pregunta/G%26T%20UPC%20-%20UPN_Nicolas%20Morales%20Chum.png</v>
          </cell>
          <cell r="L205" t="str">
            <v>Franco Vera</v>
          </cell>
          <cell r="M205">
            <v>46387</v>
          </cell>
          <cell r="N205" t="str">
            <v>Si</v>
          </cell>
          <cell r="O205" t="str">
            <v>G&amp;A</v>
          </cell>
          <cell r="P205" t="str">
            <v>76557</v>
          </cell>
          <cell r="Q205" t="str">
            <v>Otro</v>
          </cell>
          <cell r="R205" t="str">
            <v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v>
          </cell>
          <cell r="S205" t="str">
            <v>asdada</v>
          </cell>
          <cell r="T205" t="str">
            <v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v>
          </cell>
          <cell r="U205" t="str">
            <v>Alumnos</v>
          </cell>
          <cell r="V205" t="str">
            <v>Excelencia operativa</v>
          </cell>
          <cell r="W205" t="str">
            <v>No</v>
          </cell>
          <cell r="X205" t="str">
            <v>Mayor a S/500,000.00</v>
          </cell>
          <cell r="Y205" t="str">
            <v xml:space="preserve">Liberación de horas operativas
Incremento del NPS del estudiante
Reducción de SLA
</v>
          </cell>
          <cell r="Z205" t="str">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v>
          </cell>
          <cell r="AA205">
            <v>3.3</v>
          </cell>
        </row>
        <row r="206">
          <cell r="A206">
            <v>232</v>
          </cell>
          <cell r="B206">
            <v>46189.621828703697</v>
          </cell>
          <cell r="C206">
            <v>46189.837361111102</v>
          </cell>
          <cell r="D206" t="str">
            <v>suly.kong@upn.edu.pe</v>
          </cell>
          <cell r="E206" t="str">
            <v>Suly Kong Paredes</v>
          </cell>
          <cell r="F206" t="str">
            <v>Implementación de un Formulario Digital de Denuncias por Hostigamiento Sexual para la comunidad universitaria</v>
          </cell>
          <cell r="G206" t="str">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v>
          </cell>
          <cell r="H206" t="str">
            <v>UPN</v>
          </cell>
          <cell r="I206" t="str">
            <v>Martín Santana - Rectorado UPN</v>
          </cell>
          <cell r="J206" t="str">
            <v>Suly Kong</v>
          </cell>
          <cell r="K206" t="str">
            <v>https://educorpperu-my.sharepoint.com/personal/diana_zapata_laureate_pe1/Documents/Aplicaciones/Microsoft%20Forms/REGISTRO%20DE%20INICIATIVAS%20-%20GESTI%C3%93N%20DE%20LA%20DEMANDA%20(2%201/Pregunta/Aprobaci%C3%B3n%20de%20proyecto%20STPD_Suly%20Kong%20Paredes.pdf</v>
          </cell>
          <cell r="L206" t="str">
            <v>Gerson Vereau</v>
          </cell>
          <cell r="M206">
            <v>46203</v>
          </cell>
          <cell r="N206" t="str">
            <v>No</v>
          </cell>
          <cell r="O206"/>
          <cell r="P206"/>
          <cell r="Q206" t="str">
            <v>Regulatoria</v>
          </cell>
          <cell r="R206" t="str">
            <v>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v>
          </cell>
          <cell r="S206" t="str">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v>
          </cell>
          <cell r="T206" t="str">
            <v>Legal y Compliance, GTH</v>
          </cell>
          <cell r="U206" t="str">
            <v>Todos</v>
          </cell>
          <cell r="V206" t="str">
            <v>Excelencia operativa</v>
          </cell>
          <cell r="W206" t="str">
            <v>No</v>
          </cell>
          <cell r="X206" t="str">
            <v>No cuantificado o S/0</v>
          </cell>
          <cell r="Y206" t="str">
            <v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v>
          </cell>
          <cell r="Z206" t="str">
            <v>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v>
          </cell>
          <cell r="AA206">
            <v>2.7</v>
          </cell>
        </row>
        <row r="207">
          <cell r="A207">
            <v>233</v>
          </cell>
          <cell r="B207">
            <v>46189.380543981497</v>
          </cell>
          <cell r="C207">
            <v>46190.054490740702</v>
          </cell>
          <cell r="D207" t="str">
            <v>marco.pezo@laureate.pe</v>
          </cell>
          <cell r="E207" t="str">
            <v>Marco Pezo Huillca</v>
          </cell>
          <cell r="F207" t="str">
            <v>Problemas de accesos con Tramites V2 - Dependencia con IDusuarioprod</v>
          </cell>
          <cell r="G207" t="str">
            <v>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v>
          </cell>
          <cell r="H207" t="str">
            <v>UPC</v>
          </cell>
          <cell r="I207" t="str">
            <v>Humberto Marotta - Tecnologías y transformación digital</v>
          </cell>
          <cell r="J207" t="str">
            <v>Ernesto Barrón</v>
          </cell>
          <cell r="K207" t="str">
            <v>https://educorpperu-my.sharepoint.com/personal/diana_zapata_laureate_pe1/Documents/Aplicaciones/Microsoft%20Forms/REGISTRO%20DE%20INICIATIVAS%20-%20GESTI%C3%93N%20DE%20LA%20DEMANDA%20(2%201/Pregunta/RV_%20Solicitud%20para%20modificar%20las%20configuracio_Marco%20Pezo%20Huillca.pdf</v>
          </cell>
          <cell r="L207" t="str">
            <v>Gerson Vereau</v>
          </cell>
          <cell r="M207">
            <v>46219</v>
          </cell>
          <cell r="N207" t="str">
            <v>No</v>
          </cell>
          <cell r="O207"/>
          <cell r="P207"/>
          <cell r="Q207" t="str">
            <v>ITSM</v>
          </cell>
          <cell r="R207" t="str">
            <v>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v>
          </cell>
          <cell r="S207" t="str">
            <v>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v>
          </cell>
          <cell r="T207" t="str">
            <v>las areas administrativas que utilicen las siguientes aplicaciones: 
motor planilla
idusuario
wetalk
sanciones
trámites del alumno
gestión de delegados
intranet docente – administrativo
control gcpm
sistema de gestión docente
sistema de gestión de becas</v>
          </cell>
          <cell r="U207" t="str">
            <v>Administrativos</v>
          </cell>
          <cell r="V207" t="str">
            <v>Excelencia operativa</v>
          </cell>
          <cell r="W207" t="str">
            <v>No</v>
          </cell>
          <cell r="X207" t="str">
            <v>No cuantificado o S/0</v>
          </cell>
          <cell r="Y207" t="str">
            <v>mayor seguridad y control en credenciales, con estabilidad operativa y confianza en la continuidad de los servicios críticos.</v>
          </cell>
          <cell r="Z207" t="str">
            <v>https://educorpperu-my.sharepoint.com/personal/diana_zapata_laureate_pe1/_layouts/15/Doc.aspx?sourcedoc=%7B6D778619-F7DC-41F9-8C16-C9C973429B94%7D&amp;file=Actividades_Estimacion_Marco%20Pezo%20Huillca.xlsx&amp;action=default&amp;mobileredirect=true</v>
          </cell>
          <cell r="AA207">
            <v>1.4999999999999998</v>
          </cell>
        </row>
        <row r="208">
          <cell r="A208">
            <v>234</v>
          </cell>
          <cell r="B208">
            <v>46190.418865740699</v>
          </cell>
          <cell r="C208">
            <v>46190.426192129598</v>
          </cell>
          <cell r="D208" t="str">
            <v>marco.pezo@laureate.pe</v>
          </cell>
          <cell r="E208" t="str">
            <v>Marco Pezo Huillca</v>
          </cell>
          <cell r="F208" t="str">
            <v>PRB0043036 Revisión de caídas de alto relacionadas a pase a producción por desarrollo</v>
          </cell>
          <cell r="G208" t="str">
            <v>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v>
          </cell>
          <cell r="H208" t="str">
            <v>LAU</v>
          </cell>
          <cell r="I208" t="str">
            <v>Humberto Marotta - Tecnologías y transformación digital</v>
          </cell>
          <cell r="J208" t="str">
            <v>Ernesto Barrón</v>
          </cell>
          <cell r="K208" t="str">
            <v>https://educorpperu-my.sharepoint.com/personal/diana_zapata_laureate_pe1/Documents/Aplicaciones/Microsoft%20Forms/REGISTRO%20DE%20INICIATIVAS%20-%20GESTI%C3%93N%20DE%20LA%20DEMANDA%20(2%201/Pregunta/PRB0043036%20Acuerdos%20RE_%20Revisi%C3%B3n%20de%20ca%C3%ADdas%20de_Marco%20Pezo%20Huillca.pdf</v>
          </cell>
          <cell r="L208" t="str">
            <v>Gerson Vereau</v>
          </cell>
          <cell r="M208">
            <v>46219</v>
          </cell>
          <cell r="N208" t="str">
            <v>No</v>
          </cell>
          <cell r="O208"/>
          <cell r="P208"/>
          <cell r="Q208" t="str">
            <v>ITSM</v>
          </cell>
          <cell r="R208" t="str">
            <v>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v>
          </cell>
          <cell r="S208" t="str">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v>
          </cell>
          <cell r="T208" t="str">
            <v xml:space="preserve">Todas las áreas que soliciten un cambio, que implique que el equipo de Soluciones y aplicaciones desarrolle y necesite un pase a producción que pueda impactar en una aplicación critica </v>
          </cell>
          <cell r="U208" t="str">
            <v>Todos</v>
          </cell>
          <cell r="V208" t="str">
            <v>Excelencia operativa</v>
          </cell>
          <cell r="W208" t="str">
            <v>No</v>
          </cell>
          <cell r="X208" t="str">
            <v>No cuantificado o S/0</v>
          </cell>
          <cell r="Y208" t="str">
            <v>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v>
          </cell>
          <cell r="Z208" t="str">
            <v>https://educorpperu-my.sharepoint.com/personal/diana_zapata_laureate_pe1/_layouts/15/Doc.aspx?sourcedoc=%7BB4E5B08F-C313-443B-A674-EAEFB2CF90A2%7D&amp;file=PRB0043036%20Ca%C3%ADdas%20de%20servicio%20luego%20de%20cambio_Marco%20Pezo%20Huillca.xlsx&amp;action=default&amp;mobileredirect=true</v>
          </cell>
          <cell r="AA208">
            <v>2.0999999999999996</v>
          </cell>
        </row>
        <row r="209">
          <cell r="A209">
            <v>235</v>
          </cell>
          <cell r="B209">
            <v>46189.664594907401</v>
          </cell>
          <cell r="C209">
            <v>46190.457766203697</v>
          </cell>
          <cell r="D209" t="str">
            <v>suly.kong@upn.edu.pe</v>
          </cell>
          <cell r="E209" t="str">
            <v>Suly Kong Paredes</v>
          </cell>
          <cell r="F209" t="str">
            <v>Implementación de una Plataforma Integral de Gestión Documental para Procedimientos Disciplinarios</v>
          </cell>
          <cell r="G209" t="str">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ell>
          <cell r="H209" t="str">
            <v>UPN</v>
          </cell>
          <cell r="I209" t="str">
            <v>Martín Santana - Rectorado UPN</v>
          </cell>
          <cell r="J209" t="str">
            <v>Suly Kong Paredes</v>
          </cell>
          <cell r="K209" t="str">
            <v>https://educorpperu-my.sharepoint.com/personal/diana_zapata_laureate_pe1/Documents/Aplicaciones/Microsoft%20Forms/REGISTRO%20DE%20INICIATIVAS%20-%20GESTI%C3%93N%20DE%20LA%20DEMANDA%20(2%201/Pregunta/Aprobaci%C3%B3n%20de%20proyecto%20STPD_Suly%20Kong%20Paredes%201.pdf</v>
          </cell>
          <cell r="L209" t="str">
            <v>Gerson Vereau</v>
          </cell>
          <cell r="M209">
            <v>46233</v>
          </cell>
          <cell r="N209" t="str">
            <v>No</v>
          </cell>
          <cell r="O209"/>
          <cell r="P209"/>
          <cell r="Q209" t="str">
            <v>Regulatoria</v>
          </cell>
          <cell r="R209" t="str">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v>
          </cell>
          <cell r="S209" t="str">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ell>
          <cell r="T209" t="str">
            <v>Ética &amp; Compliance, GTH</v>
          </cell>
          <cell r="U209" t="str">
            <v>Todos</v>
          </cell>
          <cell r="V209" t="str">
            <v>Excelencia operativa</v>
          </cell>
          <cell r="W209" t="str">
            <v>No</v>
          </cell>
          <cell r="X209" t="str">
            <v>No cuantificado o S/0</v>
          </cell>
          <cell r="Y209" t="str">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ell>
          <cell r="Z209" t="str">
            <v>https://educorpperu-my.sharepoint.com/personal/diana_zapata_laureate_pe1/_layouts/15/Doc.aspx?sourcedoc=%7B6A525D12-219C-40DF-A47B-B718514E376F%7D&amp;file=PPT%20Propuestas%20mejoras%20STPD%20Plataforma_Suly%20Kong%20Paredes.pptx&amp;action=edit&amp;mobileredirect=true</v>
          </cell>
          <cell r="AA209">
            <v>2.7</v>
          </cell>
        </row>
        <row r="210">
          <cell r="A210">
            <v>236</v>
          </cell>
          <cell r="B210">
            <v>46190.426249999997</v>
          </cell>
          <cell r="C210">
            <v>46190.495127314804</v>
          </cell>
          <cell r="D210" t="str">
            <v>marco.pezo@laureate.pe</v>
          </cell>
          <cell r="E210" t="str">
            <v>Marco Pezo Huillca</v>
          </cell>
          <cell r="F210" t="str">
            <v xml:space="preserve">PRB0043077 Revisión del aplicaciones alojadas en el servidor PEAWSBDPW06 </v>
          </cell>
          <cell r="G210" t="str">
            <v>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v>
          </cell>
          <cell r="H210" t="str">
            <v>UPN</v>
          </cell>
          <cell r="I210" t="str">
            <v>Humberto Marotta - Tecnologías y transformación digital</v>
          </cell>
          <cell r="J210" t="str">
            <v>Ernesto Barrón</v>
          </cell>
          <cell r="K210" t="str">
            <v>https://educorpperu-my.sharepoint.com/personal/diana_zapata_laureate_pe1/Documents/Aplicaciones/Microsoft%20Forms/REGISTRO%20DE%20INICIATIVAS%20-%20GESTI%C3%93N%20DE%20LA%20DEMANDA%20(2%201/Pregunta/Acuerdos%20PRB0043077%20IMPORTANTE%20Revisi%C3%B3n%20del%20a_Marco%20Pezo%20Huillca.pdf</v>
          </cell>
          <cell r="L210" t="str">
            <v>Gerson Vereau</v>
          </cell>
          <cell r="M210">
            <v>46219</v>
          </cell>
          <cell r="N210" t="str">
            <v>No</v>
          </cell>
          <cell r="O210"/>
          <cell r="P210"/>
          <cell r="Q210" t="str">
            <v>ITSM</v>
          </cell>
          <cell r="R210" t="str">
            <v>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v>
          </cell>
          <cell r="S210" t="str">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v>
          </cell>
          <cell r="T210" t="str">
            <v xml:space="preserve">todas las áreas que cuenten con aplicaciones alojadas en el servidor 06 </v>
          </cell>
          <cell r="U210" t="str">
            <v>Todos</v>
          </cell>
          <cell r="V210" t="str">
            <v>Excelencia operativa</v>
          </cell>
          <cell r="W210" t="str">
            <v>No</v>
          </cell>
          <cell r="X210" t="str">
            <v>No cuantificado o S/0</v>
          </cell>
          <cell r="Y210" t="str">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v>
          </cell>
          <cell r="Z210" t="str">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v>
          </cell>
          <cell r="AA210">
            <v>2.0999999999999996</v>
          </cell>
        </row>
        <row r="211">
          <cell r="A211">
            <v>237</v>
          </cell>
          <cell r="B211">
            <v>46190.525405092601</v>
          </cell>
          <cell r="C211">
            <v>46190.5390162037</v>
          </cell>
          <cell r="D211" t="str">
            <v>nicolas.morales@laureate.pe</v>
          </cell>
          <cell r="E211" t="str">
            <v>Nicolas Morales Chumpitaz</v>
          </cell>
          <cell r="F211" t="str">
            <v>Lean + IA - Gestión de egreso GyT - Trámite de titulación UPC</v>
          </cell>
          <cell r="G211" t="str">
            <v xml:space="preserve">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ell>
          <cell r="H211" t="str">
            <v>UPC</v>
          </cell>
          <cell r="I211" t="str">
            <v>Milagros Morgan - Rectorado UPC</v>
          </cell>
          <cell r="J211" t="str">
            <v>Diego Vega</v>
          </cell>
          <cell r="K211" t="str">
            <v>https://educorpperu-my.sharepoint.com/personal/diana_zapata_laureate_pe1/Documents/Aplicaciones/Microsoft%20Forms/REGISTRO%20DE%20INICIATIVAS%20-%20GESTI%C3%93N%20DE%20LA%20DEMANDA%20(2%201/Pregunta/G%26T%20UPC%20-%20UPN_Nicolas%20Morales%20Chum%201.png</v>
          </cell>
          <cell r="L211" t="str">
            <v>Franco Vera</v>
          </cell>
          <cell r="M211">
            <v>46387</v>
          </cell>
          <cell r="N211" t="str">
            <v>Si</v>
          </cell>
          <cell r="O211" t="str">
            <v>G&amp;A</v>
          </cell>
          <cell r="P211" t="str">
            <v>76557</v>
          </cell>
          <cell r="Q211" t="str">
            <v>Otro</v>
          </cell>
          <cell r="R211" t="str">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ell>
          <cell r="S211" t="str">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v>
          </cell>
          <cell r="T211" t="str">
            <v>Grados y Títulos</v>
          </cell>
          <cell r="U211" t="str">
            <v>Alumnos</v>
          </cell>
          <cell r="V211" t="str">
            <v>Excelencia operativa</v>
          </cell>
          <cell r="W211" t="str">
            <v>No</v>
          </cell>
          <cell r="X211" t="str">
            <v>Mayor a S/500,000.00</v>
          </cell>
          <cell r="Y211" t="str">
            <v>Liberación de horas operativas
Mayor eficiencia en horas y opex
Incremento del NPS del estudiante
Reducción de SLA</v>
          </cell>
          <cell r="Z211" t="str">
            <v>https://educorpperu-my.sharepoint.com/personal/diana_zapata_laureate_pe1/_layouts/15/Doc.aspx?sourcedoc=%7B59108DC4-BCFB-45D2-921E-F5F5AABCFCF6%7D&amp;file=Resultados%20Taller%20Cocreaci%C3%B3n_Gesti%C3%B3n%20de%20Egres_Nicolas%20Morales%20Chum.pptx&amp;action=edit&amp;mobileredirect=true</v>
          </cell>
          <cell r="AA211">
            <v>3.3</v>
          </cell>
        </row>
        <row r="212">
          <cell r="A212">
            <v>238</v>
          </cell>
          <cell r="B212">
            <v>46190.539085648197</v>
          </cell>
          <cell r="C212">
            <v>46190.545775462997</v>
          </cell>
          <cell r="D212" t="str">
            <v>nicolas.morales@laureate.pe</v>
          </cell>
          <cell r="E212" t="str">
            <v>Nicolas Morales Chumpitaz</v>
          </cell>
          <cell r="F212" t="str">
            <v>Lean + IA - Gestión de egreso GyT - Venta y programa de titulación UPC</v>
          </cell>
          <cell r="G212" t="str">
            <v xml:space="preserve">Venta y Programa de Titulación UPC - 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ell>
          <cell r="H212" t="str">
            <v>UPC</v>
          </cell>
          <cell r="I212" t="str">
            <v>Milagros Morgan - Rectorado UPC</v>
          </cell>
          <cell r="J212" t="str">
            <v>Diego Vega</v>
          </cell>
          <cell r="K212" t="str">
            <v>https://educorpperu-my.sharepoint.com/personal/diana_zapata_laureate_pe1/Documents/Aplicaciones/Microsoft%20Forms/REGISTRO%20DE%20INICIATIVAS%20-%20GESTI%C3%93N%20DE%20LA%20DEMANDA%20(2%201/Pregunta/RE%20SPO%20Iniciativa%20Productividad%20WeTalk%20cLEAN_Nicolas%20Morales%20Chum%204.png</v>
          </cell>
          <cell r="L212" t="str">
            <v>Franco Vera</v>
          </cell>
          <cell r="M212">
            <v>46387</v>
          </cell>
          <cell r="N212" t="str">
            <v>Si</v>
          </cell>
          <cell r="O212" t="str">
            <v>G&amp;A</v>
          </cell>
          <cell r="P212" t="str">
            <v>76557</v>
          </cell>
          <cell r="Q212" t="str">
            <v>Otro</v>
          </cell>
          <cell r="R212" t="str">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ell>
          <cell r="S212" t="str">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v>
          </cell>
          <cell r="T212" t="str">
            <v>Grados y Títulos - Venta y programa de Titulación en UPC</v>
          </cell>
          <cell r="U212" t="str">
            <v>Alumnos</v>
          </cell>
          <cell r="V212" t="str">
            <v>Excelencia operativa</v>
          </cell>
          <cell r="W212" t="str">
            <v>No</v>
          </cell>
          <cell r="X212" t="str">
            <v>Mayor a S/500,000.00</v>
          </cell>
          <cell r="Y212" t="str">
            <v>Liberación de horas operativas
Mayor eficiencia en horas y opex
Incremento del NPS del estudiante
Reducción de SLA</v>
          </cell>
          <cell r="Z212" t="str">
            <v>https://educorpperu-my.sharepoint.com/personal/diana_zapata_laureate_pe1/_layouts/15/Doc.aspx?sourcedoc=%7B83B028A3-350B-4FFD-B8F6-5DB34F887832%7D&amp;file=Resultados%20Taller%20Cocreaci%C3%B3n_Gesti%C3%B3n%20de%20Egres_Nicolas%20Morales%20Chum%201.pptx&amp;action=edit&amp;mobileredirect=true</v>
          </cell>
          <cell r="AA212">
            <v>3.3</v>
          </cell>
        </row>
        <row r="213">
          <cell r="A213">
            <v>239</v>
          </cell>
          <cell r="B213">
            <v>46190.545844907399</v>
          </cell>
          <cell r="C213">
            <v>46190.555844907401</v>
          </cell>
          <cell r="D213" t="str">
            <v>nicolas.morales@laureate.pe</v>
          </cell>
          <cell r="E213" t="str">
            <v>Nicolas Morales Chumpitaz</v>
          </cell>
          <cell r="F213" t="str">
            <v>Lean + IA - Gestión de egreso GyT - Venta y trámite de titulación UPN</v>
          </cell>
          <cell r="G213" t="str">
            <v xml:space="preserve">Digitalización y automatización end-to-end de la gestión del Título Profesional, desde la identificación proactiva de estudiantes elegibles, la activación de su interés, la inscripción al trámite, el seguimiento del cumplimiento de requisitos académicos y documentarios, hasta la emisión del diploma de título profesional. 
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v>
          </cell>
          <cell r="H213" t="str">
            <v>UPN</v>
          </cell>
          <cell r="I213" t="str">
            <v>Martín Santana - Rectorado UPN</v>
          </cell>
          <cell r="J213" t="str">
            <v>Alex Rueda</v>
          </cell>
          <cell r="K213" t="str">
            <v>https://educorpperu-my.sharepoint.com/personal/diana_zapata_laureate_pe1/Documents/Aplicaciones/Microsoft%20Forms/REGISTRO%20DE%20INICIATIVAS%20-%20GESTI%C3%93N%20DE%20LA%20DEMANDA%20(2%201/Pregunta/G%26T%20UPC%20-%20UPN_Nicolas%20Morales%20Chum%202.png</v>
          </cell>
          <cell r="L213" t="str">
            <v>Franco Vera</v>
          </cell>
          <cell r="M213">
            <v>46387</v>
          </cell>
          <cell r="N213" t="str">
            <v>Si</v>
          </cell>
          <cell r="O213" t="str">
            <v>G&amp;A</v>
          </cell>
          <cell r="P213" t="str">
            <v>76557</v>
          </cell>
          <cell r="Q213" t="str">
            <v>Otro</v>
          </cell>
          <cell r="R213" t="str">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ell>
          <cell r="S213" t="str">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v>
          </cell>
          <cell r="T213" t="str">
            <v>Grados y Títulos</v>
          </cell>
          <cell r="U213" t="str">
            <v>Alumnos</v>
          </cell>
          <cell r="V213" t="str">
            <v>Excelencia operativa</v>
          </cell>
          <cell r="W213" t="str">
            <v>No</v>
          </cell>
          <cell r="X213" t="str">
            <v>Mayor a S/500,000.00</v>
          </cell>
          <cell r="Y213" t="str">
            <v xml:space="preserve">Liberación de horas operativas
Mayor eficiencia en horas y opex
Incremento del NPS del estudiante
Reducción de SLA
</v>
          </cell>
          <cell r="Z213" t="str">
            <v>https://educorpperu-my.sharepoint.com/personal/diana_zapata_laureate_pe1/_layouts/15/Doc.aspx?sourcedoc=%7B0B51FF89-A5AD-440A-9F62-C47E6174E332%7D&amp;file=Resultados%20Taller%20Cocreaci%C3%B3n_Gesti%C3%B3n%20de%20Egres_Nicolas%20Morales%20Chum%202.pptx&amp;action=edit&amp;mobileredirect=true</v>
          </cell>
          <cell r="AA213">
            <v>3.3</v>
          </cell>
        </row>
        <row r="214">
          <cell r="A214">
            <v>240</v>
          </cell>
          <cell r="B214">
            <v>46190.560787037</v>
          </cell>
          <cell r="C214">
            <v>46190.5704513889</v>
          </cell>
          <cell r="D214" t="str">
            <v>nicolas.morales@laureate.pe</v>
          </cell>
          <cell r="E214" t="str">
            <v>Nicolas Morales Chumpitaz</v>
          </cell>
          <cell r="F214" t="str">
            <v>Lean + IA - Gestión de egreso GyT -Generación del diploma de bachiller y título</v>
          </cell>
          <cell r="G214" t="str">
            <v>Generación del Título Profesional UPC - UPN: 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Necesitamos que el estudiante obtenga su egreso y posteriormente su bachiller de manera simple, digital y sin fricciones, con visibilidad clara del estado de su trámite, sin reprocesos ni seguimiento manual, y con su diploma disponible oportunamente cuando cumple los requisitos.</v>
          </cell>
          <cell r="H214" t="str">
            <v>UPC</v>
          </cell>
          <cell r="I214" t="str">
            <v>Milagros Morgan - Rectorado UPC</v>
          </cell>
          <cell r="J214" t="str">
            <v>Diego Vega</v>
          </cell>
          <cell r="K214" t="str">
            <v>https://educorpperu-my.sharepoint.com/personal/diana_zapata_laureate_pe1/Documents/Aplicaciones/Microsoft%20Forms/REGISTRO%20DE%20INICIATIVAS%20-%20GESTI%C3%93N%20DE%20LA%20DEMANDA%20(2%201/Pregunta/G%26T%20UPC%20-%20UPN_Nicolas%20Morales%20Chum%203.png</v>
          </cell>
          <cell r="L214" t="str">
            <v>Franco Vera</v>
          </cell>
          <cell r="M214">
            <v>46387</v>
          </cell>
          <cell r="N214" t="str">
            <v>Si</v>
          </cell>
          <cell r="O214" t="str">
            <v>G&amp;A</v>
          </cell>
          <cell r="P214" t="str">
            <v>76557</v>
          </cell>
          <cell r="Q214" t="str">
            <v>Otro</v>
          </cell>
          <cell r="R214" t="str">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ell>
          <cell r="S214" t="str">
            <v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v>
          </cell>
          <cell r="T214" t="str">
            <v>Grados y Títulos</v>
          </cell>
          <cell r="U214" t="str">
            <v>Alumnos</v>
          </cell>
          <cell r="V214" t="str">
            <v>Excelencia operativa</v>
          </cell>
          <cell r="W214" t="str">
            <v>No</v>
          </cell>
          <cell r="X214" t="str">
            <v>Mayor a S/500,000.00</v>
          </cell>
          <cell r="Y214" t="str">
            <v>Liberación de horas operativas
Incremento del NPS del estudiante
Reducción de SLA</v>
          </cell>
          <cell r="Z214" t="str">
            <v>https://educorpperu-my.sharepoint.com/personal/diana_zapata_laureate_pe1/_layouts/15/Doc.aspx?sourcedoc=%7B3024AECB-32ED-43E0-B733-2D883D960D15%7D&amp;file=Resultados%20Taller%20Cocreaci%C3%B3n_Gesti%C3%B3n%20de%20Egres_Nicolas%20Morales%20Chum%203.pptx&amp;action=edit&amp;mobileredirect=true</v>
          </cell>
          <cell r="AA214">
            <v>3.3</v>
          </cell>
        </row>
        <row r="215">
          <cell r="A215">
            <v>241</v>
          </cell>
          <cell r="B215">
            <v>46190.5417592593</v>
          </cell>
          <cell r="C215">
            <v>46190.575937499998</v>
          </cell>
          <cell r="D215" t="str">
            <v>marco.pezo@laureate.pe</v>
          </cell>
          <cell r="E215" t="str">
            <v>Marco Pezo Huillca</v>
          </cell>
          <cell r="F215" t="str">
            <v>PRB0042770 RE: Banner reconstrucción de las instancia a un punto anterior para estabilizar el servicio - Guardado de logs Banner</v>
          </cell>
          <cell r="G215" t="str">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v>
          </cell>
          <cell r="H215" t="str">
            <v>LAU</v>
          </cell>
          <cell r="I215" t="str">
            <v>Humberto Marotta - Tecnologías y transformación digital</v>
          </cell>
          <cell r="J215" t="str">
            <v>Ernesto Barrón</v>
          </cell>
          <cell r="K215" t="str">
            <v>https://educorpperu-my.sharepoint.com/personal/diana_zapata_laureate_pe1/Documents/Aplicaciones/Microsoft%20Forms/REGISTRO%20DE%20INICIATIVAS%20-%20GESTI%C3%93N%20DE%20LA%20DEMANDA%20(2%201/Pregunta/Re_%20PRB0042770%20RE_%20Banner%20reconstrucci%C3%B3n%20de%20l_Marco%20Pezo%20Huillca.pdf</v>
          </cell>
          <cell r="L215" t="str">
            <v>Gerson Vereau</v>
          </cell>
          <cell r="M215">
            <v>46219</v>
          </cell>
          <cell r="N215" t="str">
            <v>No</v>
          </cell>
          <cell r="O215"/>
          <cell r="P215"/>
          <cell r="Q215" t="str">
            <v>ITSM</v>
          </cell>
          <cell r="R215" t="str">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v>
          </cell>
          <cell r="S215" t="str">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v>
          </cell>
          <cell r="T215" t="str">
            <v>Banner UPN y UPC</v>
          </cell>
          <cell r="U215" t="str">
            <v>Administrativos</v>
          </cell>
          <cell r="V215" t="str">
            <v>Excelencia operativa</v>
          </cell>
          <cell r="W215" t="str">
            <v>No</v>
          </cell>
          <cell r="X215" t="str">
            <v>No cuantificado o S/0</v>
          </cell>
          <cell r="Y215" t="str">
            <v>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v>
          </cell>
          <cell r="Z215" t="str">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v>
          </cell>
          <cell r="AA215">
            <v>1.4999999999999998</v>
          </cell>
        </row>
        <row r="216">
          <cell r="A216">
            <v>242</v>
          </cell>
          <cell r="B216">
            <v>46190.5705787037</v>
          </cell>
          <cell r="C216">
            <v>46190.576111111099</v>
          </cell>
          <cell r="D216" t="str">
            <v>nicolas.morales@laureate.pe</v>
          </cell>
          <cell r="E216" t="str">
            <v>Nicolas Morales Chumpitaz</v>
          </cell>
          <cell r="F216" t="str">
            <v>Mejora en el proceso de matrícula WeTalk</v>
          </cell>
          <cell r="G216" t="str">
            <v>Necesitamos agilizar el proceso de matrícula para los alumnos subvencionados y de Postgrado para que puedan asegurar su matrícula y vacante logrando mejorar su experiencia y reducir esperas y errores por actividades manuales.</v>
          </cell>
          <cell r="H216" t="str">
            <v>UPC</v>
          </cell>
          <cell r="I216" t="str">
            <v>Sebastian Lindley - VP Transformación</v>
          </cell>
          <cell r="J216" t="str">
            <v>Sara Miller</v>
          </cell>
          <cell r="K216" t="str">
            <v>https://educorpperu-my.sharepoint.com/personal/diana_zapata_laureate_pe1/Documents/Aplicaciones/Microsoft%20Forms/REGISTRO%20DE%20INICIATIVAS%20-%20GESTI%C3%93N%20DE%20LA%20DEMANDA%20(2%201/Pregunta/RE%20SPO%20Iniciativa%20Productividad%20WeTalk%20cLEAN_Nicolas%20Morales%20Chum%205.png</v>
          </cell>
          <cell r="L216" t="str">
            <v>Ángela Lucano</v>
          </cell>
          <cell r="M216">
            <v>46387</v>
          </cell>
          <cell r="N216" t="str">
            <v>Si</v>
          </cell>
          <cell r="O216" t="str">
            <v>G&amp;A</v>
          </cell>
          <cell r="P216" t="str">
            <v>77769</v>
          </cell>
          <cell r="Q216" t="str">
            <v>Otro</v>
          </cell>
          <cell r="R216" t="str">
            <v>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v>
          </cell>
          <cell r="S216" t="str">
            <v>El cambio de estado a los alumnos subvencionados debe ser automático y Idiomas UPC debe permitir la automatrícula de los alumnos postgrado.</v>
          </cell>
          <cell r="T216" t="str">
            <v>WeTalk.</v>
          </cell>
          <cell r="U216" t="str">
            <v>Alumnos</v>
          </cell>
          <cell r="V216" t="str">
            <v>Excelencia operativa</v>
          </cell>
          <cell r="W216" t="str">
            <v>No</v>
          </cell>
          <cell r="X216" t="str">
            <v>Mayor a S/500,000.00</v>
          </cell>
          <cell r="Y216" t="str">
            <v>Mejor experiencia del alumno
Reducción de FTE en el proceso</v>
          </cell>
          <cell r="Z216" t="str">
            <v>https://educorpperu-my.sharepoint.com/personal/diana_zapata_laureate_pe1/_layouts/15/Doc.aspx?sourcedoc=%7BF283DBE4-81C4-4617-B304-54D7AF381373%7D&amp;file=LEAN%2BIA_Pitch%20TI_WeTALK%20(1)_Nicolas%20Morales%20Chum%201.pptx&amp;action=edit&amp;mobileredirect=true</v>
          </cell>
          <cell r="AA216">
            <v>3.3</v>
          </cell>
        </row>
        <row r="217">
          <cell r="A217">
            <v>243</v>
          </cell>
          <cell r="B217">
            <v>46190.674432870401</v>
          </cell>
          <cell r="C217">
            <v>46190.705972222197</v>
          </cell>
          <cell r="D217" t="str">
            <v>angela.lucano@laureate.pe</v>
          </cell>
          <cell r="E217" t="str">
            <v>Angela Lucano Carranza</v>
          </cell>
          <cell r="F217" t="str">
            <v>CIBERTEC - Implementación de mecanismo de redireccionamiento post cambio de contraseña hacia Aula Virtual (BB) integrado con Microsoft Password Reset</v>
          </cell>
          <cell r="G217" t="str">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ell>
          <cell r="H217" t="str">
            <v>CIB</v>
          </cell>
          <cell r="I217" t="str">
            <v>Mónica García - VP Operaciones Digitales y Online</v>
          </cell>
          <cell r="J217" t="str">
            <v>Antonio Rodriguez-Campra</v>
          </cell>
          <cell r="K217" t="str">
            <v>https://educorpperu-my.sharepoint.com/personal/diana_zapata_laureate_pe1/Documents/Aplicaciones/Microsoft%20Forms/REGISTRO%20DE%20INICIATIVAS%20-%20GESTI%C3%93N%20DE%20LA%20DEMANDA%20(2%201/Pregunta/Aprobaci%C3%B3n%20de%20la%20iniciativa%20-%20Antonio%20Campra_Angela%20Lucano%20Carran.pdf</v>
          </cell>
          <cell r="L217" t="str">
            <v>Ángela Lucano</v>
          </cell>
          <cell r="M217">
            <v>46203</v>
          </cell>
          <cell r="N217" t="str">
            <v>No</v>
          </cell>
          <cell r="O217"/>
          <cell r="P217"/>
          <cell r="Q217" t="str">
            <v>Otro</v>
          </cell>
          <cell r="R217" t="str">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ell>
          <cell r="S217" t="str">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ell>
          <cell r="T217" t="str">
            <v>Onboarding digital del estudiante
Acceso y adopción de plataformas académicas
Experiencia del alumno
Retención y permanencia estudiantil
Soporte y autogestión digital</v>
          </cell>
          <cell r="U217" t="str">
            <v>Alumnos</v>
          </cell>
          <cell r="V217" t="str">
            <v>Experiencia</v>
          </cell>
          <cell r="W217" t="str">
            <v>No</v>
          </cell>
          <cell r="X217" t="str">
            <v>No cuantificado o S/0</v>
          </cell>
          <cell r="Y217" t="str">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ell>
          <cell r="Z217" t="str">
            <v>https://educorpperu-my.sharepoint.com/personal/diana_zapata_laureate_pe1/Documents/Aplicaciones/Microsoft%20Forms/REGISTRO%20DE%20INICIATIVAS%20-%20GESTI%C3%93N%20DE%20LA%20DEMANDA%20(2%201/Adjuntar%20sustentos%20que%20ayuden%20al%20entendimiento%20de/Iniciativas%20priorizadas_Angela%20Lucano%20Carran.pdf</v>
          </cell>
          <cell r="AA217">
            <v>1.3</v>
          </cell>
        </row>
        <row r="218">
          <cell r="A218">
            <v>244</v>
          </cell>
          <cell r="B218">
            <v>46190.706041666701</v>
          </cell>
          <cell r="C218">
            <v>46190.709131944401</v>
          </cell>
          <cell r="D218" t="str">
            <v>angela.lucano@laureate.pe</v>
          </cell>
          <cell r="E218" t="str">
            <v>Angela Lucano Carranza</v>
          </cell>
          <cell r="F218" t="str">
            <v>UPN - Implementación de mecanismo de redireccionamiento post cambio de contraseña hacia Aula Virtual (BB) integrado con Microsoft Password Reset</v>
          </cell>
          <cell r="G218" t="str">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ell>
          <cell r="H218" t="str">
            <v>UPN</v>
          </cell>
          <cell r="I218" t="str">
            <v>Mónica García - VP Operaciones Digitales y Online</v>
          </cell>
          <cell r="J218" t="str">
            <v>Antonio Rodriguez-Campra</v>
          </cell>
          <cell r="K218" t="str">
            <v>https://educorpperu-my.sharepoint.com/personal/diana_zapata_laureate_pe1/Documents/Aplicaciones/Microsoft%20Forms/REGISTRO%20DE%20INICIATIVAS%20-%20GESTI%C3%93N%20DE%20LA%20DEMANDA%20(2%201/Pregunta/Aprobaci%C3%B3n%20de%20la%20iniciativa%20-%20Antonio%20Campra_Angela%20Lucano%20Carran%201.pdf</v>
          </cell>
          <cell r="L218" t="str">
            <v>Ángela Lucano</v>
          </cell>
          <cell r="M218">
            <v>46203</v>
          </cell>
          <cell r="N218" t="str">
            <v>No</v>
          </cell>
          <cell r="O218"/>
          <cell r="P218"/>
          <cell r="Q218" t="str">
            <v>Otro</v>
          </cell>
          <cell r="R218" t="str">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ell>
          <cell r="S218" t="str">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ell>
          <cell r="T218" t="str">
            <v>Onboarding del estudiante
Acceso y adopción de plataformas académicas
Experiencia del alumno
Retención y permanencia estudiantil
Soporte y autogestión digital</v>
          </cell>
          <cell r="U218" t="str">
            <v>Alumnos</v>
          </cell>
          <cell r="V218" t="str">
            <v>Experiencia</v>
          </cell>
          <cell r="W218" t="str">
            <v>No</v>
          </cell>
          <cell r="X218" t="str">
            <v>No cuantificado o S/0</v>
          </cell>
          <cell r="Y218" t="str">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ell>
          <cell r="Z218" t="str">
            <v>https://educorpperu-my.sharepoint.com/personal/diana_zapata_laureate_pe1/Documents/Aplicaciones/Microsoft%20Forms/REGISTRO%20DE%20INICIATIVAS%20-%20GESTI%C3%93N%20DE%20LA%20DEMANDA%20(2%201/Adjuntar%20sustentos%20que%20ayuden%20al%20entendimiento%20de/Iniciativas%20priorizadas_Angela%20Lucano%20Carran%201.pdf</v>
          </cell>
          <cell r="AA218">
            <v>1.3</v>
          </cell>
        </row>
        <row r="219">
          <cell r="A219">
            <v>245</v>
          </cell>
          <cell r="B219">
            <v>46190.7096296296</v>
          </cell>
          <cell r="C219">
            <v>46190.715300925898</v>
          </cell>
          <cell r="D219" t="str">
            <v>angela.lucano@laureate.pe</v>
          </cell>
          <cell r="E219" t="str">
            <v>Angela Lucano Carranza</v>
          </cell>
          <cell r="F219" t="str">
            <v>Solución temporal CIB: Inclusión de mensaje con acceso a Aula Virtual (BB) posterior al cambio de contraseña</v>
          </cell>
          <cell r="G219" t="str">
            <v>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v>
          </cell>
          <cell r="H219" t="str">
            <v>CIB</v>
          </cell>
          <cell r="I219" t="str">
            <v>Mónica García - VP Operaciones Digitales y Online</v>
          </cell>
          <cell r="J219" t="str">
            <v>Antonio Rodriguez-Campra</v>
          </cell>
          <cell r="K219" t="str">
            <v>https://educorpperu-my.sharepoint.com/personal/diana_zapata_laureate_pe1/Documents/Aplicaciones/Microsoft%20Forms/REGISTRO%20DE%20INICIATIVAS%20-%20GESTI%C3%93N%20DE%20LA%20DEMANDA%20(2%201/Pregunta/Aprobaci%C3%B3n%20de%20la%20iniciativa%20-%20Antonio%20Campra_Angela%20Lucano%20Carran%202.pdf</v>
          </cell>
          <cell r="L219" t="str">
            <v>Ángela Lucano</v>
          </cell>
          <cell r="M219">
            <v>46203</v>
          </cell>
          <cell r="N219" t="str">
            <v>No</v>
          </cell>
          <cell r="O219"/>
          <cell r="P219"/>
          <cell r="Q219" t="str">
            <v>Otro</v>
          </cell>
          <cell r="R219" t="str">
            <v>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v>
          </cell>
          <cell r="S219" t="str">
            <v>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v>
          </cell>
          <cell r="T219" t="str">
            <v>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v>
          </cell>
          <cell r="U219" t="str">
            <v>Alumnos</v>
          </cell>
          <cell r="V219" t="str">
            <v>Experiencia</v>
          </cell>
          <cell r="W219" t="str">
            <v>No</v>
          </cell>
          <cell r="X219" t="str">
            <v>No cuantificado o S/0</v>
          </cell>
          <cell r="Y219" t="str">
            <v>-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v>
          </cell>
          <cell r="Z219" t="str">
            <v>https://educorpperu-my.sharepoint.com/personal/diana_zapata_laureate_pe1/Documents/Aplicaciones/Microsoft%20Forms/REGISTRO%20DE%20INICIATIVAS%20-%20GESTI%C3%93N%20DE%20LA%20DEMANDA%20(2%201/Adjuntar%20sustentos%20que%20ayuden%20al%20entendimiento%20de/imagen%20(1)_Angela%20Lucano%20Carran.jpeg</v>
          </cell>
          <cell r="AA219">
            <v>1.3</v>
          </cell>
        </row>
        <row r="220">
          <cell r="A220">
            <v>246</v>
          </cell>
          <cell r="B220">
            <v>46190.715405092596</v>
          </cell>
          <cell r="C220">
            <v>46190.718449074098</v>
          </cell>
          <cell r="D220" t="str">
            <v>angela.lucano@laureate.pe</v>
          </cell>
          <cell r="E220" t="str">
            <v>Angela Lucano Carranza</v>
          </cell>
          <cell r="F220" t="str">
            <v>Habilitación de capacidad editable en cursos de Onboarding de Banner CIB para agrupación masiva de estudiantes en Blackboard</v>
          </cell>
          <cell r="G220" t="str">
            <v>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v>
          </cell>
          <cell r="H220" t="str">
            <v>CIB</v>
          </cell>
          <cell r="I220" t="str">
            <v>Mónica García - VP Operaciones Digitales y Online</v>
          </cell>
          <cell r="J220" t="str">
            <v>Antonio Rodriguez-Campra</v>
          </cell>
          <cell r="K220" t="str">
            <v>https://educorpperu-my.sharepoint.com/personal/diana_zapata_laureate_pe1/Documents/Aplicaciones/Microsoft%20Forms/REGISTRO%20DE%20INICIATIVAS%20-%20GESTI%C3%93N%20DE%20LA%20DEMANDA%20(2%201/Pregunta/Aprobaci%C3%B3n%20de%20la%20iniciativa%20-%20Antonio%20Campra_Angela%20Lucano%20Carran%203.pdf</v>
          </cell>
          <cell r="L220" t="str">
            <v>Ángela Lucano</v>
          </cell>
          <cell r="M220">
            <v>46203</v>
          </cell>
          <cell r="N220" t="str">
            <v>No</v>
          </cell>
          <cell r="O220"/>
          <cell r="P220"/>
          <cell r="Q220" t="str">
            <v>Otro</v>
          </cell>
          <cell r="R220" t="str">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ell>
          <cell r="S220" t="str">
            <v>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ell>
          <cell r="T220" t="str">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ell>
          <cell r="U220" t="str">
            <v>Alumnos</v>
          </cell>
          <cell r="V220" t="str">
            <v>Excelencia operativa</v>
          </cell>
          <cell r="W220" t="str">
            <v>No</v>
          </cell>
          <cell r="X220" t="str">
            <v>No cuantificado o S/0</v>
          </cell>
          <cell r="Y220" t="str">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ell>
          <cell r="Z220" t="str">
            <v>https://educorpperu-my.sharepoint.com/personal/diana_zapata_laureate_pe1/Documents/Aplicaciones/Microsoft%20Forms/REGISTRO%20DE%20INICIATIVAS%20-%20GESTI%C3%93N%20DE%20LA%20DEMANDA%20(2%201/Adjuntar%20sustentos%20que%20ayuden%20al%20entendimiento%20de/Iniciativas%20priorizadas_Angela%20Lucano%20Carran%202.pdf</v>
          </cell>
          <cell r="AA220">
            <v>1.2000000000000002</v>
          </cell>
        </row>
        <row r="221">
          <cell r="A221">
            <v>247</v>
          </cell>
          <cell r="B221">
            <v>46190.718715277799</v>
          </cell>
          <cell r="C221">
            <v>46190.722280092603</v>
          </cell>
          <cell r="D221" t="str">
            <v>angela.lucano@laureate.pe</v>
          </cell>
          <cell r="E221" t="str">
            <v>Angela Lucano Carranza</v>
          </cell>
          <cell r="F221" t="str">
            <v>CIB: Acceso anticipado a cursos en Blackboard mediante habilitación temprana de NRC seleccionados</v>
          </cell>
          <cell r="G221" t="str">
            <v>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v>
          </cell>
          <cell r="H221" t="str">
            <v>CIB</v>
          </cell>
          <cell r="I221" t="str">
            <v>Mónica García - VP Operaciones Digitales y Online</v>
          </cell>
          <cell r="J221" t="str">
            <v>Antonio Rodriguez-Campra</v>
          </cell>
          <cell r="K221" t="str">
            <v>https://educorpperu-my.sharepoint.com/personal/diana_zapata_laureate_pe1/Documents/Aplicaciones/Microsoft%20Forms/REGISTRO%20DE%20INICIATIVAS%20-%20GESTI%C3%93N%20DE%20LA%20DEMANDA%20(2%201/Pregunta/Aprobaci%C3%B3n%20de%20la%20iniciativa%20-%20Antonio%20Campra_Angela%20Lucano%20Carran%204.pdf</v>
          </cell>
          <cell r="L221" t="str">
            <v>Ángela Lucano</v>
          </cell>
          <cell r="M221">
            <v>46203</v>
          </cell>
          <cell r="N221" t="str">
            <v>No</v>
          </cell>
          <cell r="O221"/>
          <cell r="P221"/>
          <cell r="Q221" t="str">
            <v>Otro</v>
          </cell>
          <cell r="R221" t="str">
            <v>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v>
          </cell>
          <cell r="S221" t="str">
            <v>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v>
          </cell>
          <cell r="T221" t="str">
            <v>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v>
          </cell>
          <cell r="U221" t="str">
            <v>Alumnos</v>
          </cell>
          <cell r="V221" t="str">
            <v>Experiencia</v>
          </cell>
          <cell r="W221" t="str">
            <v>No</v>
          </cell>
          <cell r="X221" t="str">
            <v>No cuantificado o S/0</v>
          </cell>
          <cell r="Y221" t="str">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ell>
          <cell r="Z221" t="str">
            <v>https://educorpperu-my.sharepoint.com/personal/diana_zapata_laureate_pe1/Documents/Aplicaciones/Microsoft%20Forms/REGISTRO%20DE%20INICIATIVAS%20-%20GESTI%C3%93N%20DE%20LA%20DEMANDA%20(2%201/Adjuntar%20sustentos%20que%20ayuden%20al%20entendimiento%20de/Iniciativas%20priorizadas_Angela%20Lucano%20Carran%203.pdf</v>
          </cell>
          <cell r="AA221">
            <v>1.3</v>
          </cell>
        </row>
        <row r="222">
          <cell r="A222">
            <v>248</v>
          </cell>
          <cell r="B222">
            <v>46194.373993055597</v>
          </cell>
          <cell r="C222">
            <v>46195.465682870403</v>
          </cell>
          <cell r="D222" t="str">
            <v>angela.lucano@laureate.pe</v>
          </cell>
          <cell r="E222" t="str">
            <v>Angela Lucano Carranza</v>
          </cell>
          <cell r="F222" t="str">
            <v>Validación automática del requisito de idioma para el trámite de Carpeta Bachiller</v>
          </cell>
          <cell r="G222" t="str">
            <v>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v>
          </cell>
          <cell r="H222" t="str">
            <v>UPN</v>
          </cell>
          <cell r="I222" t="str">
            <v>Martín Santana - Rectorado UPN</v>
          </cell>
          <cell r="J222" t="str">
            <v>Luis Eyzaguirre</v>
          </cell>
          <cell r="K222" t="str">
            <v>https://educorpperu-my.sharepoint.com/personal/diana_zapata_laureate_pe1/Documents/Aplicaciones/Microsoft%20Forms/REGISTRO%20DE%20INICIATIVAS%20-%20GESTI%C3%93N%20DE%20LA%20DEMANDA%20(2%201/Pregunta/VB_Automatizaci%C3%B3n%20del%20proceso%20de%20visado%20de%20pr_Angela%20Lucano%20Carran.pdf</v>
          </cell>
          <cell r="L222" t="str">
            <v>Ángela Lucano</v>
          </cell>
          <cell r="M222">
            <v>46310</v>
          </cell>
          <cell r="N222" t="str">
            <v>No</v>
          </cell>
          <cell r="O222"/>
          <cell r="P222"/>
          <cell r="Q222" t="str">
            <v>Otro</v>
          </cell>
          <cell r="R222" t="str">
            <v>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v>
          </cell>
          <cell r="S222" t="str">
            <v>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v>
          </cell>
          <cell r="T222" t="str">
            <v>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v>
          </cell>
          <cell r="U222" t="str">
            <v>Alumnos</v>
          </cell>
          <cell r="V222" t="str">
            <v>Crecimiento escalable</v>
          </cell>
          <cell r="W222" t="str">
            <v>No</v>
          </cell>
          <cell r="X222" t="str">
            <v>Mayor a S/500,000.00</v>
          </cell>
          <cell r="Y222" t="str">
            <v>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v>
          </cell>
          <cell r="Z222" t="str">
            <v>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v>
          </cell>
          <cell r="AA222">
            <v>2</v>
          </cell>
        </row>
        <row r="223">
          <cell r="A223">
            <v>249</v>
          </cell>
          <cell r="B223">
            <v>46196.657141203701</v>
          </cell>
          <cell r="C223">
            <v>46196.657627314802</v>
          </cell>
          <cell r="D223" t="str">
            <v>josselin.aponte@laureate.pe</v>
          </cell>
          <cell r="E223" t="str">
            <v>Josselin Aponte Balladares</v>
          </cell>
          <cell r="F223" t="str">
            <v>Automatizar el registro de productos financieron de UPC</v>
          </cell>
          <cell r="G223" t="str">
            <v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v>
          </cell>
          <cell r="H223" t="str">
            <v>UPC</v>
          </cell>
          <cell r="I223" t="str">
            <v>Álvaro Valdez - VP Operaciones</v>
          </cell>
          <cell r="J223" t="str">
            <v>Diana Figueroa</v>
          </cell>
          <cell r="K223" t="str">
            <v>https://educorpperu-my.sharepoint.com/personal/diana_zapata_laureate_pe1/Documents/Aplicaciones/Microsoft%20Forms/REGISTRO%20DE%20INICIATIVAS%20-%20GESTI%C3%93N%20DE%20LA%20DEMANDA%20(2%201/Pregunta/RE_%20Aprobaci%C3%B3n%20de%20solicitud%20PSFT%20PER05%20-%201805_Josselin%20Aponte%20Ball.pdf</v>
          </cell>
          <cell r="L223" t="str">
            <v>Gerson Vereau</v>
          </cell>
          <cell r="M223">
            <v>46296</v>
          </cell>
          <cell r="N223" t="str">
            <v>No</v>
          </cell>
          <cell r="O223"/>
          <cell r="P223"/>
          <cell r="Q223" t="str">
            <v>Otro</v>
          </cell>
          <cell r="R223" t="str">
            <v>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v>
          </cell>
          <cell r="S223" t="str">
            <v>Agilizar el proceso de inscripción, eliminar los errores manuales y mejorar la credibilidad de los beneficios otorgados</v>
          </cell>
          <cell r="T223" t="str">
            <v>Se busca que se ejecute la primera fase que corresponde hasta el registros de beneficios en Mi UPC (trámites) . además, del consolidado y exportación de data. El área que deberá adaptarse al nuevo formato es el equipo de Financiero, queda pendiente el VB de Yna Pacheco</v>
          </cell>
          <cell r="U223" t="str">
            <v>Todos</v>
          </cell>
          <cell r="V223" t="str">
            <v>Excelencia operativa</v>
          </cell>
          <cell r="W223" t="str">
            <v>No</v>
          </cell>
          <cell r="X223" t="str">
            <v>Mayor a S/500,000.00</v>
          </cell>
          <cell r="Y223" t="str">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v>
          </cell>
          <cell r="Z223" t="str">
            <v>https://educorpperu-my.sharepoint.com/personal/diana_zapata_laureate_pe1/_layouts/15/Doc.aspx?sourcedoc=%7B040C007C-5EB2-4273-AE6B-0341EE8F1C25%7D&amp;file=FLUJO%20DE%20ACTIVACION%20_JOURNEY%20DE%20EJECUCION%20UPC_Josselin%20Aponte%20Ball.pptx&amp;action=edit&amp;mobileredirect=true</v>
          </cell>
          <cell r="AA223">
            <v>1.8</v>
          </cell>
        </row>
        <row r="224">
          <cell r="A224">
            <v>250</v>
          </cell>
          <cell r="B224">
            <v>46195.697905092602</v>
          </cell>
          <cell r="C224">
            <v>46196.758958333303</v>
          </cell>
          <cell r="D224" t="str">
            <v>miriam.marca@laureate.pe</v>
          </cell>
          <cell r="E224" t="str">
            <v>Miriam Marca Delgado</v>
          </cell>
          <cell r="F224" t="str">
            <v>Autoservicio: Cambio de contraseña alumnos y docentes nuevos + Actualización de número celular</v>
          </cell>
          <cell r="G224" t="str">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v>
          </cell>
          <cell r="H224" t="str">
            <v>UPC</v>
          </cell>
          <cell r="I224" t="str">
            <v>Humberto Marotta - Tecnologías y transformación digital</v>
          </cell>
          <cell r="J224" t="str">
            <v>Kelly Wong</v>
          </cell>
          <cell r="K224" t="str">
            <v>https://educorpperu-my.sharepoint.com/personal/diana_zapata_laureate_pe1/_layouts/15/Doc.aspx?sourcedoc=%7B186F0881-74A0-4FD9-86CA-AB8BEF4DEEB3%7D&amp;file=Aprobaci%C3%B3n%20de%20la%20iniciativa%20-%20Gerente%20de%20%C3%A1rea_Miriam%20Marca%20Delgado.docx&amp;action=default&amp;mobileredirect=true</v>
          </cell>
          <cell r="L224" t="str">
            <v>Gerson Vereau</v>
          </cell>
          <cell r="M224">
            <v>46238</v>
          </cell>
          <cell r="N224" t="str">
            <v>No</v>
          </cell>
          <cell r="O224"/>
          <cell r="P224"/>
          <cell r="Q224" t="str">
            <v>ITSM</v>
          </cell>
          <cell r="R224" t="str">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ell>
          <cell r="S224" t="str">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v>
          </cell>
          <cell r="T224" t="str">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ell>
          <cell r="U224" t="str">
            <v>Todos</v>
          </cell>
          <cell r="V224" t="str">
            <v>Crecimiento escalable</v>
          </cell>
          <cell r="W224" t="str">
            <v>No</v>
          </cell>
          <cell r="X224" t="str">
            <v>No cuantificado o S/0</v>
          </cell>
          <cell r="Y224" t="str">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ell>
          <cell r="Z224" t="str">
            <v>https://educorpperu-my.sharepoint.com/personal/diana_zapata_laureate_pe1/_layouts/15/Doc.aspx?sourcedoc=%7B005529C3-5768-414A-A54D-D9386FA5F422%7D&amp;file=Formato%20Solicitud%20de%20Requerimientos%20Simplific_Miriam%20Marca%20Delgado.pptx&amp;action=edit&amp;mobileredirect=true</v>
          </cell>
          <cell r="AA224">
            <v>2.2999999999999998</v>
          </cell>
        </row>
        <row r="225">
          <cell r="A225">
            <v>251</v>
          </cell>
          <cell r="B225">
            <v>46197.763078703698</v>
          </cell>
          <cell r="C225">
            <v>46197.770370370403</v>
          </cell>
          <cell r="D225" t="str">
            <v>antonio.campra@laureate.pe</v>
          </cell>
          <cell r="E225" t="str">
            <v>Antonio Rodriguez-Campra Garcia</v>
          </cell>
          <cell r="F225" t="str">
            <v>Asincronía Cibertec: CRM (solución temporal)</v>
          </cell>
          <cell r="G225" t="str">
            <v>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v>
          </cell>
          <cell r="H225" t="str">
            <v>CIB</v>
          </cell>
          <cell r="I225" t="str">
            <v>Danilo Tauil - GM TecVoc</v>
          </cell>
          <cell r="J225" t="str">
            <v>Antonio Rodríguez-Campra</v>
          </cell>
          <cell r="K225" t="str">
            <v>https://educorpperu-my.sharepoint.com/personal/diana_zapata_laureate_pe1/Documents/Aplicaciones/Microsoft%20Forms/REGISTRO%20DE%20INICIATIVAS%20-%20GESTI%C3%93N%20DE%20LA%20DEMANDA%20(2%201/Pregunta/Aprobaci%C3%B3n%20Cibertec_Antonio%20Rodriguez-Ca.pdf</v>
          </cell>
          <cell r="L225" t="str">
            <v>Carla Arias-Schreiber</v>
          </cell>
          <cell r="M225">
            <v>46206</v>
          </cell>
          <cell r="N225" t="str">
            <v>Sí</v>
          </cell>
          <cell r="O225" t="str">
            <v>TecVoc</v>
          </cell>
          <cell r="P225">
            <v>77565</v>
          </cell>
          <cell r="Q225" t="str">
            <v>Otro</v>
          </cell>
          <cell r="R225" t="str">
            <v>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v>
          </cell>
          <cell r="S225" t="str">
            <v>Reducción significativa (en revisión del % esperado) del attrition, mejora en la satisfacción y % incremental de ebitda año a año</v>
          </cell>
          <cell r="T225" t="str">
            <v>Academia Cibertec, IT, Operaciones OL</v>
          </cell>
          <cell r="U225" t="str">
            <v>Todos</v>
          </cell>
          <cell r="V225" t="str">
            <v>Crecimiento escalable</v>
          </cell>
          <cell r="W225" t="str">
            <v>No</v>
          </cell>
          <cell r="X225" t="str">
            <v>Mayor a S/500,000.00</v>
          </cell>
          <cell r="Y225" t="str">
            <v>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v>
          </cell>
          <cell r="Z225" t="str">
            <v>https://educorpperu.sharepoint.com/:p:/s/Repositorio_EquipoCentral/dit/portafoliosyp/IQBlNk_3SQ9SRK2djnzewcE5AQAq_dKwOCAQdBdYyyVPcHU?e=3kRMRJ</v>
          </cell>
          <cell r="AA225">
            <v>2</v>
          </cell>
        </row>
        <row r="226">
          <cell r="A226">
            <v>252</v>
          </cell>
          <cell r="B226">
            <v>46199.528206018498</v>
          </cell>
          <cell r="C226">
            <v>46199.547962962999</v>
          </cell>
          <cell r="D226" t="str">
            <v>cinthya.perea@laureate.pe</v>
          </cell>
          <cell r="E226" t="str">
            <v>Cinthya Perea Isasi</v>
          </cell>
          <cell r="F226" t="str">
            <v>Aurora Data Lake</v>
          </cell>
          <cell r="G226" t="str">
            <v xml:space="preserve">Modernizar la plataforma de datos y analítica, con acceso a los usuarios a visualizar los productos que tenemos disponibles en Data &amp; BI.
</v>
          </cell>
          <cell r="H226" t="str">
            <v>LAU</v>
          </cell>
          <cell r="I226" t="str">
            <v>Humberto Marotta - Tecnologías y transformación digital</v>
          </cell>
          <cell r="J226" t="str">
            <v>Cinthya Perea</v>
          </cell>
          <cell r="K226" t="str">
            <v>https://educorpperu-my.sharepoint.com/personal/diana_zapata_laureate_pe1/Documents/Aplicaciones/Microsoft%20Forms/REGISTRO%20DE%20INICIATIVAS%20-%20GESTI%C3%93N%20DE%20LA%20DEMANDA%20(2%201/Pregunta/Conformidad%20para%20ingreso%20a%20la%20Demanda_Cinthya%20Perea%20Isasi.pdf</v>
          </cell>
          <cell r="L226" t="str">
            <v>Gerson Vereau</v>
          </cell>
          <cell r="M226">
            <v>46568</v>
          </cell>
          <cell r="N226" t="str">
            <v>No</v>
          </cell>
          <cell r="O226"/>
          <cell r="P226"/>
          <cell r="Q226" t="str">
            <v>Otro</v>
          </cell>
          <cell r="R226" t="str">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v>
          </cell>
          <cell r="S226" t="str">
            <v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v>
          </cell>
          <cell r="T226" t="str">
            <v>Data &amp; BI</v>
          </cell>
          <cell r="U226" t="str">
            <v>Administrativos</v>
          </cell>
          <cell r="V226" t="str">
            <v>Excelencia operativa</v>
          </cell>
          <cell r="W226" t="str">
            <v>No</v>
          </cell>
          <cell r="X226" t="str">
            <v>No cuantificado o S/0</v>
          </cell>
          <cell r="Y226" t="str">
            <v>Autonomía: el área consulta sin esperar
Velocidad: de semanas a minutos
Confianza: dato único y certificado
Trazabilidad: sabe de dónde viene el dato</v>
          </cell>
          <cell r="Z226" t="str">
            <v>https://educorpperu-my.sharepoint.com/personal/diana_zapata_laureate_pe1/_layouts/15/Doc.aspx?sourcedoc=%7B95C567E8-7CA7-4921-84DA-6A8C37FAD1A1%7D&amp;file=Gesti%C3%B3n%20de%20iniciativas%20-%20Aurora%20Data%20Lake_Cinthya%20Perea%20Isasi.pptx&amp;action=edit&amp;mobileredirect=true</v>
          </cell>
          <cell r="AA226">
            <v>0.60000000000000009</v>
          </cell>
        </row>
        <row r="227">
          <cell r="A227">
            <v>253</v>
          </cell>
          <cell r="B227">
            <v>46199.548020833303</v>
          </cell>
          <cell r="C227">
            <v>46199.553888888899</v>
          </cell>
          <cell r="D227" t="str">
            <v>cinthya.perea@laureate.pe</v>
          </cell>
          <cell r="E227" t="str">
            <v>Cinthya Perea Isasi</v>
          </cell>
          <cell r="F227" t="str">
            <v>Aurora Data Explorer</v>
          </cell>
          <cell r="G227" t="str">
            <v xml:space="preserve">Implementar una solución que permita democratizar el acceso al datalake de la compañía de una manera gobernada (Aurora Data Explorer)
</v>
          </cell>
          <cell r="H227" t="str">
            <v>LAU</v>
          </cell>
          <cell r="I227" t="str">
            <v>Humberto Marotta - Tecnologías y transformación digital</v>
          </cell>
          <cell r="J227" t="str">
            <v>Cinthya Perea</v>
          </cell>
          <cell r="K227" t="str">
            <v>https://educorpperu-my.sharepoint.com/personal/diana_zapata_laureate_pe1/Documents/Aplicaciones/Microsoft%20Forms/REGISTRO%20DE%20INICIATIVAS%20-%20GESTI%C3%93N%20DE%20LA%20DEMANDA%20(2%201/Pregunta/Conformidad%20para%20ingreso%20a%20la%20Demanda_Cinthya%20Perea%20Isasi%201.pdf</v>
          </cell>
          <cell r="L227" t="str">
            <v>Gerson Vereau</v>
          </cell>
          <cell r="M227">
            <v>46563</v>
          </cell>
          <cell r="N227" t="str">
            <v>No</v>
          </cell>
          <cell r="O227"/>
          <cell r="P227"/>
          <cell r="Q227" t="str">
            <v>Otro</v>
          </cell>
          <cell r="R227" t="str">
            <v xml:space="preserve">Democratizar el acceso al datalake de la compañía de una manera gobernada
</v>
          </cell>
          <cell r="S227" t="str">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v>
          </cell>
          <cell r="T227" t="str">
            <v>Data y BI</v>
          </cell>
          <cell r="U227" t="str">
            <v>Administrativos</v>
          </cell>
          <cell r="V227" t="str">
            <v>Excelencia operativa</v>
          </cell>
          <cell r="W227" t="str">
            <v>No</v>
          </cell>
          <cell r="X227" t="str">
            <v>No cuantificado o S/0</v>
          </cell>
          <cell r="Y227" t="str">
            <v>Autonomía: el área consulta sin esperar
Velocidad: de semanas a minutos
Confianza: dato único y certificado</v>
          </cell>
          <cell r="Z227" t="str">
            <v>https://educorpperu-my.sharepoint.com/personal/diana_zapata_laureate_pe1/_layouts/15/Doc.aspx?sourcedoc=%7B8F0AEBB4-6AC4-432E-811C-06BCC6AAC7A7%7D&amp;file=Gesti%C3%B3n%20de%20iniciativas%20-%20Aurora%20Data%20Explorer_Cinthya%20Perea%20Isasi.pptx&amp;action=edit&amp;mobileredirect=true</v>
          </cell>
          <cell r="AA227">
            <v>0.60000000000000009</v>
          </cell>
        </row>
        <row r="228">
          <cell r="A228">
            <v>254</v>
          </cell>
          <cell r="B228">
            <v>46203.464548611097</v>
          </cell>
          <cell r="C228">
            <v>46203.490740740701</v>
          </cell>
          <cell r="D228" t="str">
            <v>nestor.ayasta@laureate.pe</v>
          </cell>
          <cell r="E228" t="str">
            <v>Nestor Ayasta Valera</v>
          </cell>
          <cell r="F228" t="str">
            <v>Modelo de Cliente Único en UPN</v>
          </cell>
          <cell r="G228" t="str">
            <v xml:space="preserve">Mayor tasa de conversión en prospectos reciclados: el asesor puede retomar el contexto exacto del prospecto (programa evaluado, objeción anterior, canal de origen) y personalizar el acercamiento en lugar de tratar a un prospecto conocido como uno nuevo.
</v>
          </cell>
          <cell r="H228" t="str">
            <v>UPN</v>
          </cell>
          <cell r="I228" t="str">
            <v>Ivan Olivares - VP Marketing y Comercial</v>
          </cell>
          <cell r="J228" t="str">
            <v>Néstor Ayasta</v>
          </cell>
          <cell r="K228" t="str">
            <v>https://educorpperu-my.sharepoint.com/personal/diana_zapata_laureate_pe1/Documents/Aplicaciones/Microsoft%20Forms/REGISTRO%20DE%20INICIATIVAS%20-%20GESTI%C3%93N%20DE%20LA%20DEMANDA%20(2%201/Pregunta/APROBACI%C3%93N_Nestor%20Ayasta%20Valera.pdf</v>
          </cell>
          <cell r="L228" t="str">
            <v>Bruno Chiappe</v>
          </cell>
          <cell r="M228">
            <v>46233</v>
          </cell>
          <cell r="N228" t="str">
            <v>No</v>
          </cell>
          <cell r="O228"/>
          <cell r="P228"/>
          <cell r="Q228" t="str">
            <v>Otro</v>
          </cell>
          <cell r="R228" t="str">
            <v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v>
          </cell>
          <cell r="S228" t="str">
            <v>Contar con un id único registro de contacto por persona en el CRM de UPN, permitirá marcarlo para luego poder ir llenando los demás datos en futuras interacciones y así contar historial completo independiente de la campaña o período académico</v>
          </cell>
          <cell r="T228" t="str">
            <v>Admisión, Command Center, Marketing Digital</v>
          </cell>
          <cell r="U228" t="str">
            <v>Todos</v>
          </cell>
          <cell r="V228" t="str">
            <v>Excelencia operativa</v>
          </cell>
          <cell r="W228" t="str">
            <v>No</v>
          </cell>
          <cell r="X228" t="str">
            <v>Entre S/100,000.00 y S/500,000.00</v>
          </cell>
          <cell r="Y228" t="str">
            <v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v>
          </cell>
          <cell r="Z228" t="str">
            <v>https://educorpperu-my.sharepoint.com/personal/diana_zapata_laureate_pe1/_layouts/15/Doc.aspx?sourcedoc=%7B24F89CD6-E723-4EF0-BDC9-3147A2EC3D9B%7D&amp;file=Pedidos%20UPN%20MEJORAS_Nestor%20Ayasta%20Valera.pptx&amp;action=edit&amp;mobileredirect=true</v>
          </cell>
          <cell r="AA228">
            <v>1.5</v>
          </cell>
        </row>
        <row r="229">
          <cell r="A229">
            <v>255</v>
          </cell>
          <cell r="B229">
            <v>46203.490798611099</v>
          </cell>
          <cell r="C229">
            <v>46203.494062500002</v>
          </cell>
          <cell r="D229" t="str">
            <v>nestor.ayasta@laureate.pe</v>
          </cell>
          <cell r="E229" t="str">
            <v>Nestor Ayasta Valera</v>
          </cell>
          <cell r="F229" t="str">
            <v>Integración de las variables de la oferta</v>
          </cell>
          <cell r="G229" t="str">
            <v xml:space="preserve">Reducción de la cantidad de oportunidades perdidas por combinaciones inválidas que llegan a admisión y se revierten. Impactando en la tasa de conversión
</v>
          </cell>
          <cell r="H229" t="str">
            <v>UPN</v>
          </cell>
          <cell r="I229" t="str">
            <v>Ivan Olivares - VP Marketing y Comercial</v>
          </cell>
          <cell r="J229" t="str">
            <v>Néstor Ayasta</v>
          </cell>
          <cell r="K229" t="str">
            <v>https://educorpperu-my.sharepoint.com/personal/diana_zapata_laureate_pe1/Documents/Aplicaciones/Microsoft%20Forms/REGISTRO%20DE%20INICIATIVAS%20-%20GESTI%C3%93N%20DE%20LA%20DEMANDA%20(2%201/Pregunta/APROBACI%C3%93N_Nestor%20Ayasta%20Valera%201.pdf</v>
          </cell>
          <cell r="L229" t="str">
            <v>Bruno Chiappe</v>
          </cell>
          <cell r="M229">
            <v>46233</v>
          </cell>
          <cell r="N229" t="str">
            <v>No</v>
          </cell>
          <cell r="O229"/>
          <cell r="P229"/>
          <cell r="Q229" t="str">
            <v>Otro</v>
          </cell>
          <cell r="R229" t="str">
            <v>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v>
          </cell>
          <cell r="S229" t="str">
            <v>Contar con las variables de oferta académica integradas</v>
          </cell>
          <cell r="T229" t="str">
            <v>admisión, comman center control, back office</v>
          </cell>
          <cell r="U229" t="str">
            <v>Todos</v>
          </cell>
          <cell r="V229" t="str">
            <v>Excelencia operativa</v>
          </cell>
          <cell r="W229" t="str">
            <v>No</v>
          </cell>
          <cell r="X229" t="str">
            <v>Entre S/100,000.00 y S/500,000.00</v>
          </cell>
          <cell r="Y229" t="str">
            <v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v>
          </cell>
          <cell r="Z229" t="str">
            <v>https://educorpperu-my.sharepoint.com/personal/diana_zapata_laureate_pe1/_layouts/15/Doc.aspx?sourcedoc=%7B7383D943-290F-433F-AA5A-DA7BF50083D9%7D&amp;file=Pedidos%20UPN%20MEJORAS_Nestor%20Ayasta%20Valera%201.pptx&amp;action=edit&amp;mobileredirect=true</v>
          </cell>
          <cell r="AA229">
            <v>1.5</v>
          </cell>
        </row>
        <row r="230">
          <cell r="A230">
            <v>256</v>
          </cell>
          <cell r="B230">
            <v>46203.494097222203</v>
          </cell>
          <cell r="C230">
            <v>46203.495914351799</v>
          </cell>
          <cell r="D230" t="str">
            <v>nestor.ayasta@laureate.pe</v>
          </cell>
          <cell r="E230" t="str">
            <v>Nestor Ayasta Valera</v>
          </cell>
          <cell r="F230" t="str">
            <v>Que el asesor pueda generar y enviar constancias de ingreso</v>
          </cell>
          <cell r="G230" t="str">
            <v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v>
          </cell>
          <cell r="H230" t="str">
            <v>UPN</v>
          </cell>
          <cell r="I230" t="str">
            <v>Ivan Olivares - VP Marketing y Comercial</v>
          </cell>
          <cell r="J230" t="str">
            <v>Néstor Ayasta</v>
          </cell>
          <cell r="K230" t="str">
            <v>https://educorpperu-my.sharepoint.com/personal/diana_zapata_laureate_pe1/Documents/Aplicaciones/Microsoft%20Forms/REGISTRO%20DE%20INICIATIVAS%20-%20GESTI%C3%93N%20DE%20LA%20DEMANDA%20(2%201/Pregunta/APROBACI%C3%93N_Nestor%20Ayasta%20Valera%202.pdf</v>
          </cell>
          <cell r="L230" t="str">
            <v>Bruno Chiappe</v>
          </cell>
          <cell r="M230">
            <v>46233</v>
          </cell>
          <cell r="N230" t="str">
            <v>No</v>
          </cell>
          <cell r="O230"/>
          <cell r="P230"/>
          <cell r="Q230" t="str">
            <v>Otro</v>
          </cell>
          <cell r="R230" t="str">
            <v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v>
          </cell>
          <cell r="S230" t="str">
            <v>El sistema debe permitir enviar en automático la constancia de ingreso correspondiente a todo ingresante a la UPN</v>
          </cell>
          <cell r="T230" t="str">
            <v>admisión, control, back office</v>
          </cell>
          <cell r="U230" t="str">
            <v>Todos</v>
          </cell>
          <cell r="V230" t="str">
            <v>Excelencia operativa</v>
          </cell>
          <cell r="W230" t="str">
            <v>No</v>
          </cell>
          <cell r="X230" t="str">
            <v>Entre S/100,000.00 y S/500,000.00</v>
          </cell>
          <cell r="Y230" t="str">
            <v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v>
          </cell>
          <cell r="Z230" t="str">
            <v>https://educorpperu-my.sharepoint.com/personal/diana_zapata_laureate_pe1/_layouts/15/Doc.aspx?sourcedoc=%7BA509D71C-A48F-4BC2-B7BC-0DF590817908%7D&amp;file=Pedidos%20UPN%20MEJORAS_Nestor%20Ayasta%20Valera%202.pptx&amp;action=edit&amp;mobileredirect=true</v>
          </cell>
          <cell r="AA230">
            <v>1.5</v>
          </cell>
        </row>
        <row r="231">
          <cell r="A231">
            <v>257</v>
          </cell>
          <cell r="B231">
            <v>46203.495949074102</v>
          </cell>
          <cell r="C231">
            <v>46203.499293981498</v>
          </cell>
          <cell r="D231" t="str">
            <v>nestor.ayasta@laureate.pe</v>
          </cell>
          <cell r="E231" t="str">
            <v>Nestor Ayasta Valera</v>
          </cell>
          <cell r="F231" t="str">
            <v>Dato telefónico del apoderado no permite marcarlo desde CRM</v>
          </cell>
          <cell r="G231" t="str">
            <v xml:space="preserve">Necesitamos que el dato telefónico del apoderado pueda ser marcado desde CRM  para poder contactarlo con la misma facilidad que los prospectos logrando mayor conversión siendo él un decisor clave. </v>
          </cell>
          <cell r="H231" t="str">
            <v>UPN</v>
          </cell>
          <cell r="I231" t="str">
            <v>Ivan Olivares - VP Marketing y Comercial</v>
          </cell>
          <cell r="J231" t="str">
            <v>Néstor Ayasta</v>
          </cell>
          <cell r="K231" t="str">
            <v>https://educorpperu-my.sharepoint.com/personal/diana_zapata_laureate_pe1/Documents/Aplicaciones/Microsoft%20Forms/REGISTRO%20DE%20INICIATIVAS%20-%20GESTI%C3%93N%20DE%20LA%20DEMANDA%20(2%201/Pregunta/APROBACI%C3%93N_Nestor%20Ayasta%20Valera%203.pdf</v>
          </cell>
          <cell r="L231" t="str">
            <v>Bruno Chiappe</v>
          </cell>
          <cell r="M231">
            <v>46233</v>
          </cell>
          <cell r="N231" t="str">
            <v>No</v>
          </cell>
          <cell r="O231"/>
          <cell r="P231"/>
          <cell r="Q231" t="str">
            <v>Otro</v>
          </cell>
          <cell r="R231" t="str">
            <v>Dato telefónico del apoderado no permite marcarlo desde CRM</v>
          </cell>
          <cell r="S231" t="str">
            <v>Poder contactarlo desde CRM</v>
          </cell>
          <cell r="T231" t="str">
            <v>admisión, Command Center, mkt digital, prospección</v>
          </cell>
          <cell r="U231" t="str">
            <v>Todos</v>
          </cell>
          <cell r="V231" t="str">
            <v>Excelencia operativa</v>
          </cell>
          <cell r="W231" t="str">
            <v>No</v>
          </cell>
          <cell r="X231" t="str">
            <v>Entre S/100,000.00 y S/500,000.00</v>
          </cell>
          <cell r="Y231" t="str">
            <v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v>
          </cell>
          <cell r="Z231" t="str">
            <v>https://educorpperu-my.sharepoint.com/personal/diana_zapata_laureate_pe1/_layouts/15/Doc.aspx?sourcedoc=%7BF63D462E-777D-4480-899D-D89747E376C2%7D&amp;file=Pedidos%20UPN%20MEJORAS_Nestor%20Ayasta%20Valera%203.pptx&amp;action=edit&amp;mobileredirect=true</v>
          </cell>
          <cell r="AA231">
            <v>1.5</v>
          </cell>
        </row>
        <row r="232">
          <cell r="A232">
            <v>258</v>
          </cell>
          <cell r="B232">
            <v>46203.499340277798</v>
          </cell>
          <cell r="C232">
            <v>46203.500787037003</v>
          </cell>
          <cell r="D232" t="str">
            <v>nestor.ayasta@laureate.pe</v>
          </cell>
          <cell r="E232" t="str">
            <v>Nestor Ayasta Valera</v>
          </cell>
          <cell r="F232" t="str">
            <v>Doble tipificación (CRM – Genesys – Chatigo)</v>
          </cell>
          <cell r="G232" t="str">
            <v xml:space="preserve">Actualmente debe de tipificarse el resultado de la llamada o interacción en whatsapp en el mismo Genesys y Chatigo (mediante un solo nivel). Asimismo, debe de valorarse también la actividad de llamada o de whatsapp generada en el CRM (mediante cuatro niveles).
</v>
          </cell>
          <cell r="H232" t="str">
            <v>UPN</v>
          </cell>
          <cell r="I232" t="str">
            <v>Ivan Olivares - VP Marketing y Comercial</v>
          </cell>
          <cell r="J232" t="str">
            <v>Néstor Ayasta</v>
          </cell>
          <cell r="K232" t="str">
            <v>https://educorpperu-my.sharepoint.com/personal/diana_zapata_laureate_pe1/Documents/Aplicaciones/Microsoft%20Forms/REGISTRO%20DE%20INICIATIVAS%20-%20GESTI%C3%93N%20DE%20LA%20DEMANDA%20(2%201/Pregunta/APROBACI%C3%93N_Nestor%20Ayasta%20Valera%204.pdf</v>
          </cell>
          <cell r="L232" t="str">
            <v>Bruno Chiappe</v>
          </cell>
          <cell r="M232">
            <v>46233</v>
          </cell>
          <cell r="N232" t="str">
            <v>No</v>
          </cell>
          <cell r="O232"/>
          <cell r="P232"/>
          <cell r="Q232" t="str">
            <v>Otro</v>
          </cell>
          <cell r="R232" t="str">
            <v xml:space="preserve">Actualmente debe de tipificarse el resultado de la llamada o interacción en whatsapp en el mismo Genesys y Chatigo (mediante un solo nivel). Asimismo, debe de valorarse también la actividad de llamada o de whatsapp generada en el CRM (mediante cuatro niveles).
</v>
          </cell>
          <cell r="S232" t="str">
            <v>Implementar una integración directa entre Genesys/Chatigo y el CRM que permita sincronizar automáticamente de las tipificaciones.</v>
          </cell>
          <cell r="T232" t="str">
            <v>admisión, command center, makt digital, prospección</v>
          </cell>
          <cell r="U232" t="str">
            <v>Todos</v>
          </cell>
          <cell r="V232" t="str">
            <v>Excelencia operativa</v>
          </cell>
          <cell r="W232" t="str">
            <v>No</v>
          </cell>
          <cell r="X232" t="str">
            <v>Entre S/100,000.00 y S/500,000.00</v>
          </cell>
          <cell r="Y232" t="str">
            <v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v>
          </cell>
          <cell r="Z232" t="str">
            <v>https://educorpperu-my.sharepoint.com/personal/diana_zapata_laureate_pe1/_layouts/15/Doc.aspx?sourcedoc=%7B1C8F7AD9-D712-4AFE-9390-439E3CBFB7E6%7D&amp;file=Pedidos%20UPN%20MEJORAS_Nestor%20Ayasta%20Valera%204.pptx&amp;action=edit&amp;mobileredirect=true</v>
          </cell>
          <cell r="AA232">
            <v>1.5</v>
          </cell>
        </row>
        <row r="233">
          <cell r="A233">
            <v>259</v>
          </cell>
          <cell r="B233">
            <v>46203.5008564815</v>
          </cell>
          <cell r="C233">
            <v>46203.5022453704</v>
          </cell>
          <cell r="D233" t="str">
            <v>nestor.ayasta@laureate.pe</v>
          </cell>
          <cell r="E233" t="str">
            <v>Nestor Ayasta Valera</v>
          </cell>
          <cell r="F233" t="str">
            <v>Actualización automática de Hitos en CRM</v>
          </cell>
          <cell r="G233" t="str">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ell>
          <cell r="H233" t="str">
            <v>UPN</v>
          </cell>
          <cell r="I233" t="str">
            <v>Ivan Olivares - VP Marketing y Comercial</v>
          </cell>
          <cell r="J233" t="str">
            <v>Néstor Ayasta</v>
          </cell>
          <cell r="K233" t="str">
            <v>https://educorpperu-my.sharepoint.com/personal/diana_zapata_laureate_pe1/Documents/Aplicaciones/Microsoft%20Forms/REGISTRO%20DE%20INICIATIVAS%20-%20GESTI%C3%93N%20DE%20LA%20DEMANDA%20(2%201/Pregunta/APROBACI%C3%93N_Nestor%20Ayasta%20Valera%205.pdf</v>
          </cell>
          <cell r="L233" t="str">
            <v>Bruno Chiappe</v>
          </cell>
          <cell r="M233">
            <v>46233</v>
          </cell>
          <cell r="N233" t="str">
            <v>No</v>
          </cell>
          <cell r="O233"/>
          <cell r="P233"/>
          <cell r="Q233" t="str">
            <v>Otro</v>
          </cell>
          <cell r="R233" t="str">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ell>
          <cell r="S233" t="str">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v>
          </cell>
          <cell r="T233" t="str">
            <v>admisión, back office, makt digital, command center</v>
          </cell>
          <cell r="U233" t="str">
            <v>Todos</v>
          </cell>
          <cell r="V233" t="str">
            <v>Excelencia operativa</v>
          </cell>
          <cell r="W233" t="str">
            <v>No</v>
          </cell>
          <cell r="X233" t="str">
            <v>Entre S/100,000.00 y S/500,000.00</v>
          </cell>
          <cell r="Y233" t="str">
            <v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v>
          </cell>
          <cell r="Z233" t="str">
            <v>https://educorpperu-my.sharepoint.com/personal/diana_zapata_laureate_pe1/_layouts/15/Doc.aspx?sourcedoc=%7BFDDA71CE-4BC1-47BC-B10C-1E0BCEB3794F%7D&amp;file=Pedidos%20UPN%20MEJORAS_Nestor%20Ayasta%20Valera%205.pptx&amp;action=edit&amp;mobileredirect=true</v>
          </cell>
          <cell r="AA233">
            <v>1.5</v>
          </cell>
        </row>
        <row r="234">
          <cell r="A234">
            <v>260</v>
          </cell>
          <cell r="B234">
            <v>46203.383495370399</v>
          </cell>
          <cell r="C234">
            <v>46203.733530092599</v>
          </cell>
          <cell r="D234" t="str">
            <v>brunella.manrique@laureate.pe</v>
          </cell>
          <cell r="E234" t="str">
            <v>Brunella Manrique Caballero</v>
          </cell>
          <cell r="F234" t="str">
            <v>TOOL EN ALCANCE SOX - SHAREPOINT POWER PLATFORM UPC: Se requiere retirar del rol privilegiado site_admin al grupo de acceso UPC - ADMIN UPC TRAMITES</v>
          </cell>
          <cell r="G234" t="str">
            <v>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v>
          </cell>
          <cell r="H234" t="str">
            <v>UPC</v>
          </cell>
          <cell r="I234" t="str">
            <v>Jesse Singh - IT Compliance Director</v>
          </cell>
          <cell r="J234" t="str">
            <v>Brunella Manrique</v>
          </cell>
          <cell r="K234" t="str">
            <v>https://educorpperu-my.sharepoint.com/personal/diana_zapata_laureate_pe1/Documents/Aplicaciones/Microsoft%20Forms/REGISTRO%20DE%20INICIATIVAS%20-%20GESTI%C3%93N%20DE%20LA%20DEMANDA%20(2%201/Pregunta/Approval%20of%20IT%20Compliance%20Director_Brunella%20Manrique%20Ca.pdf</v>
          </cell>
          <cell r="L234" t="str">
            <v>Gerson Vereau</v>
          </cell>
          <cell r="M234">
            <v>46220</v>
          </cell>
          <cell r="N234" t="str">
            <v>No</v>
          </cell>
          <cell r="O234"/>
          <cell r="P234"/>
          <cell r="Q234" t="str">
            <v>Regulatoria</v>
          </cell>
          <cell r="R234" t="str">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v>
          </cell>
          <cell r="S234" t="str">
            <v>Retirar el rol site_admin al grupo UPC ADMIN UPC TRAMITES</v>
          </cell>
          <cell r="T234" t="str">
            <v>Proceso de trámites a través de Power Platform</v>
          </cell>
          <cell r="U234" t="str">
            <v>Todos</v>
          </cell>
          <cell r="V234" t="str">
            <v>Excelencia operativa</v>
          </cell>
          <cell r="W234" t="str">
            <v>No</v>
          </cell>
          <cell r="X234" t="str">
            <v>No cuantificado o S/0</v>
          </cell>
          <cell r="Y234" t="str">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v>
          </cell>
          <cell r="Z234" t="str">
            <v>https://educorpperu-my.sharepoint.com/personal/diana_zapata_laureate_pe1/Documents/Aplicaciones/Microsoft%20Forms/REGISTRO%20DE%20INICIATIVAS%20-%20GESTI%C3%93N%20DE%20LA%20DEMANDA%20(2%201/Adjuntar%20sustentos%20que%20ayuden%20al%20entendimiento%20de/change_request%20CHG0099754_Brunella%20Manrique%20Ca.pdf</v>
          </cell>
          <cell r="AA234">
            <v>2.7</v>
          </cell>
        </row>
        <row r="235">
          <cell r="A235">
            <v>261</v>
          </cell>
          <cell r="B235">
            <v>46204.078136574099</v>
          </cell>
          <cell r="C235">
            <v>46204.456331018497</v>
          </cell>
          <cell r="D235" t="str">
            <v>javier.santiago@laureate.pe</v>
          </cell>
          <cell r="E235" t="str">
            <v>Javier Santiago Modesto</v>
          </cell>
          <cell r="F235" t="str">
            <v>Api CRM para registro de información de Trámites Bachiller.</v>
          </cell>
          <cell r="G235" t="str">
            <v>Necesitamos asegurar el registro de información relevante de Trámites Bachiller, para garantizar la integridad de la información con CRM, logrando que el 100% de los trámites bachiller estén identificados correctamente en CRM.</v>
          </cell>
          <cell r="H235" t="str">
            <v>UPN</v>
          </cell>
          <cell r="I235" t="str">
            <v>Mónica García - VP Operaciones Digitales y Online</v>
          </cell>
          <cell r="J235" t="str">
            <v>Jose Horna</v>
          </cell>
          <cell r="K235" t="str">
            <v>https://educorpperu-my.sharepoint.com/personal/diana_zapata_laureate_pe1/Documents/Aplicaciones/Microsoft%20Forms/REGISTRO%20DE%20INICIATIVAS%20-%20GESTI%C3%93N%20DE%20LA%20DEMANDA%20(2%201/Pregunta/Aprobaci%C3%B3n%20de%20VP%20o%20Director_Javier%20Santiago%20Mode.pdf</v>
          </cell>
          <cell r="L235" t="str">
            <v>Franco Vera</v>
          </cell>
          <cell r="M235">
            <v>46251</v>
          </cell>
          <cell r="N235" t="str">
            <v>No</v>
          </cell>
          <cell r="O235"/>
          <cell r="P235"/>
          <cell r="Q235" t="str">
            <v>Otro</v>
          </cell>
          <cell r="R235" t="str">
            <v>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v>
          </cell>
          <cell r="S235" t="str">
            <v>Api CRM permitirá registrar información relevante de trámites bachiller, para fines de reporteria de CRM.</v>
          </cell>
          <cell r="T235" t="str">
            <v>CRM, Grados y Títulos, Experiencia del estudiante</v>
          </cell>
          <cell r="U235" t="str">
            <v>Alumnos</v>
          </cell>
          <cell r="V235" t="str">
            <v>Excelencia operativa</v>
          </cell>
          <cell r="W235" t="str">
            <v>No</v>
          </cell>
          <cell r="X235" t="str">
            <v>No cuantificado o S/0</v>
          </cell>
          <cell r="Y235" t="str">
            <v>Reportería y gestión de Trámites Bachiller por estados (solicitados, anulados, pagados, observados)</v>
          </cell>
          <cell r="Z235" t="str">
            <v>https://educorpperu-my.sharepoint.com/personal/diana_zapata_laureate_pe1/_layouts/15/Doc.aspx?sourcedoc=%7B981A85BC-F613-4585-BC6B-59CADFCF0655%7D&amp;file=Solicitud%20de%20requerimientos%20Idea%20nueva%20y%20mejo_Javier%20Santiago%20Mode%201.pptx&amp;action=edit&amp;mobileredirect=true</v>
          </cell>
          <cell r="AA235">
            <v>1.2000000000000002</v>
          </cell>
        </row>
        <row r="236">
          <cell r="A236">
            <v>262</v>
          </cell>
          <cell r="B236">
            <v>46204.403275463003</v>
          </cell>
          <cell r="C236">
            <v>46204.477384259299</v>
          </cell>
          <cell r="D236" t="str">
            <v>manuel.castro@upc.pe</v>
          </cell>
          <cell r="E236" t="str">
            <v>Manuel Maguin Castro Chiroque</v>
          </cell>
          <cell r="F236" t="str">
            <v>Sistema Automatizado de Apertura y Cierre de Aulas</v>
          </cell>
          <cell r="G236" t="str">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ell>
          <cell r="H236" t="str">
            <v>UPN</v>
          </cell>
          <cell r="I236" t="str">
            <v>Álvaro Valdez - VP Operaciones</v>
          </cell>
          <cell r="J236" t="str">
            <v>Manuel Castro</v>
          </cell>
          <cell r="K236" t="str">
            <v>https://educorpperu-my.sharepoint.com/personal/diana_zapata_laureate_pe1/Documents/Aplicaciones/Microsoft%20Forms/REGISTRO%20DE%20INICIATIVAS%20-%20GESTI%C3%93N%20DE%20LA%20DEMANDA%20(2%201/Pregunta/Aprobaci%C3%B3n%20Direcci%C3%B3n_Manuel%20Maguin%20Castro.pdf</v>
          </cell>
          <cell r="L236" t="str">
            <v>Franco Vera</v>
          </cell>
          <cell r="M236">
            <v>46231</v>
          </cell>
          <cell r="N236" t="str">
            <v>Sí</v>
          </cell>
          <cell r="O236" t="str">
            <v>Expansion/ Footprint</v>
          </cell>
          <cell r="P236" t="str">
            <v>76746</v>
          </cell>
          <cell r="Q236" t="str">
            <v>Otro</v>
          </cell>
          <cell r="R236" t="str">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ell>
          <cell r="S236" t="str">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ell>
          <cell r="T236" t="str">
            <v xml:space="preserve">Proceso de apertura y cierre de puertas. Las áreas impactadas son: equipo de docentes y el equipo de ambientes académicos. </v>
          </cell>
          <cell r="U236" t="str">
            <v>Todos</v>
          </cell>
          <cell r="V236" t="str">
            <v>Excelencia operativa</v>
          </cell>
          <cell r="W236" t="str">
            <v>No</v>
          </cell>
          <cell r="X236" t="str">
            <v>Mayor a S/500,000.00</v>
          </cell>
          <cell r="Y236" t="str">
            <v xml:space="preserve">Autogestión de docentes, mejoras en la seguridad de los espacios, reasignación de actividades de que SI aportan valor a la gestión operativa de campus. </v>
          </cell>
          <cell r="Z236" t="str">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v>
          </cell>
          <cell r="AA236">
            <v>1.8</v>
          </cell>
        </row>
        <row r="237">
          <cell r="A237">
            <v>263</v>
          </cell>
          <cell r="B237">
            <v>46204.477546296301</v>
          </cell>
          <cell r="C237">
            <v>46204.480995370403</v>
          </cell>
          <cell r="D237" t="str">
            <v>manuel.castro@upc.pe</v>
          </cell>
          <cell r="E237" t="str">
            <v>Manuel Maguin Castro Chiroque</v>
          </cell>
          <cell r="F237" t="str">
            <v>Sistema Automatizado de Apertura y Cierre de Aulas</v>
          </cell>
          <cell r="G237" t="str">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ell>
          <cell r="H237" t="str">
            <v>UPC</v>
          </cell>
          <cell r="I237" t="str">
            <v>Álvaro Valdez - VP Operaciones</v>
          </cell>
          <cell r="J237" t="str">
            <v>Manuel Castro Chiroque - Ambientes académicos</v>
          </cell>
          <cell r="K237" t="str">
            <v>https://educorpperu-my.sharepoint.com/personal/diana_zapata_laureate_pe1/Documents/Aplicaciones/Microsoft%20Forms/REGISTRO%20DE%20INICIATIVAS%20-%20GESTI%C3%93N%20DE%20LA%20DEMANDA%20(2%201/Pregunta/Aprobaci%C3%B3n%20Direcci%C3%B3n_Manuel%20Maguin%20Castro%201.pdf</v>
          </cell>
          <cell r="L237" t="str">
            <v>Franco Vera</v>
          </cell>
          <cell r="M237">
            <v>46230</v>
          </cell>
          <cell r="N237" t="str">
            <v>Sí</v>
          </cell>
          <cell r="O237" t="str">
            <v>Expansion/ Footprint</v>
          </cell>
          <cell r="P237" t="str">
            <v>76746</v>
          </cell>
          <cell r="Q237" t="str">
            <v>Otro</v>
          </cell>
          <cell r="R237" t="str">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ell>
          <cell r="S237" t="str">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ell>
          <cell r="T237" t="str">
            <v xml:space="preserve">Proceso de apertura y cierre de puertas. Las áreas impactadas son: equipo de docentes y el equipo de ambientes académicos. </v>
          </cell>
          <cell r="U237" t="str">
            <v>Todos</v>
          </cell>
          <cell r="V237" t="str">
            <v>Excelencia operativa</v>
          </cell>
          <cell r="W237" t="str">
            <v>No</v>
          </cell>
          <cell r="X237" t="str">
            <v>Mayor a S/500,000.00</v>
          </cell>
          <cell r="Y237" t="str">
            <v xml:space="preserve">Autogestión de docentes, mejoras en la seguridad de los espacios, reasignación de actividades de que SI aportan valor a la gestión operativa de campus. </v>
          </cell>
          <cell r="Z237" t="str">
            <v>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v>
          </cell>
          <cell r="AA237">
            <v>1.8</v>
          </cell>
        </row>
        <row r="238">
          <cell r="A238">
            <v>264</v>
          </cell>
          <cell r="B238">
            <v>46204.461805555598</v>
          </cell>
          <cell r="C238">
            <v>46204.6484375</v>
          </cell>
          <cell r="D238" t="str">
            <v>carla.arias@laureate.pe</v>
          </cell>
          <cell r="E238" t="str">
            <v>Carla Arias Schreiber Ulloa</v>
          </cell>
          <cell r="F238" t="str">
            <v>Emisión de Certificados para la Universidad de Arizona</v>
          </cell>
          <cell r="G238" t="str">
            <v>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v>
          </cell>
          <cell r="H238" t="str">
            <v>UPC</v>
          </cell>
          <cell r="I238" t="str">
            <v>Milagros Morgan - Rectorado UPC</v>
          </cell>
          <cell r="J238" t="str">
            <v>Jason Sherrilsl</v>
          </cell>
          <cell r="K238" t="str">
            <v>https://educorpperu-my.sharepoint.com/personal/diana_zapata_laureate_pe1/Documents/Aplicaciones/Microsoft%20Forms/REGISTRO%20DE%20INICIATIVAS%20-%20GESTI%C3%93N%20DE%20LA%20DEMANDA%20(2%201/Pregunta/VB%20Vicerrectorado%20Acad%C3%A9mico_Carla%20Arias%20Schreibe.png</v>
          </cell>
          <cell r="L238" t="str">
            <v>Carla Arias-Schreiber</v>
          </cell>
          <cell r="M238">
            <v>46237</v>
          </cell>
          <cell r="N238" t="str">
            <v>No</v>
          </cell>
          <cell r="O238"/>
          <cell r="P238"/>
          <cell r="Q238" t="str">
            <v>Otro</v>
          </cell>
          <cell r="R238" t="str">
            <v>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v>
          </cell>
          <cell r="S238" t="str">
            <v xml:space="preserve">Tener un aplicativo que, en función a una base de datos con la que el negocio ya cuenta, pueda emitir los certificados en el formato, con los datos y el lenguaje requerido en el convenio internacional. </v>
          </cell>
          <cell r="T238" t="str">
            <v>Matrícula y continuadad de estudios de estudiantes de las cohortes 5, 6 7 y 8, así como el monitoreo de los estudiantes de la cohorte 9. Promedio de 800 estudiantes.</v>
          </cell>
          <cell r="U238" t="str">
            <v>Alumnos</v>
          </cell>
          <cell r="V238" t="str">
            <v>Student Success y Empleabilidad</v>
          </cell>
          <cell r="W238" t="str">
            <v>No</v>
          </cell>
          <cell r="X238" t="str">
            <v>Mayor a S/500,000.00</v>
          </cell>
          <cell r="Y238" t="str">
            <v>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v>
          </cell>
          <cell r="Z238" t="str">
            <v>https://educorpperu-my.sharepoint.com/personal/diana_zapata_laureate_pe1/_layouts/15/Doc.aspx?sourcedoc=%7B9172BC27-DCE3-466F-89D5-C3796095CE7B%7D&amp;file=UPC%20list%20of%20course%20with%20Spanish%20and%20English%20t_Carla%20Arias%20Schreibe.xlsx&amp;action=default&amp;mobileredirect=true</v>
          </cell>
          <cell r="AA238">
            <v>1.9</v>
          </cell>
        </row>
        <row r="239">
          <cell r="A239">
            <v>265</v>
          </cell>
          <cell r="B239">
            <v>46205.669664351903</v>
          </cell>
          <cell r="C239">
            <v>46205.704780092601</v>
          </cell>
          <cell r="D239" t="str">
            <v>sally.vilcapoma@upn.edu.pe</v>
          </cell>
          <cell r="E239" t="str">
            <v>Sally Vilcapoma Cantaro</v>
          </cell>
          <cell r="F239" t="str">
            <v>Acompañamiento para implementación de Plataforma para la gestión de Atenciones Psicológicas y psicopedagógicas</v>
          </cell>
          <cell r="G239" t="str">
            <v>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v>
          </cell>
          <cell r="H239" t="str">
            <v>UPN</v>
          </cell>
          <cell r="I239" t="str">
            <v>Martín Santana - Rectorado UPN</v>
          </cell>
          <cell r="J239" t="str">
            <v>Directora de Desarrollo Académico y Sostenibilidad</v>
          </cell>
          <cell r="K239" t="str">
            <v>https://educorpperu-my.sharepoint.com/personal/diana_zapata_laureate_pe1/Documents/Aplicaciones/Microsoft%20Forms/REGISTRO%20DE%20INICIATIVAS%20-%20GESTI%C3%93N%20DE%20LA%20DEMANDA%20(2%201/Pregunta/Aprobaci%C3%B3n%20Nataly_Sally%20Vilcapoma%20Cant.pdf</v>
          </cell>
          <cell r="L239" t="str">
            <v>Ángela Lucano</v>
          </cell>
          <cell r="M239">
            <v>46248</v>
          </cell>
          <cell r="N239" t="str">
            <v>No</v>
          </cell>
          <cell r="O239"/>
          <cell r="P239"/>
          <cell r="Q239" t="str">
            <v>Otro</v>
          </cell>
          <cell r="R239" t="str">
            <v>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v>
          </cell>
          <cell r="S239" t="str">
            <v>Es estudiante solicita una cita a través de la agenda de Bookings, esto viaja hacia la plataforma para que el orientador pueda gestionar el servicio.</v>
          </cell>
          <cell r="T239" t="str">
            <v>Acompañamiento al Estudiante de Campus, Bienestar Universitario</v>
          </cell>
          <cell r="U239" t="str">
            <v>Alumnos</v>
          </cell>
          <cell r="V239" t="str">
            <v>Experiencia</v>
          </cell>
          <cell r="W239" t="str">
            <v>No</v>
          </cell>
          <cell r="X239" t="str">
            <v>Menor a S/100,000.00</v>
          </cell>
          <cell r="Y239" t="str">
            <v>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v>
          </cell>
          <cell r="Z239" t="str">
            <v>https://educorpperu-my.sharepoint.com/personal/diana_zapata_laureate_pe1/_layouts/15/Doc.aspx?sourcedoc=%7B03BB0B77-35E6-475D-87FD-A799B1FA122A%7D&amp;file=Requerimiento_APP%20Orientaciones%20Psicol%C3%B3gicas_Sally%20Vilcapoma%20Cant.pptx&amp;action=edit&amp;mobileredirect=true</v>
          </cell>
          <cell r="AA239">
            <v>1.45</v>
          </cell>
        </row>
        <row r="240">
          <cell r="A240">
            <v>266</v>
          </cell>
          <cell r="B240">
            <v>46206.174525463</v>
          </cell>
          <cell r="C240">
            <v>46206.192395833299</v>
          </cell>
          <cell r="D240" t="str">
            <v>jose.herbozo@laureate.pe</v>
          </cell>
          <cell r="E240" t="str">
            <v>José Paredes Herbozo</v>
          </cell>
          <cell r="F240" t="str">
            <v>Implementación de Integración Bidireccional entre HubSpot y Microsoft Dynamics 365 para UPC, UPN y Cibertec</v>
          </cell>
          <cell r="G240" t="str">
            <v>Implementar una integración bidireccional entre HubSpot y Microsoft Dynamics 365 para sincronizar automáticamente la información comercial, centralizar los datos y mejorar la trazabilidad, calidad y eficiencia de los procesos comerciales para UPC, UPN y Cibertec.</v>
          </cell>
          <cell r="H240" t="str">
            <v>LAU</v>
          </cell>
          <cell r="I240" t="str">
            <v>Ivan Olivares - VP Marketing y Comercial</v>
          </cell>
          <cell r="J240" t="str">
            <v>Abel Reyes Chávez</v>
          </cell>
          <cell r="K240" t="str">
            <v>https://educorpperu-my.sharepoint.com/personal/diana_zapata_laureate_pe1/_layouts/15/Doc.aspx?sourcedoc=%7BA2D7D2E1-21E2-4BEB-BEF8-D565BC942935%7D&amp;file=Solicitud%20de%20requerimientos%20Idea%20nueva%20y%20mejo_Jos%C3%A9%20Paredes%20Herbozo.pptx&amp;action=edit&amp;mobileredirect=true</v>
          </cell>
          <cell r="L240" t="str">
            <v>Jose Paredes</v>
          </cell>
          <cell r="M240">
            <v>46295</v>
          </cell>
          <cell r="N240" t="str">
            <v>No</v>
          </cell>
          <cell r="O240"/>
          <cell r="P240"/>
          <cell r="Q240" t="str">
            <v>Otro</v>
          </cell>
          <cell r="R240" t="str">
            <v>La información comercial entre HubSpot y Microsoft Dynamics 365 no se encuentra sincronizada automáticamente, lo que genera procesos manuales, duplicidad e inconsistencias de datos, menor trazabilidad de los leads y retrasos en la gestión comercial y de marketing.</v>
          </cell>
          <cell r="S240" t="str">
            <v>Contar con una integración bidireccional y automatizada entre HubSpot y Microsoft Dynamics 365 que mantenga sincronizada la información comercial en tiempo real, elimine procesos manuales, evite duplicidades y mejore la trazabilidad de leads y oportunidades.</v>
          </cell>
          <cell r="T240" t="str">
            <v>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v>
          </cell>
          <cell r="U240" t="str">
            <v>Administrativos</v>
          </cell>
          <cell r="V240" t="str">
            <v>Excelencia operativa</v>
          </cell>
          <cell r="W240" t="str">
            <v>No</v>
          </cell>
          <cell r="X240" t="str">
            <v>Mayor a S/500,000.00</v>
          </cell>
          <cell r="Y240" t="str">
            <v>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v>
          </cell>
          <cell r="Z240" t="str">
            <v>https://educorpperu-my.sharepoint.com/personal/diana_zapata_laureate_pe1/_layouts/15/Doc.aspx?sourcedoc=%7BDAC805CC-225C-4F93-89AB-3CED771CD9B0%7D&amp;file=Solicitud%20de%20requerimientos%20Idea%20nueva%20y%20mejo_Jos%C3%A9%20Paredes%20Herbozo%201.pptx&amp;action=edit&amp;mobileredirect=true</v>
          </cell>
          <cell r="AA240">
            <v>1.2</v>
          </cell>
        </row>
        <row r="241">
          <cell r="A241">
            <v>267</v>
          </cell>
          <cell r="B241">
            <v>46209.486365740697</v>
          </cell>
          <cell r="C241">
            <v>46209.505439814799</v>
          </cell>
          <cell r="D241" t="str">
            <v>bruno.chiappe@laureate.pe</v>
          </cell>
          <cell r="E241" t="str">
            <v>Bruno Chiappe Vegas</v>
          </cell>
          <cell r="F241" t="str">
            <v>Implementación de Gestión de Convenios con Colegios en CRM</v>
          </cell>
          <cell r="G241" t="str">
            <v>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v>
          </cell>
          <cell r="H241" t="str">
            <v>CIB</v>
          </cell>
          <cell r="I241" t="str">
            <v>Ivan Olivares - VP Marketing y Comercial</v>
          </cell>
          <cell r="J241" t="str">
            <v>Nestor Ayasta Valera</v>
          </cell>
          <cell r="K241" t="str">
            <v>https://educorpperu-my.sharepoint.com/personal/diana_zapata_laureate_pe1/Documents/Aplicaciones/Microsoft%20Forms/REGISTRO%20DE%20INICIATIVAS%20-%20GESTI%C3%93N%20DE%20LA%20DEMANDA%20(2%201/Pregunta/Gestion%20Convenios%20Colegios%20CIB%20-%20Aprob_Bruno%20Chiappe%20Vegas.pdf</v>
          </cell>
          <cell r="L241" t="str">
            <v>Bruno Chiappe</v>
          </cell>
          <cell r="M241">
            <v>46234</v>
          </cell>
          <cell r="N241" t="str">
            <v>No</v>
          </cell>
          <cell r="O241"/>
          <cell r="P241"/>
          <cell r="Q241" t="str">
            <v>Otro</v>
          </cell>
          <cell r="R241" t="str">
            <v>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v>
          </cell>
          <cell r="S241" t="str">
            <v>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v>
          </cell>
          <cell r="T241" t="str">
            <v>Admisión, BackOffice, Ventas</v>
          </cell>
          <cell r="U241" t="str">
            <v>Administrativos</v>
          </cell>
          <cell r="V241" t="str">
            <v>Excelencia operativa</v>
          </cell>
          <cell r="W241" t="str">
            <v>No</v>
          </cell>
          <cell r="X241" t="str">
            <v>No cuantificado o S/0</v>
          </cell>
          <cell r="Y241" t="str">
            <v>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v>
          </cell>
          <cell r="Z241" t="str">
            <v>https://educorpperu-my.sharepoint.com/personal/diana_zapata_laureate_pe1/_layouts/15/Doc.aspx?sourcedoc=%7B72711418-1819-4097-83D3-B1CE5D070BE3%7D&amp;file=Pedidos%20de%20CRM%20CIB_COLEGIO_Bruno%20Chiappe%20Vegas.pptx&amp;action=edit&amp;mobileredirect=true</v>
          </cell>
          <cell r="AA241">
            <v>0.60000000000000009</v>
          </cell>
        </row>
        <row r="242">
          <cell r="A242">
            <v>268</v>
          </cell>
          <cell r="B242">
            <v>46209.5055208333</v>
          </cell>
          <cell r="C242">
            <v>46209.523865740703</v>
          </cell>
          <cell r="D242" t="str">
            <v>bruno.chiappe@laureate.pe</v>
          </cell>
          <cell r="E242" t="str">
            <v>Bruno Chiappe Vegas</v>
          </cell>
          <cell r="F242" t="str">
            <v>Gestión de secciones y horarios en CRM para el proceso de admisión CIB</v>
          </cell>
          <cell r="G242" t="str">
            <v>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v>
          </cell>
          <cell r="H242" t="str">
            <v>CIB</v>
          </cell>
          <cell r="I242" t="str">
            <v>Ivan Olivares - VP Marketing y Comercial</v>
          </cell>
          <cell r="J242" t="str">
            <v>Néstor Ayasta</v>
          </cell>
          <cell r="K242" t="str">
            <v>https://educorpperu-my.sharepoint.com/personal/diana_zapata_laureate_pe1/Documents/Aplicaciones/Microsoft%20Forms/REGISTRO%20DE%20INICIATIVAS%20-%20GESTI%C3%93N%20DE%20LA%20DEMANDA%20(2%201/Pregunta/Gestion%20Secciones%20Horarios%20CRM%20CIB%20-%20Aprob_Bruno%20Chiappe%20Vegas.pdf</v>
          </cell>
          <cell r="L242" t="str">
            <v>Bruno Chiappe</v>
          </cell>
          <cell r="M242">
            <v>46234</v>
          </cell>
          <cell r="N242" t="str">
            <v>No</v>
          </cell>
          <cell r="O242"/>
          <cell r="P242"/>
          <cell r="Q242" t="str">
            <v>Otro</v>
          </cell>
          <cell r="R242" t="str">
            <v>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v>
          </cell>
          <cell r="S242" t="str">
            <v>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v>
          </cell>
          <cell r="T242" t="str">
            <v>Admisión, BackOffice, Matrícula y Ventas</v>
          </cell>
          <cell r="U242" t="str">
            <v>Administrativos</v>
          </cell>
          <cell r="V242" t="str">
            <v>Excelencia operativa</v>
          </cell>
          <cell r="W242" t="str">
            <v>No</v>
          </cell>
          <cell r="X242" t="str">
            <v>No cuantificado o S/0</v>
          </cell>
          <cell r="Y242" t="str">
            <v>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v>
          </cell>
          <cell r="Z242" t="str">
            <v>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v>
          </cell>
          <cell r="AA242">
            <v>0.60000000000000009</v>
          </cell>
        </row>
        <row r="243">
          <cell r="A243">
            <v>269</v>
          </cell>
          <cell r="B243">
            <v>46211.677743055603</v>
          </cell>
          <cell r="C243">
            <v>46211.687268518501</v>
          </cell>
          <cell r="D243" t="str">
            <v>carla.arias@laureate.pe</v>
          </cell>
          <cell r="E243" t="str">
            <v>Carla Arias Schreiber Ulloa</v>
          </cell>
          <cell r="F243" t="str">
            <v>Equivalencias imperfectas</v>
          </cell>
          <cell r="G243" t="str">
            <v>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v>
          </cell>
          <cell r="H243" t="str">
            <v>UPN</v>
          </cell>
          <cell r="I243" t="str">
            <v>Martín Santana - Rectorado UPN</v>
          </cell>
          <cell r="J243" t="str">
            <v>Giancarlo Flores</v>
          </cell>
          <cell r="K243" t="str">
            <v>https://educorpperu-my.sharepoint.com/personal/diana_zapata_laureate_pe1/Documents/Aplicaciones/Microsoft%20Forms/REGISTRO%20DE%20INICIATIVAS%20-%20GESTI%C3%93N%20DE%20LA%20DEMANDA%20(2%201/Pregunta/VB%20Rector%20UPN_Carla%20Arias%20Schreibe.png</v>
          </cell>
          <cell r="L243" t="str">
            <v>Carla Arias-Schreiber</v>
          </cell>
          <cell r="M243">
            <v>46353</v>
          </cell>
          <cell r="N243" t="str">
            <v>No</v>
          </cell>
          <cell r="O243"/>
          <cell r="P243"/>
          <cell r="Q243" t="str">
            <v>Otro</v>
          </cell>
          <cell r="R243" t="str">
            <v>Actualmente en el sistema Banner no se pueden registrar equivalencias académicas con la malla gutemberg, bajo los siguientes escenarios: 2 cursos equivalen a 1 o viceversa, o donde en equivalencias 1 a 1 el creditaje es mayor (impacto financiero a estudiantes con contigencia legal).</v>
          </cell>
          <cell r="S243" t="str">
            <v>Que el sistema soporta los tres escenarios descritos en la ppt adjunta.</v>
          </cell>
          <cell r="T243" t="str">
            <v>Matrícula
Registro académicos
Egreso y grados/ títulos
Operaciones académicas</v>
          </cell>
          <cell r="U243" t="str">
            <v>Alumnos</v>
          </cell>
          <cell r="V243" t="str">
            <v>Excelencia académica</v>
          </cell>
          <cell r="W243" t="str">
            <v>No</v>
          </cell>
          <cell r="X243" t="str">
            <v>No cuantificado o S/0</v>
          </cell>
          <cell r="Y243" t="str">
            <v>Asegurar el correcto avance académico de nuestros estudiantes y egreso.</v>
          </cell>
          <cell r="Z243" t="str">
            <v>https://educorpperu-my.sharepoint.com/personal/diana_zapata_laureate_pe1/_layouts/15/Doc.aspx?sourcedoc=%7B85F19B8A-D1D8-4393-94E6-0FE9A9BC1CB9%7D&amp;file=Gesti%C3%B3n%20de%20Iniciativas%20-%20Equivalencias%2027-1_Carla%20Arias%20Schreibe.pptx&amp;action=edit&amp;mobileredirect=true</v>
          </cell>
          <cell r="AA243">
            <v>1.4</v>
          </cell>
        </row>
        <row r="244">
          <cell r="A244">
            <v>270</v>
          </cell>
          <cell r="B244">
            <v>46212.427488425899</v>
          </cell>
          <cell r="C244">
            <v>46212.458067129599</v>
          </cell>
          <cell r="D244" t="str">
            <v>marco.zuniga@laureate.pe</v>
          </cell>
          <cell r="E244" t="str">
            <v>Marco Zuñiga Leiva</v>
          </cell>
          <cell r="F244" t="str">
            <v>Sistema Spring-Habilitación de comprobantes temporales(XB) para las cuotas 2 en adelante y automatización del cambio a fiscal</v>
          </cell>
          <cell r="G244" t="str">
            <v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v>
          </cell>
          <cell r="H244" t="str">
            <v>UPC</v>
          </cell>
          <cell r="I244" t="str">
            <v>Alex Pendavis - VP Finanzas</v>
          </cell>
          <cell r="J244" t="str">
            <v>Karol Espinoza</v>
          </cell>
          <cell r="K244" t="str">
            <v>https://educorpperu-my.sharepoint.com/personal/diana_zapata_laureate_pe1/_layouts/15/Doc.aspx?sourcedoc=%7BDC295ECD-77F3-4093-8FC7-7358E967986B%7D&amp;file=Aprobaci%C3%B3n_1_Marco%20Zu%C3%B1iga%20Leiva.docx&amp;action=default&amp;mobileredirect=true</v>
          </cell>
          <cell r="L244" t="str">
            <v>Franco Vera</v>
          </cell>
          <cell r="M244">
            <v>46223</v>
          </cell>
          <cell r="N244" t="str">
            <v>No</v>
          </cell>
          <cell r="O244"/>
          <cell r="P244"/>
          <cell r="Q244" t="str">
            <v>Regulatoria</v>
          </cell>
          <cell r="R244" t="str">
            <v>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v>
          </cell>
          <cell r="S244" t="str">
            <v>Que los asesores puedan emitir todas las cuotas de los programas al momento de la venta para que el area de facturación realice una conciliación sólo de revisión y que las comisiones puedan ser calculadas de manera correcta.</v>
          </cell>
          <cell r="T244" t="str">
            <v>Proceso de ventas y área de facturación .</v>
          </cell>
          <cell r="U244" t="str">
            <v>Administrativos</v>
          </cell>
          <cell r="V244" t="str">
            <v>Excelencia operativa</v>
          </cell>
          <cell r="W244" t="str">
            <v>No</v>
          </cell>
          <cell r="X244" t="str">
            <v>No cuantificado o S/0</v>
          </cell>
          <cell r="Y244" t="str">
            <v>Reducción operativa en riesgos y horas hombre</v>
          </cell>
          <cell r="Z244" t="str">
            <v>https://educorpperu-my.sharepoint.com/personal/diana_zapata_laureate_pe1/_layouts/15/Doc.aspx?sourcedoc=%7B9EE90CB9-3E09-48F8-9CD4-7985225ADC00%7D&amp;file=Gesti%C3%B3n%20de%20iniciativas%20-%20Proceso%20y%20registro%205_Marco%20Zu%C3%B1iga%20Leiva.pptx&amp;action=edit&amp;mobileredirect=true</v>
          </cell>
          <cell r="AA244">
            <v>2.1</v>
          </cell>
        </row>
        <row r="245">
          <cell r="A245">
            <v>271</v>
          </cell>
          <cell r="B245">
            <v>46212.4686574074</v>
          </cell>
          <cell r="C245">
            <v>46212.482060185197</v>
          </cell>
          <cell r="D245" t="str">
            <v>marco.zuniga@laureate.pe</v>
          </cell>
          <cell r="E245" t="str">
            <v>Marco Zuñiga Leiva</v>
          </cell>
          <cell r="F245" t="str">
            <v>Módulo intranet EPG Interfaz Sócrates Spring -Habilitación de la emisión de más de 8 cuotas por operación y mejora en el tiempo de procesamiento</v>
          </cell>
          <cell r="G245" t="str">
            <v>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v>
          </cell>
          <cell r="H245" t="str">
            <v>UPC</v>
          </cell>
          <cell r="I245" t="str">
            <v>Alex Pendavis - VP Finanzas</v>
          </cell>
          <cell r="J245" t="str">
            <v>Karol Espinoza</v>
          </cell>
          <cell r="K245" t="str">
            <v>https://educorpperu-my.sharepoint.com/personal/diana_zapata_laureate_pe1/_layouts/15/Doc.aspx?sourcedoc=%7BB0001A3B-6027-464D-9A31-26B92EEE92CF%7D&amp;file=Aprobaci%C3%B3n_3_4_Marco%20Zu%C3%B1iga%20Leiva.docx&amp;action=default&amp;mobileredirect=true</v>
          </cell>
          <cell r="L245" t="str">
            <v>Franco Vera</v>
          </cell>
          <cell r="M245">
            <v>46223</v>
          </cell>
          <cell r="N245" t="str">
            <v>No</v>
          </cell>
          <cell r="O245"/>
          <cell r="P245"/>
          <cell r="Q245" t="str">
            <v>Otro</v>
          </cell>
          <cell r="R245" t="str">
            <v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v>
          </cell>
          <cell r="S245" t="str">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v>
          </cell>
          <cell r="T245" t="str">
            <v xml:space="preserve">
Área de Ventas y Facturación</v>
          </cell>
          <cell r="U245" t="str">
            <v>Administrativos</v>
          </cell>
          <cell r="V245" t="str">
            <v>Excelencia operativa</v>
          </cell>
          <cell r="W245" t="str">
            <v>No</v>
          </cell>
          <cell r="X245" t="str">
            <v>No cuantificado o S/0</v>
          </cell>
          <cell r="Y245" t="str">
            <v>Reducción del trabajo operativo, y minimización de riesgos.</v>
          </cell>
          <cell r="Z245" t="str">
            <v>https://educorpperu-my.sharepoint.com/personal/diana_zapata_laureate_pe1/_layouts/15/Doc.aspx?sourcedoc=%7BD6FA0EA7-A334-428A-B0EF-18A454AB7288%7D&amp;file=M%C3%B3dulo%20intranet%20EPG%20Interfaz%20y%20S%C3%B3crates%20Sprin_Marco%20Zu%C3%B1iga%20Leiva.pptx&amp;action=edit&amp;mobileredirect=true</v>
          </cell>
          <cell r="AA245">
            <v>0.60000000000000009</v>
          </cell>
        </row>
        <row r="246">
          <cell r="A246">
            <v>272</v>
          </cell>
          <cell r="B246">
            <v>46212.488981481503</v>
          </cell>
          <cell r="C246">
            <v>46212.498564814799</v>
          </cell>
          <cell r="D246" t="str">
            <v>marco.zuniga@laureate.pe</v>
          </cell>
          <cell r="E246" t="str">
            <v>Marco Zuñiga Leiva</v>
          </cell>
          <cell r="F246" t="str">
            <v>Sistema Sócrates -Habilitación de la generación de más de 8 cuotas por operación generación de obligaciones .</v>
          </cell>
          <cell r="G246" t="str">
            <v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v>
          </cell>
          <cell r="H246" t="str">
            <v>UPC</v>
          </cell>
          <cell r="I246" t="str">
            <v>Alex Pendavis - VP Finanzas</v>
          </cell>
          <cell r="J246" t="str">
            <v>Karol Espinoza</v>
          </cell>
          <cell r="K246" t="str">
            <v>https://educorpperu-my.sharepoint.com/personal/diana_zapata_laureate_pe1/_layouts/15/Doc.aspx?sourcedoc=%7B264D4D20-2E61-4610-8CEF-977D4749F443%7D&amp;file=Aprobaci%C3%B3n_3_4_Marco%20Zu%C3%B1iga%20Leiva%201.docx&amp;action=default&amp;mobileredirect=true</v>
          </cell>
          <cell r="L246" t="str">
            <v>Franco Vera</v>
          </cell>
          <cell r="M246">
            <v>46224</v>
          </cell>
          <cell r="N246" t="str">
            <v>No</v>
          </cell>
          <cell r="O246"/>
          <cell r="P246"/>
          <cell r="Q246" t="str">
            <v>Otro</v>
          </cell>
          <cell r="R246" t="str">
            <v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v>
          </cell>
          <cell r="S246" t="str">
            <v>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v>
          </cell>
          <cell r="T246" t="str">
            <v>Area de ventas, área de Facturación .</v>
          </cell>
          <cell r="U246" t="str">
            <v>Administrativos</v>
          </cell>
          <cell r="V246" t="str">
            <v>Excelencia operativa</v>
          </cell>
          <cell r="W246" t="str">
            <v>No</v>
          </cell>
          <cell r="X246" t="str">
            <v>No cuantificado o S/0</v>
          </cell>
          <cell r="Y246" t="str">
            <v>Reducción del trabajo operativo, de riesgos y mejora en la atención.</v>
          </cell>
          <cell r="Z246" t="str">
            <v>https://educorpperu-my.sharepoint.com/personal/diana_zapata_laureate_pe1/_layouts/15/Doc.aspx?sourcedoc=%7B68918AA3-3AE1-48DD-A63B-52BBF71FCDC4%7D&amp;file=Sistema%20S%C3%B3crates%20-Habilitaci%C3%B3n%20de%20la%20generaci_Marco%20Zu%C3%B1iga%20Leiva.pptx&amp;action=edit&amp;mobileredirect=true</v>
          </cell>
          <cell r="AA246">
            <v>0.60000000000000009</v>
          </cell>
        </row>
        <row r="247">
          <cell r="A247">
            <v>273</v>
          </cell>
          <cell r="B247">
            <v>46212.749259259297</v>
          </cell>
          <cell r="C247">
            <v>46212.778275463003</v>
          </cell>
          <cell r="D247" t="str">
            <v>iris.montenegro@upn.edu.pe</v>
          </cell>
          <cell r="E247" t="str">
            <v>Iris Montenegro Sanchez</v>
          </cell>
          <cell r="F247" t="str">
            <v>Visibilidad de cargos en los canales de recaudación de banca por internet y banca movil</v>
          </cell>
          <cell r="G247" t="str">
            <v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v>
          </cell>
          <cell r="H247" t="str">
            <v>UPN</v>
          </cell>
          <cell r="I247" t="str">
            <v>Alex Pendavis - VP Finanzas</v>
          </cell>
          <cell r="J247" t="str">
            <v>Karol Espinoza</v>
          </cell>
          <cell r="K247" t="str">
            <v>https://educorpperu-my.sharepoint.com/personal/diana_zapata_laureate_pe1/Documents/Aplicaciones/Microsoft%20Forms/REGISTRO%20DE%20INICIATIVAS%20-%20GESTI%C3%93N%20DE%20LA%20DEMANDA%20(2%201/Pregunta/vb-%20Director%20de%20operaciones%20financieras_Iris%20Montenegro%20Sanc.pdf</v>
          </cell>
          <cell r="L247" t="str">
            <v>Franco Vera</v>
          </cell>
          <cell r="M247">
            <v>46255</v>
          </cell>
          <cell r="N247" t="str">
            <v>No</v>
          </cell>
          <cell r="O247"/>
          <cell r="P247"/>
          <cell r="Q247" t="str">
            <v>Seguridad TI</v>
          </cell>
          <cell r="R247" t="str">
            <v>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v>
          </cell>
          <cell r="S247" t="str">
            <v>Que los estudiantes puedan identificar los conceptos pagados.</v>
          </cell>
          <cell r="T247" t="str">
            <v>procesos de recaudación, gestión de reembolso
Areas: Facturación, recaudación, atención al estudiantes, a los estudiantes mismo</v>
          </cell>
          <cell r="U247" t="str">
            <v>Alumnos</v>
          </cell>
          <cell r="V247" t="str">
            <v>Excelencia operativa</v>
          </cell>
          <cell r="W247" t="str">
            <v>No</v>
          </cell>
          <cell r="X247" t="str">
            <v>No cuantificado o S/0</v>
          </cell>
          <cell r="Y247" t="str">
            <v>Evitar gestionar reembolso innecesarios, mejorar la experiencia con el estudiante</v>
          </cell>
          <cell r="Z247" t="str">
            <v>https://educorpperu-my.sharepoint.com/personal/diana_zapata_laureate_pe1/_layouts/15/Doc.aspx?sourcedoc=%7B667DBB4F-FB71-4472-B7BA-BD2155F6D09F%7D&amp;file=Gesti%C3%B3n%20de%20iniciativas%20-%20Visibilidad%20de%20cargo_Iris%20Montenegro%20Sanc.pptx&amp;action=edit&amp;mobileredirect=true</v>
          </cell>
          <cell r="AA247">
            <v>2.0999999999999996</v>
          </cell>
        </row>
        <row r="248">
          <cell r="A248">
            <v>274</v>
          </cell>
          <cell r="B248">
            <v>46212.834074074097</v>
          </cell>
          <cell r="C248">
            <v>46212.843287037002</v>
          </cell>
          <cell r="D248" t="str">
            <v>iris.montenegro@upn.edu.pe</v>
          </cell>
          <cell r="E248" t="str">
            <v>Iris Montenegro Sanchez</v>
          </cell>
          <cell r="F248" t="str">
            <v>Revisión integral del proyecto de carpeta de grados y título en cuotas</v>
          </cell>
          <cell r="G248" t="str">
            <v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v>
          </cell>
          <cell r="H248" t="str">
            <v>UPN</v>
          </cell>
          <cell r="I248" t="str">
            <v>Alex Pendavis - VP Finanzas</v>
          </cell>
          <cell r="J248" t="str">
            <v>Karol Espinoza</v>
          </cell>
          <cell r="K248" t="str">
            <v>https://educorpperu-my.sharepoint.com/personal/diana_zapata_laureate_pe1/Documents/Aplicaciones/Microsoft%20Forms/REGISTRO%20DE%20INICIATIVAS%20-%20GESTI%C3%93N%20DE%20LA%20DEMANDA%20(2%201/Pregunta/vb-%20Director%20de%20operaciones%20financieras_Iris%20Montenegro%20Sanc%201.pdf</v>
          </cell>
          <cell r="L248" t="str">
            <v>Franco Vera</v>
          </cell>
          <cell r="M248">
            <v>46262</v>
          </cell>
          <cell r="N248" t="str">
            <v>No</v>
          </cell>
          <cell r="O248"/>
          <cell r="P248"/>
          <cell r="Q248" t="str">
            <v>Otro</v>
          </cell>
          <cell r="R248" t="str">
            <v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v>
          </cell>
          <cell r="S248" t="str">
            <v>Que los trámites con el estado anulado en el portal se cancelen en el sistema peoplesoft</v>
          </cell>
          <cell r="T248" t="str">
            <v>Grados y título, Facturación, estudiante</v>
          </cell>
          <cell r="U248" t="str">
            <v>Alumnos</v>
          </cell>
          <cell r="V248" t="str">
            <v>Excelencia operativa</v>
          </cell>
          <cell r="W248" t="str">
            <v>No</v>
          </cell>
          <cell r="X248" t="str">
            <v>No cuantificado o S/0</v>
          </cell>
          <cell r="Y248" t="str">
            <v>Mejorar la experiencia con el estudiante, y evitar reprocesos manuales</v>
          </cell>
          <cell r="Z248" t="str">
            <v>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v>
          </cell>
          <cell r="AA248">
            <v>1.2000000000000002</v>
          </cell>
        </row>
        <row r="249">
          <cell r="A249">
            <v>275</v>
          </cell>
          <cell r="B249">
            <v>46213.456655092603</v>
          </cell>
          <cell r="C249">
            <v>46213.548842592601</v>
          </cell>
          <cell r="D249" t="str">
            <v>franco.vera@laureate.pe</v>
          </cell>
          <cell r="E249" t="str">
            <v>Franco Manuel Vera Sanchez</v>
          </cell>
          <cell r="F249" t="str">
            <v>Sistematización del Proceso de Reclutamiento y Selección e Incorporación de Colaboradores mediante solución ATS/HCM</v>
          </cell>
          <cell r="G249" t="str">
            <v>Solución para agilizar los procesos de Reclutamiento y Selección como: relevo de perfil, revisión de documentos (CV, CUL, DNI, DJ, otros) y entrevistas psicolaborales. Y el proceso de Incorporación.</v>
          </cell>
          <cell r="H249" t="str">
            <v>LAU</v>
          </cell>
          <cell r="I249" t="str">
            <v>Tairi Ruillier- VP Personas y Cultura</v>
          </cell>
          <cell r="J249" t="str">
            <v>Alfredo Ávalos</v>
          </cell>
          <cell r="K249" t="str">
            <v>https://educorpperu-my.sharepoint.com/personal/diana_zapata_laureate_pe1/Documents/Aplicaciones/Microsoft%20Forms/REGISTRO%20DE%20INICIATIVAS%20-%20GESTI%C3%93N%20DE%20LA%20DEMANDA%20(2%201/Pregunta/Correo%20aprobacion%20GTH_Franco%20Manuel%20Vera%20S.pdf</v>
          </cell>
          <cell r="L249" t="str">
            <v>Franco Vera</v>
          </cell>
          <cell r="M249">
            <v>46387</v>
          </cell>
          <cell r="N249" t="str">
            <v>Sí</v>
          </cell>
          <cell r="O249" t="str">
            <v>G&amp;A</v>
          </cell>
          <cell r="P249" t="str">
            <v>77768</v>
          </cell>
          <cell r="Q249" t="str">
            <v>Otro</v>
          </cell>
          <cell r="R249" t="str">
            <v>Proceso de selección y reclutamiento manual y poco eficiente.</v>
          </cell>
          <cell r="S249" t="str">
            <v>Automatizando de actividades para generar el informe de relevamiento, el primer filtro, el pre screening, la evaluación psicotécnica, y entrevistas.</v>
          </cell>
          <cell r="T249" t="str">
            <v>Proceso es de Reclutamiento y Selección, y las áreas impactadas son GTH y las áreas usuarias que hagan una solicitud de requerimiento.</v>
          </cell>
          <cell r="U249" t="str">
            <v>Administrativos</v>
          </cell>
          <cell r="V249" t="str">
            <v>Excelencia operativa</v>
          </cell>
          <cell r="W249" t="str">
            <v>No</v>
          </cell>
          <cell r="X249" t="str">
            <v>Mayor a S/500,000.00</v>
          </cell>
          <cell r="Y249" t="str">
            <v>Incremento de satisfacción de líderes de área. Más de 20K horas liberadas.</v>
          </cell>
          <cell r="Z249" t="str">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v>
          </cell>
          <cell r="AA249">
            <v>1.2</v>
          </cell>
        </row>
        <row r="250">
          <cell r="A250">
            <v>276</v>
          </cell>
          <cell r="B250">
            <v>46213.5452546296</v>
          </cell>
          <cell r="C250">
            <v>46213.551296296297</v>
          </cell>
          <cell r="D250" t="str">
            <v>carla.arias@laureate.pe</v>
          </cell>
          <cell r="E250" t="str">
            <v>Carla Arias Schreiber Ulloa</v>
          </cell>
          <cell r="F250" t="str">
            <v>Query de historial académico</v>
          </cell>
          <cell r="G250" t="str">
            <v>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v>
          </cell>
          <cell r="H250" t="str">
            <v>UPN</v>
          </cell>
          <cell r="I250" t="str">
            <v>Martín Santana - Rectorado UPN</v>
          </cell>
          <cell r="J250" t="str">
            <v>Carlos Alvarez</v>
          </cell>
          <cell r="K250" t="str">
            <v>https://educorpperu-my.sharepoint.com/personal/diana_zapata_laureate_pe1/Documents/Aplicaciones/Microsoft%20Forms/REGISTRO%20DE%20INICIATIVAS%20-%20GESTI%C3%93N%20DE%20LA%20DEMANDA%20(2%201/Pregunta/VB%20Rector%20UPN_Carla%20Arias%20Schreibe%201.png</v>
          </cell>
          <cell r="L250" t="str">
            <v>Carla Arias-Schreiber</v>
          </cell>
          <cell r="M250">
            <v>46227</v>
          </cell>
          <cell r="N250" t="str">
            <v>No</v>
          </cell>
          <cell r="O250"/>
          <cell r="P250"/>
          <cell r="Q250" t="str">
            <v>Otro</v>
          </cell>
          <cell r="R250" t="str">
            <v xml:space="preserve">A partir de la implementación de malla gutemberg, esta casuística es uno de los principales motivos de consultas y reclamos de estudiantes en Contacto UPN. </v>
          </cell>
          <cell r="S250" t="str">
            <v>Contar con la query para mitigar impactos en la matrícula 26-2; ver detalles en la ppt.</v>
          </cell>
          <cell r="T250" t="str">
            <v>Matrícula</v>
          </cell>
          <cell r="U250" t="str">
            <v>Alumnos</v>
          </cell>
          <cell r="V250" t="str">
            <v>Excelencia académica</v>
          </cell>
          <cell r="W250" t="str">
            <v>No</v>
          </cell>
          <cell r="X250" t="str">
            <v>No cuantificado o S/0</v>
          </cell>
          <cell r="Y250" t="str">
            <v>Impacto en NPS de estudiantes; uno de los principales motivos de consultas/ reclamos en Contacto UPN.</v>
          </cell>
          <cell r="Z250" t="str">
            <v>https://educorpperu-my.sharepoint.com/personal/diana_zapata_laureate_pe1/_layouts/15/Doc.aspx?sourcedoc=%7BB7E088E1-8006-4783-94C8-791CBACD3725%7D&amp;file=Gesti%C3%B3n%20de%20iniciativas%20-%20Registro%20CA_Carla%20Arias%20Schreibe.pptx&amp;action=edit&amp;mobileredirect=true</v>
          </cell>
          <cell r="AA250">
            <v>1.4</v>
          </cell>
        </row>
        <row r="251">
          <cell r="A251">
            <v>277</v>
          </cell>
          <cell r="B251">
            <v>46213.605717592603</v>
          </cell>
          <cell r="C251">
            <v>46213.6088773148</v>
          </cell>
          <cell r="D251" t="str">
            <v>iris.montenegro@upn.edu.pe</v>
          </cell>
          <cell r="E251" t="str">
            <v>Iris Montenegro Sanchez</v>
          </cell>
          <cell r="F251" t="str">
            <v>Configuración de códigos de NC Y ND según normativa de SUNAT</v>
          </cell>
          <cell r="G251" t="str">
            <v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v>
          </cell>
          <cell r="H251" t="str">
            <v>UPN</v>
          </cell>
          <cell r="I251" t="str">
            <v>Alex Pendavis - VP Finanzas</v>
          </cell>
          <cell r="J251" t="str">
            <v>Karol Espinoza Salguero</v>
          </cell>
          <cell r="K251" t="str">
            <v>https://educorpperu-my.sharepoint.com/personal/diana_zapata_laureate_pe1/Documents/Aplicaciones/Microsoft%20Forms/REGISTRO%20DE%20INICIATIVAS%20-%20GESTI%C3%93N%20DE%20LA%20DEMANDA%20(2%201/Pregunta/Requerimiento%20de%20Facturaci%C3%B3n%20-%20Actualizaci%C3%B3n_Iris%20Montenegro%20Sanc.pdf</v>
          </cell>
          <cell r="L251" t="str">
            <v>Franco Vera</v>
          </cell>
          <cell r="M251">
            <v>46235</v>
          </cell>
          <cell r="N251" t="str">
            <v>No</v>
          </cell>
          <cell r="O251"/>
          <cell r="P251"/>
          <cell r="Q251" t="str">
            <v>Regulatoria</v>
          </cell>
          <cell r="R251" t="str">
            <v>Se recibió la resolución de SUNAT N°0048-2026, en la cual entra en vigencia el 01.08. Donde se menciona que se debe realizar la modificación de los códigos que se utilizan en las notas de crédito y notas de débito, así como también en los resumes diarios (por concepto gratuito)</v>
          </cell>
          <cell r="S251" t="str">
            <v>Se necesita la configuración de los códigos de las notas de crédito y notas de debito, asi como validar la descripción que sale en la documentación impresa, según la resolución de Sunat, a fin de poder cumplir con la norma.</v>
          </cell>
          <cell r="T251" t="str">
            <v>Proceso de generación de notas de crédito y débito.
Área impactada: Facturación, TAX</v>
          </cell>
          <cell r="U251" t="str">
            <v>Administrativos</v>
          </cell>
          <cell r="V251" t="str">
            <v>Excelencia operativa</v>
          </cell>
          <cell r="W251" t="str">
            <v>No</v>
          </cell>
          <cell r="X251" t="str">
            <v>No cuantificado o S/0</v>
          </cell>
          <cell r="Y251" t="str">
            <v>Evitar sanciones, cumplir con el ente regular y evitar reprocesos.</v>
          </cell>
          <cell r="Z251" t="str">
            <v>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v>
          </cell>
          <cell r="AA251">
            <v>2.1</v>
          </cell>
        </row>
        <row r="252">
          <cell r="A252">
            <v>278</v>
          </cell>
          <cell r="B252">
            <v>46216.606435185196</v>
          </cell>
          <cell r="C252">
            <v>46216.611909722204</v>
          </cell>
          <cell r="D252" t="str">
            <v>angela.lucano@laureate.pe</v>
          </cell>
          <cell r="E252" t="str">
            <v>Angela Lucano Carranza</v>
          </cell>
          <cell r="F252" t="str">
            <v>CIBERTEC - Implementación de mecanismo de redireccionamiento post cambio de contraseña hacia Aula Virtual (BB) integrado con Microsoft Password Reset</v>
          </cell>
          <cell r="G252" t="str">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ell>
          <cell r="H252" t="str">
            <v>CIB</v>
          </cell>
          <cell r="I252" t="str">
            <v>Mónica García - VP Operaciones Digitales y Online</v>
          </cell>
          <cell r="J252" t="str">
            <v>Antonio Rodriguez-Campra</v>
          </cell>
          <cell r="K252" t="str">
            <v>https://educorpperu-my.sharepoint.com/personal/diana_zapata_laureate_pe1/Documents/Aplicaciones/Microsoft%20Forms/REGISTRO%20DE%20INICIATIVAS%20-%20GESTI%C3%93N%20DE%20LA%20DEMANDA%20(2%201/Pregunta/Aprobaci%C3%B3n%20de%20la%20iniciativa%20-%20Antonio%20Campra_Angela%20Lucano%20Carran%205.pdf</v>
          </cell>
          <cell r="L252" t="str">
            <v>Ángela Lucano</v>
          </cell>
          <cell r="M252">
            <v>46233</v>
          </cell>
          <cell r="N252" t="str">
            <v>No</v>
          </cell>
          <cell r="O252"/>
          <cell r="P252"/>
          <cell r="Q252" t="str">
            <v>Otro</v>
          </cell>
          <cell r="R252" t="str">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ell>
          <cell r="S252" t="str">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ell>
          <cell r="T252" t="str">
            <v>Onboarding digital del estudiante
Acceso y adopción de plataformas académicas
Experiencia del alumno
Retención y permanencia estudiantil
Soporte y autogestión digital</v>
          </cell>
          <cell r="U252" t="str">
            <v>Alumnos</v>
          </cell>
          <cell r="V252" t="str">
            <v>Experiencia</v>
          </cell>
          <cell r="W252" t="str">
            <v>No</v>
          </cell>
          <cell r="X252" t="str">
            <v>Mayor a S/500,000.00</v>
          </cell>
          <cell r="Y252" t="str">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ell>
          <cell r="Z252" t="str">
            <v>https://educorpperu-my.sharepoint.com/personal/diana_zapata_laureate_pe1/Documents/Aplicaciones/Microsoft%20Forms/REGISTRO%20DE%20INICIATIVAS%20-%20GESTI%C3%93N%20DE%20LA%20DEMANDA%20(2%201/Adjuntar%20sustentos%20que%20ayuden%20al%20entendimiento%20de/Sustento%20redireccionamiento_Angela%20Lucano%20Carran.pdf</v>
          </cell>
          <cell r="AA252">
            <v>1.9</v>
          </cell>
        </row>
        <row r="253">
          <cell r="A253">
            <v>279</v>
          </cell>
          <cell r="B253">
            <v>46216.422384259298</v>
          </cell>
          <cell r="C253">
            <v>46216.704212962999</v>
          </cell>
          <cell r="D253" t="str">
            <v>franco.vera@laureate.pe</v>
          </cell>
          <cell r="E253" t="str">
            <v>Franco Manuel Vera Sanchez</v>
          </cell>
          <cell r="F253" t="str">
            <v>CIBERTEC POLO AREQUIPA</v>
          </cell>
          <cell r="G253" t="str">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ell>
          <cell r="H253" t="str">
            <v>CIB</v>
          </cell>
          <cell r="I253" t="str">
            <v>Danilo Tauil - GM TecVoc</v>
          </cell>
          <cell r="J253" t="str">
            <v>Paola Mora</v>
          </cell>
          <cell r="K253" t="str">
            <v>https://educorpperu-my.sharepoint.com/personal/diana_zapata_laureate_pe1/Documents/Aplicaciones/Microsoft%20Forms/REGISTRO%20DE%20INICIATIVAS%20-%20GESTI%C3%93N%20DE%20LA%20DEMANDA%20(2%201/Pregunta/RE_%20GANTT%20POLOS_%20Franco%20Manuel%20Vera%20Sanchez%20-_Franco%20Manuel%20Vera%20S.pdf</v>
          </cell>
          <cell r="L253" t="str">
            <v>Franco Vera</v>
          </cell>
          <cell r="M253">
            <v>46327</v>
          </cell>
          <cell r="N253" t="str">
            <v>No</v>
          </cell>
          <cell r="O253"/>
          <cell r="P253"/>
          <cell r="Q253" t="str">
            <v>Otro</v>
          </cell>
          <cell r="R253" t="str">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ell>
          <cell r="S253"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3" t="str">
            <v>TI, Contrataciones, MKT, Finanzas, Infraestructura</v>
          </cell>
          <cell r="U253" t="str">
            <v>Alumnos</v>
          </cell>
          <cell r="V253" t="str">
            <v>Experiencia</v>
          </cell>
          <cell r="W253" t="str">
            <v>No</v>
          </cell>
          <cell r="X253" t="str">
            <v>Mayor a S/500,000.00</v>
          </cell>
          <cell r="Y253" t="str">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Z253" t="str">
            <v>https://educorpperu-my.sharepoint.com/personal/diana_zapata_laureate_pe1/_layouts/15/Doc.aspx?sourcedoc=%7B5ADAD1CF-A51F-40DE-B215-3DE5BD9FA542%7D&amp;file=CIP%20Polos%20-%20Arequipa_Franco%20Manuel%20Vera%20S.pptx&amp;action=edit&amp;mobileredirect=true</v>
          </cell>
          <cell r="AA253">
            <v>1.9</v>
          </cell>
        </row>
        <row r="254">
          <cell r="A254">
            <v>280</v>
          </cell>
          <cell r="B254">
            <v>46216.706319444398</v>
          </cell>
          <cell r="C254">
            <v>46216.710821759298</v>
          </cell>
          <cell r="D254" t="str">
            <v>franco.vera@laureate.pe</v>
          </cell>
          <cell r="E254" t="str">
            <v>Franco Manuel Vera Sanchez</v>
          </cell>
          <cell r="F254" t="str">
            <v>CIBERTEC POLO SJM</v>
          </cell>
          <cell r="G254" t="str">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ell>
          <cell r="H254" t="str">
            <v>CIB</v>
          </cell>
          <cell r="I254" t="str">
            <v>Danilo Tauil - GM TecVoc</v>
          </cell>
          <cell r="J254" t="str">
            <v>Paola Mora</v>
          </cell>
          <cell r="K254" t="str">
            <v>https://educorpperu-my.sharepoint.com/personal/diana_zapata_laureate_pe1/Documents/Aplicaciones/Microsoft%20Forms/REGISTRO%20DE%20INICIATIVAS%20-%20GESTI%C3%93N%20DE%20LA%20DEMANDA%20(2%201/Pregunta/RE_%20GANTT%20POLOS_%20Franco%20Manuel%20Vera%20Sanchez%20-_Franco%20Manuel%20Vera%20S%201.pdf</v>
          </cell>
          <cell r="L254" t="str">
            <v>Franco Vera</v>
          </cell>
          <cell r="M254">
            <v>46327</v>
          </cell>
          <cell r="N254" t="str">
            <v>No</v>
          </cell>
          <cell r="O254"/>
          <cell r="P254"/>
          <cell r="Q254" t="str">
            <v>Otro</v>
          </cell>
          <cell r="R254"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54"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4" t="str">
            <v>TI, Contrataciones, MKT, Finanzas, Infraestructura</v>
          </cell>
          <cell r="U254" t="str">
            <v>Alumnos</v>
          </cell>
          <cell r="V254" t="str">
            <v>Experiencia</v>
          </cell>
          <cell r="W254" t="str">
            <v>No</v>
          </cell>
          <cell r="X254" t="str">
            <v>Mayor a S/500,000.00</v>
          </cell>
          <cell r="Y254"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54" t="str">
            <v>https://educorpperu-my.sharepoint.com/personal/diana_zapata_laureate_pe1/_layouts/15/Doc.aspx?sourcedoc=%7B963F8E6D-6032-4964-9955-6D84E4DAFFCC%7D&amp;file=CIP%20Polos%20-%20Lima%20Sur%20(1)_Franco%20Manuel%20Vera%20S.pptx&amp;action=edit&amp;mobileredirect=true</v>
          </cell>
          <cell r="AA254">
            <v>1.9</v>
          </cell>
        </row>
        <row r="255">
          <cell r="A255">
            <v>281</v>
          </cell>
          <cell r="B255">
            <v>46216.710925925901</v>
          </cell>
          <cell r="C255">
            <v>46216.731736111098</v>
          </cell>
          <cell r="D255" t="str">
            <v>franco.vera@laureate.pe</v>
          </cell>
          <cell r="E255" t="str">
            <v>Franco Manuel Vera Sanchez</v>
          </cell>
          <cell r="F255" t="str">
            <v>CIBERTEC POLO PIURA</v>
          </cell>
          <cell r="G255" t="str">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ell>
          <cell r="H255" t="str">
            <v>CIB</v>
          </cell>
          <cell r="I255" t="str">
            <v>Danilo Tauil - GM TecVoc</v>
          </cell>
          <cell r="J255" t="str">
            <v>Paola Mora</v>
          </cell>
          <cell r="K255" t="str">
            <v>https://educorpperu-my.sharepoint.com/personal/diana_zapata_laureate_pe1/Documents/Aplicaciones/Microsoft%20Forms/REGISTRO%20DE%20INICIATIVAS%20-%20GESTI%C3%93N%20DE%20LA%20DEMANDA%20(2%201/Pregunta/RE_%20GANTT%20POLOS_%20Franco%20Manuel%20Vera%20Sanchez%20-_Franco%20Manuel%20Vera%20S%202.pdf</v>
          </cell>
          <cell r="L255" t="str">
            <v>Franco Vera</v>
          </cell>
          <cell r="M255">
            <v>46327</v>
          </cell>
          <cell r="N255" t="str">
            <v>No</v>
          </cell>
          <cell r="O255"/>
          <cell r="P255"/>
          <cell r="Q255" t="str">
            <v>Otro</v>
          </cell>
          <cell r="R255"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55"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5" t="str">
            <v>TI, Contrataciones, MKT, Finanzas, Infraestructura</v>
          </cell>
          <cell r="U255" t="str">
            <v>Alumnos</v>
          </cell>
          <cell r="V255" t="str">
            <v>Experiencia</v>
          </cell>
          <cell r="W255" t="str">
            <v>No</v>
          </cell>
          <cell r="X255" t="str">
            <v>Mayor a S/500,000.00</v>
          </cell>
          <cell r="Y255"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55" t="str">
            <v>https://educorpperu-my.sharepoint.com/personal/diana_zapata_laureate_pe1/_layouts/15/Doc.aspx?sourcedoc=%7B109975D3-8E4D-4C85-9968-B5110CB350F3%7D&amp;file=CIP%20Polos%20-%20Piura_Franco%20Manuel%20Vera%20S.pptx&amp;action=edit&amp;mobileredirect=true</v>
          </cell>
          <cell r="AA255">
            <v>1.9</v>
          </cell>
        </row>
        <row r="256">
          <cell r="A256">
            <v>282</v>
          </cell>
          <cell r="B256">
            <v>46216.731932870403</v>
          </cell>
          <cell r="C256">
            <v>46216.735717592601</v>
          </cell>
          <cell r="D256" t="str">
            <v>franco.vera@laureate.pe</v>
          </cell>
          <cell r="E256" t="str">
            <v>Franco Manuel Vera Sanchez</v>
          </cell>
          <cell r="F256" t="str">
            <v>CIBERTEC POLO Lima Norte</v>
          </cell>
          <cell r="G256" t="str">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ell>
          <cell r="H256" t="str">
            <v>CIB</v>
          </cell>
          <cell r="I256" t="str">
            <v>Danilo Tauil - GM TecVoc</v>
          </cell>
          <cell r="J256" t="str">
            <v>Paola Mora</v>
          </cell>
          <cell r="K256" t="str">
            <v>https://educorpperu-my.sharepoint.com/personal/diana_zapata_laureate_pe1/Documents/Aplicaciones/Microsoft%20Forms/REGISTRO%20DE%20INICIATIVAS%20-%20GESTI%C3%93N%20DE%20LA%20DEMANDA%20(2%201/Pregunta/RE_%20GANTT%20POLOS_%20Franco%20Manuel%20Vera%20Sanchez%20-_Franco%20Manuel%20Vera%20S%203.pdf</v>
          </cell>
          <cell r="L256" t="str">
            <v>Franco Vera</v>
          </cell>
          <cell r="M256">
            <v>46327</v>
          </cell>
          <cell r="N256" t="str">
            <v>No</v>
          </cell>
          <cell r="O256"/>
          <cell r="P256"/>
          <cell r="Q256" t="str">
            <v>Otro</v>
          </cell>
          <cell r="R256"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56"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6" t="str">
            <v xml:space="preserve">TI, Contrataciones, MKT, Finanzas, Infraestructura </v>
          </cell>
          <cell r="U256" t="str">
            <v>Alumnos</v>
          </cell>
          <cell r="V256" t="str">
            <v>Experiencia</v>
          </cell>
          <cell r="W256" t="str">
            <v>No</v>
          </cell>
          <cell r="X256" t="str">
            <v>Mayor a S/500,000.00</v>
          </cell>
          <cell r="Y256"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56" t="str">
            <v>https://educorpperu-my.sharepoint.com/personal/diana_zapata_laureate_pe1/_layouts/15/Doc.aspx?sourcedoc=%7BDCFDF309-7512-4FDF-AE80-C97F47F43C7F%7D&amp;file=CIP%20Polos%20-%20Lima%20Norte_Franco%20Manuel%20Vera%20S.pptx&amp;action=edit&amp;mobileredirect=true</v>
          </cell>
          <cell r="AA256">
            <v>1.9</v>
          </cell>
        </row>
        <row r="257">
          <cell r="A257">
            <v>283</v>
          </cell>
          <cell r="B257">
            <v>46216.735798611102</v>
          </cell>
          <cell r="C257">
            <v>46216.737719907404</v>
          </cell>
          <cell r="D257" t="str">
            <v>franco.vera@laureate.pe</v>
          </cell>
          <cell r="E257" t="str">
            <v>Franco Manuel Vera Sanchez</v>
          </cell>
          <cell r="F257" t="str">
            <v>CIBERTEC POLO SJL</v>
          </cell>
          <cell r="G257" t="str">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ell>
          <cell r="H257" t="str">
            <v>CIB</v>
          </cell>
          <cell r="I257" t="str">
            <v>Danilo Tauil - GM TecVoc</v>
          </cell>
          <cell r="J257" t="str">
            <v>Paola Mora</v>
          </cell>
          <cell r="K257" t="str">
            <v>https://educorpperu-my.sharepoint.com/personal/diana_zapata_laureate_pe1/Documents/Aplicaciones/Microsoft%20Forms/REGISTRO%20DE%20INICIATIVAS%20-%20GESTI%C3%93N%20DE%20LA%20DEMANDA%20(2%201/Pregunta/RE_%20GANTT%20POLOS_%20Franco%20Manuel%20Vera%20Sanchez%20-_Franco%20Manuel%20Vera%20S%204.pdf</v>
          </cell>
          <cell r="L257" t="str">
            <v>Franco Vera</v>
          </cell>
          <cell r="M257">
            <v>46327</v>
          </cell>
          <cell r="N257" t="str">
            <v>No</v>
          </cell>
          <cell r="O257"/>
          <cell r="P257"/>
          <cell r="Q257" t="str">
            <v>Otro</v>
          </cell>
          <cell r="R257"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57"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57" t="str">
            <v xml:space="preserve">TI, Contrataciones, MKT, Finanzas, Infraestructura </v>
          </cell>
          <cell r="U257" t="str">
            <v>Alumnos</v>
          </cell>
          <cell r="V257" t="str">
            <v>Experiencia</v>
          </cell>
          <cell r="W257" t="str">
            <v>No</v>
          </cell>
          <cell r="X257" t="str">
            <v>Mayor a S/500,000.00</v>
          </cell>
          <cell r="Y257"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57" t="str">
            <v>https://educorpperu-my.sharepoint.com/personal/diana_zapata_laureate_pe1/_layouts/15/Doc.aspx?sourcedoc=%7B5FCDE81B-B370-4C6C-8DAF-4B3EE140541A%7D&amp;file=CIP%20Polos%20-%20Lima%20Este_Franco%20Manuel%20Vera%20S.pptx&amp;action=edit&amp;mobileredirect=true</v>
          </cell>
          <cell r="AA257">
            <v>1.9</v>
          </cell>
        </row>
        <row r="258">
          <cell r="A258">
            <v>284</v>
          </cell>
          <cell r="B258">
            <v>46218.484155092599</v>
          </cell>
          <cell r="C258">
            <v>46218.498541666697</v>
          </cell>
          <cell r="D258" t="str">
            <v>alice.rodrigues@upc.pe</v>
          </cell>
          <cell r="E258" t="str">
            <v>Alice Rodrigues Hoyer</v>
          </cell>
          <cell r="F258" t="str">
            <v>Herramienta para extraer la población de alumnos para el registro de convalidaciones masivas</v>
          </cell>
          <cell r="G258" t="str">
            <v>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v>
          </cell>
          <cell r="H258" t="str">
            <v>UPC</v>
          </cell>
          <cell r="I258" t="str">
            <v>Milagros Morgan - Rectorado UPC</v>
          </cell>
          <cell r="J258" t="str">
            <v>Maria Isabel Cifuentes</v>
          </cell>
          <cell r="K258" t="str">
            <v>https://educorpperu-my.sharepoint.com/personal/diana_zapata_laureate_pe1/Documents/Aplicaciones/Microsoft%20Forms/REGISTRO%20DE%20INICIATIVAS%20-%20GESTI%C3%93N%20DE%20LA%20DEMANDA%20(2%201/Pregunta/Re_%20Requerimiento%20de%20una%20Herramienta%20para%20ext_Alice%20Rodrigues%20Hoye.pdf</v>
          </cell>
          <cell r="L258" t="str">
            <v>Ángela Lucano</v>
          </cell>
          <cell r="M258">
            <v>46265</v>
          </cell>
          <cell r="N258" t="str">
            <v>No</v>
          </cell>
          <cell r="O258"/>
          <cell r="P258"/>
          <cell r="Q258" t="str">
            <v>Regulatoria</v>
          </cell>
          <cell r="R258" t="str">
            <v>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v>
          </cell>
          <cell r="S258" t="str">
            <v>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v>
          </cell>
          <cell r="T258" t="str">
            <v>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v>
          </cell>
          <cell r="U258" t="str">
            <v>Alumnos</v>
          </cell>
          <cell r="V258" t="str">
            <v>Excelencia operativa</v>
          </cell>
          <cell r="W258" t="str">
            <v>No</v>
          </cell>
          <cell r="X258" t="str">
            <v>Mayor a S/500,000.00</v>
          </cell>
          <cell r="Y258" t="str">
            <v>-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v>
          </cell>
          <cell r="Z258" t="str">
            <v>https://educorpperu-my.sharepoint.com/personal/diana_zapata_laureate_pe1/_layouts/15/Doc.aspx?sourcedoc=%7B14C353B8-C56E-4315-88C8-0ABDAD0578FB%7D&amp;file=Gesti%C3%B3n%20de%20iniciativas%20-%20Proceso%20y%20registro_Alice%20Rodrigues%20Hoye.pptx&amp;action=edit&amp;mobileredirect=true</v>
          </cell>
          <cell r="AA258">
            <v>3.3</v>
          </cell>
        </row>
        <row r="259">
          <cell r="A259">
            <v>285</v>
          </cell>
          <cell r="B259">
            <v>46219.0019328704</v>
          </cell>
          <cell r="C259">
            <v>46219.0172916667</v>
          </cell>
          <cell r="D259" t="str">
            <v>valeria.ocampo@upn.edu.pe</v>
          </cell>
          <cell r="E259" t="str">
            <v>Valeria Ocampo Silva</v>
          </cell>
          <cell r="F259" t="str">
            <v>Certifikate: Mejora de flujo de proceso + Implementación de nueva constancia</v>
          </cell>
          <cell r="G259" t="str">
            <v>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v>
          </cell>
          <cell r="H259" t="str">
            <v>UPN</v>
          </cell>
          <cell r="I259" t="str">
            <v>Martín Santana - Rectorado UPN</v>
          </cell>
          <cell r="J259" t="str">
            <v>Valeria Ocampo</v>
          </cell>
          <cell r="K259" t="str">
            <v>https://educorpperu-my.sharepoint.com/personal/diana_zapata_laureate_pe1/Documents/Aplicaciones/Microsoft%20Forms/REGISTRO%20DE%20INICIATIVAS%20-%20GESTI%C3%93N%20DE%20LA%20DEMANDA%20(2%201/Pregunta/VB_Valeria%20Ocampo%20Silva.pdf</v>
          </cell>
          <cell r="L259" t="str">
            <v>Gerson Vereau</v>
          </cell>
          <cell r="M259">
            <v>46264</v>
          </cell>
          <cell r="N259" t="str">
            <v>No</v>
          </cell>
          <cell r="O259"/>
          <cell r="P259"/>
          <cell r="Q259" t="str">
            <v>Otro</v>
          </cell>
          <cell r="R259" t="str">
            <v>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v>
          </cell>
          <cell r="S259" t="str">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v>
          </cell>
          <cell r="T259" t="str">
            <v>Secretaría General y Secretaría Académica</v>
          </cell>
          <cell r="U259" t="str">
            <v>Todos</v>
          </cell>
          <cell r="V259" t="str">
            <v>Excelencia operativa</v>
          </cell>
          <cell r="W259" t="str">
            <v>No</v>
          </cell>
          <cell r="X259" t="str">
            <v>No cuantificado o S/0</v>
          </cell>
          <cell r="Y259" t="str">
            <v>Reducción del SLA de atención y de la carga operativa en Secretaría Académica y Secretaría General, menor riesgo de errores y reprocesos al contar con visualización previa y firma digital automatizada, y mejora en la experiencia del alumno.</v>
          </cell>
          <cell r="Z259" t="str">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v>
          </cell>
          <cell r="AA259">
            <v>1.2000000000000002</v>
          </cell>
        </row>
        <row r="260">
          <cell r="A260">
            <v>286</v>
          </cell>
          <cell r="B260">
            <v>46219.417962963002</v>
          </cell>
          <cell r="C260">
            <v>46219.432256944398</v>
          </cell>
          <cell r="D260" t="str">
            <v>percy.romero@laureate.pe</v>
          </cell>
          <cell r="E260" t="str">
            <v>Percy Romero Vegas</v>
          </cell>
          <cell r="F260" t="str">
            <v>DEBITO AUTOMATICO | CIBERTEC</v>
          </cell>
          <cell r="G260" t="str">
            <v>Implementar un nuevo medio de pago Débito Automático que permita recaudar los pagos de los estudiantes de forma oportuna, segura y automatizada, garantizando el reconocimiento del pago, la conciliación de las transacciones y una experiencia de pago simple para el alumno.</v>
          </cell>
          <cell r="H260" t="str">
            <v>CORP</v>
          </cell>
          <cell r="I260" t="str">
            <v>Alex Pendavis - VP Finanzas</v>
          </cell>
          <cell r="J260" t="str">
            <v>Percy Romero</v>
          </cell>
          <cell r="K260" t="str">
            <v>https://educorpperu-my.sharepoint.com/personal/diana_zapata_laureate_pe1/Documents/Aplicaciones/Microsoft%20Forms/REGISTRO%20DE%20INICIATIVAS%20-%20GESTI%C3%93N%20DE%20LA%20DEMANDA%20(2%201/Pregunta/APROBACION%20MB_Percy%20Romero%20Vegas.pdf</v>
          </cell>
          <cell r="L260" t="str">
            <v>Franco Vera</v>
          </cell>
          <cell r="M260">
            <v>46249</v>
          </cell>
          <cell r="N260" t="str">
            <v>No</v>
          </cell>
          <cell r="O260"/>
          <cell r="P260"/>
          <cell r="Q260" t="str">
            <v>Otro</v>
          </cell>
          <cell r="R260" t="str">
            <v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v>
          </cell>
          <cell r="S260" t="str">
            <v>El proyecto debe contemplar: (1) Afilliación de la tarjeta de manera digital (2) Cobro o débito automático (3) Reconocimiento del débito en el ERP (4) Proceso de conciliación automática (5) Gestión de excepciones (6) Monitoreo y gobierno del medio de pago</v>
          </cell>
          <cell r="T260" t="str">
            <v>Medios de Pago, Cobranzas, Servicio de Experierncia al Estudiante, Comercial y Ventas.</v>
          </cell>
          <cell r="U260" t="str">
            <v>Todos</v>
          </cell>
          <cell r="V260" t="str">
            <v>Excelencia operativa</v>
          </cell>
          <cell r="W260" t="str">
            <v>No</v>
          </cell>
          <cell r="X260" t="str">
            <v>Menor a S/100,000.00</v>
          </cell>
          <cell r="Y260" t="str">
            <v xml:space="preserve">Experiência al estudiante, eficiencia de procesos </v>
          </cell>
          <cell r="Z260" t="str">
            <v>https://educorpperu-my.sharepoint.com/personal/diana_zapata_laureate_pe1/_layouts/15/Doc.aspx?sourcedoc=%7B297C9C4B-8317-4E80-86F4-53AF0D16936C%7D&amp;file=2.-%20Solicitud%20de%20requerimientos%20-%20%20Debito%20Aut_Percy%20Romero%20Vegas.pptx&amp;action=edit&amp;mobileredirect=true</v>
          </cell>
          <cell r="AA260">
            <v>1.35</v>
          </cell>
        </row>
        <row r="261">
          <cell r="A261">
            <v>287</v>
          </cell>
          <cell r="B261">
            <v>46219.694467592599</v>
          </cell>
          <cell r="C261">
            <v>46219.706041666701</v>
          </cell>
          <cell r="D261" t="str">
            <v>franco.vera@laureate.pe</v>
          </cell>
          <cell r="E261" t="str">
            <v>Franco Manuel Vera Sanchez</v>
          </cell>
          <cell r="F261" t="str">
            <v>Sistematización del Proceso de Reclutamiento y Selección e Incorporación de Colaboradores mediante solución ATS/DOA UPN</v>
          </cell>
          <cell r="G261" t="str">
            <v>Solución para agilizar los procesos de Reclutamiento y Selección como: relevo de perfil, revisión de documentos (CV, CUL, DNI, DJ, otros) y entrevistas psicolaborales. Y el proceso de Incorporación.</v>
          </cell>
          <cell r="H261" t="str">
            <v>UPN</v>
          </cell>
          <cell r="I261" t="str">
            <v>Martín Santana - Rectorado UPN</v>
          </cell>
          <cell r="J261" t="str">
            <v>Maria del Pilar Miranda</v>
          </cell>
          <cell r="K261" t="str">
            <v>https://educorpperu-my.sharepoint.com/personal/diana_zapata_laureate_pe1/Documents/Aplicaciones/Microsoft%20Forms/REGISTRO%20DE%20INICIATIVAS%20-%20GESTI%C3%93N%20DE%20LA%20DEMANDA%20(2%201/Pregunta/RE_%20ESTATUS%20LEAN+IA%20-%20ESTIMACI%C3%93N%20TI_%20APROBACI_Franco%20Manuel%20Vera%20S.pdf</v>
          </cell>
          <cell r="L261" t="str">
            <v>Carla Arias-Schreiber</v>
          </cell>
          <cell r="M261">
            <v>46387</v>
          </cell>
          <cell r="N261" t="str">
            <v>Sí</v>
          </cell>
          <cell r="O261" t="str">
            <v>G&amp;A</v>
          </cell>
          <cell r="P261" t="str">
            <v>76557</v>
          </cell>
          <cell r="Q261" t="str">
            <v>Otro</v>
          </cell>
          <cell r="R261" t="str">
            <v>Proceso de selección y reclutamiento manual y poco eficiente.</v>
          </cell>
          <cell r="S261" t="str">
            <v>Automatizando de actividades para generar el informe de relevamiento, el primer filtro, el pre screening, la evaluación psicotécnica, y entrevistas.</v>
          </cell>
          <cell r="T261" t="str">
            <v>Proceso es de Reclutamiento y Selección, y las áreas impactadas son GTH y las áreas usuarias que hagan una solicitud de requerimiento.</v>
          </cell>
          <cell r="U261" t="str">
            <v>Administrativos</v>
          </cell>
          <cell r="V261" t="str">
            <v>Excelencia operativa</v>
          </cell>
          <cell r="W261" t="str">
            <v>No</v>
          </cell>
          <cell r="X261" t="str">
            <v>Mayor a S/500,000.00</v>
          </cell>
          <cell r="Y261" t="str">
            <v>Horas liberadas
•Incremento de satisfacción de líderes de área.</v>
          </cell>
          <cell r="Z261" t="str">
            <v>https://educorpperu-my.sharepoint.com/personal/diana_zapata_laureate_pe1/_layouts/15/Doc.aspx?sourcedoc=%7B8DE909F9-7CD9-41DC-A33B-0FB86434FDD7%7D&amp;file=DOA%20UPN_Soluciones_Franco%20Manuel%20Vera%20S.pptx&amp;action=edit&amp;mobileredirect=true</v>
          </cell>
          <cell r="AA261">
            <v>1.2</v>
          </cell>
        </row>
        <row r="262">
          <cell r="A262">
            <v>288</v>
          </cell>
          <cell r="B262">
            <v>46219.706134259301</v>
          </cell>
          <cell r="C262">
            <v>46219.707627314798</v>
          </cell>
          <cell r="D262" t="str">
            <v>franco.vera@laureate.pe</v>
          </cell>
          <cell r="E262" t="str">
            <v>Franco Manuel Vera Sanchez</v>
          </cell>
          <cell r="F262" t="str">
            <v>Sistematización del Proceso de Reclutamiento y Selección e Incorporación de Colaboradores mediante solución ATS/WETALK</v>
          </cell>
          <cell r="G262" t="str">
            <v>Solución para agilizar los procesos de Reclutamiento y Selección como: relevo de perfil, revisión de documentos (CV, CUL, DNI, DJ, otros) y entrevistas psicolaborales. Y el proceso de Incorporación.</v>
          </cell>
          <cell r="H262" t="str">
            <v>UPC</v>
          </cell>
          <cell r="I262" t="str">
            <v>Milagros Morgan - Rectorado UPC</v>
          </cell>
          <cell r="J262" t="str">
            <v>Sara Miller</v>
          </cell>
          <cell r="K262" t="str">
            <v>https://educorpperu-my.sharepoint.com/personal/diana_zapata_laureate_pe1/Documents/Aplicaciones/Microsoft%20Forms/REGISTRO%20DE%20INICIATIVAS%20-%20GESTI%C3%93N%20DE%20LA%20DEMANDA%20(2%201/Pregunta/RE_%20ESTATUS%20LEAN+IA%20-%20ESTIMACI%C3%93N%20TI_%20APROBACI_Franco%20Manuel%20Vera%20S%201.pdf</v>
          </cell>
          <cell r="L262" t="str">
            <v>Franco Vera</v>
          </cell>
          <cell r="M262">
            <v>46387</v>
          </cell>
          <cell r="N262" t="str">
            <v>Sí</v>
          </cell>
          <cell r="O262" t="str">
            <v>G&amp;A</v>
          </cell>
          <cell r="P262" t="str">
            <v>77769</v>
          </cell>
          <cell r="Q262" t="str">
            <v>Otro</v>
          </cell>
          <cell r="R262" t="str">
            <v>Proceso de selección y reclutamiento manual y poco eficiente.</v>
          </cell>
          <cell r="S262" t="str">
            <v>Automatizando de actividades para generar el informe de relevamiento, el primer filtro, el pre screening, la evaluación psicotécnica, y entrevistas.</v>
          </cell>
          <cell r="T262" t="str">
            <v>Proceso es de Reclutamiento y Selección, y las áreas impactadas son GTH y las áreas usuarias que hagan una solicitud de requerimiento.</v>
          </cell>
          <cell r="U262" t="str">
            <v>Administrativos</v>
          </cell>
          <cell r="V262" t="str">
            <v>Excelencia operativa</v>
          </cell>
          <cell r="W262" t="str">
            <v>No</v>
          </cell>
          <cell r="X262" t="str">
            <v>Mayor a S/500,000.00</v>
          </cell>
          <cell r="Y262" t="str">
            <v>Horas liberadas
•Incremento de satisfacción de líderes de área.</v>
          </cell>
          <cell r="Z262" t="str">
            <v>https://educorpperu-my.sharepoint.com/personal/diana_zapata_laureate_pe1/_layouts/15/Doc.aspx?sourcedoc=%7BCF639430-A404-4112-AC31-B7778DFCBC52%7D&amp;file=LEAN%2BIA_Pitch%20TI_WeTALK_Franco%20Manuel%20Vera%20S.pptx&amp;action=edit&amp;mobileredirect=true</v>
          </cell>
          <cell r="AA262">
            <v>1.2</v>
          </cell>
        </row>
        <row r="263">
          <cell r="A263">
            <v>289</v>
          </cell>
          <cell r="B263">
            <v>46218.738576388903</v>
          </cell>
          <cell r="C263">
            <v>46219.817129629599</v>
          </cell>
          <cell r="D263" t="str">
            <v>rocio.cocha@upn.edu.pe</v>
          </cell>
          <cell r="E263" t="str">
            <v>Rocio Cocha Diaz</v>
          </cell>
          <cell r="F263" t="str">
            <v xml:space="preserve">Automatización de los metadatos en el Dspace para el Repositorio Institucional (UPN) y registro en banner (SHAQPNO)  </v>
          </cell>
          <cell r="G263" t="str">
            <v>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v>
          </cell>
          <cell r="H263" t="str">
            <v>UPN</v>
          </cell>
          <cell r="I263" t="str">
            <v>Martín Santana - Rectorado UPN</v>
          </cell>
          <cell r="J263" t="str">
            <v xml:space="preserve">Rocio Cocha </v>
          </cell>
          <cell r="K263" t="str">
            <v>https://educorpperu-my.sharepoint.com/personal/diana_zapata_laureate_pe1/Documents/Aplicaciones/Microsoft%20Forms/REGISTRO%20DE%20INICIATIVAS%20-%20GESTI%C3%93N%20DE%20LA%20DEMANDA%20(2%201/Pregunta/utomatizaci%C3%B3n%20URL%20y%20datos%20de%20t%C3%ADtulo%20(SHAQPNO)_Rocio%20Cocha%20Diaz.pdf</v>
          </cell>
          <cell r="L263" t="str">
            <v>Franco Vera</v>
          </cell>
          <cell r="M263">
            <v>46234</v>
          </cell>
          <cell r="N263" t="str">
            <v>No</v>
          </cell>
          <cell r="O263"/>
          <cell r="P263"/>
          <cell r="Q263" t="str">
            <v>ITSM</v>
          </cell>
          <cell r="R263" t="str">
            <v>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v>
          </cell>
          <cell r="S263" t="str">
            <v>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v>
          </cell>
          <cell r="T263" t="str">
            <v>Grados y títulos.</v>
          </cell>
          <cell r="U263" t="str">
            <v>Todos</v>
          </cell>
          <cell r="V263" t="str">
            <v>Excelencia operativa</v>
          </cell>
          <cell r="W263" t="str">
            <v>No</v>
          </cell>
          <cell r="X263" t="str">
            <v>Entre S/100,000.00 y S/500,000.00</v>
          </cell>
          <cell r="Y263" t="str">
            <v>-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v>
          </cell>
          <cell r="Z263" t="str">
            <v>https://educorpperu-my.sharepoint.com/personal/diana_zapata_laureate_pe1/_layouts/15/Doc.aspx?sourcedoc=%7BF9060765-8106-4CFB-8C30-43E2654F9948%7D&amp;file=Automatizaci%C3%B3n%20URL%20y%20SHAQPNO_Rocio%20Cocha%20Diaz.pptx&amp;action=edit&amp;mobileredirect=true</v>
          </cell>
          <cell r="AA263">
            <v>2.4</v>
          </cell>
        </row>
        <row r="264">
          <cell r="A264">
            <v>290</v>
          </cell>
          <cell r="B264">
            <v>46219.853981481501</v>
          </cell>
          <cell r="C264">
            <v>46219.864247685196</v>
          </cell>
          <cell r="D264" t="str">
            <v>carla.arias@laureate.pe</v>
          </cell>
          <cell r="E264" t="str">
            <v>Carla Arias Schreiber Ulloa</v>
          </cell>
          <cell r="F264" t="str">
            <v>Matrícula de nuevos estudiantes CAD en Modulo B 26-2 + Modulo A 27-0</v>
          </cell>
          <cell r="G264" t="str">
            <v>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v>
          </cell>
          <cell r="H264" t="str">
            <v>UPN</v>
          </cell>
          <cell r="I264" t="str">
            <v>Ivan Olivares - VP Marketing y Comercial</v>
          </cell>
          <cell r="J264" t="str">
            <v>Orietta Mazuelos</v>
          </cell>
          <cell r="K264" t="str">
            <v>https://educorpperu-my.sharepoint.com/personal/diana_zapata_laureate_pe1/Documents/Aplicaciones/Microsoft%20Forms/REGISTRO%20DE%20INICIATIVAS%20-%20GESTI%C3%93N%20DE%20LA%20DEMANDA%20(2%201/Pregunta/Captura%20de%20pantalla%202026-07-16%20202849_Carla%20Arias%20Schreibe.png</v>
          </cell>
          <cell r="L264" t="str">
            <v>Carla Arias-Schreiber</v>
          </cell>
          <cell r="M264">
            <v>46269</v>
          </cell>
          <cell r="N264" t="str">
            <v>No</v>
          </cell>
          <cell r="O264"/>
          <cell r="P264"/>
          <cell r="Q264" t="str">
            <v>Otro</v>
          </cell>
          <cell r="R264" t="str">
            <v>Actualmente no podemos ofrecer la opción de incorporar NE desde el mod B.</v>
          </cell>
          <cell r="S264" t="str">
            <v>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v>
          </cell>
          <cell r="T264" t="str">
            <v>Admisión
Ventas
Matrícula
Facturación</v>
          </cell>
          <cell r="U264" t="str">
            <v>Alumnos</v>
          </cell>
          <cell r="V264" t="str">
            <v>Crecimiento escalable</v>
          </cell>
          <cell r="W264" t="str">
            <v>No</v>
          </cell>
          <cell r="X264" t="str">
            <v>Mayor a S/500,000.00</v>
          </cell>
          <cell r="Y264" t="str">
            <v>Fortalecer nuestras opciones de ingreso versus algunas instituciones de la competencia</v>
          </cell>
          <cell r="Z264" t="str">
            <v>https://educorpperu-my.sharepoint.com/personal/diana_zapata_laureate_pe1/_layouts/15/Doc.aspx?sourcedoc=%7B38A7C463-6546-4332-BBF2-350C205EA259%7D&amp;file=Gesti%C3%B3n%20de%20iniciativas%20-%20NE%20CAD%20Mod%20B%2026-2_Carla%20Arias%20Schreibe.pptx&amp;action=edit&amp;mobileredirect=true</v>
          </cell>
          <cell r="AA264">
            <v>2</v>
          </cell>
        </row>
        <row r="265">
          <cell r="A265">
            <v>291</v>
          </cell>
          <cell r="B265">
            <v>46219.755219907398</v>
          </cell>
          <cell r="C265">
            <v>46220.335300925901</v>
          </cell>
          <cell r="D265" t="str">
            <v>efferson.flores@laureate.pe</v>
          </cell>
          <cell r="E265" t="str">
            <v>Efferson Flores Cordova</v>
          </cell>
          <cell r="F265" t="str">
            <v>Implementación Central telefonica  Genesys  Cibertec   como de UPN</v>
          </cell>
          <cell r="G265" t="str">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v>
          </cell>
          <cell r="H265" t="str">
            <v>CIB</v>
          </cell>
          <cell r="I265" t="str">
            <v>Alex Pendavis - VP Finanzas</v>
          </cell>
          <cell r="J265" t="str">
            <v>Efferson Flores</v>
          </cell>
          <cell r="K265" t="str">
            <v>https://educorpperu-my.sharepoint.com/personal/diana_zapata_laureate_pe1/Documents/Aplicaciones/Microsoft%20Forms/REGISTRO%20DE%20INICIATIVAS%20-%20GESTI%C3%93N%20DE%20LA%20DEMANDA%20(2%201/Pregunta/Jorge%20Gonzales%20Herrera%20Director%20cobranzas%20Lau_Efferson%20Flores%20Cord.pdf</v>
          </cell>
          <cell r="L265" t="str">
            <v>Franco Vera</v>
          </cell>
          <cell r="M265">
            <v>46237</v>
          </cell>
          <cell r="N265" t="str">
            <v>No</v>
          </cell>
          <cell r="O265"/>
          <cell r="P265"/>
          <cell r="Q265" t="str">
            <v>Otro</v>
          </cell>
          <cell r="R265" t="str">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v>
          </cell>
          <cell r="S265" t="str">
            <v>.Daria mi conformidad si llegaran atener una central similar a la de UPN para atención de llamadas entrantes en genesys</v>
          </cell>
          <cell r="T265" t="str">
            <v xml:space="preserve">impactamos en el proceso de cobranzas, matrícula alumnos, reingresos- cobranzas- admisión , retención </v>
          </cell>
          <cell r="U265" t="str">
            <v>Alumnos</v>
          </cell>
          <cell r="V265" t="str">
            <v>Excelencia operativa</v>
          </cell>
          <cell r="W265" t="str">
            <v>No</v>
          </cell>
          <cell r="X265" t="str">
            <v>Mayor a S/500,000.00</v>
          </cell>
          <cell r="Y265" t="str">
            <v>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v>
          </cell>
          <cell r="Z265" t="str">
            <v>https://educorpperu-my.sharepoint.com/personal/diana_zapata_laureate_pe1/_layouts/15/Doc.aspx?sourcedoc=%7B7F473993-F007-4B0D-B461-FE5B72B66A02%7D&amp;file=Gesti%C3%B3n%20de%20iniciativas%20-%20Implementar%20%20Central_Efferson%20Flores%20Cord.pptx&amp;action=edit&amp;mobileredirect=true</v>
          </cell>
          <cell r="AA265">
            <v>1.8</v>
          </cell>
        </row>
        <row r="266">
          <cell r="A266">
            <v>292</v>
          </cell>
          <cell r="B266">
            <v>46220.3296990741</v>
          </cell>
          <cell r="C266">
            <v>46220.340381944399</v>
          </cell>
          <cell r="D266" t="str">
            <v>efferson.flores@laureate.pe</v>
          </cell>
          <cell r="E266" t="str">
            <v>Efferson Flores Cordova</v>
          </cell>
          <cell r="F266" t="str">
            <v>Implementación Central telefonica  Genesys  UPC   como de UPN</v>
          </cell>
          <cell r="G266" t="str">
            <v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v>
          </cell>
          <cell r="H266" t="str">
            <v>UPC</v>
          </cell>
          <cell r="I266" t="str">
            <v>Alex Pendavis - VP Finanzas</v>
          </cell>
          <cell r="J266" t="str">
            <v>Efferson Flores Córdova</v>
          </cell>
          <cell r="K266" t="str">
            <v>https://educorpperu-my.sharepoint.com/personal/diana_zapata_laureate_pe1/Documents/Aplicaciones/Microsoft%20Forms/REGISTRO%20DE%20INICIATIVAS%20-%20GESTI%C3%93N%20DE%20LA%20DEMANDA%20(2%201/Pregunta/Jorge%20Gonzales%20Herrera%20Director%20cobranzas%20Lau_Efferson%20Flores%20Cord%201.pdf</v>
          </cell>
          <cell r="L266" t="str">
            <v>Franco Vera</v>
          </cell>
          <cell r="M266">
            <v>46237</v>
          </cell>
          <cell r="N266" t="str">
            <v>No</v>
          </cell>
          <cell r="O266"/>
          <cell r="P266"/>
          <cell r="Q266" t="str">
            <v>Otro</v>
          </cell>
          <cell r="R266" t="str">
            <v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v>
          </cell>
          <cell r="S266" t="str">
            <v>.Daria mi conformidad si llegaran atener una central similar a la de UPN para atención de llamadas entrantes en genesys</v>
          </cell>
          <cell r="T266" t="str">
            <v>.Áreas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v>
          </cell>
          <cell r="U266" t="str">
            <v>Alumnos</v>
          </cell>
          <cell r="V266" t="str">
            <v>Excelencia operativa</v>
          </cell>
          <cell r="W266" t="str">
            <v>No</v>
          </cell>
          <cell r="X266" t="str">
            <v>Mayor a S/500,000.00</v>
          </cell>
          <cell r="Y266" t="str">
            <v>.La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v>
          </cell>
          <cell r="Z266" t="str">
            <v>https://educorpperu-my.sharepoint.com/personal/diana_zapata_laureate_pe1/_layouts/15/Doc.aspx?sourcedoc=%7BE09B5411-78B9-4AB1-8FB8-FE12F8B41C2E%7D&amp;file=Gesti%C3%B3n%20de%20iniciativas%20-%20Implementar%20%20Central_Efferson%20Flores%20Cord%201.pptx&amp;action=edit&amp;mobileredirect=true</v>
          </cell>
          <cell r="AA266">
            <v>1.8</v>
          </cell>
        </row>
        <row r="267">
          <cell r="A267">
            <v>293</v>
          </cell>
          <cell r="B267">
            <v>46220.340543981503</v>
          </cell>
          <cell r="C267">
            <v>46220.348622685196</v>
          </cell>
          <cell r="D267" t="str">
            <v>efferson.flores@laureate.pe</v>
          </cell>
          <cell r="E267" t="str">
            <v>Efferson Flores Cordova</v>
          </cell>
          <cell r="F267" t="str">
            <v>Implementación de CRM cobranzas para Cibertec similar al de UPN</v>
          </cell>
          <cell r="G267" t="str">
            <v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v>
          </cell>
          <cell r="H267" t="str">
            <v>CIB</v>
          </cell>
          <cell r="I267" t="str">
            <v>Alex Pendavis - VP Finanzas</v>
          </cell>
          <cell r="J267" t="str">
            <v>Efferson Flores Córdova</v>
          </cell>
          <cell r="K267" t="str">
            <v>https://educorpperu-my.sharepoint.com/personal/diana_zapata_laureate_pe1/Documents/Aplicaciones/Microsoft%20Forms/REGISTRO%20DE%20INICIATIVAS%20-%20GESTI%C3%93N%20DE%20LA%20DEMANDA%20(2%201/Pregunta/Jorge%20Gonzales%20Herrera%20Director%20cobranzas%20Lau_Efferson%20Flores%20Cord%202.pdf</v>
          </cell>
          <cell r="L267" t="str">
            <v>Franco Vera</v>
          </cell>
          <cell r="M267">
            <v>46237</v>
          </cell>
          <cell r="N267" t="str">
            <v>No</v>
          </cell>
          <cell r="O267"/>
          <cell r="P267"/>
          <cell r="Q267" t="str">
            <v>Otro</v>
          </cell>
          <cell r="R267" t="str">
            <v>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v>
          </cell>
          <cell r="S267" t="str">
            <v>Resultado esperado: Contar con un CRM de cobranzas homologado al de UPN, que permita una gestión integral, información confiable para la toma de decisiones y una operación más eficiente.</v>
          </cell>
          <cell r="T267" t="str">
            <v>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ell>
          <cell r="U267" t="str">
            <v>Alumnos</v>
          </cell>
          <cell r="V267" t="str">
            <v>Excelencia operativa</v>
          </cell>
          <cell r="W267" t="str">
            <v>No</v>
          </cell>
          <cell r="X267" t="str">
            <v>Mayor a S/500,000.00</v>
          </cell>
          <cell r="Y267" t="str">
            <v>Mayor eficiencia operativa.
Mejor trazabilidad y seguimiento de las gestiones.
Toma de decisiones basada en información confiable.
Mejor experiencia del estudiante.
Optimización de los procesos de matrícula y cobranzas.
Mayor estandarización y control de la gestión.</v>
          </cell>
          <cell r="Z267" t="str">
            <v>https://educorpperu-my.sharepoint.com/personal/diana_zapata_laureate_pe1/_layouts/15/Doc.aspx?sourcedoc=%7B5D06D5DD-304E-4DCB-85B2-757EAE543131%7D&amp;file=Gesti%C3%B3n%20de%20iniciativas%20-%20Implementacion%20CRM%20p_Efferson%20Flores%20Cord.pptx&amp;action=edit&amp;mobileredirect=true</v>
          </cell>
          <cell r="AA267">
            <v>1.8</v>
          </cell>
        </row>
        <row r="268">
          <cell r="A268">
            <v>294</v>
          </cell>
          <cell r="B268">
            <v>46220.3504861111</v>
          </cell>
          <cell r="C268">
            <v>46220.356412036999</v>
          </cell>
          <cell r="D268" t="str">
            <v>efferson.flores@laureate.pe</v>
          </cell>
          <cell r="E268" t="str">
            <v>Efferson Flores Cordova</v>
          </cell>
          <cell r="F268" t="str">
            <v>Implementación CRm cobranzas para UPC similar al de UPN</v>
          </cell>
          <cell r="G268" t="str">
            <v>Contar con un CRM de cobranzas homologado entre  UPC, UPN y Cibertec permitirá estandarizar procesos, mejorar la gestión basada en datos y acelerar la implementación de estrategias de recuperación, incrementando la eficiencia operativa y la calidad del servicio al estudiante.</v>
          </cell>
          <cell r="H268" t="str">
            <v>UPC</v>
          </cell>
          <cell r="I268" t="str">
            <v>Alex Pendavis - VP Finanzas</v>
          </cell>
          <cell r="J268" t="str">
            <v>Efferson Flores Cordova</v>
          </cell>
          <cell r="K268" t="str">
            <v>https://educorpperu-my.sharepoint.com/personal/diana_zapata_laureate_pe1/Documents/Aplicaciones/Microsoft%20Forms/REGISTRO%20DE%20INICIATIVAS%20-%20GESTI%C3%93N%20DE%20LA%20DEMANDA%20(2%201/Pregunta/Jorge%20Gonzales%20Herrera%20Director%20cobranzas%20Lau_Efferson%20Flores%20Cord%203.pdf</v>
          </cell>
          <cell r="L268" t="str">
            <v>Franco Vera</v>
          </cell>
          <cell r="M268">
            <v>46237</v>
          </cell>
          <cell r="N268" t="str">
            <v>No</v>
          </cell>
          <cell r="O268"/>
          <cell r="P268"/>
          <cell r="Q268" t="str">
            <v>Otro</v>
          </cell>
          <cell r="R268" t="str">
            <v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v>
          </cell>
          <cell r="S268" t="str">
            <v>Resultado esperado: Contar con un CRM de cobranzas homologado al de UPN, que permita una gestión integral, información confiable para la toma de decisiones y una operación más eficiente.</v>
          </cell>
          <cell r="T268" t="str">
            <v>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ell>
          <cell r="U268" t="str">
            <v>Alumnos</v>
          </cell>
          <cell r="V268" t="str">
            <v>Excelencia operativa</v>
          </cell>
          <cell r="W268" t="str">
            <v>No</v>
          </cell>
          <cell r="X268" t="str">
            <v>Mayor a S/500,000.00</v>
          </cell>
          <cell r="Y268" t="str">
            <v>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v>
          </cell>
          <cell r="Z268" t="str">
            <v>https://educorpperu-my.sharepoint.com/personal/diana_zapata_laureate_pe1/_layouts/15/Doc.aspx?sourcedoc=%7B1632AC62-5CA9-4FA4-9D71-9EBC635E8EE0%7D&amp;file=Gesti%C3%B3n%20de%20iniciativas%20-%20Implementacion%20CRM%20p_Efferson%20Flores%20Cord%201.pptx&amp;action=edit&amp;mobileredirect=true</v>
          </cell>
          <cell r="AA268">
            <v>1.8</v>
          </cell>
        </row>
        <row r="269">
          <cell r="A269">
            <v>295</v>
          </cell>
          <cell r="B269">
            <v>46220.454675925903</v>
          </cell>
          <cell r="C269">
            <v>46220.494699074101</v>
          </cell>
          <cell r="D269" t="str">
            <v>bruno.chiappe@laureate.pe</v>
          </cell>
          <cell r="E269" t="str">
            <v>Bruno Chiappe Vegas</v>
          </cell>
          <cell r="F269" t="str">
            <v>NOVA - Data&amp;BI Comercial - Funnel Comercial</v>
          </cell>
          <cell r="G269" t="str">
            <v>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v>
          </cell>
          <cell r="H269" t="str">
            <v>LAU</v>
          </cell>
          <cell r="I269" t="str">
            <v>Ivan Olivares - VP Marketing y Comercial</v>
          </cell>
          <cell r="J269" t="str">
            <v>Alvaro Verástegui</v>
          </cell>
          <cell r="K269" t="str">
            <v>https://educorpperu-my.sharepoint.com/personal/diana_zapata_laureate_pe1/Documents/Aplicaciones/Microsoft%20Forms/REGISTRO%20DE%20INICIATIVAS%20-%20GESTI%C3%93N%20DE%20LA%20DEMANDA%20(2%201/Pregunta/6BCs%20BI%20Comercial%20-%20aprob_Bruno%20Chiappe%20Vegas.pdf</v>
          </cell>
          <cell r="L269" t="str">
            <v>Bruno Chiappe</v>
          </cell>
          <cell r="M269">
            <v>46265</v>
          </cell>
          <cell r="N269" t="str">
            <v>No</v>
          </cell>
          <cell r="O269"/>
          <cell r="P269"/>
          <cell r="Q269" t="str">
            <v>Otro</v>
          </cell>
          <cell r="R269" t="str">
            <v>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v>
          </cell>
          <cell r="S269" t="str">
            <v>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v>
          </cell>
          <cell r="T269" t="str">
            <v>Procesos:
- Gestión comercial y seguimiento del funnel de admisión
- Reporting y analítica comercial
Áreas impactadas:
- Dirección Comercial Corporativa
- BI y analítica
- Admisión</v>
          </cell>
          <cell r="U269" t="str">
            <v>Administrativos</v>
          </cell>
          <cell r="V269" t="str">
            <v>Excelencia operativa</v>
          </cell>
          <cell r="W269" t="str">
            <v>No</v>
          </cell>
          <cell r="X269" t="str">
            <v>No cuantificado o S/0</v>
          </cell>
          <cell r="Y269" t="str">
            <v>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v>
          </cell>
          <cell r="Z269" t="str">
            <v>https://educorpperu-my.sharepoint.com/personal/diana_zapata_laureate_pe1/Documents/Aplicaciones/Microsoft%20Forms/REGISTRO%20DE%20INICIATIVAS%20-%20GESTI%C3%93N%20DE%20LA%20DEMANDA%20(2%201/Adjuntar%20sustentos%20que%20ayuden%20al%20entendimiento%20de/Business%20Case%20BI%20-%20Funnel_Bruno%20Chiappe%20Vegas.pdf</v>
          </cell>
          <cell r="AA269">
            <v>0.60000000000000009</v>
          </cell>
        </row>
        <row r="270">
          <cell r="A270">
            <v>296</v>
          </cell>
          <cell r="B270">
            <v>46220.498460648101</v>
          </cell>
          <cell r="C270">
            <v>46220.501851851797</v>
          </cell>
          <cell r="D270" t="str">
            <v>jose.herbozo@laureate.pe</v>
          </cell>
          <cell r="E270" t="str">
            <v>José Paredes Herbozo</v>
          </cell>
          <cell r="F270" t="str">
            <v>Habilitación de matrícula en Portugués para alumnos con deuda de carrera</v>
          </cell>
          <cell r="G270" t="str">
            <v>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v>
          </cell>
          <cell r="H270" t="str">
            <v>UPN</v>
          </cell>
          <cell r="I270" t="str">
            <v>Ivan Olivares - VP Marketing y Comercial</v>
          </cell>
          <cell r="J270" t="str">
            <v>Gianfranco Espinoza</v>
          </cell>
          <cell r="K270" t="str">
            <v>https://educorpperu-my.sharepoint.com/personal/diana_zapata_laureate_pe1/Documents/Aplicaciones/Microsoft%20Forms/REGISTRO%20DE%20INICIATIVAS%20-%20GESTI%C3%93N%20DE%20LA%20DEMANDA%20(2%201/Pregunta/olk_eJL5tSut9h_Jos%C3%A9%20Paredes%20Herbozo.png</v>
          </cell>
          <cell r="L270" t="str">
            <v>Gerson Vereau</v>
          </cell>
          <cell r="M270">
            <v>46265</v>
          </cell>
          <cell r="N270" t="str">
            <v>No</v>
          </cell>
          <cell r="O270"/>
          <cell r="P270"/>
          <cell r="Q270" t="str">
            <v>Otro</v>
          </cell>
          <cell r="R270" t="str">
            <v>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v>
          </cell>
          <cell r="S270" t="str">
            <v>Permitir que los alumnos con deuda de carrera, Working Adult o maestrías puedan matricularse en el programa de Portugués mediante la priorización del pago de este concepto, incrementando las matrículas y el revenue del programa sin eliminar la deuda existente.</v>
          </cell>
          <cell r="T270" t="str">
            <v>Procesos impactados: Matrícula de Portugués, facturación, cobranzas y recaudación, gestión de pagos y priorización de deudas.
Áreas impactadas: Dirección de Nuevos Negocios, Finanzas, Facturación, Cobranzas, Comercial y TI.</v>
          </cell>
          <cell r="U270" t="str">
            <v>Alumnos</v>
          </cell>
          <cell r="V270" t="str">
            <v>Excelencia operativa</v>
          </cell>
          <cell r="W270" t="str">
            <v>No</v>
          </cell>
          <cell r="X270" t="str">
            <v>Mayor a S/500,000.00</v>
          </cell>
          <cell r="Y270" t="str">
            <v>Mejora la experiencia del alumno al eliminar una restricción de matrícula, incrementa la captación de estudiantes para el programa de Portugués, optimiza el proceso de pago y contribuye al crecimiento del negocio sin afectar la recuperación de la deuda existente.</v>
          </cell>
          <cell r="Z270" t="str">
            <v>https://educorpperu-my.sharepoint.com/personal/diana_zapata_laureate_pe1/_layouts/15/Doc.aspx?sourcedoc=%7B6AAC98EB-1D0F-423B-BA7D-DE83D1D0EBC7%7D&amp;file=VF%20Requerimiento%20mejora%20deuda%20Portugu%C3%A9s_Jos%C3%A9%20Paredes%20Herbozo.pptx&amp;action=edit&amp;mobileredirect=true</v>
          </cell>
          <cell r="AA270">
            <v>1.8</v>
          </cell>
        </row>
        <row r="271">
          <cell r="A271">
            <v>297</v>
          </cell>
          <cell r="B271">
            <v>46220.494826388902</v>
          </cell>
          <cell r="C271">
            <v>46220.5245601852</v>
          </cell>
          <cell r="D271" t="str">
            <v>bruno.chiappe@laureate.pe</v>
          </cell>
          <cell r="E271" t="str">
            <v>Bruno Chiappe Vegas</v>
          </cell>
          <cell r="F271" t="str">
            <v>NOVA - Data&amp;BI Comercial - Dashboard Ejecutivo Comercial</v>
          </cell>
          <cell r="G271" t="str">
            <v>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v>
          </cell>
          <cell r="H271" t="str">
            <v>LAU</v>
          </cell>
          <cell r="I271" t="str">
            <v>Ivan Olivares - VP Marketing y Comercial</v>
          </cell>
          <cell r="J271" t="str">
            <v>Alvaro Verástegui</v>
          </cell>
          <cell r="K271" t="str">
            <v>https://educorpperu-my.sharepoint.com/personal/diana_zapata_laureate_pe1/Documents/Aplicaciones/Microsoft%20Forms/REGISTRO%20DE%20INICIATIVAS%20-%20GESTI%C3%93N%20DE%20LA%20DEMANDA%20(2%201/Pregunta/6BCs%20BI%20Comercial%20-%20aprob_Bruno%20Chiappe%20Vegas%201.pdf</v>
          </cell>
          <cell r="L271" t="str">
            <v>Bruno Chiappe</v>
          </cell>
          <cell r="M271">
            <v>46265</v>
          </cell>
          <cell r="N271" t="str">
            <v>No</v>
          </cell>
          <cell r="O271"/>
          <cell r="P271"/>
          <cell r="Q271" t="str">
            <v>Otro</v>
          </cell>
          <cell r="R271" t="str">
            <v>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v>
          </cell>
          <cell r="S271" t="str">
            <v>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v>
          </cell>
          <cell r="T271" t="str">
            <v>Procesos:
- Gestión comercial de campañas.
- Seguimiento del desempeño comercial.
- Monitoreo del cumplimiento de metas comerciales.
- Reporting y analítica comercial
Áreas impactadas:
- BI Comercial
- Marketing
- Finanzas
- Admisión
- Retención
- Command Center</v>
          </cell>
          <cell r="U271" t="str">
            <v>Administrativos</v>
          </cell>
          <cell r="V271" t="str">
            <v>Excelencia operativa</v>
          </cell>
          <cell r="W271" t="str">
            <v>No</v>
          </cell>
          <cell r="X271" t="str">
            <v>No cuantificado o S/0</v>
          </cell>
          <cell r="Y271" t="str">
            <v>- Centraliza la información comercial en una única fuente oficial.
- Mejora la calidad y consistencia de los indicadores corporativos.
- Facilita la toma de decisiones estratégicas basada en datos confiables.
- Reduce la dependencia de procesos manuales y archivos paralelos.</v>
          </cell>
          <cell r="Z271" t="str">
            <v>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v>
          </cell>
          <cell r="AA271">
            <v>0.60000000000000009</v>
          </cell>
        </row>
        <row r="272">
          <cell r="A272">
            <v>298</v>
          </cell>
          <cell r="B272">
            <v>46220.5546875</v>
          </cell>
          <cell r="C272">
            <v>46220.561770833301</v>
          </cell>
          <cell r="D272" t="str">
            <v>jose.herbozo@laureate.pe</v>
          </cell>
          <cell r="E272" t="str">
            <v>José Paredes Herbozo</v>
          </cell>
          <cell r="F272" t="str">
            <v>Solicitud de Mejora – Sincronización del levantamiento de retenciones (MDUU – Cobranzas UPN)</v>
          </cell>
          <cell r="G272" t="str">
            <v>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v>
          </cell>
          <cell r="H272" t="str">
            <v>UPN</v>
          </cell>
          <cell r="I272" t="str">
            <v>Alex Pendavis - VP Finanzas</v>
          </cell>
          <cell r="J272" t="str">
            <v>Jorge Gonzales</v>
          </cell>
          <cell r="K272" t="str">
            <v>https://educorpperu-my.sharepoint.com/personal/diana_zapata_laureate_pe1/Documents/Aplicaciones/Microsoft%20Forms/REGISTRO%20DE%20INICIATIVAS%20-%20GESTI%C3%93N%20DE%20LA%20DEMANDA%20(2%201/Pregunta/olk_euQyzIs8Ey_Jos%C3%A9%20Paredes%20Herbozo.png</v>
          </cell>
          <cell r="L272" t="str">
            <v>Jose Paredes</v>
          </cell>
          <cell r="M272">
            <v>46241</v>
          </cell>
          <cell r="N272" t="str">
            <v>No</v>
          </cell>
          <cell r="O272"/>
          <cell r="P272"/>
          <cell r="Q272" t="str">
            <v>Otro</v>
          </cell>
          <cell r="R272" t="str">
            <v>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v>
          </cell>
          <cell r="S272" t="str">
            <v>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v>
          </cell>
          <cell r="T272" t="str">
            <v>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v>
          </cell>
          <cell r="U272" t="str">
            <v>Alumnos</v>
          </cell>
          <cell r="V272" t="str">
            <v>Excelencia operativa</v>
          </cell>
          <cell r="W272" t="str">
            <v>No</v>
          </cell>
          <cell r="X272" t="str">
            <v>Entre S/100,000.00 y S/500,000.00</v>
          </cell>
          <cell r="Y272" t="str">
            <v>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v>
          </cell>
          <cell r="Z272" t="str">
            <v>https://educorpperu-my.sharepoint.com/personal/diana_zapata_laureate_pe1/_layouts/15/Doc.aspx?sourcedoc=%7BAAE813CE-4560-4F99-8C74-963A71C18A76%7D&amp;file=Gesti%C3%B3n%20de%20iniciativas%20-%20Proceso%20y%20registro_M_Jos%C3%A9%20Paredes%20Herbozo.pptx&amp;action=edit&amp;mobileredirect=true</v>
          </cell>
          <cell r="AA272">
            <v>1.5</v>
          </cell>
        </row>
        <row r="273">
          <cell r="A273">
            <v>299</v>
          </cell>
          <cell r="B273">
            <v>46220.670648148203</v>
          </cell>
          <cell r="C273">
            <v>46220.671979166698</v>
          </cell>
          <cell r="D273" t="str">
            <v>jose.herbozo@laureate.pe</v>
          </cell>
          <cell r="E273" t="str">
            <v>José Paredes Herbozo</v>
          </cell>
          <cell r="F273" t="str">
            <v>Depurar la base contactable de UPN para mejorar la eficiencia de las campañas outbound</v>
          </cell>
          <cell r="G273" t="str">
            <v xml:space="preserve">Eliminar los contactos con numeración inalcanzable de la base de datos de UPN, que actualmente representa entre un 30% y 35% del total, para incrementar la eficiencia y efectividad de las campañas de comunicación outbound.
</v>
          </cell>
          <cell r="H273" t="str">
            <v>UPN</v>
          </cell>
          <cell r="I273" t="str">
            <v>Ivan Olivares - VP Marketing y Comercial</v>
          </cell>
          <cell r="J273" t="str">
            <v>Pedro Guibar</v>
          </cell>
          <cell r="K273" t="str">
            <v>https://educorpperu-my.sharepoint.com/personal/diana_zapata_laureate_pe1/Documents/Aplicaciones/Microsoft%20Forms/REGISTRO%20DE%20INICIATIVAS%20-%20GESTI%C3%93N%20DE%20LA%20DEMANDA%20(2%201/Pregunta/Aprobaci%C3%B3n%20Abel_Jos%C3%A9%20Paredes%20Herbozo.jpg</v>
          </cell>
          <cell r="L273" t="str">
            <v>Jose Paredes</v>
          </cell>
          <cell r="M273">
            <v>46234</v>
          </cell>
          <cell r="N273" t="str">
            <v>No</v>
          </cell>
          <cell r="O273"/>
          <cell r="P273"/>
          <cell r="Q273" t="str">
            <v>Otro</v>
          </cell>
          <cell r="R273" t="str">
            <v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v>
          </cell>
          <cell r="S273" t="str">
            <v>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v>
          </cell>
          <cell r="T273" t="str">
            <v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v>
          </cell>
          <cell r="U273" t="str">
            <v>Administrativos</v>
          </cell>
          <cell r="V273" t="str">
            <v>Excelencia operativa</v>
          </cell>
          <cell r="W273" t="str">
            <v>No</v>
          </cell>
          <cell r="X273" t="str">
            <v>No cuantificado o S/0</v>
          </cell>
          <cell r="Y273" t="str">
            <v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v>
          </cell>
          <cell r="Z273" t="str">
            <v>https://educorpperu-my.sharepoint.com/personal/diana_zapata_laureate_pe1/_layouts/15/Doc.aspx?sourcedoc=%7BF9677511-6220-48F9-B5E8-F44DEDCDAFE2%7D&amp;file=Depurar%20la%20base%20contactable%20de%20UPN%20para%20mejor_Jos%C3%A9%20Paredes%20Herbozo.pptx&amp;action=edit&amp;mobileredirect=true</v>
          </cell>
          <cell r="AA273">
            <v>0.60000000000000009</v>
          </cell>
        </row>
        <row r="274">
          <cell r="A274">
            <v>300</v>
          </cell>
          <cell r="B274">
            <v>46223.409398148098</v>
          </cell>
          <cell r="C274">
            <v>46223.442129629599</v>
          </cell>
          <cell r="D274" t="str">
            <v>bruno.chiappe@laureate.pe</v>
          </cell>
          <cell r="E274" t="str">
            <v>Bruno Chiappe Vegas</v>
          </cell>
          <cell r="F274" t="str">
            <v>NOVA - Data&amp;BI Comercial - Dashboard KPI Digital Perú</v>
          </cell>
          <cell r="G274" t="str">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v>
          </cell>
          <cell r="H274" t="str">
            <v>LAU</v>
          </cell>
          <cell r="I274" t="str">
            <v>Ivan Olivares - VP Marketing y Comercial</v>
          </cell>
          <cell r="J274" t="str">
            <v>Alvaro Verástegui</v>
          </cell>
          <cell r="K274" t="str">
            <v>https://educorpperu-my.sharepoint.com/personal/diana_zapata_laureate_pe1/Documents/Aplicaciones/Microsoft%20Forms/REGISTRO%20DE%20INICIATIVAS%20-%20GESTI%C3%93N%20DE%20LA%20DEMANDA%20(2%201/Pregunta/6BCs%20BI%20Comercial%20-%20aprob_Bruno%20Chiappe%20Vegas%202.pdf</v>
          </cell>
          <cell r="L274" t="str">
            <v>Bruno Chiappe</v>
          </cell>
          <cell r="M274">
            <v>46265</v>
          </cell>
          <cell r="N274" t="str">
            <v>No</v>
          </cell>
          <cell r="O274"/>
          <cell r="P274"/>
          <cell r="Q274" t="str">
            <v>Otro</v>
          </cell>
          <cell r="R274" t="str">
            <v>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v>
          </cell>
          <cell r="S274" t="str">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v>
          </cell>
          <cell r="T274" t="str">
            <v>Analítica comercial y seguimiento del funnel digital
Áreas impactadas:
- BI Comercial
- Marketing</v>
          </cell>
          <cell r="U274" t="str">
            <v>Administrativos</v>
          </cell>
          <cell r="V274" t="str">
            <v>Excelencia operativa</v>
          </cell>
          <cell r="W274" t="str">
            <v>No</v>
          </cell>
          <cell r="X274" t="str">
            <v>No cuantificado o S/0</v>
          </cell>
          <cell r="Y274" t="str">
            <v>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v>
          </cell>
          <cell r="Z274" t="str">
            <v>https://educorpperu-my.sharepoint.com/personal/diana_zapata_laureate_pe1/Documents/Aplicaciones/Microsoft%20Forms/REGISTRO%20DE%20INICIATIVAS%20-%20GESTI%C3%93N%20DE%20LA%20DEMANDA%20(2%201/Adjuntar%20sustentos%20que%20ayuden%20al%20entendimiento%20de/Business%20Case%20BI%20-%20Kpi%20Digital_Bruno%20Chiappe%20Vegas.pdf</v>
          </cell>
          <cell r="AA274">
            <v>0.60000000000000009</v>
          </cell>
        </row>
        <row r="275">
          <cell r="A275">
            <v>301</v>
          </cell>
          <cell r="B275">
            <v>46223.442187499997</v>
          </cell>
          <cell r="C275">
            <v>46223.455949074101</v>
          </cell>
          <cell r="D275" t="str">
            <v>bruno.chiappe@laureate.pe</v>
          </cell>
          <cell r="E275" t="str">
            <v>Bruno Chiappe Vegas</v>
          </cell>
          <cell r="F275" t="str">
            <v>NOVA - Data&amp;BI Comercial - Dashboard BI para KPIs de WhatsApp + Chattigo</v>
          </cell>
          <cell r="G275" t="str">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v>
          </cell>
          <cell r="H275" t="str">
            <v>LAU</v>
          </cell>
          <cell r="I275" t="str">
            <v>Ivan Olivares - VP Marketing y Comercial</v>
          </cell>
          <cell r="J275" t="str">
            <v>Alvaro Verástegui</v>
          </cell>
          <cell r="K275" t="str">
            <v>https://educorpperu-my.sharepoint.com/personal/diana_zapata_laureate_pe1/Documents/Aplicaciones/Microsoft%20Forms/REGISTRO%20DE%20INICIATIVAS%20-%20GESTI%C3%93N%20DE%20LA%20DEMANDA%20(2%201/Pregunta/6BCs%20BI%20Comercial%20-%20aprob_Bruno%20Chiappe%20Vegas%203.pdf</v>
          </cell>
          <cell r="L275" t="str">
            <v>Bruno Chiappe</v>
          </cell>
          <cell r="M275">
            <v>46265</v>
          </cell>
          <cell r="N275" t="str">
            <v>No</v>
          </cell>
          <cell r="O275"/>
          <cell r="P275"/>
          <cell r="Q275" t="str">
            <v>Otro</v>
          </cell>
          <cell r="R275" t="str">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v>
          </cell>
          <cell r="S275" t="str">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v>
          </cell>
          <cell r="T275" t="str">
            <v>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v>
          </cell>
          <cell r="U275" t="str">
            <v>Administrativos</v>
          </cell>
          <cell r="V275" t="str">
            <v>Excelencia operativa</v>
          </cell>
          <cell r="W275" t="str">
            <v>No</v>
          </cell>
          <cell r="X275" t="str">
            <v>No cuantificado o S/0</v>
          </cell>
          <cell r="Y275" t="str">
            <v>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v>
          </cell>
          <cell r="Z275" t="str">
            <v>https://educorpperu.sharepoint.com/:b:/s/Repositorio_EquipoCentral/dit/portafoliosyp/IQDBl9jUw-MVQrwueEa3yjNRAWuHhLhK21IgqTnBGC5X54A?e=SXBYb8</v>
          </cell>
          <cell r="AA275">
            <v>0.60000000000000009</v>
          </cell>
        </row>
        <row r="276">
          <cell r="A276">
            <v>302</v>
          </cell>
          <cell r="B276">
            <v>46223.456041666701</v>
          </cell>
          <cell r="C276">
            <v>46223.475902777798</v>
          </cell>
          <cell r="D276" t="str">
            <v>bruno.chiappe@laureate.pe</v>
          </cell>
          <cell r="E276" t="str">
            <v>Bruno Chiappe Vegas</v>
          </cell>
          <cell r="F276" t="str">
            <v>NOVA - Data&amp;BI Comercial - Dashboard Prospección</v>
          </cell>
          <cell r="G276" t="str">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v>
          </cell>
          <cell r="H276" t="str">
            <v>LAU</v>
          </cell>
          <cell r="I276" t="str">
            <v>Ivan Olivares - VP Marketing y Comercial</v>
          </cell>
          <cell r="J276" t="str">
            <v>Alvaro Verástegui</v>
          </cell>
          <cell r="K276" t="str">
            <v>https://educorpperu-my.sharepoint.com/personal/diana_zapata_laureate_pe1/Documents/Aplicaciones/Microsoft%20Forms/REGISTRO%20DE%20INICIATIVAS%20-%20GESTI%C3%93N%20DE%20LA%20DEMANDA%20(2%201/Pregunta/6BCs%20BI%20Comercial%20-%20aprob_Bruno%20Chiappe%20Vegas%204.pdf</v>
          </cell>
          <cell r="L276" t="str">
            <v>Bruno Chiappe</v>
          </cell>
          <cell r="M276">
            <v>46265</v>
          </cell>
          <cell r="N276" t="str">
            <v>No</v>
          </cell>
          <cell r="O276"/>
          <cell r="P276"/>
          <cell r="Q276" t="str">
            <v>Otro</v>
          </cell>
          <cell r="R276" t="str">
            <v>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v>
          </cell>
          <cell r="S276" t="str">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v>
          </cell>
          <cell r="T276" t="str">
            <v>Procesos impactados:
- Prospección comercial.
- Gestión y seguimiento de colegios.
- Registro y monitoreo de actividades comerciales.
- Captación y seguimiento de fichas.
Áreas impactadas:
- VP Comercial
- Marketing y Prospección Comercial
- BI Comercial
- Command Center</v>
          </cell>
          <cell r="U276" t="str">
            <v>Administrativos</v>
          </cell>
          <cell r="V276" t="str">
            <v>Excelencia operativa</v>
          </cell>
          <cell r="W276" t="str">
            <v>No</v>
          </cell>
          <cell r="X276" t="str">
            <v>No cuantificado o S/0</v>
          </cell>
          <cell r="Y276" t="str">
            <v>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v>
          </cell>
          <cell r="Z276" t="str">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v>
          </cell>
          <cell r="AA276">
            <v>0.60000000000000009</v>
          </cell>
        </row>
        <row r="277">
          <cell r="A277">
            <v>303</v>
          </cell>
          <cell r="B277">
            <v>46223.475960648197</v>
          </cell>
          <cell r="C277">
            <v>46223.479641203703</v>
          </cell>
          <cell r="D277" t="str">
            <v>bruno.chiappe@laureate.pe</v>
          </cell>
          <cell r="E277" t="str">
            <v>Bruno Chiappe Vegas</v>
          </cell>
          <cell r="F277" t="str">
            <v>NOVA - Data&amp;BI Comercial - Plataforma Predictiva de Lead Scoring Comercial</v>
          </cell>
          <cell r="G277" t="str">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v>
          </cell>
          <cell r="H277" t="str">
            <v>LAU</v>
          </cell>
          <cell r="I277" t="str">
            <v>Ivan Olivares - VP Marketing y Comercial</v>
          </cell>
          <cell r="J277" t="str">
            <v>Alvaro Verástegui</v>
          </cell>
          <cell r="K277" t="str">
            <v>https://educorpperu-my.sharepoint.com/personal/diana_zapata_laureate_pe1/Documents/Aplicaciones/Microsoft%20Forms/REGISTRO%20DE%20INICIATIVAS%20-%20GESTI%C3%93N%20DE%20LA%20DEMANDA%20(2%201/Pregunta/6BCs%20BI%20Comercial%20-%20aprob_Bruno%20Chiappe%20Vegas%205.pdf</v>
          </cell>
          <cell r="L277" t="str">
            <v>Bruno Chiappe</v>
          </cell>
          <cell r="M277">
            <v>46265</v>
          </cell>
          <cell r="N277" t="str">
            <v>No</v>
          </cell>
          <cell r="O277"/>
          <cell r="P277"/>
          <cell r="Q277" t="str">
            <v>Otro</v>
          </cell>
          <cell r="R277" t="str">
            <v>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v>
          </cell>
          <cell r="S277" t="str">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v>
          </cell>
          <cell r="T277" t="str">
            <v>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v>
          </cell>
          <cell r="U277" t="str">
            <v>Administrativos</v>
          </cell>
          <cell r="V277" t="str">
            <v>Excelencia operativa</v>
          </cell>
          <cell r="W277" t="str">
            <v>No</v>
          </cell>
          <cell r="X277" t="str">
            <v>No cuantificado o S/0</v>
          </cell>
          <cell r="Y277" t="str">
            <v>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v>
          </cell>
          <cell r="Z277" t="str">
            <v>https://educorpperu-my.sharepoint.com/personal/diana_zapata_laureate_pe1/Documents/Aplicaciones/Microsoft%20Forms/REGISTRO%20DE%20INICIATIVAS%20-%20GESTI%C3%93N%20DE%20LA%20DEMANDA%20(2%201/Adjuntar%20sustentos%20que%20ayuden%20al%20entendimiento%20de/Business%20Case%20BI%20-%20Lead%20Score_Bruno%20Chiappe%20Vegas.pdf</v>
          </cell>
          <cell r="AA277">
            <v>0.60000000000000009</v>
          </cell>
        </row>
        <row r="278">
          <cell r="A278">
            <v>304</v>
          </cell>
          <cell r="B278">
            <v>46223.631574074097</v>
          </cell>
          <cell r="C278">
            <v>46223.6855208333</v>
          </cell>
          <cell r="D278" t="str">
            <v>angela.lucano@laureate.pe</v>
          </cell>
          <cell r="E278" t="str">
            <v>Angela Lucano Carranza</v>
          </cell>
          <cell r="F278" t="str">
            <v>CIB: MDUU – Eliminación Masiva de Cursos Proyectados y Matriculados por Cambio de Plan de Estudios</v>
          </cell>
          <cell r="G278" t="str">
            <v>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v>
          </cell>
          <cell r="H278" t="str">
            <v>CIB</v>
          </cell>
          <cell r="I278" t="str">
            <v>Danilo Tauil - GM TecVoc</v>
          </cell>
          <cell r="J278" t="str">
            <v>Yenny Pajuelo</v>
          </cell>
          <cell r="K278" t="str">
            <v>https://educorpperu-my.sharepoint.com/personal/diana_zapata_laureate_pe1/Documents/Aplicaciones/Microsoft%20Forms/REGISTRO%20DE%20INICIATIVAS%20-%20GESTI%C3%93N%20DE%20LA%20DEMANDA%20(2%201/Pregunta/VB%20de%20la%20Directora%20de%20Operaciones%20CIB_Angela%20Lucano%20Carran.pdf</v>
          </cell>
          <cell r="L278" t="str">
            <v>Ángela Lucano</v>
          </cell>
          <cell r="M278">
            <v>46248</v>
          </cell>
          <cell r="N278" t="str">
            <v>No</v>
          </cell>
          <cell r="O278"/>
          <cell r="P278"/>
          <cell r="Q278" t="str">
            <v>Otro</v>
          </cell>
          <cell r="R278" t="str">
            <v>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v>
          </cell>
          <cell r="S278" t="str">
            <v>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v>
          </cell>
          <cell r="T278" t="str">
            <v>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v>
          </cell>
          <cell r="U278" t="str">
            <v>Todos</v>
          </cell>
          <cell r="V278" t="str">
            <v>Excelencia operativa</v>
          </cell>
          <cell r="W278" t="str">
            <v>No</v>
          </cell>
          <cell r="X278" t="str">
            <v>No cuantificado o S/0</v>
          </cell>
          <cell r="Y278" t="str">
            <v>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v>
          </cell>
          <cell r="Z278" t="str">
            <v>https://educorpperu-my.sharepoint.com/personal/diana_zapata_laureate_pe1/_layouts/15/Doc.aspx?sourcedoc=%7B0A38ED3B-2D54-4B93-B3E4-DB3A5F40A007%7D&amp;file=Gesti%C3%B3n%20de%20iniciativas%20-%20Proceso%20y%20registro%20-_Angela%20Lucano%20Carran.pptx&amp;action=edit&amp;mobileredirect=true</v>
          </cell>
          <cell r="AA278">
            <v>1.2000000000000002</v>
          </cell>
        </row>
        <row r="279">
          <cell r="A279">
            <v>305</v>
          </cell>
          <cell r="B279">
            <v>46223.6856134259</v>
          </cell>
          <cell r="C279">
            <v>46223.777754629598</v>
          </cell>
          <cell r="D279" t="str">
            <v>angela.lucano@laureate.pe</v>
          </cell>
          <cell r="E279" t="str">
            <v>Angela Lucano Carranza</v>
          </cell>
          <cell r="F279" t="str">
            <v>Mejora del MDUU de Certificación Modular y Automatización del Envío de Certificados</v>
          </cell>
          <cell r="G279" t="str">
            <v>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v>
          </cell>
          <cell r="H279" t="str">
            <v>CIB</v>
          </cell>
          <cell r="I279" t="str">
            <v>Danilo Tauil - GM TecVoc</v>
          </cell>
          <cell r="J279" t="str">
            <v>Yenny Pajuelo</v>
          </cell>
          <cell r="K279" t="str">
            <v>https://educorpperu-my.sharepoint.com/personal/diana_zapata_laureate_pe1/Documents/Aplicaciones/Microsoft%20Forms/REGISTRO%20DE%20INICIATIVAS%20-%20GESTI%C3%93N%20DE%20LA%20DEMANDA%20(2%201/Pregunta/VB%20del%20Director%20General%20de%20CIB_Angela%20Lucano%20Carran.pdf</v>
          </cell>
          <cell r="L279" t="str">
            <v>Ángela Lucano</v>
          </cell>
          <cell r="M279">
            <v>46255</v>
          </cell>
          <cell r="N279" t="str">
            <v>No</v>
          </cell>
          <cell r="O279"/>
          <cell r="P279"/>
          <cell r="Q279" t="str">
            <v>Otro</v>
          </cell>
          <cell r="R279" t="str">
            <v>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v>
          </cell>
          <cell r="S279" t="str">
            <v>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v>
          </cell>
          <cell r="T279" t="str">
            <v>La iniciativa impacta el proceso de certificación modular, desde la validación del cumplimiento de requisitos hasta la generación, emisión, envío y seguimiento de los certificados. Las principales áreas involucradas son: Operaciones Académicas, Sedes y Experiencia.</v>
          </cell>
          <cell r="U279" t="str">
            <v>Alumnos</v>
          </cell>
          <cell r="V279" t="str">
            <v>Excelencia operativa</v>
          </cell>
          <cell r="W279" t="str">
            <v>No</v>
          </cell>
          <cell r="X279" t="str">
            <v>Entre S/100,000.00 y S/500,000.00</v>
          </cell>
          <cell r="Y279" t="str">
            <v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v>
          </cell>
          <cell r="Z279" t="str">
            <v>https://educorpperu-my.sharepoint.com/personal/diana_zapata_laureate_pe1/_layouts/15/Doc.aspx?sourcedoc=%7B55D5BD72-A184-44F3-B230-F641FA44A58D%7D&amp;file=Gesti%C3%B3n%20de%20iniciativas%20-%20Proceso%20y%20registro%20M_Angela%20Lucano%20Carran.pptx&amp;action=edit&amp;mobileredirect=true</v>
          </cell>
          <cell r="AA279">
            <v>1.5</v>
          </cell>
        </row>
        <row r="280">
          <cell r="A280">
            <v>306</v>
          </cell>
          <cell r="B280">
            <v>46224.414224537002</v>
          </cell>
          <cell r="C280">
            <v>46224.425798611097</v>
          </cell>
          <cell r="D280" t="str">
            <v>jorge.tacza@laureate.pe</v>
          </cell>
          <cell r="E280" t="str">
            <v>Jorge Enrique Tacza Duran</v>
          </cell>
          <cell r="F280" t="str">
            <v>Configuración Notas de Crédito, Notas de Débito y Resumen Diario según RS 048-2026/SUNAT</v>
          </cell>
          <cell r="G280" t="str">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ell>
          <cell r="H280" t="str">
            <v>UPC</v>
          </cell>
          <cell r="I280" t="str">
            <v>Alex Pendavis - VP Finanzas</v>
          </cell>
          <cell r="J280" t="str">
            <v>Karol Espinoza</v>
          </cell>
          <cell r="K280" t="str">
            <v>https://educorpperu-my.sharepoint.com/personal/diana_zapata_laureate_pe1/Documents/Aplicaciones/Microsoft%20Forms/REGISTRO%20DE%20INICIATIVAS%20-%20GESTI%C3%93N%20DE%20LA%20DEMANDA%20(2%201/Pregunta/Aprobaci%C3%B3n%20UPC_Jorge%20Enrique%20Tacza.pdf</v>
          </cell>
          <cell r="L280" t="str">
            <v>Franco Vera</v>
          </cell>
          <cell r="M280">
            <v>46235</v>
          </cell>
          <cell r="N280" t="str">
            <v>No</v>
          </cell>
          <cell r="O280"/>
          <cell r="P280"/>
          <cell r="Q280" t="str">
            <v>Regulatoria</v>
          </cell>
          <cell r="R280" t="str">
            <v>Se recibió la RS N°048-2026/SUNAT en la cual entra en vigencia el 01 de agosto 2026. Donde se menciona que se debe realizar la modificación de los códigos que se utilizaban en las notas de crédito, notas de débito y en el resumen diario (por concepto gratuito).</v>
          </cell>
          <cell r="S280" t="str">
            <v>Se necesita la configuración las modificaciones en las notas de crédito, notas de débito y resumen diario. Validando el correcto envío del resumen diario y correcta representación impresa de las notas de crédito y notas de débito.</v>
          </cell>
          <cell r="T280" t="str">
            <v>Procesos: - Emisión de Notas de Crédito y Notas de Débito.
                - Envío de Resumen Diario
Áreas impactadas: Tax y Facturación</v>
          </cell>
          <cell r="U280" t="str">
            <v>Administrativos</v>
          </cell>
          <cell r="V280" t="str">
            <v>Ninguno</v>
          </cell>
          <cell r="W280" t="str">
            <v>No</v>
          </cell>
          <cell r="X280" t="str">
            <v>No cuantificado o S/0</v>
          </cell>
          <cell r="Y280" t="str">
            <v>Evitar sanciones, cumplir con el ente regulador (SUNAT) y evitar reprocesos.</v>
          </cell>
          <cell r="Z280" t="str">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v>
          </cell>
          <cell r="AA280">
            <v>1.7999999999999998</v>
          </cell>
        </row>
        <row r="281">
          <cell r="A281">
            <v>307</v>
          </cell>
          <cell r="B281">
            <v>46224.425856481503</v>
          </cell>
          <cell r="C281">
            <v>46224.428703703699</v>
          </cell>
          <cell r="D281" t="str">
            <v>jorge.tacza@laureate.pe</v>
          </cell>
          <cell r="E281" t="str">
            <v>Jorge Enrique Tacza Duran</v>
          </cell>
          <cell r="F281" t="str">
            <v>Configuración Notas de Crédito, Notas de Débito y Resumen Diario según RS 048-2026/SUNAT</v>
          </cell>
          <cell r="G281" t="str">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ell>
          <cell r="H281" t="str">
            <v>CIB</v>
          </cell>
          <cell r="I281" t="str">
            <v>Alex Pendavis - VP Finanzas</v>
          </cell>
          <cell r="J281" t="str">
            <v>Karol Espinoza</v>
          </cell>
          <cell r="K281" t="str">
            <v>https://educorpperu-my.sharepoint.com/personal/diana_zapata_laureate_pe1/Documents/Aplicaciones/Microsoft%20Forms/REGISTRO%20DE%20INICIATIVAS%20-%20GESTI%C3%93N%20DE%20LA%20DEMANDA%20(2%201/Pregunta/Aprobaci%C3%B3n%20CIB_Jorge%20Enrique%20Tacza.pdf</v>
          </cell>
          <cell r="L281" t="str">
            <v>Franco Vera</v>
          </cell>
          <cell r="M281">
            <v>46235</v>
          </cell>
          <cell r="N281" t="str">
            <v>No</v>
          </cell>
          <cell r="O281"/>
          <cell r="P281"/>
          <cell r="Q281" t="str">
            <v>Regulatoria</v>
          </cell>
          <cell r="R281" t="str">
            <v>Se recibió la RS N°048-2026/SUNAT en la cual entra en vigencia el 01 de agosto 2026. Donde se menciona que se debe realizar la modificación de los códigos que se utilizaban en las notas de crédito, notas de débito y en el resumen diario (por concepto gratuito).</v>
          </cell>
          <cell r="S281" t="str">
            <v>Se necesita la configuración las modificaciones en las notas de crédito, notas de débito y resumen diario. Validando el correcto envío del resumen diario y correcta representación impresa de las notas de crédito y notas de débito.</v>
          </cell>
          <cell r="T281" t="str">
            <v>Procesos: - Emisión de Notas de Crédito y Notas de Débito.
                - Envío de Resumen Diario
Áreas impactadas: Tax y Facturación</v>
          </cell>
          <cell r="U281" t="str">
            <v>Administrativos</v>
          </cell>
          <cell r="V281" t="str">
            <v>Excelencia operativa</v>
          </cell>
          <cell r="W281" t="str">
            <v>No</v>
          </cell>
          <cell r="X281" t="str">
            <v>No cuantificado o S/0</v>
          </cell>
          <cell r="Y281" t="str">
            <v>Evitar sanciones, cumplir con el ente regulador y evitar reprocesos operativos.</v>
          </cell>
          <cell r="Z281" t="str">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v>
          </cell>
          <cell r="AA281">
            <v>2.1</v>
          </cell>
        </row>
        <row r="282">
          <cell r="A282">
            <v>308</v>
          </cell>
          <cell r="B282">
            <v>46224.460763888899</v>
          </cell>
          <cell r="C282">
            <v>46224.496620370403</v>
          </cell>
          <cell r="D282" t="str">
            <v>nestor.ayasta@laureate.pe</v>
          </cell>
          <cell r="E282" t="str">
            <v>Nestor Ayasta Valera</v>
          </cell>
          <cell r="F282" t="str">
            <v>Estandarizar 50 Campos en el ecosistema comercial: CRM, Genesys, HubSpot y Chattigo</v>
          </cell>
          <cell r="G282" t="str">
            <v>Contrato de datos común CRM ↔ Genesys ↔ HubSpot ↔ Chattigo</v>
          </cell>
          <cell r="H282" t="str">
            <v>LAU</v>
          </cell>
          <cell r="I282" t="str">
            <v>Ivan Olivares - VP Marketing y Comercial</v>
          </cell>
          <cell r="J282" t="str">
            <v>Néstor Ayasta</v>
          </cell>
          <cell r="K282" t="str">
            <v>https://educorpperu-my.sharepoint.com/personal/diana_zapata_laureate_pe1/Documents/Aplicaciones/Microsoft%20Forms/REGISTRO%20DE%20INICIATIVAS%20-%20GESTI%C3%93N%20DE%20LA%20DEMANDA%20(2%201/Pregunta/Captura%20de%20pantalla%202026-07-21%20112515_Nestor%20Ayasta%20Valera.png</v>
          </cell>
          <cell r="L282" t="str">
            <v>Bruno Chiappe</v>
          </cell>
          <cell r="M282">
            <v>46265</v>
          </cell>
          <cell r="N282" t="str">
            <v>No</v>
          </cell>
          <cell r="O282"/>
          <cell r="P282"/>
          <cell r="Q282" t="str">
            <v>Otro</v>
          </cell>
          <cell r="R282" t="str">
            <v>Los 50 campos del contrato deben existir con el mismo nombre y tipo de dato en todas las herramientas del ecosistema: CRM MS Dynamics, Genesys, HubSpot y Chattigo.</v>
          </cell>
          <cell r="S282" t="str">
            <v>Este pedido asegura la estructura de datos — que los campos existan, con el tipo correcto y sean usables</v>
          </cell>
          <cell r="T282" t="str">
            <v>Admisión , Marketing Digital, BI, Command Center</v>
          </cell>
          <cell r="U282" t="str">
            <v>Todos</v>
          </cell>
          <cell r="V282" t="str">
            <v>Excelencia operativa</v>
          </cell>
          <cell r="W282" t="str">
            <v>No</v>
          </cell>
          <cell r="X282" t="str">
            <v>Entre S/100,000.00 y S/500,000.00</v>
          </cell>
          <cell r="Y282" t="str">
            <v>Elimina el retrabajo y los errores de mapeo, Da trazabilidad y confiabilidad al dato del prospecto, Es la base para dos capacidades nuevas de negocio que hoy no existen</v>
          </cell>
          <cell r="Z282" t="str">
            <v>https://educorpperu-my.sharepoint.com/personal/diana_zapata_laureate_pe1/_layouts/15/Doc.aspx?sourcedoc=%7B1F6ED5D5-C153-47A0-A002-2CAF1EA1FE6A%7D&amp;file=Pedidos%20UPN%20MEJORAS_Nestor%20Ayasta%20Valera%206.pptx&amp;action=edit&amp;mobileredirect=true</v>
          </cell>
          <cell r="AA282">
            <v>1.5</v>
          </cell>
        </row>
        <row r="283">
          <cell r="A283">
            <v>309</v>
          </cell>
          <cell r="B283">
            <v>46225.395567129599</v>
          </cell>
          <cell r="C283">
            <v>46225.404097222199</v>
          </cell>
          <cell r="D283" t="str">
            <v>marco.zuniga@laureate.pe</v>
          </cell>
          <cell r="E283" t="str">
            <v>Marco Zuñiga Leiva</v>
          </cell>
          <cell r="F283" t="str">
            <v xml:space="preserve">Actualización en aplicativo Spring en cumplimiento a la R.S. N.° 000048 -2026/SUNAT. </v>
          </cell>
          <cell r="G283" t="str">
            <v>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v>
          </cell>
          <cell r="H283" t="str">
            <v>UPC</v>
          </cell>
          <cell r="I283" t="str">
            <v>Alex Pendavis - VP Finanzas</v>
          </cell>
          <cell r="J283" t="str">
            <v>Karol Espinoza</v>
          </cell>
          <cell r="K283" t="str">
            <v>https://educorpperu-my.sharepoint.com/personal/diana_zapata_laureate_pe1/_layouts/15/Doc.aspx?sourcedoc=%7B2F44E458-3B7C-4DAA-BB6F-5B39AB253516%7D&amp;file=Aprobaci%C3%B3n_Marco%20Zu%C3%B1iga%20Leiva.docx&amp;action=default&amp;mobileredirect=true</v>
          </cell>
          <cell r="L283" t="str">
            <v>Franco Vera</v>
          </cell>
          <cell r="M283">
            <v>46235</v>
          </cell>
          <cell r="N283" t="str">
            <v>No</v>
          </cell>
          <cell r="O283"/>
          <cell r="P283"/>
          <cell r="Q283" t="str">
            <v>Regulatoria</v>
          </cell>
          <cell r="R283" t="str">
            <v xml:space="preserve">Se requiere realizar las configuraciones respectivas en el sistema spring con el fin de dar cumplimiento a la R.S. N.° 000048-2026/SUNAT. Este cambio aplica a la facturación electrónica de Notas de Crédito (NC) y Notas de Débito (ND).
</v>
          </cell>
          <cell r="S283" t="str">
            <v>Se requiere realizar las modificaciones necesarias en la descripción de las Notas de Crédito y Notas de Débito, de acuerdo con las disposiciones establecidas por la normativa, así como incorporar los nuevos códigos requeridos para la generación del Resumen Diario.</v>
          </cell>
          <cell r="T283" t="str">
            <v>Facturación, Recaudación, Contabilidad y Taxes.</v>
          </cell>
          <cell r="U283" t="str">
            <v>Todos</v>
          </cell>
          <cell r="V283" t="str">
            <v>Excelencia operativa</v>
          </cell>
          <cell r="W283" t="str">
            <v>No</v>
          </cell>
          <cell r="X283" t="str">
            <v>No cuantificado o S/0</v>
          </cell>
          <cell r="Y283" t="str">
            <v>Cumplir con las normativas establecidas por SUNAT.</v>
          </cell>
          <cell r="Z283" t="str">
            <v>https://educorpperu-my.sharepoint.com/personal/diana_zapata_laureate_pe1/_layouts/15/Doc.aspx?sourcedoc=%7B47DD1CF6-FEC5-44C1-99A3-8034DBE13FE3%7D&amp;file=Gesti%C3%B3n%20de%20iniciativas%20-%20Proceso%20y%20registro%205_Marco%20Zu%C3%B1iga%20Leiva%201.pptx&amp;action=edit&amp;mobileredirect=true</v>
          </cell>
          <cell r="AA283">
            <v>2.7</v>
          </cell>
        </row>
        <row r="284">
          <cell r="A284">
            <v>310</v>
          </cell>
          <cell r="B284">
            <v>46225.408379629604</v>
          </cell>
          <cell r="C284">
            <v>46225.418391203697</v>
          </cell>
          <cell r="D284" t="str">
            <v>marco.zuniga@laureate.pe</v>
          </cell>
          <cell r="E284" t="str">
            <v>Marco Zuñiga Leiva</v>
          </cell>
          <cell r="F284" t="str">
            <v xml:space="preserve">Módulo de transferencia de obligaciones –Habilitación de botones y exclusión de obligaciones ya procesadas. </v>
          </cell>
          <cell r="G284" t="str">
            <v>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v>
          </cell>
          <cell r="H284" t="str">
            <v>UPC</v>
          </cell>
          <cell r="I284" t="str">
            <v>Alex Pendavis - VP Finanzas</v>
          </cell>
          <cell r="J284" t="str">
            <v>Karol Espinoza</v>
          </cell>
          <cell r="K284" t="str">
            <v>https://educorpperu-my.sharepoint.com/personal/diana_zapata_laureate_pe1/_layouts/15/Doc.aspx?sourcedoc=%7B2826619F-AEBE-42FE-A2B2-375277A76F7E%7D&amp;file=Aprobaci%C3%B3n_2_Marco%20Zu%C3%B1iga%20Leiva.docx&amp;action=default&amp;mobileredirect=true</v>
          </cell>
          <cell r="L284" t="str">
            <v>Franco Vera</v>
          </cell>
          <cell r="M284">
            <v>46235</v>
          </cell>
          <cell r="N284" t="str">
            <v>No</v>
          </cell>
          <cell r="O284"/>
          <cell r="P284"/>
          <cell r="Q284" t="str">
            <v>Otro</v>
          </cell>
          <cell r="R284" t="str">
            <v>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v>
          </cell>
          <cell r="S284" t="str">
            <v>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v>
          </cell>
          <cell r="T284" t="str">
            <v xml:space="preserve">Facturación , Ventas y Admisión </v>
          </cell>
          <cell r="U284" t="str">
            <v>Todos</v>
          </cell>
          <cell r="V284" t="str">
            <v>Excelencia operativa</v>
          </cell>
          <cell r="W284" t="str">
            <v>No</v>
          </cell>
          <cell r="X284" t="str">
            <v>No cuantificado o S/0</v>
          </cell>
          <cell r="Y284" t="str">
            <v>Precisión en el cálculo de comisiones, disminución del trabajo operación para las áreas de Ventas y Facturación.</v>
          </cell>
          <cell r="Z284" t="str">
            <v>https://educorpperu-my.sharepoint.com/personal/diana_zapata_laureate_pe1/_layouts/15/Doc.aspx?sourcedoc=%7BF5478423-8C64-44F8-990B-A3F799FAAB2E%7D&amp;file=M%C3%B3dulo%20de%20transferencia%20de%20obligaciones%20%E2%80%93Habi_Marco%20Zu%C3%B1iga%20Leiva.pptx&amp;action=edit&amp;mobileredirect=true</v>
          </cell>
          <cell r="AA284">
            <v>1.2000000000000002</v>
          </cell>
        </row>
        <row r="285">
          <cell r="A285">
            <v>311</v>
          </cell>
          <cell r="B285">
            <v>46225.3977199074</v>
          </cell>
          <cell r="C285">
            <v>46225.459664351903</v>
          </cell>
          <cell r="D285" t="str">
            <v>jorge.castro@laureate.pe</v>
          </cell>
          <cell r="E285" t="str">
            <v>Ronald Benites</v>
          </cell>
          <cell r="F285" t="str">
            <v>[Horacius 2] - Integración con aplicativo UPC (CRM)</v>
          </cell>
          <cell r="G285" t="str">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ell>
          <cell r="H285" t="str">
            <v>LAU</v>
          </cell>
          <cell r="I285" t="str">
            <v>Humberto Marotta - Tecnologías y transformación digital</v>
          </cell>
          <cell r="J285" t="str">
            <v>Henry Longa</v>
          </cell>
          <cell r="K285" t="str">
            <v>https://educorpperu-my.sharepoint.com/personal/diana_zapata_laureate_pe1/Documents/Aplicaciones/Microsoft%20Forms/REGISTRO%20DE%20INICIATIVAS%20-%20GESTI%C3%93N%20DE%20LA%20DEMANDA%20(2%201/Pregunta/Aprobaci%C3%B3n%20Humberto%20Morotta_Jorge%20Castro%20Quispe.pdf</v>
          </cell>
          <cell r="L285" t="str">
            <v>Gerson Vereau</v>
          </cell>
          <cell r="M285">
            <v>46237</v>
          </cell>
          <cell r="N285" t="str">
            <v>No</v>
          </cell>
          <cell r="O285"/>
          <cell r="P285"/>
          <cell r="Q285" t="str">
            <v>Otro</v>
          </cell>
          <cell r="R285" t="str">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ell>
          <cell r="S285" t="str">
            <v>"La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v>
          </cell>
          <cell r="T285" t="str">
            <v xml:space="preserve">Gestión de Accesos, IT Compliance, Gestión Recurso Humano , Gestión Académica, Comercial </v>
          </cell>
          <cell r="U285" t="str">
            <v>Todos</v>
          </cell>
          <cell r="V285" t="str">
            <v>Excelencia operativa</v>
          </cell>
          <cell r="W285" t="str">
            <v>No</v>
          </cell>
          <cell r="X285" t="str">
            <v>No cuantificado o S/0</v>
          </cell>
          <cell r="Y285" t="str">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ell>
          <cell r="Z285" t="str">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v>
          </cell>
          <cell r="AA285">
            <v>1.2000000000000002</v>
          </cell>
        </row>
        <row r="286">
          <cell r="A286">
            <v>312</v>
          </cell>
          <cell r="B286">
            <v>46225.477789351797</v>
          </cell>
          <cell r="C286">
            <v>46225.494710648098</v>
          </cell>
          <cell r="D286" t="str">
            <v>martha.apaza@laureate.pe</v>
          </cell>
          <cell r="E286" t="str">
            <v>Martha Luisa Apaza Azurin</v>
          </cell>
          <cell r="F286" t="str">
            <v>Solicitud de implementación de mejora del trámite de Retiro de Ciclo, orientado a corregir incidencias.</v>
          </cell>
          <cell r="G286" t="str">
            <v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v>
          </cell>
          <cell r="H286" t="str">
            <v>UPC</v>
          </cell>
          <cell r="I286" t="str">
            <v>Álvaro Valdez - VP Operaciones</v>
          </cell>
          <cell r="J286" t="str">
            <v>Jhoy Vargas</v>
          </cell>
          <cell r="K286" t="str">
            <v>https://educorpperu-my.sharepoint.com/personal/diana_zapata_laureate_pe1/Documents/Aplicaciones/Microsoft%20Forms/REGISTRO%20DE%20INICIATIVAS%20-%20GESTI%C3%93N%20DE%20LA%20DEMANDA%20(2%201/Pregunta/APROBACION%20DE%20FRANCISCO%20SAMAME%20RETIRO%20DE%20CICL_Martha%20Luisa%20Apaza%20A.pdf</v>
          </cell>
          <cell r="L286" t="str">
            <v>Franco Vera</v>
          </cell>
          <cell r="M286">
            <v>46259</v>
          </cell>
          <cell r="N286" t="str">
            <v>No</v>
          </cell>
          <cell r="O286"/>
          <cell r="P286"/>
          <cell r="Q286" t="str">
            <v>Otro</v>
          </cell>
          <cell r="R286" t="str">
            <v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v>
          </cell>
          <cell r="S286" t="str">
            <v>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v>
          </cell>
          <cell r="T286" t="str">
            <v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v>
          </cell>
          <cell r="U286" t="str">
            <v>Todos</v>
          </cell>
          <cell r="V286" t="str">
            <v>Excelencia operativa</v>
          </cell>
          <cell r="W286" t="str">
            <v>No</v>
          </cell>
          <cell r="X286" t="str">
            <v>Entre S/100,000.00 y S/500,000.00</v>
          </cell>
          <cell r="Y286" t="str">
            <v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v>
          </cell>
          <cell r="Z286" t="str">
            <v>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v>
          </cell>
          <cell r="AA286">
            <v>1.5</v>
          </cell>
        </row>
        <row r="287">
          <cell r="A287">
            <v>314</v>
          </cell>
          <cell r="B287">
            <v>46224.409328703703</v>
          </cell>
          <cell r="C287">
            <v>46227.4695138889</v>
          </cell>
          <cell r="D287" t="str">
            <v>franco.vera@laureate.pe</v>
          </cell>
          <cell r="E287" t="str">
            <v>Franco Manuel Vera Sanchez</v>
          </cell>
          <cell r="F287" t="str">
            <v>Instalación de equipos de seguridad electrónica CCTV y control de acceso en los almacenes UPN, UPC y CIB</v>
          </cell>
          <cell r="G287" t="str">
            <v>Se requiere implementar una cámara IP y control de acceso a los almacenes, para eliminar posibles accesos indebidos. De tal manera que, se protejan los activos y que esta solución sea independiente de la plataforma corporativa de seguridad electrónica.</v>
          </cell>
          <cell r="H287" t="str">
            <v>LAU</v>
          </cell>
          <cell r="I287" t="str">
            <v>Álvaro Valdez - VP Operaciones</v>
          </cell>
          <cell r="J287" t="str">
            <v xml:space="preserve">Raúl Córdova </v>
          </cell>
          <cell r="K287" t="str">
            <v>https://educorpperu-my.sharepoint.com/personal/diana_zapata_laureate_pe1/Documents/Aplicaciones/Microsoft%20Forms/REGISTRO%20DE%20INICIATIVAS%20-%20GESTI%C3%93N%20DE%20LA%20DEMANDA%20(2%201/Pregunta/Implementacion%20CCTV%20y%20Control%20acceso%20almacene_Franco%20Manuel%20Vera%20S%201.pdf</v>
          </cell>
          <cell r="L287" t="str">
            <v>Franco Vera</v>
          </cell>
          <cell r="M287">
            <v>46387</v>
          </cell>
          <cell r="N287" t="str">
            <v>No</v>
          </cell>
          <cell r="O287"/>
          <cell r="P287"/>
          <cell r="Q287" t="str">
            <v>Otro</v>
          </cell>
          <cell r="R287" t="str">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v>
          </cell>
          <cell r="S287" t="str">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v>
          </cell>
          <cell r="T287" t="str">
            <v>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v>
          </cell>
          <cell r="U287" t="str">
            <v>Administrativos</v>
          </cell>
          <cell r="V287" t="str">
            <v>Excelencia operativa</v>
          </cell>
          <cell r="W287" t="str">
            <v>No</v>
          </cell>
          <cell r="X287" t="str">
            <v>No cuantificado o S/0</v>
          </cell>
          <cell r="Y287" t="str">
            <v>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v>
          </cell>
          <cell r="Z287" t="str">
            <v>https://educorpperu-my.sharepoint.com/personal/diana_zapata_laureate_pe1/_layouts/15/Doc.aspx?sourcedoc=%7BA9CC76CF-9ECA-475A-9141-C4C49550D716%7D&amp;file=Gesti%C3%B3n%20de%20iniciativas%20-%20Proceso%20y%20registro%20-_Franco%20Manuel%20Vera%20S.pptx&amp;action=edit&amp;mobileredirect=true</v>
          </cell>
          <cell r="AA287">
            <v>0.60000000000000009</v>
          </cell>
        </row>
        <row r="288">
          <cell r="A288">
            <v>318</v>
          </cell>
          <cell r="B288">
            <v>46227.546875</v>
          </cell>
          <cell r="C288">
            <v>46227.698263888902</v>
          </cell>
          <cell r="D288" t="str">
            <v>carlos.tunoque@upc.pe</v>
          </cell>
          <cell r="E288" t="str">
            <v>Carlos Eduardo Tuñoque Yco</v>
          </cell>
          <cell r="F288" t="str">
            <v>Independización de la red de CCTV + Centralización de CCTV</v>
          </cell>
          <cell r="G288" t="str">
            <v>•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v>
          </cell>
          <cell r="H288" t="str">
            <v>CORP</v>
          </cell>
          <cell r="I288" t="str">
            <v>Álvaro Valdez - VP Operaciones</v>
          </cell>
          <cell r="J288" t="str">
            <v xml:space="preserve">Alexander Sindical </v>
          </cell>
          <cell r="K288" t="str">
            <v>https://educorpperu-my.sharepoint.com/personal/diana_zapata_laureate_pe1/Documents/Aplicaciones/Microsoft%20Forms/REGISTRO%20DE%20INICIATIVAS%20-%20GESTI%C3%93N%20DE%20LA%20DEMANDA%20(2%201/Pregunta/Aprobaci%C3%B3n%20Frida%20Cortavitarte_Carlos%20Eduardo%20Tu%C3%B1oq.pdf</v>
          </cell>
          <cell r="L288" t="str">
            <v>Franco Vera</v>
          </cell>
          <cell r="M288">
            <v>46258</v>
          </cell>
          <cell r="N288" t="str">
            <v>No</v>
          </cell>
          <cell r="O288"/>
          <cell r="P288"/>
          <cell r="Q288" t="str">
            <v>Seguridad TI</v>
          </cell>
          <cell r="R288" t="str">
            <v>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v>
          </cell>
          <cell r="S288" t="str">
            <v>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v>
          </cell>
          <cell r="T288" t="str">
            <v>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v>
          </cell>
          <cell r="U288" t="str">
            <v>Todos</v>
          </cell>
          <cell r="V288" t="str">
            <v>Excelencia operativa</v>
          </cell>
          <cell r="W288" t="str">
            <v>No</v>
          </cell>
          <cell r="X288" t="str">
            <v>No cuantificado o S/0</v>
          </cell>
          <cell r="Y288" t="str">
            <v>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v>
          </cell>
          <cell r="Z288" t="str">
            <v>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v>
          </cell>
          <cell r="AA288">
            <v>2.0999999999999996</v>
          </cell>
        </row>
        <row r="289">
          <cell r="A289">
            <v>319</v>
          </cell>
          <cell r="B289">
            <v>46228.787835648203</v>
          </cell>
          <cell r="C289">
            <v>46228.800671296303</v>
          </cell>
          <cell r="D289" t="str">
            <v>franco.vera@laureate.pe</v>
          </cell>
          <cell r="E289" t="str">
            <v>Franco Manuel Vera Sanchez</v>
          </cell>
          <cell r="F289" t="str">
            <v>CIBERTEC POLO IT AREQUIPA</v>
          </cell>
          <cell r="G289" t="str">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ell>
          <cell r="H289" t="str">
            <v>CIB</v>
          </cell>
          <cell r="I289" t="str">
            <v>Danilo Tauil - GM TecVoc</v>
          </cell>
          <cell r="J289" t="str">
            <v>Paola Mora</v>
          </cell>
          <cell r="K289" t="str">
            <v>https://educorpperu-my.sharepoint.com/personal/diana_zapata_laureate_pe1/Documents/Aplicaciones/Microsoft%20Forms/REGISTRO%20DE%20INICIATIVAS%20-%20GESTI%C3%93N%20DE%20LA%20DEMANDA%20(2%201/Pregunta/Correo%20aprobacion%20GTH_Franco%20Manuel%20Vera%20S_Franco%20Manuel%20Vera%20S.pdf</v>
          </cell>
          <cell r="L289" t="str">
            <v>Franco Vera</v>
          </cell>
          <cell r="M289">
            <v>46327</v>
          </cell>
          <cell r="N289" t="str">
            <v>No</v>
          </cell>
          <cell r="O289"/>
          <cell r="P289"/>
          <cell r="Q289" t="str">
            <v>Otro</v>
          </cell>
          <cell r="R289" t="str">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ell>
          <cell r="S289"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89" t="str">
            <v>.</v>
          </cell>
          <cell r="U289" t="str">
            <v>Alumnos</v>
          </cell>
          <cell r="V289" t="str">
            <v>Experiencia</v>
          </cell>
          <cell r="W289" t="str">
            <v>No</v>
          </cell>
          <cell r="X289" t="str">
            <v>Mayor a S/500,000.00</v>
          </cell>
          <cell r="Y289" t="str">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Z289" t="str">
            <v>https://educorpperu-my.sharepoint.com/personal/diana_zapata_laureate_pe1/_layouts/15/Doc.aspx?sourcedoc=%7BFE13B676-4370-49E4-829E-2A5145B4B7F6%7D&amp;file=Gesti%C3%B3n%20de%20iniciativas%20-%20Proceso%20y%20registro_Franco%20Manuel%20Vera%20S.pptx&amp;action=edit&amp;mobileredirect=true</v>
          </cell>
          <cell r="AA289">
            <v>1.9</v>
          </cell>
        </row>
        <row r="290">
          <cell r="A290">
            <v>320</v>
          </cell>
          <cell r="B290">
            <v>46228.800763888903</v>
          </cell>
          <cell r="C290">
            <v>46228.803553240701</v>
          </cell>
          <cell r="D290" t="str">
            <v>franco.vera@laureate.pe</v>
          </cell>
          <cell r="E290" t="str">
            <v>Franco Manuel Vera Sanchez</v>
          </cell>
          <cell r="F290" t="str">
            <v>CIBERTEC POLO IT SJM</v>
          </cell>
          <cell r="G290" t="str">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ell>
          <cell r="H290" t="str">
            <v>CIB</v>
          </cell>
          <cell r="I290" t="str">
            <v>Danilo Tauil - GM TecVoc</v>
          </cell>
          <cell r="J290" t="str">
            <v>Paola Mora</v>
          </cell>
          <cell r="K290" t="str">
            <v>https://educorpperu-my.sharepoint.com/personal/diana_zapata_laureate_pe1/Documents/Aplicaciones/Microsoft%20Forms/REGISTRO%20DE%20INICIATIVAS%20-%20GESTI%C3%93N%20DE%20LA%20DEMANDA%20(2%201/Pregunta/RE_%20ESTATUS%20LEAN+IA%20-%20ESTIMACI%C3%93N%20TI_%20APROBACI_Franco%20Manuel%20Vera%20S%202.pdf</v>
          </cell>
          <cell r="L290" t="str">
            <v>Franco Vera</v>
          </cell>
          <cell r="M290">
            <v>46327</v>
          </cell>
          <cell r="N290" t="str">
            <v>No</v>
          </cell>
          <cell r="O290"/>
          <cell r="P290"/>
          <cell r="Q290" t="str">
            <v>Otro</v>
          </cell>
          <cell r="R290"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0"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0" t="str">
            <v>.</v>
          </cell>
          <cell r="U290" t="str">
            <v>Alumnos</v>
          </cell>
          <cell r="V290" t="str">
            <v>Experiencia</v>
          </cell>
          <cell r="W290" t="str">
            <v>No</v>
          </cell>
          <cell r="X290" t="str">
            <v>Mayor a S/500,000.00</v>
          </cell>
          <cell r="Y290"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0" t="str">
            <v>https://educorpperu-my.sharepoint.com/personal/diana_zapata_laureate_pe1/_layouts/15/Doc.aspx?sourcedoc=%7B77E639EE-FF96-40FC-B479-CAFD418FD773%7D&amp;file=Gesti%C3%B3n%20de%20iniciativas%20-%20Proceso%20y%20registro_Franco%20Manuel%20Vera%20S%201.pptx&amp;action=edit&amp;mobileredirect=true</v>
          </cell>
          <cell r="AA290">
            <v>1.9</v>
          </cell>
        </row>
        <row r="291">
          <cell r="A291">
            <v>321</v>
          </cell>
          <cell r="B291">
            <v>46228.803645833301</v>
          </cell>
          <cell r="C291">
            <v>46228.805069444403</v>
          </cell>
          <cell r="D291" t="str">
            <v>franco.vera@laureate.pe</v>
          </cell>
          <cell r="E291" t="str">
            <v>Franco Manuel Vera Sanchez</v>
          </cell>
          <cell r="F291" t="str">
            <v>CIBERTEC POLO IT PIURA</v>
          </cell>
          <cell r="G291" t="str">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ell>
          <cell r="H291" t="str">
            <v>CIB</v>
          </cell>
          <cell r="I291" t="str">
            <v>Danilo Tauil - GM TecVoc</v>
          </cell>
          <cell r="J291" t="str">
            <v>Paola Mora</v>
          </cell>
          <cell r="K291" t="str">
            <v>https://educorpperu-my.sharepoint.com/personal/diana_zapata_laureate_pe1/Documents/Aplicaciones/Microsoft%20Forms/REGISTRO%20DE%20INICIATIVAS%20-%20GESTI%C3%93N%20DE%20LA%20DEMANDA%20(2%201/Pregunta/RE_%20ESTATUS%20LEAN+IA%20-%20ESTIMACI%C3%93N%20TI_%20APROBACI_Franco%20Manuel%20Vera%20S%203.pdf</v>
          </cell>
          <cell r="L291" t="str">
            <v>Franco Vera</v>
          </cell>
          <cell r="M291">
            <v>46327</v>
          </cell>
          <cell r="N291" t="str">
            <v>No</v>
          </cell>
          <cell r="O291"/>
          <cell r="P291"/>
          <cell r="Q291" t="str">
            <v>Otro</v>
          </cell>
          <cell r="R291"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1"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1" t="str">
            <v>.</v>
          </cell>
          <cell r="U291" t="str">
            <v>Alumnos</v>
          </cell>
          <cell r="V291" t="str">
            <v>Experiencia</v>
          </cell>
          <cell r="W291" t="str">
            <v>No</v>
          </cell>
          <cell r="X291" t="str">
            <v>Mayor a S/500,000.00</v>
          </cell>
          <cell r="Y291"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1" t="str">
            <v>https://educorpperu-my.sharepoint.com/personal/diana_zapata_laureate_pe1/_layouts/15/Doc.aspx?sourcedoc=%7B10F4171A-7579-4F3D-8DF0-8A04C35F3A7B%7D&amp;file=Gesti%C3%B3n%20de%20iniciativas%20-%20Proceso%20y%20registro_Franco%20Manuel%20Vera%20S%202.pptx&amp;action=edit&amp;mobileredirect=true</v>
          </cell>
          <cell r="AA291">
            <v>1.9</v>
          </cell>
        </row>
        <row r="292">
          <cell r="A292">
            <v>322</v>
          </cell>
          <cell r="B292">
            <v>46228.805428240703</v>
          </cell>
          <cell r="C292">
            <v>46228.8069791667</v>
          </cell>
          <cell r="D292" t="str">
            <v>franco.vera@laureate.pe</v>
          </cell>
          <cell r="E292" t="str">
            <v>Franco Manuel Vera Sanchez</v>
          </cell>
          <cell r="F292" t="str">
            <v>CIBERTEC POLO IT CONSOLIDADO</v>
          </cell>
          <cell r="G292" t="str">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ell>
          <cell r="H292" t="str">
            <v>CIB</v>
          </cell>
          <cell r="I292" t="str">
            <v>Danilo Tauil - GM TecVoc</v>
          </cell>
          <cell r="J292" t="str">
            <v>Paola Mora</v>
          </cell>
          <cell r="K292" t="str">
            <v>https://educorpperu-my.sharepoint.com/personal/diana_zapata_laureate_pe1/Documents/Aplicaciones/Microsoft%20Forms/REGISTRO%20DE%20INICIATIVAS%20-%20GESTI%C3%93N%20DE%20LA%20DEMANDA%20(2%201/Pregunta/RE_%20ESTATUS%20LEAN+IA%20-%20ESTIMACI%C3%93N%20TI_%20APROBACI_Franco%20Manuel%20Vera%20S%204.pdf</v>
          </cell>
          <cell r="L292" t="str">
            <v>Franco Vera</v>
          </cell>
          <cell r="M292">
            <v>46327</v>
          </cell>
          <cell r="N292" t="str">
            <v>No</v>
          </cell>
          <cell r="O292"/>
          <cell r="P292"/>
          <cell r="Q292" t="str">
            <v>Otro</v>
          </cell>
          <cell r="R292"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2"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2" t="str">
            <v>.</v>
          </cell>
          <cell r="U292" t="str">
            <v>Alumnos</v>
          </cell>
          <cell r="V292" t="str">
            <v>Experiencia</v>
          </cell>
          <cell r="W292" t="str">
            <v>No</v>
          </cell>
          <cell r="X292" t="str">
            <v>Mayor a S/500,000.00</v>
          </cell>
          <cell r="Y292"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2" t="str">
            <v>https://educorpperu-my.sharepoint.com/personal/diana_zapata_laureate_pe1/_layouts/15/Doc.aspx?sourcedoc=%7B295BC3DA-A840-45FF-A723-B3216CC8AAF3%7D&amp;file=Gesti%C3%B3n%20de%20iniciativas%20-%20Proceso%20y%20registro_Franco%20Manuel%20Vera%20S%203.pptx&amp;action=edit&amp;mobileredirect=true</v>
          </cell>
          <cell r="AA292">
            <v>1.9</v>
          </cell>
        </row>
        <row r="293">
          <cell r="A293">
            <v>323</v>
          </cell>
          <cell r="B293">
            <v>46228.807037036997</v>
          </cell>
          <cell r="C293">
            <v>46228.808217592603</v>
          </cell>
          <cell r="D293" t="str">
            <v>franco.vera@laureate.pe</v>
          </cell>
          <cell r="E293" t="str">
            <v>Franco Manuel Vera Sanchez</v>
          </cell>
          <cell r="F293" t="str">
            <v>CIBERTEC POLO IT SJL</v>
          </cell>
          <cell r="G293" t="str">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ell>
          <cell r="H293" t="str">
            <v>CIB</v>
          </cell>
          <cell r="I293" t="str">
            <v>Danilo Tauil - GM TecVoc</v>
          </cell>
          <cell r="J293" t="str">
            <v>Paola Mora</v>
          </cell>
          <cell r="K293" t="str">
            <v>https://educorpperu-my.sharepoint.com/personal/diana_zapata_laureate_pe1/Documents/Aplicaciones/Microsoft%20Forms/REGISTRO%20DE%20INICIATIVAS%20-%20GESTI%C3%93N%20DE%20LA%20DEMANDA%20(2%201/Pregunta/RE_%20ESTATUS%20LEAN+IA%20-%20ESTIMACI%C3%93N%20TI_%20APROBACI_Franco%20Manuel%20Vera%20S%205.pdf</v>
          </cell>
          <cell r="L293" t="str">
            <v>Franco Vera</v>
          </cell>
          <cell r="M293">
            <v>46327</v>
          </cell>
          <cell r="N293" t="str">
            <v>No</v>
          </cell>
          <cell r="O293"/>
          <cell r="P293"/>
          <cell r="Q293" t="str">
            <v>Otro</v>
          </cell>
          <cell r="R293"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3"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3" t="str">
            <v>.</v>
          </cell>
          <cell r="U293" t="str">
            <v>Alumnos</v>
          </cell>
          <cell r="V293" t="str">
            <v>Experiencia</v>
          </cell>
          <cell r="W293" t="str">
            <v>No</v>
          </cell>
          <cell r="X293" t="str">
            <v>Mayor a S/500,000.00</v>
          </cell>
          <cell r="Y293"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3" t="str">
            <v>https://educorpperu-my.sharepoint.com/personal/diana_zapata_laureate_pe1/_layouts/15/Doc.aspx?sourcedoc=%7B8CA262A6-E876-4804-9E3E-CFDA8B015928%7D&amp;file=Gesti%C3%B3n%20de%20iniciativas%20-%20Proceso%20y%20registro_Franco%20Manuel%20Vera%20S%204.pptx&amp;action=edit&amp;mobileredirect=true</v>
          </cell>
          <cell r="AA293">
            <v>1.9</v>
          </cell>
        </row>
        <row r="294">
          <cell r="A294">
            <v>324</v>
          </cell>
          <cell r="B294">
            <v>46228.808275463001</v>
          </cell>
          <cell r="C294">
            <v>46228.812060185199</v>
          </cell>
          <cell r="D294" t="str">
            <v>franco.vera@laureate.pe</v>
          </cell>
          <cell r="E294" t="str">
            <v>Franco Manuel Vera Sanchez</v>
          </cell>
          <cell r="F294" t="str">
            <v>CIBERTEC POLO IT AREQUIPA</v>
          </cell>
          <cell r="G294" t="str">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ell>
          <cell r="H294" t="str">
            <v>CIB</v>
          </cell>
          <cell r="I294" t="str">
            <v>Danilo Tauil - GM TecVoc</v>
          </cell>
          <cell r="J294" t="str">
            <v>Paola Mora</v>
          </cell>
          <cell r="K294" t="str">
            <v>https://educorpperu-my.sharepoint.com/personal/diana_zapata_laureate_pe1/Documents/Aplicaciones/Microsoft%20Forms/REGISTRO%20DE%20INICIATIVAS%20-%20GESTI%C3%93N%20DE%20LA%20DEMANDA%20(2%201/Pregunta/RE_%20ESTATUS%20LEAN+IA%20-%20ESTIMACI%C3%93N%20TI_%20APROBACI_Franco%20Manuel%20Vera%20S%206.pdf</v>
          </cell>
          <cell r="L294" t="str">
            <v>Franco Vera</v>
          </cell>
          <cell r="M294">
            <v>46327</v>
          </cell>
          <cell r="N294" t="str">
            <v>No</v>
          </cell>
          <cell r="O294"/>
          <cell r="P294"/>
          <cell r="Q294" t="str">
            <v>Otro</v>
          </cell>
          <cell r="R294" t="str">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ell>
          <cell r="S294"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4" t="str">
            <v>.</v>
          </cell>
          <cell r="U294" t="str">
            <v>Todos</v>
          </cell>
          <cell r="V294" t="str">
            <v>Experiencia</v>
          </cell>
          <cell r="W294" t="str">
            <v>No</v>
          </cell>
          <cell r="X294" t="str">
            <v>Mayor a S/500,000.00</v>
          </cell>
          <cell r="Y294" t="str">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Z294" t="str">
            <v>https://educorpperu-my.sharepoint.com/personal/diana_zapata_laureate_pe1/_layouts/15/Doc.aspx?sourcedoc=%7BDE974B20-086C-43B9-B16F-F9B0418FB9DA%7D&amp;file=Gesti%C3%B3n%20de%20iniciativas%20-%20Proceso%20y%20registro_Franco%20Manuel%20Vera%20S%205.pptx&amp;action=edit&amp;mobileredirect=true</v>
          </cell>
          <cell r="AA294">
            <v>1.9</v>
          </cell>
        </row>
        <row r="295">
          <cell r="A295">
            <v>325</v>
          </cell>
          <cell r="B295">
            <v>46228.812314814801</v>
          </cell>
          <cell r="C295">
            <v>46228.813449074099</v>
          </cell>
          <cell r="D295" t="str">
            <v>franco.vera@laureate.pe</v>
          </cell>
          <cell r="E295" t="str">
            <v>Franco Manuel Vera Sanchez</v>
          </cell>
          <cell r="F295" t="str">
            <v>CIBERTEC POLO IT SJM</v>
          </cell>
          <cell r="G295" t="str">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ell>
          <cell r="H295" t="str">
            <v>CIB</v>
          </cell>
          <cell r="I295" t="str">
            <v>Danilo Tauil - GM TecVoc</v>
          </cell>
          <cell r="J295" t="str">
            <v>Paola Mora</v>
          </cell>
          <cell r="K295" t="str">
            <v>https://educorpperu-my.sharepoint.com/personal/diana_zapata_laureate_pe1/Documents/Aplicaciones/Microsoft%20Forms/REGISTRO%20DE%20INICIATIVAS%20-%20GESTI%C3%93N%20DE%20LA%20DEMANDA%20(2%201/Pregunta/RE_%20ESTATUS%20LEAN+IA%20-%20ESTIMACI%C3%93N%20TI_%20APROBACI_Franco%20Manuel%20Vera%20S%207.pdf</v>
          </cell>
          <cell r="L295" t="str">
            <v>Franco Vera</v>
          </cell>
          <cell r="M295">
            <v>46327</v>
          </cell>
          <cell r="N295" t="str">
            <v>No</v>
          </cell>
          <cell r="O295"/>
          <cell r="P295"/>
          <cell r="Q295" t="str">
            <v>Otro</v>
          </cell>
          <cell r="R295"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5"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5" t="str">
            <v>.</v>
          </cell>
          <cell r="U295" t="str">
            <v>Todos</v>
          </cell>
          <cell r="V295" t="str">
            <v>Experiencia</v>
          </cell>
          <cell r="W295" t="str">
            <v>No</v>
          </cell>
          <cell r="X295" t="str">
            <v>Mayor a S/500,000.00</v>
          </cell>
          <cell r="Y295"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5" t="str">
            <v>https://educorpperu-my.sharepoint.com/personal/diana_zapata_laureate_pe1/_layouts/15/Doc.aspx?sourcedoc=%7BF7BF541C-1B37-47BC-8828-6581E66FC68D%7D&amp;file=Gesti%C3%B3n%20de%20iniciativas%20-%20Proceso%20y%20registro_Franco%20Manuel%20Vera%20S%206.pptx&amp;action=edit&amp;mobileredirect=true</v>
          </cell>
          <cell r="AA295">
            <v>1.9</v>
          </cell>
        </row>
        <row r="296">
          <cell r="A296">
            <v>326</v>
          </cell>
          <cell r="B296">
            <v>46228.8136226852</v>
          </cell>
          <cell r="C296">
            <v>46228.814629629604</v>
          </cell>
          <cell r="D296" t="str">
            <v>franco.vera@laureate.pe</v>
          </cell>
          <cell r="E296" t="str">
            <v>Franco Manuel Vera Sanchez</v>
          </cell>
          <cell r="F296" t="str">
            <v>CIBERTEC POLO IT PIURA</v>
          </cell>
          <cell r="G296" t="str">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ell>
          <cell r="H296" t="str">
            <v>CIB</v>
          </cell>
          <cell r="I296" t="str">
            <v>Danilo Tauil - GM TecVoc</v>
          </cell>
          <cell r="J296" t="str">
            <v>Paola Mora</v>
          </cell>
          <cell r="K296" t="str">
            <v>https://educorpperu-my.sharepoint.com/personal/diana_zapata_laureate_pe1/Documents/Aplicaciones/Microsoft%20Forms/REGISTRO%20DE%20INICIATIVAS%20-%20GESTI%C3%93N%20DE%20LA%20DEMANDA%20(2%201/Pregunta/RE_%20ESTATUS%20LEAN+IA%20-%20ESTIMACI%C3%93N%20TI_%20APROBACI_Franco%20Manuel%20Vera%20S%208.pdf</v>
          </cell>
          <cell r="L296" t="str">
            <v>Franco Vera</v>
          </cell>
          <cell r="M296">
            <v>46327</v>
          </cell>
          <cell r="N296" t="str">
            <v>No</v>
          </cell>
          <cell r="O296"/>
          <cell r="P296"/>
          <cell r="Q296" t="str">
            <v>Otro</v>
          </cell>
          <cell r="R296"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6"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6" t="str">
            <v>.</v>
          </cell>
          <cell r="U296" t="str">
            <v>Alumnos</v>
          </cell>
          <cell r="V296" t="str">
            <v>Experiencia</v>
          </cell>
          <cell r="W296" t="str">
            <v>No</v>
          </cell>
          <cell r="X296" t="str">
            <v>Mayor a S/500,000.00</v>
          </cell>
          <cell r="Y296"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6" t="str">
            <v>https://educorpperu-my.sharepoint.com/personal/diana_zapata_laureate_pe1/_layouts/15/Doc.aspx?sourcedoc=%7B4DECA671-3458-4253-BF43-F7D945BD2294%7D&amp;file=Gesti%C3%B3n%20de%20iniciativas%20-%20Proceso%20y%20registro_Franco%20Manuel%20Vera%20S%207.pptx&amp;action=edit&amp;mobileredirect=true</v>
          </cell>
          <cell r="AA296">
            <v>1.9</v>
          </cell>
        </row>
        <row r="297">
          <cell r="A297">
            <v>327</v>
          </cell>
          <cell r="B297">
            <v>46228.8147453704</v>
          </cell>
          <cell r="C297">
            <v>46228.816261574102</v>
          </cell>
          <cell r="D297" t="str">
            <v>franco.vera@laureate.pe</v>
          </cell>
          <cell r="E297" t="str">
            <v>Franco Manuel Vera Sanchez</v>
          </cell>
          <cell r="F297" t="str">
            <v>CIBERTEC POLO IT LIMA NORTE</v>
          </cell>
          <cell r="G297" t="str">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ell>
          <cell r="H297" t="str">
            <v>CIB</v>
          </cell>
          <cell r="I297" t="str">
            <v>Danilo Tauil - GM TecVoc</v>
          </cell>
          <cell r="J297" t="str">
            <v>Paola Mora</v>
          </cell>
          <cell r="K297" t="str">
            <v>https://educorpperu-my.sharepoint.com/personal/diana_zapata_laureate_pe1/Documents/Aplicaciones/Microsoft%20Forms/REGISTRO%20DE%20INICIATIVAS%20-%20GESTI%C3%93N%20DE%20LA%20DEMANDA%20(2%201/Pregunta/RE_%20ESTATUS%20LEAN+IA%20-%20ESTIMACI%C3%93N%20TI_%20APROBACI_Franco%20Manuel%20Vera%20S%209.pdf</v>
          </cell>
          <cell r="L297" t="str">
            <v>Franco Vera</v>
          </cell>
          <cell r="M297">
            <v>46327</v>
          </cell>
          <cell r="N297" t="str">
            <v>No</v>
          </cell>
          <cell r="O297"/>
          <cell r="P297"/>
          <cell r="Q297" t="str">
            <v>Otro</v>
          </cell>
          <cell r="R297"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7"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7" t="str">
            <v>.</v>
          </cell>
          <cell r="U297" t="str">
            <v>Alumnos</v>
          </cell>
          <cell r="V297" t="str">
            <v>Experiencia</v>
          </cell>
          <cell r="W297" t="str">
            <v>No</v>
          </cell>
          <cell r="X297" t="str">
            <v>Mayor a S/500,000.00</v>
          </cell>
          <cell r="Y297"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7" t="str">
            <v>https://educorpperu-my.sharepoint.com/personal/diana_zapata_laureate_pe1/_layouts/15/Doc.aspx?sourcedoc=%7BFD918875-C7D7-4697-8430-4F3FA9D0A3AE%7D&amp;file=Gesti%C3%B3n%20de%20iniciativas%20-%20Proceso%20y%20registro_Franco%20Manuel%20Vera%20S%208.pptx&amp;action=edit&amp;mobileredirect=true</v>
          </cell>
          <cell r="AA297">
            <v>1.9</v>
          </cell>
        </row>
        <row r="298">
          <cell r="A298">
            <v>328</v>
          </cell>
          <cell r="B298">
            <v>46228.816400463002</v>
          </cell>
          <cell r="C298">
            <v>46228.818356481497</v>
          </cell>
          <cell r="D298" t="str">
            <v>franco.vera@laureate.pe</v>
          </cell>
          <cell r="E298" t="str">
            <v>Franco Manuel Vera Sanchez</v>
          </cell>
          <cell r="F298" t="str">
            <v>CIBERTEC POLO IT SJL</v>
          </cell>
          <cell r="G298" t="str">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ell>
          <cell r="H298" t="str">
            <v>CIB</v>
          </cell>
          <cell r="I298" t="str">
            <v>Danilo Tauil - GM TecVoc</v>
          </cell>
          <cell r="J298" t="str">
            <v>Paola Mora</v>
          </cell>
          <cell r="K298" t="str">
            <v>https://educorpperu-my.sharepoint.com/personal/diana_zapata_laureate_pe1/Documents/Aplicaciones/Microsoft%20Forms/REGISTRO%20DE%20INICIATIVAS%20-%20GESTI%C3%93N%20DE%20LA%20DEMANDA%20(2%201/Pregunta/RE_%20ESTATUS%20LEAN+IA%20-%20ESTIMACI%C3%93N%20TI_%20APROBACI_Franco%20Manuel%20Vera%20S%2010.pdf</v>
          </cell>
          <cell r="L298" t="str">
            <v>Franco Vera</v>
          </cell>
          <cell r="M298">
            <v>46327</v>
          </cell>
          <cell r="N298" t="str">
            <v>No</v>
          </cell>
          <cell r="O298"/>
          <cell r="P298"/>
          <cell r="Q298" t="str">
            <v>Otro</v>
          </cell>
          <cell r="R298"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298"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8" t="str">
            <v>.</v>
          </cell>
          <cell r="U298" t="str">
            <v>Alumnos</v>
          </cell>
          <cell r="V298" t="str">
            <v>Experiencia</v>
          </cell>
          <cell r="W298" t="str">
            <v>No</v>
          </cell>
          <cell r="X298" t="str">
            <v>Mayor a S/500,000.00</v>
          </cell>
          <cell r="Y298"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298" t="str">
            <v>https://educorpperu-my.sharepoint.com/personal/diana_zapata_laureate_pe1/_layouts/15/Doc.aspx?sourcedoc=%7B66AB13A3-C32E-4E38-BF1B-AF1F6371E85D%7D&amp;file=Gesti%C3%B3n%20de%20iniciativas%20-%20Proceso%20y%20registro_Franco%20Manuel%20Vera%20S%209.pptx&amp;action=edit&amp;mobileredirect=true</v>
          </cell>
          <cell r="AA298">
            <v>1.9</v>
          </cell>
        </row>
        <row r="299">
          <cell r="A299">
            <v>329</v>
          </cell>
          <cell r="B299">
            <v>46228.818611111099</v>
          </cell>
          <cell r="C299">
            <v>46228.819687499999</v>
          </cell>
          <cell r="D299" t="str">
            <v>franco.vera@laureate.pe</v>
          </cell>
          <cell r="E299" t="str">
            <v>Franco Manuel Vera Sanchez</v>
          </cell>
          <cell r="F299" t="str">
            <v>CIBERTEC POLO IT AREQUIPA</v>
          </cell>
          <cell r="G299" t="str">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ell>
          <cell r="H299" t="str">
            <v>CIB</v>
          </cell>
          <cell r="I299" t="str">
            <v>Danilo Tauil - GM TecVoc</v>
          </cell>
          <cell r="J299" t="str">
            <v>Paola Mora</v>
          </cell>
          <cell r="K299" t="str">
            <v>https://educorpperu-my.sharepoint.com/personal/diana_zapata_laureate_pe1/Documents/Aplicaciones/Microsoft%20Forms/REGISTRO%20DE%20INICIATIVAS%20-%20GESTI%C3%93N%20DE%20LA%20DEMANDA%20(2%201/Pregunta/RE_%20ESTATUS%20LEAN+IA%20-%20ESTIMACI%C3%93N%20TI_%20APROBACI_Franco%20Manuel%20Vera%20S%2011.pdf</v>
          </cell>
          <cell r="L299" t="str">
            <v>Franco Vera</v>
          </cell>
          <cell r="M299">
            <v>46327</v>
          </cell>
          <cell r="N299" t="str">
            <v>No</v>
          </cell>
          <cell r="O299"/>
          <cell r="P299"/>
          <cell r="Q299" t="str">
            <v>Otro</v>
          </cell>
          <cell r="R299" t="str">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ell>
          <cell r="S299"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299" t="str">
            <v>.</v>
          </cell>
          <cell r="U299" t="str">
            <v>Alumnos</v>
          </cell>
          <cell r="V299" t="str">
            <v>Experiencia</v>
          </cell>
          <cell r="W299" t="str">
            <v>No</v>
          </cell>
          <cell r="X299" t="str">
            <v>Mayor a S/500,000.00</v>
          </cell>
          <cell r="Y299" t="str">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Z299" t="str">
            <v>https://educorpperu-my.sharepoint.com/personal/diana_zapata_laureate_pe1/_layouts/15/Doc.aspx?sourcedoc=%7BBE0DED18-5588-49CE-84F6-E1AEAA6C4BA8%7D&amp;file=Gesti%C3%B3n%20de%20iniciativas%20-%20Proceso%20y%20registro_Franco%20Manuel%20Vera%20S%2010.pptx&amp;action=edit&amp;mobileredirect=true</v>
          </cell>
          <cell r="AA299">
            <v>1.9</v>
          </cell>
        </row>
        <row r="300">
          <cell r="A300">
            <v>330</v>
          </cell>
          <cell r="B300">
            <v>46228.819930555597</v>
          </cell>
          <cell r="C300">
            <v>46228.820972222202</v>
          </cell>
          <cell r="D300" t="str">
            <v>franco.vera@laureate.pe</v>
          </cell>
          <cell r="E300" t="str">
            <v>Franco Manuel Vera Sanchez</v>
          </cell>
          <cell r="F300" t="str">
            <v>CIBERTEC POLO IT SJM</v>
          </cell>
          <cell r="G300" t="str">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ell>
          <cell r="H300" t="str">
            <v>CIB</v>
          </cell>
          <cell r="I300" t="str">
            <v>Danilo Tauil - GM TecVoc</v>
          </cell>
          <cell r="J300" t="str">
            <v>Paola Mora</v>
          </cell>
          <cell r="K300" t="str">
            <v>https://educorpperu-my.sharepoint.com/personal/diana_zapata_laureate_pe1/Documents/Aplicaciones/Microsoft%20Forms/REGISTRO%20DE%20INICIATIVAS%20-%20GESTI%C3%93N%20DE%20LA%20DEMANDA%20(2%201/Pregunta/RE_%20ESTATUS%20LEAN+IA%20-%20ESTIMACI%C3%93N%20TI_%20APROBACI_Franco%20Manuel%20Vera%20S%2012.pdf</v>
          </cell>
          <cell r="L300" t="str">
            <v>Franco Vera</v>
          </cell>
          <cell r="M300">
            <v>46327</v>
          </cell>
          <cell r="N300" t="str">
            <v>No</v>
          </cell>
          <cell r="O300"/>
          <cell r="P300"/>
          <cell r="Q300" t="str">
            <v>Otro</v>
          </cell>
          <cell r="R300"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300"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300" t="str">
            <v>.</v>
          </cell>
          <cell r="U300" t="str">
            <v>Alumnos</v>
          </cell>
          <cell r="V300" t="str">
            <v>Experiencia</v>
          </cell>
          <cell r="W300" t="str">
            <v>No</v>
          </cell>
          <cell r="X300" t="str">
            <v>Mayor a S/500,000.00</v>
          </cell>
          <cell r="Y300"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300" t="str">
            <v>https://educorpperu-my.sharepoint.com/personal/diana_zapata_laureate_pe1/_layouts/15/Doc.aspx?sourcedoc=%7B541C8F44-2C81-4F8D-9BCE-7B7E01EA0B9A%7D&amp;file=Gesti%C3%B3n%20de%20iniciativas%20-%20Proceso%20y%20registro_Franco%20Manuel%20Vera%20S%2011.pptx&amp;action=edit&amp;mobileredirect=true</v>
          </cell>
          <cell r="AA300">
            <v>1.9</v>
          </cell>
        </row>
        <row r="301">
          <cell r="A301">
            <v>331</v>
          </cell>
          <cell r="B301">
            <v>46228.821678240703</v>
          </cell>
          <cell r="C301">
            <v>46228.822569444397</v>
          </cell>
          <cell r="D301" t="str">
            <v>franco.vera@laureate.pe</v>
          </cell>
          <cell r="E301" t="str">
            <v>Franco Manuel Vera Sanchez</v>
          </cell>
          <cell r="F301" t="str">
            <v>CIBERTEC POLO IT PIURA</v>
          </cell>
          <cell r="G301" t="str">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ell>
          <cell r="H301" t="str">
            <v>CIB</v>
          </cell>
          <cell r="I301" t="str">
            <v>Danilo Tauil - GM TecVoc</v>
          </cell>
          <cell r="J301" t="str">
            <v>Paola Mora</v>
          </cell>
          <cell r="K301" t="str">
            <v>https://educorpperu-my.sharepoint.com/personal/diana_zapata_laureate_pe1/Documents/Aplicaciones/Microsoft%20Forms/REGISTRO%20DE%20INICIATIVAS%20-%20GESTI%C3%93N%20DE%20LA%20DEMANDA%20(2%201/Pregunta/RE_%20ESTATUS%20LEAN+IA%20-%20ESTIMACI%C3%93N%20TI_%20APROBACI_Franco%20Manuel%20Vera%20S%2013.pdf</v>
          </cell>
          <cell r="L301" t="str">
            <v>Franco Vera</v>
          </cell>
          <cell r="M301">
            <v>46327</v>
          </cell>
          <cell r="N301" t="str">
            <v>No</v>
          </cell>
          <cell r="O301"/>
          <cell r="P301"/>
          <cell r="Q301" t="str">
            <v>Otro</v>
          </cell>
          <cell r="R301"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301"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301" t="str">
            <v>.</v>
          </cell>
          <cell r="U301" t="str">
            <v>Alumnos</v>
          </cell>
          <cell r="V301" t="str">
            <v>Experiencia</v>
          </cell>
          <cell r="W301" t="str">
            <v>No</v>
          </cell>
          <cell r="X301" t="str">
            <v>Mayor a S/500,000.00</v>
          </cell>
          <cell r="Y301"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301" t="str">
            <v>https://educorpperu-my.sharepoint.com/personal/diana_zapata_laureate_pe1/_layouts/15/Doc.aspx?sourcedoc=%7B1C158DAB-7EF3-4FFC-8E92-7FF72D8B8ACC%7D&amp;file=Gesti%C3%B3n%20de%20iniciativas%20-%20Proceso%20y%20registro_Franco%20Manuel%20Vera%20S%2012.pptx&amp;action=edit&amp;mobileredirect=true</v>
          </cell>
          <cell r="AA301">
            <v>1.9</v>
          </cell>
        </row>
        <row r="302">
          <cell r="A302">
            <v>332</v>
          </cell>
          <cell r="B302">
            <v>46228.822812500002</v>
          </cell>
          <cell r="C302">
            <v>46228.823958333298</v>
          </cell>
          <cell r="D302" t="str">
            <v>franco.vera@laureate.pe</v>
          </cell>
          <cell r="E302" t="str">
            <v>Franco Manuel Vera Sanchez</v>
          </cell>
          <cell r="F302" t="str">
            <v>CIBERTEC POLO IT LIMA NORTE</v>
          </cell>
          <cell r="G302" t="str">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ell>
          <cell r="H302" t="str">
            <v>CIB</v>
          </cell>
          <cell r="I302" t="str">
            <v>Danilo Tauil - GM TecVoc</v>
          </cell>
          <cell r="J302" t="str">
            <v>Paola Mora</v>
          </cell>
          <cell r="K302" t="str">
            <v>https://educorpperu-my.sharepoint.com/personal/diana_zapata_laureate_pe1/Documents/Aplicaciones/Microsoft%20Forms/REGISTRO%20DE%20INICIATIVAS%20-%20GESTI%C3%93N%20DE%20LA%20DEMANDA%20(2%201/Pregunta/RE_%20ESTATUS%20LEAN+IA%20-%20ESTIMACI%C3%93N%20TI_%20APROBACI_Franco%20Manuel%20Vera%20S%2014.pdf</v>
          </cell>
          <cell r="L302" t="str">
            <v>Franco Vera</v>
          </cell>
          <cell r="M302">
            <v>46327</v>
          </cell>
          <cell r="N302" t="str">
            <v>No</v>
          </cell>
          <cell r="O302"/>
          <cell r="P302"/>
          <cell r="Q302" t="str">
            <v>Otro</v>
          </cell>
          <cell r="R302"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302"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302" t="str">
            <v>.</v>
          </cell>
          <cell r="U302" t="str">
            <v>Alumnos</v>
          </cell>
          <cell r="V302" t="str">
            <v>Experiencia</v>
          </cell>
          <cell r="W302" t="str">
            <v>No</v>
          </cell>
          <cell r="X302" t="str">
            <v>Mayor a S/500,000.00</v>
          </cell>
          <cell r="Y302"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302" t="str">
            <v>https://educorpperu-my.sharepoint.com/personal/diana_zapata_laureate_pe1/_layouts/15/Doc.aspx?sourcedoc=%7B4E167231-3B44-4A45-A1EF-945C4324A8CD%7D&amp;file=Gesti%C3%B3n%20de%20iniciativas%20-%20Proceso%20y%20registro_Franco%20Manuel%20Vera%20S%2013.pptx&amp;action=edit&amp;mobileredirect=true</v>
          </cell>
          <cell r="AA302">
            <v>1.9</v>
          </cell>
        </row>
        <row r="303">
          <cell r="A303">
            <v>333</v>
          </cell>
          <cell r="B303">
            <v>46228.824097222197</v>
          </cell>
          <cell r="C303">
            <v>46228.825162036999</v>
          </cell>
          <cell r="D303" t="str">
            <v>franco.vera@laureate.pe</v>
          </cell>
          <cell r="E303" t="str">
            <v>Franco Manuel Vera Sanchez</v>
          </cell>
          <cell r="F303" t="str">
            <v>CIBERTEC POLO IT SJL</v>
          </cell>
          <cell r="G303" t="str">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ell>
          <cell r="H303" t="str">
            <v>CIB</v>
          </cell>
          <cell r="I303" t="str">
            <v>Danilo Tauil - GM TecVoc</v>
          </cell>
          <cell r="J303" t="str">
            <v>Paola Mora</v>
          </cell>
          <cell r="K303" t="str">
            <v>https://educorpperu-my.sharepoint.com/personal/diana_zapata_laureate_pe1/Documents/Aplicaciones/Microsoft%20Forms/REGISTRO%20DE%20INICIATIVAS%20-%20GESTI%C3%93N%20DE%20LA%20DEMANDA%20(2%201/Pregunta/RE_%20ESTATUS%20LEAN+IA%20-%20ESTIMACI%C3%93N%20TI_%20APROBACI_Franco%20Manuel%20Vera%20S%2015.pdf</v>
          </cell>
          <cell r="L303" t="str">
            <v>Franco Vera</v>
          </cell>
          <cell r="M303">
            <v>46327</v>
          </cell>
          <cell r="N303" t="str">
            <v>No</v>
          </cell>
          <cell r="O303"/>
          <cell r="P303"/>
          <cell r="Q303" t="str">
            <v>Otro</v>
          </cell>
          <cell r="R303" t="str">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ell>
          <cell r="S303" t="str">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ell>
          <cell r="T303" t="str">
            <v>.</v>
          </cell>
          <cell r="U303" t="str">
            <v>Alumnos</v>
          </cell>
          <cell r="V303" t="str">
            <v>Experiencia</v>
          </cell>
          <cell r="W303" t="str">
            <v>No</v>
          </cell>
          <cell r="X303" t="str">
            <v>Mayor a S/500,000.00</v>
          </cell>
          <cell r="Y303" t="str">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ell>
          <cell r="Z303" t="str">
            <v>https://educorpperu-my.sharepoint.com/personal/diana_zapata_laureate_pe1/_layouts/15/Doc.aspx?sourcedoc=%7BFBB11E46-C052-4ECE-92F3-6168AA0EE399%7D&amp;file=Gesti%C3%B3n%20de%20iniciativas%20-%20Proceso%20y%20registro_Franco%20Manuel%20Vera%20S%2014.pptx&amp;action=edit&amp;mobileredirect=true</v>
          </cell>
          <cell r="AA303">
            <v>1.9</v>
          </cell>
        </row>
        <row r="304">
          <cell r="A304">
            <v>334</v>
          </cell>
          <cell r="B304">
            <v>46226.897743055597</v>
          </cell>
          <cell r="C304">
            <v>46230.327754629601</v>
          </cell>
          <cell r="D304" t="str">
            <v>angela.lucano@laureate.pe</v>
          </cell>
          <cell r="E304" t="str">
            <v>Angela Lucano Carranza</v>
          </cell>
          <cell r="F304" t="str">
            <v>Generación automatizada de reportes para la validación de accesos en uImprove (Roles y Grupos)</v>
          </cell>
          <cell r="G304" t="str">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v>
          </cell>
          <cell r="H304" t="str">
            <v>UPC</v>
          </cell>
          <cell r="I304" t="str">
            <v>Milagros Morgan - Rectorado UPC</v>
          </cell>
          <cell r="J304" t="str">
            <v>Alice Rodrigues</v>
          </cell>
          <cell r="K304" t="str">
            <v>https://educorpperu-my.sharepoint.com/personal/diana_zapata_laureate_pe1/Documents/Aplicaciones/Microsoft%20Forms/REGISTRO%20DE%20INICIATIVAS%20-%20GESTI%C3%93N%20DE%20LA%20DEMANDA%20(2%201/Pregunta/Aprobaci%C3%B3n%20de%20la%20iniciativa_Angela%20Lucano%20Carran.pdf</v>
          </cell>
          <cell r="L304" t="str">
            <v>Ángela Lucano</v>
          </cell>
          <cell r="M304">
            <v>46248</v>
          </cell>
          <cell r="N304" t="str">
            <v>No</v>
          </cell>
          <cell r="O304"/>
          <cell r="P304"/>
          <cell r="Q304" t="str">
            <v>Otro</v>
          </cell>
          <cell r="R304" t="str">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v>
          </cell>
          <cell r="S304" t="str">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v>
          </cell>
          <cell r="T304" t="str">
            <v>Gestión de sílabos en uImprove; proceso de asignación, validación y aprobación de accesos (roles y grupos) para docentes.</v>
          </cell>
          <cell r="U304" t="str">
            <v>Docentes</v>
          </cell>
          <cell r="V304" t="str">
            <v>Excelencia operativa</v>
          </cell>
          <cell r="W304" t="str">
            <v>No</v>
          </cell>
          <cell r="X304" t="str">
            <v>No cuantificado o S/0</v>
          </cell>
          <cell r="Y304" t="str">
            <v>-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v>
          </cell>
          <cell r="Z304" t="str">
            <v>https://educorpperu-my.sharepoint.com/personal/diana_zapata_laureate_pe1/_layouts/15/Doc.aspx?sourcedoc=%7BE5F9A991-9C31-47F0-B47E-3B3D58C805C4%7D&amp;file=Gesti%C3%B3n%20de%20iniciativas%20-%20Proceso%20y%20registro_Angela%20Lucano%20Carran.pptx&amp;action=edit&amp;mobileredirect=true</v>
          </cell>
          <cell r="AA304">
            <v>1.05</v>
          </cell>
        </row>
        <row r="305">
          <cell r="A305">
            <v>335</v>
          </cell>
          <cell r="B305">
            <v>46230.328923611101</v>
          </cell>
          <cell r="C305">
            <v>46230.331724536998</v>
          </cell>
          <cell r="D305" t="str">
            <v>angela.lucano@laureate.pe</v>
          </cell>
          <cell r="E305" t="str">
            <v>Angela Lucano Carranza</v>
          </cell>
          <cell r="F305" t="str">
            <v>Generación de reporte integral de los componentes del sílabo durante el proceso operativo de carga y publicación.</v>
          </cell>
          <cell r="G305" t="str">
            <v>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v>
          </cell>
          <cell r="H305" t="str">
            <v>UPC</v>
          </cell>
          <cell r="I305" t="str">
            <v>Milagros Morgan - Rectorado UPC</v>
          </cell>
          <cell r="J305" t="str">
            <v>Alice Rodrigues</v>
          </cell>
          <cell r="K305" t="str">
            <v>https://educorpperu-my.sharepoint.com/personal/diana_zapata_laureate_pe1/Documents/Aplicaciones/Microsoft%20Forms/REGISTRO%20DE%20INICIATIVAS%20-%20GESTI%C3%93N%20DE%20LA%20DEMANDA%20(2%201/Pregunta/Aprobaci%C3%B3n%20de%20la%20iniciativa_Angela%20Lucano%20Carran%201.pdf</v>
          </cell>
          <cell r="L305" t="str">
            <v>Ángela Lucano</v>
          </cell>
          <cell r="M305">
            <v>46241</v>
          </cell>
          <cell r="N305" t="str">
            <v>No</v>
          </cell>
          <cell r="O305"/>
          <cell r="P305"/>
          <cell r="Q305" t="str">
            <v>Otro</v>
          </cell>
          <cell r="R305" t="str">
            <v>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v>
          </cell>
          <cell r="S305" t="str">
            <v>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v>
          </cell>
          <cell r="T305" t="str">
            <v>Proceso de gestión de sílabos en uImprove (carga, validación y publicación). Áreas académicas, áreas operativas responsables del seguimiento del proceso, y áreas de soporte/TI involucradas en la integración y disponibilidad de la información.</v>
          </cell>
          <cell r="U305" t="str">
            <v>Administrativos</v>
          </cell>
          <cell r="V305" t="str">
            <v>Excelencia operativa</v>
          </cell>
          <cell r="W305" t="str">
            <v>No</v>
          </cell>
          <cell r="X305" t="str">
            <v>No cuantificado o S/0</v>
          </cell>
          <cell r="Y305" t="str">
            <v>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v>
          </cell>
          <cell r="Z305" t="str">
            <v>https://educorpperu-my.sharepoint.com/personal/diana_zapata_laureate_pe1/_layouts/15/Doc.aspx?sourcedoc=%7B5BEB28BB-2C09-41AE-860D-C537FB782C16%7D&amp;file=Gesti%C3%B3n%20de%20iniciativas%20-%20Proceso%20y%20registro_Angela%20Lucano%20Carran%201.pptx&amp;action=edit&amp;mobileredirect=true</v>
          </cell>
          <cell r="AA305">
            <v>0.60000000000000009</v>
          </cell>
        </row>
        <row r="306">
          <cell r="A306">
            <v>336</v>
          </cell>
          <cell r="B306">
            <v>46230.331805555601</v>
          </cell>
          <cell r="C306">
            <v>46230.341481481497</v>
          </cell>
          <cell r="D306" t="str">
            <v>angela.lucano@laureate.pe</v>
          </cell>
          <cell r="E306" t="str">
            <v>Angela Lucano Carranza</v>
          </cell>
          <cell r="F306" t="str">
            <v>QUICKWIN: Habilitación de capacidad editable en cursos de Onboarding de Sócrates CIB para agrupación masiva de estudiantes en Blackboard</v>
          </cell>
          <cell r="G306" t="str">
            <v>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v>
          </cell>
          <cell r="H306" t="str">
            <v>CIB</v>
          </cell>
          <cell r="I306" t="str">
            <v>Mónica García - VP Operaciones Digitales y Online</v>
          </cell>
          <cell r="J306" t="str">
            <v>Silvana Balarezo</v>
          </cell>
          <cell r="K306" t="str">
            <v>https://educorpperu-my.sharepoint.com/personal/diana_zapata_laureate_pe1/Documents/Aplicaciones/Microsoft%20Forms/REGISTRO%20DE%20INICIATIVAS%20-%20GESTI%C3%93N%20DE%20LA%20DEMANDA%20(2%201/Pregunta/Aprobaci%C3%B3n%20de%20la%20iniciativa%20Onboarding_Angela%20Lucano%20Carran.pdf</v>
          </cell>
          <cell r="L306" t="str">
            <v>Ángela Lucano</v>
          </cell>
          <cell r="M306">
            <v>46262</v>
          </cell>
          <cell r="N306" t="str">
            <v>No</v>
          </cell>
          <cell r="O306"/>
          <cell r="P306"/>
          <cell r="Q306" t="str">
            <v>Otro</v>
          </cell>
          <cell r="R306" t="str">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ell>
          <cell r="S306" t="str">
            <v>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ell>
          <cell r="T306" t="str">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ell>
          <cell r="U306" t="str">
            <v>Todos</v>
          </cell>
          <cell r="V306" t="str">
            <v>Excelencia académica</v>
          </cell>
          <cell r="W306" t="str">
            <v>No</v>
          </cell>
          <cell r="X306" t="str">
            <v>No cuantificado o S/0</v>
          </cell>
          <cell r="Y306" t="str">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ell>
          <cell r="Z306" t="str">
            <v>https://educorpperu-my.sharepoint.com/personal/diana_zapata_laureate_pe1/_layouts/15/Doc.aspx?sourcedoc=%7BD9CBBADD-87E5-4B50-94A5-42774DCCD209%7D&amp;file=Gesti%C3%B3n%20de%20iniciativas%20-%20Proceso%20y%20registro%20-_Angela%20Lucano%20Carran%201.pptx&amp;action=edit&amp;mobileredirect=true</v>
          </cell>
          <cell r="AA306">
            <v>1.4</v>
          </cell>
        </row>
        <row r="307">
          <cell r="A307">
            <v>337</v>
          </cell>
          <cell r="B307">
            <v>46233.4527199074</v>
          </cell>
          <cell r="C307">
            <v>46233.686562499999</v>
          </cell>
          <cell r="D307" t="str">
            <v>morelia.barzola@laureate.pe</v>
          </cell>
          <cell r="E307" t="str">
            <v>Morelia Barzola Canto</v>
          </cell>
          <cell r="F307" t="str">
            <v>Implementación del reporte de facturación por cuota (pensiones) en data lake</v>
          </cell>
          <cell r="G307" t="str">
            <v>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v>
          </cell>
          <cell r="H307" t="str">
            <v>UPC</v>
          </cell>
          <cell r="I307" t="str">
            <v>Alex Pendavis - VP Finanzas</v>
          </cell>
          <cell r="J307" t="str">
            <v>Karol Espinoza</v>
          </cell>
          <cell r="K307" t="str">
            <v>https://educorpperu-my.sharepoint.com/personal/diana_zapata_laureate_pe1/Documents/Aplicaciones/Microsoft%20Forms/REGISTRO%20DE%20INICIATIVAS%20-%20GESTI%C3%93N%20DE%20LA%20DEMANDA%20(2%201/Pregunta/Proyecto%20reporte%20060_Morelia%20Barzola%20Cant.pdf</v>
          </cell>
          <cell r="L307" t="str">
            <v>Franco Vera</v>
          </cell>
          <cell r="M307">
            <v>46251</v>
          </cell>
          <cell r="N307" t="str">
            <v>No</v>
          </cell>
          <cell r="O307"/>
          <cell r="P307"/>
          <cell r="Q307" t="str">
            <v>Otro</v>
          </cell>
          <cell r="R307" t="str">
            <v>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v>
          </cell>
          <cell r="S307" t="str">
            <v>Buscamos optimizar y agilizar el desarrollo de este reporte, el cual tras su implementación en data lake, nos mostraría la información actualizada y esta información estaría siendo visualizada a la par por diferentes equipos de finanzas</v>
          </cell>
          <cell r="T307" t="str">
            <v>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v>
          </cell>
          <cell r="U307" t="str">
            <v>Todos</v>
          </cell>
          <cell r="V307" t="str">
            <v>Excelencia operativa</v>
          </cell>
          <cell r="W307" t="str">
            <v>No</v>
          </cell>
          <cell r="X307" t="str">
            <v>No cuantificado o S/0</v>
          </cell>
          <cell r="Y307" t="str">
            <v>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v>
          </cell>
          <cell r="Z307" t="str">
            <v>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v>
          </cell>
          <cell r="AA307">
            <v>1.2000000000000002</v>
          </cell>
        </row>
        <row r="308">
          <cell r="A308">
            <v>338</v>
          </cell>
          <cell r="B308">
            <v>46237.461678240703</v>
          </cell>
          <cell r="C308">
            <v>46237.501805555599</v>
          </cell>
          <cell r="D308" t="str">
            <v>angela.lucano@laureate.pe</v>
          </cell>
          <cell r="E308" t="str">
            <v>Angela Lucano Carranza</v>
          </cell>
          <cell r="F308" t="str">
            <v>QUICKWIN: Clonación anticipada de cursos y actualización de reglas de inclusión en el Clonador Compactador para Carreras a Distancia de Cibertec</v>
          </cell>
          <cell r="G308" t="str">
            <v>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v>
          </cell>
          <cell r="H308" t="str">
            <v>CIB</v>
          </cell>
          <cell r="I308" t="str">
            <v>Mónica García - VP Operaciones Digitales y Online</v>
          </cell>
          <cell r="J308" t="str">
            <v>Antonio Rodriguez-Campra</v>
          </cell>
          <cell r="K308" t="str">
            <v>https://educorpperu-my.sharepoint.com/personal/diana_zapata_laureate_pe1/Documents/Aplicaciones/Microsoft%20Forms/REGISTRO%20DE%20INICIATIVAS%20-%20GESTI%C3%93N%20DE%20LA%20DEMANDA%20(2%201/Pregunta/Aprobaci%C3%B3n%20de%20la%20iniciativa%20-%20M%C3%B3nica%20Garc%C3%ADa_Angela%20Lucano%20Carran.pdf</v>
          </cell>
          <cell r="L308" t="str">
            <v>Ángela Lucano</v>
          </cell>
          <cell r="M308">
            <v>46272</v>
          </cell>
          <cell r="N308" t="str">
            <v>No</v>
          </cell>
          <cell r="O308"/>
          <cell r="P308"/>
          <cell r="Q308" t="str">
            <v>Otro</v>
          </cell>
          <cell r="R308" t="str">
            <v>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v>
          </cell>
          <cell r="S308" t="str">
            <v>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v>
          </cell>
          <cell r="T308" t="str">
            <v>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v>
          </cell>
          <cell r="U308" t="str">
            <v>Todos</v>
          </cell>
          <cell r="V308" t="str">
            <v>Excelencia académica</v>
          </cell>
          <cell r="W308" t="str">
            <v>No</v>
          </cell>
          <cell r="X308" t="str">
            <v>No cuantificado o S/0</v>
          </cell>
          <cell r="Y308" t="str">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ell>
          <cell r="Z308" t="str">
            <v>https://educorpperu-my.sharepoint.com/personal/diana_zapata_laureate_pe1/_layouts/15/Doc.aspx?sourcedoc=%7BA8EC3F73-4698-418B-81F5-48020E762B10%7D&amp;file=RQ%202026.07.10%20Gesti%C3%B3n%20de%20iniciativas%20-%20Proces_Angela%20Lucano%20Carran.pptx&amp;action=edit&amp;mobileredirect=true</v>
          </cell>
          <cell r="AA308">
            <v>1.4</v>
          </cell>
        </row>
        <row r="309">
          <cell r="A309">
            <v>339</v>
          </cell>
          <cell r="B309">
            <v>46238.472754629598</v>
          </cell>
          <cell r="C309">
            <v>46238.4909722222</v>
          </cell>
          <cell r="D309" t="str">
            <v>chris.diaz@upc.pe</v>
          </cell>
          <cell r="E309" t="str">
            <v>Chris Betsabe Diaz Donayre</v>
          </cell>
          <cell r="F309" t="str">
            <v>SKills en CRM y Genesys - Para activación progresiva de llamadas carterizadas por asesor</v>
          </cell>
          <cell r="G309" t="str">
            <v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v>
          </cell>
          <cell r="H309" t="str">
            <v>UPC</v>
          </cell>
          <cell r="I309" t="str">
            <v>Milagros Morgan - Rectorado UPC</v>
          </cell>
          <cell r="J309" t="str">
            <v>Chris Diaz</v>
          </cell>
          <cell r="K309" t="str">
            <v>https://educorpperu-my.sharepoint.com/personal/diana_zapata_laureate_pe1/Documents/Aplicaciones/Microsoft%20Forms/REGISTRO%20DE%20INICIATIVAS%20-%20GESTI%C3%93N%20DE%20LA%20DEMANDA%20(2%201/Pregunta/VBparaSKILLS_Chris%20Betsabe%20Diaz%20D.pdf</v>
          </cell>
          <cell r="L309" t="str">
            <v>Gerson Vereau</v>
          </cell>
          <cell r="M309">
            <v>46244</v>
          </cell>
          <cell r="N309" t="str">
            <v>No</v>
          </cell>
          <cell r="O309"/>
          <cell r="P309"/>
          <cell r="Q309" t="str">
            <v>Otro</v>
          </cell>
          <cell r="R309" t="str">
            <v>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v>
          </cell>
          <cell r="S309" t="str">
            <v>Rapidez en la gestión operativa de llamadas, hacer más vueltas al automatizar y obtener mayor cantidad de respuestas efectivas.</v>
          </cell>
          <cell r="T309" t="str">
            <v>AEU y Retención</v>
          </cell>
          <cell r="U309" t="str">
            <v>Alumnos</v>
          </cell>
          <cell r="V309" t="str">
            <v>Excelencia operativa</v>
          </cell>
          <cell r="W309" t="str">
            <v>No</v>
          </cell>
          <cell r="X309" t="str">
            <v>Mayor a S/500,000.00</v>
          </cell>
          <cell r="Y309" t="str">
            <v>Esto está directamente ligado a las metas de rematrícula de la universidad, los ingresos se consideran por alumnos matrícula y esta operativa es arte de la ayuda de contacto que hacen los asesores para sus alumnos carterizados por campus.</v>
          </cell>
          <cell r="Z309" t="str">
            <v>https://educorpperu-my.sharepoint.com/personal/diana_zapata_laureate_pe1/_layouts/15/Doc.aspx?sourcedoc=%7BD0279189-B7B6-4501-AE8C-ADEF5258DB17%7D&amp;file=GenesysPPT_Chris%20Betsabe%20Diaz%20D.pptx&amp;action=edit&amp;mobileredirect=true</v>
          </cell>
          <cell r="AA309">
            <v>1.8</v>
          </cell>
        </row>
        <row r="310">
          <cell r="A310">
            <v>340</v>
          </cell>
          <cell r="B310">
            <v>46238.933425925898</v>
          </cell>
          <cell r="C310">
            <v>46239.404444444401</v>
          </cell>
          <cell r="D310" t="str">
            <v>nestor.ayasta@laureate.pe</v>
          </cell>
          <cell r="E310" t="str">
            <v>Nestor Ayasta Valera</v>
          </cell>
          <cell r="F310" t="str">
            <v>Recepción, Persistencia y Gestión de BSUID de WhatsApp</v>
          </cell>
          <cell r="G310" t="str">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v>
          </cell>
          <cell r="H310" t="str">
            <v>LAU</v>
          </cell>
          <cell r="I310" t="str">
            <v>Ivan Olivares - VP Marketing y Comercial</v>
          </cell>
          <cell r="J310" t="str">
            <v>Humberto Cáceres</v>
          </cell>
          <cell r="K310" t="str">
            <v>https://educorpperu-my.sharepoint.com/personal/diana_zapata_laureate_pe1/Documents/Aplicaciones/Microsoft%20Forms/REGISTRO%20DE%20INICIATIVAS%20-%20GESTI%C3%93N%20DE%20LA%20DEMANDA%20(2%201/Pregunta/Captura%20de%20pantalla%202026-07-21%20112515_Nestor%20Ayasta%20Valera%201.png</v>
          </cell>
          <cell r="L310" t="str">
            <v>Bruno Chiappe</v>
          </cell>
          <cell r="M310">
            <v>46265</v>
          </cell>
          <cell r="N310" t="str">
            <v>No</v>
          </cell>
          <cell r="O310"/>
          <cell r="P310"/>
          <cell r="Q310" t="str">
            <v>Otro</v>
          </cell>
          <cell r="R310" t="str">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v>
          </cell>
          <cell r="S310" t="str">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v>
          </cell>
          <cell r="T310" t="str">
            <v>Prospección, Mkt Digital, Command Center, Ventas, BI</v>
          </cell>
          <cell r="U310" t="str">
            <v>Todos</v>
          </cell>
          <cell r="V310" t="str">
            <v>Excelencia operativa</v>
          </cell>
          <cell r="W310" t="str">
            <v>No</v>
          </cell>
          <cell r="X310" t="str">
            <v>Entre S/100,000.00 y S/500,000.00</v>
          </cell>
          <cell r="Y310" t="str">
            <v>Prospecto nunca se pierde. El asesor gana contexto. Funnel más honesto. Menos ruido en Genesys. Identidad que madura sola. Base de datos más limpia.</v>
          </cell>
          <cell r="Z310" t="str">
            <v>https://educorpperu.sharepoint.com/:w:/s/PROCESOSDEADMISIN/IQC18ST5RpiISJCbFccCsnpgAdCRVfzMWSuvUkpg6fvb8Qs?e=EqUv2N&amp;wdExp=TEAMS-TREATMENT&amp;web=1</v>
          </cell>
          <cell r="AA310">
            <v>1.5</v>
          </cell>
        </row>
        <row r="311">
          <cell r="A311">
            <v>341</v>
          </cell>
          <cell r="B311">
            <v>46239.487627314797</v>
          </cell>
          <cell r="C311">
            <v>46239.506608796299</v>
          </cell>
          <cell r="D311" t="str">
            <v>suly.kong@upn.edu.pe</v>
          </cell>
          <cell r="E311" t="str">
            <v>Suly Kong Paredes</v>
          </cell>
          <cell r="F311" t="str">
            <v>Implementación de una Plataforma Integral de Gestión Documental para Procedimientos Disciplinarios</v>
          </cell>
          <cell r="G311" t="str">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ell>
          <cell r="H311" t="str">
            <v>UPN</v>
          </cell>
          <cell r="I311" t="str">
            <v>Martín Santana - Rectorado UPN</v>
          </cell>
          <cell r="J311" t="str">
            <v>Suly Kong</v>
          </cell>
          <cell r="K311" t="str">
            <v>https://educorpperu-my.sharepoint.com/personal/diana_zapata_laureate_pe1/Documents/Aplicaciones/Microsoft%20Forms/REGISTRO%20DE%20INICIATIVAS%20-%20GESTI%C3%93N%20DE%20LA%20DEMANDA%20(2%201/Pregunta/aprobaci%C3%B3n%20de%20Alex%20Rueda%20-%20proyectos_Suly%20Kong%20Paredes.pdf</v>
          </cell>
          <cell r="L311" t="str">
            <v>Gerson Vereau</v>
          </cell>
          <cell r="M311">
            <v>46266</v>
          </cell>
          <cell r="N311" t="str">
            <v>No</v>
          </cell>
          <cell r="O311"/>
          <cell r="P311"/>
          <cell r="Q311" t="str">
            <v>Regulatoria</v>
          </cell>
          <cell r="R311" t="str">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
          </cell>
          <cell r="S311" t="str">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ell>
          <cell r="T311" t="str">
            <v>Ética &amp; Compliance, GTH</v>
          </cell>
          <cell r="U311" t="str">
            <v>Todos</v>
          </cell>
          <cell r="V311" t="str">
            <v>Excelencia operativa</v>
          </cell>
          <cell r="W311" t="str">
            <v>No</v>
          </cell>
          <cell r="X311" t="str">
            <v>No cuantificado o S/0</v>
          </cell>
          <cell r="Y311" t="str">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ell>
          <cell r="Z311" t="str">
            <v>https://educorpperu.sharepoint.com/:f:/s/Repositorio_EquipoCentral/dit/portafoliosyp/IgC0D-K9qsfhR6H90QVDuilZAZXDIfAuTcI8HH1HIRowO4Y?e=1CmdKI</v>
          </cell>
          <cell r="AA311">
            <v>2.7</v>
          </cell>
        </row>
        <row r="312">
          <cell r="A312">
            <v>342</v>
          </cell>
          <cell r="B312">
            <v>46241.4620138889</v>
          </cell>
          <cell r="C312">
            <v>46241.4777314815</v>
          </cell>
          <cell r="D312" t="str">
            <v>franco.vera@laureate.pe</v>
          </cell>
          <cell r="E312" t="str">
            <v>Franco Manuel Vera Sanchez</v>
          </cell>
          <cell r="F312" t="str">
            <v>Adecuación al Datal Lake por impacto del repositorio histórico tramites - UPC</v>
          </cell>
          <cell r="G312" t="str">
            <v>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v>
          </cell>
          <cell r="H312" t="str">
            <v>UPC</v>
          </cell>
          <cell r="I312" t="str">
            <v>Humberto Marotta - Tecnologías y transformación digital</v>
          </cell>
          <cell r="J312" t="str">
            <v>Johnny Rodríguez</v>
          </cell>
          <cell r="K312" t="str">
            <v>https://educorpperu-my.sharepoint.com/personal/diana_zapata_laureate_pe1/Documents/Aplicaciones/Microsoft%20Forms/REGISTRO%20DE%20INICIATIVAS%20-%20GESTI%C3%93N%20DE%20LA%20DEMANDA%20(2%201/Pregunta/VB%20Jorge%20Fuentes_Franco%20Manuel%20Vera%20S.pdf</v>
          </cell>
          <cell r="L312" t="str">
            <v>Gerson Vereau</v>
          </cell>
          <cell r="M312">
            <v>46279</v>
          </cell>
          <cell r="N312" t="str">
            <v>No</v>
          </cell>
          <cell r="O312"/>
          <cell r="P312"/>
          <cell r="Q312" t="str">
            <v>Regulatoria</v>
          </cell>
          <cell r="R312" t="str">
            <v>Problema: La actual lógica de carga completa del Data Lake no contempla la migración de trámites al Repositorio Histórico, lo que podría ocasionar pérdida de información histórica en los reportes y consumos de datos.</v>
          </cell>
          <cell r="S312" t="str">
            <v>Que la migración de trámites al Repositorio Histórico no afecte la información disponible en el Data Lake ni los reportes asociados.</v>
          </cell>
          <cell r="T312" t="str">
            <v>Control SOX.</v>
          </cell>
          <cell r="U312" t="str">
            <v>Administrativos</v>
          </cell>
          <cell r="V312" t="str">
            <v>Excelencia operativa</v>
          </cell>
          <cell r="W312" t="str">
            <v>No</v>
          </cell>
          <cell r="X312" t="str">
            <v>No cuantificado o S/0</v>
          </cell>
          <cell r="Y312" t="str">
            <v>Asegurar que la migración de trámites no afecte la información disponible en el Data Lake.
Los reportes SOX impactados son (3): Reporte de Permanencia UPC, Base enrollment y REPORTE FACTURACION PROYECTADA.</v>
          </cell>
          <cell r="Z312" t="str">
            <v>https://educorpperu-my.sharepoint.com/personal/diana_zapata_laureate_pe1/_layouts/15/Doc.aspx?sourcedoc=%7BF334696D-8D81-4E40-849C-12E72D4C6C98%7D&amp;file=Gesti%C3%B3n%20de%20iniciativas%20-%20Proceso%20y%20registro%201_Franco%20Manuel%20Vera%20S.pptx&amp;action=edit&amp;mobileredirect=true</v>
          </cell>
          <cell r="AA312">
            <v>2.1</v>
          </cell>
        </row>
        <row r="313">
          <cell r="A313">
            <v>343</v>
          </cell>
          <cell r="B313">
            <v>46244.423252314802</v>
          </cell>
          <cell r="C313">
            <v>46244.4351157407</v>
          </cell>
          <cell r="D313" t="str">
            <v>manuel.delgado@cibertec.pe</v>
          </cell>
          <cell r="E313" t="str">
            <v>Manuel Delgado Delgado</v>
          </cell>
          <cell r="F313" t="str">
            <v>Integrar y mejorar reportes para apoyar la experiencia del Estudiante FOCO</v>
          </cell>
          <cell r="G313" t="str">
            <v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v>
          </cell>
          <cell r="H313" t="str">
            <v>CIB</v>
          </cell>
          <cell r="I313" t="str">
            <v>Danilo Tauil - GM TecVoc</v>
          </cell>
          <cell r="J313" t="str">
            <v>Manuel Delgado</v>
          </cell>
          <cell r="K313" t="str">
            <v>https://educorpperu-my.sharepoint.com/personal/diana_zapata_laureate_pe1/Documents/Aplicaciones/Microsoft%20Forms/REGISTRO%20DE%20INICIATIVAS%20-%20GESTI%C3%93N%20DE%20LA%20DEMANDA%20(2%201/Pregunta/Aprob_Paola%20Mora_Manuel%20Delgado%20Delga.jpg</v>
          </cell>
          <cell r="L313" t="str">
            <v>Ángela Lucano</v>
          </cell>
          <cell r="M313">
            <v>46265</v>
          </cell>
          <cell r="N313" t="str">
            <v>No</v>
          </cell>
          <cell r="O313"/>
          <cell r="P313"/>
          <cell r="Q313" t="str">
            <v>Otro</v>
          </cell>
          <cell r="R313" t="str">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v>
          </cell>
          <cell r="S313" t="str">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v>
          </cell>
          <cell r="T313" t="str">
            <v>Jefatura de Servicio al Estudiante FOCO - Academia FOCO - Área comercial FOCO - Cobranzas</v>
          </cell>
          <cell r="U313" t="str">
            <v>Todos</v>
          </cell>
          <cell r="V313" t="str">
            <v>Crecimiento escalable</v>
          </cell>
          <cell r="W313" t="str">
            <v>No</v>
          </cell>
          <cell r="X313" t="str">
            <v>Entre S/100,000.00 y S/500,000.00</v>
          </cell>
          <cell r="Y313" t="str">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v>
          </cell>
          <cell r="Z313" t="str">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v>
          </cell>
          <cell r="AA313">
            <v>1.7</v>
          </cell>
        </row>
        <row r="314">
          <cell r="A314">
            <v>344</v>
          </cell>
          <cell r="B314">
            <v>46244.453206018501</v>
          </cell>
          <cell r="C314">
            <v>46244.4614814815</v>
          </cell>
          <cell r="D314" t="str">
            <v>bruno.chiappe@laureate.pe</v>
          </cell>
          <cell r="E314" t="str">
            <v>Bruno Chiappe Vegas</v>
          </cell>
          <cell r="F314" t="str">
            <v>Actualización de APIs CRM para incluir fecha y hora de registro del prospecto</v>
          </cell>
          <cell r="G314" t="str">
            <v>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v>
          </cell>
          <cell r="H314" t="str">
            <v>LAU</v>
          </cell>
          <cell r="I314" t="str">
            <v>Ivan Olivares - VP Marketing y Comercial</v>
          </cell>
          <cell r="J314" t="str">
            <v>Christian Avila Tafur</v>
          </cell>
          <cell r="K314" t="str">
            <v>https://educorpperu-my.sharepoint.com/personal/diana_zapata_laureate_pe1/Documents/Aplicaciones/Microsoft%20Forms/REGISTRO%20DE%20INICIATIVAS%20-%20GESTI%C3%93N%20DE%20LA%20DEMANDA%20(2%201/Pregunta/RITM0646467%20-%20aprob_Bruno%20Chiappe%20Vegas.pdf</v>
          </cell>
          <cell r="L314" t="str">
            <v>Bruno Chiappe</v>
          </cell>
          <cell r="M314">
            <v>46262</v>
          </cell>
          <cell r="N314" t="str">
            <v>No</v>
          </cell>
          <cell r="O314"/>
          <cell r="P314"/>
          <cell r="Q314" t="str">
            <v>Otro</v>
          </cell>
          <cell r="R314" t="str">
            <v>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v>
          </cell>
          <cell r="S314" t="str">
            <v>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v>
          </cell>
          <cell r="T314" t="str">
            <v>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v>
          </cell>
          <cell r="U314" t="str">
            <v>Administrativos</v>
          </cell>
          <cell r="V314" t="str">
            <v>Excelencia operativa</v>
          </cell>
          <cell r="W314" t="str">
            <v>No</v>
          </cell>
          <cell r="X314" t="str">
            <v>No cuantificado o S/0</v>
          </cell>
          <cell r="Y314" t="str">
            <v>Mayor trazabilidad del registro de prospectos, disponibilidad del timestamp exacto de procesamiento, mejor capacidad de análisis de los tiempos de las integraciones y estandarización de la información de respuesta entre los endpoints involucrados.</v>
          </cell>
          <cell r="Z314" t="str">
            <v>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v>
          </cell>
          <cell r="AA314">
            <v>0.60000000000000009</v>
          </cell>
        </row>
        <row r="315">
          <cell r="A315">
            <v>345</v>
          </cell>
          <cell r="B315">
            <v>46244.523217592599</v>
          </cell>
          <cell r="C315">
            <v>46244.534571759301</v>
          </cell>
          <cell r="D315" t="str">
            <v>carla.arias@laureate.pe</v>
          </cell>
          <cell r="E315" t="str">
            <v>Carla Arias Schreiber Ulloa</v>
          </cell>
          <cell r="F315" t="str">
            <v>Asignación de Mallas para Reingresantes (periodo catálogo)</v>
          </cell>
          <cell r="G315" t="str">
            <v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v>
          </cell>
          <cell r="H315" t="str">
            <v>UPN</v>
          </cell>
          <cell r="I315" t="str">
            <v>Martín Santana - Rectorado UPN</v>
          </cell>
          <cell r="J315" t="str">
            <v>Ronald Lazarte</v>
          </cell>
          <cell r="K315" t="str">
            <v>https://educorpperu-my.sharepoint.com/personal/diana_zapata_laureate_pe1/Documents/Aplicaciones/Microsoft%20Forms/REGISTRO%20DE%20INICIATIVAS%20-%20GESTI%C3%93N%20DE%20LA%20DEMANDA%20(2%201/Pregunta/Captura%20de%20pantalla%202026-08-10%20123625_Carla%20Arias%20Schreibe.png</v>
          </cell>
          <cell r="L315" t="str">
            <v>Carla Arias-Schreiber</v>
          </cell>
          <cell r="M315">
            <v>46295</v>
          </cell>
          <cell r="N315" t="str">
            <v>No</v>
          </cell>
          <cell r="O315"/>
          <cell r="P315"/>
          <cell r="Q315" t="str">
            <v>Otro</v>
          </cell>
          <cell r="R315" t="str">
            <v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v>
          </cell>
          <cell r="S315" t="str">
            <v>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v>
          </cell>
          <cell r="T315" t="str">
            <v>Reingresos, matrícula
Comercial, dirección de operaciones académicas, academia</v>
          </cell>
          <cell r="U315" t="str">
            <v>Alumnos</v>
          </cell>
          <cell r="V315" t="str">
            <v>Experiencia</v>
          </cell>
          <cell r="W315" t="str">
            <v>No</v>
          </cell>
          <cell r="X315" t="str">
            <v>Entre S/100,000.00 y S/500,000.00</v>
          </cell>
          <cell r="Y315" t="str">
            <v>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v>
          </cell>
          <cell r="Z315" t="str">
            <v>https://educorpperu-my.sharepoint.com/personal/diana_zapata_laureate_pe1/_layouts/15/Doc.aspx?sourcedoc=%7BFE5CB67D-B171-4AAD-9492-880C17D6610D%7D&amp;file=Gesti%C3%B3n%20de%20iniciativas%20-%20Asignaci%C3%B3n%20de%20mallas_Carla%20Arias%20Schreibe.pptx&amp;action=edit&amp;mobileredirect=true</v>
          </cell>
          <cell r="AA315">
            <v>1.6</v>
          </cell>
        </row>
        <row r="316">
          <cell r="A316">
            <v>346</v>
          </cell>
          <cell r="B316">
            <v>46244.751030092601</v>
          </cell>
          <cell r="C316">
            <v>46244.756724537001</v>
          </cell>
          <cell r="D316" t="str">
            <v>franco.vera@laureate.pe</v>
          </cell>
          <cell r="E316" t="str">
            <v>Franco Manuel Vera Sanchez</v>
          </cell>
          <cell r="F316" t="str">
            <v>Sede Piura UPN</v>
          </cell>
          <cell r="G316" t="str">
            <v>Revisión integral del frente TI, con ITSM, TELECOM y Soluciones.</v>
          </cell>
          <cell r="H316" t="str">
            <v>UPN</v>
          </cell>
          <cell r="I316" t="str">
            <v>Álvaro Valdez - VP Operaciones</v>
          </cell>
          <cell r="J316" t="str">
            <v>Sharon Jasmine Marie Chou Luy</v>
          </cell>
          <cell r="K316" t="str">
            <v>https://educorpperu-my.sharepoint.com/personal/diana_zapata_laureate_pe1/Documents/Aplicaciones/Microsoft%20Forms/REGISTRO%20DE%20INICIATIVAS%20-%20GESTI%C3%93N%20DE%20LA%20DEMANDA%20(2%201/Pregunta/VB%20UPN%20Piura_Franco%20Manuel%20Vera%20S.pdf</v>
          </cell>
          <cell r="L316" t="str">
            <v>Franco Vera</v>
          </cell>
          <cell r="M316">
            <v>46265</v>
          </cell>
          <cell r="N316" t="str">
            <v>No</v>
          </cell>
          <cell r="O316"/>
          <cell r="P316"/>
          <cell r="Q316" t="str">
            <v>ITSM</v>
          </cell>
          <cell r="R316" t="str">
            <v>Completar el Gantt de actividades desde el frente de TI.</v>
          </cell>
          <cell r="S316" t="str">
            <v>Completar el Gantt de actividades desde el frente de TI.</v>
          </cell>
          <cell r="T316" t="str">
            <v>VP TTD</v>
          </cell>
          <cell r="U316" t="str">
            <v>Todos</v>
          </cell>
          <cell r="V316" t="str">
            <v>Crecimiento escalable</v>
          </cell>
          <cell r="W316" t="str">
            <v>No</v>
          </cell>
          <cell r="X316" t="str">
            <v>No cuantificado o S/0</v>
          </cell>
          <cell r="Y316" t="str">
            <v>Nueva sede UPN Piura</v>
          </cell>
          <cell r="Z316" t="str">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v>
          </cell>
          <cell r="AA316">
            <v>2.2999999999999998</v>
          </cell>
        </row>
        <row r="317">
          <cell r="A317">
            <v>347</v>
          </cell>
          <cell r="B317">
            <v>46245.410127314797</v>
          </cell>
          <cell r="C317">
            <v>46245.496030092603</v>
          </cell>
          <cell r="D317" t="str">
            <v>DIEGO.ARANA@LAUREATE.PE</v>
          </cell>
          <cell r="E317" t="str">
            <v>Diego Antonio Arana Yomitanzan</v>
          </cell>
          <cell r="F317" t="str">
            <v>Optimización de PPFF UPN</v>
          </cell>
          <cell r="G317" t="str">
            <v>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v>
          </cell>
          <cell r="H317" t="str">
            <v>UPN</v>
          </cell>
          <cell r="I317" t="str">
            <v>Álvaro Valdez - VP Operaciones</v>
          </cell>
          <cell r="J317" t="str">
            <v>Diego Arana</v>
          </cell>
          <cell r="K317" t="str">
            <v>https://educorpperu-my.sharepoint.com/personal/diana_zapata_laureate_pe1/Documents/Aplicaciones/Microsoft%20Forms/REGISTRO%20DE%20INICIATIVAS%20-%20GESTI%C3%93N%20DE%20LA%20DEMANDA%20(2%201/Pregunta/VB%20PPFF%20Gesti%C3%B3n%20Demanda_Diego%20Antonio%20Arana.png</v>
          </cell>
          <cell r="L317" t="str">
            <v>Gerson Vereau</v>
          </cell>
          <cell r="M317">
            <v>46320</v>
          </cell>
          <cell r="N317" t="str">
            <v>No</v>
          </cell>
          <cell r="O317"/>
          <cell r="P317"/>
          <cell r="Q317" t="str">
            <v>Otro</v>
          </cell>
          <cell r="R317" t="str">
            <v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v>
          </cell>
          <cell r="S317" t="str">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v>
          </cell>
          <cell r="T317" t="str">
            <v>Retención Outbound</v>
          </cell>
          <cell r="U317" t="str">
            <v>Todos</v>
          </cell>
          <cell r="V317" t="str">
            <v>Excelencia operativa</v>
          </cell>
          <cell r="W317" t="str">
            <v>No</v>
          </cell>
          <cell r="X317" t="str">
            <v>Mayor a S/500,000.00</v>
          </cell>
          <cell r="Y317" t="str">
            <v>1. Mejora en experiencia en el alumno con referencias a ppff
2. Mejora en la gestión de rematrícula por el equipo outbound</v>
          </cell>
          <cell r="Z317" t="str">
            <v>https://educorpperu-my.sharepoint.com/personal/diana_zapata_laureate_pe1/_layouts/15/Doc.aspx?sourcedoc=%7B69C8E75A-479D-4854-9DEA-1D75C0612B82%7D&amp;file=Gesti%C3%B3n%20de%20iniciativas%20-%20Proceso%20y%20registro%20-_Diego%20Antonio%20Arana.pptx&amp;action=edit&amp;mobileredirect=true</v>
          </cell>
          <cell r="AA317">
            <v>1.8</v>
          </cell>
        </row>
        <row r="318">
          <cell r="A318">
            <v>348</v>
          </cell>
          <cell r="B318">
            <v>46245.640046296299</v>
          </cell>
          <cell r="C318">
            <v>46245.646851851903</v>
          </cell>
          <cell r="D318" t="str">
            <v>jose.horna@laureate.pe</v>
          </cell>
          <cell r="E318" t="str">
            <v>Jose Horna Aguirre</v>
          </cell>
          <cell r="F318" t="str">
            <v xml:space="preserve">Rediseño de Tramites: Cnstrucción de un reporte de Data &amp; BI </v>
          </cell>
          <cell r="G318" t="str">
            <v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v>
          </cell>
          <cell r="H318" t="str">
            <v>LAU</v>
          </cell>
          <cell r="I318" t="str">
            <v>Mónica García - VP Operaciones Digitales y Online</v>
          </cell>
          <cell r="J318" t="str">
            <v>Jose Horna</v>
          </cell>
          <cell r="K318" t="str">
            <v>https://educorpperu-my.sharepoint.com/personal/diana_zapata_laureate_pe1/Documents/Aplicaciones/Microsoft%20Forms/REGISTRO%20DE%20INICIATIVAS%20-%20GESTI%C3%93N%20DE%20LA%20DEMANDA%20(2%201/Pregunta/Screenshot%202026-08-11%20152600_Jose%20Horna%20Aguirre.png</v>
          </cell>
          <cell r="L318" t="str">
            <v>Ángela Lucano</v>
          </cell>
          <cell r="M318">
            <v>46265</v>
          </cell>
          <cell r="N318" t="str">
            <v>No</v>
          </cell>
          <cell r="O318"/>
          <cell r="P318"/>
          <cell r="Q318" t="str">
            <v>Otro</v>
          </cell>
          <cell r="R318" t="str">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v>
          </cell>
          <cell r="S318" t="str">
            <v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v>
          </cell>
          <cell r="T318" t="str">
            <v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v>
          </cell>
          <cell r="U318" t="str">
            <v>Administrativos</v>
          </cell>
          <cell r="V318" t="str">
            <v>Excelencia operativa</v>
          </cell>
          <cell r="W318" t="str">
            <v>No</v>
          </cell>
          <cell r="X318" t="str">
            <v>Entre S/100,000.00 y S/500,000.00</v>
          </cell>
          <cell r="Y318" t="str">
            <v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v>
          </cell>
          <cell r="Z318" t="str">
            <v>https://educorpperu-my.sharepoint.com/personal/diana_zapata_laureate_pe1/_layouts/15/Doc.aspx?sourcedoc=%7BB434D31A-A56C-4F5F-8F32-B810548B6600%7D&amp;file=Input_Gestion_Demanda_Reporter%C3%ADa_Jose%20Horna%20Aguirre.docx&amp;action=default&amp;mobileredirect=true</v>
          </cell>
          <cell r="AA318">
            <v>0.9</v>
          </cell>
        </row>
        <row r="319">
          <cell r="A319">
            <v>349</v>
          </cell>
          <cell r="B319">
            <v>46245.667395833298</v>
          </cell>
          <cell r="C319">
            <v>46245.693344907399</v>
          </cell>
          <cell r="D319" t="str">
            <v>carla.arias@laureate.pe</v>
          </cell>
          <cell r="E319" t="str">
            <v>Carla Arias Schreiber Ulloa</v>
          </cell>
          <cell r="F319" t="str">
            <v>Visualización y matrícula de cursos virtuales</v>
          </cell>
          <cell r="G319" t="str">
            <v>Habilitar la visualización y matrícula de cursos virtuales con métodos educativos A1, A2 y S1, permitiendo que los estudiantes accedan a la oferta de cualquier sede de Cibertec: Modificar MDUU PRE_ASIGNAR_CAMPUS_PROY, con detalle descrito en la solicitud adjunta.</v>
          </cell>
          <cell r="H319" t="str">
            <v>CIB</v>
          </cell>
          <cell r="I319" t="str">
            <v>Danilo Tauil - GM TecVoc</v>
          </cell>
          <cell r="J319" t="str">
            <v>Spencer Camacho</v>
          </cell>
          <cell r="K319" t="str">
            <v>https://educorpperu-my.sharepoint.com/personal/diana_zapata_laureate_pe1/Documents/Aplicaciones/Microsoft%20Forms/REGISTRO%20DE%20INICIATIVAS%20-%20GESTI%C3%93N%20DE%20LA%20DEMANDA%20(2%201/Pregunta/Captura%20de%20pantalla%202026-08-11%20162410_Carla%20Arias%20Schreibe.png</v>
          </cell>
          <cell r="L319" t="str">
            <v>Carla Arias-Schreiber</v>
          </cell>
          <cell r="M319">
            <v>46318</v>
          </cell>
          <cell r="N319" t="str">
            <v>No</v>
          </cell>
          <cell r="O319"/>
          <cell r="P319"/>
          <cell r="Q319" t="str">
            <v>Otro</v>
          </cell>
          <cell r="R319" t="str">
            <v>20% al 40% en los tickets y consultas asociados a disponibilidad de vacantes y matrícula, y actividades manuales de habilitación de clases.</v>
          </cell>
          <cell r="S319" t="str">
            <v>Que se cumplan con lo detallado en la solicitud adjunta.</v>
          </cell>
          <cell r="T319" t="str">
            <v>Matrícula (pre y rematrícula)</v>
          </cell>
          <cell r="U319" t="str">
            <v>Alumnos</v>
          </cell>
          <cell r="V319" t="str">
            <v>Experiencia</v>
          </cell>
          <cell r="W319" t="str">
            <v>No</v>
          </cell>
          <cell r="X319" t="str">
            <v>Menor a S/100,000.00</v>
          </cell>
          <cell r="Y319" t="str">
            <v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v>
          </cell>
          <cell r="Z319" t="str">
            <v>https://educorpperu-my.sharepoint.com/personal/diana_zapata_laureate_pe1/_layouts/15/Doc.aspx?sourcedoc=%7B2D6D5900-204F-4E5C-8198-C68E24BD6614%7D&amp;file=Gesti%C3%B3n%20de%20iniciativas%20-%20Visualizaci%C3%B3n%20y%20matr_Carla%20Arias%20Schreibe.pptx&amp;action=edit&amp;mobileredirect=true</v>
          </cell>
          <cell r="AA319">
            <v>1.45</v>
          </cell>
        </row>
        <row r="320">
          <cell r="A320">
            <v>350</v>
          </cell>
          <cell r="B320">
            <v>46245.757696759298</v>
          </cell>
          <cell r="C320">
            <v>46245.761759259301</v>
          </cell>
          <cell r="D320" t="str">
            <v>flavia.tenorio@laureate.pe</v>
          </cell>
          <cell r="E320" t="str">
            <v>Flavia Tenorio Castro</v>
          </cell>
          <cell r="F320" t="str">
            <v>Creación de Productos Financieros en portal del estudiante Cibertec</v>
          </cell>
          <cell r="G320" t="str">
            <v>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v>
          </cell>
          <cell r="H320" t="str">
            <v>CIB</v>
          </cell>
          <cell r="I320" t="str">
            <v>Álvaro Valdez - VP Operaciones</v>
          </cell>
          <cell r="J320" t="str">
            <v xml:space="preserve">
Jhoy Vargas</v>
          </cell>
          <cell r="K320" t="str">
            <v>https://educorpperu-my.sharepoint.com/personal/diana_zapata_laureate_pe1/Documents/Aplicaciones/Microsoft%20Forms/REGISTRO%20DE%20INICIATIVAS%20-%20GESTI%C3%93N%20DE%20LA%20DEMANDA%20(2%201/Pregunta/Aprobaci%C3%B3n%20Adriana_Flavia%20Tenorio%20Castr.pdf</v>
          </cell>
          <cell r="L320" t="str">
            <v>Gerson Vereau</v>
          </cell>
          <cell r="M320">
            <v>46272</v>
          </cell>
          <cell r="N320" t="str">
            <v>No</v>
          </cell>
          <cell r="O320"/>
          <cell r="P320"/>
          <cell r="Q320" t="str">
            <v>Otro</v>
          </cell>
          <cell r="R320" t="str">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v>
          </cell>
          <cell r="S320" t="str">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v>
          </cell>
          <cell r="T320" t="str">
            <v>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v>
          </cell>
          <cell r="U320" t="str">
            <v>Alumnos</v>
          </cell>
          <cell r="V320" t="str">
            <v>Experiencia</v>
          </cell>
          <cell r="W320" t="str">
            <v>No</v>
          </cell>
          <cell r="X320" t="str">
            <v>Menor a S/100,000.00</v>
          </cell>
          <cell r="Y320" t="str">
            <v>Mejora de la experiencia del estudiante, mayor transparencia en la aceptación de beneficios, trazabilidad y evidencia digital, fortalecimiento del control operativo, reducción de riesgos y estandarización del proceso.</v>
          </cell>
          <cell r="Z320" t="str">
            <v>https://educorpperu-my.sharepoint.com/personal/diana_zapata_laureate_pe1/_layouts/15/Doc.aspx?sourcedoc=%7BC7459481-7A9A-4210-8EA7-44289B03D0AC%7D&amp;file=Solicitud%20de%20requerimientos%20Idea%20nueva%20y%20mejo_Flavia%20Tenorio%20Castr.pptx&amp;action=edit&amp;mobileredirect=true</v>
          </cell>
          <cell r="AA320">
            <v>1.45</v>
          </cell>
        </row>
        <row r="321">
          <cell r="A321">
            <v>351</v>
          </cell>
          <cell r="B321">
            <v>46246.478750000002</v>
          </cell>
          <cell r="C321">
            <v>46246.6497453704</v>
          </cell>
          <cell r="D321" t="str">
            <v>rocio.cocha@upn.edu.pe</v>
          </cell>
          <cell r="E321" t="str">
            <v>Rocio Cocha Diaz</v>
          </cell>
          <cell r="F321" t="str">
            <v>Actualización en el gestor de asesorías - SIGAT</v>
          </cell>
          <cell r="G321" t="str">
            <v>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v>
          </cell>
          <cell r="H321" t="str">
            <v>UPN</v>
          </cell>
          <cell r="I321" t="str">
            <v>Martín Santana - Rectorado UPN</v>
          </cell>
          <cell r="J321" t="str">
            <v>Rocio Mercedes Cocha Diaz</v>
          </cell>
          <cell r="K321" t="str">
            <v>https://educorpperu-my.sharepoint.com/personal/diana_zapata_laureate_pe1/Documents/Aplicaciones/Microsoft%20Forms/REGISTRO%20DE%20INICIATIVAS%20-%20GESTI%C3%93N%20DE%20LA%20DEMANDA%20(2%201/Pregunta/VB%20-%20Registro%20asesor%C3%ADas_Rocio%20Cocha%20Diaz.png</v>
          </cell>
          <cell r="L321" t="str">
            <v>Gerson Vereau</v>
          </cell>
          <cell r="M321">
            <v>46260</v>
          </cell>
          <cell r="N321" t="str">
            <v>No</v>
          </cell>
          <cell r="O321"/>
          <cell r="P321"/>
          <cell r="Q321" t="str">
            <v>Regulatoria</v>
          </cell>
          <cell r="R321" t="str">
            <v>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v>
          </cell>
          <cell r="S321" t="str">
            <v>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v>
          </cell>
          <cell r="T321" t="str">
            <v>Áreas: Grados y Títulos y Sistemas  TI.
Usuarios impactados: Grados y Títulos, asesores y bachilleres.</v>
          </cell>
          <cell r="U321" t="str">
            <v>Todos</v>
          </cell>
          <cell r="V321" t="str">
            <v>Excelencia operativa</v>
          </cell>
          <cell r="W321" t="str">
            <v>No</v>
          </cell>
          <cell r="X321" t="str">
            <v>No cuantificado o S/0</v>
          </cell>
          <cell r="Y321" t="str">
            <v>-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v>
          </cell>
          <cell r="Z321" t="str">
            <v>https://educorpperu-my.sharepoint.com/personal/diana_zapata_laureate_pe1/_layouts/15/Doc.aspx?sourcedoc=%7B131F23A2-4B62-490D-B207-912AD3FF57EB%7D&amp;file=A%C3%B1adir%20PDF%20-%20Gestor%20Asesor%C3%ADa_Rocio%20Cocha%20Diaz.pptx&amp;action=edit&amp;mobileredirect=true</v>
          </cell>
          <cell r="AA321">
            <v>2.7</v>
          </cell>
        </row>
        <row r="322">
          <cell r="A322">
            <v>352</v>
          </cell>
          <cell r="B322">
            <v>46247.419861111099</v>
          </cell>
          <cell r="C322">
            <v>46247.653888888897</v>
          </cell>
          <cell r="D322" t="str">
            <v>renzo.rodriguez@upc.pe</v>
          </cell>
          <cell r="E322" t="str">
            <v>Renzo Luis Rodriguez Ramirez</v>
          </cell>
          <cell r="F322" t="str">
            <v>Creación de Servidores GAMA ( Gestión de solicitudes ambientes académicos)</v>
          </cell>
          <cell r="G322" t="str">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v>
          </cell>
          <cell r="H322" t="str">
            <v>CORP</v>
          </cell>
          <cell r="I322" t="str">
            <v>Álvaro Valdez - VP Operaciones</v>
          </cell>
          <cell r="J322" t="str">
            <v>Renzo Rodriguez</v>
          </cell>
          <cell r="K322" t="str">
            <v>https://educorpperu-my.sharepoint.com/personal/diana_zapata_laureate_pe1/Documents/Aplicaciones/Microsoft%20Forms/REGISTRO%20DE%20INICIATIVAS%20-%20GESTI%C3%93N%20DE%20LA%20DEMANDA%20(2%201/Pregunta/VB_Gestiondelademanda_AR_Renzo%20Luis%20Rodriguez.jpg</v>
          </cell>
          <cell r="L322" t="str">
            <v>Franco Vera</v>
          </cell>
          <cell r="M322">
            <v>46272</v>
          </cell>
          <cell r="N322" t="str">
            <v>No</v>
          </cell>
          <cell r="O322"/>
          <cell r="P322"/>
          <cell r="Q322" t="str">
            <v>Seguridad TI</v>
          </cell>
          <cell r="R322" t="str">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v>
          </cell>
          <cell r="S322" t="str">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v>
          </cell>
          <cell r="T322" t="str">
            <v>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v>
          </cell>
          <cell r="U322" t="str">
            <v>Administrativos</v>
          </cell>
          <cell r="V322" t="str">
            <v>Excelencia operativa</v>
          </cell>
          <cell r="W322" t="str">
            <v>No</v>
          </cell>
          <cell r="X322" t="str">
            <v>No cuantificado o S/0</v>
          </cell>
          <cell r="Y322" t="str">
            <v>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v>
          </cell>
          <cell r="Z322" t="str">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v>
          </cell>
          <cell r="AA322">
            <v>1.4999999999999998</v>
          </cell>
        </row>
        <row r="323">
          <cell r="A323">
            <v>353</v>
          </cell>
          <cell r="B323">
            <v>46248.008912037003</v>
          </cell>
          <cell r="C323">
            <v>46248.028310185196</v>
          </cell>
          <cell r="D323" t="str">
            <v>bruno.chiappe@laureate.pe</v>
          </cell>
          <cell r="E323" t="str">
            <v>Bruno Chiappe Vegas</v>
          </cell>
          <cell r="F323" t="str">
            <v>PRB0043195 - Mejora de validación de caracteres en CRM para evitar encolamiento de fichas de postulación</v>
          </cell>
          <cell r="G323" t="str">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v>
          </cell>
          <cell r="H323" t="str">
            <v>UPN</v>
          </cell>
          <cell r="I323" t="str">
            <v>Humberto Marotta - Tecnologías y transformación digital</v>
          </cell>
          <cell r="J323" t="str">
            <v>Ernesto Barrón</v>
          </cell>
          <cell r="K323" t="str">
            <v>https://educorpperu-my.sharepoint.com/personal/diana_zapata_laureate_pe1/Documents/Aplicaciones/Microsoft%20Forms/REGISTRO%20DE%20INICIATIVAS%20-%20GESTI%C3%93N%20DE%20LA%20DEMANDA%20(2%201/Pregunta/PRB0043195%20-%20aprob_Bruno%20Chiappe%20Vegas.pdf</v>
          </cell>
          <cell r="L323" t="str">
            <v>Gerson Vereau</v>
          </cell>
          <cell r="M323">
            <v>46263</v>
          </cell>
          <cell r="N323" t="str">
            <v>No</v>
          </cell>
          <cell r="O323"/>
          <cell r="P323"/>
          <cell r="Q323" t="str">
            <v>ITSM</v>
          </cell>
          <cell r="R323" t="str">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v>
          </cell>
          <cell r="S323" t="str">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v>
          </cell>
          <cell r="T323" t="str">
            <v>Proceso comercial y de admisión de postulantes, envío de ficha de postulación
Impacta principalmente a Comercial/Admisión</v>
          </cell>
          <cell r="U323" t="str">
            <v>Administrativos</v>
          </cell>
          <cell r="V323" t="str">
            <v>Excelencia operativa</v>
          </cell>
          <cell r="W323" t="str">
            <v>No</v>
          </cell>
          <cell r="X323" t="str">
            <v>No cuantificado o S/0</v>
          </cell>
          <cell r="Y323" t="str">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v>
          </cell>
          <cell r="Z323" t="str">
            <v>https://educorpperu-my.sharepoint.com/personal/diana_zapata_laureate_pe1/_layouts/15/Doc.aspx?sourcedoc=%7BD20DD22D-A943-46B9-8EE0-4CC9854E4185%7D&amp;file=Gesti%C3%B3n%20de%20iniciativas%20-%20PRB0043195_Bruno%20Chiappe%20Vegas.pptx&amp;action=edit&amp;mobileredirect=true</v>
          </cell>
          <cell r="AA323">
            <v>1.4999999999999998</v>
          </cell>
        </row>
        <row r="324">
          <cell r="A324">
            <v>354</v>
          </cell>
          <cell r="B324">
            <v>46247.988009259301</v>
          </cell>
          <cell r="C324">
            <v>46248.028587963003</v>
          </cell>
          <cell r="D324" t="str">
            <v>jose.herbozo@laureate.pe</v>
          </cell>
          <cell r="E324" t="str">
            <v>José Paredes Herbozo</v>
          </cell>
          <cell r="F324" t="str">
            <v>Asegurar que los prospectos de DECIDE UPC lleguen a los archivos de volcado</v>
          </cell>
          <cell r="G324" t="str">
            <v>Asegurar que los prospectos de DECIDE UPC lleguen a los archivos de volcado</v>
          </cell>
          <cell r="H324" t="str">
            <v>UPC</v>
          </cell>
          <cell r="I324" t="str">
            <v>Ivan Olivares - VP Marketing y Comercial</v>
          </cell>
          <cell r="J324" t="str">
            <v>Juan Diego Mina</v>
          </cell>
          <cell r="K324" t="str">
            <v>https://educorpperu-my.sharepoint.com/personal/diana_zapata_laureate_pe1/Documents/Aplicaciones/Microsoft%20Forms/REGISTRO%20DE%20INICIATIVAS%20-%20GESTI%C3%93N%20DE%20LA%20DEMANDA%20(2%201/Pregunta/olk_2zKc1Jvv9B_Jos%C3%A9%20Paredes%20Herbozo.png</v>
          </cell>
          <cell r="L324" t="str">
            <v>Jose Paredes</v>
          </cell>
          <cell r="M324">
            <v>46264</v>
          </cell>
          <cell r="N324" t="str">
            <v>No</v>
          </cell>
          <cell r="O324"/>
          <cell r="P324"/>
          <cell r="Q324" t="str">
            <v>Otro</v>
          </cell>
          <cell r="R324" t="str">
            <v>Actualmente, los registros provenientes de la fuente DECIDE corren el riesgo de quedar fuera del funnel por la falta de una regla de integración automática basada en el año de egreso.</v>
          </cell>
          <cell r="S324" t="str">
            <v>Integrar automáticamente al volcado de UPC los registros de DECIDE con año de egreso inmediatamente anterior a la campaña (X-1), asegurando su trazabilidad y correcta inclusión en el funnel.</v>
          </cell>
          <cell r="T324" t="str">
            <v>Áreas impactadas: Comercial / Admisiones (Ventas) y TI / CRM.
Procesos impactados: Gestión de prospectos (leads), integración/volcado de datos al CRM y construcción del funnel de conversión.</v>
          </cell>
          <cell r="U324" t="str">
            <v>Administrativos</v>
          </cell>
          <cell r="V324" t="str">
            <v>Excelencia operativa</v>
          </cell>
          <cell r="W324" t="str">
            <v>No</v>
          </cell>
          <cell r="X324" t="str">
            <v>No cuantificado o S/0</v>
          </cell>
          <cell r="Y324" t="str">
            <v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v>
          </cell>
          <cell r="Z324" t="str">
            <v>https://educorpperu-my.sharepoint.com/personal/diana_zapata_laureate_pe1/_layouts/15/Doc.aspx?sourcedoc=%7BDA9EA55B-8D97-4FB9-9F6B-F6D3ECDBE2E7%7D&amp;file=PLANTILLA%20REQUERIMIENTO_Jos%C3%A9%20Paredes%20Herbozo.pptx&amp;action=edit&amp;mobileredirect=true</v>
          </cell>
          <cell r="AA324">
            <v>0.60000000000000009</v>
          </cell>
        </row>
        <row r="325">
          <cell r="A325">
            <v>355</v>
          </cell>
          <cell r="B325">
            <v>46248.049097222203</v>
          </cell>
          <cell r="C325">
            <v>46248.052129629599</v>
          </cell>
          <cell r="D325" t="str">
            <v>jose.herbozo@laureate.pe</v>
          </cell>
          <cell r="E325" t="str">
            <v>José Paredes Herbozo</v>
          </cell>
          <cell r="F325" t="str">
            <v>Implementar el Reporte CIB para la toma de decisiones y seguimiento del proceso de venta</v>
          </cell>
          <cell r="G325" t="str">
            <v>Implementar y automatizar el Reporte CIB para centralizar la información comercial clave, permitiendo a los líderes y equipos de ventas tomar decisiones estratégicas y operativas basadas en datos actualizados y confiables.</v>
          </cell>
          <cell r="H325" t="str">
            <v>CIB</v>
          </cell>
          <cell r="I325" t="str">
            <v>Ivan Olivares - VP Marketing y Comercial</v>
          </cell>
          <cell r="J325" t="str">
            <v>Juan Diego Mina</v>
          </cell>
          <cell r="K325" t="str">
            <v>https://educorpperu-my.sharepoint.com/personal/diana_zapata_laureate_pe1/Documents/Aplicaciones/Microsoft%20Forms/REGISTRO%20DE%20INICIATIVAS%20-%20GESTI%C3%93N%20DE%20LA%20DEMANDA%20(2%201/Pregunta/olk_fyp48PBalX_Jos%C3%A9%20Paredes%20Herbozo.png</v>
          </cell>
          <cell r="L325" t="str">
            <v>Jose Paredes</v>
          </cell>
          <cell r="M325">
            <v>46280</v>
          </cell>
          <cell r="N325" t="str">
            <v>No</v>
          </cell>
          <cell r="O325"/>
          <cell r="P325"/>
          <cell r="Q325" t="str">
            <v>Otro</v>
          </cell>
          <cell r="R325" t="str">
            <v>Actualmente, no se cuenta con un reporte CIB centralizado y automatizado para el seguimiento de ventas, lo que dificulta la visibilidad oportuna de los datos comerciales, genera demoras en el análisis y limita una toma de decisiones ágil y precisa.</v>
          </cell>
          <cell r="S325" t="str">
            <v>Disponer de un Reporte CIB automatizado, confiable y de acceso oportuno que consolide los indicadores clave de venta, facilitando el análisis y la toma de decisiones comerciales estratégicas y operativas.</v>
          </cell>
          <cell r="T325" t="str">
            <v>Áreas impactadas: Comercial / Ventas, Planeamiento Comercial / Inteligencia de Negocios (BI) y Tecnología / Sistemas (TI).
Procesos impactados: Gestión de ventas, seguimiento y control de metas comerciales, reportería/análisis de datos y toma de decisiones comerciales.</v>
          </cell>
          <cell r="U325" t="str">
            <v>Administrativos</v>
          </cell>
          <cell r="V325" t="str">
            <v>Excelencia operativa</v>
          </cell>
          <cell r="W325" t="str">
            <v>No</v>
          </cell>
          <cell r="X325" t="str">
            <v>Entre S/100,000.00 y S/500,000.00</v>
          </cell>
          <cell r="Y325" t="str">
            <v>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v>
          </cell>
          <cell r="Z325" t="str">
            <v>https://educorpperu-my.sharepoint.com/personal/diana_zapata_laureate_pe1/_layouts/15/Doc.aspx?sourcedoc=%7B7FA7F6D7-FC74-48E3-9716-256F9DAAD29E%7D&amp;file=Reporte%20CIB%20-%20Formato_Jos%C3%A9%20Paredes%20Herbozo.pptx&amp;action=edit&amp;mobileredirect=true</v>
          </cell>
          <cell r="AA325">
            <v>0.9</v>
          </cell>
        </row>
        <row r="326">
          <cell r="A326">
            <v>356</v>
          </cell>
          <cell r="B326">
            <v>46248.371527777803</v>
          </cell>
          <cell r="C326">
            <v>46248.449317129598</v>
          </cell>
          <cell r="D326" t="str">
            <v>bruno.chiappe@laureate.pe</v>
          </cell>
          <cell r="E326" t="str">
            <v>Bruno Chiappe Vegas</v>
          </cell>
          <cell r="F326" t="str">
            <v>PRB0043195 - Mejora del manejo de reintentos y errores en RabbitMQ para evitar encolamientos</v>
          </cell>
          <cell r="G326" t="str">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v>
          </cell>
          <cell r="H326" t="str">
            <v>LAU</v>
          </cell>
          <cell r="I326" t="str">
            <v>Humberto Marotta - Tecnologías y transformación digital</v>
          </cell>
          <cell r="J326" t="str">
            <v>Ernesto Barrón</v>
          </cell>
          <cell r="K326" t="str">
            <v>https://educorpperu-my.sharepoint.com/personal/diana_zapata_laureate_pe1/Documents/Aplicaciones/Microsoft%20Forms/REGISTRO%20DE%20INICIATIVAS%20-%20GESTI%C3%93N%20DE%20LA%20DEMANDA%20(2%201/Pregunta/PRB0043195%20-%20aprob_Bruno%20Chiappe%20Vegas%201.pdf</v>
          </cell>
          <cell r="L326" t="str">
            <v>Gerson Vereau</v>
          </cell>
          <cell r="M326">
            <v>46262</v>
          </cell>
          <cell r="N326" t="str">
            <v>No</v>
          </cell>
          <cell r="O326"/>
          <cell r="P326"/>
          <cell r="Q326" t="str">
            <v>ITSM</v>
          </cell>
          <cell r="R326" t="str">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v>
          </cell>
          <cell r="S326" t="str">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v>
          </cell>
          <cell r="T326" t="str">
            <v>Procesamiento de mensajes en RabbitMQ; integraciones entre CRM y sistemas relacionados; envío de correos asociados a fichas de postulación; proceso comercial y de admisión.
Áreas impactadas:
Comercial / Admisión
Soporte de aplicaciones e integraciones</v>
          </cell>
          <cell r="U326" t="str">
            <v>Administrativos</v>
          </cell>
          <cell r="V326" t="str">
            <v>Excelencia operativa</v>
          </cell>
          <cell r="W326" t="str">
            <v>No</v>
          </cell>
          <cell r="X326" t="str">
            <v>No cuantificado o S/0</v>
          </cell>
          <cell r="Y326" t="str">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v>
          </cell>
          <cell r="Z326" t="str">
            <v>https://educorpperu-my.sharepoint.com/personal/diana_zapata_laureate_pe1/_layouts/15/Doc.aspx?sourcedoc=%7B72C6290C-3DEE-46F2-8EBF-931037D3FEFC%7D&amp;file=Gesti%C3%B3n%20de%20iniciativas%20-%20PRB0043195%20-%20RabbitM_Bruno%20Chiappe%20Vegas.pptx&amp;action=edit&amp;mobileredirect=true</v>
          </cell>
          <cell r="AA326">
            <v>1.4999999999999998</v>
          </cell>
        </row>
        <row r="327">
          <cell r="A327">
            <v>357</v>
          </cell>
          <cell r="B327">
            <v>46248.486365740697</v>
          </cell>
          <cell r="C327">
            <v>46248.505763888897</v>
          </cell>
          <cell r="D327" t="str">
            <v>carla.arias@laureate.pe</v>
          </cell>
          <cell r="E327" t="str">
            <v>Carla Arias Schreiber Ulloa</v>
          </cell>
          <cell r="F327" t="str">
            <v>Unificación de Códigos de Curso</v>
          </cell>
          <cell r="G327" t="str">
            <v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v>
          </cell>
          <cell r="H327" t="str">
            <v>CIB</v>
          </cell>
          <cell r="I327" t="str">
            <v>Danilo Tauil - GM TecVoc</v>
          </cell>
          <cell r="J327" t="str">
            <v>Spencer Camacho</v>
          </cell>
          <cell r="K327" t="str">
            <v>https://educorpperu-my.sharepoint.com/personal/diana_zapata_laureate_pe1/Documents/Aplicaciones/Microsoft%20Forms/REGISTRO%20DE%20INICIATIVAS%20-%20GESTI%C3%93N%20DE%20LA%20DEMANDA%20(2%201/Pregunta/Captura%20de%20pantalla%202026-08-11%20162410_Carla%20Arias%20Schreibe%201.png</v>
          </cell>
          <cell r="L327" t="str">
            <v>Carla Arias-Schreiber</v>
          </cell>
          <cell r="M327">
            <v>46318</v>
          </cell>
          <cell r="N327" t="str">
            <v>No</v>
          </cell>
          <cell r="O327"/>
          <cell r="P327"/>
          <cell r="Q327" t="str">
            <v>Otro</v>
          </cell>
          <cell r="R327" t="str">
            <v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v>
          </cell>
          <cell r="S327" t="str">
            <v>Según detalle de la presentación. Estudiante pueda matricularse sin fricción (ingreso de ticket).</v>
          </cell>
          <cell r="T327" t="str">
            <v>Matrícula
Programación de horarios
Academia</v>
          </cell>
          <cell r="U327" t="str">
            <v>Alumnos</v>
          </cell>
          <cell r="V327" t="str">
            <v>Experiencia</v>
          </cell>
          <cell r="W327" t="str">
            <v>No</v>
          </cell>
          <cell r="X327" t="str">
            <v>Menor a S/100,000.00</v>
          </cell>
          <cell r="Y327" t="str">
            <v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v>
          </cell>
          <cell r="Z327" t="str">
            <v>https://educorpperu-my.sharepoint.com/personal/diana_zapata_laureate_pe1/_layouts/15/Doc.aspx?sourcedoc=%7B2ECC5780-851C-47A4-A5C4-033C9918B3C6%7D&amp;file=Gesti%C3%B3n%20de%20iniciativas%20-%20Unificaci%C3%B3n%20C%C3%B3digos_Carla%20Arias%20Schreibe.pptx&amp;action=edit&amp;mobileredirect=true</v>
          </cell>
          <cell r="AA327">
            <v>1.45</v>
          </cell>
        </row>
        <row r="328">
          <cell r="A328">
            <v>358</v>
          </cell>
          <cell r="B328">
            <v>46248.805266203701</v>
          </cell>
          <cell r="C328">
            <v>46248.806423611102</v>
          </cell>
          <cell r="D328" t="str">
            <v>carlos.soto@laureate.pe</v>
          </cell>
          <cell r="E328" t="str">
            <v>Carlos Soto Perez</v>
          </cell>
          <cell r="F328" t="str">
            <v>Integración bidireccional HubSpot - Dynamics CRM y canales​</v>
          </cell>
          <cell r="G328" t="str">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v>
          </cell>
          <cell r="H328" t="str">
            <v>LAU</v>
          </cell>
          <cell r="I328" t="str">
            <v>Ivan Olivares - VP Marketing y Comercial</v>
          </cell>
          <cell r="J328" t="str">
            <v>Carlos Soto Perez</v>
          </cell>
          <cell r="K328" t="str">
            <v>https://educorpperu-my.sharepoint.com/personal/diana_zapata_laureate_pe1/Documents/Aplicaciones/Microsoft%20Forms/REGISTRO%20DE%20INICIATIVAS%20-%20GESTI%C3%93N%20DE%20LA%20DEMANDA%20(2%201/Pregunta/Bandeja%20de%20entrada_%20Carlos%20R.%20Soto%20Perez%20-%20Ou_Carlos%20Soto%20Perez.pdf</v>
          </cell>
          <cell r="L328" t="str">
            <v>Bruno Chiappe</v>
          </cell>
          <cell r="M328">
            <v>46426</v>
          </cell>
          <cell r="N328" t="str">
            <v>No</v>
          </cell>
          <cell r="O328"/>
          <cell r="P328"/>
          <cell r="Q328" t="str">
            <v>Otro</v>
          </cell>
          <cell r="R328" t="str">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v>
          </cell>
          <cell r="S328" t="str">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v>
          </cell>
          <cell r="T328" t="str">
            <v>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v>
          </cell>
          <cell r="U328" t="str">
            <v>Administrativos</v>
          </cell>
          <cell r="V328" t="str">
            <v>Excelencia operativa</v>
          </cell>
          <cell r="W328" t="str">
            <v>No</v>
          </cell>
          <cell r="X328" t="str">
            <v>Entre S/100,000.00 y S/500,000.00</v>
          </cell>
          <cell r="Y328" t="str">
            <v>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v>
          </cell>
          <cell r="Z328" t="str">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v>
          </cell>
          <cell r="AA328">
            <v>0.9</v>
          </cell>
        </row>
        <row r="329">
          <cell r="A329">
            <v>359</v>
          </cell>
          <cell r="B329">
            <v>46239.410983796297</v>
          </cell>
          <cell r="C329">
            <v>46251.519953703697</v>
          </cell>
          <cell r="D329" t="str">
            <v>angela.lucano@laureate.pe</v>
          </cell>
          <cell r="E329" t="str">
            <v>Angela Lucano Carranza</v>
          </cell>
          <cell r="F329" t="str">
            <v>Generar una tabla de almacenamiento de la respuesta de satisfacción para las 3 instituciones (complementa el ID 119)</v>
          </cell>
          <cell r="G329" t="str">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v>
          </cell>
          <cell r="H329" t="str">
            <v>CORP</v>
          </cell>
          <cell r="I329" t="str">
            <v>Mónica García - VP Operaciones Digitales y Online</v>
          </cell>
          <cell r="J329" t="str">
            <v>Lizbeth Bautista</v>
          </cell>
          <cell r="K329" t="str">
            <v>https://educorpperu-my.sharepoint.com/personal/diana_zapata_laureate_pe1/Documents/Aplicaciones/Microsoft%20Forms/REGISTRO%20DE%20INICIATIVAS%20-%20GESTI%C3%93N%20DE%20LA%20DEMANDA%20(2%201/Pregunta/Demanda%20-%20Iniciativas%20con%20Fechas%20Planificadas_Angela%20Lucano%20Carran.pdf</v>
          </cell>
          <cell r="L329" t="str">
            <v>Ángela Lucano</v>
          </cell>
          <cell r="M329">
            <v>46248</v>
          </cell>
          <cell r="N329" t="str">
            <v>No</v>
          </cell>
          <cell r="O329"/>
          <cell r="P329"/>
          <cell r="Q329" t="str">
            <v>ITSM</v>
          </cell>
          <cell r="R329" t="str">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v>
          </cell>
          <cell r="S329" t="str">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v>
          </cell>
          <cell r="T329" t="str">
            <v>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v>
          </cell>
          <cell r="U329" t="str">
            <v>Todos</v>
          </cell>
          <cell r="V329" t="str">
            <v>Excelencia operativa</v>
          </cell>
          <cell r="W329" t="str">
            <v>No</v>
          </cell>
          <cell r="X329" t="str">
            <v>No cuantificado o S/0</v>
          </cell>
          <cell r="Y329" t="str">
            <v>Actualización aarquitecturas cloud.
Mejora de la experiencia del estudiante, mayor visibilidad sobre la calidad de atención, identificación de oportunidades de mejora y disponibilidad de información para el análisis y toma de decisiones.</v>
          </cell>
          <cell r="Z329" t="str">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v>
          </cell>
          <cell r="AA329">
            <v>2.0999999999999996</v>
          </cell>
        </row>
        <row r="330">
          <cell r="A330">
            <v>360</v>
          </cell>
          <cell r="B330">
            <v>46251.440057870401</v>
          </cell>
          <cell r="C330">
            <v>46251.630324074104</v>
          </cell>
          <cell r="D330" t="str">
            <v>manuel.delgado@cibertec.pe</v>
          </cell>
          <cell r="E330" t="str">
            <v>Manuel Delgado Delgado</v>
          </cell>
          <cell r="F330" t="str">
            <v>OPCION 01: Optimización de plataformas y sistemas de gestión para las áreas de operaciones y academia de Alianza Educativa de CIBERTEC</v>
          </cell>
          <cell r="G330" t="str">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ell>
          <cell r="H330" t="str">
            <v>CIB</v>
          </cell>
          <cell r="I330" t="str">
            <v>Danilo Tauil - GM TecVoc</v>
          </cell>
          <cell r="J330" t="str">
            <v>Paola Mora Ibarra</v>
          </cell>
          <cell r="K330" t="str">
            <v>https://educorpperu-my.sharepoint.com/personal/diana_zapata_laureate_pe1/Documents/Aplicaciones/Microsoft%20Forms/REGISTRO%20DE%20INICIATIVAS%20-%20GESTI%C3%93N%20DE%20LA%20DEMANDA%20(2%201/Pregunta/Aprobaci%C3%B3n%20Paola%20Mora_Manuel%20Delgado%20Delga.jpg</v>
          </cell>
          <cell r="L330" t="str">
            <v>Ángela Lucano</v>
          </cell>
          <cell r="M330">
            <v>46341</v>
          </cell>
          <cell r="N330" t="str">
            <v>Sí</v>
          </cell>
          <cell r="O330" t="str">
            <v>TecVoc</v>
          </cell>
          <cell r="P330" t="str">
            <v>85928</v>
          </cell>
          <cell r="Q330" t="str">
            <v>Otro</v>
          </cell>
          <cell r="R330" t="str">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ell>
          <cell r="S330" t="str">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v>
          </cell>
          <cell r="T330" t="str">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ell>
          <cell r="U330" t="str">
            <v>Todos</v>
          </cell>
          <cell r="V330" t="str">
            <v>Crecimiento escalable</v>
          </cell>
          <cell r="W330" t="str">
            <v>No</v>
          </cell>
          <cell r="X330" t="str">
            <v>Mayor a S/500,000.00</v>
          </cell>
          <cell r="Y330" t="str">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ell>
          <cell r="Z330" t="str">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v>
          </cell>
          <cell r="AA330">
            <v>2</v>
          </cell>
        </row>
        <row r="331">
          <cell r="A331">
            <v>361</v>
          </cell>
          <cell r="B331">
            <v>46251.630578703698</v>
          </cell>
          <cell r="C331">
            <v>46251.634537037004</v>
          </cell>
          <cell r="D331" t="str">
            <v>manuel.delgado@cibertec.pe</v>
          </cell>
          <cell r="E331" t="str">
            <v>Manuel Delgado Delgado</v>
          </cell>
          <cell r="F331" t="str">
            <v>OPCION 02: Optimización de plataformas y sistemas de gestión para las áreas de operaciones y academia de Alianza Educativa de CIBERTEC</v>
          </cell>
          <cell r="G331" t="str">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ell>
          <cell r="H331" t="str">
            <v>CIB</v>
          </cell>
          <cell r="I331" t="str">
            <v>Danilo Tauil - GM TecVoc</v>
          </cell>
          <cell r="J331" t="str">
            <v>Paola Mora Ibarra</v>
          </cell>
          <cell r="K331" t="str">
            <v>https://educorpperu-my.sharepoint.com/personal/diana_zapata_laureate_pe1/Documents/Aplicaciones/Microsoft%20Forms/REGISTRO%20DE%20INICIATIVAS%20-%20GESTI%C3%93N%20DE%20LA%20DEMANDA%20(2%201/Pregunta/Aprobaci%C3%B3n%20Paola%20Mora_Manuel%20Delgado%20Delga%201.jpg</v>
          </cell>
          <cell r="L331" t="str">
            <v>Ángela Lucano</v>
          </cell>
          <cell r="M331">
            <v>46341</v>
          </cell>
          <cell r="N331" t="str">
            <v>Sí</v>
          </cell>
          <cell r="O331" t="str">
            <v>TecVoc</v>
          </cell>
          <cell r="P331" t="str">
            <v>85928</v>
          </cell>
          <cell r="Q331" t="str">
            <v>Otro</v>
          </cell>
          <cell r="R331" t="str">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ell>
          <cell r="S331" t="str">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v>
          </cell>
          <cell r="T331" t="str">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ell>
          <cell r="U331" t="str">
            <v>Todos</v>
          </cell>
          <cell r="V331" t="str">
            <v>Crecimiento escalable</v>
          </cell>
          <cell r="W331" t="str">
            <v>No</v>
          </cell>
          <cell r="X331" t="str">
            <v>Mayor a S/500,000.00</v>
          </cell>
          <cell r="Y331" t="str">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ell>
          <cell r="Z331" t="str">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v>
          </cell>
          <cell r="AA331">
            <v>2</v>
          </cell>
        </row>
        <row r="332">
          <cell r="A332">
            <v>362</v>
          </cell>
          <cell r="B332">
            <v>46251.705543981501</v>
          </cell>
          <cell r="C332">
            <v>46252.438726851797</v>
          </cell>
          <cell r="D332" t="str">
            <v>carlos.sanchez@laureate.pe</v>
          </cell>
          <cell r="E332" t="str">
            <v>Carlos Sanchez Rubio</v>
          </cell>
          <cell r="F332" t="str">
            <v>Remediación de vulnerabilidades críticas en Apache Karaf – Banner UPN</v>
          </cell>
          <cell r="G332" t="str">
            <v>Remediar vulnerabilidades críticas identificadas en el servidor sis-r1-mware20, para eliminar la exposición a vulnerabilidades de ejecución remota de código asociadas a Log4j y Spring Framework, logrando reducir el riesgo de compromiso de Banner UPN y de los servicios asociados.</v>
          </cell>
          <cell r="H332" t="str">
            <v>UPN</v>
          </cell>
          <cell r="I332" t="str">
            <v>Donoban Meza - Director Corp IT Security</v>
          </cell>
          <cell r="J332" t="str">
            <v>Carlos Sanchez - Gerente de Seguridad TI</v>
          </cell>
          <cell r="K332" t="str">
            <v>https://educorpperu-my.sharepoint.com/personal/diana_zapata_laureate_pe1/Documents/Aplicaciones/Microsoft%20Forms/REGISTRO%20DE%20INICIATIVAS%20-%20GESTI%C3%93N%20DE%20LA%20DEMANDA%20(2%201/Pregunta/Re_%20Conformidad%20Ingreso%20en%20Gesti%C3%B3n%20de%20Demanda_Carlos%20Sanchez%20Rubio.pdf</v>
          </cell>
          <cell r="L332" t="str">
            <v>Gerson Vereau</v>
          </cell>
          <cell r="M332">
            <v>46295</v>
          </cell>
          <cell r="N332" t="str">
            <v>No</v>
          </cell>
          <cell r="O332"/>
          <cell r="P332"/>
          <cell r="Q332" t="str">
            <v>Seguridad TI</v>
          </cell>
          <cell r="R332" t="str">
            <v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v>
          </cell>
          <cell r="S332" t="str">
            <v>Actualizar o corregir los componentes vulnerables de Apache Karaf, Log4j y Spring Framework, eliminando las vulnerabilidades identificadas y validando posteriormente su remediación mediante un nuevo escaneo de seguridad.</v>
          </cell>
          <cell r="T332" t="str">
            <v xml:space="preserve">Equipos de Aplicaciones, Infraestructura, Middleware, Ciberseguridad, Base de Datos, proveedores tecnológicos y responsables funcionales de Banner UPN
Líder de vertical responsable: Ana Lucía Vega
</v>
          </cell>
          <cell r="U332" t="str">
            <v>Todos</v>
          </cell>
          <cell r="V332" t="str">
            <v>Excelencia operativa</v>
          </cell>
          <cell r="W332" t="str">
            <v>No</v>
          </cell>
          <cell r="X332" t="str">
            <v>No cuantificado o S/0</v>
          </cell>
          <cell r="Y332" t="str">
            <v xml:space="preserve">Reducción del riesgo de compromiso del servidor y de Banner UPN, fortalecimiento de la postura de seguridad, disminución de la exposición ante ataques externos y mejora del cumplimiento de los procesos de gestión de vulnerabilidades.
</v>
          </cell>
          <cell r="Z332" t="str">
            <v>https://educorpperu-my.sharepoint.com/personal/diana_zapata_laureate_pe1/_layouts/15/Doc.aspx?sourcedoc=%7B366FD4FF-35F0-4722-8720-584AC582E3E2%7D&amp;file=Gesti%C3%B3n%20de%20iniciativas_Carlos%20Sanchez%20Rubio.pptx&amp;action=edit&amp;mobileredirect=true</v>
          </cell>
          <cell r="AA332">
            <v>2.0999999999999996</v>
          </cell>
        </row>
        <row r="333">
          <cell r="A333">
            <v>363</v>
          </cell>
          <cell r="B333">
            <v>46252.438784722202</v>
          </cell>
          <cell r="C333">
            <v>46252.486192129603</v>
          </cell>
          <cell r="D333" t="str">
            <v>carlos.sanchez@laureate.pe</v>
          </cell>
          <cell r="E333" t="str">
            <v>Carlos Sanchez Rubio</v>
          </cell>
          <cell r="F333" t="str">
            <v>Migración de aplicaciones .NET fuera de soporte</v>
          </cell>
          <cell r="G333" t="str">
            <v>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v>
          </cell>
          <cell r="H333" t="str">
            <v>UPN</v>
          </cell>
          <cell r="I333" t="str">
            <v>Donoban Meza - Director Corp IT Security</v>
          </cell>
          <cell r="J333" t="str">
            <v>Carlos Sanchez - Gerente de Seguridad TI</v>
          </cell>
          <cell r="K333" t="str">
            <v>https://educorpperu-my.sharepoint.com/personal/diana_zapata_laureate_pe1/Documents/Aplicaciones/Microsoft%20Forms/REGISTRO%20DE%20INICIATIVAS%20-%20GESTI%C3%93N%20DE%20LA%20DEMANDA%20(2%201/Pregunta/Re_%20Conformidad%20Ingreso%20en%20Gesti%C3%B3n%20de%20Demanda_Carlos%20Sanchez%20Rubio%201.pdf</v>
          </cell>
          <cell r="L333" t="str">
            <v>Gerson Vereau</v>
          </cell>
          <cell r="M333">
            <v>46295</v>
          </cell>
          <cell r="N333" t="str">
            <v>No</v>
          </cell>
          <cell r="O333"/>
          <cell r="P333"/>
          <cell r="Q333" t="str">
            <v>Seguridad TI</v>
          </cell>
          <cell r="R333" t="str">
            <v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v>
          </cell>
          <cell r="S333" t="str">
            <v>Migrar las aplicaciones identificadas a versiones de .NET vigentes y soportadas, asegurando su compatibilidad funcional y la disponibilidad de actualizaciones y parches de seguridad.</v>
          </cell>
          <cell r="T333" t="str">
            <v xml:space="preserve">Equipos de Desarrollo, Aplicaciones, Arquitectura, Infraestructura, QA, Ciberseguridad y proveedores responsables del mantenimiento de las aplicaciones.
Líder de vertical responsable: Noheli Cabrera
</v>
          </cell>
          <cell r="U333" t="str">
            <v>Todos</v>
          </cell>
          <cell r="V333" t="str">
            <v>Excelencia operativa</v>
          </cell>
          <cell r="W333" t="str">
            <v>No</v>
          </cell>
          <cell r="X333" t="str">
            <v>No cuantificado o S/0</v>
          </cell>
          <cell r="Y333" t="str">
            <v xml:space="preserve">Reducción del riesgo de explotación de vulnerabilidades, mejora de la mantenibilidad de las aplicaciones, fortalecimiento de la postura de seguridad y mayor cumplimiento de estándares de obsolescencia y gestión de vulnerabilidades.
</v>
          </cell>
          <cell r="Z333" t="str">
            <v>https://educorpperu-my.sharepoint.com/personal/diana_zapata_laureate_pe1/_layouts/15/Doc.aspx?sourcedoc=%7BA8D66E55-8848-461D-BE29-42C189A6C361%7D&amp;file=Gesti%C3%B3n%20de%20iniciativas_Net%20Core_Carlos%20Sanchez%20Rubio.pptx&amp;action=edit&amp;mobileredirect=true</v>
          </cell>
          <cell r="AA333">
            <v>2.0999999999999996</v>
          </cell>
        </row>
        <row r="334">
          <cell r="A334">
            <v>364</v>
          </cell>
          <cell r="B334">
            <v>46252.486250000002</v>
          </cell>
          <cell r="C334">
            <v>46252.497847222199</v>
          </cell>
          <cell r="D334" t="str">
            <v>carlos.sanchez@laureate.pe</v>
          </cell>
          <cell r="E334" t="str">
            <v>Carlos Sanchez Rubio</v>
          </cell>
          <cell r="F334" t="str">
            <v>Remediación de vulnerabilidades en ambientes Cloud</v>
          </cell>
          <cell r="G334" t="str">
            <v xml:space="preserve">Remediar vulnerabilidades asociadas a CVE e implementar MFA en accesos identificados con riesgo de abuso de credenciales, para reducir la probabilidad de explotación y accesos no autorizados, logrando fortalecer la seguridad de los ambientes Cloud.
</v>
          </cell>
          <cell r="H334" t="str">
            <v>CORP</v>
          </cell>
          <cell r="I334" t="str">
            <v>Donoban Meza - Director Corp IT Security</v>
          </cell>
          <cell r="J334" t="str">
            <v>Carlos Sanchez - Gerente de Seguridad TI</v>
          </cell>
          <cell r="K334" t="str">
            <v>https://educorpperu-my.sharepoint.com/personal/diana_zapata_laureate_pe1/Documents/Aplicaciones/Microsoft%20Forms/REGISTRO%20DE%20INICIATIVAS%20-%20GESTI%C3%93N%20DE%20LA%20DEMANDA%20(2%201/Pregunta/Re_%20Conformidad%20Ingreso%20en%20Gesti%C3%B3n%20de%20Demanda_Carlos%20Sanchez%20Rubio%202.pdf</v>
          </cell>
          <cell r="L334" t="str">
            <v>Gerson Vereau</v>
          </cell>
          <cell r="M334">
            <v>46295</v>
          </cell>
          <cell r="N334" t="str">
            <v>No</v>
          </cell>
          <cell r="O334"/>
          <cell r="P334"/>
          <cell r="Q334" t="str">
            <v>Seguridad TI</v>
          </cell>
          <cell r="R334" t="str">
            <v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v>
          </cell>
          <cell r="S334" t="str">
            <v>Remediar las vulnerabilidades identificadas, actualizar o corregir los componentes afectados e implementar MFA en los accesos requeridos, validando posteriormente el cierre de los hallazgos de seguridad.</v>
          </cell>
          <cell r="T334" t="str">
            <v xml:space="preserve">Equipos de Cloud, Infraestructura, Aplicaciones
Líder de vertical responsable: Rolando Lopez
</v>
          </cell>
          <cell r="U334" t="str">
            <v>Todos</v>
          </cell>
          <cell r="V334" t="str">
            <v>Excelencia operativa</v>
          </cell>
          <cell r="W334" t="str">
            <v>No</v>
          </cell>
          <cell r="X334" t="str">
            <v>No cuantificado o S/0</v>
          </cell>
          <cell r="Y334" t="str">
            <v xml:space="preserve">Fortalecimiento de la postura de seguridad Cloud, reducción del riesgo de compromiso de cuentas y recursos, mejora del control de acceso y mayor cumplimiento de estándares y políticas de seguridad.
</v>
          </cell>
          <cell r="Z334" t="str">
            <v>https://educorpperu-my.sharepoint.com/personal/diana_zapata_laureate_pe1/_layouts/15/Doc.aspx?sourcedoc=%7B3F8F8E3A-A553-4B9E-8910-734F8C52CDA9%7D&amp;file=Gesti%C3%B3n%20de%20iniciativas_Vulns%20Cloud_Carlos%20Sanchez%20Rubio.pptx&amp;action=edit&amp;mobileredirect=true</v>
          </cell>
          <cell r="AA334">
            <v>2.0999999999999996</v>
          </cell>
        </row>
        <row r="335">
          <cell r="A335">
            <v>365</v>
          </cell>
          <cell r="B335">
            <v>46252.497893518499</v>
          </cell>
          <cell r="C335">
            <v>46252.504178240699</v>
          </cell>
          <cell r="D335" t="str">
            <v>carlos.sanchez@laureate.pe</v>
          </cell>
          <cell r="E335" t="str">
            <v>Carlos Sanchez Rubio</v>
          </cell>
          <cell r="F335" t="str">
            <v>Remediación de vulnerabilidades de seguridad en APIs</v>
          </cell>
          <cell r="G335" t="str">
            <v xml:space="preserve">Remediar vulnerabilidades identificadas en APIs críticas, para evitar accesos no autorizados, exposición de información y validaciones insuficientes, logrando reducir el riesgo de compromiso de datos y fortalecer la seguridad de los servicios expuestos.
</v>
          </cell>
          <cell r="H335" t="str">
            <v>CORP</v>
          </cell>
          <cell r="I335" t="str">
            <v>Donoban Meza - Director Corp IT Security</v>
          </cell>
          <cell r="J335" t="str">
            <v>Carlos Sanchez - Gerente de Seguridad TI</v>
          </cell>
          <cell r="K335" t="str">
            <v>https://educorpperu-my.sharepoint.com/personal/diana_zapata_laureate_pe1/Documents/Aplicaciones/Microsoft%20Forms/REGISTRO%20DE%20INICIATIVAS%20-%20GESTI%C3%93N%20DE%20LA%20DEMANDA%20(2%201/Pregunta/Re_%20Conformidad%20Ingreso%20en%20Gesti%C3%B3n%20de%20Demanda_Carlos%20Sanchez%20Rubio%203.pdf</v>
          </cell>
          <cell r="L335" t="str">
            <v>Gerson Vereau</v>
          </cell>
          <cell r="M335">
            <v>46280</v>
          </cell>
          <cell r="N335" t="str">
            <v>No</v>
          </cell>
          <cell r="O335"/>
          <cell r="P335"/>
          <cell r="Q335" t="str">
            <v>Seguridad TI</v>
          </cell>
          <cell r="R335" t="str">
            <v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v>
          </cell>
          <cell r="S335" t="str">
            <v>Implementar controles adecuados de validación, autenticación y autorización en las APIs afectadas, asegurando que únicamente usuarios autorizados puedan acceder a los recursos y que no sea posible enumerar o consultar información de terceros.</v>
          </cell>
          <cell r="T335" t="str">
            <v xml:space="preserve">Equipos de Desarrollo, Aplicaciones, Arquitectura, Ciberseguridad
Líder de vertical responsable: Elmer Zapata
</v>
          </cell>
          <cell r="U335" t="str">
            <v>Todos</v>
          </cell>
          <cell r="V335" t="str">
            <v>Excelencia operativa</v>
          </cell>
          <cell r="W335" t="str">
            <v>No</v>
          </cell>
          <cell r="X335" t="str">
            <v>No cuantificado o S/0</v>
          </cell>
          <cell r="Y335" t="str">
            <v xml:space="preserve">Fortalecimiento de la seguridad de las APIs, protección de información sensible y transaccional, reducción del riesgo de fuga masiva de datos y mejora del cumplimiento de estándares de desarrollo seguro y protección de información.
</v>
          </cell>
          <cell r="Z335" t="str">
            <v>https://educorpperu-my.sharepoint.com/personal/diana_zapata_laureate_pe1/_layouts/15/Doc.aspx?sourcedoc=%7BA7E6F018-871A-4703-A72E-B622761986E7%7D&amp;file=Gesti%C3%B3n%20de%20iniciativas_Vulns%20APIs_Carlos%20Sanchez%20Rubio.pptx&amp;action=edit&amp;mobileredirect=true</v>
          </cell>
          <cell r="AA335">
            <v>2.0999999999999996</v>
          </cell>
        </row>
        <row r="336">
          <cell r="A336">
            <v>366</v>
          </cell>
          <cell r="B336">
            <v>46252.504224536999</v>
          </cell>
          <cell r="C336">
            <v>46252.512476851902</v>
          </cell>
          <cell r="D336" t="str">
            <v>carlos.sanchez@laureate.pe</v>
          </cell>
          <cell r="E336" t="str">
            <v>Carlos Sanchez Rubio</v>
          </cell>
          <cell r="F336" t="str">
            <v>Activación y estandarización de logs en sistemas críticos</v>
          </cell>
          <cell r="G336"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6" t="str">
            <v>CORP</v>
          </cell>
          <cell r="I336" t="str">
            <v>Donoban Meza - Director Corp IT Security</v>
          </cell>
          <cell r="J336" t="str">
            <v>Carlos Sanchez - Gerente de Seguridad TI</v>
          </cell>
          <cell r="K336" t="str">
            <v>https://educorpperu-my.sharepoint.com/personal/diana_zapata_laureate_pe1/Documents/Aplicaciones/Microsoft%20Forms/REGISTRO%20DE%20INICIATIVAS%20-%20GESTI%C3%93N%20DE%20LA%20DEMANDA%20(2%201/Pregunta/Re_%20Conformidad%20Ingreso%20en%20Gesti%C3%B3n%20de%20Demanda_Carlos%20Sanchez%20Rubio%204.pdf</v>
          </cell>
          <cell r="L336" t="str">
            <v>Gerson Vereau</v>
          </cell>
          <cell r="M336">
            <v>46372</v>
          </cell>
          <cell r="N336" t="str">
            <v>No</v>
          </cell>
          <cell r="O336"/>
          <cell r="P336"/>
          <cell r="Q336" t="str">
            <v>Regulatoria</v>
          </cell>
          <cell r="R336"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v>
          </cell>
          <cell r="S336"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36" t="str">
            <v xml:space="preserve">Equipos de Aplicaciones, Infraestructura, Base de Datos
Líder de vertical responsable: Ana Lucía Vega
</v>
          </cell>
          <cell r="U336" t="str">
            <v>Todos</v>
          </cell>
          <cell r="V336" t="str">
            <v>Excelencia operativa</v>
          </cell>
          <cell r="W336" t="str">
            <v>No</v>
          </cell>
          <cell r="X336" t="str">
            <v>No cuantificado o S/0</v>
          </cell>
          <cell r="Y336" t="str">
            <v xml:space="preserve">Mejora de la visibilidad y trazabilidad sobre sistemas críticos, fortalecimiento de la capacidad de detección e investigación de incidentes y mayor cumplimiento de los estándares internos de seguridad.
</v>
          </cell>
          <cell r="Z336" t="str">
            <v>https://educorpperu-my.sharepoint.com/personal/diana_zapata_laureate_pe1/_layouts/15/Doc.aspx?sourcedoc=%7B1E4C66C6-5B73-408A-AD8D-961E5B5DF81D%7D&amp;file=Gesti%C3%B3n%20de%20iniciativas_Retenci%C3%B3n%20Logs_1_Carlos%20Sanchez%20Rubio.pptx&amp;action=edit&amp;mobileredirect=true</v>
          </cell>
          <cell r="AA336">
            <v>2.7</v>
          </cell>
        </row>
        <row r="337">
          <cell r="A337">
            <v>367</v>
          </cell>
          <cell r="B337">
            <v>46252.512523148202</v>
          </cell>
          <cell r="C337">
            <v>46252.518587963001</v>
          </cell>
          <cell r="D337" t="str">
            <v>carlos.sanchez@laureate.pe</v>
          </cell>
          <cell r="E337" t="str">
            <v>Carlos Sanchez Rubio</v>
          </cell>
          <cell r="F337" t="str">
            <v>Activación y estandarización de logs en sistemas críticos</v>
          </cell>
          <cell r="G337"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7" t="str">
            <v>CORP</v>
          </cell>
          <cell r="I337" t="str">
            <v>Donoban Meza - Director Corp IT Security</v>
          </cell>
          <cell r="J337" t="str">
            <v>Carlos Sanchez - Gerente de Seguridad TI</v>
          </cell>
          <cell r="K337" t="str">
            <v>https://educorpperu-my.sharepoint.com/personal/diana_zapata_laureate_pe1/Documents/Aplicaciones/Microsoft%20Forms/REGISTRO%20DE%20INICIATIVAS%20-%20GESTI%C3%93N%20DE%20LA%20DEMANDA%20(2%201/Pregunta/Re_%20Conformidad%20Ingreso%20en%20Gesti%C3%B3n%20de%20Demanda_Carlos%20Sanchez%20Rubio%205.pdf</v>
          </cell>
          <cell r="L337" t="str">
            <v>Gerson Vereau</v>
          </cell>
          <cell r="M337">
            <v>46372</v>
          </cell>
          <cell r="N337" t="str">
            <v>No</v>
          </cell>
          <cell r="O337"/>
          <cell r="P337"/>
          <cell r="Q337" t="str">
            <v>Regulatoria</v>
          </cell>
          <cell r="R337" t="str">
            <v>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v>
          </cell>
          <cell r="S337"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37" t="str">
            <v xml:space="preserve">Equipos de Aplicaciones, Infraestructura, Base de Datos
Líder de vertical responsable: Ana Maria Rojas
</v>
          </cell>
          <cell r="U337" t="str">
            <v>Todos</v>
          </cell>
          <cell r="V337" t="str">
            <v>Excelencia operativa</v>
          </cell>
          <cell r="W337" t="str">
            <v>No</v>
          </cell>
          <cell r="X337" t="str">
            <v>No cuantificado o S/0</v>
          </cell>
          <cell r="Y337" t="str">
            <v xml:space="preserve">Mejora de la visibilidad y trazabilidad sobre sistemas críticos, fortalecimiento de la capacidad de detección e investigación de incidentes y mayor cumplimiento de los estándares internos de seguridad.
</v>
          </cell>
          <cell r="Z337" t="str">
            <v>https://educorpperu-my.sharepoint.com/personal/diana_zapata_laureate_pe1/_layouts/15/Doc.aspx?sourcedoc=%7B904E4226-6B06-483C-973F-B833B0F53141%7D&amp;file=Gesti%C3%B3n%20de%20iniciativas_Retenci%C3%B3n%20Logs_2_Carlos%20Sanchez%20Rubio.pptx&amp;action=edit&amp;mobileredirect=true</v>
          </cell>
          <cell r="AA337">
            <v>2.7</v>
          </cell>
        </row>
        <row r="338">
          <cell r="A338">
            <v>368</v>
          </cell>
          <cell r="B338">
            <v>46252.518634259301</v>
          </cell>
          <cell r="C338">
            <v>46252.522303240701</v>
          </cell>
          <cell r="D338" t="str">
            <v>carlos.sanchez@laureate.pe</v>
          </cell>
          <cell r="E338" t="str">
            <v>Carlos Sanchez Rubio</v>
          </cell>
          <cell r="F338" t="str">
            <v>Activación y estandarización de logs en sistemas críticos</v>
          </cell>
          <cell r="G338"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8" t="str">
            <v>CORP</v>
          </cell>
          <cell r="I338" t="str">
            <v>Donoban Meza - Director Corp IT Security</v>
          </cell>
          <cell r="J338" t="str">
            <v>Carlos Sanchez - Gerente de Seguridad TI</v>
          </cell>
          <cell r="K338" t="str">
            <v>https://educorpperu-my.sharepoint.com/personal/diana_zapata_laureate_pe1/Documents/Aplicaciones/Microsoft%20Forms/REGISTRO%20DE%20INICIATIVAS%20-%20GESTI%C3%93N%20DE%20LA%20DEMANDA%20(2%201/Pregunta/Re_%20Conformidad%20Ingreso%20en%20Gesti%C3%B3n%20de%20Demanda_Carlos%20Sanchez%20Rubio%206.pdf</v>
          </cell>
          <cell r="L338" t="str">
            <v>Gerson Vereau</v>
          </cell>
          <cell r="M338">
            <v>46372</v>
          </cell>
          <cell r="N338" t="str">
            <v>No</v>
          </cell>
          <cell r="O338"/>
          <cell r="P338"/>
          <cell r="Q338" t="str">
            <v>Regulatoria</v>
          </cell>
          <cell r="R338"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v>
          </cell>
          <cell r="S338"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38" t="str">
            <v xml:space="preserve">Equipos de Aplicaciones, Infraestructura, Base de Datos
Líder de vertical responsable: Cesar Soplin
</v>
          </cell>
          <cell r="U338" t="str">
            <v>Todos</v>
          </cell>
          <cell r="V338" t="str">
            <v>Excelencia operativa</v>
          </cell>
          <cell r="W338" t="str">
            <v>No</v>
          </cell>
          <cell r="X338" t="str">
            <v>No cuantificado o S/0</v>
          </cell>
          <cell r="Y338" t="str">
            <v xml:space="preserve">Mejora de la visibilidad y trazabilidad sobre sistemas críticos, fortalecimiento de la capacidad de detección e investigación de incidentes y mayor cumplimiento de los estándares internos de seguridad.
</v>
          </cell>
          <cell r="Z338" t="str">
            <v>https://educorpperu-my.sharepoint.com/personal/diana_zapata_laureate_pe1/_layouts/15/Doc.aspx?sourcedoc=%7B1A6E0EEF-1A0A-4C2F-9F5C-2A93CE1391BE%7D&amp;file=Gesti%C3%B3n%20de%20iniciativas_Retenci%C3%B3n%20Logs_3_Carlos%20Sanchez%20Rubio.pptx&amp;action=edit&amp;mobileredirect=true</v>
          </cell>
          <cell r="AA338">
            <v>2.7</v>
          </cell>
        </row>
        <row r="339">
          <cell r="A339">
            <v>369</v>
          </cell>
          <cell r="B339">
            <v>46252.522337962997</v>
          </cell>
          <cell r="C339">
            <v>46252.524710648097</v>
          </cell>
          <cell r="D339" t="str">
            <v>carlos.sanchez@laureate.pe</v>
          </cell>
          <cell r="E339" t="str">
            <v>Carlos Sanchez Rubio</v>
          </cell>
          <cell r="F339" t="str">
            <v>Activación y estandarización de logs en sistemas críticos</v>
          </cell>
          <cell r="G339"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39" t="str">
            <v>CORP</v>
          </cell>
          <cell r="I339" t="str">
            <v>Donoban Meza - Director Corp IT Security</v>
          </cell>
          <cell r="J339" t="str">
            <v>Carlos Sanchez - Gerente de Seguridad TI</v>
          </cell>
          <cell r="K339" t="str">
            <v>https://educorpperu-my.sharepoint.com/personal/diana_zapata_laureate_pe1/Documents/Aplicaciones/Microsoft%20Forms/REGISTRO%20DE%20INICIATIVAS%20-%20GESTI%C3%93N%20DE%20LA%20DEMANDA%20(2%201/Pregunta/Re_%20Conformidad%20Ingreso%20en%20Gesti%C3%B3n%20de%20Demanda_Carlos%20Sanchez%20Rubio%207.pdf</v>
          </cell>
          <cell r="L339" t="str">
            <v>Gerson Vereau</v>
          </cell>
          <cell r="M339">
            <v>46372</v>
          </cell>
          <cell r="N339" t="str">
            <v>No</v>
          </cell>
          <cell r="O339"/>
          <cell r="P339"/>
          <cell r="Q339" t="str">
            <v>Regulatoria</v>
          </cell>
          <cell r="R339"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v>
          </cell>
          <cell r="S339"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39" t="str">
            <v xml:space="preserve">Equipos de Aplicaciones, Infraestructura, Base de Datos
Líder de vertical responsable: Elmer Zapata
</v>
          </cell>
          <cell r="U339" t="str">
            <v>Todos</v>
          </cell>
          <cell r="V339" t="str">
            <v>Excelencia operativa</v>
          </cell>
          <cell r="W339" t="str">
            <v>No</v>
          </cell>
          <cell r="X339" t="str">
            <v>No cuantificado o S/0</v>
          </cell>
          <cell r="Y339" t="str">
            <v xml:space="preserve">Mejora de la visibilidad y trazabilidad sobre sistemas críticos, fortalecimiento de la capacidad de detección e investigación de incidentes y mayor cumplimiento de los estándares internos de seguridad.
</v>
          </cell>
          <cell r="Z339" t="str">
            <v>https://educorpperu-my.sharepoint.com/personal/diana_zapata_laureate_pe1/_layouts/15/Doc.aspx?sourcedoc=%7BF3211877-1703-4B08-BB32-CBAFF2612A11%7D&amp;file=Gesti%C3%B3n%20de%20iniciativas_Retenci%C3%B3n%20Logs_4_Carlos%20Sanchez%20Rubio.pptx&amp;action=edit&amp;mobileredirect=true</v>
          </cell>
          <cell r="AA339">
            <v>2.7</v>
          </cell>
        </row>
        <row r="340">
          <cell r="A340">
            <v>370</v>
          </cell>
          <cell r="B340">
            <v>46252.5247453704</v>
          </cell>
          <cell r="C340">
            <v>46252.527141203696</v>
          </cell>
          <cell r="D340" t="str">
            <v>carlos.sanchez@laureate.pe</v>
          </cell>
          <cell r="E340" t="str">
            <v>Carlos Sanchez Rubio</v>
          </cell>
          <cell r="F340" t="str">
            <v>Activación y estandarización de logs en sistemas críticos</v>
          </cell>
          <cell r="G340"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0" t="str">
            <v>CORP</v>
          </cell>
          <cell r="I340" t="str">
            <v>Donoban Meza - Director Corp IT Security</v>
          </cell>
          <cell r="J340" t="str">
            <v>Carlos Sanchez - Gerente de Seguridad TI</v>
          </cell>
          <cell r="K340" t="str">
            <v>https://educorpperu-my.sharepoint.com/personal/diana_zapata_laureate_pe1/Documents/Aplicaciones/Microsoft%20Forms/REGISTRO%20DE%20INICIATIVAS%20-%20GESTI%C3%93N%20DE%20LA%20DEMANDA%20(2%201/Pregunta/Re_%20Conformidad%20Ingreso%20en%20Gesti%C3%B3n%20de%20Demanda_Carlos%20Sanchez%20Rubio%208.pdf</v>
          </cell>
          <cell r="L340" t="str">
            <v>Gerson Vereau</v>
          </cell>
          <cell r="M340">
            <v>46372</v>
          </cell>
          <cell r="N340" t="str">
            <v>No</v>
          </cell>
          <cell r="O340"/>
          <cell r="P340"/>
          <cell r="Q340" t="str">
            <v>Regulatoria</v>
          </cell>
          <cell r="R340"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v>
          </cell>
          <cell r="S340"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40" t="str">
            <v xml:space="preserve">Equipos de Aplicaciones, Infraestructura, Base de Datos
Líder de vertical responsable: Nicolas Morales
</v>
          </cell>
          <cell r="U340" t="str">
            <v>Todos</v>
          </cell>
          <cell r="V340" t="str">
            <v>Excelencia operativa</v>
          </cell>
          <cell r="W340" t="str">
            <v>No</v>
          </cell>
          <cell r="X340" t="str">
            <v>No cuantificado o S/0</v>
          </cell>
          <cell r="Y340" t="str">
            <v xml:space="preserve">Mejora de la visibilidad y trazabilidad sobre sistemas críticos, fortalecimiento de la capacidad de detección e investigación de incidentes y mayor cumplimiento de los estándares internos de seguridad.
</v>
          </cell>
          <cell r="Z340" t="str">
            <v>https://educorpperu-my.sharepoint.com/personal/diana_zapata_laureate_pe1/_layouts/15/Doc.aspx?sourcedoc=%7B844F89BB-46DB-42EC-BC78-1D13E2EB7792%7D&amp;file=Gesti%C3%B3n%20de%20iniciativas_Retenci%C3%B3n%20Logs_5_Carlos%20Sanchez%20Rubio.pptx&amp;action=edit&amp;mobileredirect=true</v>
          </cell>
          <cell r="AA340">
            <v>2.7</v>
          </cell>
        </row>
        <row r="341">
          <cell r="A341">
            <v>371</v>
          </cell>
          <cell r="B341">
            <v>46252.527175925898</v>
          </cell>
          <cell r="C341">
            <v>46252.529039351903</v>
          </cell>
          <cell r="D341" t="str">
            <v>carlos.sanchez@laureate.pe</v>
          </cell>
          <cell r="E341" t="str">
            <v>Carlos Sanchez Rubio</v>
          </cell>
          <cell r="F341" t="str">
            <v>Activación y estandarización de logs en sistemas críticos</v>
          </cell>
          <cell r="G341" t="str">
            <v xml:space="preserve">Activar y configurar los logs de seguridad en los sistemas críticos, para asegurar el registro de eventos relevantes conforme a la línea base de seguridad corporativa, logrando mejorar la trazabilidad, monitoreo y capacidad de respuesta ante incidentes.
</v>
          </cell>
          <cell r="H341" t="str">
            <v>CORP</v>
          </cell>
          <cell r="I341" t="str">
            <v>Donoban Meza - Director Corp IT Security</v>
          </cell>
          <cell r="J341" t="str">
            <v>Carlos Sanchez - Gerente de Seguridad TI</v>
          </cell>
          <cell r="K341" t="str">
            <v>https://educorpperu-my.sharepoint.com/personal/diana_zapata_laureate_pe1/Documents/Aplicaciones/Microsoft%20Forms/REGISTRO%20DE%20INICIATIVAS%20-%20GESTI%C3%93N%20DE%20LA%20DEMANDA%20(2%201/Pregunta/Re_%20Conformidad%20Ingreso%20en%20Gesti%C3%B3n%20de%20Demanda_Carlos%20Sanchez%20Rubio%209.pdf</v>
          </cell>
          <cell r="L341" t="str">
            <v>Gerson Vereau</v>
          </cell>
          <cell r="M341">
            <v>46372</v>
          </cell>
          <cell r="N341" t="str">
            <v>No</v>
          </cell>
          <cell r="O341"/>
          <cell r="P341"/>
          <cell r="Q341" t="str">
            <v>Regulatoria</v>
          </cell>
          <cell r="R341" t="str">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v>
          </cell>
          <cell r="S341" t="str">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ell>
          <cell r="T341" t="str">
            <v xml:space="preserve">Equipos de Aplicaciones, Infraestructura, Base de Datos
Líder de vertical responsable: Noheli Cabrera
</v>
          </cell>
          <cell r="U341" t="str">
            <v>Todos</v>
          </cell>
          <cell r="V341" t="str">
            <v>Excelencia operativa</v>
          </cell>
          <cell r="W341" t="str">
            <v>No</v>
          </cell>
          <cell r="X341" t="str">
            <v>No cuantificado o S/0</v>
          </cell>
          <cell r="Y341" t="str">
            <v xml:space="preserve">Mejora de la visibilidad y trazabilidad sobre sistemas críticos, fortalecimiento de la capacidad de detección e investigación de incidentes y mayor cumplimiento de los estándares internos de seguridad.
</v>
          </cell>
          <cell r="Z341" t="str">
            <v>https://educorpperu-my.sharepoint.com/personal/diana_zapata_laureate_pe1/_layouts/15/Doc.aspx?sourcedoc=%7B7E9978B9-062D-48D9-8213-96AB9A833AAD%7D&amp;file=Gesti%C3%B3n%20de%20iniciativas_Retenci%C3%B3n%20Logs_6_Carlos%20Sanchez%20Rubio.pptx&amp;action=edit&amp;mobileredirect=true</v>
          </cell>
          <cell r="AA341">
            <v>2.7</v>
          </cell>
        </row>
        <row r="342">
          <cell r="A342">
            <v>372</v>
          </cell>
          <cell r="B342">
            <v>46252.668969907398</v>
          </cell>
          <cell r="C342">
            <v>46252.674328703702</v>
          </cell>
          <cell r="D342" t="str">
            <v>franco.vera@laureate.pe</v>
          </cell>
          <cell r="E342" t="str">
            <v>Franco Manuel Vera Sanchez</v>
          </cell>
          <cell r="F342" t="str">
            <v>Sede Ica UPN</v>
          </cell>
          <cell r="G342" t="str">
            <v>Revisión integral del frente TI, con ITSM, TELECOM y Soluciones.</v>
          </cell>
          <cell r="H342" t="str">
            <v>UPN</v>
          </cell>
          <cell r="I342" t="str">
            <v>Álvaro Valdez - VP Operaciones</v>
          </cell>
          <cell r="J342" t="str">
            <v>Sharon Chou</v>
          </cell>
          <cell r="K342" t="str">
            <v>https://educorpperu-my.sharepoint.com/personal/diana_zapata_laureate_pe1/Documents/Aplicaciones/Microsoft%20Forms/REGISTRO%20DE%20INICIATIVAS%20-%20GESTI%C3%93N%20DE%20LA%20DEMANDA%20(2%201/Pregunta/VB%20UPN%20Ica%20y%20Piura_Franco%20Manuel%20Vera%20S.pdf</v>
          </cell>
          <cell r="L342" t="str">
            <v>Franco Vera</v>
          </cell>
          <cell r="M342">
            <v>46447</v>
          </cell>
          <cell r="N342" t="str">
            <v>No</v>
          </cell>
          <cell r="O342"/>
          <cell r="P342"/>
          <cell r="Q342" t="str">
            <v>ITSM</v>
          </cell>
          <cell r="R342" t="str">
            <v>Completar el Gantt de actividades desde el frente de TI.</v>
          </cell>
          <cell r="S342" t="str">
            <v>Completar el Gantt de actividades desde el frente de TI.</v>
          </cell>
          <cell r="T342" t="str">
            <v>VP TTD.</v>
          </cell>
          <cell r="U342" t="str">
            <v>Todos</v>
          </cell>
          <cell r="V342" t="str">
            <v>Crecimiento escalable</v>
          </cell>
          <cell r="W342" t="str">
            <v>No</v>
          </cell>
          <cell r="X342" t="str">
            <v>No cuantificado o S/0</v>
          </cell>
          <cell r="Y342" t="str">
            <v>Nueva sede UPN Ica.</v>
          </cell>
          <cell r="Z342" t="str">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v>
          </cell>
          <cell r="AA342">
            <v>2.2999999999999998</v>
          </cell>
        </row>
        <row r="343">
          <cell r="A343">
            <v>373</v>
          </cell>
          <cell r="B343">
            <v>46253.675960648201</v>
          </cell>
          <cell r="C343">
            <v>46253.687164351897</v>
          </cell>
          <cell r="D343" t="str">
            <v>bruno.chiappe@laureate.pe</v>
          </cell>
          <cell r="E343" t="str">
            <v>Bruno Chiappe Vegas</v>
          </cell>
          <cell r="F343" t="str">
            <v>Automatización de Matrícula y Desmatrícula de Nuevos Estudiantes en Banner</v>
          </cell>
          <cell r="G343" t="str">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v>
          </cell>
          <cell r="H343" t="str">
            <v>CIB</v>
          </cell>
          <cell r="I343" t="str">
            <v>Danilo Tauil - GM TecVoc</v>
          </cell>
          <cell r="J343" t="str">
            <v>Spencer Camacho</v>
          </cell>
          <cell r="K343" t="str">
            <v>https://educorpperu-my.sharepoint.com/personal/diana_zapata_laureate_pe1/Documents/Aplicaciones/Microsoft%20Forms/REGISTRO%20DE%20INICIATIVAS%20-%20GESTI%C3%93N%20DE%20LA%20DEMANDA%20(2%201/Pregunta/CIB%20-%20Matricula%20desmatricula%20-%20VB_Bruno%20Chiappe%20Vegas.pdf</v>
          </cell>
          <cell r="L343" t="str">
            <v>Bruno Chiappe</v>
          </cell>
          <cell r="M343">
            <v>46280</v>
          </cell>
          <cell r="N343" t="str">
            <v>No</v>
          </cell>
          <cell r="O343"/>
          <cell r="P343"/>
          <cell r="Q343" t="str">
            <v>Otro</v>
          </cell>
          <cell r="R343" t="str">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v>
          </cell>
          <cell r="S343" t="str">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v>
          </cell>
          <cell r="T343" t="str">
            <v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v>
          </cell>
          <cell r="U343" t="str">
            <v>Administrativos</v>
          </cell>
          <cell r="V343" t="str">
            <v>Excelencia operativa</v>
          </cell>
          <cell r="W343" t="str">
            <v>No</v>
          </cell>
          <cell r="X343" t="str">
            <v>Entre S/100,000.00 y S/500,000.00</v>
          </cell>
          <cell r="Y343" t="str">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v>
          </cell>
          <cell r="Z343" t="str">
            <v>https://educorpperu-my.sharepoint.com/personal/diana_zapata_laureate_pe1/_layouts/15/Doc.aspx?sourcedoc=%7BF316F30C-D5BB-4800-BBF0-ED9D797FDA52%7D&amp;file=CIB%20-%20Matricula%20y%20desmatricula%20de%20nuevos%20estu_Bruno%20Chiappe%20Vegas.pptx&amp;action=edit&amp;mobileredirect=true</v>
          </cell>
          <cell r="AA343">
            <v>0.9</v>
          </cell>
        </row>
        <row r="344">
          <cell r="A344">
            <v>374</v>
          </cell>
          <cell r="B344">
            <v>46254.760405092602</v>
          </cell>
          <cell r="C344">
            <v>46255.524166666699</v>
          </cell>
          <cell r="D344" t="str">
            <v>angela.lucano@laureate.pe</v>
          </cell>
          <cell r="E344" t="str">
            <v>Angela Lucano Carranza</v>
          </cell>
          <cell r="F344" t="str">
            <v>CIB - Regularización para la fase III de la mejora flujos IVR telefónico, asociado al RITM0523467</v>
          </cell>
          <cell r="G344" t="str">
            <v>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v>
          </cell>
          <cell r="H344" t="str">
            <v>CIB</v>
          </cell>
          <cell r="I344" t="str">
            <v>Mónica García - VP Operaciones Digitales y Online</v>
          </cell>
          <cell r="J344" t="str">
            <v>Lizbeth Bautista</v>
          </cell>
          <cell r="K344" t="str">
            <v>https://educorpperu-my.sharepoint.com/personal/diana_zapata_laureate_pe1/Documents/Aplicaciones/Microsoft%20Forms/REGISTRO%20DE%20INICIATIVAS%20-%20GESTI%C3%93N%20DE%20LA%20DEMANDA%20(2%201/Pregunta/VB%20del%20Monica%20Garcia_Angela%20Lucano%20Carran.pdf</v>
          </cell>
          <cell r="L344" t="str">
            <v>Ángela Lucano</v>
          </cell>
          <cell r="M344">
            <v>46265</v>
          </cell>
          <cell r="N344" t="str">
            <v>No</v>
          </cell>
          <cell r="O344"/>
          <cell r="P344"/>
          <cell r="Q344" t="str">
            <v>Otro</v>
          </cell>
          <cell r="R344" t="str">
            <v>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v>
          </cell>
          <cell r="S344" t="str">
            <v>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v>
          </cell>
          <cell r="T344" t="str">
            <v>Canales: Atención telefónica al estudiante Cibertec</v>
          </cell>
          <cell r="U344" t="str">
            <v>Alumnos</v>
          </cell>
          <cell r="V344" t="str">
            <v>Excelencia operativa</v>
          </cell>
          <cell r="W344" t="str">
            <v>No</v>
          </cell>
          <cell r="X344" t="str">
            <v>No cuantificado o S/0</v>
          </cell>
          <cell r="Y344" t="str">
            <v>Permitir la mejora del servicio e identificación de alumnos que llaman al número de atención al alumno.
Se adjunta la PPT registrada en el ticket RITM0523467 el año pasado y la PPT sólo con la Fase III (que es esta regularización).</v>
          </cell>
          <cell r="Z344" t="str">
            <v>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v>
          </cell>
          <cell r="AA344">
            <v>1.2000000000000002</v>
          </cell>
        </row>
        <row r="345">
          <cell r="A345">
            <v>375</v>
          </cell>
          <cell r="B345">
            <v>46258.982870370397</v>
          </cell>
          <cell r="C345">
            <v>46259.002152777801</v>
          </cell>
          <cell r="D345" t="str">
            <v>javier.santiago@laureate.pe</v>
          </cell>
          <cell r="E345" t="str">
            <v>Javier Santiago Modesto</v>
          </cell>
          <cell r="F345" t="str">
            <v>Api CRM para registro de información de Trámites Carpeta Bachiller</v>
          </cell>
          <cell r="G345" t="str">
            <v>Necesitamos asegurar el registro de información relevante de Trámites Carpeta Bachiller, para garantizar la integridad de la información con CRM, logrando que el 100% de los trámites carpeta bachiller estén identificados correctamente en CRM.</v>
          </cell>
          <cell r="H345" t="str">
            <v>UPN</v>
          </cell>
          <cell r="I345" t="str">
            <v>Mónica García - VP Operaciones Digitales y Online</v>
          </cell>
          <cell r="J345" t="str">
            <v>Jose M. Horna Aguirre</v>
          </cell>
          <cell r="K345" t="str">
            <v>https://educorpperu-my.sharepoint.com/personal/diana_zapata_laureate_pe1/Documents/Aplicaciones/Microsoft%20Forms/REGISTRO%20DE%20INICIATIVAS%20-%20GESTI%C3%93N%20DE%20LA%20DEMANDA%20(2%201/Pregunta/APROBACI%C3%93N%20DE%20AREA%20SOLICITANTE_Javier%20Santiago%20Mode.pdf</v>
          </cell>
          <cell r="L345" t="str">
            <v>Carla Arias-Schreiber</v>
          </cell>
          <cell r="M345">
            <v>46280</v>
          </cell>
          <cell r="N345" t="str">
            <v>No</v>
          </cell>
          <cell r="O345"/>
          <cell r="P345"/>
          <cell r="Q345" t="str">
            <v>Otro</v>
          </cell>
          <cell r="R345" t="str">
            <v>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v>
          </cell>
          <cell r="S345" t="str">
            <v>API CRM permitirá registrar información relevante de trámites carpeta bachiller, para fines de reporteria de CRM.</v>
          </cell>
          <cell r="T345" t="str">
            <v>CRM, Grados y Títulos, Experiencia del estudiante</v>
          </cell>
          <cell r="U345" t="str">
            <v>Alumnos</v>
          </cell>
          <cell r="V345" t="str">
            <v>Excelencia operativa</v>
          </cell>
          <cell r="W345" t="str">
            <v>No</v>
          </cell>
          <cell r="X345" t="str">
            <v>No cuantificado o S/0</v>
          </cell>
          <cell r="Y345" t="str">
            <v>Reportería y gestión de Trámites Bachiller por estados (solicitados, anulados, pagados, observados)</v>
          </cell>
          <cell r="Z345" t="str">
            <v>https://educorpperu-my.sharepoint.com/personal/diana_zapata_laureate_pe1/_layouts/15/Doc.aspx?sourcedoc=%7B783048F0-0DE4-4F72-B0C9-7240C63CFF31%7D&amp;file=Solicitud%20de%20requerimientos%20Idea%20nueva%20y%20mejo_Javier%20Santiago%20Mode%202.pptx&amp;action=edit&amp;mobileredirect=true</v>
          </cell>
          <cell r="AA345">
            <v>1.2000000000000002</v>
          </cell>
        </row>
        <row r="346">
          <cell r="A346">
            <v>376</v>
          </cell>
          <cell r="B346">
            <v>46260.407638888901</v>
          </cell>
          <cell r="C346">
            <v>46260.413402777798</v>
          </cell>
          <cell r="D346" t="str">
            <v>bruno.chiappe@laureate.pe</v>
          </cell>
          <cell r="E346" t="str">
            <v>Bruno Chiappe Vegas</v>
          </cell>
          <cell r="F346" t="str">
            <v>Implementación del campo “Centro de soporte para estudiantes online” en el CRM</v>
          </cell>
          <cell r="G346" t="str">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v>
          </cell>
          <cell r="H346" t="str">
            <v>CIB</v>
          </cell>
          <cell r="I346" t="str">
            <v>Ivan Olivares - VP Marketing y Comercial</v>
          </cell>
          <cell r="J346" t="str">
            <v>Marcia Oviedo</v>
          </cell>
          <cell r="K346" t="str">
            <v>https://educorpperu-my.sharepoint.com/personal/diana_zapata_laureate_pe1/Documents/Aplicaciones/Microsoft%20Forms/REGISTRO%20DE%20INICIATIVAS%20-%20GESTI%C3%93N%20DE%20LA%20DEMANDA%20(2%201/Pregunta/Implementacion%20Centro%20de%20soporte%20para%20estudia_Bruno%20Chiappe%20Vegas.pdf</v>
          </cell>
          <cell r="L346" t="str">
            <v>Bruno Chiappe</v>
          </cell>
          <cell r="M346">
            <v>46307</v>
          </cell>
          <cell r="N346" t="str">
            <v>No</v>
          </cell>
          <cell r="O346"/>
          <cell r="P346"/>
          <cell r="Q346" t="str">
            <v>Otro</v>
          </cell>
          <cell r="R346" t="str">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v>
          </cell>
          <cell r="S346" t="str">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v>
          </cell>
          <cell r="T346" t="str">
            <v xml:space="preserve">Procesos: captación de prospectos, registro y trazabilidad de leads, asignación comercial, seguimiento del funnel y reportería. 
Áreas: Marketing CIB, Ventas/Comercial, Inteligencia Comercial. </v>
          </cell>
          <cell r="U346" t="str">
            <v>Administrativos</v>
          </cell>
          <cell r="V346" t="str">
            <v>Excelencia operativa</v>
          </cell>
          <cell r="W346" t="str">
            <v>No</v>
          </cell>
          <cell r="X346" t="str">
            <v>No cuantificado o S/0</v>
          </cell>
          <cell r="Y346" t="str">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v>
          </cell>
          <cell r="Z346" t="str">
            <v>https://educorpperu-my.sharepoint.com/personal/diana_zapata_laureate_pe1/_layouts/15/Doc.aspx?sourcedoc=%7B08D0A546-4CC4-4296-9862-E56E5A60D330%7D&amp;file=Solicitud%20de%20requerimientos%20CIB%20(3)_Bruno%20Chiappe%20Vegas.pptx&amp;action=edit&amp;mobileredirect=true</v>
          </cell>
          <cell r="AA346">
            <v>0.60000000000000009</v>
          </cell>
        </row>
        <row r="347">
          <cell r="A347">
            <v>377</v>
          </cell>
          <cell r="B347">
            <v>46261.479525463001</v>
          </cell>
          <cell r="C347">
            <v>46261.512557870403</v>
          </cell>
          <cell r="D347" t="str">
            <v>jorge.santacruz@laureate.pe</v>
          </cell>
          <cell r="E347" t="str">
            <v>Jorge Santa Cruz Espinoza</v>
          </cell>
          <cell r="F347" t="str">
            <v>Fase III Mis Procesos Goldenbelt –  implementación UPC</v>
          </cell>
          <cell r="G347" t="str">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v>
          </cell>
          <cell r="H347" t="str">
            <v>UPC</v>
          </cell>
          <cell r="I347" t="str">
            <v>Rossina Caballero - VP Legal</v>
          </cell>
          <cell r="J347" t="str">
            <v>Jorge Luis Santa Cruz Espinoza</v>
          </cell>
          <cell r="K347" t="str">
            <v>https://educorpperu-my.sharepoint.com/personal/diana_zapata_laureate_pe1/Documents/Aplicaciones/Microsoft%20Forms/REGISTRO%20DE%20INICIATIVAS%20-%20GESTI%C3%93N%20DE%20LA%20DEMANDA%20(2%201/Pregunta/RE_%20UPC%20-%20Evaluaci%C3%B3n%20implementaci%C3%B3n%20Goldenbel_Jorge%20Santa%20Cruz%20Esp.pdf</v>
          </cell>
          <cell r="L347" t="str">
            <v>Franco Vera</v>
          </cell>
          <cell r="M347">
            <v>46326</v>
          </cell>
          <cell r="N347" t="str">
            <v>No</v>
          </cell>
          <cell r="O347"/>
          <cell r="P347"/>
          <cell r="Q347" t="str">
            <v>Otro</v>
          </cell>
          <cell r="R347" t="str">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v>
          </cell>
          <cell r="S347" t="str">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v>
          </cell>
          <cell r="T347" t="str">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v>
          </cell>
          <cell r="U347" t="str">
            <v>Todos</v>
          </cell>
          <cell r="V347" t="str">
            <v>Excelencia operativa</v>
          </cell>
          <cell r="W347" t="str">
            <v>No</v>
          </cell>
          <cell r="X347" t="str">
            <v>No cuantificado o S/0</v>
          </cell>
          <cell r="Y347" t="str">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v>
          </cell>
          <cell r="Z347" t="str">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v>
          </cell>
          <cell r="AA347">
            <v>1.2000000000000002</v>
          </cell>
        </row>
        <row r="348">
          <cell r="A348">
            <v>378</v>
          </cell>
          <cell r="B348">
            <v>46266.4831134259</v>
          </cell>
          <cell r="C348">
            <v>46267.436574074098</v>
          </cell>
          <cell r="D348" t="str">
            <v>nathalie.amezquita@upn.edu.pe</v>
          </cell>
          <cell r="E348" t="str">
            <v>Nathalie Amezquita Goicochea</v>
          </cell>
          <cell r="F348" t="str">
            <v>Instalación de SimCapture UPN SJL</v>
          </cell>
          <cell r="G348" t="str">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v>
          </cell>
          <cell r="H348" t="str">
            <v>UPN</v>
          </cell>
          <cell r="I348" t="str">
            <v>Álvaro Valdez - VP Operaciones</v>
          </cell>
          <cell r="J348" t="str">
            <v xml:space="preserve">Jorge Olivos </v>
          </cell>
          <cell r="K348" t="str">
            <v>https://educorpperu-my.sharepoint.com/personal/diana_zapata_laureate_pe1/Documents/Aplicaciones/Microsoft%20Forms/REGISTRO%20DE%20INICIATIVAS%20-%20GESTI%C3%93N%20DE%20LA%20DEMANDA%20(2%201/Pregunta/Aprobacio%CC%81n%20Ale_Nathalie%20Amezquita%20G.pdf</v>
          </cell>
          <cell r="L348" t="str">
            <v>Franco Vera</v>
          </cell>
          <cell r="M348">
            <v>46447</v>
          </cell>
          <cell r="N348" t="str">
            <v>No</v>
          </cell>
          <cell r="O348"/>
          <cell r="P348"/>
          <cell r="Q348" t="str">
            <v>Otro</v>
          </cell>
          <cell r="R348" t="str">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v>
          </cell>
          <cell r="S348" t="str">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v>
          </cell>
          <cell r="T348" t="str">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v>
          </cell>
          <cell r="U348" t="str">
            <v>Alumnos</v>
          </cell>
          <cell r="V348" t="str">
            <v>Excelencia operativa</v>
          </cell>
          <cell r="W348" t="str">
            <v>No</v>
          </cell>
          <cell r="X348" t="str">
            <v>No cuantificado o S/0</v>
          </cell>
          <cell r="Y348" t="str">
            <v>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v>
          </cell>
          <cell r="Z348" t="str">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v>
          </cell>
          <cell r="AA348">
            <v>1.2000000000000002</v>
          </cell>
        </row>
        <row r="349">
          <cell r="A349">
            <v>379</v>
          </cell>
          <cell r="B349">
            <v>46267.6958101852</v>
          </cell>
          <cell r="C349">
            <v>46267.746134259301</v>
          </cell>
          <cell r="D349" t="str">
            <v>marco.zuniga@laureate.pe</v>
          </cell>
          <cell r="E349" t="str">
            <v>Marco Zuñiga Leiva</v>
          </cell>
          <cell r="F349" t="str">
            <v xml:space="preserve">Mejora en el sistema de transferencia de Obligaciones Intranet -Socrates spring </v>
          </cell>
          <cell r="G349" t="str">
            <v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v>
          </cell>
          <cell r="H349" t="str">
            <v>UPC</v>
          </cell>
          <cell r="I349" t="str">
            <v>Alex Pendavis - VP Finanzas</v>
          </cell>
          <cell r="J349" t="str">
            <v>Karol Espinoza Salguero</v>
          </cell>
          <cell r="K349" t="str">
            <v>https://educorpperu-my.sharepoint.com/personal/diana_zapata_laureate_pe1/_layouts/15/Doc.aspx?sourcedoc=%7B3BD1A9BD-B63D-41E6-B8F2-F53189A35BE7%7D&amp;file=Aceptaci%C3%B3n_2_S%C3%B3crates_Spring_Sist_onligacione_Marco%20Zu%C3%B1iga%20Leiva.docx&amp;action=default&amp;mobileredirect=true</v>
          </cell>
          <cell r="L349" t="str">
            <v>Franco Vera</v>
          </cell>
          <cell r="M349">
            <v>46325</v>
          </cell>
          <cell r="N349" t="str">
            <v>No</v>
          </cell>
          <cell r="O349"/>
          <cell r="P349"/>
          <cell r="Q349" t="str">
            <v>Otro</v>
          </cell>
          <cell r="R349" t="str">
            <v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v>
          </cell>
          <cell r="S349" t="str">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v>
          </cell>
          <cell r="T349" t="str">
            <v xml:space="preserve">Facturación , Ventas , Admisión </v>
          </cell>
          <cell r="U349" t="str">
            <v>Administrativos</v>
          </cell>
          <cell r="V349" t="str">
            <v>Excelencia operativa</v>
          </cell>
          <cell r="W349" t="str">
            <v>No</v>
          </cell>
          <cell r="X349" t="str">
            <v>No cuantificado o S/0</v>
          </cell>
          <cell r="Y349" t="str">
            <v>Mejora en el proceso operativo y reducción de riesgos.</v>
          </cell>
          <cell r="Z349" t="str">
            <v>https://educorpperu-my.sharepoint.com/personal/diana_zapata_laureate_pe1/_layouts/15/Doc.aspx?sourcedoc=%7BDD89071A-F62E-4007-B139-FAF6B2953067%7D&amp;file=Gesti%C3%B3n%20de%20iniciativas%20-%204%20Mejoras%20EPG_Marco%20Zu%C3%B1iga%20Leiva.pptx&amp;action=edit&amp;mobileredirect=true</v>
          </cell>
          <cell r="AA349">
            <v>0.60000000000000009</v>
          </cell>
        </row>
        <row r="350">
          <cell r="A350">
            <v>380</v>
          </cell>
          <cell r="B350">
            <v>46269.380983796298</v>
          </cell>
          <cell r="C350">
            <v>46269.410879629599</v>
          </cell>
          <cell r="D350" t="str">
            <v>javier.santiago@laureate.pe</v>
          </cell>
          <cell r="E350" t="str">
            <v>Javier Santiago Modesto</v>
          </cell>
          <cell r="F350" t="str">
            <v>Validar el pago por adelantado de trámite carpeta bachiller mediante un indicador en una API de Trámite “curriculums”</v>
          </cell>
          <cell r="G350" t="str">
            <v>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v>
          </cell>
          <cell r="H350" t="str">
            <v>UPN</v>
          </cell>
          <cell r="I350" t="str">
            <v>Mónica García - VP Operaciones Digitales y Online</v>
          </cell>
          <cell r="J350" t="str">
            <v>Jose Horna Aguirre</v>
          </cell>
          <cell r="K350" t="str">
            <v>https://educorpperu.sharepoint.com/:f:/s/Repositorio_EquipoCentral/dit/portafoliosyp/IgDIe8ap3Q7DT6MNeZushJXcAZ1YvXY5ThmyaTRbp_jJnW0?e=reM489</v>
          </cell>
          <cell r="L350" t="str">
            <v>Carla Arias-Schreiber</v>
          </cell>
          <cell r="M350">
            <v>46295</v>
          </cell>
          <cell r="N350" t="str">
            <v>No</v>
          </cell>
          <cell r="O350"/>
          <cell r="P350"/>
          <cell r="Q350" t="str">
            <v>Otro</v>
          </cell>
          <cell r="R350" t="str">
            <v>Actualmente, cuando el estudiante realiza el proceso de trámite carpeta bachiller se le valida que sea egresado y al finalizar el proceso se le genera una orden de pago por concepto de trámite bachiller.</v>
          </cell>
          <cell r="S350" t="str">
            <v>Estudiantes puedan pagar por adelantado a partir de octubre 2026 el trámite bachiller; y a partir de diciembre 2026 ya con el estado de egresado realicen el proceso de trámite bachiller y se valide que el alumno ya ha realizo el pago por adelantado.</v>
          </cell>
          <cell r="T350" t="str">
            <v>Departamento de Grados y Títulos, Trámites y Experiencia del Estudiante.</v>
          </cell>
          <cell r="U350" t="str">
            <v>Todos</v>
          </cell>
          <cell r="V350" t="str">
            <v>Experiencia</v>
          </cell>
          <cell r="W350" t="str">
            <v>No</v>
          </cell>
          <cell r="X350" t="str">
            <v>No cuantificado o S/0</v>
          </cell>
          <cell r="Y350" t="str">
            <v>Mejorar la experiencia del alumno, Agilizar la atención de solicitudes, Incrementar la satisfacción del alumno y Mejorar la trazabilidad de los pagos.</v>
          </cell>
          <cell r="Z350" t="str">
            <v>https://educorpperu-my.sharepoint.com/personal/diana_zapata_laureate_pe1/_layouts/15/Doc.aspx?sourcedoc=%7B771472A8-5722-420D-B48E-221CF7183F89%7D&amp;file=Solicitud%20de%20requerimientos%20Idea%20nueva%20y%20mejo_Javier%20Santiago%20Mode%203.pptx&amp;action=edit&amp;mobileredirect=true</v>
          </cell>
          <cell r="AA350">
            <v>1.3</v>
          </cell>
        </row>
        <row r="351">
          <cell r="A351">
            <v>381</v>
          </cell>
          <cell r="B351">
            <v>46272.052893518499</v>
          </cell>
          <cell r="C351">
            <v>46272.067233796297</v>
          </cell>
          <cell r="D351" t="str">
            <v>marco.zuniga@laureate.pe</v>
          </cell>
          <cell r="E351" t="str">
            <v>Marco Zuñiga Leiva</v>
          </cell>
          <cell r="F351" t="str">
            <v>Mejoras en el proceso de canje masivo de letras</v>
          </cell>
          <cell r="G351" t="str">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v>
          </cell>
          <cell r="H351" t="str">
            <v>UPC</v>
          </cell>
          <cell r="I351" t="str">
            <v>Alex Pendavis - VP Finanzas</v>
          </cell>
          <cell r="J351" t="str">
            <v>Karol Espinoza Salguero</v>
          </cell>
          <cell r="K351" t="str">
            <v>https://educorpperu-my.sharepoint.com/personal/diana_zapata_laureate_pe1/_layouts/15/Doc.aspx?sourcedoc=%7B78C1DB04-59C8-4F14-ABBB-1CF5227B1629%7D&amp;file=Aceptaci%C3%B3n_proyecto_%20letras_Marco%20Zu%C3%B1iga%20Leiva.docx&amp;action=default&amp;mobileredirect=true</v>
          </cell>
          <cell r="L351" t="str">
            <v>Franco Vera</v>
          </cell>
          <cell r="M351">
            <v>46295</v>
          </cell>
          <cell r="N351" t="str">
            <v>No</v>
          </cell>
          <cell r="O351"/>
          <cell r="P351"/>
          <cell r="Q351" t="str">
            <v>Regulatoria</v>
          </cell>
          <cell r="R351" t="str">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v>
          </cell>
          <cell r="S351" t="str">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v>
          </cell>
          <cell r="T351" t="str">
            <v>Proceso de facturación, Venta, matrícula y Cobranza</v>
          </cell>
          <cell r="U351" t="str">
            <v>Todos</v>
          </cell>
          <cell r="V351" t="str">
            <v>Excelencia operativa</v>
          </cell>
          <cell r="W351" t="str">
            <v>No</v>
          </cell>
          <cell r="X351" t="str">
            <v>No cuantificado o S/0</v>
          </cell>
          <cell r="Y351" t="str">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v>
          </cell>
          <cell r="Z351" t="str">
            <v>https://educorpperu-my.sharepoint.com/personal/diana_zapata_laureate_pe1/_layouts/15/Doc.aspx?sourcedoc=%7B8D87AB72-7A7D-4668-BD1C-D30214A13F2B%7D&amp;file=Gesti%C3%B3n%20de%20iniciativas%20-%20Mejoras%20Canje%20Masivo_Marco%20Zu%C3%B1iga%20Leiva.pptx&amp;action=edit&amp;mobileredirect=true</v>
          </cell>
          <cell r="AA351">
            <v>2.7</v>
          </cell>
        </row>
        <row r="352">
          <cell r="A352">
            <v>382</v>
          </cell>
          <cell r="B352">
            <v>46273.344479166699</v>
          </cell>
          <cell r="C352">
            <v>46273.387511574103</v>
          </cell>
          <cell r="D352" t="str">
            <v>javier.santiago@laureate.pe</v>
          </cell>
          <cell r="E352" t="str">
            <v>Javier Santiago Modesto</v>
          </cell>
          <cell r="F352" t="str">
            <v>Alumnos NO EGRESADOS y con 26 CRÉDITOS O MENOS puedan realizar el proceso de trámite carpeta bachiller.</v>
          </cell>
          <cell r="G352" t="str">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v>
          </cell>
          <cell r="H352" t="str">
            <v>UPN</v>
          </cell>
          <cell r="I352" t="str">
            <v>Mónica García - VP Operaciones Digitales y Online</v>
          </cell>
          <cell r="J352" t="str">
            <v>Gianfranco Espinoza Daniel</v>
          </cell>
          <cell r="K352" t="str">
            <v>https://educorpperu.sharepoint.com/:f:/s/Repositorio_EquipoCentral/dit/portafoliosyp/IgAQEav2GpHtRbyHgBtULt31ATZontlINdEpzXAAftIQTwE?e=xENshd</v>
          </cell>
          <cell r="L352" t="str">
            <v>Carla Arias-Schreiber</v>
          </cell>
          <cell r="M352">
            <v>46295</v>
          </cell>
          <cell r="N352" t="str">
            <v>No</v>
          </cell>
          <cell r="O352"/>
          <cell r="P352"/>
          <cell r="Q352" t="str">
            <v>Otro</v>
          </cell>
          <cell r="R352" t="str">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v>
          </cell>
          <cell r="S352" t="str">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v>
          </cell>
          <cell r="T352" t="str">
            <v>Departamento de Grados y Títulos, Trámites y Experiencia del Estudiante.</v>
          </cell>
          <cell r="U352" t="str">
            <v>Alumnos</v>
          </cell>
          <cell r="V352" t="str">
            <v>Excelencia académica</v>
          </cell>
          <cell r="W352" t="str">
            <v>No</v>
          </cell>
          <cell r="X352" t="str">
            <v>No cuantificado o S/0</v>
          </cell>
          <cell r="Y352" t="str">
            <v>Mejora de la experiencia del estudiante, Optimización de la gestión administrativa y Reducción de inconvenientes y consultas.</v>
          </cell>
          <cell r="Z352" t="str">
            <v>https://educorpperu-my.sharepoint.com/personal/diana_zapata_laureate_pe1/_layouts/15/Doc.aspx?sourcedoc=%7BA7C0564C-6CFC-44D6-A644-16198A3FD042%7D&amp;file=Solicitud%20de%20requerimientos%20Idea%20nueva%20y%20mejo_Javier%20Santiago%20Mode%204.pptx&amp;action=edit&amp;mobileredirect=true</v>
          </cell>
          <cell r="AA352">
            <v>1.4</v>
          </cell>
        </row>
        <row r="353">
          <cell r="A353">
            <v>383</v>
          </cell>
          <cell r="B353">
            <v>46273.634062500001</v>
          </cell>
          <cell r="C353">
            <v>46273.903171296297</v>
          </cell>
          <cell r="D353" t="str">
            <v>gali.garcia@upc.pe</v>
          </cell>
          <cell r="E353" t="str">
            <v>Gali Garcia Palomino</v>
          </cell>
          <cell r="F353" t="str">
            <v>Configuración de Sistema para replicar proceso de matrícula de WeTALK Inglés para el programa WeTALK Portugués</v>
          </cell>
          <cell r="G353" t="str">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v>
          </cell>
          <cell r="H353" t="str">
            <v>UPC</v>
          </cell>
          <cell r="I353" t="str">
            <v>Milagros Morgan - Rectorado UPC</v>
          </cell>
          <cell r="J353" t="str">
            <v>Gali Giovana Garcia Palomino</v>
          </cell>
          <cell r="K353" t="str">
            <v>https://educorpperu-my.sharepoint.com/personal/diana_zapata_laureate_pe1/_layouts/15/Doc.aspx?sourcedoc=%7B1A4CA6C1-D628-4272-A680-AEB89FF3FD92%7D&amp;file=Aprobaci%C3%B3n%20iniciativa_Gali%20Garcia%20Palomino.docx&amp;action=default&amp;mobileredirect=true</v>
          </cell>
          <cell r="L353" t="str">
            <v>Ángela Lucano</v>
          </cell>
          <cell r="M353">
            <v>46356</v>
          </cell>
          <cell r="N353" t="str">
            <v>Sí</v>
          </cell>
          <cell r="O353" t="str">
            <v>G&amp;A</v>
          </cell>
          <cell r="P353" t="str">
            <v>76592</v>
          </cell>
          <cell r="Q353" t="str">
            <v>Otro</v>
          </cell>
          <cell r="R353" t="str">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v>
          </cell>
          <cell r="S353" t="str">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v>
          </cell>
          <cell r="T353" t="str">
            <v>Procesos: Matrícula, Gestión de estudiantes / Áreas impactadas: WeTALK, Admisión, Mesa de Ayuda, TI</v>
          </cell>
          <cell r="U353" t="str">
            <v>Alumnos</v>
          </cell>
          <cell r="V353" t="str">
            <v>Crecimiento escalable</v>
          </cell>
          <cell r="W353" t="str">
            <v>No</v>
          </cell>
          <cell r="X353" t="str">
            <v>Mayor a S/500,000.00</v>
          </cell>
          <cell r="Y353" t="str">
            <v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v>
          </cell>
          <cell r="Z353" t="str">
            <v>https://educorpperu-my.sharepoint.com/personal/diana_zapata_laureate_pe1/_layouts/15/Doc.aspx?sourcedoc=%7B49A1DC6F-5FBB-4CB2-8909-827468E8094B%7D&amp;file=Requerimiento_Automatizaci%C3%B3n%20Matr%C3%ADcula%20WeTALK_Gali%20Garcia%20Palomino.pptx&amp;action=edit&amp;mobileredirect=true</v>
          </cell>
          <cell r="AA353">
            <v>2</v>
          </cell>
        </row>
        <row r="354">
          <cell r="A354">
            <v>384</v>
          </cell>
          <cell r="B354">
            <v>46274.420520833301</v>
          </cell>
          <cell r="C354">
            <v>46274.425150463001</v>
          </cell>
          <cell r="D354" t="str">
            <v>franco.vera@laureate.pe</v>
          </cell>
          <cell r="E354" t="str">
            <v>Franco Manuel Vera Sanchez</v>
          </cell>
          <cell r="F354" t="str">
            <v>Sede Ica UPN</v>
          </cell>
          <cell r="G354" t="str">
            <v>Revisión integral del frente Aplicaciones</v>
          </cell>
          <cell r="H354" t="str">
            <v>UPN</v>
          </cell>
          <cell r="I354" t="str">
            <v>Álvaro Valdez - VP Operaciones</v>
          </cell>
          <cell r="J354" t="str">
            <v>Sharon Chou</v>
          </cell>
          <cell r="K354" t="str">
            <v>https://educorpperu-my.sharepoint.com/personal/diana_zapata_laureate_pe1/Documents/Aplicaciones/Microsoft%20Forms/REGISTRO%20DE%20INICIATIVAS%20-%20GESTI%C3%93N%20DE%20LA%20DEMANDA%20(2%201/Pregunta/VB%20UPN%20Ica%20y%20Piura_Franco%20Manuel%20Vera%20S%201.pdf</v>
          </cell>
          <cell r="L354" t="str">
            <v>Franco Vera</v>
          </cell>
          <cell r="M354">
            <v>46447</v>
          </cell>
          <cell r="N354" t="str">
            <v>No</v>
          </cell>
          <cell r="O354"/>
          <cell r="P354"/>
          <cell r="Q354" t="str">
            <v>Otro</v>
          </cell>
          <cell r="R354" t="str">
            <v>Completar el Gantt de actividades desde el frente de TI -Aplicaciones</v>
          </cell>
          <cell r="S354" t="str">
            <v>Completar el Gantt de actividades desde el frente de TI - Aplicaciones</v>
          </cell>
          <cell r="T354" t="str">
            <v>VP TTD</v>
          </cell>
          <cell r="U354" t="str">
            <v>Todos</v>
          </cell>
          <cell r="V354" t="str">
            <v>Crecimiento escalable</v>
          </cell>
          <cell r="W354" t="str">
            <v>No</v>
          </cell>
          <cell r="X354" t="str">
            <v>Menor a S/100,000.00</v>
          </cell>
          <cell r="Y354" t="str">
            <v>Nueva sede UPN Ica</v>
          </cell>
          <cell r="Z354" t="str">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v>
          </cell>
          <cell r="AA354">
            <v>1.55</v>
          </cell>
        </row>
        <row r="355">
          <cell r="A355">
            <v>385</v>
          </cell>
          <cell r="B355">
            <v>46274.425196759301</v>
          </cell>
          <cell r="C355">
            <v>46274.426759259302</v>
          </cell>
          <cell r="D355" t="str">
            <v>franco.vera@laureate.pe</v>
          </cell>
          <cell r="E355" t="str">
            <v>Franco Manuel Vera Sanchez</v>
          </cell>
          <cell r="F355" t="str">
            <v>Sede Ica UPN</v>
          </cell>
          <cell r="G355" t="str">
            <v>Revisión integral del frente TI - Aceleradora</v>
          </cell>
          <cell r="H355" t="str">
            <v>UPN</v>
          </cell>
          <cell r="I355" t="str">
            <v>Álvaro Valdez - VP Operaciones</v>
          </cell>
          <cell r="J355" t="str">
            <v>Sharon Chou</v>
          </cell>
          <cell r="K355" t="str">
            <v>https://educorpperu-my.sharepoint.com/personal/diana_zapata_laureate_pe1/Documents/Aplicaciones/Microsoft%20Forms/REGISTRO%20DE%20INICIATIVAS%20-%20GESTI%C3%93N%20DE%20LA%20DEMANDA%20(2%201/Pregunta/VB%20UPN%20Ica%20y%20Piura_Franco%20Manuel%20Vera%20S%202.pdf</v>
          </cell>
          <cell r="L355" t="str">
            <v>Franco Vera</v>
          </cell>
          <cell r="M355">
            <v>46447</v>
          </cell>
          <cell r="N355" t="str">
            <v>No</v>
          </cell>
          <cell r="O355"/>
          <cell r="P355"/>
          <cell r="Q355" t="str">
            <v>Otro</v>
          </cell>
          <cell r="R355" t="str">
            <v>Completar el Gantt de actividades desde el frente de TI - Digital Tech</v>
          </cell>
          <cell r="S355" t="str">
            <v>Completar el Gantt de actividades desde el frente de TI - Digital Tech</v>
          </cell>
          <cell r="T355" t="str">
            <v>VP TTD</v>
          </cell>
          <cell r="U355" t="str">
            <v>Todos</v>
          </cell>
          <cell r="V355" t="str">
            <v>Crecimiento escalable</v>
          </cell>
          <cell r="W355" t="str">
            <v>No</v>
          </cell>
          <cell r="X355" t="str">
            <v>No cuantificado o S/0</v>
          </cell>
          <cell r="Y355" t="str">
            <v>Nueva sede UPN Ica</v>
          </cell>
          <cell r="Z355" t="str">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v>
          </cell>
          <cell r="AA355">
            <v>1.4</v>
          </cell>
        </row>
        <row r="356">
          <cell r="A356">
            <v>386</v>
          </cell>
          <cell r="B356">
            <v>46274.4296412037</v>
          </cell>
          <cell r="C356">
            <v>46274.431157407402</v>
          </cell>
          <cell r="D356" t="str">
            <v>franco.vera@laureate.pe</v>
          </cell>
          <cell r="E356" t="str">
            <v>Franco Manuel Vera Sanchez</v>
          </cell>
          <cell r="F356" t="str">
            <v>Sede Piura UPN</v>
          </cell>
          <cell r="G356" t="str">
            <v>Revisión integral del frente TI - Aplicaciones</v>
          </cell>
          <cell r="H356" t="str">
            <v>UPN</v>
          </cell>
          <cell r="I356" t="str">
            <v>Álvaro Valdez - VP Operaciones</v>
          </cell>
          <cell r="J356" t="str">
            <v>Sharon Chou</v>
          </cell>
          <cell r="K356" t="str">
            <v>https://educorpperu-my.sharepoint.com/personal/diana_zapata_laureate_pe1/Documents/Aplicaciones/Microsoft%20Forms/REGISTRO%20DE%20INICIATIVAS%20-%20GESTI%C3%93N%20DE%20LA%20DEMANDA%20(2%201/Pregunta/VB%20UPN%20Ica%20y%20Piura_Franco%20Manuel%20Vera%20S%203.pdf</v>
          </cell>
          <cell r="L356" t="str">
            <v>Franco Vera</v>
          </cell>
          <cell r="M356">
            <v>46447</v>
          </cell>
          <cell r="N356" t="str">
            <v>No</v>
          </cell>
          <cell r="O356"/>
          <cell r="P356"/>
          <cell r="Q356" t="str">
            <v>Otro</v>
          </cell>
          <cell r="R356" t="str">
            <v>Completar el Gantt de actividades desde el frente de TI - Aplicaciones</v>
          </cell>
          <cell r="S356" t="str">
            <v>Completar el Gantt de actividades desde el frente de TI - Aplicaciones</v>
          </cell>
          <cell r="T356" t="str">
            <v>VP TTD</v>
          </cell>
          <cell r="U356" t="str">
            <v>Todos</v>
          </cell>
          <cell r="V356" t="str">
            <v>Crecimiento escalable</v>
          </cell>
          <cell r="W356" t="str">
            <v>No</v>
          </cell>
          <cell r="X356" t="str">
            <v>No cuantificado o S/0</v>
          </cell>
          <cell r="Y356" t="str">
            <v>Nueva sede UPN Piura</v>
          </cell>
          <cell r="Z356" t="str">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v>
          </cell>
          <cell r="AA356">
            <v>1.4</v>
          </cell>
        </row>
        <row r="357">
          <cell r="A357">
            <v>387</v>
          </cell>
          <cell r="B357">
            <v>46274.431192129603</v>
          </cell>
          <cell r="C357">
            <v>46274.432326388902</v>
          </cell>
          <cell r="D357" t="str">
            <v>franco.vera@laureate.pe</v>
          </cell>
          <cell r="E357" t="str">
            <v>Franco Manuel Vera Sanchez</v>
          </cell>
          <cell r="F357" t="str">
            <v>Sede Piura UPN</v>
          </cell>
          <cell r="G357" t="str">
            <v>Revisión integral del frente TI - Aceleradora</v>
          </cell>
          <cell r="H357" t="str">
            <v>UPN</v>
          </cell>
          <cell r="I357" t="str">
            <v>Álvaro Valdez - VP Operaciones</v>
          </cell>
          <cell r="J357" t="str">
            <v>Sharon Chou</v>
          </cell>
          <cell r="K357" t="str">
            <v>https://educorpperu-my.sharepoint.com/personal/diana_zapata_laureate_pe1/Documents/Aplicaciones/Microsoft%20Forms/REGISTRO%20DE%20INICIATIVAS%20-%20GESTI%C3%93N%20DE%20LA%20DEMANDA%20(2%201/Pregunta/VB%20UPN%20Ica%20y%20Piura_Franco%20Manuel%20Vera%20S%204.pdf</v>
          </cell>
          <cell r="L357" t="str">
            <v>Franco Vera</v>
          </cell>
          <cell r="M357">
            <v>46447</v>
          </cell>
          <cell r="N357" t="str">
            <v>No</v>
          </cell>
          <cell r="O357"/>
          <cell r="P357"/>
          <cell r="Q357" t="str">
            <v>Otro</v>
          </cell>
          <cell r="R357" t="str">
            <v>Completar el Gantt de actividades desde el frente de TI - Digital Tech</v>
          </cell>
          <cell r="S357" t="str">
            <v>Completar el Gantt de actividades desde el frente de TI - Digital Tech</v>
          </cell>
          <cell r="T357" t="str">
            <v>VP TTD</v>
          </cell>
          <cell r="U357" t="str">
            <v>Todos</v>
          </cell>
          <cell r="V357" t="str">
            <v>Crecimiento escalable</v>
          </cell>
          <cell r="W357" t="str">
            <v>No</v>
          </cell>
          <cell r="X357" t="str">
            <v>No cuantificado o S/0</v>
          </cell>
          <cell r="Y357" t="str">
            <v>Nueva sede UPN Piura</v>
          </cell>
          <cell r="Z357" t="str">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v>
          </cell>
          <cell r="AA357">
            <v>1.4</v>
          </cell>
        </row>
        <row r="358">
          <cell r="A358">
            <v>388</v>
          </cell>
          <cell r="B358">
            <v>46275.6897453704</v>
          </cell>
          <cell r="C358">
            <v>46275.699733796297</v>
          </cell>
          <cell r="D358" t="str">
            <v>gerson.vereau@laureate.pe</v>
          </cell>
          <cell r="E358" t="str">
            <v>Gerson Vereau Rosas</v>
          </cell>
          <cell r="F358" t="str">
            <v>Mejoras en las integraciones de Pagos UPN</v>
          </cell>
          <cell r="G358" t="str">
            <v>Eliminar incidencias recurrentes, reducir la complejidad técnica y disminuir los tiempos de integración de los flujos de publicación y procesamiento de pagos mediante el rediseño de las integraciones y su orquestación con APIs/MuleSoft.</v>
          </cell>
          <cell r="H358" t="str">
            <v>UPN</v>
          </cell>
          <cell r="I358" t="str">
            <v>Martín Santana - Rectorado UPN</v>
          </cell>
          <cell r="J358" t="str">
            <v>Christian E. Quiroz Plefke</v>
          </cell>
          <cell r="K358" t="str">
            <v>https://educorpperu-my.sharepoint.com/personal/diana_zapata_laureate_pe1/Documents/Aplicaciones/Microsoft%20Forms/REGISTRO%20DE%20INICIATIVAS%20-%20GESTI%C3%93N%20DE%20LA%20DEMANDA%20(2%201/Pregunta/kickoff%20evidencia_Gerson%20Vereau%20Rosas.PNG</v>
          </cell>
          <cell r="L358" t="str">
            <v>Gerson Vereau</v>
          </cell>
          <cell r="M358">
            <v>46344</v>
          </cell>
          <cell r="N358" t="str">
            <v>No</v>
          </cell>
          <cell r="O358"/>
          <cell r="P358"/>
          <cell r="Q358" t="str">
            <v>ITSM</v>
          </cell>
          <cell r="R358" t="str">
            <v>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v>
          </cell>
          <cell r="S358" t="str">
            <v>Contar con integraciones simplificadas y desacopladas, orquestadas mediante APIs/MuleSoft, con procesamiento síncrono y menor dependencia de componentes como colas, ODS, jobs .NET, PM2, SFTP y crontabs, reduciendo incidencias y tiempos de procesamiento.</v>
          </cell>
          <cell r="T358" t="str">
            <v>Creación y publicación de deudas; retorno de pagos a Banner y CRM; retorno de pagos a PeopleSoft. Impacta las integraciones entre Banner, PeopleSoft, Asbanc, Portal de Pagos y CRM.</v>
          </cell>
          <cell r="U358" t="str">
            <v>Alumnos</v>
          </cell>
          <cell r="V358" t="str">
            <v>Crecimiento escalable</v>
          </cell>
          <cell r="W358" t="str">
            <v>No</v>
          </cell>
          <cell r="X358" t="str">
            <v>No cuantificado o S/0</v>
          </cell>
          <cell r="Y358" t="str">
            <v>Mayor estabilidad de los flujos de pago, reducción de incidencias, menor complejidad técnica, mayor visibilidad del procesamiento y reducción del tiempo de sincronización de información.</v>
          </cell>
          <cell r="Z358" t="str">
            <v>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v>
          </cell>
          <cell r="AA358">
            <v>2.2999999999999998</v>
          </cell>
        </row>
        <row r="359">
          <cell r="A359">
            <v>389</v>
          </cell>
          <cell r="B359">
            <v>46279.7129166667</v>
          </cell>
          <cell r="C359">
            <v>46279.734270833302</v>
          </cell>
          <cell r="D359" t="str">
            <v>manuel.castro@upc.pe</v>
          </cell>
          <cell r="E359" t="str">
            <v>Manuel Maguin Castro Chiroque</v>
          </cell>
          <cell r="F359" t="str">
            <v>Solicitud para agregar comunicado a responsables de reservas por ubooking.</v>
          </cell>
          <cell r="G359" t="str">
            <v xml:space="preserve">Necesitamos enviar el mensaje a los responsables de las reservas para comunicarles su responsabilidad en el uso de los espacios y sobre el servicio de soporte en el aula (ubooking). Todo ello en cumplimiento al requerimiento del área legal. </v>
          </cell>
          <cell r="H359" t="str">
            <v>UPC</v>
          </cell>
          <cell r="I359" t="str">
            <v>Álvaro Valdez - VP Operaciones</v>
          </cell>
          <cell r="J359" t="str">
            <v>Manuel Castro Chiroque</v>
          </cell>
          <cell r="K359" t="str">
            <v>https://educorpperu-my.sharepoint.com/personal/diana_zapata_laureate_pe1/Documents/Aplicaciones/Microsoft%20Forms/REGISTRO%20DE%20INICIATIVAS%20-%20GESTI%C3%93N%20DE%20LA%20DEMANDA%20(2%201/Pregunta/Solicitud%20__%20agregar%20texto%20mensaje%20de%20auto%20re_Manuel%20Maguin%20Castro.pdf</v>
          </cell>
          <cell r="L359" t="str">
            <v>Franco Vera</v>
          </cell>
          <cell r="M359">
            <v>46286</v>
          </cell>
          <cell r="N359" t="str">
            <v>No</v>
          </cell>
          <cell r="O359"/>
          <cell r="P359"/>
          <cell r="Q359" t="str">
            <v>Regulatoria</v>
          </cell>
          <cell r="R359" t="str">
            <v xml:space="preserve">Los usuarios de la reservas desconocen la responsabilidad que implica la reserva y sobre el servicio de soporte del equipo de ambientes académicos. </v>
          </cell>
          <cell r="S359" t="str">
            <v>Que los usuarios entiendan la implicancias de las reservas logrando el cumplimineto regulatorio indicado por Legal.</v>
          </cell>
          <cell r="T359" t="str">
            <v>Gestión de reservas por ubooking, servicio de soporte de ambientes académicos y cumplimiento con el área Legal.</v>
          </cell>
          <cell r="U359" t="str">
            <v>Todos</v>
          </cell>
          <cell r="V359" t="str">
            <v>Excelencia operativa</v>
          </cell>
          <cell r="W359" t="str">
            <v>No</v>
          </cell>
          <cell r="X359" t="str">
            <v>No cuantificado o S/0</v>
          </cell>
          <cell r="Y359" t="str">
            <v>Cumplimiento con lo requerido por el área legal y el resguardo de los espacios reservados por docentes y personal administrativo.</v>
          </cell>
          <cell r="Z359" t="str">
            <v>https://educorpperu-my.sharepoint.com/personal/diana_zapata_laureate_pe1/_layouts/15/Doc.aspx?sourcedoc=%7B1318FDAB-0EB1-40E3-9361-7F46557937B5%7D&amp;file=Gesti%C3%B3n%20de%20iniciativas%20-%20Proceso%20y%20registro%202_Manuel%20Maguin%20Castro%202.pptx&amp;action=edit&amp;mobileredirect=true</v>
          </cell>
          <cell r="AA359">
            <v>2.7</v>
          </cell>
        </row>
        <row r="360">
          <cell r="A360">
            <v>390</v>
          </cell>
          <cell r="B360">
            <v>46280.628564814797</v>
          </cell>
          <cell r="C360">
            <v>46280.637210648099</v>
          </cell>
          <cell r="D360" t="str">
            <v>jean.brache@laureate.pe</v>
          </cell>
          <cell r="E360" t="str">
            <v>Jean Brache Raez</v>
          </cell>
          <cell r="F360" t="str">
            <v>Dashboard Collectability UPN</v>
          </cell>
          <cell r="G360" t="str">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v>
          </cell>
          <cell r="H360" t="str">
            <v>UPN</v>
          </cell>
          <cell r="I360" t="str">
            <v>Alex Pendavis - VP Finanzas</v>
          </cell>
          <cell r="J360" t="str">
            <v>Keila Pahuacho</v>
          </cell>
          <cell r="K360" t="str">
            <v>https://educorpperu-my.sharepoint.com/personal/diana_zapata_laureate_pe1/Documents/Aplicaciones/Microsoft%20Forms/REGISTRO%20DE%20INICIATIVAS%20-%20GESTI%C3%93N%20DE%20LA%20DEMANDA%20(2%201/Pregunta/Aprobaci%C3%B3n%20Dashboard%20UPN_Jean%20Brache%20Raez.pdf</v>
          </cell>
          <cell r="L360" t="str">
            <v>Franco Vera</v>
          </cell>
          <cell r="M360">
            <v>46508</v>
          </cell>
          <cell r="N360" t="str">
            <v>No</v>
          </cell>
          <cell r="O360"/>
          <cell r="P360"/>
          <cell r="Q360" t="str">
            <v>Otro</v>
          </cell>
          <cell r="R360" t="str">
            <v>Procesos manuales para obtener la información de los reportes asociados al collectability de UPN generando mucho tema de documentación y potenciales errores en la creación de la información respectiva.</v>
          </cell>
          <cell r="S360" t="str">
            <v>El dashboard debe contar con la información ya plasmada en el dashboard de collectability de UPC que se realizó hace un año y tiene como objetivo tener la información del ingreso y cobranza de la institución por un periodo especifico.</v>
          </cell>
          <cell r="T360" t="str">
            <v>Contabilidad (Área técnica, E2G y reporting)</v>
          </cell>
          <cell r="U360" t="str">
            <v>Administrativos</v>
          </cell>
          <cell r="V360" t="str">
            <v>Excelencia operativa</v>
          </cell>
          <cell r="W360" t="str">
            <v>No</v>
          </cell>
          <cell r="X360" t="str">
            <v>No cuantificado o S/0</v>
          </cell>
          <cell r="Y360" t="str">
            <v>Eficiencia en tiempo (horas hombre), automatización de procesos (menos errores de reportes manuales).</v>
          </cell>
          <cell r="Z360" t="str">
            <v>https://educorpperu-my.sharepoint.com/personal/diana_zapata_laureate_pe1/_layouts/15/Doc.aspx?sourcedoc=%7B2B9ED013-3C97-4E24-8859-BDAA6B4A5F99%7D&amp;file=Gesti%C3%B3n%20de%20iniciativas%20-%20Proceso%20y%20registro%20(_Jean%20Brache%20Raez.pptx&amp;action=edit&amp;mobileredirect=true</v>
          </cell>
          <cell r="AA360">
            <v>0.60000000000000009</v>
          </cell>
        </row>
        <row r="361">
          <cell r="A361">
            <v>391</v>
          </cell>
          <cell r="B361">
            <v>46280.637268518498</v>
          </cell>
          <cell r="C361">
            <v>46280.643240740697</v>
          </cell>
          <cell r="D361" t="str">
            <v>jean.brache@laureate.pe</v>
          </cell>
          <cell r="E361" t="str">
            <v>Jean Brache Raez</v>
          </cell>
          <cell r="F361" t="str">
            <v>Dashboard Permanencia UPN</v>
          </cell>
          <cell r="G361" t="str">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v>
          </cell>
          <cell r="H361" t="str">
            <v>UPN</v>
          </cell>
          <cell r="I361" t="str">
            <v>Alex Pendavis - VP Finanzas</v>
          </cell>
          <cell r="J361" t="str">
            <v>Keila Pahuacho</v>
          </cell>
          <cell r="K361" t="str">
            <v>https://educorpperu-my.sharepoint.com/personal/diana_zapata_laureate_pe1/Documents/Aplicaciones/Microsoft%20Forms/REGISTRO%20DE%20INICIATIVAS%20-%20GESTI%C3%93N%20DE%20LA%20DEMANDA%20(2%201/Pregunta/Aprobaci%C3%B3n%20Dashboard%20UPN_Jean%20Brache%20Raez%201.pdf</v>
          </cell>
          <cell r="L361" t="str">
            <v>Franco Vera</v>
          </cell>
          <cell r="M361">
            <v>46539</v>
          </cell>
          <cell r="N361" t="str">
            <v>No</v>
          </cell>
          <cell r="O361"/>
          <cell r="P361"/>
          <cell r="Q361" t="str">
            <v>Otro</v>
          </cell>
          <cell r="R361" t="str">
            <v>Procesos manuales para obtener la información de los reportes asociados a permanencia de UPN generando mucho tema de documentación y potenciales errores en la creación de la información respectiva.</v>
          </cell>
          <cell r="S361" t="str">
            <v>Se espera que la herramienta sea un simil del dashboard de permanencia de UPC donde obtenemos el dato del promedio de estudios de los alumnos matriculados en un año especifico.</v>
          </cell>
          <cell r="T361" t="str">
            <v>Contabilidad (Área técnica, E2G y reporting)</v>
          </cell>
          <cell r="U361" t="str">
            <v>Administrativos</v>
          </cell>
          <cell r="V361" t="str">
            <v>Excelencia operativa</v>
          </cell>
          <cell r="W361" t="str">
            <v>No</v>
          </cell>
          <cell r="X361" t="str">
            <v>No cuantificado o S/0</v>
          </cell>
          <cell r="Y361" t="str">
            <v>Eficiencia en tiempo (horas hombre), automatización de procesos (menos errores de reportes manuales).</v>
          </cell>
          <cell r="Z361" t="str">
            <v>https://educorpperu-my.sharepoint.com/personal/diana_zapata_laureate_pe1/_layouts/15/Doc.aspx?sourcedoc=%7BF61FC638-366C-4D5E-9E6C-AA468DE20AF5%7D&amp;file=Gesti%C3%B3n%20de%20iniciativas%20-%20Proceso%20y%20registro%20(_Jean%20Brache%20Raez%201.pptx&amp;action=edit&amp;mobileredirect=true</v>
          </cell>
          <cell r="AA361">
            <v>0.60000000000000009</v>
          </cell>
        </row>
        <row r="362">
          <cell r="A362">
            <v>392</v>
          </cell>
          <cell r="B362">
            <v>46283.465358796297</v>
          </cell>
          <cell r="C362">
            <v>46283.5613773148</v>
          </cell>
          <cell r="D362" t="str">
            <v>manuel.castro@upc.pe</v>
          </cell>
          <cell r="E362" t="str">
            <v>Manuel Maguin Castro Chiroque</v>
          </cell>
          <cell r="F362" t="str">
            <v>Plataforma de gestión y administración del servicio de Taxis Laureate UPC y UPN</v>
          </cell>
          <cell r="G362" t="str">
            <v>Gestionar y administrar los servicios de proveedores de taxis, garantizando un control automatizado, eficiente y auditable.</v>
          </cell>
          <cell r="H362" t="str">
            <v>CORP</v>
          </cell>
          <cell r="I362" t="str">
            <v>Álvaro Valdez - VP Operaciones</v>
          </cell>
          <cell r="J362" t="str">
            <v>Manuel Castro Chiroque</v>
          </cell>
          <cell r="K362" t="str">
            <v>https://educorpperu-my.sharepoint.com/personal/diana_zapata_laureate_pe1/Documents/Aplicaciones/Microsoft%20Forms/REGISTRO%20DE%20INICIATIVAS%20-%20GESTI%C3%93N%20DE%20LA%20DEMANDA%20(2%201/Pregunta/VBSonia_Manuel%20Maguin%20Castro.pdf</v>
          </cell>
          <cell r="L362" t="str">
            <v>Franco Vera</v>
          </cell>
          <cell r="M362">
            <v>46293</v>
          </cell>
          <cell r="N362" t="str">
            <v>No</v>
          </cell>
          <cell r="O362"/>
          <cell r="P362"/>
          <cell r="Q362" t="str">
            <v>Otro</v>
          </cell>
          <cell r="R362" t="str">
            <v xml:space="preserve">El proceso actual del registro de servicios de taxis se hace mediante un excel y dicho registro lo genera el proveedor, no teniendo un control y gobierno sobre las transacciones regustradas y facturadas posteriormente. </v>
          </cell>
          <cell r="S362" t="str">
            <v>Gestión y administración de todos los servicios de taxis mediante una plataforma de gestión.</v>
          </cell>
          <cell r="T362" t="str">
            <v>Servicios de taxis para UPC, UPN y Laureate</v>
          </cell>
          <cell r="U362" t="str">
            <v>Administrativos</v>
          </cell>
          <cell r="V362" t="str">
            <v>Excelencia operativa</v>
          </cell>
          <cell r="W362" t="str">
            <v>No</v>
          </cell>
          <cell r="X362" t="str">
            <v>No cuantificado o S/0</v>
          </cell>
          <cell r="Y362" t="str">
            <v xml:space="preserve">Orden, seguridad, trazabilidad y auditoria sobre datos confiables de servicios de taxis mediante una plataforma web. </v>
          </cell>
          <cell r="Z362" t="str">
            <v>https://educorpperu-my.sharepoint.com/personal/diana_zapata_laureate_pe1/_layouts/15/Doc.aspx?sourcedoc=%7BC18E2B37-8E3C-4A15-B2D6-25EF67255DA3%7D&amp;file=Gesti%C3%B3n%20de%20iniciativas%20-%20Proceso%20y%20registro%202_Manuel%20Maguin%20Castro%203.pptx&amp;action=edit&amp;mobileredirect=true</v>
          </cell>
          <cell r="AA362">
            <v>0.60000000000000009</v>
          </cell>
        </row>
        <row r="363">
          <cell r="A363">
            <v>393</v>
          </cell>
          <cell r="B363">
            <v>46286.470509259299</v>
          </cell>
          <cell r="C363">
            <v>46286.481377314798</v>
          </cell>
          <cell r="D363" t="str">
            <v>estefany.castillo@laureate.pe</v>
          </cell>
          <cell r="E363" t="str">
            <v>Estefany Castillo Ayllon</v>
          </cell>
          <cell r="F363" t="str">
            <v>Automatización flujo de NC desde Spring hacia ERP (UPC, CIB, UPN)</v>
          </cell>
          <cell r="G363" t="str">
            <v>Necesitamos automatizar la transferencia de notas de crédito desde Spring hacia el ERP con la finalidad de reducir manualidad, reducir FTE (practicante) y minimizar riesgos en las transferencias.</v>
          </cell>
          <cell r="H363" t="str">
            <v>CORP</v>
          </cell>
          <cell r="I363" t="str">
            <v>Alex Pendavis - VP Finanzas</v>
          </cell>
          <cell r="J363" t="str">
            <v>Estefany Castillo</v>
          </cell>
          <cell r="K363" t="str">
            <v>https://educorpperu-my.sharepoint.com/personal/diana_zapata_laureate_pe1/Documents/Aplicaciones/Microsoft%20Forms/REGISTRO%20DE%20INICIATIVAS%20-%20GESTI%C3%93N%20DE%20LA%20DEMANDA%20(2%201/Pregunta/VB%20Alex%20Pendavis_Estefany%20Castillo%20Ay.pdf</v>
          </cell>
          <cell r="L363" t="str">
            <v>Franco Vera</v>
          </cell>
          <cell r="M363">
            <v>46466</v>
          </cell>
          <cell r="N363" t="str">
            <v>No</v>
          </cell>
          <cell r="O363"/>
          <cell r="P363"/>
          <cell r="Q363" t="str">
            <v>Otro</v>
          </cell>
          <cell r="R363" t="str">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v>
          </cell>
          <cell r="S363" t="str">
            <v>Automatización del flujo de NC hacia el ERP</v>
          </cell>
          <cell r="T363" t="str">
            <v>Tesoreria</v>
          </cell>
          <cell r="U363" t="str">
            <v>Todos</v>
          </cell>
          <cell r="V363" t="str">
            <v>Excelencia operativa</v>
          </cell>
          <cell r="W363" t="str">
            <v>No</v>
          </cell>
          <cell r="X363" t="str">
            <v>Menor a S/100,000.00</v>
          </cell>
          <cell r="Y363" t="str">
            <v xml:space="preserve">Menor riesgo en los reembolsos hacia los estudiantes. Asimismo, reducción de manualidad para incrementar análisis. </v>
          </cell>
          <cell r="Z363" t="str">
            <v>https://educorpperu-my.sharepoint.com/personal/diana_zapata_laureate_pe1/_layouts/15/Doc.aspx?sourcedoc=%7BDB9207C3-0AA8-430F-9B02-E29A7EB535D9%7D&amp;file=Gesti%C3%B3n%20de%20iniciativas%20-%20Tesoreria_Estefany%20Castillo%20Ay.pptx&amp;action=edit&amp;mobileredirect=true</v>
          </cell>
          <cell r="AA363">
            <v>1.35</v>
          </cell>
        </row>
        <row r="364">
          <cell r="A364">
            <v>394</v>
          </cell>
          <cell r="B364">
            <v>46286.453252314801</v>
          </cell>
          <cell r="C364">
            <v>46286.721203703702</v>
          </cell>
          <cell r="D364" t="str">
            <v>carlos.olivera@laureate.pe</v>
          </cell>
          <cell r="E364" t="str">
            <v>Carlos Olivera Fatacioli</v>
          </cell>
          <cell r="F364" t="str">
            <v>Migración a Grade Export V2</v>
          </cell>
          <cell r="G364" t="str">
            <v xml:space="preserve">Necesitamos migrar de la herramienta Grade Export V1 a la V2 para mantener disponible la migración manual y a demanda de las calificaciones de Blackboard UPN al Portal Académico, logrando la actualización oportuna de las notas.
</v>
          </cell>
          <cell r="H364" t="str">
            <v>UPN</v>
          </cell>
          <cell r="I364" t="str">
            <v>Mónica García - VP Operaciones Digitales y Online</v>
          </cell>
          <cell r="J364" t="str">
            <v>Carlos Olivera Fatacioli</v>
          </cell>
          <cell r="K364" t="str">
            <v>https://educorpperu-my.sharepoint.com/personal/diana_zapata_laureate_pe1/Documents/Aplicaciones/Microsoft%20Forms/REGISTRO%20DE%20INICIATIVAS%20-%20GESTI%C3%93N%20DE%20LA%20DEMANDA%20(2%201/Pregunta/VB-Antonio%20Rodriguez_Carlos%20Olivera%20Fatac.pdf</v>
          </cell>
          <cell r="L364" t="str">
            <v>Ángela Lucano</v>
          </cell>
          <cell r="M364">
            <v>46346</v>
          </cell>
          <cell r="N364" t="str">
            <v>No</v>
          </cell>
          <cell r="O364"/>
          <cell r="P364"/>
          <cell r="Q364" t="str">
            <v>Regulatoria</v>
          </cell>
          <cell r="R364" t="str">
            <v xml:space="preserve">Al no migrar a la versión 2 de Grade Export antes del tiempo indicado por el proveedor (31 enero 2027), los docentes no podrán realizar transferencias manuales de sus calificaciones de Blackboard al Portal Académico.
</v>
          </cell>
          <cell r="S364" t="str">
            <v>Tener activo el Export Grade V2 para la primera semana de enero 2027 que es el inicio del ciclo de verano en UPN.</v>
          </cell>
          <cell r="T364" t="str">
            <v xml:space="preserve">Portal Académico
Blackboard LMS UPN.
</v>
          </cell>
          <cell r="U364" t="str">
            <v>Docentes</v>
          </cell>
          <cell r="V364" t="str">
            <v>Excelencia operativa</v>
          </cell>
          <cell r="W364" t="str">
            <v>No</v>
          </cell>
          <cell r="X364" t="str">
            <v>No cuantificado o S/0</v>
          </cell>
          <cell r="Y364" t="str">
            <v xml:space="preserve">Más de 4 mil docentes tendrán disponible la herramienta
Al tener una transferencia a demanda las notas estarán disponibles  rápidamente para beneficio del estudiante.
</v>
          </cell>
          <cell r="Z364" t="str">
            <v>https://educorpperu-my.sharepoint.com/personal/diana_zapata_laureate_pe1/_layouts/15/Doc.aspx?sourcedoc=%7BB547D03D-D652-4E06-A901-EA8DC96E7D80%7D&amp;file=Gesti%C3%B3n%20de%20iniciativas%20-%20GradeExport%20V2_Carlos%20Olivera%20Fatac.pptx&amp;action=edit&amp;mobileredirect=true</v>
          </cell>
          <cell r="AA364">
            <v>2.5499999999999998</v>
          </cell>
        </row>
        <row r="365">
          <cell r="A365">
            <v>395</v>
          </cell>
          <cell r="B365">
            <v>46286.8926041667</v>
          </cell>
          <cell r="C365">
            <v>46286.8956481481</v>
          </cell>
          <cell r="D365" t="str">
            <v>jose.herbozo@laureate.pe</v>
          </cell>
          <cell r="E365" t="str">
            <v>José Paredes Herbozo</v>
          </cell>
          <cell r="F365" t="str">
            <v>Piloto Genesys Copilot: asistencia en tiempo real al asesor comercial.</v>
          </cell>
          <cell r="G365" t="str">
            <v>Asistir al asesor en tiempo real con respuestas, conocimiento y próximos pasos, reduciendo su esfuerzo y estandarizando la atención; disminuir el TMO/AHT; mejorar la conversión comercial; y elevar la calidad y el cumplimiento.</v>
          </cell>
          <cell r="H365" t="str">
            <v>UPC</v>
          </cell>
          <cell r="I365" t="str">
            <v>Ivan Olivares - VP Marketing y Comercial</v>
          </cell>
          <cell r="J365" t="str">
            <v>Jaime Medina Salcedo</v>
          </cell>
          <cell r="K365" t="str">
            <v>https://educorpperu-my.sharepoint.com/personal/diana_zapata_laureate_pe1/Documents/Aplicaciones/Microsoft%20Forms/REGISTRO%20DE%20INICIATIVAS%20-%20GESTI%C3%93N%20DE%20LA%20DEMANDA%20(2%201/Pregunta/olk_U8L1QjHKPo_Jos%C3%A9%20Paredes%20Herbozo.png</v>
          </cell>
          <cell r="L365" t="str">
            <v>Jose Paredes</v>
          </cell>
          <cell r="M365">
            <v>46326</v>
          </cell>
          <cell r="N365" t="str">
            <v>No</v>
          </cell>
          <cell r="O365"/>
          <cell r="P365"/>
          <cell r="Q365" t="str">
            <v>Otro</v>
          </cell>
          <cell r="R365" t="str">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v>
          </cell>
          <cell r="S365" t="str">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v>
          </cell>
          <cell r="T365" t="str">
            <v>Procesos impactados: Atención comercial en tiempo real: argumentación, manejo de objeciones, tipificación y cierre de la interacción (ACW).
Áreas beneficiadas: Ventas/Comercial, Calidad, Operaciones Comerciales, TI.</v>
          </cell>
          <cell r="U365" t="str">
            <v>Administrativos</v>
          </cell>
          <cell r="V365" t="str">
            <v>Excelencia operativa</v>
          </cell>
          <cell r="W365" t="str">
            <v>No</v>
          </cell>
          <cell r="X365" t="str">
            <v>No cuantificado o S/0</v>
          </cell>
          <cell r="Y365" t="str">
            <v>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v>
          </cell>
          <cell r="Z365" t="str">
            <v>https://educorpperu-my.sharepoint.com/personal/diana_zapata_laureate_pe1/_layouts/15/Doc.aspx?sourcedoc=%7BEAA8EBCA-562A-4852-AD47-94FC12F890F1%7D&amp;file=Caso_de_Uso_Genesys_Copilot_Piloto_Jos%C3%A9%20Paredes%20Herbozo.docx&amp;action=default&amp;mobileredirect=true</v>
          </cell>
          <cell r="AA365">
            <v>0.60000000000000009</v>
          </cell>
        </row>
        <row r="366">
          <cell r="A366">
            <v>396</v>
          </cell>
          <cell r="B366">
            <v>46287.361562500002</v>
          </cell>
          <cell r="C366">
            <v>46287.387499999997</v>
          </cell>
          <cell r="D366" t="str">
            <v>HECTOR.VIALE@UPC.PE</v>
          </cell>
          <cell r="E366" t="str">
            <v>Hector Viale Tudela</v>
          </cell>
          <cell r="F366" t="str">
            <v>PROYECTO OEP - Matrícula en línea DPA debido a la necesidad de eliminar los pagos por OEPs</v>
          </cell>
          <cell r="G366" t="str">
            <v>Matrícula en línea DPA para eliminar los pagos por OEPs para lograr eficiencias (S/ 56,000 anuales), reducir los tiempos de preparación para la matrícula.</v>
          </cell>
          <cell r="H366" t="str">
            <v>UPC</v>
          </cell>
          <cell r="I366" t="str">
            <v>Milagros Morgan - Rectorado UPC</v>
          </cell>
          <cell r="J366" t="str">
            <v>Héctor Viale</v>
          </cell>
          <cell r="K366" t="str">
            <v>https://educorpperu-my.sharepoint.com/personal/diana_zapata_laureate_pe1/Documents/Aplicaciones/Microsoft%20Forms/REGISTRO%20DE%20INICIATIVAS%20-%20GESTI%C3%93N%20DE%20LA%20DEMANDA%20(2%201/Pregunta/RE_%20Planes%20de%20Acci%C3%B3n_Ingles%20y%20DPA%20-%20OEPs_Hector%20Viale%20Tudela.pdf</v>
          </cell>
          <cell r="L366" t="str">
            <v>Ángela Lucano</v>
          </cell>
          <cell r="M366">
            <v>46357</v>
          </cell>
          <cell r="N366" t="str">
            <v>Sí</v>
          </cell>
          <cell r="O366" t="str">
            <v>G&amp;A</v>
          </cell>
          <cell r="P366" t="str">
            <v>76590</v>
          </cell>
          <cell r="Q366" t="str">
            <v>Otro</v>
          </cell>
          <cell r="R366" t="str">
            <v>Empleo de recursos humanos y de tiempo previo al inicio de la matrícula con el consecuente pago por OEPs lo que originaría retrasos y errores en la matrícula lo cual impacta en la experiencia del alumno.</v>
          </cell>
          <cell r="S366" t="str">
            <v>Matrícula en línea o automatrícula en Banner con la consecuente eliminación de recursos humanos adicionales y sin errores mejorando la experiencia del alumno.</v>
          </cell>
          <cell r="T366" t="str">
            <v>DPA, Facturación, It Service, equipo de Blackboard</v>
          </cell>
          <cell r="U366" t="str">
            <v>Administrativos</v>
          </cell>
          <cell r="V366" t="str">
            <v>Excelencia operativa</v>
          </cell>
          <cell r="W366" t="str">
            <v>No</v>
          </cell>
          <cell r="X366" t="str">
            <v>Menor a S/100,000.00</v>
          </cell>
          <cell r="Y366" t="str">
            <v>Minimizar errores en la matrícula, experiencia del alumno, autonomía del estudiante, ahorro en recursos de tiempo y de personal.</v>
          </cell>
          <cell r="Z366" t="str">
            <v>https://educorpperu-my.sharepoint.com/personal/diana_zapata_laureate_pe1/_layouts/15/Doc.aspx?sourcedoc=%7BC8536A59-EFDA-4935-87D6-F73A5ACD8846%7D&amp;file=Gesti%C3%B3n%20de%20iniciativas%20-%20Proceso%20y%20registro%203_Hector%20Viale%20Tudela.pptx&amp;action=edit&amp;mobileredirect=true</v>
          </cell>
          <cell r="AA366">
            <v>0.75000000000000011</v>
          </cell>
        </row>
        <row r="367">
          <cell r="A367">
            <v>397</v>
          </cell>
          <cell r="B367">
            <v>46287.749722222201</v>
          </cell>
          <cell r="C367">
            <v>46287.762430555602</v>
          </cell>
          <cell r="D367" t="str">
            <v>anthony.lazaro@laureate.pe</v>
          </cell>
          <cell r="E367" t="str">
            <v>Anthony Adrian Lazaro Espadin</v>
          </cell>
          <cell r="F367" t="str">
            <v>Automatización de Autorización de acceso a Bases de DP</v>
          </cell>
          <cell r="G367" t="str">
            <v>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v>
          </cell>
          <cell r="H367" t="str">
            <v>CORP</v>
          </cell>
          <cell r="I367" t="str">
            <v>Rossina Caballero - VP Legal</v>
          </cell>
          <cell r="J367" t="str">
            <v>Pamela Carolina Espinoza Tavera</v>
          </cell>
          <cell r="K367" t="str">
            <v>https://educorpperu-my.sharepoint.com/personal/diana_zapata_laureate_pe1/Documents/Aplicaciones/Microsoft%20Forms/REGISTRO%20DE%20INICIATIVAS%20-%20GESTI%C3%93N%20DE%20LA%20DEMANDA%20(2%201/Pregunta/Correo%20de%20autorizaci%C3%B3n%20-%20Iniciativa_%20Automati_Anthony%20Adrian%20Lazar.pdf</v>
          </cell>
          <cell r="L367" t="str">
            <v>Franco Vera</v>
          </cell>
          <cell r="M367">
            <v>46295</v>
          </cell>
          <cell r="N367" t="str">
            <v>No</v>
          </cell>
          <cell r="O367"/>
          <cell r="P367"/>
          <cell r="Q367" t="str">
            <v>Otro</v>
          </cell>
          <cell r="R367" t="str">
            <v>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v>
          </cell>
          <cell r="S367" t="str">
            <v>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v>
          </cell>
          <cell r="T367" t="str">
            <v>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v>
          </cell>
          <cell r="U367" t="str">
            <v>Administrativos</v>
          </cell>
          <cell r="V367" t="str">
            <v>Excelencia operativa</v>
          </cell>
          <cell r="W367" t="str">
            <v>No</v>
          </cell>
          <cell r="X367" t="str">
            <v>No cuantificado o S/0</v>
          </cell>
          <cell r="Y367" t="str">
            <v>Liberación de horas/hombre que se pueden destinar a otras tareas del área.
Limpiar los errores materiales por interveción manual.
Eficiencia en tiempo de respuesta a los usuarios.
Se tienen SLA más cortos (beneficio a los usuarios).</v>
          </cell>
          <cell r="Z367" t="str">
            <v>https://educorpperu-my.sharepoint.com/personal/diana_zapata_laureate_pe1/_layouts/15/Doc.aspx?sourcedoc=%7B525E68B4-DA11-4E32-B0D6-32860508EF47%7D&amp;file=Gesti%C3%B3n%20de%20Iniciativa%20-%20Proceso%20de%20autorizaci_Anthony%20Adrian%20Lazar.pptx&amp;action=edit&amp;mobileredirect=true</v>
          </cell>
          <cell r="AA367">
            <v>0.60000000000000009</v>
          </cell>
        </row>
      </sheetData>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6ZGUXXlHakiZgFZN8-hydbROv9Kgp0RNhLcMB7cEigLToGnvcUZfQbs1IwamoGip" itemId="01PIIQJ5OG3E46T7LIIFCJDNEO755WCDER">
      <xxl21:absoluteUrl r:id="rId2"/>
      <xxl21:relativeUrl r:id="rId3"/>
    </xxl21:alternateUrls>
    <sheetNames>
      <sheetName val="Sheet1"/>
      <sheetName val="Criterios de priorización"/>
    </sheetNames>
    <sheetDataSet>
      <sheetData sheetId="0">
        <row r="3">
          <cell r="A3">
            <v>2</v>
          </cell>
          <cell r="B3">
            <v>46289.379004629598</v>
          </cell>
          <cell r="C3">
            <v>46289.393344907403</v>
          </cell>
          <cell r="D3" t="str">
            <v>bruno.chiappe@laureate.pe</v>
          </cell>
          <cell r="E3" t="str">
            <v>Bruno Chiappe Vegas</v>
          </cell>
          <cell r="F3" t="str">
            <v>Automatización de carga de llamadas de Genesys a CRM Cibertec</v>
          </cell>
          <cell r="G3" t="str">
            <v>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v>
          </cell>
          <cell r="H3" t="str">
            <v>CIB</v>
          </cell>
          <cell r="I3" t="str">
            <v>Humberto Marotta - Tecnologías y transformación digital</v>
          </cell>
          <cell r="J3" t="str">
            <v>Katia Garvich</v>
          </cell>
          <cell r="K3" t="str">
            <v>https://educorpperu.sharepoint.com/sites/ITCS/Documentos%20compartidos/Aplicaciones/Microsoft%20Forms/REGISTRO%20DE%20INICIATIVAS%20-%20GESTI%C3%93N%20DE%20LA%20DEMANDA%20V3/Aprobaci%C3%B3n%20de%20la%20iniciativa%20por%20el%20VP%20del%20%C3%A1rea%20sol/RE_%20CIB%20Carga%20de%20datos%20de%20llamadas_Bruno%20Chiappe%20Vegas.pdf</v>
          </cell>
          <cell r="L3" t="str">
            <v>Bruno Chiappe</v>
          </cell>
          <cell r="M3">
            <v>46326</v>
          </cell>
          <cell r="N3" t="str">
            <v>No</v>
          </cell>
          <cell r="O3"/>
          <cell r="P3"/>
          <cell r="Q3" t="str">
            <v>Otro</v>
          </cell>
          <cell r="R3" t="str">
            <v>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v>
          </cell>
          <cell r="S3" t="str">
            <v>Contar con un mecanismo automatizado que permita trasladar periódicamente la información de llamadas desde Genesys hacia CRM Cibertec, ejecutando las cargas y validaciones necesarias sin intervención manual recurrente y reduciendo significativamente los pases express.</v>
          </cell>
          <cell r="T3" t="str">
            <v xml:space="preserve">Proceso comercial / seguimiento de llamadas
Áreas impactadas:
- Command Center
</v>
          </cell>
          <cell r="U3" t="str">
            <v>Administrativos</v>
          </cell>
          <cell r="V3" t="str">
            <v>Excelencia operativa</v>
          </cell>
          <cell r="W3" t="str">
            <v>No</v>
          </cell>
          <cell r="X3" t="str">
            <v>No cuantificado o S/0</v>
          </cell>
          <cell r="Y3" t="str">
            <v>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v>
          </cell>
          <cell r="Z3" t="str">
            <v>https://educorpperu.sharepoint.com/sites/ITCS/_layouts/15/Doc.aspx?sourcedoc=%7BC67FA507-9566-45BD-8F12-A76BA4FD076A%7D&amp;file=Manual%20de%20carga_Bruno%20Chiappe%20Vegas.docx&amp;action=default&amp;mobileredirect=true</v>
          </cell>
          <cell r="AA3">
            <v>0.60000000000000009</v>
          </cell>
        </row>
        <row r="4">
          <cell r="A4">
            <v>3</v>
          </cell>
          <cell r="B4">
            <v>46289.480416666702</v>
          </cell>
          <cell r="C4">
            <v>46289.5005439815</v>
          </cell>
          <cell r="D4" t="str">
            <v>alejandra.beraun@laureate.pe</v>
          </cell>
          <cell r="E4" t="str">
            <v>Alejandra Beraun Ching</v>
          </cell>
          <cell r="F4" t="str">
            <v>Proyecto Cultura y Espacios</v>
          </cell>
          <cell r="G4" t="str">
            <v>Implementar una nueva aplicacion de reservas que mejore la gestión de asignación de salas y que esté correctamente distribuida para el personal administrativo. Para lo cual se está rediseñando el piso 26, de manera que la aplicación converse con el nuevo espacio.</v>
          </cell>
          <cell r="H4" t="str">
            <v>LAU</v>
          </cell>
          <cell r="I4" t="str">
            <v>Álvaro Valdez - VP Operaciones</v>
          </cell>
          <cell r="J4" t="str">
            <v>Alessandra Ravettino</v>
          </cell>
          <cell r="K4" t="str">
            <v>https://educorpperu.sharepoint.com/sites/ITCS/Documentos%20compartidos/Aplicaciones/Microsoft%20Forms/REGISTRO%20DE%20INICIATIVAS%20-%20GESTI%C3%93N%20DE%20LA%20DEMANDA%20V3/Aprobaci%C3%B3n%20de%20la%20iniciativa%20por%20el%20VP%20del%20%C3%A1rea%20sol/VB%20Alvaro%20Valdez%20-%20Archie_Alejandra%20Beraun%20Chi.pdf</v>
          </cell>
          <cell r="L4" t="str">
            <v>Franco Vera</v>
          </cell>
          <cell r="M4">
            <v>46325</v>
          </cell>
          <cell r="N4" t="str">
            <v>No</v>
          </cell>
          <cell r="O4"/>
          <cell r="P4"/>
          <cell r="Q4" t="str">
            <v>Otro</v>
          </cell>
          <cell r="R4" t="str">
            <v>Se contará con el proveedor actual de Communal hasta el 30/09 y se está buscando otra alternativa de app de reserva de espacios para el equipo central.</v>
          </cell>
          <cell r="S4" t="str">
            <v>Que la aplicación cumpla nuestras expectativas y nos permite distribuir adecuadamente todos los espacios de LCT en los que se encuentran nuestros colaboradores (salas de reuniones y estacionamiento), mejorando la experiencia del colaborador que asiste a sede</v>
          </cell>
          <cell r="T4" t="str">
            <v>Todos los equipos que asisten de manera presencial a LCT
Proceso de reserva de espacios (salas y estacionamientos)</v>
          </cell>
          <cell r="U4" t="str">
            <v>Administrativos</v>
          </cell>
          <cell r="V4" t="str">
            <v>Experiencia</v>
          </cell>
          <cell r="W4" t="str">
            <v>No</v>
          </cell>
          <cell r="X4" t="str">
            <v>No cuantificado o S/0</v>
          </cell>
          <cell r="Y4" t="str">
            <v>Mejora la experiencia del colaborador que asiste a sede (incluye VPs, visitas, entre otros)</v>
          </cell>
          <cell r="Z4" t="str">
            <v>https://educorpperu.sharepoint.com/sites/ITCS/_layouts/15/Doc.aspx?sourcedoc=%7B56FF1655-E73D-422C-A2B6-33849D7CB5A8%7D&amp;file=Gesti%C3%B3n%20de%20iniciativas%20-%20Archie%201_Alejandra%20Beraun%20Chi.pptx&amp;action=edit&amp;mobileredirect=true</v>
          </cell>
          <cell r="AA4">
            <v>0.70000000000000007</v>
          </cell>
        </row>
        <row r="5">
          <cell r="A5">
            <v>4</v>
          </cell>
          <cell r="B5">
            <v>46289.509953703702</v>
          </cell>
          <cell r="C5">
            <v>46289.537245370397</v>
          </cell>
          <cell r="D5" t="str">
            <v>suly.kong@upn.edu.pe</v>
          </cell>
          <cell r="E5" t="str">
            <v>Suly Kong Paredes</v>
          </cell>
          <cell r="F5" t="str">
            <v>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v>
          </cell>
          <cell r="G5" t="str">
            <v>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v>
          </cell>
          <cell r="H5" t="str">
            <v>UPN</v>
          </cell>
          <cell r="I5" t="str">
            <v>Martín Santana - Rectorado UPN</v>
          </cell>
          <cell r="J5" t="str">
            <v>Suly Kong Paredes</v>
          </cell>
          <cell r="K5" t="str">
            <v>https://educorpperu.sharepoint.com/sites/ITCS/Documentos%20compartidos/Aplicaciones/Microsoft%20Forms/REGISTRO%20DE%20INICIATIVAS%20-%20GESTI%C3%93N%20DE%20LA%20DEMANDA%20V3/Aprobaci%C3%B3n%20de%20la%20iniciativa%20por%20el%20VP%20del%20%C3%A1rea%20sol/correo%20de%20aprobaci%C3%B3n%20Alex%20Rueda_Suly%20Kong%20Paredes.pdf</v>
          </cell>
          <cell r="L5" t="str">
            <v>Gerson Vereau</v>
          </cell>
          <cell r="M5">
            <v>46307</v>
          </cell>
          <cell r="N5" t="str">
            <v>No</v>
          </cell>
          <cell r="O5"/>
          <cell r="P5"/>
          <cell r="Q5" t="str">
            <v>Regulatoria</v>
          </cell>
          <cell r="R5" t="str">
            <v>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v>
          </cell>
          <cell r="S5" t="str">
            <v>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v>
          </cell>
          <cell r="T5" t="str">
            <v xml:space="preserve">Contacto UPN </v>
          </cell>
          <cell r="U5" t="str">
            <v>Todos</v>
          </cell>
          <cell r="V5" t="str">
            <v>Excelencia operativa</v>
          </cell>
          <cell r="W5" t="str">
            <v>No</v>
          </cell>
          <cell r="X5" t="str">
            <v>No cuantificado o S/0</v>
          </cell>
          <cell r="Y5" t="str">
            <v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v>
          </cell>
          <cell r="Z5" t="str">
            <v>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v>
          </cell>
          <cell r="AA5">
            <v>2.7</v>
          </cell>
        </row>
        <row r="6">
          <cell r="A6">
            <v>5</v>
          </cell>
          <cell r="B6">
            <v>46290.495925925898</v>
          </cell>
          <cell r="C6">
            <v>46290.508599537003</v>
          </cell>
          <cell r="D6" t="str">
            <v>brenda.maguina@laureate.pe</v>
          </cell>
          <cell r="E6" t="str">
            <v>Brenda Michelle Maguiña Delgadillo</v>
          </cell>
          <cell r="F6" t="str">
            <v>Implementación de Reloj Fisico-Personal Fiscalizado Presencial.</v>
          </cell>
          <cell r="G6" t="str">
            <v xml:space="preserve">Necesitamos asegurar que el colaborador deberá realizar su marcación al llegar físicamente a las instalaciones de todas las instituciones inlcuyendo LCT. El registro quedará asociado al marcador y será integrado con el sistema HCM, con veracidad.
</v>
          </cell>
          <cell r="H6" t="str">
            <v>CORP</v>
          </cell>
          <cell r="I6" t="str">
            <v>Tairi Ruillier- VP Personas y Cultura</v>
          </cell>
          <cell r="J6" t="str">
            <v>Peter Casas Aranguren</v>
          </cell>
          <cell r="K6" t="str">
            <v>https://educorpperu.sharepoint.com/sites/ITCS/Documentos%20compartidos/Aplicaciones/Microsoft%20Forms/REGISTRO%20DE%20INICIATIVAS%20-%20GESTI%C3%93N%20DE%20LA%20DEMANDA%20V3/Aprobaci%C3%B3n%20de%20la%20iniciativa%20por%20el%20VP%20del%20%C3%A1rea%20sol/VB%20Alfredo_Brenda%20Michelle%20Magu.pdf</v>
          </cell>
          <cell r="L6" t="str">
            <v>Franco Vera</v>
          </cell>
          <cell r="M6">
            <v>46418</v>
          </cell>
          <cell r="N6" t="str">
            <v>No</v>
          </cell>
          <cell r="O6"/>
          <cell r="P6"/>
          <cell r="Q6" t="str">
            <v>Otro</v>
          </cell>
          <cell r="R6" t="str">
            <v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v>
          </cell>
          <cell r="S6" t="str">
            <v>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v>
          </cell>
          <cell r="T6" t="str">
            <v>Todas las areas que tengan personal fiscalizado- con modalidad presencial.</v>
          </cell>
          <cell r="U6" t="str">
            <v>Administrativos</v>
          </cell>
          <cell r="V6" t="str">
            <v>Experiencia</v>
          </cell>
          <cell r="W6" t="str">
            <v>No</v>
          </cell>
          <cell r="X6" t="str">
            <v>No cuantificado o S/0</v>
          </cell>
          <cell r="Y6" t="str">
            <v>Veracidad de información al registrar su marcación de ingreso y salida al llegar físicamente a las instalaciones de su centro de labores.</v>
          </cell>
          <cell r="Z6" t="str">
            <v>https://educorpperu.sharepoint.com/sites/ITCS/_layouts/15/Doc.aspx?sourcedoc=%7BF44B3260-D237-425E-93E1-0F2ADAD667BC%7D&amp;file=VF.%20Gesti%C3%B3n%20de%20iniciativas%20-%20Proceso%20y%20regist_Brenda%20Michelle%20Magu.pptx&amp;action=edit&amp;mobileredirect=true</v>
          </cell>
          <cell r="AA6">
            <v>0.70000000000000007</v>
          </cell>
        </row>
        <row r="7">
          <cell r="A7">
            <v>6</v>
          </cell>
          <cell r="B7">
            <v>46290.505185185197</v>
          </cell>
          <cell r="C7">
            <v>46290.535520833299</v>
          </cell>
          <cell r="D7" t="str">
            <v>miguel.puccio@upn.edu.pe</v>
          </cell>
          <cell r="E7" t="str">
            <v>Miguel Puccio Wendorff</v>
          </cell>
          <cell r="F7" t="str">
            <v>Configuracion de apertura de beneficios de admisión</v>
          </cell>
          <cell r="G7" t="str">
            <v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v>
          </cell>
          <cell r="H7" t="str">
            <v>UPC</v>
          </cell>
          <cell r="I7" t="str">
            <v>Alex Pendavis - VP Finanzas</v>
          </cell>
          <cell r="J7" t="str">
            <v>Miguel Puccio Wendorff</v>
          </cell>
          <cell r="K7" t="str">
            <v>https://educorpperu.sharepoint.com/sites/ITCS/Documentos%20compartidos/Aplicaciones/Microsoft%20Forms/REGISTRO%20DE%20INICIATIVAS%20-%20GESTI%C3%93N%20DE%20LA%20DEMANDA%20V3/Aprobaci%C3%B3n%20de%20la%20iniciativa%20por%20el%20VP%20del%20%C3%A1rea%20sol/VB%20Miguel%20Bandach_Cambio%20de%20precios_Miguel%20Puccio%20Wendor.pdf</v>
          </cell>
          <cell r="L7" t="str">
            <v>Gerson Vereau</v>
          </cell>
          <cell r="M7">
            <v>46349</v>
          </cell>
          <cell r="N7" t="str">
            <v>No</v>
          </cell>
          <cell r="O7"/>
          <cell r="P7"/>
          <cell r="Q7" t="str">
            <v>Otro</v>
          </cell>
          <cell r="R7" t="str">
            <v>Problema de visualizacion de beneficios. Hoy se está sumando todos los beneficios en una sola línea generando confusión y nula trazabilidad. Existen hoy en día más de 41k combinaciones de descuentos (Ids).</v>
          </cell>
          <cell r="S7" t="str">
            <v>Mayor transparencia y trazabilidad de los beneficios otorgados. Reducción del número de Ids de beneficios para simplificar el proceso de venta.</v>
          </cell>
          <cell r="T7" t="str">
            <v>Admisión  / Ventas / Facturación / Becas / Planeamiento / Experiencia / Retención / Contabilidad / Control Interno / Sistemas</v>
          </cell>
          <cell r="U7" t="str">
            <v>Todos</v>
          </cell>
          <cell r="V7" t="str">
            <v>Excelencia operativa</v>
          </cell>
          <cell r="W7" t="str">
            <v>No</v>
          </cell>
          <cell r="X7" t="str">
            <v>No cuantificado o S/0</v>
          </cell>
          <cell r="Y7" t="str">
            <v xml:space="preserve">- Minimización de errores al facturar
- Mayor trazabilidad de los beneficios
- Mayor transparencia para el estudiante
- Eficiencia operativa al no contar con lista de IDs de beneficios crecientes (&gt;41k)
</v>
          </cell>
          <cell r="Z7" t="str">
            <v>https://educorpperu.sharepoint.com/sites/ITCS/_layouts/15/Doc.aspx?sourcedoc=%7BD56CE3C0-AFCD-45CD-89AE-0194B74B5556%7D&amp;file=Gesti%C3%B3n%20de%20iniciativas%20-%20Proceso%20y%20registro%203_Miguel%20Puccio%20Wendor.pptx&amp;action=edit&amp;mobileredirect=true</v>
          </cell>
          <cell r="AA7">
            <v>1.2000000000000002</v>
          </cell>
        </row>
        <row r="8">
          <cell r="A8">
            <v>7</v>
          </cell>
          <cell r="B8">
            <v>46291.414004629602</v>
          </cell>
          <cell r="C8">
            <v>46291.449201388903</v>
          </cell>
          <cell r="D8" t="str">
            <v>franco.vera@laureate.pe</v>
          </cell>
          <cell r="E8" t="str">
            <v>Franco Manuel Vera Sanchez</v>
          </cell>
          <cell r="F8" t="str">
            <v>LEAN+IA: CALIDAD</v>
          </cell>
          <cell r="G8" t="str">
            <v>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v>
          </cell>
          <cell r="H8" t="str">
            <v>CORP</v>
          </cell>
          <cell r="I8" t="str">
            <v>Joaquín Uribarri - VP Academia CIB</v>
          </cell>
          <cell r="J8" t="str">
            <v>Manuel Cortes Fontcuberta</v>
          </cell>
          <cell r="K8" t="str">
            <v>https://educorpperu.sharepoint.com/sites/ITCS/Documentos%20compartidos/Aplicaciones/Microsoft%20Forms/REGISTRO%20DE%20INICIATIVAS%20-%20GESTI%C3%93N%20DE%20LA%20DEMANDA%20V3/Aprobaci%C3%B3n%20de%20la%20iniciativa%20por%20el%20VP%20del%20%C3%A1rea%20sol/VB%20Manuel%20Cortes_Franco%20Manuel%20Vera%20S.pdf</v>
          </cell>
          <cell r="L8" t="str">
            <v>Franco Vera</v>
          </cell>
          <cell r="M8">
            <v>46304</v>
          </cell>
          <cell r="N8" t="str">
            <v>Sí</v>
          </cell>
          <cell r="O8" t="str">
            <v>Digital &amp; IA</v>
          </cell>
          <cell r="P8" t="str">
            <v>78088</v>
          </cell>
          <cell r="Q8" t="str">
            <v>Otro</v>
          </cell>
          <cell r="R8" t="str">
            <v>Demasiada carga manual y operativa por parte de los equipos de aseguramiento de la calidad.</v>
          </cell>
          <cell r="S8" t="str">
            <v>Repotenciar, agilizar, simplificar y estandarizar el flujo end-to-end de la gestión integral de aseguramiento de la calidad, apalancando en la Inteligencia Artificial y otras tecnologías como aliadas estratégicas.</v>
          </cell>
          <cell r="T8" t="str">
            <v>Aseguramiento de la Calidad UPN-UPC y todas las áreas que comparten información.</v>
          </cell>
          <cell r="U8" t="str">
            <v>Administrativos</v>
          </cell>
          <cell r="V8" t="str">
            <v>Excelencia operativa</v>
          </cell>
          <cell r="W8" t="str">
            <v>No</v>
          </cell>
          <cell r="X8" t="str">
            <v>No cuantificado o S/0</v>
          </cell>
          <cell r="Y8" t="str">
            <v>Automatizar procesos que pueden incurrir en errores manuales y entregas fuera del SLA, incluso para entidades auditoras externas.</v>
          </cell>
          <cell r="Z8" t="str">
            <v>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v>
          </cell>
          <cell r="AA8">
            <v>0.60000000000000009</v>
          </cell>
        </row>
        <row r="9">
          <cell r="A9">
            <v>8</v>
          </cell>
          <cell r="B9">
            <v>46292.882557870398</v>
          </cell>
          <cell r="C9">
            <v>46292.892812500002</v>
          </cell>
          <cell r="D9" t="str">
            <v>percy.romero@laureate.pe</v>
          </cell>
          <cell r="E9" t="str">
            <v>Percy Romero Vegas</v>
          </cell>
          <cell r="F9" t="str">
            <v>APLICATIVO DE CONCILIACION MEDIOS DE PAGO - CIBERTEC</v>
          </cell>
          <cell r="G9" t="str">
            <v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v>
          </cell>
          <cell r="H9" t="str">
            <v>CIB</v>
          </cell>
          <cell r="I9" t="str">
            <v>Alex Pendavis - VP Finanzas</v>
          </cell>
          <cell r="J9" t="str">
            <v>Medios de Pago</v>
          </cell>
          <cell r="K9" t="str">
            <v>https://educorpperu.sharepoint.com/sites/ITCS/Documentos%20compartidos/Aplicaciones/Microsoft%20Forms/REGISTRO%20DE%20INICIATIVAS%20-%20GESTI%C3%93N%20DE%20LA%20DEMANDA%20V3/Aprobaci%C3%B3n%20de%20la%20iniciativa%20por%20el%20VP%20del%20%C3%A1rea%20sol/APROBACION%20DIRECTOR_Percy%20Romero%20Vegas.pdf</v>
          </cell>
          <cell r="L9" t="str">
            <v>Franco Vera</v>
          </cell>
          <cell r="M9">
            <v>46321</v>
          </cell>
          <cell r="N9" t="str">
            <v>No</v>
          </cell>
          <cell r="O9"/>
          <cell r="P9"/>
          <cell r="Q9" t="str">
            <v>Otro</v>
          </cell>
          <cell r="R9" t="str">
            <v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v>
          </cell>
          <cell r="S9" t="str">
            <v>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v>
          </cell>
          <cell r="T9" t="str">
            <v>Medios de Pago, Cobranzas, Contabilidad, Admisión, Ventas, Coemrcial.</v>
          </cell>
          <cell r="U9" t="str">
            <v>Todos</v>
          </cell>
          <cell r="V9" t="str">
            <v>Experiencia</v>
          </cell>
          <cell r="W9" t="str">
            <v>No</v>
          </cell>
          <cell r="X9" t="str">
            <v>Mayor a S/500,000.00</v>
          </cell>
          <cell r="Y9" t="str">
            <v xml:space="preserve">Reducción, Riesgo Financiero, Riesgo Operativo, Riesgo Reputacional. </v>
          </cell>
          <cell r="Z9" t="str">
            <v>https://educorpperu.sharepoint.com/sites/ITCS/_layouts/15/Doc.aspx?sourcedoc=%7BF226C316-9D65-443A-AF7A-C4AF217611D6%7D&amp;file=1.-%20Solicitud%20de%20requerimientos%20-%20%20Aplicativo_Percy%20Romero%20Vegas.pptx&amp;action=edit&amp;mobileredirect=true</v>
          </cell>
          <cell r="AA9">
            <v>1.9</v>
          </cell>
        </row>
        <row r="10">
          <cell r="A10">
            <v>9</v>
          </cell>
          <cell r="B10">
            <v>46293.3414583333</v>
          </cell>
          <cell r="C10">
            <v>46293.3520138889</v>
          </cell>
          <cell r="D10" t="str">
            <v>luis.calderon@laureate.pe</v>
          </cell>
          <cell r="E10" t="str">
            <v>Luis Calderon Rodriguez</v>
          </cell>
          <cell r="F10" t="str">
            <v>Upgrade y modernización de Jobs Batch UPN</v>
          </cell>
          <cell r="G10" t="str">
            <v>Necesitamos actualizar y modernizar los jobs batch de UPN, para habilitar su migración y distribución en la nueva infraestructura, logrando reducir riesgos tecnológicos y mejorar la estabilidad y continuidad operativa de los procesos que soportan.</v>
          </cell>
          <cell r="H10" t="str">
            <v>UPN</v>
          </cell>
          <cell r="I10" t="str">
            <v>Humberto Marotta - Tecnologías y transformación digital</v>
          </cell>
          <cell r="J10" t="str">
            <v>Christian Quiroz</v>
          </cell>
          <cell r="K10" t="str">
            <v>https://educorpperu.sharepoint.com/sites/ITCS/_layouts/15/Doc.aspx?sourcedoc=%7B4CA4154C-D0E3-4B58-A3FB-440A7E50A586%7D&amp;file=Correo%20de%20aprobaci%C3%B3n%20-%20Humberto_Luis%20Calderon%20Rodrig.docx&amp;action=default&amp;mobileredirect=true</v>
          </cell>
          <cell r="L10" t="str">
            <v>Gerson Vereau</v>
          </cell>
          <cell r="M10">
            <v>46311</v>
          </cell>
          <cell r="N10" t="str">
            <v>No</v>
          </cell>
          <cell r="O10"/>
          <cell r="P10"/>
          <cell r="Q10" t="str">
            <v>ITSM</v>
          </cell>
          <cell r="R10" t="str">
            <v>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v>
          </cell>
          <cell r="S10" t="str">
            <v>Contar con los jobs batch actualizados y compatibles con la nueva infraestructura, permitiendo distribuir su ejecución entre los nuevos servidores, reducir la concentración de carga y mejorar su estabilidad, operación y mantenimiento.</v>
          </cell>
          <cell r="T10" t="str">
            <v>Áreas: TI – Aplicaciones e Infraestructura
Procesos: Procesos de negocio de UPN soportados por los jobs batch involucrados en la iniciativa.</v>
          </cell>
          <cell r="U10" t="str">
            <v>Administrativos</v>
          </cell>
          <cell r="V10" t="str">
            <v>Excelencia operativa</v>
          </cell>
          <cell r="W10" t="str">
            <v>No</v>
          </cell>
          <cell r="X10" t="str">
            <v>No cuantificado o S/0</v>
          </cell>
          <cell r="Y10" t="str">
            <v>Mayor estabilidad y continuidad operativa de los procesos batch, reducción del riesgo de saturación y puntos únicos de falla, actualización de componentes obsoletos y reducción de incidencias y tickets asociados a fallas de los jobs.</v>
          </cell>
          <cell r="Z10" t="str">
            <v>https://educorpperu.sharepoint.com/sites/ITCS/_layouts/15/Doc.aspx?sourcedoc=%7B19CFF8EC-55FE-40DF-90A8-70B504935AD4%7D&amp;file=Gesti%C3%B3n%20de%20iniciativas%20-%20Jobs%20UPN_Luis%20Calderon%20Rodrig.pptx&amp;action=edit&amp;mobileredirect=true</v>
          </cell>
          <cell r="AA10">
            <v>1.4999999999999998</v>
          </cell>
        </row>
        <row r="11">
          <cell r="A11">
            <v>10</v>
          </cell>
          <cell r="B11">
            <v>46294.377488425896</v>
          </cell>
          <cell r="C11">
            <v>46294.380277777796</v>
          </cell>
          <cell r="D11" t="str">
            <v>angela.lucano@laureate.pe</v>
          </cell>
          <cell r="E11" t="str">
            <v>Angela Lucano Carranza</v>
          </cell>
          <cell r="F11" t="str">
            <v>Adecuación del Reporte de Retiro de Oficio UPC a la nueva normativa académica 2026</v>
          </cell>
          <cell r="G11" t="str">
            <v>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v>
          </cell>
          <cell r="H11" t="str">
            <v>UPC</v>
          </cell>
          <cell r="I11" t="str">
            <v>Milagros Morgan - Rectorado UPC</v>
          </cell>
          <cell r="J11" t="str">
            <v>Miguel Chang</v>
          </cell>
          <cell r="K11" t="str">
            <v>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v>
          </cell>
          <cell r="L11" t="str">
            <v>Ángela Lucano</v>
          </cell>
          <cell r="M11">
            <v>46328</v>
          </cell>
          <cell r="N11" t="str">
            <v>No</v>
          </cell>
          <cell r="O11"/>
          <cell r="P11"/>
          <cell r="Q11" t="str">
            <v>Regulatoria</v>
          </cell>
          <cell r="R11" t="str">
            <v>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v>
          </cell>
          <cell r="S11" t="str">
            <v>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v>
          </cell>
          <cell r="T11" t="str">
            <v>Gestión académica.
Retiro de oficio.
Control de matrícula.
Seguimiento de asistencia.
Seguimiento financiero de estudiantes.
Auditoría y cumplimiento SOX.</v>
          </cell>
          <cell r="U11" t="str">
            <v>Administrativos</v>
          </cell>
          <cell r="V11" t="str">
            <v>Excelencia operativa</v>
          </cell>
          <cell r="W11" t="str">
            <v>No</v>
          </cell>
          <cell r="X11" t="str">
            <v>Menor a S/100,000.00</v>
          </cell>
          <cell r="Y11" t="str">
            <v>Cumplimiento regulatorio, reducción de riesgo SOX y eficiencia operativa.</v>
          </cell>
          <cell r="Z11" t="str">
            <v>https://educorpperu.sharepoint.com/sites/ITCS/_layouts/15/Doc.aspx?sourcedoc=%7BF5F7A701-FCD7-4860-9BB9-53DF574BB443%7D&amp;file=Gesti%C3%B3n%20de%20iniciativas%20-%20RETIRO%20DE%20OFICIO%20DOA_Angela%20Lucano%20Carran.pptx&amp;action=edit&amp;mobileredirect=true</v>
          </cell>
          <cell r="AA11">
            <v>2.25</v>
          </cell>
        </row>
        <row r="12">
          <cell r="A12">
            <v>11</v>
          </cell>
          <cell r="B12">
            <v>46294.6937847222</v>
          </cell>
          <cell r="C12">
            <v>46294.705081018503</v>
          </cell>
          <cell r="D12" t="str">
            <v>angela.lucano@laureate.pe</v>
          </cell>
          <cell r="E12" t="str">
            <v>Angela Lucano Carranza</v>
          </cell>
          <cell r="F12" t="str">
            <v>UPC: Adecuación de sistemas periféricos para soportar las nuevas mallas curriculares 2027</v>
          </cell>
          <cell r="G12" t="str">
            <v>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v>
          </cell>
          <cell r="H12" t="str">
            <v>UPC</v>
          </cell>
          <cell r="I12" t="str">
            <v>Milagros Morgan - Rectorado UPC</v>
          </cell>
          <cell r="J12" t="str">
            <v>Mónica Zavala</v>
          </cell>
          <cell r="K12" t="str">
            <v>https://educorpperu.sharepoint.com/sites/ITCS/_layouts/15/Doc.aspx?sourcedoc=%7BB1AF7D21-41BE-451D-90A7-D1C662B3DC9C%7D&amp;file=Resumen%20reuni%C3%B3n%20-%20Proyecto%20mallas%202027_Angela%20Lucano%20Carran.docx&amp;action=default&amp;mobileredirect=true</v>
          </cell>
          <cell r="L12" t="str">
            <v>Ángela Lucano</v>
          </cell>
          <cell r="M12">
            <v>46416</v>
          </cell>
          <cell r="N12" t="str">
            <v>No</v>
          </cell>
          <cell r="O12"/>
          <cell r="P12"/>
          <cell r="Q12" t="str">
            <v>Regulatoria</v>
          </cell>
          <cell r="R12" t="str">
            <v>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v>
          </cell>
          <cell r="S12" t="str">
            <v>Contar con sistemas alineados al modelo académico de Banner, capaces de identificar y mostrar la versión correcta de cursos y mallas según corresponda a cada estudiante, garantizando información consistente en todos los canales y procesos académicos.</v>
          </cell>
          <cell r="T12" t="str">
            <v>Consulta de cursos y mallas curriculares.
Seguimiento del avance académico.
Reportería académica y de gestión.
Integraciones entre sistemas.
Atención de trámites y consultas académicas.</v>
          </cell>
          <cell r="U12" t="str">
            <v>Todos</v>
          </cell>
          <cell r="V12" t="str">
            <v>Excelencia operativa</v>
          </cell>
          <cell r="W12" t="str">
            <v>No</v>
          </cell>
          <cell r="X12" t="str">
            <v>No cuantificado o S/0</v>
          </cell>
          <cell r="Y12" t="str">
            <v>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v>
          </cell>
          <cell r="Z12" t="str">
            <v>https://educorpperu.sharepoint.com/sites/ITCS/_layouts/15/Doc.aspx?sourcedoc=%7BEF9FEB94-34ED-4AAA-BBD4-87AEA8C067DC%7D&amp;file=Documento%20Funcional%20implementaci%C3%B3n%20de%20malla%202_Angela%20Lucano%20Carran.docx&amp;action=default&amp;mobileredirect=true</v>
          </cell>
          <cell r="AA12">
            <v>2.7</v>
          </cell>
        </row>
        <row r="13">
          <cell r="A13">
            <v>12</v>
          </cell>
          <cell r="B13">
            <v>46294.395185185203</v>
          </cell>
          <cell r="C13">
            <v>46295.149884259299</v>
          </cell>
          <cell r="D13" t="str">
            <v>miriam.marca@laureate.pe</v>
          </cell>
          <cell r="E13" t="str">
            <v>Miriam Marca Delgado</v>
          </cell>
          <cell r="F13" t="str">
            <v>Aprovisionamiento Alumnos Nuevos y Administrativos</v>
          </cell>
          <cell r="G13" t="str">
            <v>Necesitamos que el proceso de aprovisionamiento de cuentas de alumnos para CIBERTEC y UPC sea  adoptado del modelo que tiene UPN</v>
          </cell>
          <cell r="H13" t="str">
            <v>LAU</v>
          </cell>
          <cell r="I13" t="str">
            <v>Humberto Marotta - Tecnologías y transformación digital</v>
          </cell>
          <cell r="J13" t="str">
            <v xml:space="preserve">Miriam Marca </v>
          </cell>
          <cell r="K13" t="str">
            <v>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v>
          </cell>
          <cell r="L13" t="str">
            <v>Ángela Lucano</v>
          </cell>
          <cell r="M13">
            <v>46366</v>
          </cell>
          <cell r="N13" t="str">
            <v>No</v>
          </cell>
          <cell r="O13"/>
          <cell r="P13"/>
          <cell r="Q13" t="str">
            <v>ITSM</v>
          </cell>
          <cell r="R13" t="str">
            <v>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ell>
          <cell r="S13" t="str">
            <v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v>
          </cell>
          <cell r="T13" t="str">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ell>
          <cell r="U13" t="str">
            <v>Todos</v>
          </cell>
          <cell r="V13" t="str">
            <v>Excelencia operativa</v>
          </cell>
          <cell r="W13" t="str">
            <v>No</v>
          </cell>
          <cell r="X13" t="str">
            <v>No cuantificado o S/0</v>
          </cell>
          <cell r="Y13" t="str">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ell>
          <cell r="Z13" t="str">
            <v>https://educorpperu.sharepoint.com/sites/ITCS/_layouts/15/Doc.aspx?sourcedoc=%7BE49D0BAA-5EE7-4C96-A0F7-38B47ED30878%7D&amp;file=Proceso%20de%20Aprovisonamiento_Miriam%20Marca%20Delgado.pptx&amp;action=edit&amp;mobileredirect=true</v>
          </cell>
          <cell r="AA13">
            <v>2.0999999999999996</v>
          </cell>
        </row>
        <row r="14">
          <cell r="A14">
            <v>13</v>
          </cell>
          <cell r="B14">
            <v>46295.790439814802</v>
          </cell>
          <cell r="C14">
            <v>46295.792615740698</v>
          </cell>
          <cell r="D14" t="str">
            <v>jose.herbozo@laureate.pe</v>
          </cell>
          <cell r="E14" t="str">
            <v>José Paredes Herbozo</v>
          </cell>
          <cell r="F14" t="str">
            <v>Actualización del Reporte 01 GDO digital doc pendiente</v>
          </cell>
          <cell r="G14" t="str">
            <v>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v>
          </cell>
          <cell r="H14" t="str">
            <v>UPN</v>
          </cell>
          <cell r="I14" t="str">
            <v>Ivan Olivares - VP Marketing y Comercial</v>
          </cell>
          <cell r="J14" t="str">
            <v>Ada Cadillo</v>
          </cell>
          <cell r="K14" t="str">
            <v>https://educorpperu.sharepoint.com/sites/ITCS/Documentos%20compartidos/Aplicaciones/Microsoft%20Forms/REGISTRO%20DE%20INICIATIVAS%20-%20GESTI%C3%93N%20DE%20LA%20DEMANDA%20V3/Aprobaci%C3%B3n%20de%20la%20iniciativa%20por%20el%20VP%20del%20%C3%A1rea%20sol/olk_UlOLAiv8Qh_Jos%C3%A9%20Paredes%20Herbozo.png</v>
          </cell>
          <cell r="L14" t="str">
            <v>Jose Paredes</v>
          </cell>
          <cell r="M14">
            <v>46303</v>
          </cell>
          <cell r="N14" t="str">
            <v>No</v>
          </cell>
          <cell r="O14"/>
          <cell r="P14"/>
          <cell r="Q14" t="str">
            <v>Otro</v>
          </cell>
          <cell r="R14" t="str">
            <v>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v>
          </cell>
          <cell r="S14" t="str">
            <v>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v>
          </cell>
          <cell r="T14" t="str">
            <v>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v>
          </cell>
          <cell r="U14" t="str">
            <v>Administrativos</v>
          </cell>
          <cell r="V14" t="str">
            <v>Excelencia operativa</v>
          </cell>
          <cell r="W14" t="str">
            <v>No</v>
          </cell>
          <cell r="X14" t="str">
            <v>No cuantificado o S/0</v>
          </cell>
          <cell r="Y14" t="str">
            <v>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v>
          </cell>
          <cell r="Z14" t="str">
            <v>https://educorpperu.sharepoint.com/sites/ITCS/_layouts/15/Doc.aspx?sourcedoc=%7BE50F3D73-BBD7-45DE-9818-1B05A5B0225C%7D&amp;file=REPORTE%2001%20DOC%20PENDIENTE_Jos%C3%A9%20Paredes%20Herbozo.pptx&amp;action=edit&amp;mobileredirect=true</v>
          </cell>
          <cell r="AA14">
            <v>0.60000000000000009</v>
          </cell>
        </row>
        <row r="15">
          <cell r="A15">
            <v>24</v>
          </cell>
          <cell r="B15">
            <v>46295.486111111102</v>
          </cell>
          <cell r="C15">
            <v>46297.075752314799</v>
          </cell>
          <cell r="D15" t="str">
            <v>angela.lucano@laureate.pe</v>
          </cell>
          <cell r="E15" t="str">
            <v>Angela Lucano Carranza</v>
          </cell>
          <cell r="F15" t="str">
            <v>LEAN + IA DOA UPC: Generar una solución de programación de evaluaciones que considere los atributos del examen y reglas del negocio establecidas.</v>
          </cell>
          <cell r="G15" t="str">
            <v>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v>
          </cell>
          <cell r="H15" t="str">
            <v>UPC</v>
          </cell>
          <cell r="I15" t="str">
            <v>Milagros Morgan - Rectorado UPC</v>
          </cell>
          <cell r="J15" t="str">
            <v>Miguel Chang</v>
          </cell>
          <cell r="K15" t="str">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v>
          </cell>
          <cell r="L15" t="str">
            <v>Ángela Lucano</v>
          </cell>
          <cell r="M15">
            <v>46387</v>
          </cell>
          <cell r="N15" t="str">
            <v>Sí</v>
          </cell>
          <cell r="O15" t="str">
            <v>Digital &amp; IA</v>
          </cell>
          <cell r="P15" t="str">
            <v>78375</v>
          </cell>
          <cell r="Q15" t="str">
            <v>Otro</v>
          </cell>
          <cell r="R15" t="str">
            <v>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v>
          </cell>
          <cell r="S15" t="str">
            <v>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v>
          </cell>
          <cell r="T15" t="str">
            <v>Programación de evaluaciones.
Validación del rol de exámenes.
Publicación del rol de exámenes.
Gestión de requerimientos académicos.
Registro y actualización en Banner.</v>
          </cell>
          <cell r="U15" t="str">
            <v>Todos</v>
          </cell>
          <cell r="V15" t="str">
            <v>Excelencia operativa</v>
          </cell>
          <cell r="W15" t="str">
            <v>No</v>
          </cell>
          <cell r="X15" t="str">
            <v>No cuantificado o S/0</v>
          </cell>
          <cell r="Y15" t="str">
            <v>8,800 horas liberadas al año.
Eliminación de 2,475 horas extras.
Equivalente a 7 FTE liberados.
Reducción del SLA de ejecución de 5 semanas a 2 semanas y de reprocesos.
Mayor trazabilidad de la información.
Mejor experiencia del alumno al contar oportunamente con su rol de evaluaciones.
Revalorización del tiempo del personal hacia actividades analíticas y de gestión.
Eliminación de tareas manuales de digitación y transcripción.</v>
          </cell>
          <cell r="Z15" t="str">
            <v>https://educorpperu.sharepoint.com/sites/ITCS/_layouts/15/Doc.aspx?sourcedoc=%7B243CC215-52A4-414C-95F1-EC45BB07FE26%7D&amp;file=Resultados%20Taller%20Cocreaci%C3%B3n%20DOA%20UPC_Angela%20Lucano%20Carran.pptx&amp;action=edit&amp;mobileredirect=true</v>
          </cell>
          <cell r="AA15">
            <v>1.2000000000000002</v>
          </cell>
        </row>
        <row r="16">
          <cell r="A16">
            <v>25</v>
          </cell>
          <cell r="B16">
            <v>46297.075810185197</v>
          </cell>
          <cell r="C16">
            <v>46297.0790277778</v>
          </cell>
          <cell r="D16" t="str">
            <v>angela.lucano@laureate.pe</v>
          </cell>
          <cell r="E16" t="str">
            <v>Angela Lucano Carranza</v>
          </cell>
          <cell r="F16" t="str">
            <v>LEAN + IA DOA UPC: Auditoría Interna y Mejora Continua</v>
          </cell>
          <cell r="G16" t="str">
            <v>Necesitamos implementar una solución que ejecute controles y validaciones dentro del mismo proceso para identificar oportunamente desviaciones y errores, logrando una matrícula correcta, cumplimiento normativo y mejora continua basada en hallazgos de auditoría.</v>
          </cell>
          <cell r="H16" t="str">
            <v>UPC</v>
          </cell>
          <cell r="I16" t="str">
            <v>Milagros Morgan - Rectorado UPC</v>
          </cell>
          <cell r="J16" t="str">
            <v>Miguel Chang</v>
          </cell>
          <cell r="K16" t="str">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v>
          </cell>
          <cell r="L16" t="str">
            <v>Ángela Lucano</v>
          </cell>
          <cell r="M16">
            <v>46328</v>
          </cell>
          <cell r="N16" t="str">
            <v>Sí</v>
          </cell>
          <cell r="O16" t="str">
            <v>Digital &amp; IA</v>
          </cell>
          <cell r="P16" t="str">
            <v>78375</v>
          </cell>
          <cell r="Q16" t="str">
            <v>Otro</v>
          </cell>
          <cell r="R16" t="str">
            <v>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v>
          </cell>
          <cell r="S16" t="str">
            <v>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v>
          </cell>
          <cell r="T16" t="str">
            <v>Programación de horarios.
Matrícula.
Baja académica.
Gestión multicampus.
Auditoría interna.
Gestión de reglas y controles.
Mejora continua.</v>
          </cell>
          <cell r="U16" t="str">
            <v>Todos</v>
          </cell>
          <cell r="V16" t="str">
            <v>Excelencia operativa</v>
          </cell>
          <cell r="W16" t="str">
            <v>No</v>
          </cell>
          <cell r="X16" t="str">
            <v>No cuantificado o S/0</v>
          </cell>
          <cell r="Y16" t="str">
            <v>Beneficio operativo identificado:
12,480 horas liberadas por automatización.
Equivalente aproximado de 6 FTE.
Reducción del tiempo de detección y corrección de errores (lead time) y de reprocesos.
Mayor trazabilidad de la información.
Eliminación de validaciones duplicadas.
Eliminación del intercambio manual de archivos.
Disminución de observaciones pendientes.
Alertas automáticas para respuesta temprana.
Reorientación del equipo hacia análisis, mejora continua y gobierno de reglas.</v>
          </cell>
          <cell r="Z16" t="str">
            <v>https://educorpperu.sharepoint.com/sites/ITCS/_layouts/15/Doc.aspx?sourcedoc=%7BC09C6447-05EF-4FBE-B63E-EBAA97D7F72E%7D&amp;file=Resultados%20Taller%20Cocreaci%C3%B3n%20DOA%20UPC_Angela%20Lucano%20Carran%201.pptx&amp;action=edit&amp;mobileredirect=true</v>
          </cell>
          <cell r="AA16">
            <v>1.2000000000000002</v>
          </cell>
        </row>
        <row r="17">
          <cell r="A17">
            <v>26</v>
          </cell>
          <cell r="B17">
            <v>46297.528657407398</v>
          </cell>
          <cell r="C17">
            <v>46297.546122685198</v>
          </cell>
          <cell r="D17" t="str">
            <v>carlos.diez@upn.edu.pe</v>
          </cell>
          <cell r="E17" t="str">
            <v>Carlos Diez Arenas</v>
          </cell>
          <cell r="F17" t="str">
            <v>Proyección automática de cursos equivalentes en la matrícula</v>
          </cell>
          <cell r="G17" t="str">
            <v xml:space="preserve">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v>
          </cell>
          <cell r="H17" t="str">
            <v>UPN</v>
          </cell>
          <cell r="I17" t="str">
            <v>Martín Santana - Rectorado UPN</v>
          </cell>
          <cell r="J17" t="str">
            <v>Carlos Diez Arenas - Director de Secretaria Académica</v>
          </cell>
          <cell r="K17" t="str">
            <v>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v>
          </cell>
          <cell r="L17" t="str">
            <v>Carla Arias-Schreiber</v>
          </cell>
          <cell r="M17">
            <v>46377</v>
          </cell>
          <cell r="N17" t="str">
            <v>No</v>
          </cell>
          <cell r="O17"/>
          <cell r="P17"/>
          <cell r="Q17" t="str">
            <v>Otro</v>
          </cell>
          <cell r="R17" t="str">
            <v>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
Esta falla alcanza hoy incluso a las equivalencias uno a uno, que son el caso más simple. Los casos de una a varias y de varias a una no están cubiertos por ninguna solución actual y dependen de la iniciativa de registro de equivalencias uno a n y n a uno.
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
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
El desafío es que la proyección reconozca la equivalencia registrada y proyecte el curso que el estudiante debe llevar, dejando además traza de los casos en los que no logre proyectar, para que puedan ser gestionados antes del cierre de matrícula.</v>
          </cell>
          <cell r="S17" t="str">
            <v>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v>
          </cell>
          <cell r="T17" t="str">
            <v>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
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
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
El proceso de Programación Horaria, a cargo de la Dirección de Operaciones Académicas, resulta impactado porque la proyección solo puede resolverse si existe oferta programada para el curso equivalente en la sede y modalidad del estudiante.
La atención al estudiante resulta impactada en Contacto UPN, que es el canal por el que ingresan las consultas y reclamos generados por esta falla, y el estudiante es el afectado final, al no poder completar su matrícula por la vía regular dentro del plazo.
La implementación corresponde al equipo de Banner de Tecnología de la Información, que define si la solución se resuelve por configuración o por desarrollo.</v>
          </cell>
          <cell r="U17" t="str">
            <v>Alumnos</v>
          </cell>
          <cell r="V17" t="str">
            <v>Excelencia operativa</v>
          </cell>
          <cell r="W17" t="str">
            <v>No</v>
          </cell>
          <cell r="X17" t="str">
            <v>No cuantificado o S/0</v>
          </cell>
          <cell r="Y17" t="str">
            <v>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
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
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
Mejora la trazabilidad del proceso frente a auditoría y aseguramiento de la calidad. La institución puede evidenciar que lo ejecutado corresponde a lo aprobado por resolución, sin depender de registros manuales construidos fuera del sistema.
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v>
          </cell>
          <cell r="Z17" t="str">
            <v>https://educorpperu.sharepoint.com/sites/ITCS/_layouts/15/Doc.aspx?sourcedoc=%7B038FC900-F2FC-48EF-A957-A8CA3A932251%7D&amp;file=Gesti%C3%B3n%20de%20iniciativa%20Better%20together%20-%20No%20ap_Carlos%20Diez%20Arenas.pptx&amp;action=edit&amp;mobileredirect=true</v>
          </cell>
          <cell r="AA17">
            <v>1.2000000000000002</v>
          </cell>
        </row>
        <row r="18">
          <cell r="A18">
            <v>27</v>
          </cell>
          <cell r="B18">
            <v>46301.523263888899</v>
          </cell>
          <cell r="C18">
            <v>46301.643472222197</v>
          </cell>
          <cell r="D18" t="str">
            <v>bruno.chiappe@laureate.pe</v>
          </cell>
          <cell r="E18" t="str">
            <v>Bruno Chiappe Vegas</v>
          </cell>
          <cell r="F18" t="str">
            <v xml:space="preserve">NOVA - Implementación proyecto HubSpot Web </v>
          </cell>
          <cell r="G18" t="str">
            <v>Consolidar una plataforma web unificada reutilizando el stack de UNITEC, orientada a optimizar la generación de tráfico orgánico, mejorar la trazabilidad de leads y habilitar capacidades de gestión 360 y lead scoring.</v>
          </cell>
          <cell r="H18" t="str">
            <v>LAU</v>
          </cell>
          <cell r="I18" t="str">
            <v>Ivan Olivares - VP Marketing y Comercial</v>
          </cell>
          <cell r="J18" t="str">
            <v>Humberto Cáceres</v>
          </cell>
          <cell r="K18" t="str">
            <v>https://educorpperu.sharepoint.com/sites/ITCS/Documentos%20compartidos/Aplicaciones/Microsoft%20Forms/REGISTRO%20DE%20INICIATIVAS%20-%20GESTI%C3%93N%20DE%20LA%20DEMANDA%20V3/Aprobaci%C3%B3n%20de%20la%20iniciativa%20por%20el%20VP%20del%20%C3%A1rea%20sol/Hubspot%20Web%20-%20aprob_Bruno%20Chiappe%20Vegas.pdf</v>
          </cell>
          <cell r="L18" t="str">
            <v>Bruno Chiappe</v>
          </cell>
          <cell r="M18">
            <v>46356</v>
          </cell>
          <cell r="N18" t="str">
            <v>No</v>
          </cell>
          <cell r="O18"/>
          <cell r="P18"/>
          <cell r="Q18" t="str">
            <v>Otro</v>
          </cell>
          <cell r="R18" t="str">
            <v>Actualmente, los activos web de las instituciones se encuentran distribuidos en distintas plataformas, arquitecturas y dominios, lo que genera fragmentación tecnológica, dificulta la estandarización de la experiencia digital y limita la trazabilidad integral de los leads. Asimismo, existen oportunidades de mejora en rendimiento web, arquitectura SEO, medición y continuidad tecnológica.</v>
          </cell>
          <cell r="S18" t="str">
            <v>Contar con un ecosistema web consolidado sobre HubSpot, reutilizando un stack tecnológico común y componentes estandarizados para UPC, UPN y Cibertec, que permita: - Centralizar la gestión de los activos web. - Mejorar la arquitectura de URLs y el posicionamiento orgánico. - Optimizar la velocidad y experiencia de navegación. - Implementar formularios, tracking y medición de manera integrada. - Obtener mayor trazabilidad del journey y comportamiento de los leads. - Habilitar progresivamente capacidades de gestión 360 y lead scoring. - Reducir riesgos de continuidad tecnológica y dependencia de plataformas legacy.</v>
          </cell>
          <cell r="T18" t="str">
            <v>Marketing digital
Admisión
Comercial
Comunicaciones</v>
          </cell>
          <cell r="U18" t="str">
            <v>Administrativos</v>
          </cell>
          <cell r="V18" t="str">
            <v>Excelencia operativa</v>
          </cell>
          <cell r="W18" t="str">
            <v>No</v>
          </cell>
          <cell r="X18" t="str">
            <v>No cuantificado o S/0</v>
          </cell>
          <cell r="Y18" t="str">
            <v>Mayor integración y estandarización del ecosistema digital; mejor experiencia de usuario y performance web; fortalecimiento del SEO mediante una arquitectura de URLs más ordenada; mayor trazabilidad del prospecto y de las fuentes de captación; capacidad futura de gestionar una visión 360 del lead y aplicar lead scoring; y una plataforma escalable y reutilizable entre las distintas instituciones de Laureate Perú.</v>
          </cell>
          <cell r="Z18" t="str">
            <v>https://educorpperu.sharepoint.com/sites/ITCS/_layouts/15/Doc.aspx?sourcedoc=%7BD1E78A1D-FE2F-4EA0-B872-0E3962B6BF19%7D&amp;file=ALCANCE_Avance_Frentes_Digitales_HubSpot_Ago2_Bruno%20Chiappe%20Vegas.pptx&amp;action=edit&amp;mobileredirect=true; https://educorpperu.sharepoint.com/sites/ITCS/_layouts/15/Doc.aspx?sourcedoc=%7BCBB90F15-DB50-4171-BF84-252B8B75356A%7D&amp;file=URLs_publicadas_en_hubspot_Bruno%20Chiappe%20Vegas.xlsx&amp;action=default&amp;mobileredirect=true</v>
          </cell>
          <cell r="AA18">
            <v>0.60000000000000009</v>
          </cell>
        </row>
        <row r="19">
          <cell r="A19">
            <v>28</v>
          </cell>
          <cell r="B19">
            <v>46301.691655092603</v>
          </cell>
          <cell r="C19">
            <v>46301.712592592601</v>
          </cell>
          <cell r="D19" t="str">
            <v>jose.herbozo@laureate.pe</v>
          </cell>
          <cell r="E19" t="str">
            <v>José Paredes Herbozo</v>
          </cell>
          <cell r="F19" t="str">
            <v>Activación de Contactabilidad outbound en Genesys en EPG UPN y automatización del trigger mediante creación de reglas en EPG UPC</v>
          </cell>
          <cell r="G19" t="str">
            <v>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v>
          </cell>
          <cell r="H19" t="str">
            <v>LAU</v>
          </cell>
          <cell r="I19" t="str">
            <v>Ivan Olivares - VP Marketing y Comercial</v>
          </cell>
          <cell r="J19" t="str">
            <v>Romina Honda</v>
          </cell>
          <cell r="K19" t="str">
            <v>https://educorpperu.sharepoint.com/sites/ITCS/Documentos%20compartidos/Aplicaciones/Microsoft%20Forms/REGISTRO%20DE%20INICIATIVAS%20-%20GESTI%C3%93N%20DE%20LA%20DEMANDA%20V3/Aprobaci%C3%B3n%20de%20la%20iniciativa%20por%20el%20VP%20del%20%C3%A1rea%20sol/olk_ONxfPu8HWf_Jos%C3%A9%20Paredes%20Herbozo.png</v>
          </cell>
          <cell r="L19" t="str">
            <v>José Paredes</v>
          </cell>
          <cell r="M19">
            <v>46356</v>
          </cell>
          <cell r="N19" t="str">
            <v>No</v>
          </cell>
          <cell r="O19"/>
          <cell r="P19"/>
          <cell r="Q19" t="str">
            <v>Otro</v>
          </cell>
          <cell r="R19" t="str">
            <v>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v>
          </cell>
          <cell r="S19" t="str">
            <v>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v>
          </cell>
          <cell r="T19" t="str">
            <v>Proceso de contactabilidad outbound (UPN Posgrado y EPG UPC)
Equipos comerciales por categoría de Posgrado
Customer Success / Contact Center (gestión en Genesys)
TI (configuración de Genesys, reglas e integración con CRM)</v>
          </cell>
          <cell r="U19" t="str">
            <v>Administrativos</v>
          </cell>
          <cell r="V19" t="str">
            <v>Excelencia operativa</v>
          </cell>
          <cell r="W19" t="str">
            <v>No</v>
          </cell>
          <cell r="X19" t="str">
            <v>Entre S/100,000.00 y S/500,000.00</v>
          </cell>
          <cell r="Y19" t="str">
            <v>Mayor contactabilidad de prospectos mediante un canal complementario a la llamada.
Más oportunidades de conversión en Posgrado UPN y EPG UPC.
Derivación automática y oportuna al equipo comercial especializado según la categoría del prospecto.
Eliminación de la carga manual de tablas de códigos, con menor riesgo de errores y demoras.
Mejor aprovechamiento de las capacidades de Genesys, con reglas basadas en el CRM como fuente de datos.
Mayor eficiencia operativa del equipo comercial y del contact center.</v>
          </cell>
          <cell r="Z19" t="str">
            <v>https://educorpperu.sharepoint.com/sites/ITCS/_layouts/15/Doc.aspx?sourcedoc=%7B8A257094-6E29-4E4D-83BB-F7C2536C3D7D%7D&amp;file=Solicitud%20de%20Activaci%C3%B3n%20-%20WhatsApp%20en%20Genesys_Jos%C3%A9%20Paredes%20Herbozo.pptx&amp;action=edit&amp;mobileredirect=true; https://educorpperu.sharepoint.com/sites/ITCS/_layouts/15/Doc.aspx?sourcedoc=%7BBA2EC07B-7720-4447-BC8B-4E0B9B28D658%7D&amp;file=MANUAL%20DE%20USO%20WHATSAPP%20UPC-EPG_Jos%C3%A9%20Paredes%20Herbozo.docx&amp;action=default&amp;mobileredirect=true</v>
          </cell>
          <cell r="AA19">
            <v>0.9</v>
          </cell>
        </row>
        <row r="20">
          <cell r="A20">
            <v>29</v>
          </cell>
          <cell r="B20">
            <v>46301.665694444397</v>
          </cell>
          <cell r="C20">
            <v>46301.766354166699</v>
          </cell>
          <cell r="D20" t="str">
            <v>oscar.porras@upn.edu.pe</v>
          </cell>
          <cell r="E20" t="str">
            <v>Oscar Porras Cardenas</v>
          </cell>
          <cell r="F20" t="str">
            <v>Mejoras a implementar en la plataforma del SGCI</v>
          </cell>
          <cell r="G20" t="str">
            <v>Necesitamos implementar actualizaciones en la plataforma del SGCI, para optimizar el uso de la plataforma, logrando un mejor uso y desempeño de la misma</v>
          </cell>
          <cell r="H20" t="str">
            <v>UPN</v>
          </cell>
          <cell r="I20" t="str">
            <v>Martín Santana - Rectorado UPN</v>
          </cell>
          <cell r="J20" t="str">
            <v>GACI</v>
          </cell>
          <cell r="K20" t="str">
            <v>https://educorpperu.sharepoint.com/sites/ITCS/Documentos%20compartidos/Aplicaciones/Microsoft%20Forms/REGISTRO%20DE%20INICIATIVAS%20-%20GESTI%C3%93N%20DE%20LA%20DEMANDA%20V3/Aprobaci%C3%B3n%20de%20la%20iniciativa%20por%20el%20VP%20del%20%C3%A1rea%20sol/Aprobaci%C3%B3n_Oscar%20Porras%20Cardena.pdf</v>
          </cell>
          <cell r="L20" t="str">
            <v>Gerson Vereau</v>
          </cell>
          <cell r="M20">
            <v>46367</v>
          </cell>
          <cell r="N20" t="str">
            <v>No</v>
          </cell>
          <cell r="O20"/>
          <cell r="P20"/>
          <cell r="Q20" t="str">
            <v>Otro</v>
          </cell>
          <cell r="R20" t="str">
            <v>Se deben incorporar mejoras en la plataforma del SGCI, la justificación de las mismas se detalla según el caso:
1. Reasignación de funciones por rol y creación de nuevo rol "responsable de evidencias",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"responsable de evidencias" como apoyo al LO.
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
3. Incluir en el reporte: ciclo de mejora (P-V) y fecha en que el estado cambia a revisar por LT.
El reporte descargable debe incluir entre sus columnas el ciclo de mejora (P - V) así como la fecha en que la información es enviada al Líder temático. Estos valores permitirán hacer un mejor filtro de la información para su seguimiento
4. Los links de la plataforma deben descargarse con el nombre con el que se han guardado.
Las evidencias cargadas en la plataforma deben descargarse con el nombre original del archivo.
5. Cambiar el rol de líder temático por revisor
Actualmente el rol asignado es el de líder temático 1, 2 y 3, estos deben cambiarse a solo revisor
6. Mejorar el encuadre de la información en PDF del requerimiento
La información visible en PDF en la bandeja asociada al rol, se visualiza pegada a la izquierda lo que dificulta su lectura</v>
          </cell>
          <cell r="S20" t="str">
            <v>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v>
          </cell>
          <cell r="T20" t="str">
            <v>La plataforma es gestionada por la Gerencia de Aseguramiento de la Calidad Institucional, quien es responsable de la revisión de evidencias que todos los Líderes de proceso (UPN y Laureate) ingresan como parte del Plan de Autoevaluación de la Calidad</v>
          </cell>
          <cell r="U20" t="str">
            <v>Todos</v>
          </cell>
          <cell r="V20" t="str">
            <v>Excelencia académica</v>
          </cell>
          <cell r="W20" t="str">
            <v>No</v>
          </cell>
          <cell r="X20" t="str">
            <v>Menor a S/100,000.00</v>
          </cell>
          <cell r="Y20" t="str">
            <v>Mejorar la experiencia de los usuarios de la plataforma, agilizando la presentación y revisión de requerimientos de la calidad</v>
          </cell>
          <cell r="Z20" t="str">
            <v>https://educorpperu.sharepoint.com/sites/ITCS/_layouts/15/Doc.aspx?sourcedoc=%7B901CEC81-F6A4-476F-865D-F83F31CF51C5%7D&amp;file=mejoras%20plataforma%20SGCI_Oscar%20Porras%20Cardena.pptx&amp;action=edit&amp;mobileredirect=true</v>
          </cell>
          <cell r="AA20">
            <v>1.55</v>
          </cell>
        </row>
        <row r="21">
          <cell r="A21">
            <v>30</v>
          </cell>
          <cell r="B21">
            <v>46301.732870370397</v>
          </cell>
          <cell r="C21">
            <v>46301.790752314802</v>
          </cell>
          <cell r="D21" t="str">
            <v>luz.flores@upn.edu.pe</v>
          </cell>
          <cell r="E21" t="str">
            <v>Luz Flores Rodriguez</v>
          </cell>
          <cell r="F21" t="str">
            <v>Mejora del descompactador para una distribución correcta de cursos y créditos en matrícula</v>
          </cell>
          <cell r="G21" t="str">
            <v xml:space="preserve">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
</v>
          </cell>
          <cell r="H21" t="str">
            <v>UPN</v>
          </cell>
          <cell r="I21" t="str">
            <v>Martín Santana - Rectorado UPN</v>
          </cell>
          <cell r="J21" t="str">
            <v>Luz Marina Flores R</v>
          </cell>
          <cell r="K21" t="str">
            <v>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v>
          </cell>
          <cell r="L21" t="str">
            <v>Carla Arias-Schreiber</v>
          </cell>
          <cell r="M21">
            <v>46325</v>
          </cell>
          <cell r="N21" t="str">
            <v>No</v>
          </cell>
          <cell r="O21"/>
          <cell r="P21"/>
          <cell r="Q21" t="str">
            <v>Regulatoria</v>
          </cell>
          <cell r="R21" t="str">
            <v>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
De no implementarse una solución oportuna, será necesario continuar con la revisión y corrección manual de los horarios asignados, lo que demanda un esfuerzo operativo significativo y jornadas extensas de trabajo.</v>
          </cell>
          <cell r="S21" t="str">
            <v>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v>
          </cell>
          <cell r="T21" t="str">
            <v xml:space="preserve">Proceso de programación de horarios, proceso de registro de horarios y atención al estudiante
</v>
          </cell>
          <cell r="U21" t="str">
            <v>Alumnos</v>
          </cell>
          <cell r="V21" t="str">
            <v>Excelencia operativa</v>
          </cell>
          <cell r="W21" t="str">
            <v>No</v>
          </cell>
          <cell r="X21" t="str">
            <v>No cuantificado o S/0</v>
          </cell>
          <cell r="Y21" t="str">
            <v>1)Mejora de la experiencia del estudiante de nuevo ingreso, al recibir un horario con una distribución académica equilibrada desde el inicio de su formación universitaria.
2)Mayor percepción de calidad del servicio, al reducir la necesidad de realizar ajustes posteriores en los horarios asignados.
3)Incremento de la satisfacción estudiantil, al contar con una programación académica coherente y adecuada a la estructura modular.
4)Reducción de reprocesos operativos, evitando las revisiones y correcciones manuales de horarios generados de manera desequilibrada.
5)Optimización del trabajo del equipo académico y administrativo, permitiendo destinar esfuerzos a actividades de mayor valor agregado en lugar de tareas correctivas.
6) Mayor confianza en los procesos automatizados de matrícula y programación académica, al garantizar resultados más consistentes y alineados con las necesidades de los estudiantes.
7)Fortalecimiento de la imagen institucional, al ofrecer una experiencia de incorporación más ordenada y eficiente para los estudiantes que inician su carrera.
8)Disminución del riesgo de errores operativos, asociados a las modificaciones manuales de horarios y cargas académicas.</v>
          </cell>
          <cell r="Z21" t="str">
            <v>https://educorpperu.sharepoint.com/sites/ITCS/_layouts/15/Doc.aspx?sourcedoc=%7BE17684D9-A4C2-4CD3-9ED0-BEECD7B6AFBA%7D&amp;file=PPT-%20SOLICITUD%20DES%20COMPACTACI%C3%93N%20CACHIMBOS%2025-_Luz%20Flores%20Rodriguez.pptx&amp;action=edit&amp;mobileredirect=true</v>
          </cell>
          <cell r="AA21">
            <v>2.7</v>
          </cell>
        </row>
        <row r="22">
          <cell r="A22">
            <v>31</v>
          </cell>
          <cell r="B22">
            <v>46301.786099536999</v>
          </cell>
          <cell r="C22">
            <v>46301.791539351798</v>
          </cell>
          <cell r="D22" t="str">
            <v>jhonatan.sanchez@upn.edu.pe</v>
          </cell>
          <cell r="E22" t="str">
            <v>Jhonatan Sanchez Zambrano</v>
          </cell>
          <cell r="F22" t="str">
            <v xml:space="preserve">Cambio de horarios integral UPN </v>
          </cell>
          <cell r="G22" t="str">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ell>
          <cell r="H22" t="str">
            <v>UPN</v>
          </cell>
          <cell r="I22" t="str">
            <v>Martín Santana - Rectorado UPN</v>
          </cell>
          <cell r="J22" t="str">
            <v>Jhonatan Fernando Sanchez Zambrano</v>
          </cell>
          <cell r="K22" t="str">
            <v>https://educorpperu.sharepoint.com/sites/ITCS/Documentos%20compartidos/Aplicaciones/Microsoft%20Forms/REGISTRO%20DE%20INICIATIVAS%20-%20GESTI%C3%93N%20DE%20LA%20DEMANDA%20V3/Aprobaci%C3%B3n%20de%20la%20iniciativa%20por%20el%20VP%20del%20%C3%A1rea%20sol/VB_Jhonatan%20Sanchez%20Zam.pdf</v>
          </cell>
          <cell r="L22" t="str">
            <v>Carla Arias-Schreiber</v>
          </cell>
          <cell r="M22">
            <v>46311</v>
          </cell>
          <cell r="N22" t="str">
            <v>No</v>
          </cell>
          <cell r="O22"/>
          <cell r="P22"/>
          <cell r="Q22" t="str">
            <v>Otro</v>
          </cell>
          <cell r="R22" t="str">
            <v>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v>
          </cell>
          <cell r="S22" t="str">
            <v>Franjas horarias desde las 7.00 AM hasta las 10.10 PM</v>
          </cell>
          <cell r="T22" t="str">
            <v xml:space="preserve">Nomina
Programación
Academia
</v>
          </cell>
          <cell r="U22" t="str">
            <v>Alumnos</v>
          </cell>
          <cell r="V22" t="str">
            <v>Experiencia</v>
          </cell>
          <cell r="W22" t="str">
            <v>No</v>
          </cell>
          <cell r="X22" t="str">
            <v>No cuantificado o S/0</v>
          </cell>
          <cell r="Y22" t="str">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ell>
          <cell r="Z22" t="str">
            <v>https://educorpperu.sharepoint.com/sites/ITCS/_layouts/15/Doc.aspx?sourcedoc=%7B85B31776-5B25-4211-912A-A82899A28E2F%7D&amp;file=Gesti%C3%B3n%20de%20iniciativas%20-%20Horarios%207AM_Jhonatan%20Sanchez%20Zam.pptx&amp;action=edit&amp;mobileredirect=true</v>
          </cell>
          <cell r="AA22">
            <v>1.3</v>
          </cell>
        </row>
        <row r="23">
          <cell r="A23">
            <v>32</v>
          </cell>
          <cell r="B23">
            <v>46302.423611111102</v>
          </cell>
          <cell r="C23">
            <v>46302.440486111103</v>
          </cell>
          <cell r="D23" t="str">
            <v>yenny.pajuelo@cibertec.pe</v>
          </cell>
          <cell r="E23" t="str">
            <v>Yenny Pajuelo Ramirez</v>
          </cell>
          <cell r="F23" t="str">
            <v>Actualización UDCID - autenticación del estudiante</v>
          </cell>
          <cell r="G23" t="str">
            <v>Garantizar el acceso continuo e ininterrumpido del 100% de los estudiantes a la plataforma Banner para los procesos de prematricula y matrícula, mediante la automatización de la actualización del campo UDCI.</v>
          </cell>
          <cell r="H23" t="str">
            <v>CIB</v>
          </cell>
          <cell r="I23" t="str">
            <v>Danilo Tauil - GM TecVoc</v>
          </cell>
          <cell r="J23" t="str">
            <v>Yenny Pajuelo</v>
          </cell>
          <cell r="K23" t="str">
            <v>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v>
          </cell>
          <cell r="L23" t="str">
            <v>Carla Arias-Schreiber</v>
          </cell>
          <cell r="M23">
            <v>46335</v>
          </cell>
          <cell r="N23" t="str">
            <v>No</v>
          </cell>
          <cell r="O23"/>
          <cell r="P23"/>
          <cell r="Q23" t="str">
            <v>ITSM</v>
          </cell>
          <cell r="R23" t="str">
            <v>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v>
          </cell>
          <cell r="S23" t="str">
            <v>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v>
          </cell>
          <cell r="T23" t="str">
            <v>Experiencia del estudiante, Retención, Proceso de Matrícula, Sedes</v>
          </cell>
          <cell r="U23" t="str">
            <v>Alumnos</v>
          </cell>
          <cell r="V23" t="str">
            <v>Excelencia operativa</v>
          </cell>
          <cell r="W23" t="str">
            <v>No</v>
          </cell>
          <cell r="X23" t="str">
            <v>Entre S/100,000.00 y S/500,000.00</v>
          </cell>
          <cell r="Y23" t="str">
            <v xml:space="preserve">Reducción de tiempo / Aumento en NPS / Retención del estudiante
</v>
          </cell>
          <cell r="Z23" t="str">
            <v>https://educorpperu.sharepoint.com/sites/ITCS/_layouts/15/Doc.aspx?sourcedoc=%7B73561A56-BCFD-4FBB-B994-8E3A0097CBD7%7D&amp;file=Formato%20Solicitud%20de%20Requerimientos%20(UDCID)%20S_Yenny%20Pajuelo%20Ramire.pptx&amp;action=edit&amp;mobileredirect=true</v>
          </cell>
          <cell r="AA23">
            <v>2.4</v>
          </cell>
        </row>
        <row r="24">
          <cell r="A24">
            <v>33</v>
          </cell>
          <cell r="B24">
            <v>46307.765625</v>
          </cell>
          <cell r="C24">
            <v>46307.7742476852</v>
          </cell>
          <cell r="D24" t="str">
            <v>bruno.chiappe@laureate.pe</v>
          </cell>
          <cell r="E24" t="str">
            <v>Bruno Chiappe Vegas</v>
          </cell>
          <cell r="F24" t="str">
            <v>Implementación del Canal WhatsApp Omnicanal con Asistente Virtual Comercial SofIA</v>
          </cell>
          <cell r="G24" t="str">
            <v>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v>
          </cell>
          <cell r="H24" t="str">
            <v>LAU</v>
          </cell>
          <cell r="I24" t="str">
            <v>Ivan Olivares - VP Marketing y Comercial</v>
          </cell>
          <cell r="J24" t="str">
            <v>Jaime Medina Salcedo</v>
          </cell>
          <cell r="K24" t="str">
            <v>https://educorpperu.sharepoint.com/sites/ITCS/Documentos%20compartidos/Aplicaciones/Microsoft%20Forms/REGISTRO%20DE%20INICIATIVAS%20-%20GESTI%C3%93N%20DE%20LA%20DEMANDA%20V3/Aprobaci%C3%B3n%20de%20la%20iniciativa%20por%20el%20VP%20del%20%C3%A1rea%20sol/Whatsapp%20Channel%20SofIA%20-%20aprob_Bruno%20Chiappe%20Vegas.pdf</v>
          </cell>
          <cell r="L24" t="str">
            <v>Bruno Chiappe</v>
          </cell>
          <cell r="M24">
            <v>46356</v>
          </cell>
          <cell r="N24" t="str">
            <v>No</v>
          </cell>
          <cell r="O24"/>
          <cell r="P24"/>
          <cell r="Q24" t="str">
            <v>Otro</v>
          </cell>
          <cell r="R24" t="str">
            <v>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v>
          </cell>
          <cell r="S24" t="str">
            <v>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v>
          </cell>
          <cell r="T24" t="str">
            <v>Procesos: Captación de prospectos, atención comercial, admisión
Áreas: Ventas, Marketing Digital, Command Center, Admisión</v>
          </cell>
          <cell r="U24" t="str">
            <v>Alumnos</v>
          </cell>
          <cell r="V24" t="str">
            <v>Experiencia</v>
          </cell>
          <cell r="W24" t="str">
            <v>No</v>
          </cell>
          <cell r="X24" t="str">
            <v>No cuantificado o S/0</v>
          </cell>
          <cell r="Y24" t="str">
            <v>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v>
          </cell>
          <cell r="Z24" t="str">
            <v>https://educorpperu.sharepoint.com/sites/ITCS/_layouts/15/Doc.aspx?sourcedoc=%7BC499C532-F918-4659-850F-F2012613C5FD%7D&amp;file=AR_02_Canal_WhatsApp_Channel_y_Asistente_Virt_Bruno%20Chiappe%20Vegas.docx&amp;action=default&amp;mobileredirect=true</v>
          </cell>
          <cell r="AA24">
            <v>1.3</v>
          </cell>
        </row>
        <row r="25">
          <cell r="A25">
            <v>34</v>
          </cell>
          <cell r="B25">
            <v>46294.639259259297</v>
          </cell>
          <cell r="C25">
            <v>46308.427881944401</v>
          </cell>
          <cell r="D25" t="str">
            <v>luis.sanchez@upn.edu.pe</v>
          </cell>
          <cell r="E25" t="str">
            <v>Luis Sanchez Cruz</v>
          </cell>
          <cell r="F25" t="str">
            <v>Configuración de puntaje único para el Examen de Suficiencia - Inglés</v>
          </cell>
          <cell r="G25" t="str">
            <v xml:space="preserve">Necesitamos Modificar la configuración actual del Examen de Suficiencia de Inglés en Banner/SOATEST para que el resultado se registre mediante una única nota final (Overall Score), siguiendo el modelo actualmente utilizado para Portugués y Quechua. El cálculo y ponderación de las habilidades evaluadas se realizará internamente desde el Centro de Idiomas, registrándose en Banner únicamente el resultado final para Fortalecer la estandarización y el control académico del Examen de Suficiencia de Inglés, permitiendo incorporar las habilidades comunicativas requeridas —Reading, Listening, Speaking y Writing— sin que la configuración tecnológica limite el diseño de la evaluación. Adicionalmente, se homogeneizará el registro de resultados respecto de los exámenes de Portugués y Quechua y se brindará al estudiante un resultado integral mediante un Overall Score; logrando que se estandarice las 4 habilidades de las competencias lingüisticas. De no contar con el cambio, Banner/SOATEST continuará permitiendo únicamente el registro de Listening y Reading, lo que impediría registrar adecuadamente el resultado de una evaluación que incorpore Speaking y Writing y limitaría la implementación completa de un modelo de eavluación estandarizado. </v>
          </cell>
          <cell r="H25" t="str">
            <v>UPN</v>
          </cell>
          <cell r="I25" t="str">
            <v>Martín Santana - Rectorado UPN</v>
          </cell>
          <cell r="J25" t="str">
            <v>Luis Enrique Sánchez Cruz</v>
          </cell>
          <cell r="K25" t="str">
            <v>https://educorpperu.sharepoint.com/sites/ITCS/Documentos%20compartidos/Aplicaciones/Microsoft%20Forms/REGISTRO%20DE%20INICIATIVAS%20-%20GESTI%C3%93N%20DE%20LA%20DEMANDA%20V3/Aprobaci%C3%B3n%20de%20la%20iniciativa%20por%20el%20VP%20del%20%C3%A1rea%20sol/Visto%20Buemo%20jefatura_Luis%20Sanchez%20Cruz.png</v>
          </cell>
          <cell r="L25" t="str">
            <v>Carla Arias-Schreiber</v>
          </cell>
          <cell r="M25">
            <v>46353</v>
          </cell>
          <cell r="N25" t="str">
            <v>No</v>
          </cell>
          <cell r="O25"/>
          <cell r="P25"/>
          <cell r="Q25" t="str">
            <v>Otro</v>
          </cell>
          <cell r="R25" t="str">
            <v>Actualmente, el Examen de Suficiencia de Inglés se encuentra configurado en Banner/SOATEST para registrar resultados independientes únicamente para las habilidades de Listening y Reading. Esta configuración no permite incorporar adecuadamente Speaking y Writing, habilidades que forman parte de la nueva estructura de evaluación del examen.
Mantener la configuración actual limita la implementación integral del nuevo modelo de evaluación, ya que el sistema condiciona la estructura del examen a campos individuales predefinidos. De no implementarse el cambio requerido, el Centro de Idiomas tendría que continuar gestionando internamente los resultados de las cuatro habilidades y adaptar posteriormente la información para su registro en Banner/SOATEST, generando una limitación operativa y de estandarización respecto de Portugués y Quechua.</v>
          </cell>
          <cell r="S25" t="str">
            <v>Contar con una configuración de Banner/SOATEST que permita registrar para el Examen de Suficiencia de Inglés una única nota final u Overall Score, siguiendo el modelo actualmente utilizado para los exámenes de Portugués y Quechua. El Centro de Idiomas realizará internamente la evaluación, cálculo y ponderación de Listening, Reading, Speaking y Writing, y posteriormente registrará en Banner/SOATEST únicamente el resultado final. Esto permitirá mantener una estructura de evaluación flexible, incorporar las habilidades requeridas sin depender de campos individuales del sistema y homogeneizar el registro de resultados entre los diferentes idiomas. Asimismo, el cambio deberá mantener el flujo actual mediante el cual el estudiante, luego del registro de su resultado, puede continuar con la obtención de su constancia o certificado de aprobación.</v>
          </cell>
          <cell r="T25" t="str">
            <v>Centro de Idiomas, responsable de la evaluación, cálculo y ponderación de las habilidades y del registro del Overall Scor; estudiantes que rindan el Examen de Suficiencia de Inglés, como usuarios finales del proceso</v>
          </cell>
          <cell r="U25" t="str">
            <v>Alumnos</v>
          </cell>
          <cell r="V25" t="str">
            <v>Experiencia</v>
          </cell>
          <cell r="W25" t="str">
            <v>Sí</v>
          </cell>
          <cell r="X25" t="str">
            <v>No cuantificado o S/0</v>
          </cell>
          <cell r="Y25" t="str">
            <v>ortalecer la estandarización y el control académico del Examen de Suficiencia de Inglés, permitiendo incorporar las cuatro habilidades comunicativas requeridas —Listening, Reading, Speaking y Writing— sin que la configuración tecnológica limite el diseño de la evaluación. Asimismo, se homogeneizará el registro de resultados con los exámenes de Portugués y Quechua mediante una única nota final (Overall Score), facilitando una gestión más flexible, consistente y alineada con el modelo de evaluación definido por el Centro de Idiomas.</v>
          </cell>
          <cell r="Z25" t="str">
            <v>https://educorpperu.sharepoint.com/sites/ITCS/_layouts/15/Doc.aspx?sourcedoc=%7B46A395B4-649A-4708-ACF2-16D51C62F338%7D&amp;file=Gesti%C3%B3n%20de%20iniciativas%20-%20Centro%20de%20Idiomas%20-_Luis%20Sanchez%20Cruz.pptx&amp;action=edit&amp;mobileredirect=true</v>
          </cell>
          <cell r="AA25">
            <v>1.3</v>
          </cell>
        </row>
        <row r="26">
          <cell r="A26">
            <v>35</v>
          </cell>
          <cell r="B26">
            <v>46308.590706018498</v>
          </cell>
          <cell r="C26">
            <v>46308.6034490741</v>
          </cell>
          <cell r="D26" t="str">
            <v>jose.herbozo@laureate.pe</v>
          </cell>
          <cell r="E26" t="str">
            <v>José Paredes Herbozo</v>
          </cell>
          <cell r="F26" t="str">
            <v>Habilitar ambientes para aplicativo de iniciativas</v>
          </cell>
          <cell r="G26" t="str">
            <v>Habilitar ambientes para aplicativo de iniciativas (Dev, Certificación y Producción)
LINK DE DIAGRAMA DE ARQUITECTURA: https://laureate.leanix.net/LaureatePeru/diagrams/freedraw/acc2c56f-aa28-41b8-9996-af486c76374d?returnUrl=%2Fdiagrams%2Foverview%2Fall-diagrams</v>
          </cell>
          <cell r="H26" t="str">
            <v>LAU</v>
          </cell>
          <cell r="I26" t="str">
            <v>Humberto Marotta - Tecnologías y transformación digital</v>
          </cell>
          <cell r="J26" t="str">
            <v>José Luis Paredes Herbozo</v>
          </cell>
          <cell r="K26" t="str">
            <v>https://educorpperu.sharepoint.com/sites/ITCS/Documentos%20compartidos/Aplicaciones/Microsoft%20Forms/REGISTRO%20DE%20INICIATIVAS%20-%20GESTI%C3%93N%20DE%20LA%20DEMANDA%20V3/Aprobaci%C3%B3n%20de%20la%20iniciativa%20por%20el%20VP%20del%20%C3%A1rea%20sol/olk_dqg60VfeV6_Jos%C3%A9%20Paredes%20Herbozo.png</v>
          </cell>
          <cell r="L26" t="str">
            <v>José Paredes</v>
          </cell>
          <cell r="M26">
            <v>46341</v>
          </cell>
          <cell r="N26" t="str">
            <v>No</v>
          </cell>
          <cell r="O26"/>
          <cell r="P26"/>
          <cell r="Q26" t="str">
            <v>Otro</v>
          </cell>
          <cell r="R26" t="str">
            <v>Hoy las iniciativas de software llegan a la cola de TI como solicitudes ambiguas, sin estructura ni criterios de calidad corporativa. Esto genera reprocesos, observaciones repetidas, demoras en el registro y aprobaciones sin evidencia formal. El impacto en el negocio es que TI atiende demandas mal definidas y se pierde trazabilidad en la priorización.
Gestión temporal si no se implementa a tiempo: el expediente no lo define. Lo razonable es mantener el proceso actual de solicitudes manuales con revisión del IT BP, pero es un supuesto mío, confírmalo.</v>
          </cell>
          <cell r="S26" t="str">
            <v>El solicitante describe su necesidad con el asistente TEO, que propone un título con verbo en infinitivo, un objetivo SMART y normaliza fechas. La iniciativa se guarda como expediente y pasa por un workflow formal: Borrador → Pendiente → Observada → Aprobada / En Demanda / Rechazada. El Business Partner TI evalúa la viabilidad y el VP aprueba con consentimiento registrado (texto firmado, fecha, hora e IP), con notificación automática por correo M365. Cada VP ve solo sus iniciativas y el servicio sigue operando aunque fallen los proveedores de IA, gracias al failover en cascada.</v>
          </cell>
          <cell r="T26" t="str">
            <v>Proceso de captura, priorización y aprobación de iniciativas de software.
Solicitantes: jefes, directores de escuela y VPs de negocio de UPC, UPN y Cibertec.
Business Partners y evaluadores de TI.
Vicepresidencias y decanos aprobadores.
PMO TI y Arquitectura de Soluciones (administración del metamodelo, roles y bitácoras).</v>
          </cell>
          <cell r="U26" t="str">
            <v>Administrativos</v>
          </cell>
          <cell r="V26" t="str">
            <v>Excelencia operativa</v>
          </cell>
          <cell r="W26" t="str">
            <v>No</v>
          </cell>
          <cell r="X26" t="str">
            <v>No cuantificado o S/0</v>
          </cell>
          <cell r="Y26" t="str">
            <v>Solicitudes mejor estructuradas desde el origen: título con verbo en infinitivo, objetivo SMART y fechas normalizadas, lo que reduce observaciones y reprocesos.
Trazabilidad completa del ciclo de vida de cada iniciativa, con historial inmutable de estados y observaciones.
Mayor validez probatoria de las aprobaciones: el VP acepta un consentimiento con texto firmado, fecha, hora e IP.
Confidencialidad entre vicepresidencias, ya que cada VP ve solo sus iniciativas.
Mejor priorización y toma de decisiones del VP y del Comité, con información homogénea y de calidad.
Menor carga operativa para los Business Partners de TI, que reciben demandas más claras.
Comunicación automática y oportuna al solicitante y al VP mediante correo M365.
Continuidad del servicio, ya que el solicitante no pierde su trabajo aunque fallen los proveedores de IA.
Flexibilidad de gobierno: TI ajusta campos, formularios y roles sin despliegues de código.
Estandarización del proceso en UPC, UPN y Cibertec.</v>
          </cell>
          <cell r="Z26" t="str">
            <v>https://educorpperu.sharepoint.com/sites/ITCS/Documentos%20compartidos/Aplicaciones/Microsoft%20Forms/REGISTRO%20DE%20INICIATIVAS%20-%20GESTI%C3%93N%20DE%20LA%20DEMANDA%20V3/Adjuntar%20ppt%20de%20la%20iniciativa/Expediente_Tecnico_IACS_v2_Jos%C3%A9%20Paredes%20Herbozo.pdf; https://educorpperu.sharepoint.com/sites/ITCS/Documentos%20compartidos/Aplicaciones/Microsoft%20Forms/REGISTRO%20DE%20INICIATIVAS%20-%20GESTI%C3%93N%20DE%20LA%20DEMANDA%20V3/Adjuntar%20ppt%20de%20la%20iniciativa/brave_Ow68ksgWzf_Jos%C3%A9%20Paredes%20Herbozo.png</v>
          </cell>
          <cell r="AA26">
            <v>0.60000000000000009</v>
          </cell>
        </row>
      </sheetData>
      <sheetData sheetId="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D689880-5045-46B3-852E-D846B390B607}">
    <nsvFilter filterId="{1BDEB11F-92C2-49BC-B4DE-E9A1371879BB}" ref="A1:BD42" tableId="0">
      <columnFilter colId="27">
        <filter colId="27">
          <x:filters>
            <x:filter val="Nicolas Morales/Luis Calderón"/>
          </x:filters>
        </filter>
      </columnFilter>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7.996286921298" createdVersion="8" refreshedVersion="8" minRefreshableVersion="3" recordCount="87" xr:uid="{473E175C-B902-47BA-85CC-A4CABAB010B7}">
  <cacheSource type="worksheet">
    <worksheetSource ref="A9:AP9" sheet="Por estimar"/>
  </cacheSource>
  <cacheFields count="42">
    <cacheField name="Id" numFmtId="0">
      <sharedItems containsString="0" containsBlank="1" containsNumber="1" containsInteger="1" minValue="49" maxValue="432"/>
    </cacheField>
    <cacheField name="Hora de inicio" numFmtId="14">
      <sharedItems containsNonDate="0" containsDate="1" containsString="0" containsBlank="1" minDate="2026-02-10T01:49:05" maxDate="2026-12-10T18:34:55"/>
    </cacheField>
    <cacheField name="Hora de finalización" numFmtId="14">
      <sharedItems containsNonDate="0" containsDate="1" containsString="0" containsBlank="1" minDate="2026-02-10T01:49:05" maxDate="2026-12-10T18:34:55"/>
    </cacheField>
    <cacheField name="Correo electrónico" numFmtId="0">
      <sharedItems containsBlank="1"/>
    </cacheField>
    <cacheField name="Nombre" numFmtId="0">
      <sharedItems containsBlank="1"/>
    </cacheField>
    <cacheField name="Título de la INICIATIVA" numFmtId="0">
      <sharedItems containsBlank="1" longText="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solicitante del negocio" numFmtId="0">
      <sharedItems containsBlank="1"/>
    </cacheField>
    <cacheField name="Evidencia de la aprobación del VP o Director" numFmtId="0">
      <sharedItems containsBlank="1" longText="1"/>
    </cacheField>
    <cacheField name="IT BP" numFmtId="0">
      <sharedItems containsBlank="1"/>
    </cacheField>
    <cacheField name="Fecha de entrega requerida" numFmtId="14">
      <sharedItems containsNonDate="0" containsDate="1" containsString="0" containsBlank="1" minDate="2026-05-15T00:00:00" maxDate="2027-07-01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Blank="1" containsMixedTypes="1" containsNumber="1" containsInteger="1" minValue="0" maxValue="78375"/>
    </cacheField>
    <cacheField name="Tipo de iniciativa" numFmtId="0">
      <sharedItems containsBlank="1"/>
    </cacheField>
    <cacheField name="Descripción del problema o desafío" numFmtId="0">
      <sharedItems containsBlank="1" longText="1"/>
    </cacheField>
    <cacheField name="Situación deseada" numFmtId="0">
      <sharedItems containsBlank="1" longText="1"/>
    </cacheField>
    <cacheField name="Procesos y áreas impactadas" numFmtId="0">
      <sharedItems containsBlank="1" longText="1"/>
    </cacheField>
    <cacheField name="Usuarios beneficiados" numFmtId="0">
      <sharedItems containsBlank="1"/>
    </cacheField>
    <cacheField name="Pilar estratégico" numFmtId="0">
      <sharedItems containsBlank="1"/>
    </cacheField>
    <cacheField name="Estabilización de procesos  SIS" numFmtId="0">
      <sharedItems containsBlank="1"/>
    </cacheField>
    <cacheField name="Beneficio cuantitativo (anual)" numFmtId="0">
      <sharedItems containsBlank="1"/>
    </cacheField>
    <cacheField name="Beneficios cualitativos" numFmtId="0">
      <sharedItems containsBlank="1" longText="1"/>
    </cacheField>
    <cacheField name="Adjuntos" numFmtId="0">
      <sharedItems containsBlank="1" longText="1"/>
    </cacheField>
    <cacheField name="Puntaje Sugerido" numFmtId="0">
      <sharedItems containsBlank="1" containsMixedTypes="1" containsNumber="1" minValue="0.45" maxValue="3.3"/>
    </cacheField>
    <cacheField name="Líder de Dominio" numFmtId="0">
      <sharedItems containsBlank="1" count="21">
        <s v="Nicolas Morales"/>
        <s v="Hugo Vega"/>
        <s v="César Soplín"/>
        <s v="Johnnel Ayala"/>
        <s v="Johnny Rodriguez"/>
        <s v="Elmer Zapata"/>
        <s v="Cristy Vargas"/>
        <s v="Carmen Cruz"/>
        <s v="Aaron Melgar"/>
        <s v="Ana Rojas"/>
        <s v="Ruddy Pereda"/>
        <s v="Tania Tamariz"/>
        <s v="Ana Vega"/>
        <s v="Rolando Lopez"/>
        <s v="Janny Nicasio"/>
        <s v="Nohelí Cabrera"/>
        <s v="Ivan Rengifo"/>
        <s v="Cristina Andonaire"/>
        <s v="Enrique Ruiz Huidobro"/>
        <s v="Pendiente LD"/>
        <m/>
      </sharedItems>
    </cacheField>
    <cacheField name="Asignado por" numFmtId="0">
      <sharedItems containsBlank="1"/>
    </cacheField>
    <cacheField name="Fecha de asignación del LD" numFmtId="0">
      <sharedItems containsNonDate="0" containsDate="1" containsString="0" containsBlank="1" minDate="2026-05-07T00:00:00" maxDate="2026-10-13T00:00:00"/>
    </cacheField>
    <cacheField name="Complejidad " numFmtId="0">
      <sharedItems containsBlank="1"/>
    </cacheField>
    <cacheField name="Fecha inicio  (estimación)" numFmtId="14">
      <sharedItems containsNonDate="0" containsDate="1" containsString="0" containsBlank="1" minDate="2026-05-21T00:00:00" maxDate="2026-11-21T00:00:00"/>
    </cacheField>
    <cacheField name="Fecha fin (estimación)" numFmtId="14">
      <sharedItems containsDate="1" containsBlank="1" containsMixedTypes="1" minDate="2026-07-06T00:00:00" maxDate="2026-12-19T00:00:00"/>
    </cacheField>
    <cacheField name="Tiempo estimado_x000a_(meses)" numFmtId="0">
      <sharedItems containsBlank="1" containsMixedTypes="1" containsNumber="1" minValue="0.5" maxValue="14"/>
    </cacheField>
    <cacheField name="Costo total dolares" numFmtId="0">
      <sharedItems containsBlank="1"/>
    </cacheField>
    <cacheField name="Costo total Soles" numFmtId="0">
      <sharedItems containsBlank="1" containsMixedTypes="1" containsNumber="1" containsInteger="1" minValue="200000" maxValue="200000"/>
    </cacheField>
    <cacheField name="Supuestos" numFmtId="0">
      <sharedItems containsBlank="1" longText="1"/>
    </cacheField>
    <cacheField name="Recursos internos o externos" numFmtId="0">
      <sharedItems containsBlank="1"/>
    </cacheField>
    <cacheField name="Indicar si es Proyecto o Requerimiento no catalogado"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7.996830555552" createdVersion="8" refreshedVersion="8" minRefreshableVersion="3" recordCount="999" xr:uid="{D959779E-8654-421F-95F1-4E9322DDD603}">
  <cacheSource type="worksheet">
    <worksheetSource ref="C7:BE1006" sheet="Consolidado"/>
  </cacheSource>
  <cacheFields count="55">
    <cacheField name="Id" numFmtId="0">
      <sharedItems containsString="0" containsBlank="1" containsNumber="1" containsInteger="1" minValue="96" maxValue="412"/>
    </cacheField>
    <cacheField name="Hora de inicio" numFmtId="0">
      <sharedItems containsNonDate="0" containsDate="1" containsString="0" containsBlank="1" minDate="2026-04-14T18:58:27" maxDate="2026-09-30T18:58:14"/>
    </cacheField>
    <cacheField name="Hora de finalización" numFmtId="0">
      <sharedItems containsNonDate="0" containsDate="1" containsString="0" containsBlank="1" minDate="2026-04-14T19:50:36" maxDate="2026-09-30T19:01:22"/>
    </cacheField>
    <cacheField name="Correo electrónico" numFmtId="0">
      <sharedItems containsBlank="1"/>
    </cacheField>
    <cacheField name="Nombre" numFmtId="0">
      <sharedItems containsBlank="1"/>
    </cacheField>
    <cacheField name="Título de la INICIATIVA" numFmtId="0">
      <sharedItems containsBlank="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 Gerencia, Área solicitante" numFmtId="0">
      <sharedItems containsBlank="1"/>
    </cacheField>
    <cacheField name="Evidencia de la aprobación del VP o Director" numFmtId="0">
      <sharedItems containsBlank="1" containsMixedTypes="1" containsNumber="1" containsInteger="1" minValue="0" maxValue="0" longText="1"/>
    </cacheField>
    <cacheField name="IT BP" numFmtId="0">
      <sharedItems containsBlank="1" count="6">
        <s v="Carla Arias-Schreiber"/>
        <s v="José Paredes"/>
        <s v="Franco Vera"/>
        <s v="Bruno Chiappe"/>
        <s v="Gerson Vereau"/>
        <m/>
      </sharedItems>
    </cacheField>
    <cacheField name="Fecha de entrega requerida" numFmtId="0">
      <sharedItems containsNonDate="0" containsDate="1" containsString="0" containsBlank="1" minDate="2026-05-30T00:00:00" maxDate="2027-01-01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String="0" containsBlank="1" containsNumber="1" containsInteger="1" minValue="0" maxValue="77768"/>
    </cacheField>
    <cacheField name="Tipo de iniciativa" numFmtId="0">
      <sharedItems containsBlank="1"/>
    </cacheField>
    <cacheField name="Descripción del problema o desafío" numFmtId="0">
      <sharedItems containsBlank="1" longText="1"/>
    </cacheField>
    <cacheField name="Situación deseada" numFmtId="0">
      <sharedItems containsBlank="1" longText="1"/>
    </cacheField>
    <cacheField name="Procesos y áreas impactadas" numFmtId="0">
      <sharedItems containsBlank="1" longText="1"/>
    </cacheField>
    <cacheField name="Usuarios beneficiados1" numFmtId="0">
      <sharedItems containsBlank="1"/>
    </cacheField>
    <cacheField name="Pilar estratégico" numFmtId="0">
      <sharedItems containsBlank="1"/>
    </cacheField>
    <cacheField name="Estabilización de procesos  SIS" numFmtId="0">
      <sharedItems containsBlank="1"/>
    </cacheField>
    <cacheField name="Beneficio cuantitativo" numFmtId="0">
      <sharedItems containsBlank="1"/>
    </cacheField>
    <cacheField name="Beneficios cualitativos" numFmtId="0">
      <sharedItems containsBlank="1" longText="1"/>
    </cacheField>
    <cacheField name="Adjuntos" numFmtId="0">
      <sharedItems containsBlank="1" containsMixedTypes="1" containsNumber="1" containsInteger="1" minValue="0" maxValue="0" longText="1"/>
    </cacheField>
    <cacheField name="Puntaje Sugerido" numFmtId="0">
      <sharedItems containsString="0" containsBlank="1" containsNumber="1" minValue="0.6" maxValue="2.4"/>
    </cacheField>
    <cacheField name="Líder de Dominio" numFmtId="0">
      <sharedItems containsBlank="1"/>
    </cacheField>
    <cacheField name="Asignado por" numFmtId="0">
      <sharedItems containsBlank="1"/>
    </cacheField>
    <cacheField name="Fecha de asignación del LD" numFmtId="14">
      <sharedItems containsNonDate="0" containsDate="1" containsString="0" containsBlank="1" minDate="2026-04-30T00:00:00" maxDate="2026-10-02T00:00:00"/>
    </cacheField>
    <cacheField name="Complejidad " numFmtId="0">
      <sharedItems containsBlank="1"/>
    </cacheField>
    <cacheField name="Fecha inicio  (estimación)" numFmtId="14">
      <sharedItems containsNonDate="0" containsDate="1" containsString="0" containsBlank="1" minDate="2026-04-24T00:00:00" maxDate="2026-09-29T00:00:00"/>
    </cacheField>
    <cacheField name="Fecha fin (estimación)" numFmtId="14">
      <sharedItems containsNonDate="0" containsDate="1" containsString="0" containsBlank="1" minDate="2026-05-22T00:00:00" maxDate="2026-10-13T00:00:00"/>
    </cacheField>
    <cacheField name="Tiempo estimado_x000a_(meses)" numFmtId="0">
      <sharedItems containsString="0" containsBlank="1" containsNumber="1" minValue="0.5" maxValue="12"/>
    </cacheField>
    <cacheField name="Costo dolares" numFmtId="0">
      <sharedItems containsBlank="1" containsMixedTypes="1" containsNumber="1" containsInteger="1" minValue="0" maxValue="100000"/>
    </cacheField>
    <cacheField name="Costo Soles" numFmtId="0">
      <sharedItems containsBlank="1" containsMixedTypes="1" containsNumber="1" minValue="0" maxValue="350000"/>
    </cacheField>
    <cacheField name="Asunciones" numFmtId="0">
      <sharedItems containsBlank="1" longText="1"/>
    </cacheField>
    <cacheField name="Recursos internos o externos" numFmtId="0">
      <sharedItems containsBlank="1"/>
    </cacheField>
    <cacheField name="Proyecto o Req. No catalogado"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 name="Motivo de Reestimación" numFmtId="0">
      <sharedItems containsBlank="1"/>
    </cacheField>
    <cacheField name="Complejidad" numFmtId="0">
      <sharedItems containsBlank="1"/>
    </cacheField>
    <cacheField name="Fecha de inicio reestimación" numFmtId="0">
      <sharedItems containsNonDate="0" containsDate="1" containsString="0" containsBlank="1" minDate="2026-06-15T00:00:00" maxDate="2026-07-02T00:00:00"/>
    </cacheField>
    <cacheField name="Fecha fin reestimación" numFmtId="0">
      <sharedItems containsNonDate="0" containsDate="1" containsString="0" containsBlank="1" minDate="2026-06-22T00:00:00" maxDate="2026-07-09T00:00:00"/>
    </cacheField>
    <cacheField name="Tiempo estimado_x000a_(meses)2" numFmtId="0">
      <sharedItems containsString="0" containsBlank="1" containsNumber="1" containsInteger="1" minValue="5" maxValue="7"/>
    </cacheField>
    <cacheField name="Costo total Soles" numFmtId="0">
      <sharedItems containsString="0" containsBlank="1" containsNumber="1" minValue="228329.5" maxValue="292250"/>
    </cacheField>
    <cacheField name="Supuestos" numFmtId="0">
      <sharedItems containsBlank="1" longText="1"/>
    </cacheField>
    <cacheField name="Recursos internos o externos2" numFmtId="0">
      <sharedItems containsBlank="1"/>
    </cacheField>
    <cacheField name="Proyecto o Req. no catalogado2" numFmtId="0">
      <sharedItems containsBlank="1"/>
    </cacheField>
    <cacheField name="Estatus Reestimación" numFmtId="0">
      <sharedItems containsBlank="1"/>
    </cacheField>
    <cacheField name="Comentarios2" numFmtId="0">
      <sharedItems containsBlank="1" longText="1"/>
    </cacheField>
    <cacheField name="Aprobar Estimación/Reestimación (SI/NO)" numFmtId="0">
      <sharedItems containsNonDate="0" containsString="0" containsBlank="1"/>
    </cacheField>
    <cacheField name="Comentarios3"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8.001406134259" createdVersion="8" refreshedVersion="8" minRefreshableVersion="3" recordCount="999" xr:uid="{0F1AB76B-540B-4987-BD00-18B0B7851026}">
  <cacheSource type="worksheet">
    <worksheetSource ref="C7:BG1006" sheet="Consolidado"/>
  </cacheSource>
  <cacheFields count="57">
    <cacheField name="Id" numFmtId="0">
      <sharedItems containsString="0" containsBlank="1" containsNumber="1" containsInteger="1" minValue="126" maxValue="372"/>
    </cacheField>
    <cacheField name="Hora de inicio" numFmtId="0">
      <sharedItems containsNonDate="0" containsDate="1" containsString="0" containsBlank="1" minDate="2026-04-29T14:09:52" maxDate="2026-08-18T16:03:19"/>
    </cacheField>
    <cacheField name="Hora de finalización" numFmtId="0">
      <sharedItems containsNonDate="0" containsDate="1" containsString="0" containsBlank="1" minDate="2026-04-29T14:25:03" maxDate="2026-08-18T16:11:02"/>
    </cacheField>
    <cacheField name="Correo electrónico" numFmtId="0">
      <sharedItems containsBlank="1"/>
    </cacheField>
    <cacheField name="Nombre" numFmtId="0">
      <sharedItems containsBlank="1"/>
    </cacheField>
    <cacheField name="Título de la INICIATIVA" numFmtId="0">
      <sharedItems containsBlank="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solicitante del negocio" numFmtId="0">
      <sharedItems containsBlank="1"/>
    </cacheField>
    <cacheField name="Evidencia de la aprobación del VP o Director" numFmtId="0">
      <sharedItems containsBlank="1" longText="1"/>
    </cacheField>
    <cacheField name="IT BP" numFmtId="0">
      <sharedItems containsBlank="1" count="7">
        <s v="Carla Arias-Schreiber"/>
        <s v="Franco Vera"/>
        <s v="Bruno Chiappe"/>
        <s v="José Paredes"/>
        <s v="Gerson Vereau"/>
        <s v="Ángela Lucano"/>
        <m/>
      </sharedItems>
    </cacheField>
    <cacheField name="Fecha de entrega requerida" numFmtId="14">
      <sharedItems containsNonDate="0" containsDate="1" containsString="0" containsBlank="1" minDate="2026-06-12T00:00:00" maxDate="2027-03-02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String="0" containsBlank="1" containsNumber="1" containsInteger="1" minValue="0" maxValue="76746"/>
    </cacheField>
    <cacheField name="Tipo de iniciativa" numFmtId="0">
      <sharedItems containsBlank="1"/>
    </cacheField>
    <cacheField name="Descripción del problema o desafío" numFmtId="0">
      <sharedItems containsBlank="1" longText="1"/>
    </cacheField>
    <cacheField name="Situación deseada" numFmtId="0">
      <sharedItems containsBlank="1" longText="1"/>
    </cacheField>
    <cacheField name="Procesos y áreas impactadas" numFmtId="0">
      <sharedItems containsBlank="1" longText="1"/>
    </cacheField>
    <cacheField name="Usuarios beneficiados1" numFmtId="0">
      <sharedItems containsBlank="1"/>
    </cacheField>
    <cacheField name="Pilar estratégico" numFmtId="0">
      <sharedItems containsBlank="1"/>
    </cacheField>
    <cacheField name="Estabilización de procesos  SIS" numFmtId="0">
      <sharedItems containsBlank="1"/>
    </cacheField>
    <cacheField name="Beneficio cuantitativo" numFmtId="0">
      <sharedItems containsBlank="1"/>
    </cacheField>
    <cacheField name="Beneficios cualitativos" numFmtId="0">
      <sharedItems containsBlank="1" longText="1"/>
    </cacheField>
    <cacheField name="Adjuntos" numFmtId="0">
      <sharedItems containsBlank="1" containsMixedTypes="1" containsNumber="1" containsInteger="1" minValue="0" maxValue="0" longText="1"/>
    </cacheField>
    <cacheField name="Puntaje sugerido" numFmtId="0">
      <sharedItems containsBlank="1" containsMixedTypes="1" containsNumber="1" minValue="0.3" maxValue="2.7"/>
    </cacheField>
    <cacheField name="Líder de Dominio" numFmtId="0">
      <sharedItems containsBlank="1"/>
    </cacheField>
    <cacheField name="Asignado por" numFmtId="0">
      <sharedItems containsBlank="1"/>
    </cacheField>
    <cacheField name="Fecha de asignación del LD" numFmtId="0">
      <sharedItems containsNonDate="0" containsDate="1" containsString="0" containsBlank="1" minDate="2026-04-30T00:00:00" maxDate="2026-08-19T00:00:00"/>
    </cacheField>
    <cacheField name="Complejidad " numFmtId="0">
      <sharedItems containsBlank="1"/>
    </cacheField>
    <cacheField name="Fecha inicio  (estimación)" numFmtId="0">
      <sharedItems containsNonDate="0" containsDate="1" containsString="0" containsBlank="1" minDate="2026-05-08T00:00:00" maxDate="2026-08-21T00:00:00"/>
    </cacheField>
    <cacheField name="Fecha fin (estimación)" numFmtId="0">
      <sharedItems containsNonDate="0" containsDate="1" containsString="0" containsBlank="1" minDate="2026-06-05T00:00:00" maxDate="2026-09-18T00:00:00"/>
    </cacheField>
    <cacheField name="Tiempo estimado_x000a_(meses)" numFmtId="0">
      <sharedItems containsString="0" containsBlank="1" containsNumber="1" minValue="0.75" maxValue="8"/>
    </cacheField>
    <cacheField name="Costo dolares" numFmtId="0">
      <sharedItems containsBlank="1" containsMixedTypes="1" containsNumber="1" minValue="364.25" maxValue="2721916"/>
    </cacheField>
    <cacheField name="Costo Soles" numFmtId="0">
      <sharedItems containsString="0" containsBlank="1" containsNumber="1" minValue="1293.0875000000001" maxValue="9662801.8000000007"/>
    </cacheField>
    <cacheField name="Asunciones" numFmtId="0">
      <sharedItems containsBlank="1" longText="1"/>
    </cacheField>
    <cacheField name="Recursos internos o externos" numFmtId="0">
      <sharedItems containsBlank="1"/>
    </cacheField>
    <cacheField name="Proyecto o Requerimiento No BAU"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 name="Motivo de Reestimación" numFmtId="0">
      <sharedItems containsNonDate="0" containsString="0" containsBlank="1"/>
    </cacheField>
    <cacheField name="Complejidad" numFmtId="0">
      <sharedItems containsNonDate="0" containsString="0" containsBlank="1"/>
    </cacheField>
    <cacheField name="Fecha de inicio reestimación" numFmtId="0">
      <sharedItems containsNonDate="0" containsString="0" containsBlank="1"/>
    </cacheField>
    <cacheField name="Fecha fin reestimación" numFmtId="0">
      <sharedItems containsNonDate="0" containsString="0" containsBlank="1"/>
    </cacheField>
    <cacheField name="Tiempo estimado_x000a_(meses)2" numFmtId="0">
      <sharedItems containsNonDate="0" containsString="0" containsBlank="1"/>
    </cacheField>
    <cacheField name="Costo total Soles" numFmtId="0">
      <sharedItems containsNonDate="0" containsString="0" containsBlank="1"/>
    </cacheField>
    <cacheField name="Supuestos" numFmtId="0">
      <sharedItems containsNonDate="0" containsString="0" containsBlank="1"/>
    </cacheField>
    <cacheField name="Recursos internos o externos2" numFmtId="0">
      <sharedItems containsNonDate="0" containsString="0" containsBlank="1"/>
    </cacheField>
    <cacheField name="Proyecto o Req. no catalogado" numFmtId="0">
      <sharedItems containsNonDate="0" containsString="0" containsBlank="1"/>
    </cacheField>
    <cacheField name="Estatus Reestimación" numFmtId="0">
      <sharedItems containsNonDate="0" containsString="0" containsBlank="1"/>
    </cacheField>
    <cacheField name="Comentarios2" numFmtId="0">
      <sharedItems containsNonDate="0" containsString="0" containsBlank="1"/>
    </cacheField>
    <cacheField name="Aprobar Estimación (SI/NO)" numFmtId="0">
      <sharedItems containsBlank="1"/>
    </cacheField>
    <cacheField name="Comentarios3" numFmtId="0">
      <sharedItems containsBlank="1"/>
    </cacheField>
    <cacheField name="Presupuesto habilitado_x000a_ (SI/NO)" numFmtId="0">
      <sharedItems containsBlank="1"/>
    </cacheField>
    <cacheField name="STRING"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8.003158333333" createdVersion="8" refreshedVersion="8" minRefreshableVersion="3" recordCount="999" xr:uid="{C1D7A86E-53CB-4528-A7D2-CE16CC3BDE55}">
  <cacheSource type="worksheet">
    <worksheetSource ref="C7:BI1006" sheet="Consolidado"/>
  </cacheSource>
  <cacheFields count="59">
    <cacheField name="Id" numFmtId="0">
      <sharedItems containsString="0" containsBlank="1" containsNumber="1" containsInteger="1" minValue="118" maxValue="378"/>
    </cacheField>
    <cacheField name="Hora de inicio" numFmtId="0">
      <sharedItems containsNonDate="0" containsDate="1" containsString="0" containsBlank="1" minDate="2026-04-27T15:05:22" maxDate="2026-09-01T11:35:41"/>
    </cacheField>
    <cacheField name="Hora de finalización" numFmtId="0">
      <sharedItems containsNonDate="0" containsDate="1" containsString="0" containsBlank="1" minDate="2026-04-27T15:36:17" maxDate="2026-09-02T10:28:40"/>
    </cacheField>
    <cacheField name="Correo electrónico" numFmtId="0">
      <sharedItems containsBlank="1"/>
    </cacheField>
    <cacheField name="Nombre" numFmtId="0">
      <sharedItems containsBlank="1"/>
    </cacheField>
    <cacheField name="Título de la INICIATIVA" numFmtId="0">
      <sharedItems containsBlank="1"/>
    </cacheField>
    <cacheField name="Objetivo" numFmtId="0">
      <sharedItems containsBlank="1" longText="1"/>
    </cacheField>
    <cacheField name="Institución" numFmtId="0">
      <sharedItems containsBlank="1"/>
    </cacheField>
    <cacheField name="VP del área solicitante" numFmtId="0">
      <sharedItems containsBlank="1"/>
    </cacheField>
    <cacheField name="Usuario solicitante del negocio" numFmtId="0">
      <sharedItems containsBlank="1"/>
    </cacheField>
    <cacheField name="Evidencia de la aprobación del VP o Director" numFmtId="0">
      <sharedItems containsBlank="1" longText="1"/>
    </cacheField>
    <cacheField name="IT BP" numFmtId="0">
      <sharedItems containsBlank="1"/>
    </cacheField>
    <cacheField name="Fecha de entrega requerida" numFmtId="0">
      <sharedItems containsNonDate="0" containsDate="1" containsString="0" containsBlank="1" minDate="2026-08-30T00:00:00" maxDate="2027-03-02T00:00:00"/>
    </cacheField>
    <cacheField name="Proyecto SPO" numFmtId="0">
      <sharedItems containsBlank="1"/>
    </cacheField>
    <cacheField name=" Workstream del proyecto SPO" numFmtId="0">
      <sharedItems containsBlank="1" containsMixedTypes="1" containsNumber="1" containsInteger="1" minValue="0" maxValue="0"/>
    </cacheField>
    <cacheField name="ID SPO" numFmtId="0">
      <sharedItems containsString="0" containsBlank="1" containsNumber="1" containsInteger="1" minValue="0" maxValue="0"/>
    </cacheField>
    <cacheField name="Tipo de iniciativa" numFmtId="0">
      <sharedItems containsBlank="1"/>
    </cacheField>
    <cacheField name="Descripción del problema o desafío" numFmtId="0">
      <sharedItems containsBlank="1" count="9" longText="1">
        <s v="Dentro del ecosistema académico, Cibertec tiene muchas actividades manuales, que generen ineficiencia y errores."/>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quot;_x000a_"/>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_x000a_"/>
        <s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
        <s v="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
        <s v="Actualmente, 11 de los más de 30 documentos gestionados en Certifikate incluyen un paso de &quot;Revisión de Secretaría General&quot;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
        <s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_x000a__x000a_De no implementarse en la fecha requerida, las actividades continuarán desarrollándose con los recursos actuales, manteniendo esta brecha respecto al estándar institucional."/>
        <s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
        <m/>
      </sharedItems>
    </cacheField>
    <cacheField name="Situación deseada" numFmtId="0">
      <sharedItems containsBlank="1" longText="1"/>
    </cacheField>
    <cacheField name="Procesos y áreas impactadas" numFmtId="0">
      <sharedItems containsBlank="1" longText="1"/>
    </cacheField>
    <cacheField name="Usuarios beneficiados1" numFmtId="0">
      <sharedItems containsBlank="1"/>
    </cacheField>
    <cacheField name="Pilar estratégico" numFmtId="0">
      <sharedItems containsBlank="1"/>
    </cacheField>
    <cacheField name="Estabilización de procesos  SIS" numFmtId="0">
      <sharedItems containsBlank="1"/>
    </cacheField>
    <cacheField name="Beneficio cuantitativo (anual)" numFmtId="0">
      <sharedItems containsBlank="1"/>
    </cacheField>
    <cacheField name="Beneficios cualitativos" numFmtId="0">
      <sharedItems containsBlank="1" longText="1"/>
    </cacheField>
    <cacheField name="Adjuntos" numFmtId="0">
      <sharedItems containsBlank="1" containsMixedTypes="1" containsNumber="1" containsInteger="1" minValue="0" maxValue="0" longText="1"/>
    </cacheField>
    <cacheField name="Puntaje sugerido" numFmtId="0">
      <sharedItems containsString="0" containsBlank="1" containsNumber="1" minValue="0.6" maxValue="1.8"/>
    </cacheField>
    <cacheField name="Líder de Dominio" numFmtId="0">
      <sharedItems containsBlank="1" count="10">
        <s v="Ana Rojas"/>
        <s v="César Soplín"/>
        <s v="Nicolas Morales"/>
        <s v="Luis Calderón"/>
        <s v="Hugo Paucar"/>
        <s v="Elmer Zapata"/>
        <s v="Nohelí Cabrera"/>
        <s v="Alan Medina"/>
        <s v="Ana Vega"/>
        <m/>
      </sharedItems>
    </cacheField>
    <cacheField name="Asignado por" numFmtId="0">
      <sharedItems containsBlank="1"/>
    </cacheField>
    <cacheField name="Fecha de asignación del LD" numFmtId="0">
      <sharedItems containsNonDate="0" containsDate="1" containsString="0" containsBlank="1" minDate="2026-04-30T00:00:00" maxDate="2026-09-03T00:00:00"/>
    </cacheField>
    <cacheField name="Complejidad " numFmtId="0">
      <sharedItems containsBlank="1"/>
    </cacheField>
    <cacheField name="Fecha inicio  (estimación)" numFmtId="0">
      <sharedItems containsNonDate="0" containsDate="1" containsString="0" containsBlank="1" minDate="2026-05-04T00:00:00" maxDate="2026-09-09T00:00:00"/>
    </cacheField>
    <cacheField name="Fecha fin (estimación)" numFmtId="0">
      <sharedItems containsNonDate="0" containsDate="1" containsString="0" containsBlank="1" minDate="2026-06-04T00:00:00" maxDate="2026-09-29T00:00:00"/>
    </cacheField>
    <cacheField name="Tiempo estimado_x000a_(meses)" numFmtId="0">
      <sharedItems containsString="0" containsBlank="1" containsNumber="1" minValue="0.5" maxValue="24"/>
    </cacheField>
    <cacheField name="Costo dolares" numFmtId="0">
      <sharedItems containsBlank="1" containsMixedTypes="1" containsNumber="1" minValue="0" maxValue="2106.3000000000002"/>
    </cacheField>
    <cacheField name="Costo Soles" numFmtId="0">
      <sharedItems containsBlank="1" containsMixedTypes="1" containsNumber="1" minValue="0" maxValue="7477.3649999999998"/>
    </cacheField>
    <cacheField name="Asunciones" numFmtId="0">
      <sharedItems containsBlank="1" longText="1"/>
    </cacheField>
    <cacheField name="Recursos internos o externos" numFmtId="0">
      <sharedItems containsBlank="1"/>
    </cacheField>
    <cacheField name="Proyecto o Requerimiento No BAU" numFmtId="0">
      <sharedItems containsBlank="1"/>
    </cacheField>
    <cacheField name="Funcionalidad nueva (SI/NO)" numFmtId="0">
      <sharedItems containsBlank="1"/>
    </cacheField>
    <cacheField name="Estatus Estimación" numFmtId="0">
      <sharedItems containsBlank="1"/>
    </cacheField>
    <cacheField name="Comentarios" numFmtId="0">
      <sharedItems containsBlank="1" longText="1"/>
    </cacheField>
    <cacheField name="Motivo de Reestimación" numFmtId="0">
      <sharedItems containsNonDate="0" containsString="0" containsBlank="1"/>
    </cacheField>
    <cacheField name="Complejidad" numFmtId="0">
      <sharedItems containsNonDate="0" containsString="0" containsBlank="1"/>
    </cacheField>
    <cacheField name="Fecha de inicio reestimación" numFmtId="0">
      <sharedItems containsNonDate="0" containsString="0" containsBlank="1"/>
    </cacheField>
    <cacheField name="Fecha fin reestimación" numFmtId="0">
      <sharedItems containsNonDate="0" containsString="0" containsBlank="1"/>
    </cacheField>
    <cacheField name="Tiempo estimado_x000a_(meses)2" numFmtId="0">
      <sharedItems containsNonDate="0" containsString="0" containsBlank="1"/>
    </cacheField>
    <cacheField name="Costo total Soles" numFmtId="0">
      <sharedItems containsNonDate="0" containsString="0" containsBlank="1"/>
    </cacheField>
    <cacheField name="Supuestos" numFmtId="0">
      <sharedItems containsNonDate="0" containsString="0" containsBlank="1"/>
    </cacheField>
    <cacheField name="Recursos internos o externos2" numFmtId="0">
      <sharedItems containsNonDate="0" containsString="0" containsBlank="1"/>
    </cacheField>
    <cacheField name="Proyecto o Req. no catalogado" numFmtId="0">
      <sharedItems containsNonDate="0" containsString="0" containsBlank="1"/>
    </cacheField>
    <cacheField name="Estatus Reestimación" numFmtId="0">
      <sharedItems containsNonDate="0" containsString="0" containsBlank="1"/>
    </cacheField>
    <cacheField name="Comentarios2" numFmtId="0">
      <sharedItems containsNonDate="0" containsString="0" containsBlank="1"/>
    </cacheField>
    <cacheField name="Aprobar Estimación (SI/NO)" numFmtId="0">
      <sharedItems containsBlank="1"/>
    </cacheField>
    <cacheField name="Comentarios3" numFmtId="0">
      <sharedItems containsNonDate="0" containsString="0" containsBlank="1"/>
    </cacheField>
    <cacheField name="Presupuesto habilitado_x000a_ (SI/NO)" numFmtId="0">
      <sharedItems containsBlank="1"/>
    </cacheField>
    <cacheField name="STRING" numFmtId="0">
      <sharedItems containsBlank="1"/>
    </cacheField>
    <cacheField name="Fecha inicio_x000a_[Planificada]" numFmtId="14">
      <sharedItems containsNonDate="0" containsDate="1" containsString="0" containsBlank="1" minDate="2026-10-12T00:00:00" maxDate="2026-10-13T00:00:00"/>
    </cacheField>
    <cacheField name="Fecha fin_x000a_[Planificada]" numFmtId="14">
      <sharedItems containsNonDate="0" containsDate="1" containsString="0" containsBlank="1" minDate="2026-12-15T00:00:00" maxDate="2026-12-16T00:00:0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n v="135"/>
    <d v="2026-05-06T17:18:56"/>
    <d v="2026-05-06T18:16:28"/>
    <s v="franco.vera@laureate.pe"/>
    <s v="Franco Manuel Vera Sanchez"/>
    <s v="Depuración de RPA ineficientes "/>
    <s v="Necesitamos asegurar el retiro de 10 RPA deficientes, para ejecutar un plan de acción definido (rediseño de procesos, desarrollo, integración), logrando quedarnos sólo con los RPA justificados, según Plan de Trabajo realizado."/>
    <s v="LAU"/>
    <s v="Humberto Marotta - Tecnologías y transformación digital"/>
    <s v="Christian Quiroz"/>
    <s v="https://educorpperu-my.sharepoint.com/personal/diana_zapata_laureate_pe1/Documents/Aplicaciones/Microsoft%20Forms/REGISTRO%20DE%20INICIATIVAS%20-%20GESTI%C3%93N%20DE%20LA%20DEMANDA%20(2%201/Pregunta/VB%20Humberto_RPA_Franco%20Manuel%20Vera%20S.png"/>
    <s v="Gerson Vereau"/>
    <d v="2026-06-30T00:00:00"/>
    <s v="No"/>
    <n v="0"/>
    <m/>
    <s v="Otro"/>
    <s v="Los RPA identificados presentan bajos indicadores de efectividad o no son la solución más adecuada, lo que podría comprometer la continuidad y estabilidad de la operación._x000a_Aspectos identificados:_x000a_Valor del proceso_x000a_Calidad y arquitectura técnica_x000a_Operación, riesgos y gobierno"/>
    <s v="Se aplicará Plan de Acción para los 10 procesos (RPA ineficientes) que abarca:_x000a_- Rediseño de Procesos_x000a_- Desarrollo_x000a_- Integración"/>
    <s v="Académicos y de operaciones"/>
    <s v="Ninguno"/>
    <s v="Excelencia operativa"/>
    <s v="NO"/>
    <s v="No cuantificado o S/0"/>
    <s v="Elevar el grado de alineamiento de los RPA y la optimización del modelo de automatización en UPN y UPC."/>
    <s v="https://educorpperu-my.sharepoint.com/personal/diana_zapata_laureate_pe1/_layouts/15/Doc.aspx?sourcedoc=%7B24A1BDF7-9308-49FC-8068-7E45AEA5D050%7D&amp;file=Status%20RPA%202026-04-01_Franco%20Manuel%20Vera%20S.pptx&amp;action=edit&amp;mobileredirect=true"/>
    <n v="0.45"/>
    <x v="0"/>
    <s v="AM"/>
    <d v="2026-05-07T00:00:00"/>
    <s v="Alta"/>
    <d v="2026-05-21T00:00:00"/>
    <d v="2026-10-13T00:00:00"/>
    <m/>
    <m/>
    <m/>
    <m/>
    <m/>
    <m/>
    <m/>
    <s v="En proceso"/>
    <s v="28/09: Se tiene sesión con los usuarios en la tardede hoy. Aún faltaría una sesión más para cerrar el alcance y poder estimar. Se solicitará una semana más de plazo._x000a_30/07: Se ha solicitado a Alex Rivera el cambio de la fecha fin de estimación para el 20/08 debido a que se está priorizando actividades para la matrícula de Agosto._x000a_25/06 Nicolas solicita cambio de fecha fin de estimación_x000a_Motivo:_x000a_Se está priorizando la reestimación de 9 iniciativas de la SPO, debido a que se solicita desviación del 10%"/>
  </r>
  <r>
    <n v="142"/>
    <d v="2026-05-11T08:46:40"/>
    <d v="2026-05-11T09:43:05"/>
    <s v="angela.lucano@laureate.pe"/>
    <s v="Angela Lucano Carranza"/>
    <s v="Implementación de WEB SICA 2.0: Plataforma Centralizada de Gestión y Consulta de Documentación Oficial UPC"/>
    <s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
    <s v="UPC"/>
    <s v="Milagros Morgan - Rectorado UPC"/>
    <s v="Daniel Ticona"/>
    <s v="https://educorpperu-my.sharepoint.com/personal/diana_zapata_laureate_pe1/Documents/Aplicaciones/Microsoft%20Forms/REGISTRO%20DE%20INICIATIVAS%20-%20GESTI%C3%93N%20DE%20LA%20DEMANDA%20(2%201/Pregunta/RE_%20Requerimiento%20-%20Web%20SICA%202.0_Angela%20Lucano%20Carran.pdf"/>
    <s v="Gerson Vereau"/>
    <d v="2026-08-15T00:00:00"/>
    <s v="No"/>
    <n v="0"/>
    <m/>
    <s v="Seguridad de la información"/>
    <s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
    <s v="Se requiere implementar WEB SICA 2.0 como una plataforma moderna, centralizada y de fácil administración que permita publicar documentación oficial vigente de manera segura y eficiente. El sistema debe ofrecer búsquedas avanzadas por palabras clave, procesos, tipos y categorías de documentos, mantener URLs estables para evitar enlaces rotos, permitir controlar la visibilidad pública o privada desde ISOTOOLS y garantizar que los documentos públicos puedan ser consultados sin necesidad de autenticación. Además, debe brindar una experiencia visual intuitiva y preparada para futuras integraciones tecnológicas y de seguridad."/>
    <s v="Mapa de procesos de la UPC (SICA)"/>
    <s v="Administrativos"/>
    <s v="Excelencia operativa"/>
    <s v="NO"/>
    <s v="No cuantificado o S/0"/>
    <s v="- Mejora en la experiencia de usuario mediante una plataforma más visual, intuitiva y moderna._x000a_- Mayor confiabilidad y transparencia de la documentación institucional publicada._x000a_- Fortalecimiento del cumplimiento normativo y de estándares de calidad institucional._x000a_- Mayor seguridad y control de acceso mediante manejo de documentos públicos y privados._x000a_- Mejora de la imagen institucional frente a estudiantes, auditores y entidades reguladoras._x000a_- Facilidad para futuras integraciones tecnológicas y automatizaciones._x000a_- Mayor gobernanza documental y trazabilidad de información oficial._x000a_- Continuidad operativa en procesos críticos como matrícula y auditorías institucionales."/>
    <s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n v="1.35"/>
    <x v="1"/>
    <s v="AM"/>
    <d v="2026-05-14T00:00:00"/>
    <s v="Alta"/>
    <d v="2026-10-01T00:00:00"/>
    <d v="2026-10-29T00:00:00"/>
    <n v="4"/>
    <m/>
    <n v="200000"/>
    <m/>
    <s v="Externos"/>
    <s v="Es un proyecto nuevo"/>
    <s v="Si"/>
    <s v="Pendiente"/>
    <s v="Esta aplicación se tiene que re-hacer e incluir las nuevas funcionalidades solicitadas por el usuario "/>
  </r>
  <r>
    <n v="174"/>
    <d v="2026-05-25T19:59:50"/>
    <d v="2026-05-25T20:47:18"/>
    <s v="angela.lucano@laureate.pe"/>
    <s v="Angela Lucano Carranza"/>
    <s v="UPN - Unificar la respuesta del caso y la encuesta de satisfacción por la atención"/>
    <s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
    <s v="UPN"/>
    <s v="Mónica García - VP Operaciones Digitales y Online"/>
    <s v="Lizbeth Bautista"/>
    <s v="https://educorpperu-my.sharepoint.com/personal/diana_zapata_laureate_pe1/Documents/Aplicaciones/Microsoft%20Forms/REGISTRO%20DE%20INICIATIVAS%20-%20GESTI%C3%93N%20DE%20LA%20DEMANDA%20(2%201/Pregunta/Luis%20Roncal%20-%20VB%20Requerimientos%20priorizados%20L_Angela%20Lucano%20Carran%203.pdf"/>
    <s v="Ángela Lucano"/>
    <d v="2026-06-30T00:00:00"/>
    <s v="No"/>
    <n v="0"/>
    <n v="0"/>
    <s v="Otro"/>
    <s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
    <s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
    <s v="Proceso de atención y respuesta de consultas en CRM (cierre de tickets y medición de satisfacción)_x000a_Estudiantes que utilizan la ticketera de Contacto UPN, asesores de atención, equipo de Experiencia del Estudiante y áreas de Calidad_x000a_Todas las áreas que interactúan en Contacto UPN (13 áreas). "/>
    <s v="Alumnos"/>
    <s v="Experiencia"/>
    <s v="NO"/>
    <s v="No cuantificado o S/0"/>
    <s v="Centralización de la comunicación en un solo correo._x000a_Mejora de la experiencia del estudiante al reducir pasos e interacción innecesaria._x000a_Incremento en la participación de encuestas gracias a una interacción más directa y contextual._x000a_Mayor confiabilidad y representatividad de indicadores NPS/CSAT._x000a_Optimización operativa y reducción de carga en el envío de correos._x000a_Mejora en la calidad de la información para análisis y toma de decisiones._x000a_Estandarización de la comunicación enviada desde el CRM."/>
    <s v="https://educorpperu-my.sharepoint.com/personal/diana_zapata_laureate_pe1/_layouts/15/Doc.aspx?sourcedoc=%7BE433D766-B8B3-4448-8F99-56194F5A6868%7D&amp;file=Requerimiento_Integraci%C3%B3n%20Encuestas%20en%20Respue_Angela%20Lucano%20Carran.pptx&amp;action=edit&amp;mobileredirect=true"/>
    <n v="1.3"/>
    <x v="2"/>
    <s v="AM"/>
    <d v="2026-05-27T00:00:00"/>
    <s v="Media"/>
    <d v="2026-06-22T00:00:00"/>
    <d v="2026-07-06T00:00:00"/>
    <m/>
    <m/>
    <m/>
    <m/>
    <s v="Internos / Externos"/>
    <s v="NO BAU"/>
    <s v="Si"/>
    <s v="En proceso"/>
    <s v="Debe definirse el almacenamiento. No debe almacenarse data en FTPs o similares. Debe usarse Datalake. "/>
  </r>
  <r>
    <n v="185"/>
    <d v="2026-05-27T12:42:43"/>
    <d v="2026-05-27T12:46:07"/>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anchez"/>
    <s v="https://educorpperu-my.sharepoint.com/personal/diana_zapata_laureate_pe1/Documents/Aplicaciones/Microsoft%20Forms/REGISTRO%20DE%20INICIATIVAS%20-%20GESTI%C3%93N%20DE%20LA%20DEMANDA%20(2%201/Pregunta/Implementaci%C3%B3n%20Microsegmentaci%C3%B3n%20Illumio_Carlos%20Sanchez%20Rubio%204.pdf"/>
    <s v="Gerson Vereau"/>
    <d v="2026-11-30T00:00:00"/>
    <s v="No"/>
    <n v="0"/>
    <n v="0"/>
    <s v="Seguridad de la informaciónSeguridad de la información"/>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_x000a_"/>
    <s v="Las aplicaciones críticas deben operar con reglas de comunicación mínimas necesarias, controladas a nivel granular, permitiendo únicamente el tráfico explícitamente autorizado entre componentes."/>
    <s v="Infraestructura_x000a__x000a_Aplicaciones en alcance:_x000a_- Active Directories"/>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4.pdf"/>
    <n v="1.8"/>
    <x v="3"/>
    <s v="AM"/>
    <d v="2026-05-27T00:00:00"/>
    <s v="Media"/>
    <d v="2026-07-27T00:00:00"/>
    <d v="2026-08-10T00:00:00"/>
    <m/>
    <m/>
    <m/>
    <m/>
    <m/>
    <m/>
    <m/>
    <s v="Pendiente"/>
    <m/>
  </r>
  <r>
    <n v="49"/>
    <d v="2026-02-16T14:43:00"/>
    <d v="2026-02-16T16:00:00"/>
    <s v="ronald.benites@laureate.pe"/>
    <s v="Ronald Benites Vilchez"/>
    <s v="[Horacius 2] - Integración con aplicativo UPC (Banner, Spring, Gestión Docente, Motor Planilla, IDUSUARIO, WeTalk, Trámites)"/>
    <s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
    <s v="LAU"/>
    <s v="Humberto Marotta - Tecnologías y transformación digital"/>
    <s v="Henry Longa"/>
    <m/>
    <s v="Gerson Vereau"/>
    <d v="2026-09-30T00:00:00"/>
    <s v="No"/>
    <s v=" "/>
    <m/>
    <s v="Otro"/>
    <s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_x000a__x000a_La ausencia de un modelo centralizado y gobernado limita la eficiencia operativa, afecta los niveles de servicio a las áreas usuarias y dificulta la estandarización bajo un enfoque GBS, impactando directamente en control interno y productividad."/>
    <s v="La gestión de identidades y accesos opera de forma centralizada y automatizada, con integración end-to-end entre HCM, Active Directory , Correo Corporativo y aplicaciones críticas._x000a_Las altas, cambios y ceses se ejecutan dentro de los plazos definidos, con trazabilidad completa y control de vencimiento automático de accesos temporales._x000a_El modelo se maneja estandarizado, mejora los SLA y reduce el riesgo de observaciones SOX."/>
    <s v="Gestión de Accesos, IT Compliance, Gestión Recurso Humano , Gestión Académica, Comercial "/>
    <s v="Todos"/>
    <s v="Excelencia Operativa;Transformación Digital;Innovación y Crecimiento"/>
    <s v="NO"/>
    <s v="No cuantificado o S/0"/>
    <s v="Fortalecimiento del gobierno corporativo y estandarización del control de accesos entre instituciones._x000a_Mayor trazabilidad y transparencia en aprobaciones, reduciendo dependencia operativa y riesgo de error._x000a_Disminución del riesgo reputacional y de incumplimiento de controles ITGC–SOX._x000a_Mejora en la experiencia del colaborador mediante accesos oportunos y correctamente asignados._x000a_Incremento en la madurez organizacional en gestión de identidades, habilitando futuras automatizaciones."/>
    <s v="https://educorpperu-my.sharepoint.com/personal/diana_zapata_laureate_pe1/Documents/Aplicaciones/Microsoft%20Forms/REGISTRO%20DE%20INICIATIVAS/Pregunta/Roadmap%20Horacius%20fase%20II%20Per%C3%BA%20(propuesta)_Ronald%20Benites%20Vilch.pdf"/>
    <n v="0.9"/>
    <x v="0"/>
    <s v="AM"/>
    <d v="2026-05-28T00:00:00"/>
    <s v="Alta"/>
    <d v="2026-09-07T00:00:00"/>
    <d v="2026-10-19T00:00:00"/>
    <m/>
    <m/>
    <m/>
    <m/>
    <m/>
    <m/>
    <m/>
    <s v="Pendiente"/>
    <s v="28/09: Jossymar C. está tratando de reunirse con Henry Longa para aterrizar el alcance. _x000a_22/09 Se realizó una reunión con los interesados y el PM, en la reunión comentaron para que se incluya trámites pero esta aplicación no se encuentra definida en el alcance inicial._x000a_17/09: Jossymar coordinará reunión con el PM para aterrizar el alcance y estimar en base a eso._x000a_13/08: Asignado a Jossymar Cabanillas_x000a_09/07: Se debe consolidar las estimaciones con los demas dominios_x000a_WA (11/06): Según lo conversado en la reunión del 28 de mayo con Henry Longa y Jorge Fuentes, se mencionó que cada líder de dominio nos brindaría un espacio de tiempo para poder reunirnos con los proveedores y con el equipo interno y poder estimar el esfuerzo de costo y tiempo. Asumiendo que ya está implementado Horacius en UPC."/>
  </r>
  <r>
    <n v="234"/>
    <d v="2026-06-17T10:03:10"/>
    <d v="2026-06-17T10:13:43"/>
    <s v="marco.pezo@laureate.pe"/>
    <s v="Marco Pezo Huillca"/>
    <s v="PRB0043036 Revisión de caídas de alto relacionadas a pase a producción por desarrollo"/>
    <s v="Necesitamos implementar un plan macro que estandarice pruebas, documentación y homologación de ambientes en los pases a producción,_x000a_para que se elimine la recurrencia de incidentes de alto impacto ocasionados por cambios mal planteados, pruebas insuficientes o diferencias entre ambientes,_x000a_logrando mayor estabilidad en los sistemas críticos, reducción de riesgos operativos y confianza del negocio en la continuidad de sus procesos."/>
    <s v="LAU"/>
    <s v="Humberto Marotta - Tecnologías y transformación digital"/>
    <s v="Ernesto Barrón"/>
    <s v="https://educorpperu-my.sharepoint.com/personal/diana_zapata_laureate_pe1/Documents/Aplicaciones/Microsoft%20Forms/REGISTRO%20DE%20INICIATIVAS%20-%20GESTI%C3%93N%20DE%20LA%20DEMANDA%20(2%201/Pregunta/PRB0043036%20Acuerdos%20RE_%20Revisi%C3%B3n%20de%20ca%C3%ADdas%20de_Marco%20Pezo%20Huillca.pdf"/>
    <s v="Gerson Vereau"/>
    <d v="2026-07-16T00:00:00"/>
    <s v="No"/>
    <n v="0"/>
    <n v="0"/>
    <s v="ITSM (Servicios TI)"/>
    <s v="Hoy en día, los pases a producción están generando caídas de alto impacto en sistemas críticos, con 9 incidentes registrados en lo que va del 2026.  _x000a_Las causas principales son diferencias entre ambientes de desarrollo y producción, pruebas insuficientes, documentación incompleta y requerimientos poco detallados del negocio._x000a__x000a_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
    <s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
    <s v="Todas las áreas que soliciten un cambio, que implique que el equipo de Soluciones y aplicaciones desarrolle y necesite un pase a producción que pueda impactar en una aplicación critica "/>
    <s v="Todos"/>
    <s v="Excelencia operativa"/>
    <s v="NO"/>
    <s v="No cuantificado o S/0"/>
    <s v="Mayor estabilidad operativa en sistemas críticos como Banner y procesos académicos._x000a__x000a_Incremento en la confianza del negocio al reducir la recurrencia de caídas por pases a producción._x000a__x000a_Mejor experiencia de usuario al evitar interrupciones y correcciones urgentes fuera de horario._x000a__x000a_Fortalecimiento de la gobernanza de cambios mediante pruebas estandarizadas y documentación completa._x000a__x000a_Reducción de la incertidumbre operativa al contar con ambientes homologados y controlados."/>
    <s v="https://educorpperu-my.sharepoint.com/personal/diana_zapata_laureate_pe1/_layouts/15/Doc.aspx?sourcedoc=%7BB4E5B08F-C313-443B-A674-EAEFB2CF90A2%7D&amp;file=PRB0043036%20Ca%C3%ADdas%20de%20servicio%20luego%20de%20cambio_Marco%20Pezo%20Huillca.xlsx&amp;action=default&amp;mobileredirect=true"/>
    <n v="2.1"/>
    <x v="4"/>
    <s v="AM"/>
    <d v="2026-06-24T00:00:00"/>
    <m/>
    <m/>
    <s v=""/>
    <m/>
    <m/>
    <m/>
    <m/>
    <m/>
    <m/>
    <m/>
    <s v="Pendiente"/>
    <m/>
  </r>
  <r>
    <n v="236"/>
    <d v="2026-06-17T10:13:48"/>
    <d v="2026-06-17T11:52:59"/>
    <s v="marco.pezo@laureate.pe"/>
    <s v="Marco Pezo Huillca"/>
    <s v="PRB0043077 Revisión del aplicaciones alojadas en el servidor PEAWSBDPW06 "/>
    <s v="Necesitamos independizar las aplicaciones críticas y optimizar la ejecución de queries y ETLs en el servidor,_x000a_para que se eliminen las caídas recurrentes que afectan múltiples servicios académicos y administrativos por consumo excesivo de recursos,_x000a_logrando mayor estabilidad operativa, continuidad de los portales y confianza del negocio en la disponibilidad de sus aplicaciones críticas."/>
    <s v="UPN"/>
    <s v="Humberto Marotta - Tecnologías y transformación digital"/>
    <s v="Ernesto Barrón"/>
    <s v="https://educorpperu-my.sharepoint.com/personal/diana_zapata_laureate_pe1/Documents/Aplicaciones/Microsoft%20Forms/REGISTRO%20DE%20INICIATIVAS%20-%20GESTI%C3%93N%20DE%20LA%20DEMANDA%20(2%201/Pregunta/Acuerdos%20PRB0043077%20IMPORTANTE%20Revisi%C3%B3n%20del%20a_Marco%20Pezo%20Huillca.pdf"/>
    <s v="Gerson Vereau"/>
    <d v="2026-07-16T00:00:00"/>
    <s v="No"/>
    <n v="0"/>
    <n v="0"/>
    <s v="ITSM (Servicios TI)"/>
    <s v="Hoy en día, el servidor 06 concentra múltiples aplicaciones críticas (intranet, portales académicos, pagos, CRM), lo que ha generado 14 caídas en los últimos 6 meses.  _x000a_Las caídas ocurren porque los recursos del servidor se saturan cuando se ejecutan ETLs en paralelo o queries pesados, provocando que todas las aplicaciones alojadas se caigan simultáneamente._x000a__x000a_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
    <s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
    <s v="todas las áreas que cuenten con aplicaciones alojadas en el servidor 06 "/>
    <s v="Todos"/>
    <s v="Excelencia operativa"/>
    <s v="NO"/>
    <s v="No cuantificado o S/0"/>
    <s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
    <s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
    <n v="2.1"/>
    <x v="0"/>
    <s v="JR"/>
    <d v="2026-06-24T00:00:00"/>
    <s v="Alta"/>
    <d v="2026-08-04T00:00:00"/>
    <d v="2026-10-05T00:00:00"/>
    <m/>
    <m/>
    <m/>
    <m/>
    <m/>
    <m/>
    <m/>
    <s v="Pendiente"/>
    <s v="28/09: Estamos a la espera de la cotización del proveedor Stefanini._x000a_18/09 Se realizó la presentación al proveedor para explicar la problemática con la finalidad de que ellos puedan gestionar la planificación de actividades._x000a_'- Se iniciará luego de la estimación de Horacius"/>
  </r>
  <r>
    <n v="231"/>
    <d v="2026-06-15T18:01:24"/>
    <d v="2026-06-16T12:30:16"/>
    <s v="nicolas.morales@laureate.pe"/>
    <s v="Nicolas Morales Chumpitaz"/>
    <s v="Lean + IA - Gestión de egreso GyT - Digitalización y automatización de la venta de egreso y bachiller, y la generación de la constancia de egreso"/>
    <s v="Obtener su egreso y posteriormente su bachiller de manera simple, digital y sin fricciones, con visibilidad clara del estado de su trámite, sin reprocesos ni seguimiento manual, y con su diploma disponible oportunamente cuando cumple los requisitos"/>
    <s v="UPC"/>
    <s v="Milagros Morgan - Rectorado UPC"/>
    <s v="Diego Vega"/>
    <s v="https://educorpperu-my.sharepoint.com/personal/diana_zapata_laureate_pe1/Documents/Aplicaciones/Microsoft%20Forms/REGISTRO%20DE%20INICIATIVAS%20-%20GESTI%C3%93N%20DE%20LA%20DEMANDA%20(2%201/Pregunta/G%26T%20UPC%20-%20UPN_Nicolas%20Morales%20Chum.png"/>
    <s v="Ángela Lucano"/>
    <d v="2026-12-31T00:00:00"/>
    <s v="Si"/>
    <s v="G&amp;A"/>
    <s v="76557"/>
    <s v="Otro"/>
    <s v="Defectos: Solicitudes devueltas por: documentos faltantes, errores de registro, datos inconsistentes._x000a_Correcciones manuales posteriores._x000a__x000a_Sobreprocesamiento: Validación manual repetida de: requisitos académicos, pagos, estados del estudiante._x000a_Revisión caso por caso cuando las reglas son estándar._x000a__x000a_Transporte: Uso de correos, Excel, carpetas compartidas y sistema académico._x000a_Copia/pega de información entre plataformas no integradas._x000a__x000a_Espera: Múltiples revisiones académicas y administrativas en cadena._x000a_Casos detenidos en bandejas sin SLA visible._x000a__x000a_Talento No Utilizado: Analistas dedicados a: validaciones básicas, carga de información, seguimiento manual._x000a_Poco tiempo para análisis, mejora o control._x000a__x000a_"/>
    <s v="asdada"/>
    <s v="Activación del interés del estudiante por egreso y bachiller:_x000a_- Segmentación inteligente _x000a_ (próximos a egreso)_x000a_- Identificación de estudiantes próximos de 8°, 9° y 10° (riesgo y progreso)_x000a_- Comunicación proactiva personalizada_x000a_- Habilitación y notificación de activación del trámite de Egreso/Bachiller_x000a__x000a__x000a_Solicitud del trámite de egreso/bachiller_x000a_- Generación del trámite E/B, realizar pago y adjuntar foto _x000a_- Validación de fotografía + datos personales_x000a_- Registro de condición de egreso_x000a_(Ejecución de procesos masivos banner) _x000a_- Generación y registro de libro, folio y tomo de egresado (información que se registra en la constancia de egreso)_x000a_- Ajuste de CAPP_x000a_(Ejecución de procesos masivos banner) _x000a__x000a_Generación de la constancia de egreso_x000a_- Notificación de obtención de la condición de Egreso al estudiante_x000a_- Generación y pago del trámite_x000a_- Generación y entrega digital de la constancias de Egreso_x000a_- Notificación de estudiantes con egreso al equipo de Marketing/Eventos Institucionales_x000a__x000a_Generación del diploma bachiller_x000a_Comunicación de requisitos pendientes para Bachiller_x000a_Migración de datos del trámite del edstudiante_x000a_Generar resolución rectoral y solicitud de datos_x000a_Registrar el N° de resolución, fecha de resolución rectoral y otros datos propios de la institución_x000a_Solicitar firma de Resolución Rectoral_x000a_Firma de la resolución rectoral_x000a__x000a__x000a_"/>
    <s v="Alumnos"/>
    <s v="Excelencia operativa"/>
    <s v="NO"/>
    <s v="Mayor a S/500,000.00"/>
    <s v="Liberación de horas operativas_x000a_Incremento del NPS del estudiante_x000a_Reducción de SLA_x000a_"/>
    <s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La estimación iniciará el 15/07 ya que se está priorizando la reestimación de 10 requerimientos anteriores. La fecha fin de la estimación aún no puede brindarse debido a que la complejidad supera a los criteros definidos a &quot;Alta&quot;. Por otro lado se valida participación de Aceleradora, por motivo de que está abordando trámites para el alumno en UPC, además, se empezó la validación de priorización con el equipo de Aceleradora para la estimación."/>
  </r>
  <r>
    <n v="237"/>
    <d v="2026-06-17T12:36:35"/>
    <d v="2026-06-17T12:56:11"/>
    <s v="nicolas.morales@laureate.pe"/>
    <s v="Nicolas Morales Chumpitaz"/>
    <s v="Lean + IA - Gestión de egreso GyT - Trámite de titulación UPC"/>
    <s v="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_x000a_"/>
    <s v="UPC"/>
    <s v="Milagros Morgan - Rectorado UPC"/>
    <s v="Diego Vega"/>
    <s v="https://educorpperu-my.sharepoint.com/personal/diana_zapata_laureate_pe1/Documents/Aplicaciones/Microsoft%20Forms/REGISTRO%20DE%20INICIATIVAS%20-%20GESTI%C3%93N%20DE%20LA%20DEMANDA%20(2%201/Pregunta/G%26T%20UPC%20-%20UPN_Nicolas%20Morales%20Chum%201.png"/>
    <s v="Ángela Lucan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
    <s v="Grados y Títulos"/>
    <s v="Alumnos"/>
    <s v="Excelencia operativa"/>
    <s v="NO"/>
    <s v="Mayor a S/500,000.00"/>
    <s v="Liberación de horas operativas_x000a_Mayor eficiencia en horas y opex_x000a_Incremento del NPS del estudiante_x000a_Reducción de SLA"/>
    <s v="https://educorpperu-my.sharepoint.com/personal/diana_zapata_laureate_pe1/_layouts/15/Doc.aspx?sourcedoc=%7B59108DC4-BCFB-45D2-921E-F5F5AABCFCF6%7D&amp;file=Resultados%20Taller%20Cocreaci%C3%B3n_Gesti%C3%B3n%20de%20Egres_Nicolas%20Morales%20Chum.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238"/>
    <d v="2026-06-17T12:56:17"/>
    <d v="2026-06-17T13:05:55"/>
    <s v="nicolas.morales@laureate.pe"/>
    <s v="Nicolas Morales Chumpitaz"/>
    <s v="Lean + IA - Gestión de egreso GyT - Venta y programa de titulación UPC"/>
    <s v="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_x000a_"/>
    <s v="UPC"/>
    <s v="Milagros Morgan - Rectorado UPC"/>
    <s v="Diego Vega"/>
    <s v="https://educorpperu-my.sharepoint.com/personal/diana_zapata_laureate_pe1/Documents/Aplicaciones/Microsoft%20Forms/REGISTRO%20DE%20INICIATIVAS%20-%20GESTI%C3%93N%20DE%20LA%20DEMANDA%20(2%201/Pregunta/RE%20SPO%20Iniciativa%20Productividad%20WeTalk%20cLEAN_Nicolas%20Morales%20Chum%204.png"/>
    <s v="Ángela Lucan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
    <s v="Grados y Títulos - Venta y programa de Titulación en UPC"/>
    <s v="Alumnos"/>
    <s v="Excelencia operativa"/>
    <s v="NO"/>
    <s v="Mayor a S/500,000.00"/>
    <s v="Liberación de horas operativas_x000a_Mayor eficiencia en horas y opex_x000a_Incremento del NPS del estudiante_x000a_Reducción de SLA"/>
    <s v="https://educorpperu-my.sharepoint.com/personal/diana_zapata_laureate_pe1/_layouts/15/Doc.aspx?sourcedoc=%7B83B028A3-350B-4FFD-B8F6-5DB34F887832%7D&amp;file=Resultados%20Taller%20Cocreaci%C3%B3n_Gesti%C3%B3n%20de%20Egres_Nicolas%20Morales%20Chum%201.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239"/>
    <d v="2026-06-17T13:06:01"/>
    <d v="2026-06-17T13:20:25"/>
    <s v="nicolas.morales@laureate.pe"/>
    <s v="Nicolas Morales Chumpitaz"/>
    <s v="Lean + IA - Gestión de egreso GyT - Venta y trámite de titulación UPN"/>
    <s v="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_x000a_"/>
    <s v="UPN"/>
    <s v="Martín Santana - Rectorado UPN"/>
    <s v="Alex Rueda"/>
    <s v="https://educorpperu-my.sharepoint.com/personal/diana_zapata_laureate_pe1/Documents/Aplicaciones/Microsoft%20Forms/REGISTRO%20DE%20INICIATIVAS%20-%20GESTI%C3%93N%20DE%20LA%20DEMANDA%20(2%201/Pregunta/G%26T%20UPC%20-%20UPN_Nicolas%20Morales%20Chum%202.png"/>
    <s v="Marco Pez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
    <s v="Grados y Títulos"/>
    <s v="Alumnos"/>
    <s v="Excelencia operativa"/>
    <s v="NO"/>
    <s v="Mayor a S/500,000.00"/>
    <s v="Liberación de horas operativas_x000a_Mayor eficiencia en horas y opex_x000a_Incremento del NPS del estudiante_x000a_Reducción de SLA_x000a_"/>
    <s v="https://educorpperu-my.sharepoint.com/personal/diana_zapata_laureate_pe1/_layouts/15/Doc.aspx?sourcedoc=%7B0B51FF89-A5AD-440A-9F62-C47E6174E332%7D&amp;file=Resultados%20Taller%20Cocreaci%C3%B3n_Gesti%C3%B3n%20de%20Egres_Nicolas%20Morales%20Chum%202.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240"/>
    <d v="2026-06-17T13:27:32"/>
    <d v="2026-06-17T13:41:27"/>
    <s v="nicolas.morales@laureate.pe"/>
    <s v="Nicolas Morales Chumpitaz"/>
    <s v="Lean + IA - Gestión de egreso GyT -Generación del diploma de bachiller y título"/>
    <s v="Necesitamos que el estudiante obtenga su egreso y posteriormente su bachiller de manera simple, digital y sin fricciones, con visibilidad clara del estado de su trámite, sin reprocesos ni seguimiento manual, y con su diploma disponible oportunamente cuando cumple los requisitos."/>
    <s v="UPC"/>
    <s v="Milagros Morgan - Rectorado UPC"/>
    <s v="Diego Vega"/>
    <s v="https://educorpperu-my.sharepoint.com/personal/diana_zapata_laureate_pe1/Documents/Aplicaciones/Microsoft%20Forms/REGISTRO%20DE%20INICIATIVAS%20-%20GESTI%C3%93N%20DE%20LA%20DEMANDA%20(2%201/Pregunta/G%26T%20UPC%20-%20UPN_Nicolas%20Morales%20Chum%203.png"/>
    <s v="Ángela Lucano"/>
    <d v="2026-12-31T00:00:00"/>
    <s v="Si"/>
    <s v="G&amp;A"/>
    <s v="76557"/>
    <s v="Otro"/>
    <s v="Defectos_x000a_Solicitudes devueltas por: documentos faltantes, errores de registro, datos inconsistentes._x000a_Correcciones manuales posteriores._x000a__x000a_Sobreprocesamiento_x000a_Validación manual repetida de: requisitos académicos, pagos, estados del estudiante._x000a_Revisión caso por caso cuando las reglas son estándar._x000a__x000a_Transporte_x000a_Uso de correos, Excel, carpetas compartidas y sistema académico._x000a_Copia/pega de información entre plataformas no integradas._x000a__x000a_Espera_x000a_Validación de requisitos_x000a_Revisión de tesis / trabajo_x000a__x000a_Talento No Utilizado_x000a_Analistas dedicados a: validaciones básicas, carga de información, seguimiento manual._x000a_Poco tiempo para análisis, mejora o control."/>
    <s v="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
    <s v="Grados y Títulos"/>
    <s v="Alumnos"/>
    <s v="Excelencia operativa"/>
    <s v="NO"/>
    <s v="Mayor a S/500,000.00"/>
    <s v="Liberación de horas operativas_x000a_Incremento del NPS del estudiante_x000a_Reducción de SLA"/>
    <s v="https://educorpperu-my.sharepoint.com/personal/diana_zapata_laureate_pe1/_layouts/15/Doc.aspx?sourcedoc=%7B3024AECB-32ED-43E0-B733-2D883D960D15%7D&amp;file=Resultados%20Taller%20Cocreaci%C3%B3n_Gesti%C3%B3n%20de%20Egres_Nicolas%20Morales%20Chum%203.pptx&amp;action=edit&amp;mobileredirect=true"/>
    <n v="3.3"/>
    <x v="1"/>
    <s v="AM"/>
    <d v="2026-10-01T00:00:00"/>
    <s v="Alta"/>
    <d v="2026-07-15T00:00:00"/>
    <d v="2026-08-12T00:00:00"/>
    <m/>
    <m/>
    <m/>
    <m/>
    <s v="Externos"/>
    <s v="Proyecto"/>
    <s v="Si"/>
    <s v="En proceso"/>
    <s v="01/10 NM, solitcita cambio de LD , se asigna a Hugo Vega_x000a_30/07: On hold hasta que se resuelva la dependencia con Digital Tech. Sebastián L. convocará a reunión para priorización de las estimaciones._x000a_16/07: On hold, por dependencia de Digital Tech_x000a_02/07: Se estimará en paquete junto al Id 231"/>
  </r>
  <r>
    <n v="121"/>
    <d v="2026-04-28T00:00:00"/>
    <d v="2026-04-28T00:00:00"/>
    <s v="javier.santiago@laureate.pe"/>
    <s v="Javier Santiago Modesto"/>
    <s v="Implementación de una Api CRM para consultar los asesores perfect start - Onboarding Portal del Estudiante UPN_x000a_Situación deseada: Obtener todos los campos vigentes, incluido el nuevo campo de teléfono"/>
    <s v="Necesitamos mostrar a los alumnos cachimbos sus asesores designados, para garantizar la experiencia en Onboarding, logrando que el 100% de alumnos cachimbos esten informados correctamente acerca de sus clases en el primer periodo académico."/>
    <s v="UPN"/>
    <s v="Mónica García - VP Operaciones Digitales y Online"/>
    <s v="Janny Nicasio "/>
    <m/>
    <s v="Carla Arias-Schreiber"/>
    <d v="2026-05-15T00:00:00"/>
    <s v="No"/>
    <m/>
    <m/>
    <s v="Otro"/>
    <s v="El proceso de solicitud de constancia de matricula se consultan cuatro distintas APIs para validar la información del estudiante solicitante, afectando la performance de la respuesta y generando errores de consistencia de datos."/>
    <s v="Tener una Api Banner (servicios web) para obtener los asesores de cachimbos mediante el codigo del estudiante."/>
    <s v="Onboarding del Portal del Estudiante"/>
    <s v="Alumnos"/>
    <s v="Experiencia"/>
    <s v="NO"/>
    <s v="No cuantificado o S/0"/>
    <s v="Mejora de experiencia del alumno en Onboarding"/>
    <s v="https://educorpperu-my.sharepoint.com/:p:/g/personal/alexander_riverac_laureate_pe/IQCdltUhkDcKT7TFXwITlACMAZ9f05ZFixxUnYIbpD3jyeA?e=k1e35u"/>
    <s v="1.15"/>
    <x v="2"/>
    <s v="AM"/>
    <d v="2026-06-24T00:00:00"/>
    <s v="Media"/>
    <d v="2026-08-10T00:00:00"/>
    <d v="2026-08-24T00:00:00"/>
    <m/>
    <m/>
    <m/>
    <m/>
    <m/>
    <m/>
    <m/>
    <s v="Programado"/>
    <s v="Información incompleta. Se solicita mayor detalle al usuario."/>
  </r>
  <r>
    <n v="249"/>
    <d v="2026-06-23T15:46:17"/>
    <d v="2026-06-23T15:46:59"/>
    <s v="josselin.aponte@laureate.pe"/>
    <s v="Josselin Aponte Balladares"/>
    <s v="Automatizar el registro de productos financieron de UPC"/>
    <s v="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_x000a_"/>
    <s v="UPC"/>
    <s v="Álvaro Valdez - VP Operaciones"/>
    <s v="Diana Figueroa"/>
    <s v="https://educorpperu-my.sharepoint.com/personal/diana_zapata_laureate_pe1/Documents/Aplicaciones/Microsoft%20Forms/REGISTRO%20DE%20INICIATIVAS%20-%20GESTI%C3%93N%20DE%20LA%20DEMANDA%20(2%201/Pregunta/RE_%20Aprobaci%C3%B3n%20de%20solicitud%20PSFT%20PER05%20-%201805_Josselin%20Aponte%20Ball.pdf"/>
    <s v="Gerson Vereau"/>
    <d v="2026-10-01T00:00:00"/>
    <s v="No"/>
    <n v="0"/>
    <n v="0"/>
    <s v="Otro"/>
    <s v="Actualmente, el registro y la trazabilidad de los beneficios aceptados por los alumnos se gestionan mediante un proceso manual, soportado en múltiples archivos que se comparten y editan entre distintas áreas. Esta forma de trabajo genera los siguientes impactos en el negocio:_x000a__x000a_- Tiempo de correción manual de errores: 8 horas por semana para corrección y validación de información._x000a__x000a_- Trazabilidad limitada: al no existir un registro centralizado, no es posible dar seguimiento confiable y en tiempo real al estado de cada beneficio._x000a__x000a_- Riesgo de pérdida de información: la edición de los mismos archivos por varias áreas incrementa la probabilidad de sobrescritura o pérdida de datos durante el traspaso ( principalmente 2 equipos con 40 asesores en total que tienen el poder de edición)._x000a__x000a_- Validaciones básicas: el proceso solo cuenta con controles mínimos, lo que eleva el riesgo de error o falta de aplicación del beneficio (código escrito por asesor, validación 10 caracteres)._x000a__x000a_- Exposición a reclamos y escalamientos: ante un error o la no aplicación del beneficio, el alumno puede reclamar y escalar el caso, afectando su experiencia y la percepción de la institución (75 reclamos + 25 consultas por campañas aprox)."/>
    <s v="Agilizar el proceso de inscripción, eliminar los errores manuales y mejorar la credibilidad de los beneficios otorgados"/>
    <s v="Se busca que se ejecute la primera fase que corresponde hasta el registros de beneficios en Mi UPC (trámites) . además, del consolidado y exportación de data. El área que deberá adaptarse al nuevo formato es el equipo de Financiero, queda pendiente el VB de Yna Pacheco"/>
    <s v="Todos"/>
    <s v="Excelencia operativa"/>
    <s v="NO"/>
    <s v="Mayor a S/500,000.00"/>
    <s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
    <s v="https://educorpperu-my.sharepoint.com/personal/diana_zapata_laureate_pe1/_layouts/15/Doc.aspx?sourcedoc=%7B040C007C-5EB2-4273-AE6B-0341EE8F1C25%7D&amp;file=FLUJO%20DE%20ACTIVACION%20_JOURNEY%20DE%20EJECUCION%20UPC_Josselin%20Aponte%20Ball.pptx&amp;action=edit&amp;mobileredirect=true"/>
    <n v="1.8"/>
    <x v="5"/>
    <s v="AM"/>
    <d v="2026-06-24T00:00:00"/>
    <s v="Media"/>
    <d v="2026-09-28T00:00:00"/>
    <d v="2026-10-12T00:00:00"/>
    <m/>
    <m/>
    <m/>
    <s v="Se considera solo la fase 1 de la ppt enviada."/>
    <m/>
    <m/>
    <m/>
    <s v="Pendiente"/>
    <s v="Revisar con Ana Maria porque involucra tramites"/>
  </r>
  <r>
    <n v="250"/>
    <d v="2026-06-22T16:44:59"/>
    <d v="2026-06-23T18:12:54"/>
    <s v="miriam.marca@laureate.pe"/>
    <s v="Miriam Marca Delgado"/>
    <s v="Autoservicio: Cambio de contraseña alumnos y docentes nuevos + Actualización de número celular"/>
    <s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
    <s v="UPC"/>
    <s v="Humberto Marotta - Tecnologías y transformación digital"/>
    <s v="Kelly Wong"/>
    <s v="https://educorpperu-my.sharepoint.com/personal/diana_zapata_laureate_pe1/_layouts/15/Doc.aspx?sourcedoc=%7B186F0881-74A0-4FD9-86CA-AB8BEF4DEEB3%7D&amp;file=Aprobaci%C3%B3n%20de%20la%20iniciativa%20-%20Gerente%20de%20%C3%A1rea_Miriam%20Marca%20Delgado.docx&amp;action=default&amp;mobileredirect=true"/>
    <s v="Ángela Lucano"/>
    <d v="2026-08-04T00:00:00"/>
    <s v="No"/>
    <n v="0"/>
    <n v="0"/>
    <s v="ITSM (Servicios TI)"/>
    <s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
    <s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
    <s v="Tecnología de la Información (TI): Reduce incidencias y solicitudes de soporte por contraseñas._x000a_Seguridad de la información: Fortalece la protección de cuentas y datos institucionales._x000a_Admisión y DOA (Servicios y Registros Académicos, Prospección, Docentes): Facilita el acceso a plataformas virtuales, matrícula y sistemas académicos._x000a_Atención al usuario: Disminuye tiempos de atención y mejora la experiencia de estudiantes y docentes._x000a_Cumplimiento normativo: Apoya el cumplimiento de políticas de seguridad y protección de datos._x000a_Recursos Humanos: Accesos para colaboradores y docentes"/>
    <s v="Todos"/>
    <s v="Crecimiento escalable"/>
    <s v="NO"/>
    <s v="No cuantificado o S/0"/>
    <s v="Mejor experiencia para estudiantes, docentes y colaboradores._x000a_Mayor confianza en los servicios digitales institucionales._x000a_Menor interrupción de actividades académicas y administrativas._x000a_Mejora de la imagen institucional al ofrecer procesos más ágiles y seguros._x000a_Mayor alineamiento con buenas prácticas de ciberseguridad y gestión de riesgos._x000a_Menor carga operativa del equipo de soporte._x000a_Reducción de incidencias relacionadas con credenciales._x000a_Mejor percepción del servicio de TI por parte de los usuarios."/>
    <s v="https://educorpperu-my.sharepoint.com/personal/diana_zapata_laureate_pe1/_layouts/15/Doc.aspx?sourcedoc=%7B005529C3-5768-414A-A54D-D9386FA5F422%7D&amp;file=Formato%20Solicitud%20de%20Requerimientos%20Simplific_Miriam%20Marca%20Delgado.pptx&amp;action=edit&amp;mobileredirect=true"/>
    <n v="2.2999999999999998"/>
    <x v="0"/>
    <s v="AM"/>
    <d v="2026-07-02T00:00:00"/>
    <s v="Alta"/>
    <d v="2026-09-02T00:00:00"/>
    <d v="2026-10-15T00:00:00"/>
    <m/>
    <m/>
    <m/>
    <s v="02/07: Asumimos que el cambio es para CIB, ya que las pantallas expuestas y todo el texto habla de Intranet Sócrates, y eso solo existe actualmente en CIB."/>
    <m/>
    <m/>
    <m/>
    <s v="Pendiente"/>
    <s v="02/09 Angela Lucano agendará a Renzo Bogovich y Richar Paniura para revisar los avances realizados sobre la solución de aprovisionamiento/gestión de cuentas y validar junto con el equipo de aplicaciones el camino a seguir._x000a_16/07: Asignado a Jim Saenz_x000a_10/09: Se cambia la complejidad a Alta, se requiere revisar propuestas con Arquitectura y Seguridad."/>
  </r>
  <r>
    <n v="252"/>
    <d v="2026-06-26T12:40:37"/>
    <d v="2026-06-26T13:09:04"/>
    <s v="cinthya.perea@laureate.pe"/>
    <s v="Cinthya Perea Isasi"/>
    <s v="Aurora Data Lake"/>
    <s v="Modernizar la plataforma de datos y analítica, con acceso a los usuarios a visualizar los productos que tenemos disponibles en Data &amp; BI._x000a_"/>
    <s v="LAU"/>
    <s v="Humberto Marotta - Tecnologías y transformación digital"/>
    <s v="Cinthya Perea"/>
    <s v="https://educorpperu-my.sharepoint.com/personal/diana_zapata_laureate_pe1/Documents/Aplicaciones/Microsoft%20Forms/REGISTRO%20DE%20INICIATIVAS%20-%20GESTI%C3%93N%20DE%20LA%20DEMANDA%20(2%201/Pregunta/Conformidad%20para%20ingreso%20a%20la%20Demanda_Cinthya%20Perea%20Isasi.pdf"/>
    <s v="Gerson Vereau"/>
    <d v="2027-06-30T00:00:00"/>
    <s v="No"/>
    <n v="0"/>
    <n v="0"/>
    <s v="Otro"/>
    <s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_x000a_La arquitectura actual está fuertemente acoplada a Azure y a Azure Data Factory como motor de orquestación, lo que limita la portabilidad de los datos y el potencial de evolución hacia un entorno multi-cloud._x000a_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
    <s v="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
    <s v="Data &amp; BI"/>
    <s v="Administrativos"/>
    <s v="Excelencia operativa"/>
    <s v="NO"/>
    <s v="No cuantificado o S/0"/>
    <s v="Autonomía: el área consulta sin esperar_x000a_Velocidad: de semanas a minutos_x000a_Confianza: dato único y certificado_x000a_Trazabilidad: sabe de dónde viene el dato"/>
    <s v="https://educorpperu-my.sharepoint.com/personal/diana_zapata_laureate_pe1/_layouts/15/Doc.aspx?sourcedoc=%7B95C567E8-7CA7-4921-84DA-6A8C37FAD1A1%7D&amp;file=Gesti%C3%B3n%20de%20iniciativas%20-%20Aurora%20Data%20Lake_Cinthya%20Perea%20Isasi.pptx&amp;action=edit&amp;mobileredirect=true"/>
    <n v="0.6"/>
    <x v="6"/>
    <s v="AM"/>
    <d v="2026-06-30T00:00:00"/>
    <s v="Alta"/>
    <d v="2026-06-15T00:00:00"/>
    <d v="2026-07-13T00:00:00"/>
    <n v="14"/>
    <s v=" $300,758.40 _x000a_"/>
    <s v=" S/ 1,052,654.40 _x000a_"/>
    <s v="Actualmente ya se cuenta con el framework de Databricks: Laureate Perú cuenta con Databricks operativo sobre Azure. El framework no requiere instalación desde cero._x000a_Se asume una distribución de criticidad de Entidades y Catálogos que son aproximadamente 200 de la siguiente manera: 35% simples, 40% medias y 25% complejas, todos terminaran siendo archivos delta, con documentación completa._x000a_Las fuentes de datos de UPC, UPN y Cibertec (Banner, PeopleSoft, CRM, Socrates, Blackboard) están identificadas y tienen conectividad activa con el Data Lake actual._x000a_"/>
    <m/>
    <m/>
    <m/>
    <s v="Pendiente"/>
    <m/>
  </r>
  <r>
    <n v="253"/>
    <d v="2026-06-26T13:09:09"/>
    <d v="2026-06-26T13:17:36"/>
    <s v="cinthya.perea@laureate.pe"/>
    <s v="Cinthya Perea Isasi"/>
    <s v="Aurora Data Explorer"/>
    <s v="Implementar una solución que permita democratizar el acceso al datalake de la compañía de una manera gobernada (Aurora Data Explorer)_x000a_"/>
    <s v="LAU"/>
    <s v="Humberto Marotta - Tecnologías y transformación digital"/>
    <s v="Cinthya Perea"/>
    <s v="https://educorpperu-my.sharepoint.com/personal/diana_zapata_laureate_pe1/Documents/Aplicaciones/Microsoft%20Forms/REGISTRO%20DE%20INICIATIVAS%20-%20GESTI%C3%93N%20DE%20LA%20DEMANDA%20(2%201/Pregunta/Conformidad%20para%20ingreso%20a%20la%20Demanda_Cinthya%20Perea%20Isasi%201.pdf"/>
    <s v="Gerson Vereau"/>
    <d v="2027-06-25T00:00:00"/>
    <s v="No"/>
    <n v="0"/>
    <n v="0"/>
    <s v="Otro"/>
    <s v="Democratizar el acceso al datalake de la compañía de una manera gobernada_x000a_"/>
    <s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
    <s v="Data y BI"/>
    <s v="Administrativos"/>
    <s v="Excelencia operativa"/>
    <s v="NO"/>
    <s v="No cuantificado o S/0"/>
    <s v="Autonomía: el área consulta sin esperar_x000a_Velocidad: de semanas a minutos_x000a_Confianza: dato único y certificado"/>
    <s v="https://educorpperu-my.sharepoint.com/personal/diana_zapata_laureate_pe1/_layouts/15/Doc.aspx?sourcedoc=%7B8F0AEBB4-6AC4-432E-811C-06BCC6AAC7A7%7D&amp;file=Gesti%C3%B3n%20de%20iniciativas%20-%20Aurora%20Data%20Explorer_Cinthya%20Perea%20Isasi.pptx&amp;action=edit&amp;mobileredirect=true"/>
    <n v="0.6"/>
    <x v="1"/>
    <s v="AM"/>
    <d v="2026-06-30T00:00:00"/>
    <m/>
    <m/>
    <s v=""/>
    <m/>
    <m/>
    <m/>
    <m/>
    <m/>
    <m/>
    <m/>
    <s v="Pendiente"/>
    <m/>
  </r>
  <r>
    <n v="271"/>
    <d v="2026-07-09T11:14:52"/>
    <d v="2026-07-09T11:34:10"/>
    <s v="marco.zuniga@laureate.pe"/>
    <s v="Marco Zuñiga Leiva"/>
    <s v="Módulo intranet EPG Interfaz Sócrates Spring -Habilitación de la emisión de más de 8 cuotas por operación y mejora en el tiempo de procesamiento"/>
    <s v="Necesitamos automatizar el proceso de emisión de cuotas y eliminar la limitación actual de 8 cuotas por operación en EPG._x000a__x000a_Para habilitar la gestión eficiente de las modalidades de financiamiento de hasta 36 cuotas, asegurando que el sistema responda al crecimiento y a las nuevas necesidades comerciales._x000a__x000a_Logrando una mayor eficiencia operativa, la reducción de procesos manuales y riesgos operativos, la mejora en los tiempos de atención y la continuidad del proceso de emisión de comprobantes, contribuyendo a la escalabilidad y sostenibilidad de la operación."/>
    <s v="UPC"/>
    <s v="Alex Pendavis - VP Finanzas"/>
    <s v="Karol Espinoza"/>
    <s v="https://educorpperu-my.sharepoint.com/personal/diana_zapata_laureate_pe1/_layouts/15/Doc.aspx?sourcedoc=%7BB0001A3B-6027-464D-9A31-26B92EEE92CF%7D&amp;file=Aprobaci%C3%B3n_3_4_Marco%20Zu%C3%B1iga%20Leiva.docx&amp;action=default&amp;mobileredirect=true"/>
    <s v="Franco Vera"/>
    <d v="2026-07-20T00:00:00"/>
    <s v="No"/>
    <n v="0"/>
    <n v="0"/>
    <s v="Otro"/>
    <s v="_x000a_Problema o necesidad actual_x000a_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_x000a_Impacto en el negocio_x000a_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_x000a_Gestión temporal si no se implementa la iniciativa_x000a_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_x000a_"/>
    <s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
    <s v="_x000a_Área de Ventas y Facturación"/>
    <s v="Administrativos"/>
    <s v="Excelencia operativa"/>
    <s v="NO"/>
    <s v="No cuantificado o S/0"/>
    <s v="Reducción del trabajo operativo, y minimización de riesgos."/>
    <s v="https://educorpperu-my.sharepoint.com/personal/diana_zapata_laureate_pe1/_layouts/15/Doc.aspx?sourcedoc=%7BD6FA0EA7-A334-428A-B0EF-18A454AB7288%7D&amp;file=M%C3%B3dulo%20intranet%20EPG%20Interfaz%20y%20S%C3%B3crates%20Sprin_Marco%20Zu%C3%B1iga%20Leiva.pptx&amp;action=edit&amp;mobileredirect=true"/>
    <n v="0.6"/>
    <x v="5"/>
    <s v="AM"/>
    <d v="2026-07-13T00:00:00"/>
    <s v="Alta"/>
    <d v="2026-08-03T00:00:00"/>
    <d v="2026-08-31T00:00:00"/>
    <n v="1"/>
    <m/>
    <m/>
    <m/>
    <m/>
    <m/>
    <m/>
    <s v="Pendiente"/>
    <s v="Se esta aboradando en Apolo 42"/>
  </r>
  <r>
    <n v="275"/>
    <d v="2026-07-10T10:57:35"/>
    <d v="2026-07-10T13:10:20"/>
    <s v="franco.vera@laureate.pe"/>
    <s v="Franco Manuel Vera Sanchez"/>
    <s v="Sistematización del Proceso de Reclutamiento y Selección e Incorporación de Colaboradores mediante solución ATS/HCM"/>
    <s v="Solución para agilizar los procesos de Reclutamiento y Selección como: relevo de perfil, revisión de documentos (CV, CUL, DNI, DJ, otros) y entrevistas psicolaborales. Y el proceso de Incorporación."/>
    <s v="LAU"/>
    <s v="Tairi Ruillier- VP Personas y Cultura"/>
    <s v="Alfredo Ávalos"/>
    <s v="https://educorpperu-my.sharepoint.com/personal/diana_zapata_laureate_pe1/Documents/Aplicaciones/Microsoft%20Forms/REGISTRO%20DE%20INICIATIVAS%20-%20GESTI%C3%93N%20DE%20LA%20DEMANDA%20(2%201/Pregunta/Correo%20aprobacion%20GTH_Franco%20Manuel%20Vera%20S.pdf"/>
    <s v="Franco Vera"/>
    <d v="2026-12-31T00:00:00"/>
    <s v="Sí"/>
    <s v="G&amp;A"/>
    <s v="77768"/>
    <s v="Otro"/>
    <s v="Proceso de selección y reclutamiento manual y poco eficiente."/>
    <s v="Automatizando de actividades para generar el informe de relevamiento, el primer filtro, el pre screening, la evaluación psicotécnica, y entrevistas."/>
    <s v="Proceso es de Reclutamiento y Selección, y las áreas impactadas son GTH y las áreas usuarias que hagan una solicitud de requerimiento."/>
    <s v="Administrativos"/>
    <s v="Excelencia operativa"/>
    <s v="NO"/>
    <s v="Mayor a S/500,000.00"/>
    <s v="Incremento de satisfacción de líderes de área. Más de 20K horas liberadas."/>
    <s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
    <n v="1.2"/>
    <x v="7"/>
    <s v="AM"/>
    <d v="2026-07-20T00:00:00"/>
    <m/>
    <m/>
    <s v=""/>
    <m/>
    <m/>
    <m/>
    <m/>
    <m/>
    <m/>
    <m/>
    <s v="Pendiente"/>
    <s v="16/07: Este requerimiento no pertenece al dominio de aplicaciones académicas. Se solicitará sea asignado a Carmen Cruz"/>
  </r>
  <r>
    <n v="287"/>
    <d v="2026-07-16T16:40:02"/>
    <d v="2026-07-16T16:56:42"/>
    <s v="franco.vera@laureate.pe"/>
    <s v="Franco Manuel Vera Sanchez"/>
    <s v="Sistematización del Proceso de Reclutamiento y Selección e Incorporación de Colaboradores mediante solución ATS/DOA UPN"/>
    <s v="Solución para agilizar los procesos de Reclutamiento y Selección como: relevo de perfil, revisión de documentos (CV, CUL, DNI, DJ, otros) y entrevistas psicolaborales. Y el proceso de Incorporación."/>
    <s v="UPN"/>
    <s v="Martín Santana - Rectorado UPN"/>
    <s v="Maria del Pilar Miranda"/>
    <s v="https://educorpperu-my.sharepoint.com/personal/diana_zapata_laureate_pe1/Documents/Aplicaciones/Microsoft%20Forms/REGISTRO%20DE%20INICIATIVAS%20-%20GESTI%C3%93N%20DE%20LA%20DEMANDA%20(2%201/Pregunta/RE_%20ESTATUS%20LEAN+IA%20-%20ESTIMACI%C3%93N%20TI_%20APROBACI_Franco%20Manuel%20Vera%20S.pdf"/>
    <s v="Carla Arias-Schreiber"/>
    <d v="2026-12-31T00:00:00"/>
    <s v="Sí"/>
    <s v="G&amp;A"/>
    <s v="76557"/>
    <s v="Otro"/>
    <s v="Proceso de selección y reclutamiento manual y poco eficiente."/>
    <s v="Automatizando de actividades para generar el informe de relevamiento, el primer filtro, el pre screening, la evaluación psicotécnica, y entrevistas."/>
    <s v="Proceso es de Reclutamiento y Selección, y las áreas impactadas son GTH y las áreas usuarias que hagan una solicitud de requerimiento."/>
    <s v="Administrativos"/>
    <s v="Excelencia operativa"/>
    <s v="NO"/>
    <s v="Mayor a S/500,000.00"/>
    <s v="Horas liberadas_x000a_•Incremento de satisfacción de líderes de área."/>
    <s v="https://educorpperu-my.sharepoint.com/personal/diana_zapata_laureate_pe1/_layouts/15/Doc.aspx?sourcedoc=%7B8DE909F9-7CD9-41DC-A33B-0FB86434FDD7%7D&amp;file=DOA%20UPN_Soluciones_Franco%20Manuel%20Vera%20S.pptx&amp;action=edit&amp;mobileredirect=true"/>
    <n v="1.2"/>
    <x v="7"/>
    <s v="AM"/>
    <d v="2026-07-20T00:00:00"/>
    <m/>
    <m/>
    <s v=""/>
    <m/>
    <m/>
    <m/>
    <m/>
    <m/>
    <m/>
    <m/>
    <s v="Pendiente"/>
    <m/>
  </r>
  <r>
    <n v="288"/>
    <d v="2026-07-16T16:56:50"/>
    <d v="2026-07-16T16:58:59"/>
    <s v="franco.vera@laureate.pe"/>
    <s v="Franco Manuel Vera Sanchez"/>
    <s v="Sistematización del Proceso de Reclutamiento y Selección e Incorporación de Colaboradores mediante solución ATS/WETALK"/>
    <s v="Solución para agilizar los procesos de Reclutamiento y Selección como: relevo de perfil, revisión de documentos (CV, CUL, DNI, DJ, otros) y entrevistas psicolaborales. Y el proceso de Incorporación."/>
    <s v="UPC"/>
    <s v="Milagros Morgan - Rectorado UPC"/>
    <s v="Sara Miller"/>
    <s v="https://educorpperu-my.sharepoint.com/personal/diana_zapata_laureate_pe1/Documents/Aplicaciones/Microsoft%20Forms/REGISTRO%20DE%20INICIATIVAS%20-%20GESTI%C3%93N%20DE%20LA%20DEMANDA%20(2%201/Pregunta/RE_%20ESTATUS%20LEAN+IA%20-%20ESTIMACI%C3%93N%20TI_%20APROBACI_Franco%20Manuel%20Vera%20S%201.pdf"/>
    <s v="Franco Vera"/>
    <d v="2026-12-31T00:00:00"/>
    <s v="Sí"/>
    <s v="G&amp;A"/>
    <s v="77769"/>
    <s v="Otro"/>
    <s v="Proceso de selección y reclutamiento manual y poco eficiente."/>
    <s v="Automatizando de actividades para generar el informe de relevamiento, el primer filtro, el pre screening, la evaluación psicotécnica, y entrevistas."/>
    <s v="Proceso es de Reclutamiento y Selección, y las áreas impactadas son GTH y las áreas usuarias que hagan una solicitud de requerimiento."/>
    <s v="Administrativos"/>
    <s v="Excelencia operativa"/>
    <s v="NO"/>
    <s v="Mayor a S/500,000.00"/>
    <s v="Horas liberadas_x000a_•Incremento de satisfacción de líderes de área."/>
    <s v="https://educorpperu-my.sharepoint.com/personal/diana_zapata_laureate_pe1/_layouts/15/Doc.aspx?sourcedoc=%7BCF639430-A404-4112-AC31-B7778DFCBC52%7D&amp;file=LEAN%2BIA_Pitch%20TI_WeTALK_Franco%20Manuel%20Vera%20S.pptx&amp;action=edit&amp;mobileredirect=true"/>
    <n v="1.2"/>
    <x v="7"/>
    <s v="AM"/>
    <d v="2026-07-20T00:00:00"/>
    <m/>
    <m/>
    <s v=""/>
    <m/>
    <m/>
    <m/>
    <m/>
    <m/>
    <m/>
    <m/>
    <s v="Pendiente"/>
    <m/>
  </r>
  <r>
    <n v="300"/>
    <d v="2026-07-20T09:49:32"/>
    <d v="2026-07-20T10:36:40"/>
    <s v="bruno.chiappe@laureate.pe"/>
    <s v="Bruno Chiappe Vegas"/>
    <s v="NOVA - Data&amp;BI Comercial - Dashboard KPI Digital Perú"/>
    <s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2.pdf"/>
    <s v="Bruno Chiappe"/>
    <d v="2026-08-31T00:00:00"/>
    <s v="No"/>
    <n v="0"/>
    <n v="0"/>
    <s v="Otro"/>
    <s v="La información del performance digital se encuentra distribuida entre distintas plataformas publicitarias, herramientas comerciales y fuentes de datos. Esto dificulta contar con una visión única y confiable de los resultados._x000a__x000a_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
    <s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
    <s v="Analítica comercial y seguimiento del funnel digital_x000a__x000a_Áreas impactadas:_x000a_- BI Comercial_x000a_- Marketing"/>
    <s v="Administrativos"/>
    <s v="Excelencia operativa"/>
    <s v="NO"/>
    <s v="No cuantificado o S/0"/>
    <s v="Contar con una visión única e integral del desempeño digital._x000a_Mejorar la toma de decisiones mediante información confiable y actualizada._x000a_Estandarizar las definiciones y fórmulas de los principales KPIs._x000a_Mejorar la trazabilidad de los resultados de las campañas._x000a_Fortalecer el control de la inversión en medios digitales."/>
    <s v="https://educorpperu-my.sharepoint.com/personal/diana_zapata_laureate_pe1/Documents/Aplicaciones/Microsoft%20Forms/REGISTRO%20DE%20INICIATIVAS%20-%20GESTI%C3%93N%20DE%20LA%20DEMANDA%20(2%201/Adjuntar%20sustentos%20que%20ayuden%20al%20entendimiento%20de/Business%20Case%20BI%20-%20Kpi%20Digital_Bruno%20Chiappe%20Vegas.pdf"/>
    <n v="0.6"/>
    <x v="8"/>
    <s v="AM"/>
    <d v="2026-07-20T00:00:00"/>
    <s v="Alta"/>
    <m/>
    <s v=""/>
    <m/>
    <m/>
    <m/>
    <m/>
    <m/>
    <m/>
    <m/>
    <s v="Pendiente"/>
    <m/>
  </r>
  <r>
    <n v="301"/>
    <d v="2026-07-20T10:36:45"/>
    <d v="2026-07-20T10:56:34"/>
    <s v="bruno.chiappe@laureate.pe"/>
    <s v="Bruno Chiappe Vegas"/>
    <s v="NOVA - Data&amp;BI Comercial - Dashboard BI para KPIs de WhatsApp + Chattigo"/>
    <s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3.pdf"/>
    <s v="Bruno Chiappe"/>
    <d v="2026-08-31T00:00:00"/>
    <s v="No"/>
    <n v="0"/>
    <n v="0"/>
    <s v="Otro"/>
    <s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_x000a__x000a_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
    <s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
    <s v="Procesos impactados:_x000a_- Monitoreo de campañas digitales._x000a_- Gestión y seguimiento de leads._x000a_- Atención de conversaciones mediante WhatsApp_x000a_- Definición, homologación y gobierno de KPIs._x000a_- Toma de decisiones comerciales y de marketing._x000a__x000a_Áreas impactadas:_x000a_- VP Comercial_x000a_- Marketing Digital._x000a_- BI Comercial_x000a_- Command Center"/>
    <s v="Administrativos"/>
    <s v="Excelencia operativa"/>
    <s v="NO"/>
    <s v="No cuantificado o S/0"/>
    <s v="Visión corporativa e integral del desempeño operativo y digital de Chattigo._x000a_Información centralizada, confiable y disponible oportunamente._x000a_Reducción de errores, reprocesos y versiones distintas de los indicadores._x000a_Mayor trazabilidad de campañas, conversaciones, atención y gestión de leads._x000a_Mejora en la toma de decisiones basada en datos."/>
    <s v="https://educorpperu.sharepoint.com/:b:/s/Repositorio_EquipoCentral/dit/portafoliosyp/IQDBl9jUw-MVQrwueEa3yjNRAWuHhLhK21IgqTnBGC5X54A?e=SXBYb8"/>
    <n v="0.6"/>
    <x v="8"/>
    <s v="AM"/>
    <d v="2026-07-20T00:00:00"/>
    <s v="Alta"/>
    <m/>
    <s v=""/>
    <m/>
    <m/>
    <m/>
    <m/>
    <m/>
    <m/>
    <m/>
    <s v="Pendiente"/>
    <m/>
  </r>
  <r>
    <n v="302"/>
    <d v="2026-07-20T10:56:42"/>
    <d v="2026-07-20T11:25:18"/>
    <s v="bruno.chiappe@laureate.pe"/>
    <s v="Bruno Chiappe Vegas"/>
    <s v="NOVA - Data&amp;BI Comercial - Dashboard Prospección"/>
    <s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4.pdf"/>
    <s v="Bruno Chiappe"/>
    <d v="2026-08-31T00:00:00"/>
    <s v="No"/>
    <n v="0"/>
    <n v="0"/>
    <s v="Otro"/>
    <s v="Actualmente, el seguimiento de las campañas de prospección se realiza mediante procesos manuales de extracción, consolidación, actualización y validación de información proveniente de distintas fuentes y sistemas._x000a_Esto genera:_x000a__x000a_Tiempos elevados para actualizar y elaborar reportes._x000a_Riesgo de inconsistencias, duplicidades y errores de consolidación._x000a_Diferencias en criterios, métricas y reglas de negocio entre instituciones._x000a_Dependencia operativa de archivos y reportes manuales."/>
    <s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
    <s v="Procesos impactados:_x000a_- Prospección comercial._x000a_- Gestión y seguimiento de colegios._x000a_- Registro y monitoreo de actividades comerciales._x000a_- Captación y seguimiento de fichas._x000a__x000a_Áreas impactadas:_x000a_- VP Comercial_x000a_- Marketing y Prospección Comercial_x000a_- BI Comercial_x000a_- Command Center"/>
    <s v="Administrativos"/>
    <s v="Excelencia operativa"/>
    <s v="NO"/>
    <s v="No cuantificado o S/0"/>
    <s v="Visibilidad integral y centralizada de las campañas de prospección._x000a_Disponibilidad diaria de información comercial y operativa._x000a_Mejor trazabilidad entre actividades, colegios impactados y fichas generadas._x000a_Menor dependencia de procesos y reportes manuales._x000a_Homologación de KPIs, reglas de negocio y criterios comerciales."/>
    <s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
    <n v="0.6"/>
    <x v="8"/>
    <s v="AM"/>
    <d v="2026-07-20T00:00:00"/>
    <s v="Alta"/>
    <m/>
    <s v=""/>
    <m/>
    <m/>
    <m/>
    <m/>
    <m/>
    <m/>
    <m/>
    <s v="Pendiente"/>
    <m/>
  </r>
  <r>
    <n v="303"/>
    <d v="2026-07-20T11:25:23"/>
    <d v="2026-07-20T11:30:41"/>
    <s v="bruno.chiappe@laureate.pe"/>
    <s v="Bruno Chiappe Vegas"/>
    <s v="NOVA - Data&amp;BI Comercial - Plataforma Predictiva de Lead Scoring Comercial"/>
    <s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
    <s v="LAU"/>
    <s v="Ivan Olivares - VP Marketing y Comercial"/>
    <s v="Alvaro Verástegui"/>
    <s v="https://educorpperu-my.sharepoint.com/personal/diana_zapata_laureate_pe1/Documents/Aplicaciones/Microsoft%20Forms/REGISTRO%20DE%20INICIATIVAS%20-%20GESTI%C3%93N%20DE%20LA%20DEMANDA%20(2%201/Pregunta/6BCs%20BI%20Comercial%20-%20aprob_Bruno%20Chiappe%20Vegas%205.pdf"/>
    <s v="Bruno Chiappe"/>
    <d v="2026-08-31T00:00:00"/>
    <s v="No"/>
    <n v="0"/>
    <n v="0"/>
    <s v="Otro"/>
    <s v="Actualmente, la priorización y segmentación de las bases de prospectos se realiza manualmente por el equipo de Command Center, utilizando principalmente experiencia operativa, análisis históricos, tipificaciones efectuadas por los asesores y criterios funcionales._x000a__x000a_Esta forma de trabajo genera una alta dependencia de personas específicas, actividades manuales y repetitivas, retrasos en la ejecución de campañas, reprocesos, baja escalabilidad y una limitada capacidad para predecir la probabilidad de conversión de cada prospecto._x000a__x000a_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
    <s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
    <s v="Procesos impactados_x000a_- Priorización y segmentación de bases comerciales._x000a_- Diseño y ejecución de estrategias de contacto._x000a_- Carga y distribución de bases entre CRM 365 y Genesys._x000a_- Asignación de campañas, asesores y canales._x000a_- Gestión de prospectos y seguimiento del funnel comercial._x000a_- Dimensionamiento de la capacidad operativa del Contact Center._x000a_- Gestión de llamadas, WhatsApp y otras interacciones multicanal._x000a__x000a_Áreas impactadas:_x000a_- BI Comercial_x000a_- Marketing_x000a_- Finanzas_x000a_- Admisión_x000a_- Retención_x000a_- Command Center"/>
    <s v="Administrativos"/>
    <s v="Excelencia operativa"/>
    <s v="NO"/>
    <s v="No cuantificado o S/0"/>
    <s v="Toma de decisiones comerciales basada en datos._x000a_Priorización objetiva de prospectos con mayor probabilidad de matrícula._x000a_Reducción de la dependencia de conocimientos individuales._x000a_Estandarización del proceso de priorización comercial entre instituciones._x000a_Mayor trazabilidad del prospecto y de sus interacciones._x000a_Optimización de la capacidad operativa del Contact Center."/>
    <s v="https://educorpperu-my.sharepoint.com/personal/diana_zapata_laureate_pe1/Documents/Aplicaciones/Microsoft%20Forms/REGISTRO%20DE%20INICIATIVAS%20-%20GESTI%C3%93N%20DE%20LA%20DEMANDA%20(2%201/Adjuntar%20sustentos%20que%20ayuden%20al%20entendimiento%20de/Business%20Case%20BI%20-%20Lead%20Score_Bruno%20Chiappe%20Vegas.pdf"/>
    <n v="0.6"/>
    <x v="8"/>
    <s v="AM"/>
    <d v="2026-07-20T00:00:00"/>
    <s v="Alta"/>
    <m/>
    <s v=""/>
    <m/>
    <m/>
    <m/>
    <m/>
    <m/>
    <m/>
    <m/>
    <s v="Pendiente"/>
    <m/>
  </r>
  <r>
    <n v="311"/>
    <d v="2026-07-22T09:32:43"/>
    <d v="2026-07-22T11:01:55"/>
    <s v="jorge.castro@laureate.pe"/>
    <s v="Ronald Benites Vilchez"/>
    <s v="[Horacius 2] - Integración con aplicativo UPC (CRM)"/>
    <s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
    <s v="LAU"/>
    <s v="Humberto Marotta - Tecnologías y transformación digital"/>
    <s v="Henry Longa"/>
    <s v="https://educorpperu-my.sharepoint.com/personal/diana_zapata_laureate_pe1/Documents/Aplicaciones/Microsoft%20Forms/REGISTRO%20DE%20INICIATIVAS%20-%20GESTI%C3%93N%20DE%20LA%20DEMANDA%20(2%201/Pregunta/Aprobaci%C3%B3n%20Humberto%20Morotta_Jorge%20Castro%20Quispe.pdf"/>
    <s v="Gerson Vereau"/>
    <d v="2026-08-03T00:00:00"/>
    <s v="No"/>
    <n v="0"/>
    <n v="0"/>
    <s v="Otro"/>
    <s v="&quot;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_x000a__x000a_La ausencia de un modelo centralizado y gobernado limita la eficiencia operativa, afecta los niveles de servicio a las áreas usuarias y dificulta la estandarización bajo un enfoque GBS, impactando directamente en control interno y productividad.&quot;"/>
    <s v="&quot;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quot;"/>
    <s v="Gestión de Accesos, IT Compliance, Gestión Recurso Humano , Gestión Académica, Comercial "/>
    <s v="Todos"/>
    <s v="Excelencia operativa"/>
    <s v="NO"/>
    <s v="No cuantificado o S/0"/>
    <s v="&quot;Fortalecimiento del gobierno corporativo y estandarización del control de accesos entre instituciones._x000a_Mayor trazabilidad y transparencia en aprobaciones, reduciendo dependencia operativa y riesgo de error._x000a_Disminución del riesgo reputacional y de incumplimiento de controles ITGC–SOX._x000a_Mejora en la experiencia del colaborador mediante accesos oportunos y correctamente asignados._x000a_Incremento en la madurez organizacional en gestión de identidades, habilitando futuras automatizaciones.&quot;"/>
    <s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
    <n v="1.2"/>
    <x v="2"/>
    <s v="AM"/>
    <d v="2026-07-22T00:00:00"/>
    <s v="Alta"/>
    <d v="2026-08-17T00:00:00"/>
    <d v="2026-09-14T00:00:00"/>
    <m/>
    <m/>
    <m/>
    <m/>
    <m/>
    <m/>
    <m/>
    <s v="Programado"/>
    <s v="Se programo fecha de atención según capacidad y requerimiento priorizados"/>
  </r>
  <r>
    <n v="254"/>
    <d v="2026-06-30T11:08:57"/>
    <d v="2026-06-30T11:46:40"/>
    <s v="nestor.ayasta@laureate.pe"/>
    <s v="Nestor Ayasta Valera"/>
    <s v="Modelo de Cliente Único en UPN"/>
    <s v="Mayor tasa de conversión en prospectos reciclados: el asesor puede retomar el contexto exacto del prospecto (programa evaluado, objeción anterior, canal de origen) y personalizar el acercamiento en lugar de tratar a un prospecto conocido como uno nuevo.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pdf"/>
    <s v="Bruno Chiappe"/>
    <d v="2026-07-30T00:00:00"/>
    <s v="No"/>
    <n v="0"/>
    <n v="0"/>
    <s v="Otro"/>
    <s v="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_x000a_"/>
    <s v="Contar con un id único registro de contacto por persona en el CRM de UPN, permitirá marcarlo para luego poder ir llenando los demás datos en futuras interacciones y así contar historial completo independiente de la campaña o período académico"/>
    <s v="Admisión, Command Center, Marketing Digital"/>
    <s v="Todos"/>
    <s v="Excelencia operativa"/>
    <s v="NO"/>
    <s v="Entre S/100,000.00 y S/500,000.00"/>
    <s v="Contar con un id único registro de contacto por persona en el CRM de UPN, permitirá marcarlo para luego poder ir llenando los demás datos en futuras interacciones y así contar historial completo independiente de la campaña o período académico._x000a_Este código único del contacto debe persistir entre campañas: al iniciar un nuevo ciclo, se actualiza el estado del prospecto mediante etiquetado o reetiquetado, sin recrear ni duplicar el registro._x000a_El asesor debe poder ver, desde un único registro, el historial completo: campañas en que fue contactado, programas evaluados, interacciones previas, resultado de cada ciclo y motivo de no conversión._x000a_El inicio de campaña no debe bloquear la operación de ventas: el cambio de estado de los prospectos debe ejecutarse de forma transparente y sin interrumpir la gestión del asesor._x000a_El modelo debe garantizar la trazabilidad desde el primer contacto del prospecto hasta su conversión o descarte definitivo, independientemente del número de campañas transcurridas._x000a_"/>
    <s v="https://educorpperu-my.sharepoint.com/personal/diana_zapata_laureate_pe1/_layouts/15/Doc.aspx?sourcedoc=%7B24F89CD6-E723-4EF0-BDC9-3147A2EC3D9B%7D&amp;file=Pedidos%20UPN%20MEJORAS_Nestor%20Ayasta%20Valera.pptx&amp;action=edit&amp;mobileredirect=true"/>
    <n v="1.5"/>
    <x v="2"/>
    <s v="AM"/>
    <d v="2026-07-22T00:00:00"/>
    <s v="Alta"/>
    <d v="2026-08-24T00:00:00"/>
    <d v="2026-09-21T00:00:00"/>
    <m/>
    <m/>
    <m/>
    <m/>
    <s v="Internos / Externos"/>
    <s v="Proyecto"/>
    <m/>
    <s v="Pendiente"/>
    <s v="Programa NOVA"/>
  </r>
  <r>
    <n v="258"/>
    <d v="2026-06-30T11:59:03"/>
    <d v="2026-06-30T12:01:08"/>
    <s v="nestor.ayasta@laureate.pe"/>
    <s v="Nestor Ayasta Valera"/>
    <s v="Doble tipificación (CRM – Genesys – Chatigo)"/>
    <s v="Actualmente debe de tipificarse el resultado de la llamada o interacción en whatsapp en el mismo Genesys y Chatigo (mediante un solo nivel). Asimismo, debe de valorarse también la actividad de llamada o de whatsapp generada en el CRM (mediante cuatro niveles)._x000a_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4.pdf"/>
    <s v="Bruno Chiappe"/>
    <d v="2026-07-30T00:00:00"/>
    <s v="No"/>
    <n v="0"/>
    <n v="0"/>
    <s v="Otro"/>
    <s v="Actualmente debe de tipificarse el resultado de la llamada o interacción en whatsapp en el mismo Genesys y Chatigo (mediante un solo nivel). Asimismo, debe de valorarse también la actividad de llamada o de whatsapp generada en el CRM (mediante cuatro niveles)._x000a_"/>
    <s v="Implementar una integración directa entre Genesys/Chatigo y el CRM que permita sincronizar automáticamente de las tipificaciones."/>
    <s v="admisión, command center, makt digital, prospección"/>
    <s v="Todos"/>
    <s v="Excelencia operativa"/>
    <s v="NO"/>
    <s v="Entre S/100,000.00 y S/500,000.00"/>
    <s v="Reducción del tiempo operativo al evitar la doble tipificación en Genesys/Chatigo y CRM._x000a_Incremento de la productividad del asesor al simplificar el registro de interacciones._x000a_Información más confiable para reportes, seguimiento comercial e indicadores de gestión._x000a_Si la doble tipificación toma 2 minutos por interacción y el asesor gestiona 80 interacciones al día, son 160 minutos diarios — más de 2.5 horas — perdidas en registro administrativo_x000a_"/>
    <s v="https://educorpperu-my.sharepoint.com/personal/diana_zapata_laureate_pe1/_layouts/15/Doc.aspx?sourcedoc=%7B1C8F7AD9-D712-4AFE-9390-439E3CBFB7E6%7D&amp;file=Pedidos%20UPN%20MEJORAS_Nestor%20Ayasta%20Valera%204.pptx&amp;action=edit&amp;mobileredirect=true"/>
    <n v="1.5"/>
    <x v="2"/>
    <s v="AM"/>
    <d v="2026-07-22T00:00:00"/>
    <s v="Alta"/>
    <d v="2026-08-24T00:00:00"/>
    <d v="2026-09-21T00:00:00"/>
    <m/>
    <m/>
    <m/>
    <m/>
    <s v="Internos / Externos"/>
    <m/>
    <m/>
    <s v="Pendiente"/>
    <s v="Programa NOVA"/>
  </r>
  <r>
    <n v="334"/>
    <d v="2026-07-23T21:32:45"/>
    <d v="2026-07-27T07:51:58"/>
    <s v="angela.lucano@laureate.pe"/>
    <s v="Angela Lucano Carranza"/>
    <s v="Generación automatizada de reportes para la validación de accesos en uImprove (Roles y Grupos)"/>
    <s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
    <s v="UPC"/>
    <s v="Milagros Morgan - Rectorado UPC"/>
    <s v="Alice Rodrigues"/>
    <s v="https://educorpperu-my.sharepoint.com/personal/diana_zapata_laureate_pe1/Documents/Aplicaciones/Microsoft%20Forms/REGISTRO%20DE%20INICIATIVAS%20-%20GESTI%C3%93N%20DE%20LA%20DEMANDA%20(2%201/Pregunta/Aprobaci%C3%B3n%20de%20la%20iniciativa_Angela%20Lucano%20Carran.pdf"/>
    <s v="Ángela Lucano"/>
    <d v="2026-08-14T00:00:00"/>
    <s v="No"/>
    <n v="0"/>
    <n v="0"/>
    <s v="Otro"/>
    <s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
    <s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
    <s v="Gestión de sílabos en uImprove; proceso de asignación, validación y aprobación de accesos (roles y grupos) para docentes."/>
    <s v="Docentes"/>
    <s v="Excelencia operativa"/>
    <s v="NO"/>
    <s v="No cuantificado o S/0"/>
    <s v="- Fortalece el control y trazabilidad en la asignación de accesos, reduciendo el riesgo de accesos indebidos o no autorizados en uImprove, en línea con las políticas de seguridad y gobierno de datos de la institución._x000a_- Automatiza un proceso hoy manual y disperso, permitiendo que la validación de accesos escale sin incrementar la carga operativa del equipo responsable, liberando capacidad para iniciativas de mayor valor._x000a_- Mejora la experiencia de las Academias en la gestión de sílabos, fortaleciendo la percepción de transparencia y confiabilidad de la plataforma uImprove como herramienta institucional."/>
    <s v="https://educorpperu-my.sharepoint.com/personal/diana_zapata_laureate_pe1/_layouts/15/Doc.aspx?sourcedoc=%7BE5F9A991-9C31-47F0-B47E-3B3D58C805C4%7D&amp;file=Gesti%C3%B3n%20de%20iniciativas%20-%20Proceso%20y%20registro_Angela%20Lucano%20Carran.pptx&amp;action=edit&amp;mobileredirect=true"/>
    <n v="1.05"/>
    <x v="9"/>
    <s v="AM"/>
    <d v="2026-07-27T00:00:00"/>
    <s v="Media"/>
    <d v="2026-08-17T00:00:00"/>
    <d v="2026-10-30T00:00:00"/>
    <m/>
    <m/>
    <m/>
    <m/>
    <s v="Externo"/>
    <s v="Requerimiento no catalogado"/>
    <s v="Si"/>
    <s v="En proceso"/>
    <s v="30/09: Se confirmaron los campos al proveedor del reporte enviado para que nos entregue la cotización final._x000a_28/09: A la espera del envío de la cotización de uPlanner. _x000a_17/09: Se solicito fecha sincerada de envio de cotizacion a proveedor. Dependencia de la firma del contrato._x000a_02/09: Se envio correo al BP con la solicitud de ampliación de fecha de estimación para el 18/09,_x000a_27/08: Se envio recordatorio al proveedor repecto a la cotización solicitada por correo._x000a_20/08: En estimacion del proveedor, aun no envia cotización._x000a_13/08: Se tuvo reunión con el equipo de negocio y BP para definir el formato del reporte y se envio el pedido de cotización al proveedor._x000a__x000a_"/>
  </r>
  <r>
    <n v="255"/>
    <d v="2026-06-30T11:46:45"/>
    <d v="2026-06-30T11:51:27"/>
    <s v="nestor.ayasta@laureate.pe"/>
    <s v="Nestor Ayasta Valera"/>
    <s v="Integración de las variables de la oferta"/>
    <s v="Reducción de la cantidad de oportunidades perdidas por combinaciones inválidas que llegan a admisión y se revierten. Impactando en la tasa de conversión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1.pdf"/>
    <s v="Bruno Chiappe"/>
    <d v="2026-07-30T00:00:00"/>
    <s v="No"/>
    <n v="0"/>
    <n v="0"/>
    <s v="Otro"/>
    <s v="Registro del ofrecimiento académico es manual y poco parametrizado._x000a_Las configuraciones y/o actualizaciones en la oferta académica se solicitan mediante ticket con el equipo de TI._x000a_La Unidad de Negocio esta relacionada al periodo_x000a_La modalidad de estudio esta relacionada al producto_x000a_El tipo de ingreso(*) está relacionado al subtipo"/>
    <s v="Contar con las variables de oferta académica integradas"/>
    <s v="admisión, comman center control, back office"/>
    <s v="Todos"/>
    <s v="Excelencia operativa"/>
    <s v="NO"/>
    <s v="Entre S/100,000.00 y S/500,000.00"/>
    <s v="Reducción de errores e incidencias, al estar las variables integradas se evita combinaciones inválidas._x000a_El asesor solo verá opciones válidas, lo que reduce tiempos de registro y retrabajos._x000a_Permite habilitar nuevas combinaciones (sedes, modalidades, productos) sin rediseñar el proceso._x000a_Reducción de la cantidad de oportunidades perdidas por combinaciones inválidas que llegan a admisión y se revierten. Impactando en la tasa de conversión_x000a_"/>
    <s v="https://educorpperu-my.sharepoint.com/personal/diana_zapata_laureate_pe1/_layouts/15/Doc.aspx?sourcedoc=%7B7383D943-290F-433F-AA5A-DA7BF50083D9%7D&amp;file=Pedidos%20UPN%20MEJORAS_Nestor%20Ayasta%20Valera%201.pptx&amp;action=edit&amp;mobileredirect=true"/>
    <n v="1.5"/>
    <x v="2"/>
    <s v="AM"/>
    <d v="2026-08-03T00:00:00"/>
    <s v="Alta"/>
    <d v="2026-08-24T00:00:00"/>
    <d v="2026-09-21T00:00:00"/>
    <m/>
    <m/>
    <m/>
    <m/>
    <s v="Internos / Externos"/>
    <m/>
    <m/>
    <s v="Pendiente"/>
    <s v=" Programa NOVA 30/07 BP , envia información adicional para la estimación_x000a_Permite habilitar nuevas combinaciones (sedes, modalidades, productos) sin rediseñar el proceso._x000a_Este sería un cambio que impacta a todas las unidades de negocio._x000a_Documentación necesaria:_x000a_TO-BE_x000a_Tipos/Subtipos de ingreso_x000a_Pendiente gestionar reunión para entender el detalle del alcance, no se llegó a este tema en la reunión."/>
  </r>
  <r>
    <n v="256"/>
    <d v="2026-06-30T11:51:30"/>
    <d v="2026-06-30T11:54:07"/>
    <s v="nestor.ayasta@laureate.pe"/>
    <s v="Nestor Ayasta Valera"/>
    <s v="Que el asesor pueda generar y enviar constancias de ingreso"/>
    <s v="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_x000a__x000a_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_x000a__x000a_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2.pdf"/>
    <s v="Bruno Chiappe"/>
    <d v="2026-07-30T00:00:00"/>
    <s v="No"/>
    <n v="0"/>
    <n v="0"/>
    <s v="Otro"/>
    <s v="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_x000a_"/>
    <s v="El sistema debe permitir enviar en automático la constancia de ingreso correspondiente a todo ingresante a la UPN"/>
    <s v="admisión, control, back office"/>
    <s v="Todos"/>
    <s v="Excelencia operativa"/>
    <s v="NO"/>
    <s v="Entre S/100,000.00 y S/500,000.00"/>
    <s v="Mejor experiencia del postulante (documento correcto y listo para uso)_x000a_Entidades no observarían documentación._x000a_146 horas hombre invertidas en convertir esas imágenes en PDF y reenviar al postulante por campaña. Proceso manual._x000a_Cero emisión incorrecta de constancias_x000a_Cumplimiento de requisitos académicos y comerciales_x000a_Reducción de retrabajos y validaciones manuales_x000a_El postulante que recibe su documento en PDF en minutos tiene menos tiempo para reconsiderar._x000a_Reducción del tiempo entre aceptación y matrícula formal._x000a_"/>
    <s v="https://educorpperu-my.sharepoint.com/personal/diana_zapata_laureate_pe1/_layouts/15/Doc.aspx?sourcedoc=%7BA509D71C-A48F-4BC2-B7BC-0DF590817908%7D&amp;file=Pedidos%20UPN%20MEJORAS_Nestor%20Ayasta%20Valera%202.pptx&amp;action=edit&amp;mobileredirect=true"/>
    <n v="1.5"/>
    <x v="2"/>
    <s v="AM"/>
    <d v="2026-08-03T00:00:00"/>
    <s v="Alta"/>
    <d v="2026-08-24T00:00:00"/>
    <d v="2026-09-21T00:00:00"/>
    <m/>
    <m/>
    <m/>
    <m/>
    <s v="Internos / Externos"/>
    <m/>
    <m/>
    <s v="Pendiente"/>
    <s v="Programa NOVA 30/07 BP , envia información adicional para la estimación_x000a_El envío de constancias seria automática desde CRM. Es implica cambios en el flujo de trabajo._x000a_Pendiente gestionar reunión para entender el detalle del alcance, no se llegó a este tema en la reunión"/>
  </r>
  <r>
    <n v="342"/>
    <d v="2026-08-07T11:05:18"/>
    <d v="2026-08-07T11:27:56"/>
    <s v="franco.vera@laureate.pe"/>
    <s v="Franco Manuel Vera Sanchez"/>
    <s v="Adecuación al Datal Lake por impacto del repositorio histórico tramites - UPC"/>
    <s v="Objetivo: Garantizar que la ejecución de la migración de trámites no genere impactos en los reportes del Data Lake._x000a_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_x000a_Resultado esperado: Contar con la estimación del equipo Data &amp; BI sobre la adecuación requerida, definir la alternativa de solución y ejecutar los cambios necesarios para asegurar que la migración de trámites no afecte la información disponible en el Data Lake."/>
    <s v="UPC"/>
    <s v="Humberto Marotta - Tecnologías y transformación digital"/>
    <s v="Johnny Rodríguez"/>
    <s v="https://educorpperu-my.sharepoint.com/personal/diana_zapata_laureate_pe1/Documents/Aplicaciones/Microsoft%20Forms/REGISTRO%20DE%20INICIATIVAS%20-%20GESTI%C3%93N%20DE%20LA%20DEMANDA%20(2%201/Pregunta/VB%20Jorge%20Fuentes_Franco%20Manuel%20Vera%20S.pdf"/>
    <s v="Gerson Vereau"/>
    <d v="2026-09-14T00:00:00"/>
    <s v="No"/>
    <n v="0"/>
    <n v="0"/>
    <s v="Regulatoria"/>
    <s v="Problema: La actual lógica de carga completa del Data Lake no contempla la migración de trámites al Repositorio Histórico, lo que podría ocasionar pérdida de información histórica en los reportes y consumos de datos."/>
    <s v="Que la migración de trámites al Repositorio Histórico no afecte la información disponible en el Data Lake ni los reportes asociados."/>
    <s v="Control SOX."/>
    <s v="Administrativos"/>
    <s v="Excelencia operativa"/>
    <s v="NO"/>
    <s v="No cuantificado o S/0"/>
    <s v="Asegurar que la migración de trámites no afecte la información disponible en el Data Lake._x000a_Los reportes SOX impactados son (3): Reporte de Permanencia UPC, Base enrollment y REPORTE FACTURACION PROYECTADA."/>
    <s v="https://educorpperu-my.sharepoint.com/personal/diana_zapata_laureate_pe1/_layouts/15/Doc.aspx?sourcedoc=%7BF334696D-8D81-4E40-849C-12E72D4C6C98%7D&amp;file=Gesti%C3%B3n%20de%20iniciativas%20-%20Proceso%20y%20registro%201_Franco%20Manuel%20Vera%20S.pptx&amp;action=edit&amp;mobileredirect=true"/>
    <n v="2.1"/>
    <x v="10"/>
    <s v="AM"/>
    <d v="2026-08-07T00:00:00"/>
    <m/>
    <m/>
    <s v=""/>
    <m/>
    <m/>
    <m/>
    <m/>
    <m/>
    <m/>
    <m/>
    <s v="Pendiente"/>
    <m/>
  </r>
  <r>
    <n v="343"/>
    <d v="2026-08-10T10:09:29"/>
    <d v="2026-08-10T10:26:34"/>
    <s v="manuel.delgado@cibertec.pe"/>
    <s v="Manuel Delgado Delgado"/>
    <s v="Integrar y mejorar reportes para apoyar la experiencia del Estudiante FOCO"/>
    <s v="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
    <s v="CIB"/>
    <s v="Danilo Tauil - GM TecVoc"/>
    <s v="Manuel Delgado"/>
    <s v="https://educorpperu-my.sharepoint.com/personal/diana_zapata_laureate_pe1/Documents/Aplicaciones/Microsoft%20Forms/REGISTRO%20DE%20INICIATIVAS%20-%20GESTI%C3%93N%20DE%20LA%20DEMANDA%20(2%201/Pregunta/Aprob_Paola%20Mora_Manuel%20Delgado%20Delga.jpg"/>
    <s v="Ángela Lucano"/>
    <d v="2026-08-31T00:00:00"/>
    <s v="No"/>
    <n v="0"/>
    <n v="0"/>
    <s v="Otro"/>
    <s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
    <s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
    <s v="Jefatura de Servicio al Estudiante FOCO - Academia FOCO - Área comercial FOCO - Cobranzas"/>
    <s v="Todos"/>
    <s v="Crecimiento escalable"/>
    <s v="NO"/>
    <s v="Entre S/100,000.00 y S/500,000.00"/>
    <s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
    <s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
    <n v="1.7"/>
    <x v="11"/>
    <s v="AM"/>
    <d v="2026-08-26T00:00:00"/>
    <s v="Alta"/>
    <d v="2026-11-20T00:00:00"/>
    <d v="2026-12-18T00:00:00"/>
    <m/>
    <m/>
    <m/>
    <m/>
    <s v="Externos"/>
    <s v="Requerimiento no catalogado"/>
    <s v="Si"/>
    <s v="Pendiente"/>
    <s v="26/08 Se reasigna  a Tania Tamariz_x000a_20/08: LV: Se debe asignar a BI ya que la data se obtiene de varias fuentes y no se necesita en línea. Lo que se pide son dashboards._x000a_18/08: Renzo revisara si corresponde a Apliaciones o BI_x000a_13/08: Asignado a Renzo Bogovich_x000a_"/>
  </r>
  <r>
    <n v="348"/>
    <d v="2026-08-11T15:21:40"/>
    <d v="2026-08-11T15:31:28"/>
    <s v="jose.horna@laureate.pe"/>
    <s v="Jose Horna Aguirre"/>
    <s v="Rediseño de Tramites: Cnstrucción de un reporte de Data &amp; BI "/>
    <s v="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
    <s v="LAU"/>
    <s v="Mónica García - VP Operaciones Digitales y Online"/>
    <s v="Jose Horna"/>
    <s v="https://educorpperu-my.sharepoint.com/personal/diana_zapata_laureate_pe1/Documents/Aplicaciones/Microsoft%20Forms/REGISTRO%20DE%20INICIATIVAS%20-%20GESTI%C3%93N%20DE%20LA%20DEMANDA%20(2%201/Pregunta/Screenshot%202026-08-11%20152600_Jose%20Horna%20Aguirre.png_x000a_https://educorpperu.sharepoint.com/:f:/s/Repositorio_EquipoCentral/dit/portafoliosyp/IgASRkMJnZdjQblIJeQeQk4IASk3d4TKjpzwxkSCkhF_0sg?e=0ev8Wd"/>
    <s v="Ángela Lucano"/>
    <d v="2026-08-31T00:00:00"/>
    <s v="No"/>
    <n v="0"/>
    <n v="0"/>
    <s v="Otro"/>
    <s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
    <s v="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
    <s v="UPC (en producción y backlog): Certificado de Estudios, Constancia de Matrícula, Retiro de Ciclo, Retiro de Asignatura, Solicitud de Egresado. _x000a__x000a_UPN (en curso): Constancia de Estudios de Pregrado, Carpeta Bachiller, Retiro de Ciclo, Retiro de Curso. _x000a__x000a_Cibertec (en curso): Certificado Oficial de Estudios, Constancia de Matrícula. _x000a__x000a_Áreas: Data &amp; BI, Gestión de Experiencia del estudiante, DOA, Grados y Títulos  y equipo de Trámites "/>
    <s v="Administrativos"/>
    <s v="Excelencia operativa"/>
    <s v="NO"/>
    <s v="Entre S/100,000.00 y S/500,000.00"/>
    <s v="Mejora en la experiencia del estudiante al reducir reproceso y tener trazabilidad de su trámite. _x000a__x000a_Estandarización de indicadores entre UPC, UPN y Cibertec, facilitando comparabilidad institucional. _x000a__x000a_Escalabilidad: cualquier trámite nuevo se incorpora sin rediseñar la arquitectura de datos ni el dashboard. _x000a__x000a_Reducción de dependencia de reportes manuales por parte de los equipos operativos. "/>
    <s v="https://educorpperu-my.sharepoint.com/personal/diana_zapata_laureate_pe1/_layouts/15/Doc.aspx?sourcedoc=%7BB434D31A-A56C-4F5F-8F32-B810548B6600%7D&amp;file=Input_Gestion_Demanda_Reporter%C3%ADa_Jose%20Horna%20Aguirre.docx&amp;action=default&amp;mobileredirect=true"/>
    <n v="0.9"/>
    <x v="10"/>
    <s v="AM"/>
    <d v="2026-08-12T00:00:00"/>
    <m/>
    <m/>
    <s v=""/>
    <m/>
    <m/>
    <m/>
    <m/>
    <m/>
    <m/>
    <m/>
    <s v="Pendiente"/>
    <m/>
  </r>
  <r>
    <n v="350"/>
    <d v="2026-08-11T18:11:05"/>
    <d v="2026-08-11T18:16:56"/>
    <s v="flavia.tenorio@laureate.pe"/>
    <s v="Flavia Tenorio Castro"/>
    <s v="Creación de Productos Financieros en portal del estudiante Cibertec"/>
    <s v="Implementar en la aplicación de trámites un flujo digital para el otorgamiento de productos financieros con términos y condiciones en reemplazo del proceso manual actual _x000a_para automatizar la aplicación de beneficios financieros otorgados por retención_x000a_logrando mayor trazabilidad, mayor eficiencia operativa, eliminación de digitación en drives, información centralizada evitando la pérdida de archivos."/>
    <s v="CIB"/>
    <s v="Álvaro Valdez - VP Operaciones"/>
    <s v="_x000a_Jhoy Vargas"/>
    <s v="https://educorpperu-my.sharepoint.com/personal/diana_zapata_laureate_pe1/Documents/Aplicaciones/Microsoft%20Forms/REGISTRO%20DE%20INICIATIVAS%20-%20GESTI%C3%93N%20DE%20LA%20DEMANDA%20(2%201/Pregunta/Aprobaci%C3%B3n%20Adriana_Flavia%20Tenorio%20Castr.pdf"/>
    <s v="Gerson Vereau"/>
    <d v="2026-09-07T00:00:00"/>
    <s v="No"/>
    <n v="0"/>
    <n v="0"/>
    <s v="Otro"/>
    <s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
    <s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
    <s v="Ejecución de Campañas: gestión y seguimiento de beneficios financieros._x000a_Facturación: aplicación de descuentos y productos financieros._x000a_Tecnologías de la Información (TI): implementación y soporte del portal de trámites._x000a_Atención al Estudiante / Contact Center: orientación al estudiante y validación del proceso."/>
    <s v="Alumnos"/>
    <s v="Experiencia"/>
    <s v="NO"/>
    <s v="Menor a S/100,000.00"/>
    <s v="Mejora de la experiencia del estudiante, mayor transparencia en la aceptación de beneficios, trazabilidad y evidencia digital, fortalecimiento del control operativo, reducción de riesgos y estandarización del proceso."/>
    <s v="https://educorpperu-my.sharepoint.com/personal/diana_zapata_laureate_pe1/_layouts/15/Doc.aspx?sourcedoc=%7BC7459481-7A9A-4210-8EA7-44289B03D0AC%7D&amp;file=Solicitud%20de%20requerimientos%20Idea%20nueva%20y%20mejo_Flavia%20Tenorio%20Castr.pptx&amp;action=edit&amp;mobileredirect=true"/>
    <n v="1.45"/>
    <x v="5"/>
    <s v="AM"/>
    <d v="2026-08-12T00:00:00"/>
    <s v="Alta"/>
    <d v="2026-08-24T00:00:00"/>
    <d v="2026-09-21T00:00:00"/>
    <m/>
    <m/>
    <m/>
    <m/>
    <m/>
    <m/>
    <m/>
    <s v="Pendiente"/>
    <m/>
  </r>
  <r>
    <n v="229"/>
    <d v="2026-06-10T16:11:07"/>
    <d v="2026-06-10T18:23:23"/>
    <s v="alejandro.tello@laureate.pe"/>
    <s v="Alejandro Tello Llosa"/>
    <s v="Plataforma de Convalidación Online (Parte del proyecto de Admisión Online)"/>
    <s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s v="UPN"/>
    <s v="Ivan Olivares - VP Marketing y Comercial"/>
    <s v="Roberto Yepez"/>
    <s v="https://educorpperu-my.sharepoint.com/personal/diana_zapata_laureate_pe1/Documents/Aplicaciones/Microsoft%20Forms/REGISTRO%20DE%20INICIATIVAS%20-%20GESTI%C3%93N%20DE%20LA%20DEMANDA%20(2%201/Pregunta/Fw_%20CEA%20_%20Laureate%20_%20Admisi%C3%B3n%20Online%20UPN%20(Apr_Alejandro%20Tello%20Llos%201.pdf"/>
    <s v="Carla Arias-Schreiber"/>
    <d v="2026-07-27T00:00:00"/>
    <s v="Si"/>
    <s v="Revenue Growth"/>
    <s v="7541"/>
    <s v="Otro"/>
    <s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
    <s v="La solución permite cargar los documentos asociados a la convalidación (Recórd de notras u otro similar y el Resultado de Convalidación - RC)en GDO y consultar su estado de validación antes de realizar el registro correspondiente en Banner."/>
    <s v="https://app.mural.co/t/upn5433/m/upn5433/171447482504/434d0d9c4ff682dc4ab48e0f6e6120c82a314456_x000a_(ingresar como invitado)_x000a__x000a_Responsables de áreas impactadas:_x000a__x000a_Cristina Dreifuss - Decano De La Facultad De Arquitectura_x000a_Nestor Ayasta - Control y mejora continua_x000a_Carlos Diez - Director de secretaría Académica_x000a_"/>
    <s v="Administrativos"/>
    <s v="Crecimiento escalable"/>
    <s v="NO"/>
    <s v="Mayor a S/500,000.00"/>
    <s v="-Cargar documentación de sustento (sílabos, certificados de estudios, constancias) en GDO de manera automatizada_x000a_-Evaluación automatizada de estados de validación de los documentos_x000a__x000a_"/>
    <s v="https://educorpperu-my.sharepoint.com/personal/diana_zapata_laureate_pe1/_layouts/15/Doc.aspx?sourcedoc=%7BB80B068F-D7C9-413C-9BD8-5469F5AD1C79%7D&amp;file=Solicitud%20de%20requerimientos%20Idea%20nueva%20y%20mejo_Alejandro%20Tello%20Llos%201.pptx&amp;action=edit&amp;mobileredirect=true"/>
    <n v="2.9"/>
    <x v="2"/>
    <s v="JR"/>
    <d v="2026-08-13T00:00:00"/>
    <s v="Alta"/>
    <d v="2026-09-14T00:00:00"/>
    <d v="2026-10-12T00:00:00"/>
    <m/>
    <m/>
    <m/>
    <m/>
    <s v="Internos / Externos"/>
    <s v="Proyecto"/>
    <s v="Si"/>
    <s v="Pendiente"/>
    <m/>
  </r>
  <r>
    <n v="259"/>
    <d v="2026-06-30T12:01:14"/>
    <d v="2026-06-30T12:03:14"/>
    <s v="nestor.ayasta@laureate.pe"/>
    <s v="Nestor Ayasta Valera"/>
    <s v="Actualización automática de Hitos en CRM"/>
    <s v="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_x000a_"/>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5.pdf"/>
    <s v="Bruno Chiappe"/>
    <d v="2026-07-30T00:00:00"/>
    <s v="No"/>
    <n v="0"/>
    <n v="0"/>
    <s v="Otro"/>
    <s v="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_x000a_"/>
    <s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
    <s v="admisión, back office, makt digital, command center"/>
    <s v="Todos"/>
    <s v="Excelencia operativa"/>
    <s v="NO"/>
    <s v="Entre S/100,000.00 y S/500,000.00"/>
    <s v="La actualización manual de hitos genera subregistro en el funnel comercial, distorsiona los reportes de gestión y retrasa el reconocimiento de comisiones. El avance automático garantiza que cada matrícula se refleje en tiempo real_x000a_Optimización de tiempos operativos Incremento de la productividad del asesor._x000a_Reducción de tareas manuales y posibles errores de actualización. Mayor trazabilidad y continuidad en el proceso de seguimiento._x000a_"/>
    <s v="https://educorpperu-my.sharepoint.com/personal/diana_zapata_laureate_pe1/_layouts/15/Doc.aspx?sourcedoc=%7BFDDA71CE-4BC1-47BC-B10C-1E0BCEB3794F%7D&amp;file=Pedidos%20UPN%20MEJORAS_Nestor%20Ayasta%20Valera%205.pptx&amp;action=edit&amp;mobileredirect=true"/>
    <n v="1.5"/>
    <x v="2"/>
    <s v="AM"/>
    <d v="2026-08-14T00:00:00"/>
    <s v="Alta"/>
    <d v="2026-09-14T00:00:00"/>
    <d v="2026-10-12T00:00:00"/>
    <m/>
    <m/>
    <m/>
    <m/>
    <s v="Internos / Externos"/>
    <s v="Proyecto"/>
    <m/>
    <s v="Pendiente"/>
    <s v="14/08 : BP, envia información adicional por mail al LD_x000a_"/>
  </r>
  <r>
    <n v="189"/>
    <d v="2026-05-27T15:14:57"/>
    <d v="2026-05-27T15:23:21"/>
    <s v="davies.galdos@laureate.pe"/>
    <s v="Davies Galdos Yactayo"/>
    <s v="[202] Formulario online de reclamos y/o denuncias Defensoria Universitaria "/>
    <s v="Esta fase tiene como objetivo:_x000a_•Aprovechar la oportunidad de cerrar brechas existentes en los procesos de la institución mediante el uso de tecnología, optimizando su eficiencia y alineación._x000a_•Consolidar y fortalecer la operación abordando los aprendizajes de la primera etapa, gestionando las necesidades actuales para lograr un funcionamiento más sólido, integrado y sostenible en el tiempo"/>
    <s v="UPC"/>
    <s v="Milagros Morgan - Rectorado UPC"/>
    <s v="Diego Vega"/>
    <s v="https://educorpperu-my.sharepoint.com/personal/diana_zapata_laureate_pe1/Documents/Aplicaciones/Microsoft%20Forms/REGISTRO%20DE%20INICIATIVAS%20-%20GESTI%C3%93N%20DE%20LA%20DEMANDA%20(2%201/Pregunta/Aprobaci%C3%B3n%20Miguel_Requerimientos%20SisAcaUPC_Davies%20Galdos%20Yactay%201.pdf"/>
    <s v="Carla Arias-Schreiber"/>
    <d v="2026-08-01T00:00:00"/>
    <s v="No"/>
    <n v="0"/>
    <n v="0"/>
    <s v="Otro"/>
    <s v="Actualmente, los estudiantes y la institución enfrentan dificultades para gestionar cambios académicos, financieros y administrativos de manera eficiente, afectando la experiencia del estudiante y la gestión interna."/>
    <s v="Ver archivo adjunto con información del requerimiento. Link: https://educorpperu.sharepoint.com/:x:/s/Repositorio_EquipoCentral/dit/portafoliosyp/IQBPjj-nPuoDQbtwySJjx2sbAR4Cx0FwHcOnpoZf6N5wGdw?e=Qxpak7"/>
    <s v="Ver archivo adjunto con información del requerimiento. Link: https://educorpperu.sharepoint.com/:x:/s/Repositorio_EquipoCentral/dit/portafoliosyp/IQBPjj-nPuoDQbtwySJjx2sbAR4Cx0FwHcOnpoZf6N5wGdw?e=Qxpak7"/>
    <s v="Alumnos"/>
    <s v="Excelencia operativa"/>
    <s v="Si"/>
    <s v="No cuantificado o S/0"/>
    <s v="•Mejora la experiencia de los estudiantes al recibir respuestas más rápidas y claras a sus solicitudes._x000a_•Aumenta la confiabilidad y cumplimiento de normas académicas._x000a_•Fortalece la planificación institucional y la coordinación entre áreas académicas y administrativas._x000a_•Contribuye a la percepción de profesionalismo y eficiencia de la institución.&quot;_x000a_"/>
    <s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
    <n v="1.2"/>
    <x v="0"/>
    <s v="AM"/>
    <d v="2026-08-14T00:00:00"/>
    <s v="Media"/>
    <d v="2026-09-14T00:00:00"/>
    <d v="2026-10-15T00:00:00"/>
    <m/>
    <m/>
    <m/>
    <s v="Asumimos que el acceso al formulario requerirá autenticación"/>
    <m/>
    <m/>
    <m/>
    <s v="Pendiente"/>
    <s v="28/09: Esta semana se debe cerrar el formulario_x000a_14/08 PM envia información adicional por mail al LD_x000a_27/08: BP confirmó que se eliminará este requerimiento, porque se está gestionando otro homologado con UPN._x000a_09/09: Se valida continuidad de la iniciativa con usuario de negocio, y queda pendiente definir el formulario."/>
  </r>
  <r>
    <n v="352"/>
    <d v="2026-08-13T10:04:36"/>
    <d v="2026-08-13T15:41:36"/>
    <s v="renzo.rodriguez@upc.pe"/>
    <s v="Renzo Luis Rodriguez Ramirez"/>
    <s v="Creación de Servidores GAMA ( Gestión de solicitudes ambientes académicos)"/>
    <s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_x000a__x000a_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_x000a__x000a_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
    <s v="CORP"/>
    <s v="Álvaro Valdez - VP Operaciones"/>
    <s v="Renzo Rodriguez"/>
    <s v="https://educorpperu-my.sharepoint.com/personal/diana_zapata_laureate_pe1/Documents/Aplicaciones/Microsoft%20Forms/REGISTRO%20DE%20INICIATIVAS%20-%20GESTI%C3%93N%20DE%20LA%20DEMANDA%20(2%201/Pregunta/VB_Gestiondelademanda_AR_Renzo%20Luis%20Rodriguez.jpg"/>
    <s v="Franco Vera"/>
    <d v="2026-09-07T00:00:00"/>
    <s v="No"/>
    <n v="0"/>
    <n v="0"/>
    <s v="Seguridad TI"/>
    <s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
    <s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
    <s v="Áreas impactadas:_x000a__x000a_Soporte / Operaciones de Ambientes Académicos: Usuarios finales directos que registran y gestionan el flujo de trabajo diario en los campus._x000a_Dirección CUS-CMV-Ambientes Académicos : Consumidores de los reportes e indicadores para la toma de decisiones._x000a__x000a_Procesos impactados:_x000a_Atención y Registro de Incidencias Técnicas: Optimización y agilización del flujo de registro de tickets por parte del personal de campo._x000a_Seguimiento y Trazabilidad: Medición continua del rendimiento, distribución de la jornada laboral y carga de trabajo de los técnicos._x000a_Análisis de Indicadores y Toma de Decisiones: Generación de métricas sobre recurrencia de fallas y niveles de demanda operativa por cada campus."/>
    <s v="Administrativos"/>
    <s v="Excelencia operativa"/>
    <s v="NO"/>
    <s v="No cuantificado o S/0"/>
    <s v="Beneficios Cualitativos_x000a_*Mejor experiencia: Elimina la lentitud y posibles caídas, permitiendo a los técnicos registrar sus atenciones de forma rápida y sin interrupciones._x000a_Transparencia operativa: Garantiza visibilidad total e imparcial sobre la carga real de trabajo en los campus._x000a_Toma de decisiones preventiva: Permite detectar a tiempo fallas recurrentes y picos de demanda por sede para redistribuir el personal eficientemente._x000a_*Confiabilidad e integridad de datos: Asegura que los registros no se pierdan por sobrecargas en el servidor y estén disponibles._x000a_*Escalabilidad : Independiza la solución y la prepara para crecer o integrarse con otros sistemas sin afectar la infraestructura."/>
    <s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
    <n v="1.5"/>
    <x v="3"/>
    <s v="AM"/>
    <d v="2026-08-17T00:00:00"/>
    <m/>
    <m/>
    <s v=""/>
    <m/>
    <m/>
    <m/>
    <m/>
    <m/>
    <m/>
    <m/>
    <s v="Pendiente"/>
    <m/>
  </r>
  <r>
    <n v="354"/>
    <d v="2026-08-13T23:42:44"/>
    <d v="2026-08-14T00:41:10"/>
    <s v="jose.herbozo@laureate.pe"/>
    <s v="José Paredes Herbozo"/>
    <s v="Asegurar que los prospectos de DECIDE UPC lleguen a los archivos de volcado"/>
    <s v="Asegurar que los prospectos de DECIDE UPC lleguen a los archivos de volcado"/>
    <s v="UPC"/>
    <s v="Ivan Olivares - VP Marketing y Comercial"/>
    <s v="Juan Diego Mina"/>
    <s v="https://educorpperu-my.sharepoint.com/personal/diana_zapata_laureate_pe1/Documents/Aplicaciones/Microsoft%20Forms/REGISTRO%20DE%20INICIATIVAS%20-%20GESTI%C3%93N%20DE%20LA%20DEMANDA%20(2%201/Pregunta/olk_2zKc1Jvv9B_Jos%C3%A9%20Paredes%20Herbozo.png"/>
    <s v="José Paredes"/>
    <d v="2026-08-30T00:00:00"/>
    <s v="No"/>
    <n v="0"/>
    <n v="0"/>
    <s v="Otro"/>
    <s v="Actualmente, los registros provenientes de la fuente DECIDE corren el riesgo de quedar fuera del funnel por la falta de una regla de integración automática basada en el año de egreso."/>
    <s v="Integrar automáticamente al volcado de UPC los registros de DECIDE con año de egreso inmediatamente anterior a la campaña (X-1), asegurando su trazabilidad y correcta inclusión en el funnel."/>
    <s v="Áreas impactadas: Comercial / Admisiones (Ventas) y TI / CRM._x000a__x000a_Procesos impactados: Gestión de prospectos (leads), integración/volcado de datos al CRM y construcción del funnel de conversión."/>
    <s v="Administrativos"/>
    <s v="Excelencia operativa"/>
    <s v="NO"/>
    <s v="No cuantificado o S/0"/>
    <s v="Trazabilidad completa: Garantiza el seguimiento del ciclo de vida total de los prospectos de DECIDE en el CRM.  _x000a_Integridad y consistencia de datos: Evita la pérdida o exclusión de registros en la construcción del funnel comercial.  _x000a_Eficiencia operativa: Elimina reprocesos manuales mediante la automatización del volcado de registros calificados.  "/>
    <s v="https://educorpperu-my.sharepoint.com/personal/diana_zapata_laureate_pe1/_layouts/15/Doc.aspx?sourcedoc=%7BDA9EA55B-8D97-4FB9-9F6B-F6D3ECDBE2E7%7D&amp;file=PLANTILLA%20REQUERIMIENTO_Jos%C3%A9%20Paredes%20Herbozo.pptx&amp;action=edit&amp;mobileredirect=true"/>
    <n v="0.6"/>
    <x v="2"/>
    <s v="AM"/>
    <d v="2026-08-14T00:00:00"/>
    <s v="Alta"/>
    <d v="2026-09-07T00:00:00"/>
    <d v="2026-10-05T00:00:00"/>
    <m/>
    <m/>
    <m/>
    <m/>
    <m/>
    <m/>
    <m/>
    <s v="Pendiente"/>
    <m/>
  </r>
  <r>
    <n v="353"/>
    <d v="2026-08-14T00:12:50"/>
    <d v="2026-08-14T00:40:46"/>
    <s v="bruno.chiappe@laureate.pe"/>
    <s v="Bruno Chiappe Vegas"/>
    <s v="PRB0043195 - Mejora de validación de caracteres en CRM para evitar encolamiento de fichas de postulación"/>
    <s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
    <s v="UPN"/>
    <s v="Humberto Marotta - Tecnologías y transformación digital"/>
    <s v="Ernesto Barrón"/>
    <s v="https://educorpperu-my.sharepoint.com/personal/diana_zapata_laureate_pe1/Documents/Aplicaciones/Microsoft%20Forms/REGISTRO%20DE%20INICIATIVAS%20-%20GESTI%C3%93N%20DE%20LA%20DEMANDA%20(2%201/Pregunta/PRB0043195%20-%20aprob_Bruno%20Chiappe%20Vegas.pdf"/>
    <s v="Gerson Vereau"/>
    <d v="2026-08-29T00:00:00"/>
    <s v="No"/>
    <n v="0"/>
    <n v="0"/>
    <s v="ITSM"/>
    <s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
    <s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
    <s v="Proceso comercial y de admisión de postulantes, envío de ficha de postulación_x000a__x000a_Impacta principalmente a Comercial/Admisión"/>
    <s v="Administrativos"/>
    <s v="Excelencia operativa"/>
    <s v="NO"/>
    <s v="No cuantificado o S/0"/>
    <s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
    <s v="https://educorpperu-my.sharepoint.com/personal/diana_zapata_laureate_pe1/_layouts/15/Doc.aspx?sourcedoc=%7BD20DD22D-A943-46B9-8EE0-4CC9854E4185%7D&amp;file=Gesti%C3%B3n%20de%20iniciativas%20-%20PRB0043195_Bruno%20Chiappe%20Vegas.pptx&amp;action=edit&amp;mobileredirect=true"/>
    <n v="1.4999999999999998"/>
    <x v="2"/>
    <s v="AM"/>
    <d v="2026-08-17T00:00:00"/>
    <s v="Media"/>
    <d v="2026-09-28T00:00:00"/>
    <d v="2026-10-12T00:00:00"/>
    <m/>
    <m/>
    <m/>
    <m/>
    <m/>
    <m/>
    <m/>
    <s v="Programado"/>
    <m/>
  </r>
  <r>
    <n v="356"/>
    <d v="2026-08-14T08:55:00"/>
    <d v="2026-08-14T10:47:01"/>
    <s v="bruno.chiappe@laureate.pe"/>
    <s v="Bruno Chiappe Vegas"/>
    <s v="PRB0043195 - Mejora del manejo de reintentos y errores en RabbitMQ para evitar encolamientos"/>
    <s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
    <s v="LAU"/>
    <s v="Humberto Marotta - Tecnologías y transformación digital"/>
    <s v="Ernesto Barrón"/>
    <s v="https://educorpperu-my.sharepoint.com/personal/diana_zapata_laureate_pe1/Documents/Aplicaciones/Microsoft%20Forms/REGISTRO%20DE%20INICIATIVAS%20-%20GESTI%C3%93N%20DE%20LA%20DEMANDA%20(2%201/Pregunta/PRB0043195%20-%20aprob_Bruno%20Chiappe%20Vegas%201.pdf"/>
    <s v="Gerson Vereau"/>
    <d v="2026-08-28T00:00:00"/>
    <s v="No"/>
    <n v="0"/>
    <n v="0"/>
    <s v="ITSM"/>
    <s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
    <s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
    <s v="Procesamiento de mensajes en RabbitMQ; integraciones entre CRM y sistemas relacionados; envío de correos asociados a fichas de postulación; proceso comercial y de admisión._x000a__x000a_Áreas impactadas:_x000a_Comercial / Admisión_x000a_Soporte de aplicaciones e integraciones"/>
    <s v="Administrativos"/>
    <s v="Excelencia operativa"/>
    <s v="NO"/>
    <s v="No cuantificado o S/0"/>
    <s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
    <s v="https://educorpperu-my.sharepoint.com/personal/diana_zapata_laureate_pe1/_layouts/15/Doc.aspx?sourcedoc=%7B72C6290C-3DEE-46F2-8EBF-931037D3FEFC%7D&amp;file=Gesti%C3%B3n%20de%20iniciativas%20-%20PRB0043195%20-%20RabbitM_Bruno%20Chiappe%20Vegas.pptx&amp;action=edit&amp;mobileredirect=true"/>
    <n v="1.5"/>
    <x v="12"/>
    <s v="AM"/>
    <d v="2026-09-03T00:00:00"/>
    <m/>
    <m/>
    <s v=""/>
    <m/>
    <m/>
    <m/>
    <m/>
    <m/>
    <m/>
    <m/>
    <s v="Por reasignar"/>
    <s v="_x000a_17/09: Se ha pedido reasignación al equipo de Katia Garvich. Se ha identificado que el cambio se debe realizar en la cola del CRM._x000a_03/09: Se agrega complejidad y se revisará junto con el Dominio Comercial como aplicación que hace el envío de datos._x000a_03/09 Jhonny asigna LD : Lucia Vega_x000a_22/09: En el análisis realizado se determinó que no corresponde al Dominio Banner la atención de este reqiuerimiento, sino al equipo de Juan Benitez"/>
  </r>
  <r>
    <n v="358"/>
    <d v="2026-08-14T19:19:35"/>
    <d v="2026-08-14T19:21:15"/>
    <s v="carlos.soto@laureate.pe"/>
    <s v="Carlos Soto Perez"/>
    <s v="Integración bidireccional HubSpot - Dynamics CRM y canales​"/>
    <s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
    <s v="LAU"/>
    <s v="Ivan Olivares - VP Marketing y Comercial"/>
    <s v="Carlos Soto Perez"/>
    <s v="https://educorpperu-my.sharepoint.com/personal/diana_zapata_laureate_pe1/Documents/Aplicaciones/Microsoft%20Forms/REGISTRO%20DE%20INICIATIVAS%20-%20GESTI%C3%93N%20DE%20LA%20DEMANDA%20(2%201/Pregunta/Bandeja%20de%20entrada_%20Carlos%20R.%20Soto%20Perez%20-%20Ou_Carlos%20Soto%20Perez.pdf"/>
    <s v="Bruno Chiappe"/>
    <d v="2027-02-08T00:00:00"/>
    <s v="No"/>
    <n v="0"/>
    <n v="0"/>
    <s v="Otro"/>
    <s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_x000a__x000a_Impacto: no se prioriza el contacto por score real, se sigue invirtiendo en campañas sobre prospectos ya inscritos o descartados, y la medición no se puede conciliar con la matrícula efectiva._x000a__x000a_Sin la implementación, la gestión temporal continúa con cruces y cargas manuales entre plataformas, con demora, riesgo de error y sin trazabilidad del ciclo completo."/>
    <s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
    <s v="Procesos: captación digital, calificación y priorización de prospectos, gestión comercial y matrícula, atención por WhatsApp y voz, y medición de desempeño digital._x000a__x000a_Áreas: Innovación Comercial y Tecnología, Estrategia Digital (Producto Digital y Analytics), TI/CRM, Contact Center y asesores comerciales, marketing de UPC, UPN y Cibertec, y BI Comercial. (Aplica a las tres marcas)"/>
    <s v="Administrativos"/>
    <s v="Excelencia operativa"/>
    <s v="NO"/>
    <s v="Entre S/100,000.00 y S/500,000.00"/>
    <s v="Experiencia del prospecto: contacto oportuno y priorizado según su interés real, sin tener que repetir sus datos al pasar de la web a WhatsApp o a una llamada._x000a__x000a_Efectividad comercial: los asesores atienden primero a quien tiene mayor probabilidad de matrícula, con el contexto completo de marketing y de canales a la vista._x000a__x000a_Eficiencia operativa: elimina cruces y cargas manuales entre plataformas, liberando tiempo del equipo para gestión de valor en lugar de conciliación de datos._x000a__x000a_Calidad y confiabilidad de la información: una sola fuente de verdad por dominio, sin doble gobierno ni descuadres entre marketing, CRM y sistemas académicos._x000a__x000a_Decisiones basadas en datos: medición end-to-end conciliada, que permite evaluar la inversión digital contra la matrícula efectiva._x000a__x000a_Cumplimiento y consentimiento: el estado de consentimiento y su revocación se respetan de forma consistente en todos los canales._x000a__x000a_Escalabilidad y continuidad: el mismo modelo aplica a UPC, UPN y Cibertec, y ante una caída los eventos se encolan y reprocesan sin pérdida de información."/>
    <s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
    <n v="0.9"/>
    <x v="2"/>
    <s v="AM"/>
    <d v="2026-08-17T00:00:00"/>
    <s v="Alta"/>
    <d v="2026-09-14T00:00:00"/>
    <d v="2026-10-12T00:00:00"/>
    <m/>
    <m/>
    <m/>
    <m/>
    <m/>
    <m/>
    <m/>
    <s v="Pendiente"/>
    <m/>
  </r>
  <r>
    <n v="361"/>
    <d v="2026-08-17T15:08:02"/>
    <d v="2026-08-17T15:13:44"/>
    <s v="manuel.delgado@cibertec.pe"/>
    <s v="Manuel Delgado Delgado"/>
    <s v="OPCION 02: Optimización de plataformas y sistemas de gestión para las áreas de operaciones y academia de Alianza Educativa de CIBERTEC"/>
    <s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
    <s v="CIB"/>
    <s v="Danilo Tauil - GM TecVoc"/>
    <s v="Paola Mora Ibarra"/>
    <s v="https://educorpperu-my.sharepoint.com/personal/diana_zapata_laureate_pe1/Documents/Aplicaciones/Microsoft%20Forms/REGISTRO%20DE%20INICIATIVAS%20-%20GESTI%C3%93N%20DE%20LA%20DEMANDA%20(2%201/Pregunta/Aprobaci%C3%B3n%20Paola%20Mora_Manuel%20Delgado%20Delga%201.jpg"/>
    <s v="Ángela Lucano"/>
    <d v="2026-11-15T00:00:00"/>
    <s v="Sí"/>
    <s v="TecVoc"/>
    <s v="85928"/>
    <s v="Otro"/>
    <s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
    <s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
    <s v="Procesos impactados: plan de estudios, calendario académico, horarios, nóminas, accesos/licencias, capacitaciones, supervisiones, evaluaciones, notas, certificados, reportes, consultas e incidencias._x000a_Áreas impactadas: Operaciones AE, Academia, Calidad Educativa, TI, Secretaría/Registros, Comercial y Soporte."/>
    <s v="Todos"/>
    <s v="Crecimiento escalable"/>
    <s v="NO"/>
    <s v="Mayor a S/500,000.00"/>
    <s v="Manejo óptimo de imagen de marca ante público externo y potenciales usuarios del servicio de Cibertec y Laureate en carreras técnicas._x000a_Presentación uniforme de productos ofrecidos por Laureate al mercado, bajo un esquema tecnológico equivalente._x000a_Convalidaciones con carreras técnicas de CIBERTEC con estudiantes de 3ro, 4to y 5to de secundaria."/>
    <s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
    <n v="2"/>
    <x v="12"/>
    <s v="AM"/>
    <d v="2026-08-17T00:00:00"/>
    <m/>
    <m/>
    <s v=""/>
    <n v="0.5"/>
    <m/>
    <m/>
    <m/>
    <s v="Interno"/>
    <s v="Requerimiento"/>
    <s v="NO"/>
    <s v="Finalizada"/>
    <s v="17/09: El tiempo estimado considera la reactivación del módulo de Alianza Educativa en Sócrates_x000a_03/09: Se actualiza fecha de inicio de estimación, para validar con Seguridad y Arquitectura viabilidad técnica de la opción._x000a_20/08: Asignado a Renzo Bogovich"/>
  </r>
  <r>
    <n v="364"/>
    <d v="2026-08-18T11:40:12"/>
    <d v="2026-08-18T11:56:54"/>
    <s v="carlos.sanchez@laureate.pe"/>
    <s v="Carlos Sanchez Rubio"/>
    <s v="Remediación de vulnerabilidades en ambientes Cloud"/>
    <s v="Remediar vulnerabilidades asociadas a CVE e implementar MFA en accesos identificados con riesgo de abuso de credenciales, para reducir la probabilidad de explotación y accesos no autorizados, logrando fortalecer la seguridad de los ambientes Cloud.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2.pdf"/>
    <s v="Gerson Vereau"/>
    <d v="2026-09-30T00:00:00"/>
    <s v="No"/>
    <n v="0"/>
    <n v="0"/>
    <s v="Seguridad TI"/>
    <s v="Se han identificado recursos Cloud con vulnerabilidades conocidas y accesos que no cuentan con MFA. Esta condición incrementa el riesgo de explotación técnica, robo de credenciales y acceso no autorizado a recursos e información._x000a__x000a_Existen activos Cloud afectados por CVE pendientes de remediación y cuentas o accesos con riesgo de Credential Abuse without MFA, manteniendo exposición frente a amenazas externas e internas._x000a__x000a_El detalle de vulns se encuentra aquí:_x000a_https://educorpperu.sharepoint.com/:x:/s/Repositorio_EquipoCentral/dit/seinf/IQDF11782zKqRYq7rkSiNs23AeOvLcaZYzbzkw_r76rMEl8?e=s1r2O1_x000a_"/>
    <s v="Remediar las vulnerabilidades identificadas, actualizar o corregir los componentes afectados e implementar MFA en los accesos requeridos, validando posteriormente el cierre de los hallazgos de seguridad."/>
    <s v="Equipos de Cloud, Infraestructura, Aplicaciones_x000a__x000a_Líder de vertical responsable: Rolando Lopez_x000a_"/>
    <s v="Todos"/>
    <s v="Excelencia operativa"/>
    <s v="NO"/>
    <s v="No cuantificado o S/0"/>
    <s v="Fortalecimiento de la postura de seguridad Cloud, reducción del riesgo de compromiso de cuentas y recursos, mejora del control de acceso y mayor cumplimiento de estándares y políticas de seguridad._x000a_"/>
    <s v="https://educorpperu-my.sharepoint.com/personal/diana_zapata_laureate_pe1/_layouts/15/Doc.aspx?sourcedoc=%7B3F8F8E3A-A553-4B9E-8910-734F8C52CDA9%7D&amp;file=Gesti%C3%B3n%20de%20iniciativas_Vulns%20Cloud_Carlos%20Sanchez%20Rubio.pptx&amp;action=edit&amp;mobileredirect=true"/>
    <n v="2.1"/>
    <x v="13"/>
    <s v="AM"/>
    <d v="2026-08-18T00:00:00"/>
    <m/>
    <m/>
    <s v=""/>
    <m/>
    <m/>
    <m/>
    <m/>
    <m/>
    <m/>
    <m/>
    <s v="Pendiente"/>
    <m/>
  </r>
  <r>
    <n v="368"/>
    <d v="2026-08-18T12:26:50"/>
    <d v="2026-08-18T12:32:07"/>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6.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CRM Cibertec_x000a_- CRM UPC_x000a_- CRM UPN_x000a_- Genesys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Cesar Soplin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1A6E0EEF-1A0A-4C2F-9F5C-2A93CE1391BE%7D&amp;file=Gesti%C3%B3n%20de%20iniciativas_Retenci%C3%B3n%20Logs_3_Carlos%20Sanchez%20Rubio.pptx&amp;action=edit&amp;mobileredirect=true"/>
    <n v="2.7"/>
    <x v="2"/>
    <s v="AM"/>
    <d v="2026-08-18T00:00:00"/>
    <s v="Alta"/>
    <d v="2026-10-05T00:00:00"/>
    <d v="2026-11-02T00:00:00"/>
    <m/>
    <m/>
    <m/>
    <m/>
    <m/>
    <m/>
    <m/>
    <s v="Programado"/>
    <m/>
  </r>
  <r>
    <n v="369"/>
    <d v="2026-08-18T12:32:10"/>
    <d v="2026-08-18T12:35:35"/>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7.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Spring Cibertec_x000a_- Plataforma de Pagos Cibertec_x000a_- Spring UPC_x000a_- Finanzas UPC_x000a_- PeopleSoft 9.2 UPN_x000a_- Payroll UPN_x000a_- Plataforma de Pagos UPN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Elmer Zapata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F3211877-1703-4B08-BB32-CBAFF2612A11%7D&amp;file=Gesti%C3%B3n%20de%20iniciativas_Retenci%C3%B3n%20Logs_4_Carlos%20Sanchez%20Rubio.pptx&amp;action=edit&amp;mobileredirect=true"/>
    <n v="2.7"/>
    <x v="5"/>
    <s v="AM"/>
    <d v="2026-08-18T00:00:00"/>
    <s v="Alta"/>
    <d v="2026-09-07T00:00:00"/>
    <d v="2026-10-05T00:00:00"/>
    <m/>
    <m/>
    <m/>
    <m/>
    <m/>
    <m/>
    <m/>
    <s v="Pendiente"/>
    <m/>
  </r>
  <r>
    <n v="370"/>
    <d v="2026-08-18T12:35:38"/>
    <d v="2026-08-18T12:39:05"/>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8.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Blackboard Cibertec_x000a_- Blackboard UPC_x000a_- Blackboard UPN_x000a_- Portal del Estudiante UPN_x000a_- Moodle (ECA) UPN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Nicolas Morales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844F89BB-46DB-42EC-BC78-1D13E2EB7792%7D&amp;file=Gesti%C3%B3n%20de%20iniciativas_Retenci%C3%B3n%20Logs_5_Carlos%20Sanchez%20Rubio.pptx&amp;action=edit&amp;mobileredirect=true"/>
    <n v="2.7"/>
    <x v="0"/>
    <s v="AM"/>
    <d v="2026-08-18T00:00:00"/>
    <s v="Alta"/>
    <d v="2026-09-30T00:00:00"/>
    <d v="2026-10-28T00:00:00"/>
    <m/>
    <m/>
    <m/>
    <m/>
    <m/>
    <m/>
    <m/>
    <s v="Pendiente"/>
    <s v="28/09: Asugnado a Jossymar Cabanillas_x000a_02/09: Se realizó una sesión con el Gerente de Ciberseguridad y BP; quiénes explicaron que el alcance de los logs son sobre los componentes de Aplicaciones e Integraciones en Aplicaciones Críticas. El Gerente de Ciberseguridad enviará la lista de aplicaciones críticas._x000a_10/09: Se solicitó por correo a Seguridad, sesiones por cada dominio, a fin de identificar el alcance."/>
  </r>
  <r>
    <n v="232"/>
    <d v="2026-06-16T14:55:26"/>
    <d v="2026-06-16T20:05:48"/>
    <s v="suly.kong@upn.edu.pe"/>
    <s v="Suly Kong Paredes"/>
    <s v="Implementación de un Formulario Digital de Denuncias por Hostigamiento Sexual para la comunidad universitaria"/>
    <s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_x000a__x000a_para que se optimicen los tiempos de atención desde el inicio, se evite que los espacios del registro queden vacíos, se eliminen los errores ortográficos y con un mejor orden en la presentación de las evidencias recibidas,_x000a__x000a_logrando fortalecer la protección de las personas involucradas a través de un expediente digital 100% íntegro y ágil, promoviendo así una cultura de prevención, confidencialidad y respuesta efectiva frente al hostigamiento sexual conforme a la normativa vigente."/>
    <s v="UPN"/>
    <s v="Martín Santana - Rectorado UPN"/>
    <s v="Suly Kong"/>
    <s v="https://educorpperu-my.sharepoint.com/personal/diana_zapata_laureate_pe1/Documents/Aplicaciones/Microsoft%20Forms/REGISTRO%20DE%20INICIATIVAS%20-%20GESTI%C3%93N%20DE%20LA%20DEMANDA%20(2%201/Pregunta/Aprobaci%C3%B3n%20de%20proyecto%20STPD_Suly%20Kong%20Paredes.pdf"/>
    <s v="Gerson Vereau"/>
    <d v="2026-06-30T00:00:00"/>
    <s v="No"/>
    <n v="0"/>
    <n v="0"/>
    <s v="Regulatoria"/>
    <s v="Actualmente, la recepción de denuncias se gestiona mediante un formato físico o impreso para llenado a mano, lo cual genera los siguientes impactos críticos:_x000a_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_x000a__x000a_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_x000a__x000a_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
    <s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
    <s v="Legal y Compliance, GTH"/>
    <s v="Todos"/>
    <s v="Excelencia operativa"/>
    <s v="NO"/>
    <s v="No cuantificado o S/0"/>
    <s v="Beneficios de la Digitalización del Formulario_x000a__x000a__x000a_Mejor orientación al estudiante: El uso de textos de autoayuda facilitará un llenado intuitivo y empático._x000a_Mayor confidencialidad: Se garantiza un entorno en línea seguro y privado para el registro de información sensible._x000a__x000a_Reducción de errores y omisiones: Los campos obligatorios impedirán el envío de denuncias incompletas, eliminando la necesidad de recontactar al usuario._x000a__x000a_Estandarización y orden de la información: Se asegura que todos los expedientes e imágenes de evidencia ingresen con una estructura uniforme y secuencial._x000a__x000a_Optimización del tiempo de trámite: Al recibir expedientes legibles y completos desde el primer intento, se reduce  el tiempo de evaluación y respuesta._x000a__x000a_Mejora en la calidad legal de los expedientes: Asegura el cumplimiento estricto de los requisitos mínimos y de validez legal necesarios para el procedimiento._x000a__x000a_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_x000a__x000a_"/>
    <s v="&quot;https://educorpperu-my.sharepoint.com/personal/diana_zapata_laureate_pe1/_layouts/15/Doc.aspx?sourcedoc=%7B5B07AEEE-4299-4D4B-963E-F8445E0C7C82%7D&amp;file=PPT%20Propuestas%20mejoras%20STPD%20Formulario_Suly%20Kong%20Paredes.pptx&amp;action=edit&amp;mobileredirect=true_x000a_https://educorpperu.sharepoint.com/:f:/s/Repositorio_EquipoCentral/dit/portafoliosyp/IgBvQLyxg3jRTJksENoYy169ARmu3CExg193ZT9QaA9jwD8?e=OjNiHJ&quot;"/>
    <n v="2.7"/>
    <x v="0"/>
    <s v="AM"/>
    <d v="2026-08-20T00:00:00"/>
    <s v="Media"/>
    <d v="2026-09-21T00:00:00"/>
    <d v="2026-10-05T00:00:00"/>
    <m/>
    <m/>
    <m/>
    <m/>
    <s v="SI"/>
    <m/>
    <m/>
    <s v="Pendiente"/>
    <s v="28/09: Asignado a Patricia Rodríguez_x000a_27/08: BP confirmó que se eliminará este requerimiento, porque se está gestionando otro homologado con UPC._x000a_09/09: BP Confirmó que se continúe con el alcance inicial"/>
  </r>
  <r>
    <n v="360"/>
    <d v="2026-08-17T10:33:41"/>
    <d v="2026-08-17T15:07:40"/>
    <s v="manuel.delgado@cibertec.pe"/>
    <s v="Manuel Delgado Delgado"/>
    <s v="OPCION 01: Optimización de plataformas y sistemas de gestión para las áreas de operaciones y academia de Alianza Educativa de CIBERTEC"/>
    <s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
    <s v="CIB"/>
    <s v="Danilo Tauil - GM TecVoc"/>
    <s v="Paola Mora Ibarra"/>
    <s v="https://educorpperu-my.sharepoint.com/personal/diana_zapata_laureate_pe1/Documents/Aplicaciones/Microsoft%20Forms/REGISTRO%20DE%20INICIATIVAS%20-%20GESTI%C3%93N%20DE%20LA%20DEMANDA%20(2%201/Pregunta/Aprobaci%C3%B3n%20Paola%20Mora_Manuel%20Delgado%20Delga.jpg"/>
    <s v="Ángela Lucano"/>
    <d v="2026-11-15T00:00:00"/>
    <s v="Sí"/>
    <s v="TecVoc"/>
    <s v="85928"/>
    <s v="Otro"/>
    <s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
    <s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s v="Procesos impactados: plan de estudios, calendario académico, horarios, nóminas, accesos/licencias, capacitaciones, supervisiones, evaluaciones, notas, certificados, reportes, consultas e incidencias._x000a_Áreas impactadas: Operaciones AE, Academia, Calidad Educativa, TI, Secretaría/Registros, Comercial y Soporte."/>
    <s v="Todos"/>
    <s v="Crecimiento escalable"/>
    <s v="NO"/>
    <s v="Mayor a S/500,000.00"/>
    <s v="Manejo óptimo de imagen de marca ante público externo y potenciales usuarios del servicio de Cibertec y Laureate en carreras técnicas._x000a_Presentación uniforme de productos ofrecidos por Laureate al mercado, bajo un esquema tecnológico equivalente._x000a_Convalidaciones con carreras técnicas de CIBERTEC con estudiantes de 3ro, 4to y 5to de secundaria."/>
    <s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_x000a_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
    <n v="2"/>
    <x v="12"/>
    <s v="AM"/>
    <d v="2026-08-20T00:00:00"/>
    <s v="Alta"/>
    <d v="2026-10-05T00:00:00"/>
    <d v="2026-11-02T00:00:00"/>
    <m/>
    <m/>
    <m/>
    <m/>
    <m/>
    <m/>
    <m/>
    <s v="Pendiente"/>
    <s v="03/09: Esta estimación iniciará luego de finalizar la estimación del ID 361, y estará asignado a Renzo._x000a_27/08: Se validará con Angela L (BP) si el requerimiento es el mismo que el ID 361  (Ambas iniciativas tienen la misma PPT). En caso sea distintos porque son 2 opciones, se revisará cual opción es la que debe quedar y estimar."/>
  </r>
  <r>
    <n v="366"/>
    <d v="2026-08-18T12:06:05"/>
    <d v="2026-08-18T12:17:58"/>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4.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Banner UPC_x000a_- Banner UPN_x000a_- Banner Cibertec_x000a_"/>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Ana Lucía Vega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1E4C66C6-5B73-408A-AD8D-961E5B5DF81D%7D&amp;file=Gesti%C3%B3n%20de%20iniciativas_Retenci%C3%B3n%20Logs_1_Carlos%20Sanchez%20Rubio.pptx&amp;action=edit&amp;mobileredirect=true"/>
    <n v="2.7"/>
    <x v="12"/>
    <s v="AM"/>
    <d v="2026-08-18T00:00:00"/>
    <s v="Alta"/>
    <d v="2026-10-12T00:00:00"/>
    <d v="2026-11-09T00:00:00"/>
    <m/>
    <m/>
    <m/>
    <m/>
    <m/>
    <m/>
    <m/>
    <s v="Pendiente"/>
    <s v="15/09: Se asigna a José Pajuelo para empezar la estimación12/10_x000a_20/08 CS:  confirma información faltante por mail_x000a_20/08: Seguridad debe indicarnos cuáles son los sistemas críticos por dominio que deben entrar dentro de este alcance. El pdf adjunto incluye el lineamiento de logs, pero no el alcance deseado. Para el caso del dominio académico tenemos Banner y Sócrates. Como sabemos, Banner es un enlatado. ¿Qué se necesita?"/>
  </r>
  <r>
    <n v="367"/>
    <d v="2026-08-18T12:18:02"/>
    <d v="2026-08-18T12:26:46"/>
    <s v="carlos.sanchez@laureate.pe"/>
    <s v="Carlos Sanchez Rubio"/>
    <s v="Activación y estandarización de logs en sistemas críticos"/>
    <s v="Activar y configurar los logs de seguridad en los sistemas críticos, para asegurar el registro de eventos relevantes conforme a la línea base de seguridad corporativa, logrando mejorar la trazabilidad, monitoreo y capacidad de respuesta ante incidentes._x000a_"/>
    <s v="CORP"/>
    <s v="Donoban Meza - Director Corp IT Security"/>
    <s v="Carlos Sanchez - Gerente de Seguridad TI"/>
    <s v="https://educorpperu-my.sharepoint.com/personal/diana_zapata_laureate_pe1/Documents/Aplicaciones/Microsoft%20Forms/REGISTRO%20DE%20INICIATIVAS%20-%20GESTI%C3%93N%20DE%20LA%20DEMANDA%20(2%201/Pregunta/Re_%20Conformidad%20Ingreso%20en%20Gesti%C3%B3n%20de%20Demanda_Carlos%20Sanchez%20Rubio%205.pdf"/>
    <s v="Gerson Vereau"/>
    <d v="2026-12-16T00:00:00"/>
    <s v="No"/>
    <n v="0"/>
    <n v="0"/>
    <s v="Regulatoria"/>
    <s v="Actualmente, algunos sistemas críticos no cuentan con el nivel de registro requerido por la línea base de seguridad corporativa. Esto limita la visibilidad sobre actividades relevantes y dificulta la detección, análisis e investigación de incidentes._x000a__x000a_Existen sistemas críticos con logs deshabilitados, incompletos o configurados sin considerar todos los eventos de seguridad requeridos, generando brechas de trazabilidad y monitoreo._x000a__x000a_Sistemas en alcance:_x000a_- Mi Cibertec (estudiante.cibertec.edu.pe)"/>
    <s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
    <s v="Equipos de Aplicaciones, Infraestructura, Base de Datos_x000a__x000a_Líder de vertical responsable: Ana Maria Rojas_x000a_"/>
    <s v="Todos"/>
    <s v="Excelencia operativa"/>
    <s v="NO"/>
    <s v="No cuantificado o S/0"/>
    <s v="Mejora de la visibilidad y trazabilidad sobre sistemas críticos, fortalecimiento de la capacidad de detección e investigación de incidentes y mayor cumplimiento de los estándares internos de seguridad._x000a_"/>
    <s v="https://educorpperu-my.sharepoint.com/personal/diana_zapata_laureate_pe1/_layouts/15/Doc.aspx?sourcedoc=%7B904E4226-6B06-483C-973F-B833B0F53141%7D&amp;file=Gesti%C3%B3n%20de%20iniciativas_Retenci%C3%B3n%20Logs_2_Carlos%20Sanchez%20Rubio.pptx&amp;action=edit&amp;mobileredirect=true"/>
    <n v="2.7"/>
    <x v="14"/>
    <s v="AM"/>
    <d v="2026-08-27T00:00:00"/>
    <m/>
    <m/>
    <s v=""/>
    <m/>
    <m/>
    <m/>
    <m/>
    <m/>
    <m/>
    <m/>
    <s v="Pendiente"/>
    <s v="27/08 se asigna LD a Janny Nicasio_x000a_24/08: AR: Se notifica el cambio de lider de dominio Hugo Vega (Mi Cibertec) ._x000a_20/08 CS:  confirma información faltante por mail_x000a_20/08: Seguridad debe indicarnos cuáles son los sistemas críticos por dominio que deben entrar dentro de este alcance. El pdf adjunto incluye el lineamiento de logs, pero no el alcance deseado."/>
  </r>
  <r>
    <n v="359"/>
    <d v="2026-08-05T09:51:49"/>
    <d v="2026-08-17T12:28:44"/>
    <s v="angela.lucano@laureate.pe"/>
    <s v="Angela Lucano Carranza"/>
    <s v="Generar una tabla de almacenamiento de la respuesta de satisfacción para las 3 instituciones (complementa el ID 119)"/>
    <s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_x000a__x000a_Objetivo que se complementa con el ID 119."/>
    <s v="CORP"/>
    <s v="Mónica García - VP Operaciones Digitales y Online"/>
    <s v="Lizbeth Bautista"/>
    <s v="https://educorpperu-my.sharepoint.com/personal/diana_zapata_laureate_pe1/Documents/Aplicaciones/Microsoft%20Forms/REGISTRO%20DE%20INICIATIVAS%20-%20GESTI%C3%93N%20DE%20LA%20DEMANDA%20(2%201/Pregunta/Demanda%20-%20Iniciativas%20con%20Fechas%20Planificadas_Angela%20Lucano%20Carran.pdf"/>
    <s v="Ángela Lucano"/>
    <d v="2026-08-14T00:00:00"/>
    <s v="No"/>
    <n v="0"/>
    <n v="0"/>
    <s v="ITSM"/>
    <s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
    <s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
    <s v="Procesos: Atención telefónica, medición de satisfacción y experiencia del estudiante, gestión y análisis de información. Gestión de la Demanda - dependencia del requerimiento con el ID 119._x000a_Áreas impactadas: UPN – Canales Inbound, Data &amp; BI, dominio de Relacionamiento TI y Arquitectura."/>
    <s v="Todos"/>
    <s v="Excelencia operativa"/>
    <s v="NO"/>
    <s v="No cuantificado o S/0"/>
    <s v="Actualización aarquitecturas cloud._x000a_Mejora de la experiencia del estudiante, mayor visibilidad sobre la calidad de atención, identificación de oportunidades de mejora y disponibilidad de información para el análisis y toma de decisiones."/>
    <s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
    <n v="2.1"/>
    <x v="10"/>
    <s v="AM"/>
    <d v="2026-08-25T00:00:00"/>
    <m/>
    <m/>
    <s v=""/>
    <m/>
    <m/>
    <m/>
    <m/>
    <m/>
    <m/>
    <m/>
    <s v="Pendiente"/>
    <m/>
  </r>
  <r>
    <n v="376"/>
    <d v="2026-08-26T09:47:00"/>
    <d v="2026-08-26T09:55:18"/>
    <s v="bruno.chiappe@laureate.pe"/>
    <s v="Bruno Chiappe Vegas"/>
    <s v="Implementación del campo “Centro de soporte para estudiantes online” en el CRM"/>
    <s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
    <s v="CIB"/>
    <s v="Ivan Olivares - VP Marketing y Comercial"/>
    <s v="Marcia Oviedo"/>
    <s v="https://educorpperu-my.sharepoint.com/personal/diana_zapata_laureate_pe1/Documents/Aplicaciones/Microsoft%20Forms/REGISTRO%20DE%20INICIATIVAS%20-%20GESTI%C3%93N%20DE%20LA%20DEMANDA%20(2%201/Pregunta/Implementacion%20Centro%20de%20soporte%20para%20estudia_Bruno%20Chiappe%20Vegas.pdf"/>
    <s v="Bruno Chiappe"/>
    <d v="2026-10-12T00:00:00"/>
    <s v="No"/>
    <n v="0"/>
    <n v="0"/>
    <s v="Otro"/>
    <s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
    <s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
    <s v="Procesos: captación de prospectos, registro y trazabilidad de leads, asignación comercial, seguimiento del funnel y reportería. _x000a_Áreas: Marketing CIB, Ventas/Comercial, Inteligencia Comercial. "/>
    <s v="Administrativos"/>
    <s v="Excelencia operativa"/>
    <s v="NO"/>
    <s v="No cuantificado o S/0"/>
    <s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
    <s v="https://educorpperu-my.sharepoint.com/personal/diana_zapata_laureate_pe1/_layouts/15/Doc.aspx?sourcedoc=%7B08D0A546-4CC4-4296-9862-E56E5A60D330%7D&amp;file=Solicitud%20de%20requerimientos%20CIB%20(3)_Bruno%20Chiappe%20Vegas.pptx&amp;action=edit&amp;mobileredirect=true"/>
    <n v="0.60000000000000009"/>
    <x v="2"/>
    <s v="AM"/>
    <d v="2026-08-26T00:00:00"/>
    <s v="Media"/>
    <d v="2026-09-28T00:00:00"/>
    <d v="2026-10-12T00:00:00"/>
    <m/>
    <m/>
    <m/>
    <m/>
    <m/>
    <m/>
    <m/>
    <s v="Programado"/>
    <m/>
  </r>
  <r>
    <n v="377"/>
    <d v="2026-08-27T11:30:31"/>
    <d v="2026-08-27T12:18:05"/>
    <s v="jorge.santacruz@laureate.pe"/>
    <s v="Jorge Santa Cruz Espinoza"/>
    <s v="Fase III Mis Procesos Goldenbelt –  implementación UPC"/>
    <s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
    <s v="UPC"/>
    <s v="Rossina Caballero - VP Legal"/>
    <s v="Jorge Luis Santa Cruz Espinoza"/>
    <s v="https://educorpperu-my.sharepoint.com/personal/diana_zapata_laureate_pe1/Documents/Aplicaciones/Microsoft%20Forms/REGISTRO%20DE%20INICIATIVAS%20-%20GESTI%C3%93N%20DE%20LA%20DEMANDA%20(2%201/Pregunta/RE_%20UPC%20-%20Evaluaci%C3%B3n%20implementaci%C3%B3n%20Goldenbel_Jorge%20Santa%20Cruz%20Esp.pdf"/>
    <s v="Franco Vera"/>
    <d v="2026-10-31T00:00:00"/>
    <s v="No"/>
    <n v="0"/>
    <n v="0"/>
    <s v="Otro"/>
    <s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
    <s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
    <s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_x000a_Áreas impactadas: principalmente las áreas administrativas de UPC responsables de procesos, documentación, calidad y cumplimiento, así como Tecnología de Información y las áreas responsables de las funcionalidades específicas que actualmente utilizan ISOTools."/>
    <s v="Todos"/>
    <s v="Excelencia operativa"/>
    <s v="NO"/>
    <s v="No cuantificado o S/0"/>
    <s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
    <s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
    <n v="1.2"/>
    <x v="15"/>
    <s v="AM"/>
    <d v="2026-08-28T00:00:00"/>
    <s v="Alta"/>
    <d v="2026-09-16T00:00:00"/>
    <d v="2026-10-14T00:00:00"/>
    <m/>
    <m/>
    <m/>
    <m/>
    <m/>
    <m/>
    <m/>
    <s v="Pendiente"/>
    <s v="_x000a_17/09: Asignado a Jorge Vargas. Se han sostenido reuniones con Jorge Santa Cruz para validar el alcance y se tendrá sesión con Arquitectura para consultas puntuales"/>
  </r>
  <r>
    <n v="379"/>
    <d v="2026-09-02T16:41:58"/>
    <d v="2026-09-02T17:54:26"/>
    <s v="marco.zuniga@laureate.pe"/>
    <s v="Marco Zuñiga Leiva"/>
    <s v="Mejora en el sistema de transferencia de Obligaciones Intranet -Socrates spring "/>
    <s v="Necesitamos la habilitación de comprobantes temporales (XB) para las cuotas 2 en adelante en el Link de Transferencia de Obligaciones, así como la automatización de su conversión a comprobante fiscal en Spring._x000a_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_x000a_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_x000a_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_x000a_"/>
    <s v="UPC"/>
    <s v="Alex Pendavis - VP Finanzas"/>
    <s v="Karol Espinoza Salguero"/>
    <s v="https://educorpperu-my.sharepoint.com/personal/diana_zapata_laureate_pe1/_layouts/15/Doc.aspx?sourcedoc=%7B3BD1A9BD-B63D-41E6-B8F2-F53189A35BE7%7D&amp;file=Aceptaci%C3%B3n_2_S%C3%B3crates_Spring_Sist_onligacione_Marco%20Zu%C3%B1iga%20Leiva.docx&amp;action=default&amp;mobileredirect=true"/>
    <s v="Franco Vera"/>
    <d v="2026-10-30T00:00:00"/>
    <s v="No"/>
    <n v="0"/>
    <n v="0"/>
    <s v="Otro"/>
    <s v="Descripción del problema o desafío (Situación actual)_x000a_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_x000a_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_x000a_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_x000a_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_x000a_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_x000a_"/>
    <s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
    <s v="Facturación , Ventas , Admisión "/>
    <s v="Administrativos"/>
    <s v="Excelencia operativa"/>
    <s v="NO"/>
    <s v="No cuantificado o S/0"/>
    <s v="Mejora en el proceso operativo y reducción de riesgos."/>
    <s v="https://educorpperu-my.sharepoint.com/personal/diana_zapata_laureate_pe1/_layouts/15/Doc.aspx?sourcedoc=%7BDD89071A-F62E-4007-B139-FAF6B2953067%7D&amp;file=Gesti%C3%B3n%20de%20iniciativas%20-%204%20Mejoras%20EPG_Marco%20Zu%C3%B1iga%20Leiva.pptx&amp;action=edit&amp;mobileredirect=true"/>
    <n v="0.60000000000000009"/>
    <x v="5"/>
    <s v="AM"/>
    <d v="2026-09-04T00:00:00"/>
    <s v="Alta"/>
    <d v="2026-09-21T00:00:00"/>
    <d v="2026-10-19T00:00:00"/>
    <m/>
    <m/>
    <m/>
    <m/>
    <m/>
    <m/>
    <m/>
    <s v="Pendiente"/>
    <s v="Igual que iniciativa 270"/>
  </r>
  <r>
    <n v="381"/>
    <d v="2026-09-07T01:16:10"/>
    <d v="2026-09-07T01:36:49"/>
    <s v="marco.zuniga@laureate.pe"/>
    <s v="Marco Zuñiga Leiva"/>
    <s v="Mejoras en el proceso de canje masivo de letras"/>
    <s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_x000a__x000a_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
    <s v="UPC"/>
    <s v="Alex Pendavis - VP Finanzas"/>
    <s v="Karol Espinoza Salguero"/>
    <s v="https://educorpperu-my.sharepoint.com/personal/diana_zapata_laureate_pe1/_layouts/15/Doc.aspx?sourcedoc=%7B78C1DB04-59C8-4F14-ABBB-1CF5227B1629%7D&amp;file=Aceptaci%C3%B3n_proyecto_%20letras_Marco%20Zu%C3%B1iga%20Leiva.docx&amp;action=default&amp;mobileredirect=true"/>
    <s v="Franco Vera"/>
    <d v="2026-09-30T00:00:00"/>
    <s v="No"/>
    <n v="0"/>
    <n v="0"/>
    <s v="Regulatoria"/>
    <s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_x000a__x000a_Impacto en el negocio:_x000a_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_x000a__x000a_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_x000a__x000a_Gestión temporal en caso de no implementación:_x000a_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_x000a__x000a_Si bien esta alternativa permitiría mantener la continuidad operativa, implicaría un incremento considerable de horas operativas, mayores tiempos de procesamiento y un mayor riesgo de errores y reprocesos, especialmente considerando el volumen de alumnos y programas involucrados."/>
    <s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
    <s v="Proceso de facturación, Venta, matrícula y Cobranza"/>
    <s v="Todos"/>
    <s v="Excelencia operativa"/>
    <s v="NO"/>
    <s v="No cuantificado o S/0"/>
    <s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
    <s v="https://educorpperu-my.sharepoint.com/personal/diana_zapata_laureate_pe1/_layouts/15/Doc.aspx?sourcedoc=%7B8D87AB72-7A7D-4668-BD1C-D30214A13F2B%7D&amp;file=Gesti%C3%B3n%20de%20iniciativas%20-%20Mejoras%20Canje%20Masivo_Marco%20Zu%C3%B1iga%20Leiva.pptx&amp;action=edit&amp;mobileredirect=true"/>
    <n v="2.7"/>
    <x v="5"/>
    <s v="AM"/>
    <d v="2026-09-08T00:00:00"/>
    <s v="Alta"/>
    <d v="2026-09-28T00:00:00"/>
    <d v="2026-10-26T00:00:00"/>
    <m/>
    <m/>
    <m/>
    <m/>
    <m/>
    <m/>
    <m/>
    <s v="Pendiente"/>
    <m/>
  </r>
  <r>
    <n v="382"/>
    <d v="2026-09-08T08:16:03"/>
    <d v="2026-09-08T09:18:01"/>
    <s v="javier.santiago@laureate.pe"/>
    <s v="Javier Santiago Modesto"/>
    <s v="Alumnos NO EGRESADOS y con 26 CRÉDITOS O MENOS puedan realizar el proceso de trámite carpeta bachiller."/>
    <s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
    <s v="UPN"/>
    <s v="Mónica García - VP Operaciones Digitales y Online"/>
    <s v="Gianfranco Espinoza Daniel"/>
    <s v="https://educorpperu.sharepoint.com/:f:/s/Repositorio_EquipoCentral/dit/portafoliosyp/IgAQEav2GpHtRbyHgBtULt31ATZontlINdEpzXAAftIQTwE?e=xENshd"/>
    <s v="Carla Arias-Schreiber"/>
    <d v="2026-09-30T00:00:00"/>
    <s v="No"/>
    <n v="0"/>
    <n v="0"/>
    <s v="Otro"/>
    <s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
    <s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
    <s v="Departamento de Grados y Títulos, Trámites y Experiencia del Estudiante."/>
    <s v="Alumnos"/>
    <s v="Excelencia académica"/>
    <s v="NO"/>
    <s v="No cuantificado o S/0"/>
    <s v="Mejora de la experiencia del estudiante, Optimización de la gestión administrativa y Reducción de inconvenientes y consultas."/>
    <s v="https://educorpperu-my.sharepoint.com/personal/diana_zapata_laureate_pe1/_layouts/15/Doc.aspx?sourcedoc=%7BA7C0564C-6CFC-44D6-A644-16198A3FD042%7D&amp;file=Solicitud%20de%20requerimientos%20Idea%20nueva%20y%20mejo_Javier%20Santiago%20Mode%204.pptx&amp;action=edit&amp;mobileredirect=true"/>
    <n v="1.4"/>
    <x v="9"/>
    <s v="AM"/>
    <d v="2026-09-09T00:00:00"/>
    <s v="Media"/>
    <d v="2026-10-06T00:00:00"/>
    <d v="2026-10-20T00:00:00"/>
    <n v="1.75"/>
    <m/>
    <m/>
    <s v="Este requerimiento se ha estimados considerando las modificaciones de arquitectura como parte del proyecto Placement Test de UPN, por lo que su implementación depende de la salida del proyecto._x000a__x000a_Se adjunta estimación:_x000a__x000a_https://educorpperu.sharepoint.com/:x:/s/Repositorio_EquipoCentral/dit/nuevsol/desarrollo/IQBX525ESM9fT5iUBQpOp2BBAec_aJT23s03Sh-FXdKOU84?e=RtEbd1"/>
    <s v="Interno"/>
    <s v="Requerimiento no catalogado"/>
    <s v="Si"/>
    <s v="Finalizado"/>
    <s v="07/10: En reunión con Lizzet se concluyó que se puede trabajar con recurso interno._x000a_06/10: Se completo la estimación con los tiempos brindados por Renzo y Gilberth._x000a_30/09: Se envio correo al equipo de Ana Lucia para estimación debido a una dependencia._x000a_28/09: Se tendrá una última reunión con el usuario para terminar de aterrizar el alcance y poder hacer la estimación. Asignado a: David Cotrina_x000a_17/09 LV solicita cambio de LD asignado a AR_x000a_15/09 Se asignó a José Pajuelo"/>
  </r>
  <r>
    <n v="383"/>
    <d v="2026-09-08T15:13:03"/>
    <d v="2026-09-08T21:40:34"/>
    <s v="gali.garcia@upc.pe"/>
    <s v="Gali Garcia Palomino"/>
    <s v="Configuración de Sistema para replicar proceso de matrícula de WeTALK Inglés para el programa WeTALK Portugués"/>
    <s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
    <s v="UPC"/>
    <s v="Milagros Morgan - Rectorado UPC"/>
    <s v="Gali Giovana Garcia Palomino"/>
    <s v="https://educorpperu-my.sharepoint.com/personal/diana_zapata_laureate_pe1/_layouts/15/Doc.aspx?sourcedoc=%7B1A4CA6C1-D628-4272-A680-AEB89FF3FD92%7D&amp;file=Aprobaci%C3%B3n%20iniciativa_Gali%20Garcia%20Palomino.docx&amp;action=default&amp;mobileredirect=true"/>
    <s v="Ángela Lucano"/>
    <d v="2026-11-30T00:00:00"/>
    <s v="Sí"/>
    <s v="G&amp;A"/>
    <s v="76592"/>
    <s v="Otro"/>
    <s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
    <s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
    <s v="Procesos: Matrícula, Gestión de estudiantes / Áreas impactadas: WeTALK, Admisión, Mesa de Ayuda, TI"/>
    <s v="Alumnos"/>
    <s v="Crecimiento escalable"/>
    <s v="NO"/>
    <s v="Mayor a S/500,000.00"/>
    <s v="Capacidad para atender más matrículas por ciclo y anuales, incrementando el ratio de conversión de matriculados._x000a_Estandarización del proceso de matrícula del programa de Portugués bajo el modelo operativo de WeTALK._x000a_Mejora en la experiencia del estudiante _x000a_Reducción de actividades manuales y de riesgos operativos durante la matrícula._x000a_"/>
    <s v="https://educorpperu-my.sharepoint.com/personal/diana_zapata_laureate_pe1/_layouts/15/Doc.aspx?sourcedoc=%7B49A1DC6F-5FBB-4CB2-8909-827468E8094B%7D&amp;file=Requerimiento_Automatizaci%C3%B3n%20Matr%C3%ADcula%20WeTALK_Gali%20Garcia%20Palomino.pptx&amp;action=edit&amp;mobileredirect=true"/>
    <n v="2"/>
    <x v="0"/>
    <s v="AM"/>
    <d v="2026-09-09T00:00:00"/>
    <s v="Alta"/>
    <d v="2026-09-21T00:00:00"/>
    <d v="2026-10-19T00:00:00"/>
    <m/>
    <m/>
    <m/>
    <m/>
    <m/>
    <m/>
    <m/>
    <s v="Pendiente"/>
    <s v="28/09: Asignado a Patricia Rodríguez"/>
  </r>
  <r>
    <n v="389"/>
    <d v="2026-09-14T17:06:36"/>
    <d v="2026-09-14T17:37:21"/>
    <s v="manuel.castro@upc.pe"/>
    <s v="Manuel Maguin Castro Chiroque"/>
    <s v="Solicitud para agregar comunicado a responsables de reservas por ubooking."/>
    <s v="Necesitamos enviar el mensaje a los responsables de las reservas para comunicarles su responsabilidad en el uso de los espacios y sobre el servicio de soporte en el aula (ubooking). Todo ello en cumplimiento al requerimiento del área legal. "/>
    <s v="UPC"/>
    <s v="Álvaro Valdez - VP Operaciones"/>
    <s v="Manuel Castro Chiroque"/>
    <s v="https://educorpperu-my.sharepoint.com/personal/diana_zapata_laureate_pe1/Documents/Aplicaciones/Microsoft%20Forms/REGISTRO%20DE%20INICIATIVAS%20-%20GESTI%C3%93N%20DE%20LA%20DEMANDA%20(2%201/Pregunta/Solicitud%20__%20agregar%20texto%20mensaje%20de%20auto%20re_Manuel%20Maguin%20Castro.pdf"/>
    <s v="Franco Vera"/>
    <d v="2026-09-21T00:00:00"/>
    <s v="No"/>
    <n v="0"/>
    <n v="0"/>
    <s v="Regulatoria"/>
    <s v="Los usuarios de la reservas desconocen la responsabilidad que implica la reserva y sobre el servicio de soporte del equipo de ambientes académicos. "/>
    <s v="Que los usuarios entiendan la implicancias de las reservas logrando el cumplimineto regulatorio indicado por Legal."/>
    <s v="Gestión de reservas por ubooking, servicio de soporte de ambientes académicos y cumplimiento con el área Legal."/>
    <s v="Todos"/>
    <s v="Excelencia operativa"/>
    <s v="NO"/>
    <s v="No cuantificado o S/0"/>
    <s v="Cumplimiento con lo requerido por el área legal y el resguardo de los espacios reservados por docentes y personal administrativo."/>
    <s v="https://educorpperu-my.sharepoint.com/personal/diana_zapata_laureate_pe1/_layouts/15/Doc.aspx?sourcedoc=%7B1318FDAB-0EB1-40E3-9361-7F46557937B5%7D&amp;file=Gesti%C3%B3n%20de%20iniciativas%20-%20Proceso%20y%20registro%202_Manuel%20Maguin%20Castro%202.pptx&amp;action=edit&amp;mobileredirect=true"/>
    <n v="2.7"/>
    <x v="0"/>
    <s v="AM"/>
    <d v="2026-09-15T00:00:00"/>
    <s v="Media"/>
    <d v="2026-09-28T00:00:00"/>
    <d v="2026-10-12T00:00:00"/>
    <m/>
    <m/>
    <m/>
    <m/>
    <m/>
    <m/>
    <m/>
    <s v="Pendiente"/>
    <s v="28/09: Asugnado a Julio Castigliones"/>
  </r>
  <r>
    <n v="390"/>
    <d v="2026-09-15T15:05:08"/>
    <d v="2026-09-15T15:17:35"/>
    <s v="jean.brache@laureate.pe"/>
    <s v="Jean Brache Raez"/>
    <s v="Dashboard Collectability UPN"/>
    <s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
    <s v="UPN"/>
    <s v="Alex Pendavis - VP Finanzas"/>
    <s v="Keila Pahuacho"/>
    <s v="https://educorpperu-my.sharepoint.com/personal/diana_zapata_laureate_pe1/Documents/Aplicaciones/Microsoft%20Forms/REGISTRO%20DE%20INICIATIVAS%20-%20GESTI%C3%93N%20DE%20LA%20DEMANDA%20(2%201/Pregunta/Aprobaci%C3%B3n%20Dashboard%20UPN_Jean%20Brache%20Raez.pdf"/>
    <s v="Franco Vera"/>
    <d v="2027-05-01T00:00:00"/>
    <s v="No"/>
    <n v="0"/>
    <n v="0"/>
    <s v="Otro"/>
    <s v="Procesos manuales para obtener la información de los reportes asociados al collectability de UPN generando mucho tema de documentación y potenciales errores en la creación de la información respectiva."/>
    <s v="El dashboard debe contar con la información ya plasmada en el dashboard de collectability de UPC que se realizó hace un año y tiene como objetivo tener la información del ingreso y cobranza de la institución por un periodo especifico."/>
    <s v="Contabilidad (Área técnica, E2G y reporting)"/>
    <s v="Administrativos"/>
    <s v="Excelencia operativa"/>
    <s v="NO"/>
    <s v="No cuantificado o S/0"/>
    <s v="Eficiencia en tiempo (horas hombre), automatización de procesos (menos errores de reportes manuales)."/>
    <s v="https://educorpperu-my.sharepoint.com/personal/diana_zapata_laureate_pe1/_layouts/15/Doc.aspx?sourcedoc=%7B2B9ED013-3C97-4E24-8859-BDAA6B4A5F99%7D&amp;file=Gesti%C3%B3n%20de%20iniciativas%20-%20Proceso%20y%20registro%20(_Jean%20Brache%20Raez.pptx&amp;action=edit&amp;mobileredirect=true"/>
    <n v="0.6"/>
    <x v="16"/>
    <s v="AM"/>
    <d v="2026-09-17T00:00:00"/>
    <s v="Media"/>
    <d v="2026-09-21T00:00:00"/>
    <d v="2026-10-05T00:00:00"/>
    <s v="1.5"/>
    <m/>
    <s v="21,112.56"/>
    <s v="-Se está cosiderando la participación activa del equipo de Contabilidad para la resolución de consultas y las tareas de validación_x000a_-De presentarse la necesidad de agregar funcionalidades o campos adicionales a los definidos se aplicará el control de cambios respectivo previa evaluación y estimación"/>
    <s v="Externos"/>
    <m/>
    <s v="Si"/>
    <s v="Pendiente"/>
    <m/>
  </r>
  <r>
    <n v="391"/>
    <d v="2026-09-15T15:17:40"/>
    <d v="2026-09-15T15:26:16"/>
    <s v="jean.brache@laureate.pe"/>
    <s v="Jean Brache Raez"/>
    <s v="Dashboard Permanencia UPN"/>
    <s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
    <s v="UPN"/>
    <s v="Alex Pendavis - VP Finanzas"/>
    <s v="Keila Pahuacho"/>
    <s v="https://educorpperu-my.sharepoint.com/personal/diana_zapata_laureate_pe1/Documents/Aplicaciones/Microsoft%20Forms/REGISTRO%20DE%20INICIATIVAS%20-%20GESTI%C3%93N%20DE%20LA%20DEMANDA%20(2%201/Pregunta/Aprobaci%C3%B3n%20Dashboard%20UPN_Jean%20Brache%20Raez%201.pdf"/>
    <s v="Franco Vera"/>
    <d v="2027-06-01T00:00:00"/>
    <s v="No"/>
    <n v="0"/>
    <n v="0"/>
    <s v="Otro"/>
    <s v="Procesos manuales para obtener la información de los reportes asociados a permanencia de UPN generando mucho tema de documentación y potenciales errores en la creación de la información respectiva."/>
    <s v="Se espera que la herramienta sea un simil del dashboard de permanencia de UPC donde obtenemos el dato del promedio de estudios de los alumnos matriculados en un año especifico."/>
    <s v="Contabilidad (Área técnica, E2G y reporting)"/>
    <s v="Administrativos"/>
    <s v="Excelencia operativa"/>
    <s v="NO"/>
    <s v="No cuantificado o S/0"/>
    <s v="Eficiencia en tiempo (horas hombre), automatización de procesos (menos errores de reportes manuales)."/>
    <s v="https://educorpperu-my.sharepoint.com/personal/diana_zapata_laureate_pe1/_layouts/15/Doc.aspx?sourcedoc=%7BF61FC638-366C-4D5E-9E6C-AA468DE20AF5%7D&amp;file=Gesti%C3%B3n%20de%20iniciativas%20-%20Proceso%20y%20registro%20(_Jean%20Brache%20Raez%201.pptx&amp;action=edit&amp;mobileredirect=true"/>
    <n v="0.6"/>
    <x v="16"/>
    <s v="AM"/>
    <d v="2026-09-17T00:00:00"/>
    <s v="Media"/>
    <d v="2026-09-21T00:00:00"/>
    <d v="2026-10-05T00:00:00"/>
    <s v="1.5"/>
    <m/>
    <s v="21,112.56"/>
    <s v="-Se está cosiderando la participación activa del equipo de Contabilidad para la resolución de consultas y las tareas de validación_x000a_-De presentarse la necesidad de agregar funcionalidades o campos adicionales a los definidos se aplicará el control de cambios respectivo previa evaluación y estimación"/>
    <s v="Externos"/>
    <m/>
    <s v="Si"/>
    <s v="Pendiente"/>
    <m/>
  </r>
  <r>
    <n v="392"/>
    <d v="2026-09-18T11:10:07"/>
    <d v="2026-09-18T13:28:23"/>
    <s v="manuel.castro@upc.pe"/>
    <s v="Manuel Maguin Castro Chiroque"/>
    <s v="Plataforma de gestión y administración del servicio de Taxis Laureate UPC y UPN"/>
    <s v="Gestionar y administrar los servicios de proveedores de taxis, garantizando un control automatizado, eficiente y auditable."/>
    <s v="CORP"/>
    <s v="Álvaro Valdez - VP Operaciones"/>
    <s v="Manuel Castro Chiroque"/>
    <s v="https://educorpperu-my.sharepoint.com/personal/diana_zapata_laureate_pe1/Documents/Aplicaciones/Microsoft%20Forms/REGISTRO%20DE%20INICIATIVAS%20-%20GESTI%C3%93N%20DE%20LA%20DEMANDA%20(2%201/Pregunta/VBSonia_Manuel%20Maguin%20Castro.pdf"/>
    <s v="Franco Vera"/>
    <d v="2026-09-28T00:00:00"/>
    <s v="No"/>
    <n v="0"/>
    <n v="0"/>
    <s v="Otro"/>
    <s v="El proceso actual del registro de servicios de taxis se hace mediante un excel y dicho registro lo genera el proveedor, no teniendo un control y gobierno sobre las transacciones regustradas y facturadas posteriormente. "/>
    <s v="Gestión y administración de todos los servicios de taxis mediante una plataforma de gestión."/>
    <s v="Servicios de taxis para UPC, UPN y Laureate"/>
    <s v="Administrativos"/>
    <s v="Excelencia operativa"/>
    <s v="NO"/>
    <s v="No cuantificado o S/0"/>
    <s v="Orden, seguridad, trazabilidad y auditoria sobre datos confiables de servicios de taxis mediante una plataforma web. "/>
    <s v="https://educorpperu-my.sharepoint.com/personal/diana_zapata_laureate_pe1/_layouts/15/Doc.aspx?sourcedoc=%7BC18E2B37-8E3C-4A15-B2D6-25EF67255DA3%7D&amp;file=Gesti%C3%B3n%20de%20iniciativas%20-%20Proceso%20y%20registro%202_Manuel%20Maguin%20Castro%203.pptx&amp;action=edit&amp;mobileredirect=true"/>
    <n v="0.60000000000000009"/>
    <x v="0"/>
    <s v="AM"/>
    <d v="2026-09-21T00:00:00"/>
    <s v="Media"/>
    <d v="2026-10-05T00:00:00"/>
    <d v="2026-10-19T00:00:00"/>
    <m/>
    <m/>
    <m/>
    <m/>
    <m/>
    <m/>
    <m/>
    <s v="Pendiente"/>
    <s v="28/09: Asignado a Jossymar Cabanillas"/>
  </r>
  <r>
    <n v="393"/>
    <d v="2026-09-21T11:17:32"/>
    <d v="2026-09-21T11:33:11"/>
    <s v="estefany.castillo@laureate.pe"/>
    <s v="Estefany Castillo Ayllon"/>
    <s v="Automatización flujo de NC desde Spring hacia ERP (UPC, CIB, UPN)"/>
    <s v="Necesitamos automatizar la transferencia de notas de crédito desde Spring hacia el ERP con la finalidad de reducir manualidad, reducir FTE (practicante) y minimizar riesgos en las transferencias."/>
    <s v="CORP"/>
    <s v="Alex Pendavis - VP Finanzas"/>
    <s v="Estefany Castillo"/>
    <s v="https://educorpperu-my.sharepoint.com/personal/diana_zapata_laureate_pe1/Documents/Aplicaciones/Microsoft%20Forms/REGISTRO%20DE%20INICIATIVAS%20-%20GESTI%C3%93N%20DE%20LA%20DEMANDA%20(2%201/Pregunta/VB%20Alex%20Pendavis_Estefany%20Castillo%20Ay.pdf"/>
    <s v="Franco Vera"/>
    <d v="2027-03-20T00:00:00"/>
    <s v="No"/>
    <n v="0"/>
    <n v="0"/>
    <s v="Otro"/>
    <s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
    <s v="Automatización del flujo de NC hacia el ERP"/>
    <s v="Tesoreria"/>
    <s v="Todos"/>
    <s v="Excelencia operativa"/>
    <s v="NO"/>
    <s v="Menor a S/100,000.00"/>
    <s v="Menor riesgo en los reembolsos hacia los estudiantes. Asimismo, reducción de manualidad para incrementar análisis. "/>
    <s v="https://educorpperu-my.sharepoint.com/personal/diana_zapata_laureate_pe1/_layouts/15/Doc.aspx?sourcedoc=%7BDB9207C3-0AA8-430F-9B02-E29A7EB535D9%7D&amp;file=Gesti%C3%B3n%20de%20iniciativas%20-%20Tesoreria_Estefany%20Castillo%20Ay.pptx&amp;action=edit&amp;mobileredirect=true"/>
    <n v="1.35"/>
    <x v="5"/>
    <s v="AM"/>
    <d v="2026-09-22T00:00:00"/>
    <s v="Alta"/>
    <d v="2026-09-28T00:00:00"/>
    <d v="2026-10-26T00:00:00"/>
    <m/>
    <m/>
    <m/>
    <m/>
    <m/>
    <m/>
    <m/>
    <s v="Pendiente"/>
    <m/>
  </r>
  <r>
    <n v="394"/>
    <d v="2026-09-21T10:52:41"/>
    <d v="2026-09-21T17:18:32"/>
    <s v="carlos.olivera@laureate.pe"/>
    <s v="Carlos Olivera Fatacioli"/>
    <s v="Migración a Grade Export V2"/>
    <s v="Necesitamos migrar de la herramienta Grade Export V1 a la V2 para mantener disponible la migración manual y a demanda de las calificaciones de Blackboard UPN al Portal Académico, logrando la actualización oportuna de las notas._x000a_"/>
    <s v="UPN"/>
    <s v="Mónica García - VP Operaciones Digitales y Online"/>
    <s v="Carlos Olivera Fatacioli"/>
    <s v="https://educorpperu-my.sharepoint.com/personal/diana_zapata_laureate_pe1/Documents/Aplicaciones/Microsoft%20Forms/REGISTRO%20DE%20INICIATIVAS%20-%20GESTI%C3%93N%20DE%20LA%20DEMANDA%20(2%201/Pregunta/VB-Antonio%20Rodriguez_Carlos%20Olivera%20Fatac.pdf"/>
    <s v="Ángela Lucano"/>
    <d v="2026-11-20T00:00:00"/>
    <s v="No"/>
    <n v="0"/>
    <n v="0"/>
    <s v="Regulatoria"/>
    <s v="Al no migrar a la versión 2 de Grade Export antes del tiempo indicado por el proveedor (31 enero 2027), los docentes no podrán realizar transferencias manuales de sus calificaciones de Blackboard al Portal Académico._x000a__x000a_"/>
    <s v="Tener activo el Export Grade V2 para la primera semana de enero 2027 que es el inicio del ciclo de verano en UPN."/>
    <s v="Portal Académico_x000a_Blackboard LMS UPN._x000a_"/>
    <s v="Docentes"/>
    <s v="Excelencia operativa"/>
    <s v="NO"/>
    <s v="No cuantificado o S/0"/>
    <s v="Más de 4 mil docentes tendrán disponible la herramienta_x000a_Al tener una transferencia a demanda las notas estarán disponibles  rápidamente para beneficio del estudiante._x000a_"/>
    <s v="https://educorpperu-my.sharepoint.com/personal/diana_zapata_laureate_pe1/_layouts/15/Doc.aspx?sourcedoc=%7BB547D03D-D652-4E06-A901-EA8DC96E7D80%7D&amp;file=Gesti%C3%B3n%20de%20iniciativas%20-%20GradeExport%20V2_Carlos%20Olivera%20Fatac.pptx&amp;action=edit&amp;mobileredirect=true"/>
    <n v="2.5499999999999998"/>
    <x v="0"/>
    <s v="AM"/>
    <d v="2026-09-22T00:00:00"/>
    <m/>
    <m/>
    <s v=""/>
    <m/>
    <m/>
    <m/>
    <m/>
    <m/>
    <m/>
    <m/>
    <s v="Pendiente"/>
    <m/>
  </r>
  <r>
    <n v="397"/>
    <d v="2026-09-22T17:59:36"/>
    <d v="2026-09-22T18:17:54"/>
    <s v="anthony.lazaro@laureate.pe"/>
    <s v="Anthony Adrian Lazaro Espadin"/>
    <s v="Automatización de Autorización de acceso a Bases de DP"/>
    <s v="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
    <s v="CORP"/>
    <s v="Rossina Caballero - VP Legal"/>
    <s v="Pamela Carolina Espinoza Tavera"/>
    <s v="https://educorpperu-my.sharepoint.com/personal/diana_zapata_laureate_pe1/Documents/Aplicaciones/Microsoft%20Forms/REGISTRO%20DE%20INICIATIVAS%20-%20GESTI%C3%93N%20DE%20LA%20DEMANDA%20(2%201/Pregunta/Correo%20de%20autorizaci%C3%B3n%20-%20Iniciativa_%20Automati_Anthony%20Adrian%20Lazar.pdf"/>
    <s v="Franco Vera"/>
    <d v="2026-09-30T00:00:00"/>
    <s v="No"/>
    <n v="0"/>
    <n v="0"/>
    <s v="Otro"/>
    <s v="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
    <s v="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
    <s v="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
    <s v="Administrativos"/>
    <s v="Excelencia operativa"/>
    <s v="NO"/>
    <s v="No cuantificado o S/0"/>
    <s v="Liberación de horas/hombre que se pueden destinar a otras tareas del área._x000a_Limpiar los errores materiales por interveción manual._x000a_Eficiencia en tiempo de respuesta a los usuarios._x000a_Se tienen SLA más cortos (beneficio a los usuarios)."/>
    <s v="https://educorpperu-my.sharepoint.com/personal/diana_zapata_laureate_pe1/_layouts/15/Doc.aspx?sourcedoc=%7B525E68B4-DA11-4E32-B0D6-32860508EF47%7D&amp;file=Gesti%C3%B3n%20de%20Iniciativa%20-%20Proceso%20de%20autorizaci_Anthony%20Adrian%20Lazar.pptx&amp;action=edit&amp;mobileredirect=true"/>
    <n v="0.6"/>
    <x v="0"/>
    <s v="FV"/>
    <d v="2026-09-24T00:00:00"/>
    <s v="Media"/>
    <d v="2026-09-25T00:00:00"/>
    <d v="2026-10-09T00:00:00"/>
    <m/>
    <m/>
    <m/>
    <m/>
    <m/>
    <m/>
    <m/>
    <s v="Pendiente"/>
    <s v="28/09: Asignado a Armando Soto"/>
  </r>
  <r>
    <n v="401"/>
    <d v="2026-09-24T09:05:46"/>
    <d v="2026-09-24T09:26:25"/>
    <s v="bruno.chiappe@laureate.pe"/>
    <s v="Bruno Chiappe Vegas"/>
    <s v="Automatización de carga de llamadas de Genesys a CRM Cibertec"/>
    <s v="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
    <s v="CIB"/>
    <s v="Humberto Marotta - Tecnologías y transformación digital"/>
    <s v="Katia Garvich"/>
    <s v="https://educorpperu.sharepoint.com/sites/ITCS/Documentos%20compartidos/Aplicaciones/Microsoft%20Forms/REGISTRO%20DE%20INICIATIVAS%20-%20GESTI%C3%93N%20DE%20LA%20DEMANDA%20V3/Aprobaci%C3%B3n%20de%20la%20iniciativa%20por%20el%20VP%20del%20%C3%A1rea%20sol/RE_%20CIB%20Carga%20de%20datos%20de%20llamadas_Bruno%20Chiappe%20Vegas.pdf"/>
    <s v="Bruno Chiappe"/>
    <d v="2026-10-31T00:00:00"/>
    <s v="No"/>
    <n v="0"/>
    <n v="0"/>
    <s v="Otro"/>
    <s v="Actualmente, la información de llamadas proveniente de Genesys debe cargarse manualmente hacia CRM Cibertec al menos dos veces por semana._x000a_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_x000a_Esto finalmente provoca la necesidad de gestionar pases Express para atender cargas masivas."/>
    <s v="Contar con un mecanismo automatizado que permita trasladar periódicamente la información de llamadas desde Genesys hacia CRM Cibertec, ejecutando las cargas y validaciones necesarias sin intervención manual recurrente y reduciendo significativamente los pases express."/>
    <s v="Proceso comercial / seguimiento de llamadas_x000a__x000a_Áreas impactadas:_x000a_- Command Center_x000a_"/>
    <s v="Administrativos"/>
    <s v="Excelencia operativa"/>
    <s v="NO"/>
    <s v="No cuantificado o S/0"/>
    <s v="Reducción de errores asociados a cargas manuales._x000a_Mayor oportunidad y disponibilidad de la información para el negocio._x000a_Menor dependencia de especialistas para tareas operativas recurrentes._x000a_Liberación de capacidad del equipo TI para actividades de mayor valor._x000a_Reducción de pases Express asociados a cargas masivas."/>
    <s v="https://educorpperu.sharepoint.com/sites/ITCS/_layouts/15/Doc.aspx?sourcedoc=%7BC67FA507-9566-45BD-8F12-A76BA4FD076A%7D&amp;file=Manual%20de%20carga_Bruno%20Chiappe%20Vegas.docx&amp;action=default&amp;mobileredirect=true"/>
    <n v="0.6"/>
    <x v="2"/>
    <s v="BC"/>
    <d v="2026-09-24T00:00:00"/>
    <s v="Alta"/>
    <d v="2026-10-06T00:00:00"/>
    <d v="2026-11-03T00:00:00"/>
    <m/>
    <m/>
    <m/>
    <m/>
    <m/>
    <m/>
    <m/>
    <s v="Programado"/>
    <s v="La integración es compleja, va desde Genesys, CRM y Funnel"/>
  </r>
  <r>
    <n v="402"/>
    <d v="2026-09-24T11:31:48"/>
    <d v="2026-09-24T12:00:47"/>
    <s v="alejandra.beraun@laureate.pe"/>
    <s v="Alejandra Beraun Ching"/>
    <s v="Proyecto Cultura y Espacios"/>
    <s v="Implementar una nueva aplicacion de reservas que mejore la gestión de asignación de salas y que esté correctamente distribuida para el personal administrativo. Para lo cual se está rediseñando el piso 26, de manera que la aplicación converse con el nuevo espacio."/>
    <s v="LAU"/>
    <s v="Álvaro Valdez - VP Operaciones"/>
    <s v="Alessandra Ravettino"/>
    <s v="https://educorpperu.sharepoint.com/sites/ITCS/Documentos%20compartidos/Aplicaciones/Microsoft%20Forms/REGISTRO%20DE%20INICIATIVAS%20-%20GESTI%C3%93N%20DE%20LA%20DEMANDA%20V3/Aprobaci%C3%B3n%20de%20la%20iniciativa%20por%20el%20VP%20del%20%C3%A1rea%20sol/VB%20Alvaro%20Valdez%20-%20Archie_Alejandra%20Beraun%20Chi.pdf"/>
    <s v="Franco Vera"/>
    <d v="2026-10-30T00:00:00"/>
    <s v="No"/>
    <n v="0"/>
    <n v="0"/>
    <s v="Otro"/>
    <s v="Se contará con el proveedor actual de Communal hasta el 30/09 y se está buscando otra alternativa de app de reserva de espacios para el equipo central."/>
    <s v="Que la aplicación cumpla nuestras expectativas y nos permite distribuir adecuadamente todos los espacios de LCT en los que se encuentran nuestros colaboradores (salas de reuniones y estacionamiento), mejorando la experiencia del colaborador que asiste a sede"/>
    <s v="Todos los equipos que asisten de manera presencial a LCT_x000a_Proceso de reserva de espacios (salas y estacionamientos)"/>
    <s v="Administrativos"/>
    <s v="Experiencia"/>
    <s v="NO"/>
    <s v="No cuantificado o S/0"/>
    <s v="Mejora la experiencia del colaborador que asiste a sede (incluye VPs, visitas, entre otros)"/>
    <s v="https://educorpperu.sharepoint.com/sites/ITCS/_layouts/15/Doc.aspx?sourcedoc=%7B56FF1655-E73D-422C-A2B6-33849D7CB5A8%7D&amp;file=Gesti%C3%B3n%20de%20iniciativas%20-%20Archie%201_Alejandra%20Beraun%20Chi.pptx&amp;action=edit&amp;mobileredirect=true"/>
    <n v="0.7"/>
    <x v="7"/>
    <s v="FV"/>
    <d v="2026-09-24T00:00:00"/>
    <m/>
    <m/>
    <s v=""/>
    <m/>
    <m/>
    <m/>
    <m/>
    <m/>
    <m/>
    <m/>
    <s v="Pendiente"/>
    <m/>
  </r>
  <r>
    <n v="403"/>
    <d v="2026-09-24T12:14:20"/>
    <d v="2026-09-24T12:53:38"/>
    <s v="suly.kong@upn.edu.pe"/>
    <s v="Suly Kong Paredes"/>
    <s v="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
    <s v="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
    <s v="UPN"/>
    <s v="Martín Santana - Rectorado UPN"/>
    <s v="Suly Kong Paredes"/>
    <s v="https://educorpperu.sharepoint.com/sites/ITCS/Documentos%20compartidos/Aplicaciones/Microsoft%20Forms/REGISTRO%20DE%20INICIATIVAS%20-%20GESTI%C3%93N%20DE%20LA%20DEMANDA%20V3/Aprobaci%C3%B3n%20de%20la%20iniciativa%20por%20el%20VP%20del%20%C3%A1rea%20sol/correo%20de%20aprobaci%C3%B3n%20Alex%20Rueda_Suly%20Kong%20Paredes.pdf"/>
    <s v="Gerson Vereau"/>
    <d v="2026-10-12T00:00:00"/>
    <s v="No"/>
    <n v="0"/>
    <n v="0"/>
    <s v="Regulatoria"/>
    <s v="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_x000a_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_x000a_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
    <s v="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
    <s v="Contacto UPN "/>
    <s v="Todos"/>
    <s v="Excelencia operativa"/>
    <s v="NO"/>
    <s v="No cuantificado o S/0"/>
    <s v="Beneficios para el usuario:_x000a_Asistido (Autoayuda):  Guía paso a paso con ejemplos claros, facilitando la distinción inmediata entre consulta, petitorio o denuncia._x000a_Ahorro de tiempo: Trámite 100% digital 24/7 desde cualquier campus o modalidad._x000a_Carga de pruebas ordenada: Permite adjuntar evidencias de forma secuencial o sustentar petitorios_x000a_Atención inclusiva y prioritaria: Identificación reservada de situaciones de vulnerabilidad (salud, discapacidad o NEE) para activar ajustes razonables inmediatos. _x000a_Claridad en la competencia: Delimita los casos que corresponden a la Defensoría frente a otras áreas (como Reclamos u Hostigamiento Sexual), evitando derivaciones erróneas. _x000a_Trazabilidad y respaldo formal: Genera un cargo de recepción con fecha, hora para control inmediato del usuario y DU_x000a_"/>
    <s v="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
    <n v="2.7"/>
    <x v="0"/>
    <s v="GV"/>
    <d v="2026-09-24T00:00:00"/>
    <s v="Media"/>
    <d v="2026-10-05T00:00:00"/>
    <d v="2026-10-19T00:00:00"/>
    <m/>
    <m/>
    <m/>
    <m/>
    <m/>
    <m/>
    <m/>
    <s v="Pendiente"/>
    <s v="28/09:Asignado a Patricia Rodríguez"/>
  </r>
  <r>
    <n v="404"/>
    <d v="2026-09-25T11:54:08"/>
    <d v="2026-09-25T12:12:23"/>
    <s v="brenda.maguina@laureate.pe"/>
    <s v="Brenda Michelle Maguiña Delgadillo"/>
    <s v="Implementación de Reloj Fisico-Personal Fiscalizado Presencial."/>
    <s v="Necesitamos asegurar que el colaborador deberá realizar su marcación al llegar físicamente a las instalaciones de todas las instituciones inlcuyendo LCT. El registro quedará asociado al marcador y será integrado con el sistema HCM, con veracidad._x000a_"/>
    <s v="CORP"/>
    <s v="Tairi Ruillier- VP Personas y Cultura"/>
    <s v="Peter Casas Aranguren"/>
    <s v="https://educorpperu.sharepoint.com/sites/ITCS/Documentos%20compartidos/Aplicaciones/Microsoft%20Forms/REGISTRO%20DE%20INICIATIVAS%20-%20GESTI%C3%93N%20DE%20LA%20DEMANDA%20V3/Aprobaci%C3%B3n%20de%20la%20iniciativa%20por%20el%20VP%20del%20%C3%A1rea%20sol/VB%20Alfredo_Brenda%20Michelle%20Magu.pdf"/>
    <s v="Franco Vera"/>
    <d v="2027-01-31T00:00:00"/>
    <s v="No"/>
    <n v="0"/>
    <n v="0"/>
    <s v="Otro"/>
    <s v="Actualmente, un colaborador puede registrar su asistencia desde su dispositivo móvil antes de llegar físicamente a su centro de labores. El sistema puede mostrar una hora de ingreso correcta o incluso puntual, aunque la llegada real haya ocurrido después._x000a__x000a_Cuando existe una discrepancia, se requiere revisar las cámaras para comprobar la hora efectiva de llegada._x000a_"/>
    <s v="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
    <s v="Todas las areas que tengan personal fiscalizado- con modalidad presencial."/>
    <s v="Administrativos"/>
    <s v="Experiencia"/>
    <s v="NO"/>
    <s v="No cuantificado o S/0"/>
    <s v="Veracidad de información al registrar su marcación de ingreso y salida al llegar físicamente a las instalaciones de su centro de labores."/>
    <s v="https://educorpperu.sharepoint.com/sites/ITCS/_layouts/15/Doc.aspx?sourcedoc=%7BF44B3260-D237-425E-93E1-0F2ADAD667BC%7D&amp;file=VF.%20Gesti%C3%B3n%20de%20iniciativas%20-%20Proceso%20y%20regist_Brenda%20Michelle%20Magu.pptx&amp;action=edit&amp;mobileredirect=true"/>
    <n v="0.70000000000000007"/>
    <x v="17"/>
    <s v="FV"/>
    <d v="2026-09-28T00:00:00"/>
    <m/>
    <m/>
    <s v=""/>
    <m/>
    <m/>
    <m/>
    <m/>
    <m/>
    <m/>
    <m/>
    <s v="Pendiente"/>
    <m/>
  </r>
  <r>
    <n v="405"/>
    <d v="2026-09-25T12:07:28"/>
    <d v="2026-09-25T12:51:09"/>
    <s v="miguel.puccio@upn.edu.pe"/>
    <s v="Miguel Puccio Wendorff"/>
    <s v="Configuracion de apertura de beneficios de admisión"/>
    <s v="- Modificación del calculo sobre el beneficio mayor_x000a_- Recalculo sobre más de una línea de beneficio_x000a_- Visualización de los distintos beneficios que se ofrece a alumno en las boletas, detallando cada beneficio en una linea independiente _x000a_- Creación de tabla intermedia para homologación de categorías_x000a_"/>
    <s v="UPC"/>
    <s v="Alex Pendavis - VP Finanzas"/>
    <s v="Miguel Puccio Wendorff"/>
    <s v="https://educorpperu.sharepoint.com/sites/ITCS/Documentos%20compartidos/Aplicaciones/Microsoft%20Forms/REGISTRO%20DE%20INICIATIVAS%20-%20GESTI%C3%93N%20DE%20LA%20DEMANDA%20V3/Aprobaci%C3%B3n%20de%20la%20iniciativa%20por%20el%20VP%20del%20%C3%A1rea%20sol/VB%20Miguel%20Bandach_Cambio%20de%20precios_Miguel%20Puccio%20Wendor.pdf"/>
    <s v="Gerson Vereau"/>
    <d v="2026-11-23T00:00:00"/>
    <s v="No"/>
    <n v="0"/>
    <n v="0"/>
    <s v="Otro"/>
    <s v="Problema de visualizacion de beneficios. Hoy se está sumando todos los beneficios en una sola línea generando confusión y nula trazabilidad. Existen hoy en día más de 41k combinaciones de descuentos (Ids)."/>
    <s v="Mayor transparencia y trazabilidad de los beneficios otorgados. Reducción del número de Ids de beneficios para simplificar el proceso de venta."/>
    <s v="Admisión  / Ventas / Facturación / Becas / Planeamiento / Experiencia / Retención / Contabilidad / Control Interno / Sistemas"/>
    <s v="Todos"/>
    <s v="Excelencia operativa"/>
    <s v="NO"/>
    <s v="No cuantificado o S/0"/>
    <s v="- Minimización de errores al facturar_x000a_- Mayor trazabilidad de los beneficios_x000a_- Mayor transparencia para el estudiante_x000a_- Eficiencia operativa al no contar con lista de IDs de beneficios crecientes (&gt;41k)_x000a_"/>
    <s v="https://educorpperu.sharepoint.com/sites/ITCS/_layouts/15/Doc.aspx?sourcedoc=%7BD56CE3C0-AFCD-45CD-89AE-0194B74B5556%7D&amp;file=Gesti%C3%B3n%20de%20iniciativas%20-%20Proceso%20y%20registro%203_Miguel%20Puccio%20Wendor.pptx&amp;action=edit&amp;mobileredirect=true_x000a_https://educorpperu.sharepoint.com/:f:/s/Repositorio_EquipoCentral/dit/portafoliosyp/IgA2u5UkoVaqSrRQYWUXOTSqAcG6LwRco1B194iiq-l2MDc?e=d584U1"/>
    <n v="1.2000000000000002"/>
    <x v="5"/>
    <s v="GV"/>
    <d v="2026-09-28T00:00:00"/>
    <m/>
    <m/>
    <s v=""/>
    <m/>
    <m/>
    <m/>
    <m/>
    <m/>
    <m/>
    <m/>
    <s v="Pendiente"/>
    <m/>
  </r>
  <r>
    <n v="406"/>
    <d v="2026-09-26T09:56:10"/>
    <d v="2026-09-26T10:46:51"/>
    <s v="franco.vera@laureate.pe"/>
    <s v="Franco Manuel Vera Sanchez"/>
    <s v="LEAN+IA: CALIDAD"/>
    <s v="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
    <s v="CORP"/>
    <s v="Joaquín Uribarri - VP Academia CIB"/>
    <s v="Manuel Cortes Fontcuberta"/>
    <s v="https://educorpperu.sharepoint.com/sites/ITCS/Documentos%20compartidos/Aplicaciones/Microsoft%20Forms/REGISTRO%20DE%20INICIATIVAS%20-%20GESTI%C3%93N%20DE%20LA%20DEMANDA%20V3/Aprobaci%C3%B3n%20de%20la%20iniciativa%20por%20el%20VP%20del%20%C3%A1rea%20sol/VB%20Manuel%20Cortes_Franco%20Manuel%20Vera%20S.pdf"/>
    <s v="Franco Vera"/>
    <d v="2026-10-09T00:00:00"/>
    <s v="Sí"/>
    <s v="Digital &amp; IA"/>
    <s v="78088"/>
    <s v="Otro"/>
    <s v="Demasiada carga manual y operativa por parte de los equipos de aseguramiento de la calidad."/>
    <s v="Repotenciar, agilizar, simplificar y estandarizar el flujo end-to-end de la gestión integral de aseguramiento de la calidad, apalancando en la Inteligencia Artificial y otras tecnologías como aliadas estratégicas."/>
    <s v="Aseguramiento de la Calidad UPN-UPC y todas las áreas que comparten información."/>
    <s v="Administrativos"/>
    <s v="Excelencia operativa"/>
    <s v="NO"/>
    <s v="No cuantificado o S/0"/>
    <s v="Automatizar procesos que pueden incurrir en errores manuales y entregas fuera del SLA, incluso para entidades auditoras externas."/>
    <s v="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
    <n v="0.60000000000000009"/>
    <x v="15"/>
    <s v="FV"/>
    <d v="2026-09-28T00:00:00"/>
    <m/>
    <m/>
    <s v=""/>
    <m/>
    <m/>
    <m/>
    <m/>
    <m/>
    <m/>
    <m/>
    <s v="Pendiente"/>
    <m/>
  </r>
  <r>
    <n v="408"/>
    <d v="2026-09-28T08:11:42"/>
    <d v="2026-09-28T08:26:54"/>
    <s v="luis.calderon@laureate.pe"/>
    <s v="Luis Calderon Rodriguez"/>
    <s v="Upgrade y modernización de Jobs Batch UPN"/>
    <s v="Necesitamos actualizar y modernizar los jobs batch de UPN, para habilitar su migración y distribución en la nueva infraestructura, logrando reducir riesgos tecnológicos y mejorar la estabilidad y continuidad operativa de los procesos que soportan."/>
    <s v="UPN"/>
    <s v="Humberto Marotta - Tecnologías y transformación digital"/>
    <s v="Christian Quiroz"/>
    <s v="https://educorpperu.sharepoint.com/sites/ITCS/_layouts/15/Doc.aspx?sourcedoc=%7B4CA4154C-D0E3-4B58-A3FB-440A7E50A586%7D&amp;file=Correo%20de%20aprobaci%C3%B3n%20-%20Humberto_Luis%20Calderon%20Rodrig.docx&amp;action=default&amp;mobileredirect=true"/>
    <s v="Gerson Vereau"/>
    <d v="2026-10-16T00:00:00"/>
    <s v="No"/>
    <n v="0"/>
    <n v="0"/>
    <s v="ITSM"/>
    <s v="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
    <s v="Contar con los jobs batch actualizados y compatibles con la nueva infraestructura, permitiendo distribuir su ejecución entre los nuevos servidores, reducir la concentración de carga y mejorar su estabilidad, operación y mantenimiento."/>
    <s v="Áreas: TI – Aplicaciones e Infraestructura_x000a_Procesos: Procesos de negocio de UPN soportados por los jobs batch involucrados en la iniciativa."/>
    <s v="Administrativos"/>
    <s v="Excelencia operativa"/>
    <s v="NO"/>
    <s v="No cuantificado o S/0"/>
    <s v="Mayor estabilidad y continuidad operativa de los procesos batch, reducción del riesgo de saturación y puntos únicos de falla, actualización de componentes obsoletos y reducción de incidencias y tickets asociados a fallas de los jobs."/>
    <s v="https://educorpperu.sharepoint.com/sites/ITCS/_layouts/15/Doc.aspx?sourcedoc=%7B19CFF8EC-55FE-40DF-90A8-70B504935AD4%7D&amp;file=Gesti%C3%B3n%20de%20iniciativas%20-%20Jobs%20UPN_Luis%20Calderon%20Rodrig.pptx&amp;action=edit&amp;mobileredirect=true"/>
    <n v="1.5"/>
    <x v="4"/>
    <s v="GV"/>
    <d v="2026-09-28T00:00:00"/>
    <m/>
    <m/>
    <s v=""/>
    <m/>
    <m/>
    <m/>
    <m/>
    <m/>
    <m/>
    <m/>
    <s v="Pendiente"/>
    <m/>
  </r>
  <r>
    <n v="407"/>
    <d v="2026-09-27T21:10:53"/>
    <d v="2026-09-27T21:25:39"/>
    <s v="percy.romero@laureate.pe"/>
    <s v="Percy Romero Vegas"/>
    <s v="APLICATIVO DE CONCILIACION MEDIOS DE PAGO - CIBERTEC"/>
    <s v="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_x000a_"/>
    <s v="CIB"/>
    <s v="Alex Pendavis - VP Finanzas"/>
    <s v="Percy Romero Vegas"/>
    <s v="https://educorpperu.sharepoint.com/sites/ITCS/Documentos%20compartidos/Aplicaciones/Microsoft%20Forms/REGISTRO%20DE%20INICIATIVAS%20-%20GESTI%C3%93N%20DE%20LA%20DEMANDA%20V3/Aprobaci%C3%B3n%20de%20la%20iniciativa%20por%20el%20VP%20del%20%C3%A1rea%20sol/APROBACION%20DIRECTOR_Percy%20Romero%20Vegas.pdf"/>
    <s v="Gerson Vereau"/>
    <d v="2026-10-26T00:00:00"/>
    <s v="No"/>
    <n v="0"/>
    <n v="0"/>
    <s v="Otro"/>
    <s v="Situación Actual:_x000a__x000a_1.- CIB opera con 5 medios de pago: BCP, Interbank, Scotiabank, BBVA y Niubiz (intranet del alumno). _x000a_2.- No existe un proceso de conciliación diario automatizado. _x000a_3.- La validación de ingresos se realiza de forma reactiva, principalmente por reclamos de alumnos o consultas de áreas internas (Contabilidad. Comercial, Admisión, Cobranzas)._x000a__x000a__x000a_"/>
    <s v="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
    <s v="Medios de Pago, Cobranzas, Contabilidad, Admisión, Ventas, Coemrcial."/>
    <s v="Todos"/>
    <s v="Experiencia"/>
    <s v="NO"/>
    <s v="Mayor a S/500,000.00"/>
    <s v="Reducción, Riesgo Financiero, Riesgo Operativo, Riesgo Reputacional. "/>
    <s v="https://educorpperu.sharepoint.com/sites/ITCS/_layouts/15/Doc.aspx?sourcedoc=%7BF226C316-9D65-443A-AF7A-C4AF217611D6%7D&amp;file=1.-%20Solicitud%20de%20requerimientos%20-%20%20Aplicativo_Percy%20Romero%20Vegas.pptx&amp;action=edit&amp;mobileredirect=true"/>
    <n v="1.9"/>
    <x v="5"/>
    <s v="FV"/>
    <d v="2026-09-28T00:00:00"/>
    <m/>
    <m/>
    <s v=""/>
    <m/>
    <m/>
    <m/>
    <m/>
    <m/>
    <m/>
    <m/>
    <s v="Pendiente"/>
    <m/>
  </r>
  <r>
    <n v="409"/>
    <d v="2026-09-29T09:03:35"/>
    <d v="2026-09-29T09:07:36"/>
    <s v="angela.lucano@laureate.pe"/>
    <s v="Angela Lucano Carranza"/>
    <s v="Adecuación del Reporte de Retiro de Oficio UPC a la nueva normativa académica 2026"/>
    <s v="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
    <s v="UPC"/>
    <s v="Milagros Morgan - Rectorado UPC"/>
    <s v="Miguel Chang"/>
    <s v="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
    <s v="Ángela Lucano"/>
    <d v="2026-11-02T00:00:00"/>
    <s v="No"/>
    <n v="0"/>
    <n v="0"/>
    <s v="Regulatoria"/>
    <s v="En marzo de 2026 se aprobó una nueva política de Retiro de Oficio que modifica los criterios utilizados para identificar estudiantes sujetos a esta medida académica. Actualmente, el reporte SOX-Compliance denominado &quot;Reporte Preliminar de Retiro de Oficio - SOX_UPC_007&quot; fue construido bajo la normativa anterior y no contempla las nuevas validaciones requeridas."/>
    <s v="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
    <s v="Gestión académica._x000a_Retiro de oficio._x000a_Control de matrícula._x000a_Seguimiento de asistencia._x000a_Seguimiento financiero de estudiantes._x000a_Auditoría y cumplimiento SOX."/>
    <s v="Administrativos"/>
    <s v="Excelencia operativa"/>
    <s v="NO"/>
    <s v="Menor a S/100,000.00"/>
    <s v="Cumplimiento regulatorio, reducción de riesgo SOX y eficiencia operativa."/>
    <s v="https://educorpperu.sharepoint.com/sites/ITCS/_layouts/15/Doc.aspx?sourcedoc=%7BF5F7A701-FCD7-4860-9BB9-53DF574BB443%7D&amp;file=Gesti%C3%B3n%20de%20iniciativas%20-%20RETIRO%20DE%20OFICIO%20DOA_Angela%20Lucano%20Carran.pptx&amp;action=edit&amp;mobileredirect=true"/>
    <n v="2.25"/>
    <x v="18"/>
    <s v="AL"/>
    <d v="2026-09-29T00:00:00"/>
    <m/>
    <m/>
    <s v=""/>
    <m/>
    <m/>
    <m/>
    <m/>
    <m/>
    <m/>
    <m/>
    <s v="Pendiente"/>
    <m/>
  </r>
  <r>
    <n v="410"/>
    <d v="2026-09-29T16:39:03"/>
    <d v="2026-09-29T16:55:19"/>
    <s v="angela.lucano@laureate.pe"/>
    <s v="Angela Lucano Carranza"/>
    <s v="UPC: Adecuación de sistemas periféricos para soportar las nuevas mallas curriculares 2027"/>
    <s v="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
    <s v="UPC"/>
    <s v="Milagros Morgan - Rectorado UPC"/>
    <s v="Monica Zvaleta"/>
    <s v="https://educorpperu.sharepoint.com/sites/ITCS/_layouts/15/Doc.aspx?sourcedoc=%7BB1AF7D21-41BE-451D-90A7-D1C662B3DC9C%7D&amp;file=Resumen%20reuni%C3%B3n%20-%20Proyecto%20mallas%202027_Angela%20Lucano%20Carran.docx&amp;action=default&amp;mobileredirect=true"/>
    <s v="Ángela Lucano"/>
    <d v="2027-01-29T00:00:00"/>
    <s v="No"/>
    <n v="0"/>
    <n v="0"/>
    <s v="Regulatoria"/>
    <s v="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
    <s v="Contar con sistemas alineados al modelo académico de Banner, capaces de identificar y mostrar la versión correcta de cursos y mallas según corresponda a cada estudiante, garantizando información consistente en todos los canales y procesos académicos."/>
    <s v="Consulta de cursos y mallas curriculares._x000a_Seguimiento del avance académico._x000a_Reportería académica y de gestión._x000a_Integraciones entre sistemas._x000a_Atención de trámites y consultas académicas."/>
    <s v="Todos"/>
    <s v="Excelencia operativa"/>
    <s v="NO"/>
    <s v="No cuantificado o S/0"/>
    <s v="Reducción de incidencias por información académica incorrecta._x000a_Disminución del tiempo dedicado a validaciones y correcciones manuales._x000a_Eliminación de registros duplicados en consultas y reportes._x000a_Mayor confianza en la información mostrada a estudiantes y docentes._x000a_Capacidad de implementar futuras actualizaciones curriculares con menor esfuerzo._x000a_Consistencia de la información entre todos los sistemas institucionales."/>
    <s v="https://educorpperu.sharepoint.com/sites/ITCS/_layouts/15/Doc.aspx?sourcedoc=%7BEF9FEB94-34ED-4AAA-BBD4-87AEA8C067DC%7D&amp;file=Documento%20Funcional%20implementaci%C3%B3n%20de%20malla%202_Angela%20Lucano%20Carran.docx&amp;action=default&amp;mobileredirect=true"/>
    <n v="2.7"/>
    <x v="12"/>
    <s v="AL"/>
    <d v="2026-09-30T00:00:00"/>
    <m/>
    <m/>
    <s v=""/>
    <m/>
    <m/>
    <m/>
    <m/>
    <m/>
    <m/>
    <m/>
    <s v="Pendiente"/>
    <m/>
  </r>
  <r>
    <n v="411"/>
    <d v="2026-09-29T09:29:04"/>
    <d v="2026-09-30T03:35:50"/>
    <s v="miriam.marca@laureate.pe"/>
    <s v="Miriam Marca Delgado"/>
    <s v="Aprovisionamiento Alumnos Nuevos y Administrativos"/>
    <s v="Necesitamos que el proceso de aprovisionamiento de cuentas de alumnos para CIBERTEC y UPC sea  adoptado del modelo que tiene UPN"/>
    <s v="LAU"/>
    <s v="Humberto Marotta - Tecnologías y transformación digital"/>
    <s v="Miriam Marca "/>
    <s v="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
    <s v="Ángela Lucano"/>
    <d v="2026-12-10T00:00:00"/>
    <s v="No"/>
    <n v="0"/>
    <n v="0"/>
    <s v="ITSM"/>
    <s v="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
    <s v="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
    <s v="Tecnología de la Información (TI): Reduce incidencias y solicitudes de soporte por contraseñas._x000a_Seguridad de la información: Fortalece la protección de cuentas y datos institucionales._x000a_Admisión y DOA (Servicios y Registros Académicos, Prospección, Docentes): Facilita el acceso a plataformas virtuales, matrícula y sistemas académicos._x000a_Atención al usuario: Disminuye tiempos de atención y mejora la experiencia de estudiantes y docentes._x000a_Cumplimiento normativo: Apoya el cumplimiento de políticas de seguridad y protección de datos._x000a_Recursos Humanos: Accesos para colaboradores y docentes"/>
    <s v="Todos"/>
    <s v="Excelencia operativa"/>
    <s v="NO"/>
    <s v="No cuantificado o S/0"/>
    <s v="Mejor experiencia para estudiantes, docentes y colaboradores._x000a_Mayor confianza en los servicios digitales institucionales._x000a_Menor interrupción de actividades académicas y administrativas._x000a_Mejora de la imagen institucional al ofrecer procesos más ágiles y seguros._x000a_Mayor alineamiento con buenas prácticas de ciberseguridad y gestión de riesgos._x000a_Menor carga operativa del equipo de soporte._x000a_Reducción de incidencias relacionadas con credenciales._x000a_Mejor percepción del servicio de TI por parte de los usuarios."/>
    <s v="https://educorpperu.sharepoint.com/sites/ITCS/_layouts/15/Doc.aspx?sourcedoc=%7BE49D0BAA-5EE7-4C96-A0F7-38B47ED30878%7D&amp;file=Proceso%20de%20Aprovisonamiento_Miriam%20Marca%20Delgado.pptx&amp;action=edit&amp;mobileredirect=true"/>
    <n v="2.0999999999999996"/>
    <x v="12"/>
    <s v="AL"/>
    <d v="2026-10-05T00:00:00"/>
    <m/>
    <m/>
    <s v=""/>
    <m/>
    <m/>
    <m/>
    <m/>
    <m/>
    <m/>
    <m/>
    <s v="Pendiente"/>
    <s v="05/10 AL, solicita cambio de LD , de Nicolas M pasa a Ana Vega"/>
  </r>
  <r>
    <n v="423"/>
    <d v="2026-02-10T01:49:05"/>
    <d v="2026-02-10T01:49:05"/>
    <s v="angela.lucano@laureate.pe"/>
    <s v="Angela D. Lucano Carranza"/>
    <s v="LEAN + IA DOA UPC: Generar una solución de programación de evaluaciones que considere los atributos del examen y reglas del negocio establecidas."/>
    <s v="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
    <s v="UPC"/>
    <s v="Milagros Morgan - Rectorado UPC"/>
    <s v="Miguel Chang"/>
    <s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
    <s v="Ángela Lucano"/>
    <d v="2026-12-31T00:00:00"/>
    <s v="Sí"/>
    <s v="Digital &amp; IA"/>
    <n v="78375"/>
    <s v="Otro"/>
    <s v="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
    <s v="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
    <s v="Programación de evaluaciones._x000a_Validación del rol de exámenes._x000a_Publicación del rol de exámenes._x000a_Gestión de requerimientos académicos._x000a_Registro y actualización en Banner."/>
    <s v="Todos"/>
    <s v="Excelencia operativa"/>
    <s v="NO"/>
    <s v="No cuantificado o S/0"/>
    <s v="8,800 horas liberadas al año._x000a_Eliminación de 2,475 horas extras._x000a_Equivalente a 7 FTE liberados._x000a__x000a_Reducción del SLA de ejecución de 5 semanas a 2 semanas y de reprocesos._x000a_Mayor trazabilidad de la información._x000a_Mejor experiencia del alumno al contar oportunamente con su rol de evaluaciones._x000a_Revalorización del tiempo del personal hacia actividades analíticas y de gestión._x000a_Eliminación de tareas manuales de digitación y transcripción."/>
    <s v="https://educorpperu.sharepoint.com/sites/ITCS/_layouts/15/Doc.aspx?sourcedoc=%7B243CC215-52A4-414C-95F1-EC45BB07FE26%7D&amp;file=Resultados%20Taller%20Cocreaci%C3%B3n%20DOA%20UPC_Angela%20Lucano%20Carran.pptx&amp;action=edit&amp;mobileredirect=true"/>
    <n v="1.2000000000000002"/>
    <x v="12"/>
    <s v="AL"/>
    <d v="2026-10-02T00:00:00"/>
    <m/>
    <m/>
    <s v=""/>
    <m/>
    <m/>
    <m/>
    <m/>
    <m/>
    <m/>
    <m/>
    <s v="Pendiente"/>
    <m/>
  </r>
  <r>
    <n v="424"/>
    <d v="2026-02-10T01:53:48"/>
    <d v="2026-02-10T01:53:48"/>
    <s v="angela.lucano@laureate.pe"/>
    <s v="Angela D. Lucano Carranza"/>
    <s v="LEAN + IA DOA UPC: Auditoría Interna y Mejora Continua"/>
    <s v="Necesitamos implementar una solución que ejecute controles y validaciones dentro del mismo proceso para identificar oportunamente desviaciones y errores, logrando una matrícula correcta, cumplimiento normativo y mejora continua basada en hallazgos de auditoría."/>
    <s v="UPC"/>
    <s v="Milagros Morgan - Rectorado UPC"/>
    <s v="Miguel Chang"/>
    <s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
    <s v="Ángela Lucano"/>
    <d v="2026-11-02T00:00:00"/>
    <s v="Sí"/>
    <s v="Digital &amp; IA"/>
    <n v="78375"/>
    <s v="Otro"/>
    <s v="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
    <s v="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
    <s v="Programación de horarios._x000a_Matrícula._x000a_Baja académica._x000a_Gestión multicampus._x000a_Auditoría interna._x000a_Gestión de reglas y controles._x000a_Mejora continua."/>
    <s v="Todos"/>
    <s v="Excelencia operativa"/>
    <s v="NO"/>
    <s v="No cuantificado o S/0"/>
    <s v="Beneficio operativo identificado:_x000a_12,480 horas liberadas por automatización._x000a_Equivalente aproximado de 6 FTE._x000a__x000a_Reducción del tiempo de detección y corrección de errores (lead time) y de reprocesos._x000a_Mayor trazabilidad de la información._x000a_Eliminación de validaciones duplicadas._x000a_Eliminación del intercambio manual de archivos._x000a_Disminución de observaciones pendientes._x000a_Alertas automáticas para respuesta temprana._x000a_Reorientación del equipo hacia análisis, mejora continua y gobierno de reglas."/>
    <s v="https://educorpperu.sharepoint.com/sites/ITCS/_layouts/15/Doc.aspx?sourcedoc=%7BC09C6447-05EF-4FBE-B63E-EBAA97D7F72E%7D&amp;file=Resultados%20Taller%20Cocreaci%C3%B3n%20DOA%20UPC_Angela%20Lucano%20Carran%201.pptx&amp;action=edit&amp;mobileredirect=true"/>
    <n v="1.2000000000000002"/>
    <x v="12"/>
    <s v="AL"/>
    <d v="2026-10-02T00:00:00"/>
    <m/>
    <m/>
    <s v=""/>
    <m/>
    <m/>
    <m/>
    <m/>
    <m/>
    <m/>
    <m/>
    <s v="Pendiente"/>
    <m/>
  </r>
  <r>
    <n v="425"/>
    <d v="2026-02-10T13:06:25"/>
    <d v="2026-02-10T13:06:25"/>
    <s v="carlos.diez@upn.edu.pe"/>
    <s v="Carlos Antonio Diez Arenas"/>
    <s v="Proyección automática de cursos equivalentes en la matrícula"/>
    <s v="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
    <s v="UPN"/>
    <s v="Martín Santana - Rectorado UPN"/>
    <s v="Carlos Diez Arenas - Director de Secretaria Académica"/>
    <s v="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
    <s v="Carla Arias-Schreiber"/>
    <d v="2026-12-21T00:00:00"/>
    <s v="No"/>
    <n v="0"/>
    <n v="0"/>
    <s v="Otro"/>
    <s v="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_x000a__x000a_Esta falla alcanza hoy incluso a las equivalencias uno a uno, que son el caso más simple. Los casos de una a varias y de varias a una no están cubiertos por ninguna solución actual y dependen de la iniciativa de registro de equivalencias uno a n y n a uno._x000a__x000a_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_x000a__x000a_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_x000a__x000a_El desafío es que la proyección reconozca la equivalencia registrada y proyecte el curso que el estudiante debe llevar, dejando además traza de los casos en los que no logre proyectar, para que puedan ser gestionados antes del cierre de matrícula."/>
    <s v="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
    <s v="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_x000a__x000a_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_x000a__x000a_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_x000a__x000a_El proceso de Programación Horaria, a cargo de la Dirección de Operaciones Académicas, resulta impactado porque la proyección solo puede resolverse si existe oferta programada para el curso equivalente en la sede y modalidad del estudiante._x000a__x000a_La atención al estudiante resulta impactada en Contacto UPN, que es el canal por el que ingresan las consultas y reclamos generados por esta falla, y el estudiante es el afectado final, al no poder completar su matrícula por la vía regular dentro del plazo._x000a__x000a_La implementación corresponde al equipo de Banner de Tecnología de la Información, que define si la solución se resuelve por configuración o por desarrollo."/>
    <s v="Alumnos"/>
    <s v="Excelencia operativa"/>
    <s v="NO"/>
    <s v="No cuantificado o S/0"/>
    <s v="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_x000a__x000a_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_x000a__x000a_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_x000a__x000a_Mejora la trazabilidad del proceso frente a auditoría y aseguramiento de la calidad. La institución puede evidenciar que lo ejecutado corresponde a lo aprobado por resolución, sin depender de registros manuales construidos fuera del sistema._x000a__x000a_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
    <s v="https://educorpperu.sharepoint.com/sites/ITCS/_layouts/15/Doc.aspx?sourcedoc=%7B038FC900-F2FC-48EF-A957-A8CA3A932251%7D&amp;file=Gesti%C3%B3n%20de%20iniciativa%20Better%20together%20-%20No%20ap_Carlos%20Diez%20Arenas.pptx&amp;action=edit&amp;mobileredirect=true"/>
    <n v="1.2000000000000002"/>
    <x v="12"/>
    <s v="CA"/>
    <d v="2026-10-05T00:00:00"/>
    <m/>
    <m/>
    <s v=""/>
    <m/>
    <m/>
    <m/>
    <m/>
    <m/>
    <m/>
    <m/>
    <s v="Pendiente"/>
    <m/>
  </r>
  <r>
    <n v="427"/>
    <d v="2026-06-10T17:06:08"/>
    <d v="2026-06-10T17:06:08"/>
    <s v="jose.herbozo@laureate.pe"/>
    <s v="José Luis Paredes Herbozo"/>
    <s v="Activación de Contactabilidad outbound en Genesys en EPG UPN y automatización del trigger mediante creación de reglas en EPG UPC"/>
    <s v="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
    <s v="LAU"/>
    <s v="Ivan Olivares - VP Marketing y Comercial"/>
    <s v="Romina Honda"/>
    <s v="https://educorpperu.sharepoint.com/sites/ITCS/Documentos%20compartidos/Aplicaciones/Microsoft%20Forms/REGISTRO%20DE%20INICIATIVAS%20-%20GESTI%C3%93N%20DE%20LA%20DEMANDA%20V3/Aprobaci%C3%B3n%20de%20la%20iniciativa%20por%20el%20VP%20del%20%C3%A1rea%20sol/olk_ONxfPu8HWf_Jos%C3%A9%20Paredes%20Herbozo.png"/>
    <s v="José Paredes"/>
    <d v="2026-11-30T00:00:00"/>
    <s v="No"/>
    <n v="0"/>
    <n v="0"/>
    <s v="Otro"/>
    <s v="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
    <s v="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
    <s v="Proceso de contactabilidad outbound (UPN Posgrado y EPG UPC)_x000a_Equipos comerciales por categoría de Posgrado_x000a_Customer Success / Contact Center (gestión en Genesys)_x000a_TI (configuración de Genesys, reglas e integración con CRM)"/>
    <s v="Administrativos"/>
    <s v="Excelencia operativa"/>
    <s v="NO"/>
    <s v="Entre S/100,000.00 y S/500,000.00"/>
    <s v="Mayor contactabilidad de prospectos mediante un canal complementario a la llamada._x000a_Más oportunidades de conversión en Posgrado UPN y EPG UPC._x000a_Derivación automática y oportuna al equipo comercial especializado según la categoría del prospecto._x000a_Eliminación de la carga manual de tablas de códigos, con menor riesgo de errores y demoras._x000a_Mejor aprovechamiento de las capacidades de Genesys, con reglas basadas en el CRM como fuente de datos._x000a_Mayor eficiencia operativa del equipo comercial y del contact center."/>
    <s v="https://educorpperu.sharepoint.com/sites/ITCS/_layouts/15/Doc.aspx?sourcedoc=%7B8A257094-6E29-4E4D-83BB-F7C2536C3D7D%7D&amp;file=Solicitud%20de%20Activaci%C3%B3n%20-%20WhatsApp%20en%20Genesys_Jos%C3%A9%20Paredes%20Herbozo.pptx&amp;action=edit&amp;mobileredirect=true"/>
    <n v="0.9"/>
    <x v="2"/>
    <s v="JP"/>
    <d v="2026-10-07T00:00:00"/>
    <m/>
    <m/>
    <s v=""/>
    <m/>
    <m/>
    <m/>
    <m/>
    <m/>
    <m/>
    <m/>
    <s v="Pendiente"/>
    <m/>
  </r>
  <r>
    <n v="428"/>
    <d v="2026-06-10T18:23:33"/>
    <d v="2026-06-10T18:23:33"/>
    <s v="oscar.porras@upn.edu.pe"/>
    <s v="Oscar Daniel Porras Cardenas"/>
    <s v="Mejoras a implementar en la plataforma del SGCI"/>
    <s v="Necesitamos implementar actualizaciones en la plataforma del SGCI, para optimizar el uso de la plataforma, logrando un mejor uso y desempeño de la misma"/>
    <s v="UPN"/>
    <s v="Martín Santana - Rectorado UPN"/>
    <s v="GACI"/>
    <s v="https://educorpperu.sharepoint.com/sites/ITCS/Documentos%20compartidos/Aplicaciones/Microsoft%20Forms/REGISTRO%20DE%20INICIATIVAS%20-%20GESTI%C3%93N%20DE%20LA%20DEMANDA%20V3/Aprobaci%C3%B3n%20de%20la%20iniciativa%20por%20el%20VP%20del%20%C3%A1rea%20sol/Aprobaci%C3%B3n_Oscar%20Porras%20Cardena.pdf"/>
    <s v="Gerson Vereau"/>
    <d v="2026-12-11T00:00:00"/>
    <s v="No"/>
    <n v="0"/>
    <n v="0"/>
    <s v="Otro"/>
    <s v="Se deben incorporar mejoras en la plataforma del SGCI, la justificación de las mismas se detalla según el caso:_x000a_1. Reasignación de funciones por rol y creación de nuevo rol &quot;responsable de evidencias&quot;,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quot;responsable de evidencias&quot; como apoyo al LO._x000a_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_x000a_3. Incluir en el reporte: ciclo de mejora (P-V) y fecha en que el estado cambia a revisar por LT._x000a_El reporte descargable debe incluir entre sus columnas el ciclo de mejora (P - V) así como la fecha en que la información es enviada al Líder temático. Estos valores permitirán hacer un mejor filtro de la información para su seguimiento_x000a_4. Los links de la plataforma deben descargarse con el nombre con el que se han guardado._x000a_Las evidencias cargadas en la plataforma deben descargarse con el nombre original del archivo._x000a_5. Cambiar el rol de líder temático por revisor_x000a_Actualmente el rol asignado es el de líder temático 1, 2 y 3, estos deben cambiarse a solo revisor_x000a_6. Mejorar el encuadre de la información en PDF del requerimiento_x000a_La información visible en PDF en la bandeja asociada al rol, se visualiza pegada a la izquierda lo que dificulta su lectura"/>
    <s v="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
    <s v="La plataforma es gestionada por la Gerencia de Aseguramiento de la Calidad Institucional, quien es responsable de la revisión de evidencias que todos los Líderes de proceso (UPN y Laureate) ingresan como parte del Plan de Autoevaluación de la Calidad"/>
    <s v="Todos"/>
    <s v="Excelencia académica"/>
    <s v="NO"/>
    <s v="Menor a S/100,000.00"/>
    <s v="Mejorar la experiencia de los usuarios de la plataforma, agilizando la presentación y revisión de requerimientos de la calidad"/>
    <s v="https://educorpperu.sharepoint.com/sites/ITCS/_layouts/15/Doc.aspx?sourcedoc=%7B901CEC81-F6A4-476F-865D-F83F31CF51C5%7D&amp;file=mejoras%20plataforma%20SGCI_Oscar%20Porras%20Cardena.pptx&amp;action=edit&amp;mobileredirect=true"/>
    <n v="1.55"/>
    <x v="0"/>
    <s v="FV"/>
    <d v="2026-10-12T00:00:00"/>
    <m/>
    <m/>
    <s v=""/>
    <m/>
    <m/>
    <m/>
    <m/>
    <m/>
    <m/>
    <m/>
    <s v="Pendiente"/>
    <m/>
  </r>
  <r>
    <n v="429"/>
    <d v="2026-06-10T18:58:41"/>
    <d v="2026-06-10T18:58:41"/>
    <s v="luz.flores@upn.edu.pe"/>
    <s v="Luz Marina Flores Rodriguez"/>
    <s v="Mejora del descompactador para una distribución correcta de cursos y créditos en matrícula"/>
    <s v="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
    <s v="UPN"/>
    <s v="Martín Santana - Rectorado UPN"/>
    <s v="Luz Marina Flores R"/>
    <s v="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
    <s v="Carla Arias-Schreiber"/>
    <d v="2026-10-30T00:00:00"/>
    <s v="No"/>
    <n v="0"/>
    <n v="0"/>
    <s v="Regulatoria"/>
    <s v="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_x000a__x000a_De no implementarse una solución oportuna, será necesario continuar con la revisión y corrección manual de los horarios asignados, lo que demanda un esfuerzo operativo significativo y jornadas extensas de trabajo."/>
    <s v="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
    <s v="Proceso de programación de horarios, proceso de registro de horarios y atención al estudiante_x000a_"/>
    <s v="Alumnos"/>
    <s v="Excelencia operativa"/>
    <s v="NO"/>
    <s v="No cuantificado o S/0"/>
    <s v="1)Mejora de la experiencia del estudiante de nuevo ingreso, al recibir un horario con una distribución académica equilibrada desde el inicio de su formación universitaria._x000a_2)Mayor percepción de calidad del servicio, al reducir la necesidad de realizar ajustes posteriores en los horarios asignados._x000a_3)Incremento de la satisfacción estudiantil, al contar con una programación académica coherente y adecuada a la estructura modular._x000a_4)Reducción de reprocesos operativos, evitando las revisiones y correcciones manuales de horarios generados de manera desequilibrada._x000a_5)Optimización del trabajo del equipo académico y administrativo, permitiendo destinar esfuerzos a actividades de mayor valor agregado en lugar de tareas correctivas._x000a_6) Mayor confianza en los procesos automatizados de matrícula y programación académica, al garantizar resultados más consistentes y alineados con las necesidades de los estudiantes._x000a_7)Fortalecimiento de la imagen institucional, al ofrecer una experiencia de incorporación más ordenada y eficiente para los estudiantes que inician su carrera._x000a_8)Disminución del riesgo de errores operativos, asociados a las modificaciones manuales de horarios y cargas académicas."/>
    <s v="https://educorpperu.sharepoint.com/sites/ITCS/_layouts/15/Doc.aspx?sourcedoc=%7BE17684D9-A4C2-4CD3-9ED0-BEECD7B6AFBA%7D&amp;file=PPT-%20SOLICITUD%20DES%20COMPACTACI%C3%93N%20CACHIMBOS%2025-_Luz%20Flores%20Rodriguez.pptx&amp;action=edit&amp;mobileredirect=true"/>
    <n v="2.7"/>
    <x v="19"/>
    <m/>
    <m/>
    <m/>
    <m/>
    <s v="Pendiente fecha de asignación de LD"/>
    <m/>
    <m/>
    <m/>
    <m/>
    <m/>
    <m/>
    <m/>
    <s v="Pendiente"/>
    <m/>
  </r>
  <r>
    <n v="430"/>
    <d v="2026-06-10T18:59:49"/>
    <d v="2026-06-10T18:59:49"/>
    <s v="jhonatan.sanchez@upn.edu.pe"/>
    <s v="Jhonatan Fernando Sanchez Zambrano"/>
    <s v="Cambio de horarios integral UPN "/>
    <s v="La iniciativa busca fortalecer las condiciones de seguridad de estudiantes, docentes y personal administrativo que permanecen en las sedes hasta el término de las actividades académicas (22:40 h), horario en el que se incrementa su exposición a situaciones de inseguridad."/>
    <s v="UPN"/>
    <s v="Martín Santana - Rectorado UPN"/>
    <s v="Jhonatan Fernando Sanchez Zambrano"/>
    <s v="https://educorpperu.sharepoint.com/sites/ITCS/Documentos%20compartidos/Aplicaciones/Microsoft%20Forms/REGISTRO%20DE%20INICIATIVAS%20-%20GESTI%C3%93N%20DE%20LA%20DEMANDA%20V3/Aprobaci%C3%B3n%20de%20la%20iniciativa%20por%20el%20VP%20del%20%C3%A1rea%20sol/VB_Jhonatan%20Sanchez%20Zam.pdf"/>
    <s v="Carla Arias-Schreiber"/>
    <d v="2026-10-16T00:00:00"/>
    <s v="No"/>
    <n v="0"/>
    <n v="0"/>
    <s v="Otro"/>
    <s v="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
    <s v="Franjas horarias desde las 7.00 AM hasta las 10.10 PM"/>
    <s v="Nomina_x000a_Programación_x000a_Academia_x000a_"/>
    <s v="Alumnos"/>
    <s v="Experiencia"/>
    <s v="NO"/>
    <s v="No cuantificado o S/0"/>
    <s v="La iniciativa busca fortalecer las condiciones de seguridad de estudiantes, docentes y personal administrativo que permanecen en las sedes hasta el término de las actividades académicas (22:40 h), horario en el que se incrementa su exposición a situaciones de inseguridad._x000a_"/>
    <s v="https://educorpperu.sharepoint.com/sites/ITCS/_layouts/15/Doc.aspx?sourcedoc=%7B85B31776-5B25-4211-912A-A82899A28E2F%7D&amp;file=Gesti%C3%B3n%20de%20iniciativas%20-%20Horarios%207AM_Jhonatan%20Sanchez%20Zam.pptx&amp;action=edit&amp;mobileredirect=true"/>
    <n v="1.3"/>
    <x v="19"/>
    <m/>
    <m/>
    <m/>
    <m/>
    <s v="Pendiente fecha de asignación de LD"/>
    <m/>
    <m/>
    <m/>
    <m/>
    <m/>
    <m/>
    <m/>
    <s v="Pendiente"/>
    <m/>
  </r>
  <r>
    <n v="431"/>
    <d v="2026-07-10T10:34:18"/>
    <d v="2026-07-10T10:34:18"/>
    <s v="yenny.pajuelo@cibertec.pe"/>
    <s v="Yenny Ysabel Pajuelo Ramirez"/>
    <s v="Actualización UDCID - autenticación del estudiante"/>
    <s v="Garantizar el acceso continuo e ininterrumpido del 100% de los estudiantes a la plataforma Banner para los procesos de prematricula y matrícula, mediante la automatización de la actualización del campo UDCI."/>
    <s v="CIB"/>
    <s v="Danilo Tauil - GM TecVoc"/>
    <s v="Yenny Pajuelo"/>
    <s v="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
    <s v="Carla Arias-Schreiber"/>
    <d v="2026-11-09T00:00:00"/>
    <s v="No"/>
    <n v="0"/>
    <n v="0"/>
    <s v="ITSM"/>
    <s v="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
    <s v="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
    <s v="Experiencia del estudiante, Retención, Proceso de Matrícula, Sedes"/>
    <s v="Alumnos"/>
    <s v="Excelencia operativa"/>
    <s v="NO"/>
    <s v="Entre S/100,000.00 y S/500,000.00"/>
    <s v="Reducción de tiempo / Aumento en NPS / Retención del estudiante_x000a_"/>
    <s v="https://educorpperu.sharepoint.com/sites/ITCS/_layouts/15/Doc.aspx?sourcedoc=%7B73561A56-BCFD-4FBB-B994-8E3A0097CBD7%7D&amp;file=Formato%20Solicitud%20de%20Requerimientos%20(UDCID)%20S_Yenny%20Pajuelo%20Ramire.pptx&amp;action=edit&amp;mobileredirect=true"/>
    <n v="2.4"/>
    <x v="19"/>
    <m/>
    <m/>
    <m/>
    <m/>
    <s v="Pendiente fecha de asignación de LD"/>
    <m/>
    <m/>
    <m/>
    <m/>
    <m/>
    <m/>
    <m/>
    <s v="Pendiente"/>
    <m/>
  </r>
  <r>
    <n v="432"/>
    <d v="2026-12-10T18:34:55"/>
    <d v="2026-12-10T18:34:55"/>
    <s v="bruno.chiappe@laureate.pe"/>
    <s v="Bruno Chiappe Vegas"/>
    <s v="Implementación del Canal WhatsApp Omnicanal con Asistente Virtual Comercial SofIA"/>
    <s v="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
    <s v="LAU"/>
    <s v="Ivan Olivares - VP Marketing y Comercial"/>
    <s v="Jaime Medina Salcedo"/>
    <s v="https://educorpperu.sharepoint.com/sites/ITCS/Documentos%20compartidos/Aplicaciones/Microsoft%20Forms/REGISTRO%20DE%20INICIATIVAS%20-%20GESTI%C3%93N%20DE%20LA%20DEMANDA%20V3/Aprobaci%C3%B3n%20de%20la%20iniciativa%20por%20el%20VP%20del%20%C3%A1rea%20sol/Whatsapp%20Channel%20SofIA%20-%20aprob_Bruno%20Chiappe%20Vegas.pdf"/>
    <s v="Bruno Chiappe"/>
    <d v="2026-11-30T00:00:00"/>
    <s v="No"/>
    <n v="0"/>
    <n v="0"/>
    <s v="Otro"/>
    <s v="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
    <s v="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
    <s v="Procesos: Captación de prospectos, atención comercial, admisión_x000a_Áreas: Ventas, Marketing Digital, Command Center, Admisión"/>
    <s v="Alumnos"/>
    <s v="Experiencia"/>
    <s v="NO"/>
    <s v="No cuantificado o S/0"/>
    <s v="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
    <s v="https://educorpperu.sharepoint.com/sites/ITCS/_layouts/15/Doc.aspx?sourcedoc=%7BC499C532-F918-4659-850F-F2012613C5FD%7D&amp;file=AR_02_Canal_WhatsApp_Channel_y_Asistente_Virt_Bruno%20Chiappe%20Vegas.docx&amp;action=default&amp;mobileredirect=true"/>
    <n v="1.3"/>
    <x v="2"/>
    <s v="BC"/>
    <d v="2026-10-12T00:00:00"/>
    <m/>
    <m/>
    <s v=""/>
    <m/>
    <m/>
    <m/>
    <m/>
    <m/>
    <m/>
    <m/>
    <s v="Pendiente"/>
    <m/>
  </r>
  <r>
    <m/>
    <m/>
    <m/>
    <m/>
    <m/>
    <m/>
    <m/>
    <m/>
    <m/>
    <m/>
    <m/>
    <m/>
    <m/>
    <m/>
    <m/>
    <m/>
    <m/>
    <m/>
    <m/>
    <m/>
    <m/>
    <m/>
    <m/>
    <m/>
    <m/>
    <m/>
    <m/>
    <x v="20"/>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96"/>
    <d v="2026-04-14T18:58:27"/>
    <d v="2026-04-14T19:50:36"/>
    <s v="nicolas.morales@laureate.pe"/>
    <s v="Nicolas Morales Chumpitaz"/>
    <s v="Automatización del Monitoreo Académico: Trazabilidad, visualización y monitoreo del avance académico del docente"/>
    <s v="Necesitamos ser el copiloto del docente, para facilitar el cumplimiento de sus tareas diarias mediante alertas preventivas y soporte inmediato, logrando asegurar que su gestión administrativa sea impecable y nunca afecte su desempeño profesional."/>
    <s v="UPN"/>
    <s v="Martín Santana - Rectorado UPN"/>
    <s v="Robinson Amaya"/>
    <n v="0"/>
    <x v="0"/>
    <d v="2026-12-31T00:00:00"/>
    <s v="Si"/>
    <s v="G&amp;A"/>
    <m/>
    <s v="Otro"/>
    <s v="Sobreprocesamiento: Descargar reportes, hacer ajustes manuales y estandarizar datos para que el Power BI los lea: 1 colaborador al 100% y 2 colaboradores al 30%_x000a__x000a_Transporte: Solicitar y descargar reportes por correo electrónico y mover archivos de una carpeta a otra, total de reportes: 09_x000a__x000a_Sobreproducción: Enviar alertas automáticas a todos cuando quizás el problema es del sistema (como las reprogramaciones no leídas, y gestión por correo  de las programaciones realizadas por fuera por parte del docente_x000a__x000a_Movimiento Innecesario: El equipo de 5 personas saltando entre el correo, el reporte de asistencia, el sistema de reprogramaciones y el Power BI para &quot;averiguar qué pasó&quot;._x000a__x000a_Espera: Docentes esperando respuesta a sus consultas y el equipo esperando que lleguen los reportes solicitados por correo._x000a__x000a_Talento No Utilizado: Tener a 5 colaboradores al 100% de su capacidad haciendo tareas de &quot;copiar y pegar&quot; o respondiendo dudas básicas que una IA o un dashboard de autogestión podrían resolver._x000a__x000a_Defectos: No almacenamiento de la información, sistemas caídos, registro de la información en reportes manuales, lo que genera reclamos del tipo &quot;yo sí marqué&quot;_x000a__x000a_Inventario: En promedio 4,000 secciones por semana y miles de consultas acumuladas en la bandeja de entrada del equipo de 5 personas, más el crecimiento  por nuevo alcance de virtual y posgrado."/>
    <m/>
    <s v="Proceso de monitoreo de avance académico del docente"/>
    <s v="Docentes"/>
    <s v="Excelencia académica"/>
    <s v="NO"/>
    <s v="Menor a S/100,000.00"/>
    <s v="Eliminación de actividades manuales_x000a_Incremento del NPS docente_x000a_Cumplimiento en PO del equipo académico"/>
    <n v="0"/>
    <m/>
    <s v="Nicolas Morales"/>
    <s v="AM"/>
    <m/>
    <s v="Alta"/>
    <m/>
    <m/>
    <n v="3"/>
    <n v="54000"/>
    <n v="191700"/>
    <s v="La presente estimación es de Alto nivel y puede tener una desviación del 40%_x000a_No se recomienda licenciar a más de 4.5K docentes con BI Pro._x000a_El monto puede ajustarse, en fase de análisis y diseño luego de la validación con Arquitectura y Seguridad."/>
    <s v="Externos"/>
    <s v="Proyecto"/>
    <s v="SI"/>
    <s v="Finalizada"/>
    <m/>
    <s v="Ajuste del alcance"/>
    <s v="Media"/>
    <d v="2026-06-15T00:00:00"/>
    <d v="2026-06-22T00:00:00"/>
    <n v="5"/>
    <n v="228329.5"/>
    <s v="TC a S/ 3.5"/>
    <s v="Externos"/>
    <s v="Proyecto"/>
    <s v="Finalizado"/>
    <s v="Los IDs 96, 97 y 98, se deben implementar como programa, ya que comparten recursos como Project Manager y Analistas de Procesos/Funcional."/>
    <m/>
    <m/>
  </r>
  <r>
    <n v="97"/>
    <d v="2026-04-14T19:50:46"/>
    <d v="2026-04-14T20:25:19"/>
    <s v="nicolas.morales@laureate.pe"/>
    <s v="Nicolas Morales Chumpitaz"/>
    <s v="Automatización de las planillas manuales"/>
    <s v="Necesitamos reducir la manualidad en la elaboración de planillas para garantizar la transparencia en los pagos a los docentes por horas de dictado y novedado logrando eliminar la necesidad de reclamos y asegurar su estabilidad y bienestar personal."/>
    <s v="UPN"/>
    <s v="Martín Santana - Rectorado UPN"/>
    <s v="Robinson Amaya"/>
    <n v="0"/>
    <x v="0"/>
    <d v="2026-12-31T00:00:00"/>
    <s v="Si"/>
    <s v="G&amp;A"/>
    <m/>
    <s v="Otro"/>
    <s v="Sobreprocesamiento: Realizar validaciones y revisiones manuales de horas de dictado, asíncronos y horas extras para diferentes unidades (Posgrado, Centro de Idiomas, PDN, etc.)._x000a__x000a_Defectos: Pagos incorrectos o cálculos erróneos por fallas en la digitación o interpretación de las reglas de cada planilla manual._x000a__x000a_Inventario: Acumulación de &quot;Novedades&quot; y reportes de horas esperando a ser procesados al cierre de mes._x000a__x000a_Transporte: Mover archivos de reportes desde Educación Virtual, Posgrado y Centro de Idiomas hacia la persona que consolida._x000a__x000a_Espera: El tiempo que pasa desde que el docente dicta su hora hasta que la planilla es validada y finalmente pagada._x000a__x000a_Movimientos Innecesarios: El analista saltando entre múltiples reportes de diferentes fuentes para consolidar una sola planilla._x000a__x000a_Sobreproducción: Generar reportes manuales detallados para cada unidad académica, que luego tienen que volver a ser procesados por el equipo de planillas._x000a__x000a_Talento No Utilizado: Tener a un analista experto dedicando el 60% de su capacidad anual a tareas de validación y &quot;verificación de topes de horas&quot;."/>
    <m/>
    <s v="Elaboración de Planilla Docente."/>
    <s v="Docentes"/>
    <s v="Excelencia operativa"/>
    <s v="NO"/>
    <s v="Menor a S/100,000.00"/>
    <s v="Eliminación del retrabajo por errores manuales_x000a_Incremento en NPS del docente_x000a_Exactitud en el Cálculo de Novedades_x000a_"/>
    <n v="0"/>
    <m/>
    <s v="Nicolas Morales"/>
    <s v="AM"/>
    <m/>
    <s v="Alta"/>
    <m/>
    <m/>
    <n v="4"/>
    <n v="62000"/>
    <n v="220100"/>
    <s v="La presente estimación es de Alto nivel y puede tener una desviación del 40%_x000a_El monto puede ajustarse, en fase de análisis y diseño luego de la validación con Arquitectura y Seguridad."/>
    <s v="Externos"/>
    <s v="Proyecto"/>
    <s v="SI"/>
    <s v="Finalizada"/>
    <m/>
    <s v="Ajuste del alcance"/>
    <s v="Media"/>
    <d v="2026-06-15T00:00:00"/>
    <d v="2026-06-22T00:00:00"/>
    <n v="7"/>
    <n v="254409.68"/>
    <s v="TC a S/ 3.5"/>
    <s v="Externos"/>
    <s v="Proyecto"/>
    <s v="Finalizado"/>
    <s v="Los IDs 96, 97 y 98, se deben implementar como programa, ya que comparten recursos como Project Manager y Analistas de Procesos/Funcional."/>
    <m/>
    <m/>
  </r>
  <r>
    <n v="98"/>
    <d v="2026-04-15T00:20:58"/>
    <d v="2026-04-15T06:50:03"/>
    <s v="nicolas.morales@laureate.pe"/>
    <s v="Nicolas Morales Chumpitaz"/>
    <s v="Implementación de Ticketera de solicitudes de cambios en la programación con flujos automáticos de control, respuestas y SLA"/>
    <s v="Necesitamos asegurar que los docentes cuenten con una herramienta para realizar consultas y solicitudes para que puedan obtener respuesta a las mismas dentro de plazos logrando eliminar actividades manuales del proceso y mejorar el NPS del docente."/>
    <s v="UPN"/>
    <s v="Martín Santana - Rectorado UPN"/>
    <s v="Robinson Amaya"/>
    <n v="0"/>
    <x v="0"/>
    <d v="2026-12-31T00:00:00"/>
    <s v="Si"/>
    <s v="G&amp;A"/>
    <m/>
    <s v="Otro"/>
    <s v="Sobreprocesamiento: Recibir consultas por diferentes canales, analizar cada caso, solicitudes de aprobaciones que pudieran no ser necesarias y ejecutar el cambio es manual._x000a__x000a_Transporte: Al no tener un canal claro para ingreso de solicitudes, muchas pasan por desplazamientos innecesarios hasta que se canalizan con la persona correcta._x000a__x000a_Sobreproducción: Envío de correos en copia a personas de forma innecesaria_x000a__x000a_Movimiento Innecesario: Consultas en sistemas, reportes y otras bases para validar la aplicación de un cambio._x000a__x000a_Espera: Coordinadores de Carrera  esperando respuesta a sus consultas y enviando recordatorios de seguimiento: SLA 1 día hábil ( se vuelve mas crítico durante matrícula) _x000a__x000a_Talento No Utilizado: 15 asistentes invierten el 20% de capacity atendiendo solicitudes durante todo el año (4 FTE’s)_x000a__x000a_Defectos: No almacenamiento de la información, no se generan registros ni métricas de las solicitudes ni atenciones._x000a__x000a_Inventario: Las solicitudes no quedan registrados en ninguna plataforma ni base de datos. NO hay métricas para toma de decisiones."/>
    <m/>
    <s v="Proceso de gestión de consultas de docentes"/>
    <s v="Docentes"/>
    <s v="Excelencia operativa"/>
    <s v="NO"/>
    <s v="Menor a S/100,000.00"/>
    <s v="Eliminación de actividades manuales_x000a_Mejora en experiencia del Coordinador / Docente TC._x000a_Impacto positivo en NPS del estudiante (indirecto)"/>
    <n v="0"/>
    <m/>
    <s v="Nicolas Morales"/>
    <s v="AM"/>
    <m/>
    <s v="Alta"/>
    <m/>
    <m/>
    <n v="5"/>
    <n v="84000"/>
    <n v="298200"/>
    <s v="La presente estimación es de Alto nivel y puede tener una desviación del 40%_x000a_El monto puede ajustarse, en fase de análisis y diseño luego de la validación con Arquitectura y Seguridad."/>
    <s v="Externos"/>
    <s v="Proyecto"/>
    <s v="SI"/>
    <s v="Finalizada"/>
    <m/>
    <s v="Ajuste del alcance"/>
    <s v="Media"/>
    <d v="2026-06-15T00:00:00"/>
    <d v="2026-06-22T00:00:00"/>
    <n v="5"/>
    <n v="281395.09999999998"/>
    <s v="TC a S/ 3.5"/>
    <s v="Externos"/>
    <s v="Proyecto"/>
    <s v="Finalizado"/>
    <s v="Los IDs 96, 97 y 98, se deben implementar como programa, ya que comparten recursos como Project Manager y Analistas de Procesos/Funcional."/>
    <m/>
    <m/>
  </r>
  <r>
    <n v="113"/>
    <d v="2026-04-23T09:46:15"/>
    <d v="2026-04-23T09:51:35"/>
    <s v="jose.herbozo@laureate.pe"/>
    <s v="José Paredes Herbozo"/>
    <s v="Elaborar un Funnel para el equipo de We Talk"/>
    <s v="Tener visibilidad de la información de ventas de We Talk que se ofrece para las 3 instituciones."/>
    <s v="LAU"/>
    <s v="Ivan Olivares - VP Marketing y Comercial"/>
    <s v="Gianfranco Espinoza"/>
    <m/>
    <x v="1"/>
    <d v="2026-05-30T00:00:00"/>
    <s v="Si"/>
    <s v="Revenue Growth"/>
    <n v="77760"/>
    <s v="Otro"/>
    <s v="Actualmente el equipo de We Talk no tiene un dashboard para visualizar sus ventas en las 3 instituciones."/>
    <s v="Que el equipo de We Talk tenga un dashboard para visualizar sus ventas en las 3 instituciones."/>
    <s v="Ventas"/>
    <s v="Administrativos"/>
    <s v="Crecimiento escalable"/>
    <s v="NO"/>
    <s v="No cuantificado o S/0"/>
    <s v="Mejor toma de decisiones, incremento en ventas"/>
    <n v="0"/>
    <n v="0.65"/>
    <s v="Aaron Melgar"/>
    <s v="AM"/>
    <d v="2026-04-30T00:00:00"/>
    <s v="Media"/>
    <m/>
    <m/>
    <n v="4.0999999999999996"/>
    <s v="Datalake: $32,445_x000a_Aplicación Genesys: $7,646.40_x000a_Total: $40,091.4"/>
    <s v="Datalake: S/. 115,179.75_x000a_Aplicación Genesys: S/.27,144.72_x000a_Total: S/. 142,324.47"/>
    <s v="    La estimación fue realizada tomando como referencia el documento funcional y working previamente elaborado por el equipo Cesar Soplin.  _x000a_* La estimación contempla:_x000a_    * Ingesta de fuentes_x000a_    * Procesamiento en Data Lake_x000a_    * Transformaciones_x000a_    * Disponibilización final en formato Parquet/Delta._x000a_* La estimación considera una capacidad de trabajo equivalente a 3 recursos de proveedor._x000a_* No contempla desarrollos aplicativos ni modificaciones sobre sistemas fuente (CRM, Banner, Sócrates, Genesys)._x000a_* Se asume reutilización parcial de lógica existente del Funnel WeTalk UPC._x000a_* Se asume disponibilidad de accesos, ambientes y fuentes necesarias para el desarrollo._x000a_* Se requiere disponibilidad de los equipos de :_x000a_    * CRM UPC, UPN, CIB_x000a_    * Banner UPC, UPN, CIB_x000a_    * Sócrates UPC, CIB_x000a_    * Sócrates Inglés UPC,CIB_x000a_    * Genesys UPC,CIB,UPN_x000a_        para atención de consultas funcionales y técnicas durante el desarrollo._x000a_* La estimación no contempla dashboards, Power BI ni consumo analítico._x000a_* No contempla integraciones en tiempo real ni APIs._x000a_* La disponibilización final será mediante archivos Parquet/Delta dentro del ecosistema Data Lake._x000a_* Cualquier cambio funcional o técnico posterior podrá impactar esfuerzo y cronograma._x000a_* Contemple elavorar los Wetalk UPN Y CIB "/>
    <s v="Externos"/>
    <m/>
    <s v="SI"/>
    <s v="Terminado"/>
    <m/>
    <m/>
    <m/>
    <m/>
    <m/>
    <m/>
    <m/>
    <m/>
    <m/>
    <m/>
    <m/>
    <m/>
    <m/>
    <s v="En revisión del presupuesto."/>
  </r>
  <r>
    <n v="134"/>
    <d v="2026-05-04T16:47:58"/>
    <d v="2026-05-04T17:08:44"/>
    <s v="jorge.santacruz@laureate.pe"/>
    <s v="Jorge Santa Cruz Espinoza"/>
    <s v="Fase 2 Mis Procesos Goldenbelt"/>
    <s v="Como parte de los acuerdos de continuidad para el proyecto de Mis Procesos Goldenbelt, en esta Fase 2 se requiere incorporar toda la documentación de procesos de Laureate Perú."/>
    <s v="LAU"/>
    <s v="Rossina Caballero - VP Legal"/>
    <s v="Jorge Santa Cruz"/>
    <s v="https://educorpperu-my.sharepoint.com/personal/diana_zapata_laureate_pe1/Documents/Aplicaciones/Microsoft%20Forms/REGISTRO%20DE%20INICIATIVAS%20-%20GESTI%C3%93N%20DE%20LA%20DEMANDA%20(2%201/Pregunta/Aprobaci%C3%B3n%20de%20inicio%20de%20Fase%20II%20Mis%20Procesos_Jorge%20Santa%20Cruz%20Esp.pdf"/>
    <x v="2"/>
    <d v="2026-08-04T00:00:00"/>
    <s v="No"/>
    <n v="0"/>
    <m/>
    <s v="Otro"/>
    <s v="Actualmente contamos con un aplicativo diseñado en PowerApps que gestiona y tiene como repositorio la documentación de Laureate Perú, y se plantea migrar toda información a la plataforma centralizada de Mis Procesos Goldenbelt"/>
    <s v="Centralizar en una misma fuente toda la documentación centralizada/corporativa e institucional según perfiles de acceso de cada colaborador"/>
    <s v="Todos los procesos centralizados de la organización "/>
    <s v="Administrativos"/>
    <s v="Excelencia operativa"/>
    <s v="NO"/>
    <s v="No cuantificado o S/0"/>
    <s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
    <s v="https://educorpperu-my.sharepoint.com/personal/diana_zapata_laureate_pe1/_layouts/15/Doc.aspx?sourcedoc=%7B624F527C-33C1-4CED-9E49-04BF8077595A%7D&amp;file=Goldenbelt_presentaci%C3%B3n_Jorge%20Santa%20Cruz%20Esp.pptx&amp;action=edit&amp;mobileredirect=true"/>
    <n v="0.75"/>
    <s v="Nohelí Cabrera"/>
    <s v="JR"/>
    <d v="2026-05-05T00:00:00"/>
    <s v="Media"/>
    <d v="2026-05-14T00:00:00"/>
    <d v="2026-05-27T00:00:00"/>
    <n v="3"/>
    <m/>
    <n v="40800"/>
    <s v="Se esta considerando la contratacion de un experto en integraciones para la integración entre HCM y Goldenbelt._x000a_Los otros 2 requerimiento: _x000a_1. Activacion del APP: esta en curso. _x000a_2. Enmascaramiento de la URL: desestimado"/>
    <s v="Externos"/>
    <s v="Proyecto"/>
    <s v="SI"/>
    <s v="Finalizado"/>
    <s v="11/06: 1. Para la integración con HCM, el proveedor ha dado disponibilidad para la semana del 15/06. 2. La app móvil ya se configuró, pero aún presenta errores. 3. El enmascaramiento de ha desestimado._x000a_04/06: 3 requerimientos:_x000a_1. Integración HCM. En proceso._x000a_2. Activación de aplicación móvil. En ejecución._x000a_3. Enmascaramiento de URL. Se revisó y no es posible enmascarar de manera natural con la aplicación. _x000a_Nueva fecha fin: 11/06._x000a_28/05: Ya se tiene la información, se procederá a estimar. Dependencia del proveedor para dar estimación de la activación de la APP. Nueva fecha fin 04/06_x000a_CQ: 06.05.26: Es necesario contar con la lista de requerimientos para este pedido ya que Goldenbelt es una herramienta SaaS y la fase 2 tendria que ser estimada por el proveedor, asi mismo tener en cuenta que la data es responsabilidad del equipo usuario, si la fase 2 consiste en llevar la información a GoldenBelt eso lo puede hacer el area usuaria sin necesidad de participación de aplicaciones._x000a_CQ:14.05.26: se inicia la estimación ya que el equipo de procesos nos alcanzo el detalle del alcance de la fase 2"/>
    <m/>
    <m/>
    <m/>
    <m/>
    <m/>
    <m/>
    <m/>
    <m/>
    <m/>
    <m/>
    <m/>
    <m/>
    <s v="Pendiente detallar la estimación"/>
  </r>
  <r>
    <n v="177"/>
    <d v="2026-05-26T00:00:00"/>
    <d v="2026-05-26T00:00:00"/>
    <s v="nicolas.morales@laureate.pe"/>
    <s v="Nicolas Morales Chumpitaz"/>
    <s v="Solución para categorización y segmentación automática de Tickets. Potenciar chatbot en HCM y escalamiento automático al COE por nivel de consultas y consultas dirigidas a líderes. "/>
    <s v="Garantizar una atención inmediata, entregando información de precisa, accesible y resolutiva que permita resolver sus necesidades en el menor tiempo posible."/>
    <s v="LAU"/>
    <s v="Tairi Ruillier- VP Personas y Cultura"/>
    <s v="Alfredo Ávalos"/>
    <s v="https://educorpperu-my.sharepoint.com/personal/diana_zapata_laureate_pe1/Documents/Aplicaciones/Microsoft%20Forms/REGISTRO%20DE%20INICIATIVAS%20-%20GESTI%C3%93N%20DE%20LA%20DEMANDA%20(2%201/Pregunta/RE%20%5BSPO%5D%20Iniciativa%20Productividad%20GTH%20cLEAN+I_Nicolas%20Morales%20Chum%201.png"/>
    <x v="2"/>
    <d v="2026-12-31T00:00:00"/>
    <s v="Si"/>
    <s v="G&amp;A"/>
    <n v="77768"/>
    <s v="Otro"/>
    <s v="Sobreproducción: Respuestas manuales repetidas para consultas frecuentes._x000a__x000a_Inventario: Acumulación de tickets pendientes de consultas sin resolver._x000a__x000a_Defectos: Respuestas incorrectas e incompletas/ Falta de información._x000a__x000a_Sobreprocesamiento: Revisión de información ya disponible// Uso de varios sistemas para una sola consulta._x000a__x000a_Espera: Tiempos largo de espera para consultas generals_x000a__x000a_Talento No Utilizado: Especialistas que pueden terminar atendiendo consultas básicas"/>
    <s v="Actividad 1: Registrar la información requerida  - Registrar la consulta - Atención de consultas de Nivel 1 - Escalamiento de preguntas especializadas. - Atención de consultas de Nivel 2. - Registro de satisfacción  Actividad 2: Trazabilidad y Visibilidad de avance"/>
    <s v="Atención de consultas de colaboradores - GTH"/>
    <s v="Administrativos"/>
    <s v="Excelencia operativa"/>
    <s v="NO"/>
    <s v="Entre S/100,000.00 y S/500,000.00"/>
    <s v="7,298 Horas liberadas anual_x000a_Mejora en la experiencia del colaborador_x000a_Reducción de SLA."/>
    <s v="https://educorpperu-my.sharepoint.com/personal/diana_zapata_laureate_pe1/_layouts/15/Doc.aspx?sourcedoc=%7B914F4D00-C724-43CE-B1C4-63B924EC796C%7D&amp;file=LEAN%2BIA_Pitch%20TI_GTH_Nicolas%20Morales%20Chum%201.pptx&amp;action=edit&amp;mobileredirect=true"/>
    <n v="2.4"/>
    <s v="Carlos Gamero"/>
    <s v="AM"/>
    <d v="2026-06-04T00:00:00"/>
    <s v="Alta"/>
    <d v="2026-04-24T00:00:00"/>
    <d v="2026-05-22T00:00:00"/>
    <n v="3"/>
    <n v="51030"/>
    <n v="181156.5"/>
    <m/>
    <s v="Externos"/>
    <s v="Proyecto"/>
    <s v="SI"/>
    <s v="Finalizado"/>
    <s v="_x000a__x000a_20/05: Se entregó la estimación_x000a_18/06: El equipo SPO revisará con GTH los requerimientos ajustados a solicitud del área usuaria. En la revisión, se especificaron los siguientes detalles: &quot;Deben poder ingresar a la aplicación excolaboradores cuyo correo personal, no necesariamente lo tengamos registrado&quot;; &quot;Existen 30 casuísticas cuyo resultado de respuesta vienen de otras aplicaciones como HCM, y se requiere que la respuesta sea con un formato específico&quot;."/>
    <s v="Ajuste del alcance"/>
    <s v="Media"/>
    <d v="2026-07-01T00:00:00"/>
    <d v="2026-07-08T00:00:00"/>
    <n v="6"/>
    <n v="292250"/>
    <s v="One Time: 236,250_x000a_Recurrente: 56,000_x000a_Hay disponibilidad de PM y QA_x000a_No considera inversión para Gestión del Cambio._x000a_Aplica para los 66 casos identificados, de los cuáles 38 tienen integración._x000a_Sujeto a revisión de impacto con PeopleSoft por implementación de Oracle Fusion._x000a_"/>
    <s v="Externos"/>
    <s v="Proyecto"/>
    <s v="Finalizado"/>
    <s v="26/06: GTH entrega la información solicitada para la estimación._x000a_07/07: Se revisa con AI COE la iniciativa y se solicita la identificación de cuantos casos de atención requieren integración_x000a_08/07: Se identifica que el 42% de los casos requiere de integración."/>
    <m/>
    <m/>
  </r>
  <r>
    <n v="340"/>
    <d v="2026-08-04T22:24:08"/>
    <d v="2026-08-05T09:42:24"/>
    <s v="nestor.ayasta@laureate.pe"/>
    <s v="Nestor Ayasta Valera"/>
    <s v="Recepción, Persistencia y Gestión de BSUID de WhatsApp"/>
    <s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
    <s v="LAU"/>
    <s v="Ivan Olivares - VP Marketing y Comercial"/>
    <s v="Humberto Cáceres"/>
    <s v="https://educorpperu-my.sharepoint.com/personal/diana_zapata_laureate_pe1/Documents/Aplicaciones/Microsoft%20Forms/REGISTRO%20DE%20INICIATIVAS%20-%20GESTI%C3%93N%20DE%20LA%20DEMANDA%20(2%201/Pregunta/Captura%20de%20pantalla%202026-07-21%20112515_Nestor%20Ayasta%20Valera%201.png"/>
    <x v="3"/>
    <d v="2026-08-31T00:00:00"/>
    <s v="No"/>
    <n v="0"/>
    <n v="0"/>
    <s v="Otro"/>
    <s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
    <s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
    <s v="Prospección, Mkt Digital, Command Center, Ventas, BI"/>
    <s v="Todos"/>
    <s v="Excelencia operativa"/>
    <s v="NO"/>
    <s v="Entre S/100,000.00 y S/500,000.00"/>
    <s v="Prospecto nunca se pierde. El asesor gana contexto. Funnel más honesto. Menos ruido en Genesys. Identidad que madura sola. Base de datos más limpia."/>
    <s v="https://educorpperu.sharepoint.com/:w:/s/PROCESOSDEADMISIN/IQC18ST5RpiISJCbFccCsnpgAdCRVfzMWSuvUkpg6fvb8Qs?e=EqUv2N&amp;wdExp=TEAMS-TREATMENT&amp;web=1"/>
    <n v="1.5"/>
    <s v="César Soplín"/>
    <s v="AM"/>
    <d v="2026-08-10T00:00:00"/>
    <s v="Alta"/>
    <d v="2026-08-10T00:00:00"/>
    <d v="2026-09-07T00:00:00"/>
    <n v="1"/>
    <n v="3500"/>
    <n v="12425"/>
    <s v="Solo exponer el API. Luego GENESYS y CHATIGO tienen que enviar los datos."/>
    <s v="Internos / Externos"/>
    <s v="Requerimiento"/>
    <s v="SI"/>
    <s v="Finalizada"/>
    <s v="Interno se expone el API. Externo el proveedor envia."/>
    <m/>
    <m/>
    <m/>
    <m/>
    <m/>
    <m/>
    <m/>
    <m/>
    <m/>
    <m/>
    <m/>
    <m/>
    <m/>
  </r>
  <r>
    <n v="395"/>
    <d v="2026-09-21T21:25:21"/>
    <d v="2026-09-21T21:29:44"/>
    <s v="jose.herbozo@laureate.pe"/>
    <s v="José Paredes Herbozo"/>
    <s v="Piloto Genesys Copilot: asistencia en tiempo real al asesor comercial."/>
    <s v="Asistir al asesor en tiempo real con respuestas, conocimiento y próximos pasos, reduciendo su esfuerzo y estandarizando la atención; disminuir el TMO/AHT; mejorar la conversión comercial; y elevar la calidad y el cumplimiento."/>
    <s v="UPC"/>
    <s v="Ivan Olivares - VP Marketing y Comercial"/>
    <s v="Jaime Medina Salcedo"/>
    <s v="https://educorpperu-my.sharepoint.com/personal/diana_zapata_laureate_pe1/Documents/Aplicaciones/Microsoft%20Forms/REGISTRO%20DE%20INICIATIVAS%20-%20GESTI%C3%93N%20DE%20LA%20DEMANDA%20(2%201/Pregunta/olk_U8L1QjHKPo_Jos%C3%A9%20Paredes%20Herbozo.png"/>
    <x v="1"/>
    <d v="2026-10-31T00:00:00"/>
    <s v="No"/>
    <n v="0"/>
    <n v="0"/>
    <s v="Otro"/>
    <s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
    <s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
    <s v="Procesos impactados: Atención comercial en tiempo real: argumentación, manejo de objeciones, tipificación y cierre de la interacción (ACW)._x000a__x000a_Áreas beneficiadas: Ventas/Comercial, Calidad, Operaciones Comerciales, TI."/>
    <s v="Administrativos"/>
    <s v="Excelencia operativa"/>
    <s v="NO"/>
    <s v="No cuantificado o S/0"/>
    <s v="Estandarización de la atención comercial entre asesores._x000a_Mejora en el manejo de objeciones y argumentación._x000a_Mayor calidad y adherencia al speech/proceso._x000a_Reducción del esfuerzo manual del asesor en la tipificación (ACW)._x000a_Aprendizaje para evaluar la viabilidad de réplica en UPC, UPN y Cibertec."/>
    <s v="https://educorpperu-my.sharepoint.com/personal/diana_zapata_laureate_pe1/_layouts/15/Doc.aspx?sourcedoc=%7BEAA8EBCA-562A-4852-AD47-94FC12F890F1%7D&amp;file=Caso_de_Uso_Genesys_Copilot_Piloto_Jos%C3%A9%20Paredes%20Herbozo.docx&amp;action=default&amp;mobileredirect=true"/>
    <n v="0.6"/>
    <s v="César Soplín"/>
    <s v="AM"/>
    <d v="2026-09-22T00:00:00"/>
    <s v="Media"/>
    <d v="2026-09-28T00:00:00"/>
    <d v="2026-10-12T00:00:00"/>
    <n v="1"/>
    <n v="0"/>
    <n v="0"/>
    <s v="Costos de consumo los asume area usuaria. Solo es activación"/>
    <s v="Internos / Externos"/>
    <s v="Requerimiento"/>
    <s v="SI"/>
    <s v="Finalizada"/>
    <s v="Solicitante debe confirmar OK con las condiciones comerciales del proveedor."/>
    <m/>
    <m/>
    <m/>
    <m/>
    <m/>
    <m/>
    <m/>
    <m/>
    <m/>
    <m/>
    <m/>
    <m/>
    <m/>
  </r>
  <r>
    <n v="209"/>
    <d v="2026-05-27T18:52:00"/>
    <d v="2026-05-27T19:15:50"/>
    <s v="nancy.fernandez@laureate.pe"/>
    <s v="Nancy Fernandez Ventosilla"/>
    <s v="Conectar Sócrates con el nuevo Spring CIB"/>
    <s v="Conectar Sócrates con el nuevo Spring CIB para que funcione como el modelo UPC"/>
    <s v="CIB"/>
    <s v="Danilo Tauil - GM TecVoc"/>
    <s v="Davi Paula Lima"/>
    <s v="https://educorpperu-my.sharepoint.com/personal/diana_zapata_laureate_pe1/Documents/Aplicaciones/Microsoft%20Forms/REGISTRO%20DE%20INICIATIVAS%20-%20GESTI%C3%93N%20DE%20LA%20DEMANDA%20(2%201/Pregunta/Captura%20de%20pantalla%202026-05-27%20185912_Nancy%20Fernandez%20Vent.png"/>
    <x v="0"/>
    <d v="2026-06-12T00:00:00"/>
    <s v="No"/>
    <n v="0"/>
    <n v="0"/>
    <s v="Otro"/>
    <s v="Actualmente CIB trabaja con Socrates Obligaciones, se requiere saber si el esfuerzo que se realizo en Grandeza y que quwdo al 90% (pensando en conectarse al Orquestador) sirve para tener el modelo UPC"/>
    <s v="modelo UPC con nuevo Socrates "/>
    <s v="Admisión"/>
    <s v="Administrativos"/>
    <s v="Excelencia operativa"/>
    <s v="NO"/>
    <s v="No cuantificado o S/0"/>
    <s v="menos trabajo manual"/>
    <s v="https://educorpperu-my.sharepoint.com/personal/diana_zapata_laureate_pe1/_layouts/15/Doc.aspx?sourcedoc=%7BE6C8C03C-44D9-4A87-8258-F1B8C85A087D%7D&amp;file=20250917%20Grandeza%20Fase%202%20-%20Status%20Comit%C3%A9%20Dire_Nancy%20Fernandez%20Vent.pptx&amp;action=edit&amp;mobileredirect=true"/>
    <n v="0.6"/>
    <s v="Elmer Zapata"/>
    <s v="AM"/>
    <d v="2026-06-02T00:00:00"/>
    <s v="Alta"/>
    <d v="2026-07-20T00:00:00"/>
    <d v="2026-08-17T00:00:00"/>
    <n v="12"/>
    <n v="100000"/>
    <n v="350000"/>
    <s v="Se han considerado los requerimientos de UPC y se ha cruzado con las funcionalidades existentes de CIB, se ha estimado en base a la experiencia en UPC."/>
    <s v="Externos e Internos"/>
    <s v="Proyecto"/>
    <s v="No"/>
    <s v="Finalizado"/>
    <s v="04/06: Es complejidad alta, pero conocemos la criticidad del caso por lo que trataremos de tener la estimación lo antes posible."/>
    <m/>
    <m/>
    <m/>
    <m/>
    <m/>
    <m/>
    <m/>
    <m/>
    <m/>
    <m/>
    <m/>
    <m/>
    <m/>
  </r>
  <r>
    <n v="181"/>
    <d v="2026-05-27T11:45:41"/>
    <d v="2026-05-27T12:36:30"/>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
    <s v="CORP"/>
    <s v="Humberto Marotta - Tecnologías y transformación digital"/>
    <s v="Carlos Sanchez"/>
    <s v="https://educorpperu-my.sharepoint.com/personal/diana_zapata_laureate_pe1/Documents/Aplicaciones/Microsoft%20Forms/REGISTRO%20DE%20INICIATIVAS%20-%20GESTI%C3%93N%20DE%20LA%20DEMANDA%20(2%201/Pregunta/Implementaci%C3%B3n%20Microsegmentaci%C3%B3n%20Illumio_Carlos%20Sanchez%20Rubio.pdf"/>
    <x v="4"/>
    <d v="2026-11-30T00:00:00"/>
    <s v="No"/>
    <n v="0"/>
    <n v="0"/>
    <s v="Seguridad de la informaciónSeguridad de la información"/>
    <s v="Actualmente, las comunicaciones entre componentes o ambientes pueden ser más amplias de lo necesario. Esto facilita propagación de amenazas, movimientos laterales y mayores impactos ante el compromiso de un activo._x000a_Los controles de red existentes protegen a nivel perimetral o por segmentos amplios, pero no necesariamente restringen de forma granular las comunicaciones entre cargas, aplicaciones o servidores críticos."/>
    <s v="Las aplicaciones críticas deben operar con reglas de comunicación mínimas necesarias, controladas a nivel granular, permitiendo únicamente el tráfico explícitamente autorizado entre componentes."/>
    <s v="Aplicaciones y Sistemas - Soluciones de Finanzas y BackOffice_x000a_Aplicaciones en alcance:_x000a_- ASBANC UPC_x000a_- ASBANC CIB_x000a_- ASBANC UPN_x000a_- Spring UPC_x000a_- Spring CIB_x000a_- Peoplesoft HCM_x000a_- Peoplesoft 9.2_x000a_- Facturación Electrónica_x000a_"/>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pdf"/>
    <n v="1.8"/>
    <s v="Elmer Zapata"/>
    <s v="AM"/>
    <d v="2026-05-27T00:00:00"/>
    <s v="Alta"/>
    <d v="2026-07-20T00:00:00"/>
    <d v="2026-08-17T00:00:00"/>
    <n v="2"/>
    <n v="0"/>
    <n v="0"/>
    <m/>
    <s v="Internos"/>
    <s v="Requerimiento no catalogado"/>
    <s v="No"/>
    <s v="Finalizado"/>
    <m/>
    <m/>
    <m/>
    <m/>
    <m/>
    <m/>
    <m/>
    <m/>
    <m/>
    <m/>
    <m/>
    <m/>
    <m/>
    <m/>
  </r>
  <r>
    <n v="308"/>
    <d v="2026-07-21T11:03:30"/>
    <d v="2026-07-21T11:55:08"/>
    <s v="nestor.ayasta@laureate.pe"/>
    <s v="Nestor Ayasta Valera"/>
    <s v="Estandarizar 50 Campos en el ecosistema comercial: CRM, Genesys, HubSpot y Chattigo"/>
    <s v="Contrato de datos común CRM ↔ Genesys ↔ HubSpot ↔ Chattigo"/>
    <s v="LAU"/>
    <s v="Ivan Olivares - VP Marketing y Comercial"/>
    <s v="Néstor Ayasta"/>
    <s v="https://educorpperu-my.sharepoint.com/personal/diana_zapata_laureate_pe1/Documents/Aplicaciones/Microsoft%20Forms/REGISTRO%20DE%20INICIATIVAS%20-%20GESTI%C3%93N%20DE%20LA%20DEMANDA%20(2%201/Pregunta/Captura%20de%20pantalla%202026-07-21%20112515_Nestor%20Ayasta%20Valera.png"/>
    <x v="3"/>
    <d v="2026-08-31T00:00:00"/>
    <s v="No"/>
    <n v="0"/>
    <n v="0"/>
    <s v="Otro"/>
    <s v="Los 50 campos del contrato deben existir con el mismo nombre y tipo de dato en todas las herramientas del ecosistema: CRM MS Dynamics, Genesys, HubSpot y Chattigo."/>
    <s v="Este pedido asegura la estructura de datos — que los campos existan, con el tipo correcto y sean usables"/>
    <s v="Admisión , Marketing Digital, BI, Command Center"/>
    <s v="Todos"/>
    <s v="Excelencia operativa"/>
    <s v="NO"/>
    <s v="Entre S/100,000.00 y S/500,000.00"/>
    <s v="Elimina el retrabajo y los errores de mapeo, Da trazabilidad y confiabilidad al dato del prospecto, Es la base para dos capacidades nuevas de negocio que hoy no existen"/>
    <s v="https://educorpperu-my.sharepoint.com/personal/diana_zapata_laureate_pe1/_layouts/15/Doc.aspx?sourcedoc=%7B1F6ED5D5-C153-47A0-A002-2CAF1EA1FE6A%7D&amp;file=Pedidos%20UPN%20MEJORAS_Nestor%20Ayasta%20Valera%206.pptx&amp;action=edit&amp;mobileredirect=true"/>
    <n v="1.5"/>
    <s v="César Soplín"/>
    <s v="AM"/>
    <d v="2026-07-22T00:00:00"/>
    <s v="Alta"/>
    <d v="2026-08-03T00:00:00"/>
    <d v="2026-08-31T00:00:00"/>
    <n v="1"/>
    <n v="0"/>
    <n v="0"/>
    <s v="Implementación en Dynamics"/>
    <s v="Internos"/>
    <s v="Requerimiento"/>
    <s v="SI"/>
    <s v="Finalizado"/>
    <s v="Programa NOVA"/>
    <m/>
    <m/>
    <m/>
    <m/>
    <m/>
    <m/>
    <m/>
    <m/>
    <m/>
    <m/>
    <m/>
    <m/>
    <m/>
  </r>
  <r>
    <n v="412"/>
    <d v="2026-09-30T18:58:14"/>
    <d v="2026-09-30T19:01:22"/>
    <s v="jose.herbozo@laureate.pe"/>
    <s v="José Paredes Herbozo"/>
    <s v="Actualización del Reporte 01 GDO digital doc pendiente"/>
    <s v="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
    <s v="UPN"/>
    <s v="Ivan Olivares - VP Marketing y Comercial"/>
    <s v="Ada Cadillo"/>
    <s v="https://educorpperu.sharepoint.com/sites/ITCS/Documentos%20compartidos/Aplicaciones/Microsoft%20Forms/REGISTRO%20DE%20INICIATIVAS%20-%20GESTI%C3%93N%20DE%20LA%20DEMANDA%20V3/Aprobaci%C3%B3n%20de%20la%20iniciativa%20por%20el%20VP%20del%20%C3%A1rea%20sol/olk_UlOLAiv8Qh_Jos%C3%A9%20Paredes%20Herbozo.png"/>
    <x v="1"/>
    <d v="2026-10-08T00:00:00"/>
    <s v="No"/>
    <n v="0"/>
    <n v="0"/>
    <s v="Otro"/>
    <s v="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
    <s v="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
    <s v="Proceso de gestión documental (GDO) de alumnos_x000a_Procesos de enrollment y retención_x000a_Áreas académicas y administrativas que dan seguimiento a documentos pendientes_x000a_Áreas comerciales y de Customer Success_x000a_Legal y cumplimiento normativo_x000a_TI, como responsable del reporte y del proyecto WebGestionDocumental"/>
    <s v="Administrativos"/>
    <s v="Excelencia operativa"/>
    <s v="NO"/>
    <s v="No cuantificado o S/0"/>
    <s v="Información de documentos pendientes más confiable y actualizada._x000a_Menor dependencia de una herramienta obsoleta (CRM 2011) y de consolidaciones manuales._x000a_Mejor seguimiento de los alumnos con documentos pendientes, lo que favorece su matrícula y permanencia._x000a_Menor riesgo de incumplimientos legales y normativos por documentación incompleta._x000a_Decisiones más rápidas y mejor coordinación entre las áreas académicas, administrativas y comerciales._x000a_Proceso de gestión documental más ordenado y sostenible para TI."/>
    <s v="https://educorpperu.sharepoint.com/sites/ITCS/_layouts/15/Doc.aspx?sourcedoc=%7BE50F3D73-BBD7-45DE-9818-1B05A5B0225C%7D&amp;file=REPORTE%2001%20DOC%20PENDIENTE_Jos%C3%A9%20Paredes%20Herbozo.pptx&amp;action=edit&amp;mobileredirect=true"/>
    <n v="0.6"/>
    <s v="César Soplín"/>
    <s v="JP"/>
    <d v="2026-10-01T00:00:00"/>
    <s v="Media"/>
    <d v="2026-09-21T00:00:00"/>
    <d v="2026-10-05T00:00:00"/>
    <n v="0.5"/>
    <n v="0"/>
    <n v="0"/>
    <s v="Se automatiza el envio del reporte"/>
    <s v="Internos"/>
    <s v="Requerimiento"/>
    <s v="No"/>
    <s v="Finalizado"/>
    <s v="Se corrige la actualización de periodos, ahora se haria el cambio en base de datos con un pase express."/>
    <m/>
    <m/>
    <m/>
    <m/>
    <m/>
    <m/>
    <m/>
    <m/>
    <m/>
    <m/>
    <m/>
    <m/>
    <m/>
  </r>
  <r>
    <n v="380"/>
    <d v="2026-09-04T09:08:37"/>
    <d v="2026-09-04T09:51:40"/>
    <s v="javier.santiago@laureate.pe"/>
    <s v="Javier Santiago Modesto"/>
    <s v="Validar el pago por adelantado de trámite carpeta bachiller mediante un indicador en una API de Trámite “curriculums”"/>
    <s v="Necesitamos asegurar la correcta validación de pagos por adelantado, para garantizar que los estudiantes realicen el proceso de trámite carpeta bachiller, logrando que el 100% de pagos por adelantado se validen correctamente._x000a_El nombre del trámite temporal para el pago adelantado será “Pago anticipado de carpeta de bachiller"/>
    <s v="UPN"/>
    <s v="Mónica García - VP Operaciones Digitales y Online"/>
    <s v="Jose Horna Aguirre"/>
    <s v="https://educorpperu.sharepoint.com/:f:/s/Repositorio_EquipoCentral/dit/portafoliosyp/IgDIe8ap3Q7DT6MNeZushJXcAZ1YvXY5ThmyaTRbp_jJnW0?e=reM489"/>
    <x v="0"/>
    <d v="2026-09-30T00:00:00"/>
    <s v="No"/>
    <n v="0"/>
    <n v="0"/>
    <s v="Otro"/>
    <s v="Actualmente, cuando el estudiante realiza el proceso de trámite carpeta bachiller se le valida que sea egresado y al finalizar el proceso se le genera una orden de pago por concepto de trámite bachiller."/>
    <s v="Estudiantes puedan pagar por adelantado a partir de octubre 2026 el trámite bachiller; y a partir de diciembre 2026 ya con el estado de egresado realicen el proceso de trámite bachiller y se valide que el alumno ya ha realizo el pago por adelantado."/>
    <s v="Departamento de Grados y Títulos, Trámites y Experiencia del Estudiante."/>
    <s v="Todos"/>
    <s v="Experiencia"/>
    <s v="NO"/>
    <s v="No cuantificado o S/0"/>
    <s v="Mejorar la experiencia del alumno, Agilizar la atención de solicitudes, Incrementar la satisfacción del alumno y Mejorar la trazabilidad de los pagos."/>
    <s v="https://educorpperu-my.sharepoint.com/personal/diana_zapata_laureate_pe1/_layouts/15/Doc.aspx?sourcedoc=%7B771472A8-5722-420D-B48E-221CF7183F89%7D&amp;file=Solicitud%20de%20requerimientos%20Idea%20nueva%20y%20mejo_Javier%20Santiago%20Mode%203.pptx&amp;action=edit&amp;mobileredirect=true"/>
    <n v="1.3"/>
    <s v="Ana Rojas"/>
    <s v="AM"/>
    <d v="2026-09-09T00:00:00"/>
    <s v="Media"/>
    <d v="2026-09-21T00:00:00"/>
    <d v="2026-10-05T00:00:00"/>
    <n v="1.5"/>
    <m/>
    <n v="26000"/>
    <s v="https://educorpperu.sharepoint.com/:x:/s/Repositorio_EquipoCentral/dit/nuevsol/desarrollo/IQDIe6SaoN2oSrAKDfB6b9BrAak3_u0l_LKltD3YY3UEKmY?e=yjTWGq"/>
    <s v="Externo"/>
    <s v="Requerimiento no catalogado"/>
    <s v="SI"/>
    <s v="Finalizado"/>
    <s v="30/09: Se cargo la estimación._x000a_28/09: Asignado a David Cotrina_x000a_15/09: Asignado a Juan Benitez"/>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r>
    <m/>
    <m/>
    <m/>
    <m/>
    <m/>
    <m/>
    <m/>
    <m/>
    <m/>
    <m/>
    <m/>
    <x v="5"/>
    <m/>
    <m/>
    <m/>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39"/>
    <d v="2026-05-07T18:00:49"/>
    <d v="2026-05-07T18:11:08"/>
    <s v="johnny.rodriguez@laureate.pe"/>
    <s v="Johnny Rodríguez Godos"/>
    <s v="Estimación de cambios para liberación de Backfill - Área de Experiencia"/>
    <s v="Realizar la estimación de los 18 puntos compartidos en el excel que se disponibiliza en esta solicitud. La estimación y ejecución de estos requerimientos permitirá la liberación de los backfills que tiene asignado el área de Experiencia. "/>
    <s v="UPC"/>
    <s v="Mónica García - VP Operaciones Digitales y Online"/>
    <s v="Luis Roncal"/>
    <s v="https://educorpperu-my.sharepoint.com/personal/diana_zapata_laureate_pe1/Documents/Aplicaciones/Microsoft%20Forms/REGISTRO%20DE%20INICIATIVAS%20-%20GESTI%C3%93N%20DE%20LA%20DEMANDA%20(2%201/Pregunta/Captura%20de%20pantalla%202026-05-07%20180534_Johnny%20Rodr%C3%ADguez%20God.jpg"/>
    <x v="0"/>
    <d v="2026-08-31T00:00:00"/>
    <s v="No"/>
    <n v="0"/>
    <m/>
    <s v="Otro"/>
    <s v="Estimación para liberar backfills"/>
    <s v="Procesos automatizados"/>
    <s v="Trámites, Balckboard, MiUPC"/>
    <s v="Ninguno"/>
    <s v="Excelencia operativa"/>
    <s v="NO"/>
    <s v="Mayor a S/500,000.00"/>
    <s v="Mejor servicio a los alumnos"/>
    <s v="https://educorpperu-my.sharepoint.com/personal/diana_zapata_laureate_pe1/_layouts/15/Doc.aspx?sourcedoc=%7BD22D2A6B-4EE3-4CE0-B5F4-5B298832110E%7D&amp;file=Listado%20de%20necesidades%20TI%20-%20Direcci%C3%B3n%20de%20Expe_Johnny%20Rodr%C3%ADguez%20God.xlsx&amp;action=default&amp;mobileredirect=true"/>
    <n v="2.15"/>
    <s v="Ana Rojas"/>
    <s v="AM"/>
    <d v="2026-05-12T00:00:00"/>
    <s v="Alta"/>
    <d v="2026-05-29T00:00:00"/>
    <d v="2026-06-05T00:00:00"/>
    <n v="7"/>
    <s v="                                   7.173,00 "/>
    <n v="388672"/>
    <m/>
    <s v="Ambos"/>
    <s v="Proyecto"/>
    <m/>
    <s v="Finalizada"/>
    <s v="04/06: Se tiene reunión con el usuario para terminar definiciones. Se terminará el 05/06"/>
    <m/>
    <m/>
    <m/>
    <m/>
    <m/>
    <m/>
    <m/>
    <m/>
    <m/>
    <m/>
    <m/>
    <s v="SI"/>
    <m/>
    <m/>
    <m/>
  </r>
  <r>
    <n v="210"/>
    <d v="2026-05-27T19:18:41"/>
    <d v="2026-05-27T19:37:32"/>
    <s v="nancy.fernandez@laureate.pe"/>
    <s v="Nancy Fernandez Ventosilla"/>
    <s v="Implementar FOCO y demás modalidades en Banner CIB"/>
    <s v="Implementar FOCO y demás modalidades en Banner CIB para no depender de Socrates y puedan funcionar con Lego"/>
    <s v="CIB"/>
    <s v="Humberto Marotta - Tecnologías y transformación digital"/>
    <s v="Danilo Nogueira Tauil"/>
    <s v="https://educorpperu-my.sharepoint.com/personal/diana_zapata_laureate_pe1/Documents/Aplicaciones/Microsoft%20Forms/REGISTRO%20DE%20INICIATIVAS%20-%20GESTI%C3%93N%20DE%20LA%20DEMANDA%20(2%201/Pregunta/Captura%20de%20pantalla%202026-05-27%20185912_Nancy%20Fernandez%20Vent%201.png"/>
    <x v="0"/>
    <d v="2026-06-12T00:00:00"/>
    <s v="No"/>
    <n v="0"/>
    <n v="0"/>
    <s v="Otro"/>
    <s v="Actualmente solo Carreras Técnicas esta en Banner, se requiere a todas las modalidades"/>
    <s v="se requiere a todas las modalidades CIB"/>
    <s v="Academia"/>
    <s v="Administrativos"/>
    <s v="Excelencia operativa"/>
    <s v="Si"/>
    <s v="No cuantificado o S/0"/>
    <s v="menos trabajo manual"/>
    <s v="https://educorpperu-my.sharepoint.com/personal/diana_zapata_laureate_pe1/_layouts/15/Doc.aspx?sourcedoc=%7B1F4B3AD2-AA9B-4D4B-87B0-A94E49AA5A74%7D&amp;file=Analisis%20Wetalk%20CIB%20vs%20FOCO%20CIB_Nancy%20Fernandez%20Vent.pptx&amp;action=edit&amp;mobileredirect=true"/>
    <n v="0.6"/>
    <s v="Ana Vega"/>
    <s v="AM"/>
    <d v="2026-06-01T00:00:00"/>
    <s v="Media"/>
    <d v="2026-06-08T00:00:00"/>
    <d v="2026-06-22T00:00:00"/>
    <n v="7"/>
    <n v="343819.42857142899"/>
    <n v="1203368"/>
    <s v="- OPEX: S/. 270,178_x000a_- CAPEX: S/. 933,190"/>
    <s v="Ambos"/>
    <s v="Proyecto"/>
    <s v="SI"/>
    <s v="Finalizado"/>
    <s v="- Se ha estimado la configuración de FOCO y Diplomados en Banner y su impacto en Admisión y Reportes._x000a_- Link al detalle de la estimación: https://educorpperu-my.sharepoint.com/:x:/g/personal/johnny_rodriguez_laureate_pe/IQCdCvDIWeIdTqPLS8GZDlJCARwK-9vIuQ4CPxzEsf28hus?e=w1Ag4n"/>
    <m/>
    <m/>
    <m/>
    <m/>
    <m/>
    <m/>
    <m/>
    <m/>
    <m/>
    <m/>
    <m/>
    <s v="SI"/>
    <s v="Favor de pasarla directamente a &quot;Por planificar&quot;. Ya se tiene Ok de Finanzas, y se ha iniciado la elaboración de la CIP"/>
    <s v="SI"/>
    <s v="La CIP está en revisión de contabilidad técnica"/>
  </r>
  <r>
    <n v="306"/>
    <d v="2026-07-21T09:56:29"/>
    <d v="2026-07-21T10:13:09"/>
    <s v="jorge.tacza@laureate.pe"/>
    <s v="Jorge Enrique Tacza Duran"/>
    <s v="Configuración Notas de Crédito, Notas de Débito y Resumen Diario según RS 048-2026/SUNAT"/>
    <s v="Necesitamos: Revisar y actualizar en SPRING UPC y otras herramientas (de ser el caso), los códigos para sustentar la emisión de Notas de crédito,  Notas de débito y Resumen Diario según la R.S. N°0048-2026/SUNAT. Asimismo se solicita realizar las pruebas de representación impresa._x000a_Para: Cumplir con la normativa de SUNAT_x000a_Logrando: Evitar sanciones por el ente regulador y reprocesos operativos."/>
    <s v="UPC"/>
    <s v="Alex Pendavis - VP Finanzas"/>
    <s v="Karol Espinoza Salguero"/>
    <s v="https://educorpperu-my.sharepoint.com/personal/diana_zapata_laureate_pe1/Documents/Aplicaciones/Microsoft%20Forms/REGISTRO%20DE%20INICIATIVAS%20-%20GESTI%C3%93N%20DE%20LA%20DEMANDA%20(2%201/Pregunta/Aprobaci%C3%B3n%20UPC_Jorge%20Enrique%20Tacza.pdf"/>
    <x v="1"/>
    <d v="2026-08-01T00:00:00"/>
    <s v="No"/>
    <n v="0"/>
    <n v="0"/>
    <s v="Regulatoria"/>
    <s v="Se recibió la RS N°048-2026/SUNAT en la cual entra en vigencia el 01 de agosto 2026. Donde se menciona que se debe realizar la modificación de los códigos que se utilizaban en las notas de crédito, notas de débito y en el resumen diario (por concepto gratuito)."/>
    <s v="Se necesita la configuración las modificaciones en las notas de crédito, notas de débito y resumen diario. Validando el correcto envío del resumen diario y correcta representación impresa de las notas de crédito y notas de débito."/>
    <s v="Procesos: - Emisión de Notas de Crédito y Notas de Débito._x000a_                - Envío de Resumen Diario_x000a_Áreas impactadas: Tax y Facturación"/>
    <s v="Administrativos"/>
    <s v="Ninguno"/>
    <s v="NO"/>
    <s v="No cuantificado o S/0"/>
    <s v="Evitar sanciones, cumplir con el ente regulador (SUNAT) y evitar reprocesos."/>
    <s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
    <n v="1.8"/>
    <s v="Elmer Zapata"/>
    <s v="AM"/>
    <d v="2026-07-22T00:00:00"/>
    <s v="Media"/>
    <d v="2026-07-24T00:00:00"/>
    <d v="2026-08-07T00:00:00"/>
    <n v="0.75"/>
    <n v="1699.2"/>
    <n v="5947.2"/>
    <s v="Estela proporciona los ambientes de prueba sin costo"/>
    <s v="Externos"/>
    <s v="Requerimiento no catalogado"/>
    <s v="No"/>
    <s v="Completo"/>
    <m/>
    <m/>
    <m/>
    <m/>
    <m/>
    <m/>
    <m/>
    <m/>
    <m/>
    <m/>
    <m/>
    <m/>
    <s v="SI"/>
    <m/>
    <m/>
    <m/>
  </r>
  <r>
    <n v="307"/>
    <d v="2026-07-21T10:13:14"/>
    <d v="2026-07-21T10:17:20"/>
    <s v="jorge.tacza@laureate.pe"/>
    <s v="Jorge Enrique Tacza Duran"/>
    <s v="Configuración Notas de Crédito, Notas de Débito y Resumen Diario según RS 048-2026/SUNAT"/>
    <s v="Necesitamos: Revisar y actualizar en SPRING UPC y otras herramientas (de ser el caso), los códigos para sustentar la emisión de Notas de crédito,  Notas de débito y Resumen Diario según la R.S. N°0048-2026/SUNAT. Asimismo se solicita realizar las pruebas de representación impresa._x000a_Para: Cumplir con la normativa de SUNAT_x000a_Logrando: Evitar sanciones por el ente regulador y reprocesos operativos."/>
    <s v="CIB"/>
    <s v="Alex Pendavis - VP Finanzas"/>
    <s v="Karol Espinoza Salguero"/>
    <s v="https://educorpperu-my.sharepoint.com/personal/diana_zapata_laureate_pe1/Documents/Aplicaciones/Microsoft%20Forms/REGISTRO%20DE%20INICIATIVAS%20-%20GESTI%C3%93N%20DE%20LA%20DEMANDA%20(2%201/Pregunta/Aprobaci%C3%B3n%20CIB_Jorge%20Enrique%20Tacza.pdf"/>
    <x v="1"/>
    <d v="2026-08-01T00:00:00"/>
    <s v="No"/>
    <n v="0"/>
    <n v="0"/>
    <s v="Regulatoria"/>
    <s v="Se recibió la RS N°048-2026/SUNAT en la cual entra en vigencia el 01 de agosto 2026. Donde se menciona que se debe realizar la modificación de los códigos que se utilizaban en las notas de crédito, notas de débito y en el resumen diario (por concepto gratuito)."/>
    <s v="Se necesita la configuración las modificaciones en las notas de crédito, notas de débito y resumen diario. Validando el correcto envío del resumen diario y correcta representación impresa de las notas de crédito y notas de débito."/>
    <s v="Procesos: - Emisión de Notas de Crédito y Notas de Débito._x000a_                - Envío de Resumen Diario_x000a_Áreas impactadas: Tax y Facturación"/>
    <s v="Administrativos"/>
    <s v="Excelencia operativa"/>
    <s v="NO"/>
    <s v="No cuantificado o S/0"/>
    <s v="Evitar sanciones, cumplir con el ente regulador y evitar reprocesos operativos."/>
    <s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
    <n v="2.1"/>
    <s v="Elmer Zapata"/>
    <s v="AM"/>
    <d v="2026-07-22T00:00:00"/>
    <s v="Media"/>
    <d v="2026-07-24T00:00:00"/>
    <d v="2026-08-07T00:00:00"/>
    <n v="0.75"/>
    <n v="1510.4"/>
    <n v="5286.4"/>
    <s v="Estela proporciona los ambientes de prueba sin costo"/>
    <s v="Externos"/>
    <s v="Requerimiento no catalogado"/>
    <s v="No"/>
    <s v="Completo"/>
    <m/>
    <m/>
    <m/>
    <m/>
    <m/>
    <m/>
    <m/>
    <m/>
    <m/>
    <m/>
    <m/>
    <m/>
    <s v="SI"/>
    <m/>
    <s v="SI"/>
    <s v="9000-833030-90_x000a_ "/>
  </r>
  <r>
    <n v="257"/>
    <d v="2026-06-30T11:54:10"/>
    <d v="2026-06-30T11:58:59"/>
    <s v="nestor.ayasta@laureate.pe"/>
    <s v="Nestor Ayasta Valera"/>
    <s v="Dato telefónico del apoderado no permite marcarlo desde CRM"/>
    <s v="Necesitamos que el dato telefónico del apoderado pueda ser marcado desde CRM  para poder contactarlo con la misma facilidad que los prospectos logrando mayor conversión siendo él un decisor clave. "/>
    <s v="UPN"/>
    <s v="Ivan Olivares - VP Marketing y Comercial"/>
    <s v="Néstor Ayasta"/>
    <s v="https://educorpperu-my.sharepoint.com/personal/diana_zapata_laureate_pe1/Documents/Aplicaciones/Microsoft%20Forms/REGISTRO%20DE%20INICIATIVAS%20-%20GESTI%C3%93N%20DE%20LA%20DEMANDA%20(2%201/Pregunta/APROBACI%C3%93N_Nestor%20Ayasta%20Valera%203.pdf"/>
    <x v="2"/>
    <d v="2026-07-30T00:00:00"/>
    <s v="No"/>
    <n v="0"/>
    <n v="0"/>
    <s v="Otro"/>
    <s v="Dato telefónico del apoderado no permite marcarlo desde CRM"/>
    <s v="Poder contactarlo desde CRM"/>
    <s v="admisión, Command Center, mkt digital, prospección"/>
    <s v="Todos"/>
    <s v="Excelencia operativa"/>
    <s v="NO"/>
    <s v="Entre S/100,000.00 y S/500,000.00"/>
    <s v="El apoderado es el decisor en el proceso de admisión de pregrado. Hoy no puede ser contactado con la misma eficiencia que el prospecto, lo que reduce la tasa de conversión en segmentos donde la familia influye en la decisión._x000a_Optimización de los tiempos de discado._x000a_Productividad._x000a_"/>
    <s v="https://educorpperu-my.sharepoint.com/personal/diana_zapata_laureate_pe1/_layouts/15/Doc.aspx?sourcedoc=%7BF63D462E-777D-4480-899D-D89747E376C2%7D&amp;file=Pedidos%20UPN%20MEJORAS_Nestor%20Ayasta%20Valera%203.pptx&amp;action=edit&amp;mobileredirect=true"/>
    <n v="1.5"/>
    <s v="César Soplín"/>
    <s v="AM"/>
    <d v="2026-08-03T00:00:00"/>
    <s v="Media"/>
    <d v="2026-08-03T00:00:00"/>
    <d v="2026-08-17T00:00:00"/>
    <n v="0.75"/>
    <n v="1229.85915492958"/>
    <n v="4366"/>
    <s v="Requiere horas de proveedor"/>
    <s v="Internos / Externos"/>
    <s v="Requerimiento"/>
    <s v="SI"/>
    <s v="Finalizado"/>
    <s v="Programa NOVA 30/07 BP , envia información adicional para la estimación_x000a_Esta es poder marcar el número del apoderado desde el CRM_x000a_Este cambio también cambia el registro de las actividades de llamada._x000a_Pendiente gestionar reunión para entender el detalle del alcance, no se llegó a este tema en la reunión. 3 semanas de implementación, requiere bolsa de horas."/>
    <m/>
    <m/>
    <m/>
    <m/>
    <m/>
    <m/>
    <m/>
    <m/>
    <m/>
    <m/>
    <m/>
    <s v="SI"/>
    <m/>
    <m/>
    <m/>
  </r>
  <r>
    <n v="346"/>
    <d v="2026-08-10T18:01:29"/>
    <d v="2026-08-10T18:09:41"/>
    <s v="franco.vera@laureate.pe"/>
    <s v="Franco Manuel Vera Sanchez"/>
    <s v="Sede Piura UPN"/>
    <s v="Revisión integral del frente TI, con ITSM, TELECOM y Soluciones."/>
    <s v="UPN"/>
    <s v="Álvaro Valdez - VP Operaciones"/>
    <s v="Sharon Chou"/>
    <s v="https://educorpperu-my.sharepoint.com/personal/diana_zapata_laureate_pe1/Documents/Aplicaciones/Microsoft%20Forms/REGISTRO%20DE%20INICIATIVAS%20-%20GESTI%C3%93N%20DE%20LA%20DEMANDA%20(2%201/Pregunta/VB%20UPN%20Piura_Franco%20Manuel%20Vera%20S.pdf"/>
    <x v="1"/>
    <d v="2026-08-31T00:00:00"/>
    <s v="No"/>
    <n v="0"/>
    <n v="0"/>
    <s v="ITSM"/>
    <s v="Completar el Gantt de actividades desde el frente de TI."/>
    <s v="Completar el Gantt de actividades desde el frente de TI."/>
    <s v="VP TTD"/>
    <s v="Todos"/>
    <s v="Crecimiento escalable"/>
    <s v="NO"/>
    <s v="No cuantificado o S/0"/>
    <s v="Nueva sede UPN Piura"/>
    <s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
    <n v="2.2999999999999998"/>
    <s v="Alan Medina"/>
    <s v="AM"/>
    <d v="2026-08-11T00:00:00"/>
    <s v="Alta"/>
    <d v="2026-08-20T00:00:00"/>
    <d v="2026-09-17T00:00:00"/>
    <n v="8"/>
    <n v="2721916"/>
    <n v="9662801.8000000007"/>
    <s v="- Costos estimados a alto nivel para la puesta en marcha del campus, prevista para inicio de marzo de 2027."/>
    <s v="Internos y externos"/>
    <s v="Proyecto"/>
    <s v="SI"/>
    <s v="Finalizada"/>
    <s v="Los costos son a alto nivel y contemplan las áreas de Telecom (Redes, Telefonía y SecOps), ITSM (licencias y equipamiento en modo Leasing) y Soluciones (pruebas de facturación por 3 días)_x000a__x000a_Concepto_x0009__x0009__x0009_Capex_x0009__x0009__x0009_Opex_x0009__x0009__x0009_Total_x000a_Telecom - Redes_x0009__x0009_$632,469_x0009__x0009_$50,870_x0009__x0009_$683,339_x000a_Telecom - SecOps_x0009__x0009_$60,000_x0009__x0009_$186,360_x0009__x0009_$246,360_x000a_Telecom - Telefonía_x0009__x0009_$25,040_x0009__x0009_$26,664_x0009__x0009_$51,704_x000a_ITSM - Licencias UPN_x000a_(M365, CRM y Genesys)_x0009_$0_x0009__x0009__x0009_$8,064_x0009__x0009__x0009_$8,064_x000a_ITSM - Licencias LIU_x000a_(M365)_x0009__x0009__x0009__x0009_$0_x0009__x0009__x0009_$510_x0009__x0009__x0009_$510_x000a_ITSM - LIU Admin_x000a_(Leasing)_x0009__x0009__x0009_$17,299_x0009__x0009_$19,117_x0009__x0009_$36,416_x000a_ITSM - UPN Admin_x000a_(Leasing)_x0009__x0009__x0009_$93,280_x0009__x0009_$103,086_x0009__x0009_$196,366_x000a_ITSM - Acad_x000a_(Leasing)_x0009__x0009__x0009_$641,873_x0009__x0009_$708,433_x0009__x0009_$1,350,306_x000a_ITSM - Apple_x000a_(Leasing)_x0009__x0009__x0009_$70,282_x0009__x0009_$78,269_x0009__x0009_$148,551_x000a_Soluciones_x000a_Pruebas de Facturación (3 días)_x0009_$0_x0009__x0009_$300_x0009__x0009__x0009_$300_x000a__x000a_Total_x0009__x0009__x0009__x0009_$1,540,244_x0009__x0009_$1,181,672_x0009__x0009_$2,721,916_x000a_"/>
    <m/>
    <m/>
    <m/>
    <m/>
    <m/>
    <m/>
    <m/>
    <m/>
    <m/>
    <m/>
    <m/>
    <s v="SI"/>
    <m/>
    <m/>
    <m/>
  </r>
  <r>
    <n v="372"/>
    <d v="2026-08-18T16:03:19"/>
    <d v="2026-08-18T16:11:02"/>
    <s v="franco.vera@laureate.pe"/>
    <s v="Franco Manuel Vera Sanchez"/>
    <s v="Sede Ica UPN"/>
    <s v="Revisión integral del frente TI, con ITSM, TELECOM y Soluciones."/>
    <s v="UPN"/>
    <s v="Álvaro Valdez - VP Operaciones"/>
    <s v="Sharon Chou"/>
    <s v="https://educorpperu-my.sharepoint.com/personal/diana_zapata_laureate_pe1/Documents/Aplicaciones/Microsoft%20Forms/REGISTRO%20DE%20INICIATIVAS%20-%20GESTI%C3%93N%20DE%20LA%20DEMANDA%20(2%201/Pregunta/VB%20UPN%20Ica%20y%20Piura_Franco%20Manuel%20Vera%20S.pdf"/>
    <x v="1"/>
    <d v="2027-03-01T00:00:00"/>
    <s v="No"/>
    <n v="0"/>
    <n v="0"/>
    <s v="ITSM"/>
    <s v="Completar el Gantt de actividades desde el frente de TI."/>
    <s v="Completar el Gantt de actividades desde el frente de TI."/>
    <s v="VP TTD."/>
    <s v="Todos"/>
    <s v="Crecimiento escalable"/>
    <s v="NO"/>
    <s v="No cuantificado o S/0"/>
    <s v="Nueva sede UPN Ica."/>
    <s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
    <n v="2.2999999999999998"/>
    <s v="Alan Medina"/>
    <s v="AM"/>
    <d v="2026-08-18T00:00:00"/>
    <s v="Alta"/>
    <d v="2026-08-20T00:00:00"/>
    <d v="2026-09-17T00:00:00"/>
    <n v="8"/>
    <n v="2538141"/>
    <n v="9010400.5500000007"/>
    <s v="- Costos estimados a alto nivel para la puesta en marcha del campus, prevista para inicio de marzo de 2027."/>
    <s v="Internos y externos"/>
    <s v="Proyecto"/>
    <s v="SI"/>
    <s v="Finalizada"/>
    <s v="Los costos son a alto nivel y contemplan las áreas de Telecom (Redes, Telefonía y SecOps), ITSM (licencias y equipamiento en modo Leasing) y Soluciones (pruebas de facturación por 3 días)_x000a__x000a_Concepto_x0009__x0009_Capex_x0009__x0009__x0009_Opex_x0009__x0009_Total_x000a_Telecom - Redes_x0009__x0009_$632,469_x0009__x0009_$50,870_x0009__x0009_$683,339_x000a_Telecom - SecOps_x0009_$60,000_x0009__x0009__x0009_$186,360_x0009_$246,360_x000a_Telecom - Telefonía_x0009_$25,040_x0009__x0009__x0009_$26,664_x0009__x0009_$51,704_x000a_ITSM - Licencias UPN_x000a_(M365, CRm y Genesys)_x0009_$0_x0009__x0009__x0009_$8,064_x0009__x0009_$8,064_x000a_ITSM - Licencias LIU_x000a_(M365)_x0009__x0009__x0009_$0_x0009__x0009__x0009_$510_x0009__x0009_$510_x000a_ITSM - LIU Admin_x000a_(Leasing)_x0009__x0009_$17,299_x0009__x0009__x0009_$19,117_x0009__x0009_$36,416_x000a_ITSM - UPN Admin_x000a_(Leasing)_x0009__x0009_$93,280_x0009__x0009__x0009_$103,086_x0009_$196,366_x000a_ITSM - Acad_x000a_(Leasing)_x0009__x0009_$554,512_x0009__x0009_$612,020_x0009_$1,166,532_x000a_ITSM - Apple_x000a_(Leasing)_x0009__x0009_$70,282_x0009__x0009__x0009_$78,269_x0009__x0009_$148,551_x000a_Soluciones_x000a_Pruebas de Facturación (3 días)_x0009_$0_x0009__x0009_$300_x0009__x0009_$300_x000a__x000a_Total_x0009__x0009__x0009_$1,452,882_x0009__x0009_$1,085,259_x0009_$2,538,141"/>
    <m/>
    <m/>
    <m/>
    <m/>
    <m/>
    <m/>
    <m/>
    <m/>
    <m/>
    <m/>
    <m/>
    <s v="SI"/>
    <m/>
    <m/>
    <m/>
  </r>
  <r>
    <n v="126"/>
    <d v="2026-04-29T14:09:52"/>
    <d v="2026-04-29T14:25:03"/>
    <s v="johnny.rodriguez@laureate.pe"/>
    <s v="Johnny Rodríguez Godos"/>
    <s v="Optimización de arquitectura de integración de procesos de Admisión y Pagos de UPN"/>
    <s v="Necesitamos: Cambiar los componentes tecnológicos de integración (ETLs, Colas, Middleware y ODS) que forman parte del proceso de Admisión y Pagos UPN._x000a_Para qué: para dar solución a los distintos incidentes de Prioridad 1 que se presentan actualmente y que están relacionados con estos procesos._x000a_Logrando: La estabilidad operativa, eficiencia en tiempos y mejorando la experiencia de los alumnos y usuarios."/>
    <s v="UPN"/>
    <s v="Humberto Marotta - Tecnologías y transformación digital"/>
    <s v="Humberto Marotta"/>
    <m/>
    <x v="3"/>
    <d v="2026-10-31T00:00:00"/>
    <s v="No"/>
    <n v="0"/>
    <m/>
    <s v="Otro"/>
    <s v="Constantemente se reportan incidencias de Prioridad 1 relacionadas a las integraciones de los procesos de Admisión y Pagos. Incluye sistemas como CRM, Banner y Peoplesoft."/>
    <s v="Plantear una nueva arquitectura que sea simple, robusta y escalable, que permita que los cargos lleguen a los bancos sin complicaciones para que los alumnos puedan pagar. Asimismo, una vez paguen, este pago se refleje en los sistemas."/>
    <s v="Admisión y Pagos"/>
    <s v="Ninguno"/>
    <s v="Excelencia operativa"/>
    <s v="NO"/>
    <s v="No cuantificado o S/0"/>
    <s v="Alto"/>
    <n v="0"/>
    <n v="0.3"/>
    <s v="Nicolas Morales/Luis Calderón"/>
    <s v="JR"/>
    <d v="2026-04-30T00:00:00"/>
    <s v="Alta"/>
    <d v="2026-05-08T00:00:00"/>
    <d v="2026-06-08T00:00:00"/>
    <n v="6"/>
    <m/>
    <n v="139000"/>
    <e v="#NAME?"/>
    <s v="Ambos"/>
    <s v="Proyecto"/>
    <s v="No"/>
    <s v="Finalizado"/>
    <s v="11/06: El tiempo y costo definido no es el final, ya que aún Arquitectura nos debe los diagramas de arquitectura propuesta de 4 mejoras. Estimamos que para el próximo jueves tengamos la estimación completa._x000a_04/06: El lunes 08/06 Arquitectura nos pasará la arquitectura final propuesta. Con esto, recién podremos concluir con la estimación. Fecha estimada de fin: 10/06._x000a_28/05: Se han sostenido reuniones con Arquitectura. Ya se tiene identificado 8 componentes que se deben mejorar. Arquitectura está validando esa lista."/>
    <m/>
    <m/>
    <m/>
    <m/>
    <m/>
    <m/>
    <m/>
    <m/>
    <m/>
    <m/>
    <m/>
    <s v="Sí"/>
    <s v="Avancemos"/>
    <m/>
    <m/>
  </r>
  <r>
    <n v="260"/>
    <d v="2026-06-30T09:12:14"/>
    <d v="2026-06-30T17:36:17"/>
    <s v="brunella.manrique@laureate.pe"/>
    <s v="Brunella Manrique Caballero"/>
    <s v="TOOL EN ALCANCE SOX - SHAREPOINT POWER PLATFORM UPC: Se requiere retirar del rol privilegiado site_admin al grupo de acceso UPC - ADMIN UPC TRAMITES"/>
    <s v="Necesitamos: Retirar el rol privilegiado site_admin al grupo UPC - ADMIN UPC TRAMITES, el cual contiene más de 2000 usuarios de negocio._x000a_Para: Eliminar el riesgo de acceso no autorizado a data sensible que forma parte del alcance SOX._x000a_Logrando: Que no ocurra una modificación indebida y evitando caer en una deficiencia de control."/>
    <s v="UPC"/>
    <s v="Jesse Singh - IT Compliance Director"/>
    <s v="Brunella Manrique"/>
    <s v="https://educorpperu-my.sharepoint.com/personal/diana_zapata_laureate_pe1/Documents/Aplicaciones/Microsoft%20Forms/REGISTRO%20DE%20INICIATIVAS%20-%20GESTI%C3%93N%20DE%20LA%20DEMANDA%20(2%201/Pregunta/Approval%20of%20IT%20Compliance%20Director_Brunella%20Manrique%20Ca.pdf"/>
    <x v="4"/>
    <d v="2026-07-17T00:00:00"/>
    <s v="No"/>
    <n v="0"/>
    <n v="0"/>
    <s v="Regulatoria"/>
    <s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
    <s v="Retirar el rol site_admin al grupo UPC ADMIN UPC TRAMITES"/>
    <s v="Proceso de trámites a través de Power Platform"/>
    <s v="Todos"/>
    <s v="Excelencia operativa"/>
    <s v="NO"/>
    <s v="No cuantificado o S/0"/>
    <s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
    <s v="https://educorpperu-my.sharepoint.com/personal/diana_zapata_laureate_pe1/Documents/Aplicaciones/Microsoft%20Forms/REGISTRO%20DE%20INICIATIVAS%20-%20GESTI%C3%93N%20DE%20LA%20DEMANDA%20(2%201/Adjuntar%20sustentos%20que%20ayuden%20al%20entendimiento%20de/change_request%20CHG0099754_Brunella%20Manrique%20Ca.pdf"/>
    <n v="2.7"/>
    <s v="Ana Rojas"/>
    <s v="AM"/>
    <d v="2026-07-06T00:00:00"/>
    <s v="Alta"/>
    <d v="2026-07-13T00:00:00"/>
    <d v="2026-08-10T00:00:00"/>
    <n v="2.5"/>
    <m/>
    <n v="20178.599999999999"/>
    <s v="Se tiene como supuesto, accesos para proveedores  para poder hacer configuraciones en el momento indicado."/>
    <s v="Externo"/>
    <s v="Requerimiento no catalogado"/>
    <s v="SI"/>
    <s v="Finalizada"/>
    <s v="30/07: En curso. Jim y Jessica ya tienen la especificación y se le ha compartido a proveedor Entelgy. El 07/08 debemos recibir la estimación. _x000a_16/07: Última reunión entre Nicolas, Dominio de Ana María y Jim Saenz. Documento será enviado al proveedor el miércoles 22/07. Luego de eso el proveedor nos compartirá la estimación._x000a_09/07: Se coloca complejidad alta porque tenemos que armar el requerimiento con las distintas áreas de TI. Compartir ese requerimiento con un proveedor, recibi y analizar su propuesta._x000a_05/08: Se envio el correo solicitando cotización al proveedor._x000a_12/08: Se culmino con la estimación de parte del proveedor donde se indica el tiempo y costo, con los supuestos que tendremos acceso para las configuraciones necesarias."/>
    <m/>
    <m/>
    <m/>
    <m/>
    <m/>
    <m/>
    <m/>
    <m/>
    <m/>
    <m/>
    <m/>
    <s v="SI"/>
    <m/>
    <m/>
    <m/>
  </r>
  <r>
    <n v="222"/>
    <d v="2026-05-28T09:04:15"/>
    <d v="2026-05-28T16:02:41"/>
    <s v="angela.lucano@laureate.pe"/>
    <s v="Angela Lucano Carranza"/>
    <s v="UPC - Modernización y continuidad operativa del Repositorio Académico"/>
    <s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
    <s v="UPC"/>
    <s v="Milagros Morgan - Rectorado UPC"/>
    <s v="Cecilia Justino"/>
    <s v="https://educorpperu-my.sharepoint.com/personal/diana_zapata_laureate_pe1/Documents/Aplicaciones/Microsoft%20Forms/REGISTRO%20DE%20INICIATIVAS%20-%20GESTI%C3%93N%20DE%20LA%20DEMANDA%20(2%201/Pregunta/Maria%20Cifuentes%20-%20VB%20Req.%20Repositorio%20Academi_Angela%20Lucano%20Carran.pdf"/>
    <x v="5"/>
    <d v="2026-11-30T00:00:00"/>
    <s v="No"/>
    <n v="0"/>
    <n v="0"/>
    <s v="Otro"/>
    <s v="El repositorio opera sobre una versión antigua de DSpace sin soporte oficial ni actualizaciones, lo que genera riesgos operativos altos y observaciones de seguridad, además de ofrecer una interfaz rígida y estadísticas limitadas."/>
    <s v="Migrar a una infraestructura robusta de última generación (DSpace 7+) con soporte experto 24/7, que resuelva de inmediato las brechas de seguridad, ofrezca una experiencia de usuario intuitiva y moderna, e implemente un módulo de analítica avanzada."/>
    <s v="Procesos:_x000a_- Análisis y toma de decisiones_x000a_- Revisión y validación bibliotecaria_x000a_- Gestión de la infraestructura y ciberseguridad_x000a_- Auditoría y aseguramiento de la calidad (cumplimiento de lineamientos exigidos por SUNEDU y CONCYTEC)_x000a_- Autoarchivo y consulta de información_x000a_- Trámite de grados y títulos (depósito obligatorio de la tesis como requisito previo a la graduación)_x000a__x000a_Áreas Impactadas:_x000a_- Vicerrectorado de Investigación_x000a_- Biblioteca_x000a_- Dirección de TI_x000a_- Calidad y Acreditación (SUNEDU/CONCYTEC)_x000a_- Comunidad Académica (Docentes y Alumnos)_x000a_- Grados y Títulos"/>
    <s v="Todos"/>
    <s v="Excelencia operativa"/>
    <s v="NO"/>
    <s v="No cuantificado o S/0"/>
    <e v="#NAME?"/>
    <s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
    <n v="2.1"/>
    <s v="Nohelí Cabrera"/>
    <s v="AM"/>
    <d v="2026-06-08T00:00:00"/>
    <s v="Alta"/>
    <d v="2026-06-22T00:00:00"/>
    <d v="2026-08-20T00:00:00"/>
    <n v="5.0999999999999996"/>
    <m/>
    <n v="148892.74"/>
    <m/>
    <s v="Externo"/>
    <s v="Proyecto"/>
    <s v="SI"/>
    <s v="Finalizado"/>
    <s v="20/08: El especialista entregó la estimación._x000a_13/08: Últimas reuniones con el proveedor. Estimación se cierra la semana del 17/08._x000a_16/07: La usuaria nos ha indicado que quiere continuar buscando herramientas. Esto moverá la fecha compromiso. Buscaremos la aprobación de la usuaria para mover la fecha_x000a_25/06: Asignado a Jorge Vargas"/>
    <m/>
    <m/>
    <m/>
    <m/>
    <m/>
    <m/>
    <m/>
    <m/>
    <m/>
    <m/>
    <m/>
    <s v="SI"/>
    <s v="En conversaciones sobre el presupuesto, se solicitará el BC."/>
    <m/>
    <m/>
  </r>
  <r>
    <n v="262"/>
    <d v="2026-07-01T09:40:43"/>
    <d v="2026-07-01T11:27:26"/>
    <s v="manuel.castro@upc.pe"/>
    <s v="Manuel Maguin Castro Chiroque"/>
    <s v="Sistema Automatizado de Apertura y Cierre de Aulas"/>
    <s v="El objetivo es automatizar el proceso de apertura de puertas de los ambientes académicos en UPC y UPN, el cual actualmente es manual y no aporta valor a la operación de campus._x000a_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_x000a_Asimismo, el sistema permitirá restringir el acceso a personal no autorizado y mantener los laboratorios cerrados en las franjas horarias en las que se encuentren desocupados, mejorando de esta manera la seguridad de nuestros espacios._x000a__x000a_"/>
    <s v="UPN"/>
    <s v="Álvaro Valdez - VP Operaciones"/>
    <s v="Manuel Castro"/>
    <s v="https://educorpperu-my.sharepoint.com/personal/diana_zapata_laureate_pe1/Documents/Aplicaciones/Microsoft%20Forms/REGISTRO%20DE%20INICIATIVAS%20-%20GESTI%C3%93N%20DE%20LA%20DEMANDA%20(2%201/Pregunta/Aprobaci%C3%B3n%20Direcci%C3%B3n_Manuel%20Maguin%20Castro.pdf"/>
    <x v="1"/>
    <d v="2026-07-28T00:00:00"/>
    <s v="Sí"/>
    <s v="Expansion/ Footprint"/>
    <n v="76746"/>
    <s v="Otro"/>
    <s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
    <s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s v="Proceso de apertura y cierre de puertas. Las áreas impactadas son: equipo de docentes y el equipo de ambientes académicos. "/>
    <s v="Todos"/>
    <s v="Excelencia operativa"/>
    <s v="NO"/>
    <s v="Mayor a S/500,000.00"/>
    <s v="Autogestión de docentes, mejoras en la seguridad de los espacios, reasignación de actividades de que SI aportan valor a la gestión operativa de campus. "/>
    <s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
    <n v="1.8"/>
    <s v="Ana Vega"/>
    <s v="AM"/>
    <d v="2026-07-01T00:00:00"/>
    <s v="Media"/>
    <d v="2026-07-16T00:00:00"/>
    <d v="2026-07-30T00:00:00"/>
    <n v="3"/>
    <m/>
    <n v="55000"/>
    <s v="La estimación considera 1 mes por cada unidad de negocio_x000a_Se asume la participación de Gilberth al 30% y la contratación de 1 AP .Net por 3 meses. "/>
    <m/>
    <m/>
    <m/>
    <s v="Finalizada"/>
    <s v="30/07: Se elimina la ID 263 UPC, porque esta incluida en la ID 262_x000a_02/07: Gilberth lo atenderá luego de la estimación de SE-Segunda Especialización."/>
    <m/>
    <m/>
    <m/>
    <m/>
    <m/>
    <m/>
    <m/>
    <m/>
    <m/>
    <m/>
    <m/>
    <s v="SI"/>
    <s v="El negocio espera que con las coordinaciones con el proveedor pueda haber eficiencias en tiempo y recursos."/>
    <m/>
    <m/>
  </r>
  <r>
    <n v="241"/>
    <d v="2026-06-17T13:00:08"/>
    <d v="2026-06-17T13:49:21"/>
    <s v="marco.pezo@laureate.pe"/>
    <s v="Marco Pezo Huillca"/>
    <s v="PRB0042770 RE: Banner reconstrucción de las instancia a un punto anterior para estabilizar el servicio - Guardado de logs Banner"/>
    <s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
    <s v="LAU"/>
    <s v="Humberto Marotta - Tecnologías y transformación digital"/>
    <s v="Ernesto Barrón"/>
    <s v="https://educorpperu-my.sharepoint.com/personal/diana_zapata_laureate_pe1/Documents/Aplicaciones/Microsoft%20Forms/REGISTRO%20DE%20INICIATIVAS%20-%20GESTI%C3%93N%20DE%20LA%20DEMANDA%20(2%201/Pregunta/Re_%20PRB0042770%20RE_%20Banner%20reconstrucci%C3%B3n%20de%20l_Marco%20Pezo%20Huillca.pdf"/>
    <x v="4"/>
    <d v="2026-07-16T00:00:00"/>
    <s v="No"/>
    <n v="0"/>
    <n v="0"/>
    <s v="ITSM (Servicios TI)"/>
    <s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_x000a__x000a_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
    <s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
    <s v="Banner UPN y UPC"/>
    <s v="Administrativos"/>
    <s v="Excelencia operativa"/>
    <s v="NO"/>
    <s v="No cuantificado o S/0"/>
    <s v="Mayor trazabilidad y visibilidad de las operaciones realizadas en Banner._x000a_Reducción del tiempo requerido para la investigación y diagnóstico de incidentes._x000a_Mejora en los procesos de auditoría y cumplimiento mediante información centralizada._x000a_Mayor eficiencia en la atención de requerimientos de soporte y del negocio._x000a_Disponibilidad de información estructurada para análisis y toma de decisiones._x000a_Base para futuras iniciativas de monitoreo y analítica."/>
    <s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
    <s v="|"/>
    <s v="Ana Vega"/>
    <s v="AM"/>
    <d v="2026-06-18T00:00:00"/>
    <s v="Alta"/>
    <d v="2026-06-29T00:00:00"/>
    <d v="2026-07-27T00:00:00"/>
    <n v="2"/>
    <n v="364.25"/>
    <n v="1293.0875000000001"/>
    <s v="Costos primer año de implementaci+on:_x000a_UPC $130.27 Almacenamiento de S3 Estándar (400 GB por mes)_x000a_UPN: $117,24 Almacenamiento de S3 Estándar (360 GB por mes)_x000a_CIB: $117,24 Almacenamiento de S3 Estándar (360 GB por mes)_x000a__x000a_Luego del primer año debe realizarse la tranferecia al equipo de Infraestructura para que incluya en su presupuesto 2028"/>
    <s v="Internos/Externos"/>
    <s v="NO BAU"/>
    <s v="SI"/>
    <s v="Finalizada"/>
    <s v="20/08: Ya se tiene el esfuerzo de los equipos de Arquitectura, Infraestructura, Desarrollo Banner. Nos falta la esimación de costos de los servidores que estamos a la espera de la respuesta de Rolando L._x000a_13/08: Dependemos de información que nos debe pasar Delmi Alarcón. Con esta información, Rolando nos podrá entregar su estimación de costos._x000a_04/08: Tendremos los costos de servidores. El 30/07 se tiene reunión con Rolando López_x000a_- 09/07: Lizett planificará tiempo de ejecución de Claudio y coordinará con anticipación las reuniones con Aquitectura e Infraestructura. _x000a_- 02/07: Se tiene avance de la estimación. Se coordinará reuniones con Arquitectura e Infraestructura para aterrizar presupuesto y obtener la estimación de esas áreas._x000a_- Asignado a Claudio Paz"/>
    <m/>
    <m/>
    <m/>
    <m/>
    <m/>
    <m/>
    <m/>
    <m/>
    <m/>
    <m/>
    <m/>
    <s v="SI"/>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r>
    <m/>
    <m/>
    <m/>
    <m/>
    <m/>
    <m/>
    <m/>
    <m/>
    <m/>
    <m/>
    <m/>
    <x v="6"/>
    <m/>
    <m/>
    <m/>
    <m/>
    <m/>
    <m/>
    <m/>
    <m/>
    <m/>
    <m/>
    <m/>
    <m/>
    <m/>
    <m/>
    <m/>
    <m/>
    <m/>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n v="118"/>
    <d v="2026-04-27T15:05:22"/>
    <d v="2026-04-27T15:36:17"/>
    <s v="carla.arias@laureate.pe"/>
    <s v="Carla Arias Schreiber Ulloa"/>
    <s v="LEGO Cibertec"/>
    <s v="En esta primera fase, implementar un sistema + integraciones que permita principalmente lograr eficiencias en torno a los procesos de operaciones académicas, eliminando actividades manualidad y uso de excel. Este proyecto tiene prioridad 1 en Cibertec._x000a__x000a_Contexto: Lego es un sistema implementado en Brasil y México, por el mismo proveedor con quien se trabajará Cibertec. De parte de TI Laureate Peru se requiere 1) Análisis y diseño de arquitectura, 2) Mapeo y construcción de integraciones"/>
    <s v="CIB"/>
    <s v="Danilo Tauil - GM TecVoc"/>
    <s v="Davi Paula Lima"/>
    <m/>
    <s v="Carla Arias-Schreiber"/>
    <d v="2026-11-27T00:00:00"/>
    <s v="Si"/>
    <s v="Academic Managment"/>
    <m/>
    <s v="Otro"/>
    <x v="0"/>
    <m/>
    <s v="Malla Curricular_x000a_Programación Horaria_x000a_Perfil Docente_x000a_Compactaciones_x000a_Nómina / Pago Docente_x000a_Ocupabilidad_x000a_Ambientes Académicos_x000a_Evaluación Académica_x000a_Calendario Académico_x000a_Reportes / Dashboard_x000a_"/>
    <s v="Todos"/>
    <s v="Excelencia académica"/>
    <s v="NO"/>
    <s v="No cuantificado o S/0"/>
    <s v="REDUCCIÓN DE ERRORES, CENTRALIZACIÓN Y ESTANDARIZACIÓN, MAYOR EFICIENCIA Y AHORROS, RAPIDEZ, MENOS HEADCOUNT, ​MENOR FRICCIÓN PARA EL ESTUDIANTE"/>
    <n v="0"/>
    <m/>
    <x v="0"/>
    <s v="AM"/>
    <d v="2026-04-30T00:00:00"/>
    <s v="Alta"/>
    <d v="2026-05-04T00:00:00"/>
    <d v="2026-06-04T00:00:00"/>
    <n v="6"/>
    <s v=" $ 33.500,00"/>
    <s v="S/ 412.000,00"/>
    <s v="Banner:     https://educorpperu-my.sharepoint.com/:x:/g/personal/johnny_rodriguez_laureate_pe/IQCvCXe3EFBTT6vhtun5UozlASQ-x98YLIvq2Cvk2Bo3OLE?e=4xBj6W  _x000a_Gestión Docente: https://educorpperu-my.sharepoint.com/:x:/g/personal/johnny_rodriguez_laureate_pe/IQAD5077jrLpSKoxCeCtTWhIAWRHoahUOKpRP_leHpYytEs?e=qgP1RH_x000a_ Infra PRD: https://educorpperu-my.sharepoint.com/:x:/g/personal/johnny_rodriguez_laureate_pe/IQA4gyxzUJbJQK5lgHjGbXxIASLG8dRReKlIBrB5hnsylfY?e=lx5kRH_x000a_Infra CERT: https://educorpperu-my.sharepoint.com/:x:/g/personal/johnny_rodriguez_laureate_pe/IQCFWirYDmuFT5kzSvv6pa9GAfLxq_gy-69TJtZXuEIIlmo?e=iTOxmi_x000a_Infra DEV: ​https://educorpperu-my.sharepoint.com/:x:/g/personal/johnny_rodriguez_laureate_pe/IQBjcWnyRmL7T6htpwklu_OOARnBaU741JqoK2K73rRU2nc?e=xuP369"/>
    <s v="Ambos"/>
    <s v="Proyecto"/>
    <s v="SI"/>
    <s v="Finalizado"/>
    <s v="30/04: En observación la asignación del Líder de Dominio, ya que LEGO no tiene como alcance únicamente la programación horaria."/>
    <m/>
    <m/>
    <m/>
    <m/>
    <m/>
    <m/>
    <m/>
    <m/>
    <m/>
    <m/>
    <m/>
    <s v="SI"/>
    <m/>
    <s v="SI"/>
    <s v="PER07-9000-832040-90_x000a_Cód. de proyecto: PER079000000723_x000a_Comentario para Johnny: El proveedor terminará la migración de Angular para fines de enero 2027"/>
    <m/>
    <m/>
  </r>
  <r>
    <n v="183"/>
    <d v="2026-05-27T12:38:29"/>
    <d v="2026-05-27T12:40:19"/>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ánchez"/>
    <s v="https://educorpperu-my.sharepoint.com/personal/diana_zapata_laureate_pe1/Documents/Aplicaciones/Microsoft%20Forms/REGISTRO%20DE%20INICIATIVAS%20-%20GESTI%C3%93N%20DE%20LA%20DEMANDA%20(2%201/Pregunta/Implementaci%C3%B3n%20Microsegmentaci%C3%B3n%20Illumio_Carlos%20Sanchez%20Rubio%202.pdf"/>
    <s v="Franco Vera"/>
    <d v="2026-11-30T00:00:00"/>
    <s v="No"/>
    <n v="0"/>
    <n v="0"/>
    <s v="Seguridad de la informaciónSeguridad de la información"/>
    <x v="1"/>
    <s v="Las aplicaciones críticas deben operar con reglas de comunicación mínimas necesarias, controladas a nivel granular, permitiendo únicamente el tráfico explícitamente autorizado entre componentes."/>
    <s v="Aplicaciones y Sistemas - Soluciones de Relacionamiento_x000a__x000a_Aplicaciones en alcance:_x000a_- CRM UPC_x000a_- CRM UPN_x000a_- CRM Cibertec_x000a_"/>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2.pdf"/>
    <n v="1.8"/>
    <x v="1"/>
    <s v="AM"/>
    <d v="2026-05-27T00:00:00"/>
    <s v="Media"/>
    <d v="2026-06-08T00:00:00"/>
    <d v="2026-06-22T00:00:00"/>
    <n v="0.5"/>
    <n v="0"/>
    <n v="0"/>
    <s v="Es validad la información de tráfico CRM"/>
    <s v="Internos"/>
    <s v="No Bau"/>
    <s v="No"/>
    <s v="Finalizado"/>
    <s v="Se tiene que validar el trafico de los CRM según la politica de seguridad"/>
    <m/>
    <m/>
    <m/>
    <m/>
    <m/>
    <m/>
    <m/>
    <m/>
    <m/>
    <m/>
    <m/>
    <s v="SI"/>
    <m/>
    <m/>
    <m/>
    <m/>
    <m/>
  </r>
  <r>
    <n v="184"/>
    <d v="2026-05-27T12:40:31"/>
    <d v="2026-05-27T12:42:28"/>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ánchez"/>
    <s v="https://educorpperu-my.sharepoint.com/personal/diana_zapata_laureate_pe1/Documents/Aplicaciones/Microsoft%20Forms/REGISTRO%20DE%20INICIATIVAS%20-%20GESTI%C3%93N%20DE%20LA%20DEMANDA%20(2%201/Pregunta/Implementaci%C3%B3n%20Microsegmentaci%C3%B3n%20Illumio_Carlos%20Sanchez%20Rubio%203.pdf"/>
    <s v="Franco Vera"/>
    <d v="2026-11-30T00:00:00"/>
    <s v="No"/>
    <n v="0"/>
    <n v="0"/>
    <s v="Seguridad de la informaciónSeguridad de la información"/>
    <x v="1"/>
    <s v="Las aplicaciones críticas deben operar con reglas de comunicación mínimas necesarias, controladas a nivel granular, permitiendo únicamente el tráfico explícitamente autorizado entre componentes."/>
    <s v="Aplicaciones y Sistemas - Soluciones LMS y Otros Servicios Académicos_x000a__x000a_Aplicaciones en alcance:_x000a_- Smile UPN_x000a_- Smile UPC_x000a_"/>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3.pdf"/>
    <n v="1.8"/>
    <x v="2"/>
    <s v="AM"/>
    <d v="2026-06-18T00:00:00"/>
    <s v="Media"/>
    <d v="2026-06-22T00:00:00"/>
    <d v="2026-07-06T00:00:00"/>
    <n v="24"/>
    <n v="0"/>
    <n v="0"/>
    <s v="Se estima el uso del experto en cada una de las aplicaciones durante un mes: 1 semana de identiidcación de dependencias, 1 semana de cambios y pruebas y 2 semanas de liberacion y pase a prod._x000a_Las aplicaciones a considerar:_x000a_- Otros Reportes (listado)_x000a_- Libro de reclamaciones_x000a_- Alma UPC_x000a_- Firmas UPC_x000a_- Declaración Jurada UPC_x000a_- Control Key_x000a_- Intranet UPN_x000a_- Libro de reclamaciones UPN_x000a_- Contacto UPN_x000a_- Socrates admisión_x000a_- Otros Reportes (listado)_x000a_- Jira_x000a_- Mi UPC/App UPC (Back)_x000a_- Encuestas UPC_x000a_- WeTalk UPC_x000a_- Sanciones UPC_x000a_- uBooking UPC_x000a_- Moodle examen de admisión_x000a_- Moodle capacitación docente_x000a_- Gestión de investigación (SIGAT)_x000a_- Gestor de tésis_x000a_- Variables de vulnerabilidad_x000a_- Desafíos empresariales_x000a_- uBooking UPN_x000a_- SGCI (Calidad UPN)"/>
    <s v="Internos"/>
    <s v="Proyecto"/>
    <s v="No"/>
    <s v="Finalizado"/>
    <s v="18/06 (DZ): Carlos envió la información por correo._x000a_04/06: Se tuvo reunión con Seguridad y se acordó que nos compartirán el plan de trabajo. Sin esto no se puede estimar. No tenemos fecha de compromiso de entrega. Consultaremos.Aún en fechas"/>
    <m/>
    <m/>
    <m/>
    <m/>
    <m/>
    <m/>
    <m/>
    <m/>
    <m/>
    <m/>
    <m/>
    <s v="SI"/>
    <m/>
    <m/>
    <m/>
    <m/>
    <m/>
  </r>
  <r>
    <n v="186"/>
    <d v="2026-05-27T12:46:11"/>
    <d v="2026-05-27T12:48:10"/>
    <s v="carlos.sanchez@laureate.pe"/>
    <s v="Carlos Sanchez Rubio"/>
    <s v="Microsegmentación / Nanosegmentación de Aplicaciones Críticas"/>
    <s v="Implementar microsegmentación / nanosegmentación en aplicaciones críticas, para limitar comunicaciones no autorizadas y contener movimientos laterales dentro de la red, logrando reducir la superficie de ataque y mejorar la resiliencia frente a incidentes de ciberseguridad._x000a_"/>
    <s v="CORP"/>
    <s v="Humberto Marotta - Tecnologías y transformación digital"/>
    <s v="Carlos Sánchez"/>
    <s v="https://educorpperu-my.sharepoint.com/personal/diana_zapata_laureate_pe1/Documents/Aplicaciones/Microsoft%20Forms/REGISTRO%20DE%20INICIATIVAS%20-%20GESTI%C3%93N%20DE%20LA%20DEMANDA%20(2%201/Pregunta/Implementaci%C3%B3n%20Microsegmentaci%C3%B3n%20Illumio_Carlos%20Sanchez%20Rubio%205.pdf"/>
    <s v="Franco Vera"/>
    <d v="2026-11-30T00:00:00"/>
    <s v="No"/>
    <n v="0"/>
    <n v="0"/>
    <s v="Seguridad de la informaciónSeguridad de la información"/>
    <x v="2"/>
    <s v="Las aplicaciones críticas deben operar con reglas de comunicación mínimas necesarias, controladas a nivel granular, permitiendo únicamente el tráfico explícitamente autorizado entre componentes."/>
    <s v="Arquitectura Empresarial_x000a__x000a_Aplicaciones en alcance:_x000a_- Bus de Integración"/>
    <s v="Todos"/>
    <s v="Excelencia operativa"/>
    <s v="NO"/>
    <s v="Mayor a S/500,000.00"/>
    <s v="Fortalece la arquitectura de seguridad, mejora la contención de amenazas y reduce la superficie de ataque en entornos críticos. Incrementa la resiliencia tecnológica y mejora la capacidad de protección de servicios sensibles del negocio._x000a_"/>
    <s v="https://educorpperu-my.sharepoint.com/personal/diana_zapata_laureate_pe1/Documents/Aplicaciones/Microsoft%20Forms/REGISTRO%20DE%20INICIATIVAS%20-%20GESTI%C3%93N%20DE%20LA%20DEMANDA%20(2%201/Adjuntar%20sustentos%20que%20ayuden%20al%20entendimiento%20de/ADP-%20Laureate%20Education_Carlos%20Sanchez%20Rubio%205.pdf"/>
    <n v="1.8"/>
    <x v="3"/>
    <s v="AM"/>
    <d v="2026-05-27T00:00:00"/>
    <s v="Media"/>
    <d v="2026-06-23T00:00:00"/>
    <d v="2026-07-07T00:00:00"/>
    <n v="1.25"/>
    <n v="0"/>
    <n v="0"/>
    <s v="- Se estimación se realizará sobre una lista entregada de 17 aplicaciones priorizadas._x000a_- Solo analizará los flujos para identificar el trafico que deberá ser autorizado / denegado."/>
    <s v="Recursos interno"/>
    <m/>
    <m/>
    <s v="Finalizado"/>
    <m/>
    <m/>
    <m/>
    <m/>
    <m/>
    <m/>
    <m/>
    <m/>
    <m/>
    <m/>
    <m/>
    <m/>
    <s v="SI"/>
    <m/>
    <m/>
    <m/>
    <m/>
    <m/>
  </r>
  <r>
    <n v="314"/>
    <d v="2026-07-21T09:49:26"/>
    <d v="2026-07-24T11:16:06"/>
    <s v="franco.vera@laureate.pe"/>
    <s v="Franco Manuel Vera Sanchez"/>
    <s v="Instalación de equipos de seguridad electrónica CCTV y control de acceso en los almacenes UPN, UPC y CIB"/>
    <s v="Se requiere implementar una cámara IP y control de acceso a los almacenes, para eliminar posibles accesos indebidos. De tal manera que, se protejan los activos y que esta solución sea independiente de la plataforma corporativa de seguridad electrónica."/>
    <s v="LAU"/>
    <s v="Álvaro Valdez - VP Operaciones"/>
    <s v="Raúl Córdova"/>
    <s v="https://educorpperu-my.sharepoint.com/personal/diana_zapata_laureate_pe1/Documents/Aplicaciones/Microsoft%20Forms/REGISTRO%20DE%20INICIATIVAS%20-%20GESTI%C3%93N%20DE%20LA%20DEMANDA%20(2%201/Pregunta/Implementacion%20CCTV%20y%20Control%20acceso%20almacene_Franco%20Manuel%20Vera%20S%201.pdf"/>
    <s v="Franco Vera"/>
    <d v="2026-12-31T00:00:00"/>
    <s v="No"/>
    <n v="0"/>
    <n v="0"/>
    <s v="Otro"/>
    <x v="3"/>
    <s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
    <s v="Los siguientes procesos: Gestión y administración de activos. Control de acceso a almacenes y áreas restringidas. Recepción, almacenamiento y despacho de bienes. Custodia y protección de activos institucionales. Gestión de incidentes de seguridad e investigaciones internas._x000a_Monitoreo y verificación de eventos mediante CCTV. Auditoría y trazabilidad de ingresos y salidas del personal autorizado. Continuidad operativa de los almacenes."/>
    <s v="Administrativos"/>
    <s v="Excelencia operativa"/>
    <s v="NO"/>
    <s v="No cuantificado o S/0"/>
    <s v="Fortalecimiento de la seguridad patrimonial, mediante la protección de los almacenes que resguardan activos de alto valor._x000a_Control de acceso al personal autorizado, garantizando la trazabilidad de los ingresos y salidas de cada almacén._x000a_Monitoreo remoto de los almacenes, permitiendo al Jefe de Activos supervisar el estado de las instalaciones y verificar eventos cuando sea necesario._x000a_Disponibilidad de evidencias de video, facilitando la investigación de incidentes y la atención de requerimientos de auditoría._x000a_Reducción del riesgo de pérdidas, hurtos y accesos no autorizados, mediante la implementación de controles preventivos y de detección._x000a_Mejora de los controles internos para la administración y custodia de los activos institucionales._x000a_Cumplimiento de los estándares corporativos de seguridad electrónica, fortaleciendo la gestión de riesgos y la protección del patrimonio institucional."/>
    <s v="https://educorpperu-my.sharepoint.com/personal/diana_zapata_laureate_pe1/_layouts/15/Doc.aspx?sourcedoc=%7BA9CC76CF-9ECA-475A-9141-C4C49550D716%7D&amp;file=Gesti%C3%B3n%20de%20iniciativas%20-%20Proceso%20y%20registro%20-_Franco%20Manuel%20Vera%20S.pptx&amp;action=edit&amp;mobileredirect=true"/>
    <n v="0.6"/>
    <x v="4"/>
    <s v="AM"/>
    <d v="2026-07-30T00:00:00"/>
    <s v="Baja"/>
    <d v="2026-08-19T00:00:00"/>
    <d v="2026-08-26T00:00:00"/>
    <n v="2"/>
    <n v="0"/>
    <n v="0"/>
    <s v="El equipo del proyecto cuenta con el presupuesto necesario para la habilitación de nuevos puntos de red para las cámaras. _x000a_La gestión de ordenes de compra y coordinaciones las realizará el área responsable. Por parte de Telecom estaremos brindando facilidades y acompañamiento para la habilitación."/>
    <s v="Internos de Telecom"/>
    <s v="Proyecto"/>
    <s v="No"/>
    <s v="Finalizado"/>
    <s v="Los tiempos de gestión indicados dependen de las actividades relacionadas a presupuestos y órdenes de compra que deberá gestionar el área responsable del proyecto."/>
    <m/>
    <m/>
    <m/>
    <m/>
    <m/>
    <m/>
    <m/>
    <m/>
    <m/>
    <m/>
    <m/>
    <s v="SI"/>
    <m/>
    <m/>
    <m/>
    <m/>
    <m/>
  </r>
  <r>
    <n v="347"/>
    <d v="2026-08-11T09:50:35"/>
    <d v="2026-08-11T11:54:17"/>
    <s v="DIEGO.ARANA@LAUREATE.PE"/>
    <s v="Diego Antonio Arana Yomitanzan"/>
    <s v="Optimización de PPFF UPN"/>
    <s v="Necesitamos que la aplicación de productos financieros en los cargos utilizados para la retención de alumnos sea en tiempo real o en su defecto en el menor tiempo posible_x000a_para que la gestión y proceso de rematrícula del alumno sea lo más eficiente posible_x000a_logrando mejorar el Conversion Rate de Matriculados sobre de financiados que actualmente se encuentra entre 90% - 95%"/>
    <s v="UPN"/>
    <s v="Álvaro Valdez - VP Operaciones"/>
    <s v="Diego Arana"/>
    <s v="https://educorpperu-my.sharepoint.com/personal/diana_zapata_laureate_pe1/Documents/Aplicaciones/Microsoft%20Forms/REGISTRO%20DE%20INICIATIVAS%20-%20GESTI%C3%93N%20DE%20LA%20DEMANDA%20(2%201/Pregunta/VB%20PPFF%20Gesti%C3%B3n%20Demanda_Diego%20Antonio%20Arana.png"/>
    <s v="Gerson Vereau"/>
    <d v="2026-10-25T00:00:00"/>
    <s v="No"/>
    <n v="0"/>
    <n v="0"/>
    <s v="Otro"/>
    <x v="4"/>
    <s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
    <s v="Retención Outbound"/>
    <s v="Todos"/>
    <s v="Excelencia operativa"/>
    <s v="NO"/>
    <s v="Mayor a S/500,000.00"/>
    <s v="1. Mejora en experiencia en el alumno con referencias a ppff_x000a_2. Mejora en la gestión de rematrícula por el equipo outbound"/>
    <s v="https://educorpperu-my.sharepoint.com/personal/diana_zapata_laureate_pe1/_layouts/15/Doc.aspx?sourcedoc=%7B69C8E75A-479D-4854-9DEA-1D75C0612B82%7D&amp;file=Gesti%C3%B3n%20de%20iniciativas%20-%20Proceso%20y%20registro%20-_Diego%20Antonio%20Arana.pptx&amp;action=edit&amp;mobileredirect=true"/>
    <n v="1.8"/>
    <x v="5"/>
    <s v="AM"/>
    <d v="2026-08-11T00:00:00"/>
    <s v="Media"/>
    <d v="2026-08-31T00:00:00"/>
    <d v="2026-09-14T00:00:00"/>
    <n v="2"/>
    <n v="0"/>
    <n v="0"/>
    <m/>
    <s v="Internos"/>
    <s v="Requerimiento no catalogado"/>
    <s v="No"/>
    <s v="Finalizado"/>
    <m/>
    <m/>
    <m/>
    <m/>
    <m/>
    <m/>
    <m/>
    <m/>
    <m/>
    <m/>
    <m/>
    <m/>
    <s v="SI"/>
    <m/>
    <m/>
    <m/>
    <m/>
    <m/>
  </r>
  <r>
    <n v="285"/>
    <d v="2026-07-16T00:02:47"/>
    <d v="2026-07-16T00:24:54"/>
    <s v="valeria.ocampo@upn.edu.pe"/>
    <s v="Valeria Ocampo Silva"/>
    <s v="Certifikate: Mejora de flujo de proceso + Implementación de nueva constancia"/>
    <s v="Necesitamos eliminar el paso duplicado de &quot;Revisión de Secretaría General&quot;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
    <s v="UPN"/>
    <s v="Martín Santana - Rectorado UPN"/>
    <s v="Valeria Ocampo"/>
    <s v="https://educorpperu-my.sharepoint.com/personal/diana_zapata_laureate_pe1/Documents/Aplicaciones/Microsoft%20Forms/REGISTRO%20DE%20INICIATIVAS%20-%20GESTI%C3%93N%20DE%20LA%20DEMANDA%20(2%201/Pregunta/VB_Valeria%20Ocampo%20Silva.pdf"/>
    <s v="Gerson Vereau"/>
    <d v="2026-08-30T00:00:00"/>
    <s v="No"/>
    <n v="0"/>
    <n v="0"/>
    <s v="Otro"/>
    <x v="5"/>
    <s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
    <s v="Secretaría General y Secretaría Académica"/>
    <s v="Todos"/>
    <s v="Excelencia operativa"/>
    <s v="NO"/>
    <s v="No cuantificado o S/0"/>
    <s v="Reducción del SLA de atención y de la carga operativa en Secretaría Académica y Secretaría General, menor riesgo de errores y reprocesos al contar con visualización previa y firma digital automatizada, y mejora en la experiencia del alumno."/>
    <s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
    <n v="1.2"/>
    <x v="6"/>
    <s v="AM"/>
    <d v="2026-08-13T00:00:00"/>
    <s v="Media"/>
    <d v="2026-08-24T00:00:00"/>
    <d v="2026-09-25T00:00:00"/>
    <n v="3.5"/>
    <n v="2106.3000000000002"/>
    <n v="7477.3649999999998"/>
    <s v="Actualmente existe una plataforma de plataforma de trámites: Certifikate, las mejoras se realizarán sobre 11 trámites._x000a_El nuevo trámite &quot;Constancia de promedio ponderado promocional&quot; será desarrollado dentro de la misma plataforma de trámites._x000a_"/>
    <s v="Externos"/>
    <s v="Requerimiento"/>
    <s v="SI"/>
    <s v="Finalizada"/>
    <s v="24/09: Entrega de estimación completada._x000a_17/09: Se está teniendo sesiones con Arquitectura y proveedor para consultas puntuales_x000a_20/08/2026: Hay dependencia con el proveedor y la transferencia de información de Certifikate con el especialista responsable de la aplicación (Jorge Vargas)."/>
    <m/>
    <m/>
    <m/>
    <m/>
    <m/>
    <m/>
    <m/>
    <m/>
    <m/>
    <m/>
    <m/>
    <s v="SI"/>
    <m/>
    <s v="SI"/>
    <s v="PER03-9000-420000-90"/>
    <m/>
    <m/>
  </r>
  <r>
    <n v="378"/>
    <d v="2026-09-01T11:35:41"/>
    <d v="2026-09-02T10:28:40"/>
    <s v="nathalie.amezquita@upn.edu.pe"/>
    <s v="Nathalie Amezquita Goicochea"/>
    <s v="Instalación de SimCapture UPN SJL"/>
    <s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
    <s v="UPN"/>
    <s v="Álvaro Valdez - VP Operaciones"/>
    <s v="Jorge Olivos "/>
    <s v="https://educorpperu-my.sharepoint.com/personal/diana_zapata_laureate_pe1/Documents/Aplicaciones/Microsoft%20Forms/REGISTRO%20DE%20INICIATIVAS%20-%20GESTI%C3%93N%20DE%20LA%20DEMANDA%20(2%201/Pregunta/Aprobacio%CC%81n%20Ale_Nathalie%20Amezquita%20G.pdf"/>
    <s v="Franco Vera"/>
    <d v="2027-03-01T00:00:00"/>
    <s v="No"/>
    <n v="0"/>
    <n v="0"/>
    <s v="Otro"/>
    <x v="6"/>
    <s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
    <s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
    <s v="Alumnos"/>
    <s v="Excelencia operativa"/>
    <s v="NO"/>
    <s v="No cuantificado o S/0"/>
    <s v="Mejora de la experiencia de aprendizaje mediante el registro y revisión de las sesiones de simulación clínica._x000a_Fortalecimiento de la retroalimentación docente, al contar con evidencia objetiva del desempeño de los estudiantes._x000a_Estandarización de la experiencia académica con las sedes que ya cuentan con SIM Capture._x000a_Mejor seguimiento del desempeño de los estudiantes durante las actividades prácticas._x000a_Fortalecimiento de la calidad de las sesiones de simulación, permitiendo analizar posteriormente las actividades realizadas._x000a_Aprovechamiento de los equipos ya adquiridos, permitiendo ponerlos finalmente en operación._x000a_Mayor trazabilidad de las actividades de simulación, facilitando el seguimiento y evaluación de las sesiones."/>
    <s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
    <n v="1.2"/>
    <x v="7"/>
    <s v="AM"/>
    <d v="2026-09-02T00:00:00"/>
    <s v="Media"/>
    <d v="2026-09-08T00:00:00"/>
    <d v="2026-09-22T00:00:00"/>
    <n v="2"/>
    <m/>
    <n v="0"/>
    <e v="#NAME?"/>
    <s v="Internos y Externos"/>
    <s v="Requerimiento"/>
    <s v="SI"/>
    <s v="Finalizada"/>
    <s v="- Se debe tener reuniones con el área usuaria para aterrizar el requerimiento_x000a_- El área de Redes solo se encargará de dimensionar el ancho de banda en base al requerimiento por cada Campus o Sede._x000a_- El área de Operaciones de Seguridad se encargará de aperturar los accesos a nivel de firewalls con la información brindada por el proveedor o área usuaria."/>
    <m/>
    <m/>
    <m/>
    <m/>
    <m/>
    <m/>
    <m/>
    <m/>
    <m/>
    <m/>
    <m/>
    <s v="SI"/>
    <m/>
    <m/>
    <m/>
    <d v="2026-10-12T00:00:00"/>
    <d v="2026-12-15T00:00:00"/>
  </r>
  <r>
    <n v="373"/>
    <d v="2026-08-19T16:13:23"/>
    <d v="2026-08-19T16:29:31"/>
    <s v="bruno.chiappe@laureate.pe"/>
    <s v="Bruno Chiappe Vegas"/>
    <s v="Automatización de Matrícula y Desmatrícula de Nuevos Estudiantes en Banner"/>
    <s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
    <s v="CIB"/>
    <s v="Danilo Tauil - GM TecVoc"/>
    <s v="Spencer Camacho"/>
    <s v="https://educorpperu-my.sharepoint.com/personal/diana_zapata_laureate_pe1/Documents/Aplicaciones/Microsoft%20Forms/REGISTRO%20DE%20INICIATIVAS%20-%20GESTI%C3%93N%20DE%20LA%20DEMANDA%20(2%201/Pregunta/CIB%20-%20Matricula%20desmatricula%20-%20VB_Bruno%20Chiappe%20Vegas.pdf"/>
    <s v="Carla Arias-Schreiber"/>
    <d v="2026-09-15T00:00:00"/>
    <s v="No"/>
    <n v="0"/>
    <n v="0"/>
    <s v="Otro"/>
    <x v="7"/>
    <s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
    <s v="La iniciativa impacta principalmente los procesos de matrícula de ingresantes, asignación de cursos y horarios, desmatrícula individual y masiva, rematrícula por cambio de sede, turno o programa, matrícula de estudiantes con convalidaciones, etc._x000a__x000a_Áreas impactadas:_x000a_Servicio al estudiante_x000a_Matrícula_x000a_Operaciones_x000a_"/>
    <s v="Administrativos"/>
    <s v="Excelencia operativa"/>
    <s v="NO"/>
    <s v="Entre S/100,000.00 y S/500,000.00"/>
    <s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
    <s v="https://educorpperu-my.sharepoint.com/personal/diana_zapata_laureate_pe1/_layouts/15/Doc.aspx?sourcedoc=%7BF316F30C-D5BB-4800-BBF0-ED9D797FDA52%7D&amp;file=CIB%20-%20Matricula%20y%20desmatricula%20de%20nuevos%20estu_Bruno%20Chiappe%20Vegas.pptx&amp;action=edit&amp;mobileredirect=true"/>
    <n v="0.9"/>
    <x v="8"/>
    <s v="AM"/>
    <d v="2026-08-20T00:00:00"/>
    <s v="Alta"/>
    <d v="2026-08-31T00:00:00"/>
    <d v="2026-09-28T00:00:00"/>
    <n v="1.5"/>
    <m/>
    <n v="0"/>
    <m/>
    <s v="Externos"/>
    <s v="No Bau"/>
    <s v="SI"/>
    <s v="Finalizada"/>
    <s v="17/09: En proceso de estimación con Neoris_x000a_20/08: Asignado a Piero Sánchez"/>
    <m/>
    <m/>
    <m/>
    <m/>
    <m/>
    <m/>
    <m/>
    <m/>
    <m/>
    <m/>
    <m/>
    <s v="SI"/>
    <m/>
    <s v="No requiere presupuesto"/>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r>
    <m/>
    <m/>
    <m/>
    <m/>
    <m/>
    <m/>
    <m/>
    <m/>
    <m/>
    <m/>
    <m/>
    <m/>
    <m/>
    <m/>
    <m/>
    <m/>
    <m/>
    <x v="8"/>
    <m/>
    <m/>
    <m/>
    <m/>
    <m/>
    <m/>
    <m/>
    <m/>
    <m/>
    <x v="9"/>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4ACC59-BBCA-475B-974B-74507CEC5795}" name="Tabla dinámica1" cacheId="1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B2:C23" firstHeaderRow="1" firstDataRow="1" firstDataCol="1"/>
  <pivotFields count="4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2">
        <item x="8"/>
        <item x="9"/>
        <item x="12"/>
        <item x="7"/>
        <item x="2"/>
        <item x="17"/>
        <item x="6"/>
        <item x="5"/>
        <item x="18"/>
        <item x="1"/>
        <item x="16"/>
        <item x="14"/>
        <item x="3"/>
        <item x="4"/>
        <item x="0"/>
        <item x="15"/>
        <item x="19"/>
        <item x="13"/>
        <item x="10"/>
        <item x="11"/>
        <item h="1" x="2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907E5D-D3E1-4E3E-A250-9DD5D0BC5303}" name="Tabla dinámica4" cacheId="1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K2:L12" firstHeaderRow="1" firstDataRow="1" firstDataCol="1"/>
  <pivotFields count="5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0">
        <item x="4"/>
        <item x="5"/>
        <item x="7"/>
        <item x="2"/>
        <item x="1"/>
        <item x="6"/>
        <item x="3"/>
        <item x="0"/>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1">
        <item x="7"/>
        <item x="0"/>
        <item x="8"/>
        <item x="1"/>
        <item x="5"/>
        <item x="4"/>
        <item x="3"/>
        <item x="2"/>
        <item x="6"/>
        <item h="1"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7"/>
  </rowFields>
  <rowItems count="10">
    <i>
      <x/>
    </i>
    <i>
      <x v="1"/>
    </i>
    <i>
      <x v="2"/>
    </i>
    <i>
      <x v="3"/>
    </i>
    <i>
      <x v="4"/>
    </i>
    <i>
      <x v="5"/>
    </i>
    <i>
      <x v="6"/>
    </i>
    <i>
      <x v="7"/>
    </i>
    <i>
      <x v="8"/>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B875BF-BC12-4DE2-954F-013CE3356D07}" name="Tabla dinámica3" cacheId="14"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H2:I9" firstHeaderRow="1" firstDataRow="1" firstDataCol="1"/>
  <pivotFields count="57">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
        <item x="5"/>
        <item x="2"/>
        <item x="0"/>
        <item x="1"/>
        <item x="4"/>
        <item x="3"/>
        <item h="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7">
    <i>
      <x/>
    </i>
    <i>
      <x v="1"/>
    </i>
    <i>
      <x v="2"/>
    </i>
    <i>
      <x v="3"/>
    </i>
    <i>
      <x v="4"/>
    </i>
    <i>
      <x v="5"/>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C36963-8D00-419C-8048-C8F1E4D238B5}" name="Tabla dinámica2" cacheId="1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E2:F8" firstHeaderRow="1" firstDataRow="1" firstDataCol="1"/>
  <pivotFields count="55">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3"/>
        <item x="0"/>
        <item x="2"/>
        <item x="4"/>
        <item x="1"/>
        <item h="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6">
    <i>
      <x/>
    </i>
    <i>
      <x v="1"/>
    </i>
    <i>
      <x v="2"/>
    </i>
    <i>
      <x v="3"/>
    </i>
    <i>
      <x v="4"/>
    </i>
    <i t="grand">
      <x/>
    </i>
  </rowItems>
  <colItems count="1">
    <i/>
  </colItems>
  <dataFields count="1">
    <dataField name="TOTAL Iniciativa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991B6-3649-4D85-83C1-93799CF40A39}" name="tblBD2" displayName="tblBD2" ref="A1:AA35" totalsRowShown="0" headerRowDxfId="94" dataDxfId="93" headerRowBorderDxfId="91" tableBorderDxfId="92">
  <autoFilter ref="A1:AA35" xr:uid="{D78991B6-3649-4D85-83C1-93799CF40A39}"/>
  <tableColumns count="27">
    <tableColumn id="1" xr3:uid="{F6FE37BD-1CB5-4FFF-AE0B-C27102901BAC}" name="Id" dataDxfId="90"/>
    <tableColumn id="2" xr3:uid="{30962825-22B2-4D17-96CB-393E20C5B494}" name="Hora de inicio" dataDxfId="89"/>
    <tableColumn id="3" xr3:uid="{FA3A2D56-7218-493E-854D-E5212F60B9ED}" name="Hora de finalización" dataDxfId="88"/>
    <tableColumn id="4" xr3:uid="{4973522B-1344-43A3-9C02-F97FD6E040F1}" name="Correo electrónico" dataDxfId="87"/>
    <tableColumn id="5" xr3:uid="{21BEAB7B-7C18-4D60-91E6-2001809F8267}" name="Nombre" dataDxfId="86"/>
    <tableColumn id="6" xr3:uid="{D764D916-41B1-4BB8-AD54-B64CE3298984}" name="Título de la INICIATIVA" dataDxfId="85"/>
    <tableColumn id="7" xr3:uid="{0611AF10-B201-4A78-9258-7F1391D25CC5}" name="Objetivo" dataDxfId="84"/>
    <tableColumn id="8" xr3:uid="{B70F9356-C89D-4024-8AFA-2EE690EAE72D}" name="Institución" dataDxfId="83"/>
    <tableColumn id="9" xr3:uid="{3EB248EF-F464-4519-991A-C52C9BAA2D27}" name="VP del área solicitante" dataDxfId="82"/>
    <tableColumn id="10" xr3:uid="{BACC2150-0D37-4AE8-AD16-8FCE4FF1EE6C}" name="Usuario solicitante del negocio" dataDxfId="81"/>
    <tableColumn id="11" xr3:uid="{F9E6DD8B-23A3-4893-BF29-E76FFAD17A25}" name="Aprobación de la iniciativa por el VP o Director " dataDxfId="80"/>
    <tableColumn id="12" xr3:uid="{64DD3948-7F75-4192-B7C2-92E20AB01CE2}" name="IT BP" dataDxfId="79"/>
    <tableColumn id="13" xr3:uid="{97FD3B3F-6563-429E-8BAB-1406CDFC6BE3}" name="Fecha de entrega requerida" dataDxfId="78"/>
    <tableColumn id="14" xr3:uid="{34F52FD1-DD34-4A64-A78C-FD6C4B7CA567}" name="Proyecto SPO" dataDxfId="77"/>
    <tableColumn id="15" xr3:uid="{D0F5BDBC-7B01-4833-A1BA-353D73B6BC2D}" name="Workstream del proyecto SPO" dataDxfId="76"/>
    <tableColumn id="16" xr3:uid="{3279C758-F023-4CB6-975E-71B94CA904C5}" name="ID SPO" dataDxfId="75"/>
    <tableColumn id="17" xr3:uid="{CAD81FFA-FE3C-4E16-83F5-CB54F52A2ED9}" name="Tipo de iniciativa" dataDxfId="74"/>
    <tableColumn id="18" xr3:uid="{A2676B7C-ED7E-4062-81C0-D7044174BD26}" name="Descripción del problema o desafío" dataDxfId="73"/>
    <tableColumn id="19" xr3:uid="{E45EDD64-772E-4EBA-B6D3-F309412E4D2C}" name="Situación deseada" dataDxfId="72"/>
    <tableColumn id="20" xr3:uid="{202721C7-1835-4670-9DBF-B18C0F950AE5}" name="Procesos y áreas impactadas" dataDxfId="71"/>
    <tableColumn id="21" xr3:uid="{254DC276-8B97-453A-94ED-B5616E346950}" name="Usuarios beneficiados1" dataDxfId="70"/>
    <tableColumn id="22" xr3:uid="{5C9B84E7-5CA5-4310-93E2-6583961CEFBE}" name="Pilar estratégico" dataDxfId="69"/>
    <tableColumn id="23" xr3:uid="{9815B670-A1EE-4BEC-81A2-280C3E72745B}" name="Forma parte de la estabilización de procesos  SIS" dataDxfId="68"/>
    <tableColumn id="24" xr3:uid="{7643FB6D-5C35-4C3F-B915-5F9CC518922F}" name="Beneficio cuantitativo (anual)" dataDxfId="67"/>
    <tableColumn id="25" xr3:uid="{C04DB2B2-6859-4A78-B87D-17A8B4ABAA00}" name="Beneficios cualitativos" dataDxfId="66"/>
    <tableColumn id="26" xr3:uid="{258F0EFB-B514-457D-9627-8F316598ACF6}" name="Adjuntar ppt de la iniciativa" dataDxfId="65"/>
    <tableColumn id="27" xr3:uid="{1BC684C6-6F98-46D6-B23A-EA5429850B16}" name="Puntaje sugerido" dataDxfId="64">
      <calculatedColumnFormula>IFERROR(VLOOKUP(N2,'Criterios de priorización'!$E$3:$F$4,2,FALSE)*'Criterios de priorización'!$D$3,0)+IFERROR(VLOOKUP(Q2,'Criterios de priorización'!$E$5:$F$8,2,FALSE)*'Criterios de priorización'!$D$5,0)+IFERROR(VLOOKUP(X2,'Criterios de priorización'!$E$9:$F$12,2,FALSE)*'Criterios de priorización'!$D$9,0)+IFERROR(VLOOKUP(V2,'Criterios de priorización'!$E$13:$F$18,2,FALSE)*'Criterios de priorización'!$D$13,0)+IFERROR(VLOOKUP(U2,'Criterios de priorización'!$E$19:$F$22,2,FALSE)*'Criterios de priorización'!$D$19,0)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DA8CA3-896A-4F63-B6EE-60A634543E67}" name="OfficeForms.Table8" displayName="OfficeForms.Table8" ref="A1:AM62" totalsRowShown="0" headerRowDxfId="63" dataDxfId="62">
  <autoFilter ref="A1:AM62" xr:uid="{00000000-0009-0000-0100-000001000000}"/>
  <tableColumns count="39">
    <tableColumn id="1" xr3:uid="{4A683C2A-AC54-420A-9DB3-F3F03BF5BBE4}" name="Id" dataDxfId="61"/>
    <tableColumn id="2" xr3:uid="{F0F768EC-80AA-4BA1-8B70-05645D19063E}" name="Hora de inicio" dataDxfId="60"/>
    <tableColumn id="3" xr3:uid="{EA28C657-795C-412F-971D-6B20CA01F44C}" name="Hora de finalización" dataDxfId="59"/>
    <tableColumn id="4" xr3:uid="{03B1A565-83D7-4086-9D58-734955641E05}" name="Correo electrónico" dataDxfId="58"/>
    <tableColumn id="5" xr3:uid="{399ECA28-258B-4A15-AB90-2D3B53778637}" name="Nombre" dataDxfId="57"/>
    <tableColumn id="6" xr3:uid="{BF75C2E9-BCAF-4A38-9C60-EE3D3E308FB8}" name="Título de la INICIATIVA" dataDxfId="56"/>
    <tableColumn id="7" xr3:uid="{9E0A594A-0158-4908-9738-F9F780754B3D}" name="Institución" dataDxfId="55"/>
    <tableColumn id="34" xr3:uid="{62942DD0-71AE-4388-B1E0-E21978870DF0}" name="VP del área solicitante" dataDxfId="54"/>
    <tableColumn id="35" xr3:uid="{E31E4D86-F382-49EA-8F4F-8712F808E807}" name="Usuario - Gerencia, Área solicitante" dataDxfId="53"/>
    <tableColumn id="8" xr3:uid="{199ADA45-AAA7-4CA1-920F-FD9DE0D49522}" name="Usuario - VP, Gerencia, Área solicitante  - NO UTILIZAR" dataDxfId="52"/>
    <tableColumn id="27" xr3:uid="{71E74F3C-7829-4FC0-9EB1-13B5123A0F01}" name="BRM   - NO UTILIZAR" dataDxfId="51"/>
    <tableColumn id="31" xr3:uid="{F83AC330-A3DA-4311-98E3-9AB03CFB9813}" name="BRM UPC" dataDxfId="50"/>
    <tableColumn id="33" xr3:uid="{76DDED6C-C9B7-4F81-8228-377441584411}" name="BRM CIB" dataDxfId="49"/>
    <tableColumn id="32" xr3:uid="{BE61020B-CA01-499E-A5AB-F4592239B434}" name="BRM UPN" dataDxfId="48"/>
    <tableColumn id="9" xr3:uid="{5CAA60E1-FBF4-4C50-A40C-9A3092FFF9BA}" name="Gerente de BRM" dataDxfId="47"/>
    <tableColumn id="10" xr3:uid="{C09AA396-0532-40DD-99BA-B1EAC6F73CB9}" name="Nro de ticket de service now (RIT) - NO UTILIZAR" dataDxfId="46"/>
    <tableColumn id="11" xr3:uid="{F79C4863-61D2-44CB-837C-F78C7244CD2B}" name="Cuando se necesita  - NO UTILIZAR" dataDxfId="45"/>
    <tableColumn id="36" xr3:uid="{FADA7662-5227-45E3-A8D8-AC0963C31495}" name="Proyecto SPO" dataDxfId="44"/>
    <tableColumn id="38" xr3:uid="{881C29A3-B0D8-4FAA-8C07-30D1434E2A8A}" name="Seleccionar el workstream del proyecto SPO" dataDxfId="43"/>
    <tableColumn id="39" xr3:uid="{DCFF65CF-77B7-4552-B8C1-2185A011F61D}" name="Iniciativa de seguridad de la información" dataDxfId="42"/>
    <tableColumn id="37" xr3:uid="{6CB31A4A-179C-409A-9EBD-77EF615D9AB0}" name="Indicar id del proyecto SPO - NO UTILIZAR" dataDxfId="41"/>
    <tableColumn id="28" xr3:uid="{A70B5D42-FB8C-4BF8-9280-F017D473DB72}" name="Para cuando se necesita?" dataDxfId="40"/>
    <tableColumn id="12" xr3:uid="{62F0451A-D198-42EF-8A9F-B7C3D2D11934}" name="Presupuesto " dataDxfId="39"/>
    <tableColumn id="13" xr3:uid="{35B2183E-0256-49B3-940C-56A589574ABA}" name="Proyecto SPO (Oficina Proyectos Estrategicos) - NO UTILIZAR" dataDxfId="38"/>
    <tableColumn id="14" xr3:uid="{641B86AE-97BC-48C5-A9B2-CBA336317344}" name="Descripción del problema o desafío" dataDxfId="37"/>
    <tableColumn id="15" xr3:uid="{08812FD5-895D-4CC1-934D-64437D13FF61}" name="Procesos impactados" dataDxfId="36"/>
    <tableColumn id="29" xr3:uid="{289E3FB4-593F-4206-BF5B-F966AA22AD45}" name="Situación deseada" dataDxfId="35"/>
    <tableColumn id="16" xr3:uid="{3957924E-3F85-4620-A067-BB449AD46736}" name="Situación actual " dataDxfId="34"/>
    <tableColumn id="17" xr3:uid="{0CCC7449-A3F0-42DD-9334-436B92CADA96}" name="Origen - Causa Raiz" dataDxfId="33"/>
    <tableColumn id="30" xr3:uid="{3B92662F-226F-474D-B210-C6DB7424FCD2}" name="Otros usuarios que deben ser considerados" dataDxfId="32"/>
    <tableColumn id="18" xr3:uid="{1A35CA55-D2CA-4D17-90EC-D2A3AE986F48}" name="Usuarios afectados" dataDxfId="31"/>
    <tableColumn id="19" xr3:uid="{60950DF5-931D-48E9-9592-A8E066D478A3}" name="Impacto en el negocio" dataDxfId="30"/>
    <tableColumn id="20" xr3:uid="{5F8CCD7D-A404-4351-83FF-1FB68757F275}" name="Objetivo" dataDxfId="29"/>
    <tableColumn id="21" xr3:uid="{D9AD8BC8-B7BF-4F73-BFA1-10DD4D56D291}" name="Pilar estratégico" dataDxfId="28"/>
    <tableColumn id="22" xr3:uid="{6097867D-78A7-4803-A799-F12AE152B955}" name="Forma parte de la estabilización de procesos  SIS" dataDxfId="27"/>
    <tableColumn id="23" xr3:uid="{85412C1A-8853-4727-8140-2458326990FF}" name="Impacto SOX" dataDxfId="26"/>
    <tableColumn id="24" xr3:uid="{3ED96E13-09EB-434A-BD0B-EC3907D12440}" name="Beneficio cuantitativo" dataDxfId="25"/>
    <tableColumn id="25" xr3:uid="{C6580178-8849-42F6-95C0-609316E4CFC7}" name="Beneficios cualitativos" dataDxfId="24"/>
    <tableColumn id="26" xr3:uid="{85E5E21A-3EC9-4208-9A2B-C240C2F2C4B2}" name="Adjuntar sustentos que ayuden al entendimiento de la necesidad ( Correos de aprobación VP, Lineamientos Corporativos, Nuevas regulaciones , Cartas de aplicación de multas, informes SOX, etc)"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969AD54-0F9C-409A-B47A-9F3BC8B17548}" name="Tabla39" displayName="Tabla39" ref="AN1:AU62" totalsRowShown="0" headerRowDxfId="22" dataDxfId="21">
  <autoFilter ref="AN1:AU62" xr:uid="{DF96A82B-26AA-469A-99C9-D1BFC4817746}">
    <filterColumn colId="7">
      <filters>
        <filter val="Pendiente"/>
        <filter val="Por Regulizar"/>
      </filters>
    </filterColumn>
  </autoFilter>
  <tableColumns count="8">
    <tableColumn id="1" xr3:uid="{EE6349FD-70FA-49B3-A7A6-2D51A69AF6B7}" name="Tiempo estimado_x000a_(meses)" dataDxfId="20"/>
    <tableColumn id="2" xr3:uid="{C8548EDF-A475-4D47-826C-8F637EACFC74}" name="Moneda" dataDxfId="19"/>
    <tableColumn id="3" xr3:uid="{9ADE5808-4A4A-46DE-BB03-B62DF03D589E}" name="Costo estimado" dataDxfId="18"/>
    <tableColumn id="4" xr3:uid="{4354C3C3-A87D-41D0-BF2B-85CA0C22F486}" name="Complejidad" dataDxfId="17"/>
    <tableColumn id="5" xr3:uid="{A1E42836-4A3C-453F-A595-C14A6858A715}" name="Asunciones" dataDxfId="16"/>
    <tableColumn id="6" xr3:uid="{7B15762D-7488-4D4E-9D59-7F4E369CE9C4}" name="Recursos internos o externos" dataDxfId="15"/>
    <tableColumn id="7" xr3:uid="{0B05F230-0D16-4565-A140-10AFD04D1B61}" name="Líder de Dominio" dataDxfId="14"/>
    <tableColumn id="8" xr3:uid="{9F3D0FB0-7EC8-493D-8E99-29F1E48A3273}" name="Estatus Estimación"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3ABA75-957F-466E-B835-88AA5A6A1296}" name="Tabla410" displayName="Tabla410" ref="AV1:AX58" totalsRowShown="0" headerRowDxfId="12" dataDxfId="11">
  <autoFilter ref="AV1:AX58" xr:uid="{9A5036D7-6020-4A8D-8204-D507FBD7A5FC}"/>
  <tableColumns count="3">
    <tableColumn id="1" xr3:uid="{9278904A-D846-4E7F-8963-B676B5DBDBAB}" name=" Acción (Atender, desestimar o backlog)" dataDxfId="10"/>
    <tableColumn id="2" xr3:uid="{92541C75-B2C6-4B82-BB06-D756CD1302F4}" name="Priorización de atención (A, B, C)" dataDxfId="9"/>
    <tableColumn id="3" xr3:uid="{EF2BBEBA-C812-4E12-81C2-B811C7D930B9}" name="Comentarios BRM" dataDxfId="8"/>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Aplicaciones/Microsoft%20Forms/REGISTRO%20DE%20INICIATIVAS%20-%20GESTI%C3%93N%20DE%20LA%20DEMANDA%20V3/Aprobaci%C3%B3n%20de%20la%20iniciativa%20por%20el%20VP%20del%20%C3%A1rea%20sol/Aprobaci%C3%B3n_Oscar%20Porras%20Cardena.pdf" TargetMode="External"/><Relationship Id="rId2" Type="http://schemas.openxmlformats.org/officeDocument/2006/relationships/hyperlink" Target="../../_layouts/15/Doc.aspx?sourcedoc=%7BE50F3D73-BBD7-45DE-9818-1B05A5B0225C%7D&amp;file=REPORTE%2001%20DOC%20PENDIENTE_Jos%C3%A9%20Paredes%20Herbozo.pptx&amp;action=edit&amp;mobileredirect=true" TargetMode="External"/><Relationship Id="rId1" Type="http://schemas.openxmlformats.org/officeDocument/2006/relationships/hyperlink" Target="../Aplicaciones/Microsoft%20Forms/REGISTRO%20DE%20INICIATIVAS%20-%20GESTI%C3%93N%20DE%20LA%20DEMANDA%20V3/Aprobaci%C3%B3n%20de%20la%20iniciativa%20por%20el%20VP%20del%20%C3%A1rea%20sol/olk_UlOLAiv8Qh_Jos%C3%A9%20Paredes%20Herbozo.png" TargetMode="External"/><Relationship Id="rId4" Type="http://schemas.openxmlformats.org/officeDocument/2006/relationships/table" Target="../tables/table1.xml"/></Relationships>
</file>

<file path=xl/worksheets/_rels/sheet8.xml.rels><?xml version="1.0" encoding="UTF-8" standalone="yes"?>
<Relationships xmlns="http://schemas.openxmlformats.org/package/2006/relationships"><Relationship Id="rId8" Type="http://schemas.openxmlformats.org/officeDocument/2006/relationships/hyperlink" Target="../Aplicaciones/Microsoft%20Forms/REGISTRO%20DE%20INICIATIVAS%20-%20GESTI%C3%93N%20DE%20LA%20DEMANDA%20V3/Aprobaci%C3%B3n%20de%20la%20iniciativa%20por%20el%20VP%20del%20%C3%A1rea%20sol/Continuaci%C3%B3n%20de%20mejoras%20al%20descompactador%20VB_Luz%20Flores%20Rodriguez.pdf" TargetMode="External"/><Relationship Id="rId13" Type="http://schemas.openxmlformats.org/officeDocument/2006/relationships/hyperlink" Target="../../_layouts/15/Doc.aspx?sourcedoc=%7B73561A56-BCFD-4FBB-B994-8E3A0097CBD7%7D&amp;file=Formato%20Solicitud%20de%20Requerimientos%20(UDCID)%20S_Yenny%20Pajuelo%20Ramire.pptx&amp;action=edit&amp;mobileredirect=true" TargetMode="External"/><Relationship Id="rId3" Type="http://schemas.openxmlformats.org/officeDocument/2006/relationships/hyperlink" Target="https://educorpperu-my.sharepoint.com/personal/diana_zapata_laureate_pe1/_layouts/15/Doc.aspx?sourcedoc=%7BE433D766-B8B3-4448-8F99-56194F5A6868%7D&amp;file=Requerimiento_Integraci%C3%B3n%20Encuestas%20en%20Respue_Angela%20Lucano%20Carran.pptx&amp;action=edit&amp;mobileredirect=true" TargetMode="External"/><Relationship Id="rId7" Type="http://schemas.openxmlformats.org/officeDocument/2006/relationships/hyperlink" Target="https://educorpperu-my.sharepoint.com/personal/diana_zapata_laureate_pe1/_layouts/15/Doc.aspx?sourcedoc=%7BACC63C92-A78C-4557-BEC3-5C54890BBFF0%7D&amp;file=Requerimientos%20no%20catalogados%20-%20Proceso%20y%20sol_Manuel%20Delgado%20Delga.pptx&amp;action=edit&amp;mobileredirect=true;%20https://educorpperu-my.sharepoint.com/personal/diana_zapata_laureate_pe1/_layouts/15/Doc.aspx?sourcedoc=%7BEF94DA2A-97C2-4739-B19D-3ED40D91E92C%7D&amp;file=Formato%20Reporte%20-%20Requerimiento%20no%20Catalogado_Manuel%20Delgado%20Delga.xlsx&amp;action=default&amp;mobileredirect=true" TargetMode="External"/><Relationship Id="rId12" Type="http://schemas.openxmlformats.org/officeDocument/2006/relationships/hyperlink" Target="../../_layouts/15/Doc.aspx?sourcedoc=%7B85B31776-5B25-4211-912A-A82899A28E2F%7D&amp;file=Gesti%C3%B3n%20de%20iniciativas%20-%20Horarios%207AM_Jhonatan%20Sanchez%20Zam.pptx&amp;action=edit&amp;mobileredirect=true" TargetMode="External"/><Relationship Id="rId2" Type="http://schemas.openxmlformats.org/officeDocument/2006/relationships/hyperlink" Target="https://educorpperu-my.sharepoint.com/personal/diana_zapata_laureate_pe1/Documents/Aplicaciones/Microsoft%20Forms/REGISTRO%20DE%20INICIATIVAS%20-%20GESTI%C3%93N%20DE%20LA%20DEMANDA%20(2%201/Pregunta/RE_%20Requerimiento%20-%20Web%20SICA%202.0_Angela%20Lucano%20Carran.pdf" TargetMode="External"/><Relationship Id="rId1" Type="http://schemas.openxmlformats.org/officeDocument/2006/relationships/hyperlink" Target="https://educorpperu-my.sharepoint.com/personal/diana_zapata_laureate_pe1/_layouts/15/Doc.aspx?sourcedoc=%7BEBF8DE0E-5856-4C7A-A79E-3735E4A457A7%7D&amp;file=Solicitud%20de%20requerimientos%20Idea%20nueva%20y%20mejo_Angela%20Lucano%20Carran%204.pptx&amp;action=edit&amp;mobileredirect=true;%20https://educorpperu-my.sharepoint.com/personal/diana_zapata_laureate_pe1/_layouts/15/Doc.aspx?sourcedoc=%7B05A05F7B-A6B9-4C46-9DCF-B8DB6F244B99%7D&amp;file=WEB%20SICA%20DEFINICION_Angela%20Lucano%20Carran.pptx&amp;action=edit&amp;mobileredirect=true" TargetMode="External"/><Relationship Id="rId6" Type="http://schemas.openxmlformats.org/officeDocument/2006/relationships/hyperlink" Target="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20https:/educorpperu-my.sharepoint.com/personal/diana_zapata_laureate_pe1/Documents/Aplicaciones/Microsoft%20Forms/REGISTRO%20DE%20INICIATIVAS%20-%20GESTI%C3%93N%20DE%20LA%20DEMANDA%20(2%201/Adjuntar%20sustentos%20que%20ayuden%20al%20entendimiento%20de/Sesion_Arquitectura_Encuesta_UPN_Angela%20Lucano%20Carran.pdf;%20https:/educorpperu-my.sharepoint.com/personal/diana_zapata_laureate_pe1/Documents/Aplicaciones/Microsoft%20Forms/REGISTRO%20DE%20INICIATIVAS%20-%20GESTI%C3%93N%20DE%20LA%20DEMANDA%20(2%201/Adjuntar%20sustentos%20que%20ayuden%20al%20entendimiento%20de/Briefing_DataLake_Encuesta_UPN_Angela%20Lucano%20Carran.pdf" TargetMode="External"/><Relationship Id="rId11" Type="http://schemas.openxmlformats.org/officeDocument/2006/relationships/hyperlink" Target="../../_layouts/15/Doc.aspx?sourcedoc=%7BE17684D9-A4C2-4CD3-9ED0-BEECD7B6AFBA%7D&amp;file=PPT-%20SOLICITUD%20DES%20COMPACTACI%C3%93N%20CACHIMBOS%2025-_Luz%20Flores%20Rodriguez.pptx&amp;action=edit&amp;mobileredirect=true" TargetMode="External"/><Relationship Id="rId5" Type="http://schemas.openxmlformats.org/officeDocument/2006/relationships/hyperlink" Target="https://educorpperu-my.sharepoint.com/personal/diana_zapata_laureate_pe1/_layouts/15/Doc.aspx?sourcedoc=%7BE5F9A991-9C31-47F0-B47E-3B3D58C805C4%7D&amp;file=Gesti%C3%B3n%20de%20iniciativas%20-%20Proceso%20y%20registro_Angela%20Lucano%20Carran.pptx&amp;action=edit&amp;mobileredirect=true" TargetMode="External"/><Relationship Id="rId15" Type="http://schemas.openxmlformats.org/officeDocument/2006/relationships/printerSettings" Target="../printerSettings/printerSettings2.bin"/><Relationship Id="rId10" Type="http://schemas.openxmlformats.org/officeDocument/2006/relationships/hyperlink" Target="../Aplicaciones/Microsoft%20Forms/REGISTRO%20DE%20INICIATIVAS%20-%20GESTI%C3%93N%20DE%20LA%20DEMANDA%20V3/Aprobaci%C3%B3n%20de%20la%20iniciativa%20por%20el%20VP%20del%20%C3%A1rea%20sol/V%C2%B0B%C2%B0%20Proyecto%20UDCID-%20autenticaci%C3%B3n%20de%20estudia_Yenny%20Pajuelo%20Ramire.png" TargetMode="External"/><Relationship Id="rId4" Type="http://schemas.openxmlformats.org/officeDocument/2006/relationships/hyperlink" Target="https://educorpperu.sharepoint.com/:b:/s/Repositorio_EquipoCentral/dit/portafoliosyp/IQDBl9jUw-MVQrwueEa3yjNRAWuHhLhK21IgqTnBGC5X54A?e=SXBYb8" TargetMode="External"/><Relationship Id="rId9" Type="http://schemas.openxmlformats.org/officeDocument/2006/relationships/hyperlink" Target="../Aplicaciones/Microsoft%20Forms/REGISTRO%20DE%20INICIATIVAS%20-%20GESTI%C3%93N%20DE%20LA%20DEMANDA%20V3/Aprobaci%C3%B3n%20de%20la%20iniciativa%20por%20el%20VP%20del%20%C3%A1rea%20sol/VB_Jhonatan%20Sanchez%20Zam.pdf" TargetMode="External"/><Relationship Id="rId14" Type="http://schemas.openxmlformats.org/officeDocument/2006/relationships/hyperlink" Target="../../../../:f:/r/sites/ITCS/Documentos%20compartidos/Forms/AllItems.aspx?id=%2Fsites%2FITCS%2FDocumentos%20compartidos%2FDemanda%2FDocumentos%20requerimientos%2FID%20396%20PROYECTO%20OEP%20%2D%20Matr%C3%ADcula%20en%20l%C3%ADnea%20DPA%20debido%20a%20la%20necesidad%20de%20eliminar%20los%20pagos%20por%20OEPs&amp;p=true&amp;share=cgrLV6gtGQriQ5MjKqU4jjJ2EgUCK1DgkHJx1DeE0Pe01vVh%5Fw"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daniel.cino@upc.pe" TargetMode="External"/><Relationship Id="rId13" Type="http://schemas.openxmlformats.org/officeDocument/2006/relationships/table" Target="../tables/table3.xml"/><Relationship Id="rId3" Type="http://schemas.openxmlformats.org/officeDocument/2006/relationships/hyperlink" Target="javascript:void(0)" TargetMode="External"/><Relationship Id="rId7" Type="http://schemas.openxmlformats.org/officeDocument/2006/relationships/hyperlink" Target="../../../_layouts/15/Doc.aspx?sourcedoc=%7B5D74949E-141D-42A9-BFEB-1A2662F16C98%7D&amp;file=Solicitud%20de%20Mejoras%20en%20SPRING%20-%20Facturaci%C3%B3n_Luis%20Alberto%20Almeyda.pptx&amp;action=edit&amp;mobileredirect=true" TargetMode="External"/><Relationship Id="rId12" Type="http://schemas.openxmlformats.org/officeDocument/2006/relationships/table" Target="../tables/table2.xml"/><Relationship Id="rId2" Type="http://schemas.openxmlformats.org/officeDocument/2006/relationships/hyperlink" Target="../../../_layouts/15/Doc.aspx?sourcedoc=%7BFCF2BAF2-A2BE-40AB-B859-1D5B92387773%7D&amp;file=Solicitud%20de%20query%20retiros%20formales%20-%20ACT_Luis%20Alberto%20Almeyda.pptx&amp;action=edit&amp;mobileredirect=true" TargetMode="External"/><Relationship Id="rId1" Type="http://schemas.openxmlformats.org/officeDocument/2006/relationships/hyperlink" Target="../../../_layouts/15/Doc.aspx?sourcedoc=%7BCFB1E4B6-0B23-425F-AA90-EF0351C197CB%7D&amp;file=Solicitud%20de%20Requerimientos%20Placement%20Test%20y_Giancarlo%20Villacorta.pptx&amp;action=edit&amp;mobileredirect=true;%20https://educorpperu-my.sharepoint.com/personal/diana_zapata_laureate_pe1/_layouts/15/Doc.aspx?sourcedoc=%7B4BF7255D-48CD-4075-9FE2-70E2A5E52BE4%7D&amp;file=Formato%20Petici%C3%B3n%20de%20Cambio%20Ex%C3%A1menes%20de%20Ingl%C3%A9s_Giancarlo%20Villacorta.docx&amp;action=default&amp;mobileredirect=true" TargetMode="External"/><Relationship Id="rId6" Type="http://schemas.openxmlformats.org/officeDocument/2006/relationships/hyperlink" Target="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TargetMode="External"/><Relationship Id="rId11" Type="http://schemas.openxmlformats.org/officeDocument/2006/relationships/vmlDrawing" Target="../drawings/vmlDrawing1.vml"/><Relationship Id="rId5" Type="http://schemas.openxmlformats.org/officeDocument/2006/relationships/hyperlink" Target="javascript:void(0)" TargetMode="External"/><Relationship Id="rId15" Type="http://schemas.openxmlformats.org/officeDocument/2006/relationships/comments" Target="../comments1.xml"/><Relationship Id="rId10" Type="http://schemas.openxmlformats.org/officeDocument/2006/relationships/printerSettings" Target="../printerSettings/printerSettings3.bin"/><Relationship Id="rId4" Type="http://schemas.openxmlformats.org/officeDocument/2006/relationships/hyperlink" Target="javascript:void(0)" TargetMode="External"/><Relationship Id="rId9" Type="http://schemas.openxmlformats.org/officeDocument/2006/relationships/hyperlink" Target="mailto:alejandro.tello@laureate.pe" TargetMode="External"/><Relationship Id="rId14"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3" Type="http://schemas.openxmlformats.org/officeDocument/2006/relationships/hyperlink" Target="https://educorpperu-my.sharepoint.com/personal/diana_zapata_laureate_pe1/Documents/Aplicaciones/Microsoft%20Forms/REGISTRO%20DE%20INICIATIVAS/Pregunta/Roadmap%20Horacius%20fase%20II%20Per%C3%BA%20(propuesta)_Ronald%20Benites%20Vilch.pdf" TargetMode="External"/><Relationship Id="rId2" Type="http://schemas.openxmlformats.org/officeDocument/2006/relationships/hyperlink" Target="../../_layouts/15/Doc.aspx?sourcedoc=%7B901CEC81-F6A4-476F-865D-F83F31CF51C5%7D&amp;file=mejoras%20plataforma%20SGCI_Oscar%20Porras%20Cardena.pptx&amp;action=edit&amp;mobileredirect=true" TargetMode="External"/><Relationship Id="rId1" Type="http://schemas.openxmlformats.org/officeDocument/2006/relationships/hyperlink" Target="../Aplicaciones/Microsoft%20Forms/REGISTRO%20DE%20INICIATIVAS%20-%20GESTI%C3%93N%20DE%20LA%20DEMANDA%20V3/Aprobaci%C3%B3n%20de%20la%20iniciativa%20por%20el%20VP%20del%20%C3%A1rea%20sol/Aprobaci%C3%B3n_Oscar%20Porras%20Cardena.pdf" TargetMode="External"/></Relationships>
</file>

<file path=xl/worksheets/_rels/sheet17.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educorpperu-my.sharepoint.com/personal/diana_zapata_laureate_pe1/_layouts/15/Doc.aspx?sourcedoc=%7B59F35CDD-C20F-46ED-B2D2-4E433C29DE75%7D&amp;file=RQ%202026.02.18%20-%20Registro%20de%20matricula%20en%20CRM_Carlos%20Rau%20Olivera%20F.pptx&amp;action=edi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8954-B427-4721-8410-002D59935E4C}">
  <dimension ref="A2:B11"/>
  <sheetViews>
    <sheetView workbookViewId="0">
      <selection activeCell="B8" sqref="B8"/>
    </sheetView>
  </sheetViews>
  <sheetFormatPr defaultColWidth="8.7109375" defaultRowHeight="14.45"/>
  <cols>
    <col min="1" max="1" width="25.42578125" bestFit="1" customWidth="1"/>
    <col min="2" max="2" width="14" bestFit="1" customWidth="1"/>
    <col min="3" max="3" width="12.42578125" bestFit="1" customWidth="1"/>
  </cols>
  <sheetData>
    <row r="2" spans="1:2">
      <c r="A2" t="s">
        <v>0</v>
      </c>
      <c r="B2" t="s">
        <v>1</v>
      </c>
    </row>
    <row r="3" spans="1:2">
      <c r="A3" t="s">
        <v>2</v>
      </c>
      <c r="B3">
        <v>28</v>
      </c>
    </row>
    <row r="4" spans="1:2">
      <c r="A4" t="s">
        <v>3</v>
      </c>
      <c r="B4">
        <v>14</v>
      </c>
    </row>
    <row r="5" spans="1:2">
      <c r="A5" t="s">
        <v>4</v>
      </c>
      <c r="B5">
        <v>7</v>
      </c>
    </row>
    <row r="11" spans="1:2">
      <c r="B11" s="1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7C699-0C5E-4F15-8CB8-9DB8274C12C4}">
  <dimension ref="A2:F23"/>
  <sheetViews>
    <sheetView topLeftCell="B1" workbookViewId="0">
      <selection activeCell="B2" sqref="B2:F23"/>
    </sheetView>
  </sheetViews>
  <sheetFormatPr defaultColWidth="9.28515625" defaultRowHeight="15.6"/>
  <cols>
    <col min="1" max="1" width="17.28515625" style="426" hidden="1" customWidth="1"/>
    <col min="2" max="2" width="22.28515625" style="426" customWidth="1"/>
    <col min="3" max="3" width="35.7109375" style="426" customWidth="1"/>
    <col min="4" max="4" width="9.140625" style="426"/>
    <col min="5" max="5" width="37.5703125" style="426" customWidth="1"/>
    <col min="6" max="6" width="9.28515625" style="436"/>
    <col min="7" max="16384" width="9.28515625" style="426"/>
  </cols>
  <sheetData>
    <row r="2" spans="1:6">
      <c r="A2" s="421" t="s">
        <v>5</v>
      </c>
      <c r="B2" s="422" t="s">
        <v>6</v>
      </c>
      <c r="C2" s="422" t="s">
        <v>7</v>
      </c>
      <c r="D2" s="423" t="s">
        <v>8</v>
      </c>
      <c r="E2" s="424" t="s">
        <v>9</v>
      </c>
      <c r="F2" s="425" t="s">
        <v>10</v>
      </c>
    </row>
    <row r="3" spans="1:6">
      <c r="A3" s="427" t="s">
        <v>11</v>
      </c>
      <c r="B3" s="605" t="s">
        <v>12</v>
      </c>
      <c r="C3" s="606" t="s">
        <v>13</v>
      </c>
      <c r="D3" s="428">
        <v>0.3</v>
      </c>
      <c r="E3" s="429" t="s">
        <v>14</v>
      </c>
      <c r="F3" s="430">
        <v>5</v>
      </c>
    </row>
    <row r="4" spans="1:6">
      <c r="A4" s="421"/>
      <c r="B4" s="605"/>
      <c r="C4" s="606"/>
      <c r="D4" s="431"/>
      <c r="E4" s="429" t="s">
        <v>15</v>
      </c>
      <c r="F4" s="430">
        <v>0</v>
      </c>
    </row>
    <row r="5" spans="1:6">
      <c r="A5" s="421" t="s">
        <v>16</v>
      </c>
      <c r="B5" s="605" t="s">
        <v>16</v>
      </c>
      <c r="C5" s="606" t="s">
        <v>17</v>
      </c>
      <c r="D5" s="428">
        <v>0.3</v>
      </c>
      <c r="E5" s="429" t="s">
        <v>18</v>
      </c>
      <c r="F5" s="430">
        <v>5</v>
      </c>
    </row>
    <row r="6" spans="1:6">
      <c r="A6" s="421"/>
      <c r="B6" s="605"/>
      <c r="C6" s="606"/>
      <c r="D6" s="432"/>
      <c r="E6" s="429" t="s">
        <v>19</v>
      </c>
      <c r="F6" s="430">
        <v>3</v>
      </c>
    </row>
    <row r="7" spans="1:6">
      <c r="A7" s="421"/>
      <c r="B7" s="605"/>
      <c r="C7" s="606"/>
      <c r="D7" s="432"/>
      <c r="E7" s="429" t="s">
        <v>20</v>
      </c>
      <c r="F7" s="430">
        <v>3</v>
      </c>
    </row>
    <row r="8" spans="1:6">
      <c r="A8" s="421"/>
      <c r="B8" s="605"/>
      <c r="C8" s="606"/>
      <c r="D8" s="431"/>
      <c r="E8" s="429" t="s">
        <v>21</v>
      </c>
      <c r="F8" s="430">
        <v>1</v>
      </c>
    </row>
    <row r="9" spans="1:6" ht="29.1">
      <c r="A9" s="433" t="s">
        <v>22</v>
      </c>
      <c r="B9" s="605" t="s">
        <v>23</v>
      </c>
      <c r="C9" s="606" t="s">
        <v>24</v>
      </c>
      <c r="D9" s="428">
        <v>0.15</v>
      </c>
      <c r="E9" s="429" t="s">
        <v>25</v>
      </c>
      <c r="F9" s="430">
        <v>5</v>
      </c>
    </row>
    <row r="10" spans="1:6">
      <c r="A10" s="421"/>
      <c r="B10" s="605"/>
      <c r="C10" s="606"/>
      <c r="D10" s="431"/>
      <c r="E10" s="429" t="s">
        <v>26</v>
      </c>
      <c r="F10" s="430">
        <v>3</v>
      </c>
    </row>
    <row r="11" spans="1:6">
      <c r="A11" s="421"/>
      <c r="B11" s="605"/>
      <c r="C11" s="606"/>
      <c r="D11" s="431"/>
      <c r="E11" s="429" t="s">
        <v>27</v>
      </c>
      <c r="F11" s="430">
        <v>2</v>
      </c>
    </row>
    <row r="12" spans="1:6">
      <c r="A12" s="421"/>
      <c r="B12" s="605"/>
      <c r="C12" s="606"/>
      <c r="D12" s="431"/>
      <c r="E12" s="429" t="s">
        <v>28</v>
      </c>
      <c r="F12" s="430">
        <v>1</v>
      </c>
    </row>
    <row r="13" spans="1:6" ht="15.75" customHeight="1">
      <c r="A13" s="427" t="s">
        <v>29</v>
      </c>
      <c r="B13" s="605" t="s">
        <v>30</v>
      </c>
      <c r="C13" s="606" t="s">
        <v>31</v>
      </c>
      <c r="D13" s="428">
        <v>0.1</v>
      </c>
      <c r="E13" s="429" t="s">
        <v>32</v>
      </c>
      <c r="F13" s="430">
        <v>5</v>
      </c>
    </row>
    <row r="14" spans="1:6" ht="15.75" customHeight="1">
      <c r="A14" s="427"/>
      <c r="B14" s="605"/>
      <c r="C14" s="606"/>
      <c r="D14" s="432"/>
      <c r="E14" s="429" t="s">
        <v>33</v>
      </c>
      <c r="F14" s="430">
        <v>5</v>
      </c>
    </row>
    <row r="15" spans="1:6">
      <c r="A15" s="421"/>
      <c r="B15" s="605"/>
      <c r="C15" s="606"/>
      <c r="D15" s="431"/>
      <c r="E15" s="429" t="s">
        <v>34</v>
      </c>
      <c r="F15" s="430">
        <v>4</v>
      </c>
    </row>
    <row r="16" spans="1:6">
      <c r="A16" s="421"/>
      <c r="B16" s="605"/>
      <c r="C16" s="606"/>
      <c r="D16" s="431"/>
      <c r="E16" s="429" t="s">
        <v>35</v>
      </c>
      <c r="F16" s="430">
        <v>4</v>
      </c>
    </row>
    <row r="17" spans="1:6">
      <c r="A17" s="421"/>
      <c r="B17" s="605"/>
      <c r="C17" s="606"/>
      <c r="D17" s="431"/>
      <c r="E17" s="429" t="s">
        <v>36</v>
      </c>
      <c r="F17" s="430">
        <v>3</v>
      </c>
    </row>
    <row r="18" spans="1:6">
      <c r="A18" s="421"/>
      <c r="B18" s="605"/>
      <c r="C18" s="606"/>
      <c r="D18" s="431"/>
      <c r="E18" s="429" t="s">
        <v>37</v>
      </c>
      <c r="F18" s="430">
        <v>0</v>
      </c>
    </row>
    <row r="19" spans="1:6" ht="29.1">
      <c r="A19" s="433" t="s">
        <v>38</v>
      </c>
      <c r="B19" s="605" t="s">
        <v>39</v>
      </c>
      <c r="C19" s="606" t="s">
        <v>40</v>
      </c>
      <c r="D19" s="428">
        <v>0.15</v>
      </c>
      <c r="E19" s="429" t="s">
        <v>41</v>
      </c>
      <c r="F19" s="430">
        <v>5</v>
      </c>
    </row>
    <row r="20" spans="1:6">
      <c r="A20" s="433"/>
      <c r="B20" s="605"/>
      <c r="C20" s="606"/>
      <c r="D20" s="432"/>
      <c r="E20" s="429" t="s">
        <v>42</v>
      </c>
      <c r="F20" s="430">
        <v>5</v>
      </c>
    </row>
    <row r="21" spans="1:6">
      <c r="A21" s="433"/>
      <c r="B21" s="605"/>
      <c r="C21" s="606"/>
      <c r="D21" s="432"/>
      <c r="E21" s="429" t="s">
        <v>43</v>
      </c>
      <c r="F21" s="430">
        <v>4</v>
      </c>
    </row>
    <row r="22" spans="1:6">
      <c r="A22" s="421"/>
      <c r="B22" s="605"/>
      <c r="C22" s="606"/>
      <c r="D22" s="434"/>
      <c r="E22" s="429" t="s">
        <v>44</v>
      </c>
      <c r="F22" s="430">
        <v>1</v>
      </c>
    </row>
    <row r="23" spans="1:6">
      <c r="D23" s="435">
        <f>SUM(D3:D20)</f>
        <v>1</v>
      </c>
    </row>
  </sheetData>
  <mergeCells count="10">
    <mergeCell ref="B13:B18"/>
    <mergeCell ref="C13:C18"/>
    <mergeCell ref="B19:B22"/>
    <mergeCell ref="C19:C22"/>
    <mergeCell ref="B3:B4"/>
    <mergeCell ref="C3:C4"/>
    <mergeCell ref="B5:B8"/>
    <mergeCell ref="C5:C8"/>
    <mergeCell ref="B9:B12"/>
    <mergeCell ref="C9:C12"/>
  </mergeCells>
  <pageMargins left="0.7" right="0.7" top="0.75" bottom="0.75" header="0.3" footer="0.3"/>
  <headerFooter>
    <oddFooter>&amp;C_x000D_&amp;1#&amp;"Aptos"&amp;7&amp;K000000 Uso Público de Laureate Perú — Se puede compartir externamente, información no sensible.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BD9B-948E-4247-B442-41188B6D73C4}">
  <dimension ref="B1:L23"/>
  <sheetViews>
    <sheetView workbookViewId="0">
      <selection activeCell="H2" sqref="H2"/>
    </sheetView>
  </sheetViews>
  <sheetFormatPr defaultColWidth="9.140625" defaultRowHeight="14.45"/>
  <cols>
    <col min="2" max="2" width="21" bestFit="1" customWidth="1"/>
    <col min="3" max="3" width="16.42578125" bestFit="1" customWidth="1"/>
    <col min="4" max="4" width="4.28515625" customWidth="1"/>
    <col min="5" max="5" width="19.5703125" bestFit="1" customWidth="1"/>
    <col min="6" max="6" width="16.42578125" bestFit="1" customWidth="1"/>
    <col min="7" max="7" width="4.28515625" customWidth="1"/>
    <col min="8" max="8" width="19.5703125" bestFit="1" customWidth="1"/>
    <col min="9" max="9" width="16.42578125" bestFit="1" customWidth="1"/>
    <col min="10" max="10" width="4.5703125" customWidth="1"/>
    <col min="11" max="11" width="19.7109375" bestFit="1" customWidth="1"/>
    <col min="12" max="12" width="16.42578125" bestFit="1" customWidth="1"/>
  </cols>
  <sheetData>
    <row r="1" spans="2:12">
      <c r="B1" s="607" t="s">
        <v>45</v>
      </c>
      <c r="C1" s="607"/>
      <c r="E1" s="607" t="s">
        <v>46</v>
      </c>
      <c r="F1" s="607"/>
      <c r="H1" s="607" t="s">
        <v>47</v>
      </c>
      <c r="I1" s="607"/>
      <c r="K1" s="607" t="s">
        <v>48</v>
      </c>
      <c r="L1" s="607"/>
    </row>
    <row r="2" spans="2:12">
      <c r="B2" s="558" t="s">
        <v>49</v>
      </c>
      <c r="C2" t="s">
        <v>50</v>
      </c>
      <c r="E2" s="558" t="s">
        <v>51</v>
      </c>
      <c r="F2" t="s">
        <v>50</v>
      </c>
      <c r="H2" s="558" t="s">
        <v>51</v>
      </c>
      <c r="I2" t="s">
        <v>50</v>
      </c>
      <c r="K2" s="558" t="s">
        <v>49</v>
      </c>
      <c r="L2" t="s">
        <v>50</v>
      </c>
    </row>
    <row r="3" spans="2:12">
      <c r="B3" t="s">
        <v>52</v>
      </c>
      <c r="C3">
        <v>4</v>
      </c>
      <c r="E3" t="s">
        <v>53</v>
      </c>
      <c r="F3">
        <v>2</v>
      </c>
      <c r="H3" t="s">
        <v>54</v>
      </c>
      <c r="I3">
        <v>1</v>
      </c>
      <c r="K3" t="s">
        <v>55</v>
      </c>
      <c r="L3">
        <v>1</v>
      </c>
    </row>
    <row r="4" spans="2:12">
      <c r="B4" t="s">
        <v>56</v>
      </c>
      <c r="C4">
        <v>2</v>
      </c>
      <c r="E4" t="s">
        <v>57</v>
      </c>
      <c r="F4">
        <v>5</v>
      </c>
      <c r="H4" t="s">
        <v>53</v>
      </c>
      <c r="I4">
        <v>1</v>
      </c>
      <c r="K4" t="s">
        <v>56</v>
      </c>
      <c r="L4">
        <v>1</v>
      </c>
    </row>
    <row r="5" spans="2:12">
      <c r="B5" t="s">
        <v>58</v>
      </c>
      <c r="C5">
        <v>9</v>
      </c>
      <c r="E5" t="s">
        <v>59</v>
      </c>
      <c r="F5">
        <v>2</v>
      </c>
      <c r="H5" t="s">
        <v>57</v>
      </c>
      <c r="I5">
        <v>2</v>
      </c>
      <c r="K5" t="s">
        <v>58</v>
      </c>
      <c r="L5">
        <v>1</v>
      </c>
    </row>
    <row r="6" spans="2:12">
      <c r="B6" t="s">
        <v>60</v>
      </c>
      <c r="C6">
        <v>4</v>
      </c>
      <c r="E6" t="s">
        <v>61</v>
      </c>
      <c r="F6">
        <v>1</v>
      </c>
      <c r="H6" t="s">
        <v>59</v>
      </c>
      <c r="I6">
        <v>5</v>
      </c>
      <c r="K6" t="s">
        <v>62</v>
      </c>
      <c r="L6">
        <v>1</v>
      </c>
    </row>
    <row r="7" spans="2:12">
      <c r="B7" t="s">
        <v>62</v>
      </c>
      <c r="C7">
        <v>17</v>
      </c>
      <c r="E7" t="s">
        <v>63</v>
      </c>
      <c r="F7">
        <v>3</v>
      </c>
      <c r="H7" t="s">
        <v>61</v>
      </c>
      <c r="I7">
        <v>2</v>
      </c>
      <c r="K7" t="s">
        <v>64</v>
      </c>
      <c r="L7">
        <v>1</v>
      </c>
    </row>
    <row r="8" spans="2:12">
      <c r="B8" t="s">
        <v>65</v>
      </c>
      <c r="C8">
        <v>1</v>
      </c>
      <c r="E8" t="s">
        <v>66</v>
      </c>
      <c r="F8">
        <v>13</v>
      </c>
      <c r="H8" t="s">
        <v>63</v>
      </c>
      <c r="I8">
        <v>1</v>
      </c>
      <c r="K8" t="s">
        <v>67</v>
      </c>
      <c r="L8">
        <v>1</v>
      </c>
    </row>
    <row r="9" spans="2:12">
      <c r="B9" t="s">
        <v>68</v>
      </c>
      <c r="C9">
        <v>1</v>
      </c>
      <c r="H9" t="s">
        <v>66</v>
      </c>
      <c r="I9">
        <v>12</v>
      </c>
      <c r="K9" t="s">
        <v>69</v>
      </c>
      <c r="L9">
        <v>1</v>
      </c>
    </row>
    <row r="10" spans="2:12">
      <c r="B10" t="s">
        <v>64</v>
      </c>
      <c r="C10">
        <v>9</v>
      </c>
      <c r="K10" t="s">
        <v>70</v>
      </c>
      <c r="L10">
        <v>1</v>
      </c>
    </row>
    <row r="11" spans="2:12">
      <c r="B11" t="s">
        <v>71</v>
      </c>
      <c r="C11">
        <v>1</v>
      </c>
      <c r="K11" t="s">
        <v>72</v>
      </c>
      <c r="L11">
        <v>1</v>
      </c>
    </row>
    <row r="12" spans="2:12">
      <c r="B12" t="s">
        <v>73</v>
      </c>
      <c r="C12">
        <v>7</v>
      </c>
      <c r="K12" t="s">
        <v>66</v>
      </c>
      <c r="L12">
        <v>9</v>
      </c>
    </row>
    <row r="13" spans="2:12">
      <c r="B13" t="s">
        <v>74</v>
      </c>
      <c r="C13">
        <v>2</v>
      </c>
    </row>
    <row r="14" spans="2:12">
      <c r="B14" t="s">
        <v>75</v>
      </c>
      <c r="C14">
        <v>1</v>
      </c>
    </row>
    <row r="15" spans="2:12">
      <c r="B15" t="s">
        <v>76</v>
      </c>
      <c r="C15">
        <v>2</v>
      </c>
    </row>
    <row r="16" spans="2:12">
      <c r="B16" t="s">
        <v>77</v>
      </c>
      <c r="C16">
        <v>2</v>
      </c>
    </row>
    <row r="17" spans="2:3">
      <c r="B17" t="s">
        <v>70</v>
      </c>
      <c r="C17">
        <v>14</v>
      </c>
    </row>
    <row r="18" spans="2:3">
      <c r="B18" t="s">
        <v>72</v>
      </c>
      <c r="C18">
        <v>2</v>
      </c>
    </row>
    <row r="19" spans="2:3">
      <c r="B19" t="s">
        <v>78</v>
      </c>
      <c r="C19">
        <v>3</v>
      </c>
    </row>
    <row r="20" spans="2:3">
      <c r="B20" t="s">
        <v>79</v>
      </c>
      <c r="C20">
        <v>1</v>
      </c>
    </row>
    <row r="21" spans="2:3">
      <c r="B21" t="s">
        <v>80</v>
      </c>
      <c r="C21">
        <v>3</v>
      </c>
    </row>
    <row r="22" spans="2:3">
      <c r="B22" t="s">
        <v>81</v>
      </c>
      <c r="C22">
        <v>1</v>
      </c>
    </row>
    <row r="23" spans="2:3">
      <c r="B23" t="s">
        <v>66</v>
      </c>
      <c r="C23">
        <v>86</v>
      </c>
    </row>
  </sheetData>
  <mergeCells count="4">
    <mergeCell ref="B1:C1"/>
    <mergeCell ref="E1:F1"/>
    <mergeCell ref="H1:I1"/>
    <mergeCell ref="K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368"/>
  <sheetViews>
    <sheetView zoomScale="80" zoomScaleNormal="80" workbookViewId="0">
      <pane ySplit="1" topLeftCell="A362" activePane="bottomLeft" state="frozen"/>
      <selection pane="bottomLeft" activeCell="J365" sqref="J365"/>
    </sheetView>
  </sheetViews>
  <sheetFormatPr defaultColWidth="115.42578125" defaultRowHeight="260.25" customHeight="1"/>
  <cols>
    <col min="1" max="1" width="6.140625" style="45" customWidth="1"/>
    <col min="2" max="3" width="10.42578125" style="117" customWidth="1"/>
    <col min="4" max="4" width="26.42578125" style="45" customWidth="1"/>
    <col min="5" max="5" width="15.140625" style="45" customWidth="1"/>
    <col min="6" max="6" width="58.42578125" style="45" customWidth="1"/>
    <col min="7" max="7" width="68.42578125" style="45" customWidth="1"/>
    <col min="8" max="9" width="29.140625" style="45" customWidth="1"/>
    <col min="10" max="11" width="42" style="45" customWidth="1"/>
    <col min="12" max="12" width="21.85546875" style="45" customWidth="1"/>
    <col min="13" max="13" width="18.42578125" style="54" customWidth="1"/>
    <col min="14" max="14" width="19" style="54" customWidth="1"/>
    <col min="15" max="16" width="19" style="45" customWidth="1"/>
    <col min="17" max="17" width="22.140625" style="45" customWidth="1"/>
    <col min="18" max="18" width="43.140625" style="45" customWidth="1"/>
    <col min="19" max="19" width="38.42578125" style="45" customWidth="1"/>
    <col min="20" max="20" width="61.42578125" style="45" customWidth="1"/>
    <col min="21" max="28" width="31.85546875" style="45" customWidth="1"/>
    <col min="29" max="134" width="115.42578125" style="45" bestFit="1" customWidth="1"/>
    <col min="135" max="16322" width="115.42578125" style="45"/>
    <col min="16323" max="16323" width="115.42578125" style="45" bestFit="1"/>
    <col min="16324" max="16384" width="115.42578125" style="45"/>
  </cols>
  <sheetData>
    <row r="1" spans="1:125" ht="45.95" customHeight="1">
      <c r="A1" s="129" t="s">
        <v>82</v>
      </c>
      <c r="B1" s="130" t="s">
        <v>83</v>
      </c>
      <c r="C1" s="130" t="s">
        <v>84</v>
      </c>
      <c r="D1" s="130" t="s">
        <v>85</v>
      </c>
      <c r="E1" s="130" t="s">
        <v>86</v>
      </c>
      <c r="F1" s="130" t="s">
        <v>87</v>
      </c>
      <c r="G1" s="130" t="s">
        <v>88</v>
      </c>
      <c r="H1" s="130" t="s">
        <v>89</v>
      </c>
      <c r="I1" s="130" t="s">
        <v>90</v>
      </c>
      <c r="J1" s="130" t="s">
        <v>91</v>
      </c>
      <c r="K1" s="130" t="s">
        <v>92</v>
      </c>
      <c r="L1" s="130" t="s">
        <v>51</v>
      </c>
      <c r="M1" s="130" t="s">
        <v>93</v>
      </c>
      <c r="N1" s="130" t="s">
        <v>11</v>
      </c>
      <c r="O1" s="130" t="s">
        <v>94</v>
      </c>
      <c r="P1" s="130" t="s">
        <v>95</v>
      </c>
      <c r="Q1" s="130" t="s">
        <v>16</v>
      </c>
      <c r="R1" s="130" t="s">
        <v>96</v>
      </c>
      <c r="S1" s="130" t="s">
        <v>97</v>
      </c>
      <c r="T1" s="130" t="s">
        <v>98</v>
      </c>
      <c r="U1" s="130" t="s">
        <v>38</v>
      </c>
      <c r="V1" s="130" t="s">
        <v>29</v>
      </c>
      <c r="W1" s="130" t="s">
        <v>99</v>
      </c>
      <c r="X1" s="130" t="s">
        <v>22</v>
      </c>
      <c r="Y1" s="130" t="s">
        <v>100</v>
      </c>
      <c r="Z1" s="131" t="s">
        <v>101</v>
      </c>
      <c r="AA1" s="131" t="s">
        <v>102</v>
      </c>
    </row>
    <row r="2" spans="1:125" s="116" customFormat="1" ht="45.95" customHeight="1">
      <c r="A2" s="45">
        <f>[1]Sheet1!A2</f>
        <v>15</v>
      </c>
      <c r="B2" s="125">
        <f>[1]Sheet1!B2</f>
        <v>46006.494444444441</v>
      </c>
      <c r="C2" s="125">
        <f>[1]Sheet1!C2</f>
        <v>46008.702777777777</v>
      </c>
      <c r="D2" s="45" t="str">
        <f>[1]Sheet1!D2</f>
        <v>luis.almeyda@upc.pe</v>
      </c>
      <c r="E2" s="45" t="str">
        <f>[1]Sheet1!E2</f>
        <v>Luis Alberto Almeyda Porras</v>
      </c>
      <c r="F2" s="45" t="str">
        <f>[1]Sheet1!F2</f>
        <v>Mejoras en SPRING - Facturación por nuevo registro de Ventas SIRE</v>
      </c>
      <c r="G2" s="45" t="str">
        <f>[1]Sheet1!G2</f>
        <v>Necesitamos asegurar el envío correcto del 100% de información para el registro de Ventas a SUNAT en Boletas, Facturas, Notas de Crédito y Débito, dado que actualmente se tienen 2 casuísticas que generan incidencias en el reporte y por ende existen observaciones por parte de SUNAT.
- Existen saltos en correlativos de las Notas de Crédito y Nota de Débito que generan inconsistencia en la información.
- Se ha detectado que la fecha de emisión de las Notas de Crédito y Nota de Débito se generan con una fecha anterior al comprobante fiscal (Factura o Boleta).</v>
      </c>
      <c r="H2" s="45" t="str">
        <f>[1]Sheet1!H2</f>
        <v>UPC</v>
      </c>
      <c r="I2" s="45" t="str">
        <f>[1]Sheet1!I2</f>
        <v>Alex Pendavis - VP Finanzas</v>
      </c>
      <c r="J2" s="45" t="str">
        <f>[1]Sheet1!J2</f>
        <v xml:space="preserve">Karol Espinoza </v>
      </c>
      <c r="K2" s="45">
        <f>[1]Sheet1!K2</f>
        <v>0</v>
      </c>
      <c r="L2" s="45" t="str">
        <f>[1]Sheet1!L2</f>
        <v>Gerson Vereau</v>
      </c>
      <c r="M2" s="54">
        <f>[1]Sheet1!M2</f>
        <v>46057</v>
      </c>
      <c r="N2" s="54" t="str">
        <f>[1]Sheet1!N2</f>
        <v>No</v>
      </c>
      <c r="O2" s="45" t="str">
        <f>[1]Sheet1!O2</f>
        <v> </v>
      </c>
      <c r="P2" s="45">
        <f>[1]Sheet1!P2</f>
        <v>0</v>
      </c>
      <c r="Q2" s="45" t="str">
        <f>[1]Sheet1!Q2</f>
        <v>Regulatoria</v>
      </c>
      <c r="R2" s="45" t="str">
        <f>[1]Sheet1!R2</f>
        <v>SUNAT ha realizado un cambio de plataforma para la declaración de los documentos finales, a partir de Enero 2026 se utilizará el sistema SIRE, donde si no se realizan las mejoras en los comprobantes, el sistema limitará el registro de documentos fiscales con inconsistencias y no permitirá declarar la información, generando observaciones por parte de SUNAT y posibles multas, con tope mínimo de 10% UIT hasta tope máximo de 25 UIT, en caso de no subsanar los errores en los documentos.
Multa por evitar puede ascender a S/. 133,750.00 por cada mes que la información presente observaciones (estimación realizada por el equipo de TAX).</v>
      </c>
      <c r="S2" s="45">
        <f>[1]Sheet1!S2</f>
        <v>0</v>
      </c>
      <c r="T2" s="45" t="str">
        <f>[1]Sheet1!T2</f>
        <v>Proceso de emisión comprobantes fiscales, Proceso de conversión de comprobantes y proceso de declaración del registro de ventas SUNAT.</v>
      </c>
      <c r="U2" s="45" t="str">
        <f>[1]Sheet1!U2</f>
        <v>Administrativos</v>
      </c>
      <c r="V2" s="45" t="str">
        <f>[1]Sheet1!V2</f>
        <v>Excelencia Operativa</v>
      </c>
      <c r="W2" s="45" t="str">
        <f>[1]Sheet1!W2</f>
        <v>No</v>
      </c>
      <c r="X2" s="45" t="str">
        <f>[1]Sheet1!X2</f>
        <v>Entre S/100,000.00 y S/500,000.00</v>
      </c>
      <c r="Y2" s="45" t="str">
        <f>[1]Sheet1!Y2</f>
        <v>Mejorar el enrolamiento del alumno para el pago durante el proceso de matrícula.
Reducción de horas hombre en trabajo manual para realizar las conversiones de los documentos temporales a fiscales.</v>
      </c>
      <c r="Z2" s="45" t="str">
        <f>[1]Sheet1!Z2</f>
        <v>https://educorpperu-my.sharepoint.com/personal/diana_zapata_laureate_pe1/_layouts/15/Doc.aspx?sourcedoc=%7B5D74949E-141D-42A9-BFEB-1A2662F16C98%7D&amp;file=Solicitud%20de%20Mejoras%20en%20SPRING%20-%20Facturaci%C3%B3n_Luis%20Alberto%20Almeyda.pptx&amp;action=edit&amp;mobileredirect=true</v>
      </c>
      <c r="AA2" s="45">
        <f>[1]Sheet1!AA2</f>
        <v>2.4</v>
      </c>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row>
    <row r="3" spans="1:125" s="116" customFormat="1" ht="45.95" customHeight="1">
      <c r="A3" s="45">
        <f>[1]Sheet1!A3</f>
        <v>16</v>
      </c>
      <c r="B3" s="125">
        <f>[1]Sheet1!B3</f>
        <v>46036.439583333333</v>
      </c>
      <c r="C3" s="125">
        <f>[1]Sheet1!C3</f>
        <v>46036.443055555559</v>
      </c>
      <c r="D3" s="45" t="str">
        <f>[1]Sheet1!D3</f>
        <v>giancarlo.villacorta@upc.pe</v>
      </c>
      <c r="E3" s="45" t="str">
        <f>[1]Sheet1!E3</f>
        <v>Giancarlo Villacorta Quiñones</v>
      </c>
      <c r="F3" s="45" t="str">
        <f>[1]Sheet1!F3</f>
        <v>Mejoras en trámites de retiro de ciclo</v>
      </c>
      <c r="G3" s="45" t="str">
        <f>[1]Sheet1!G3</f>
        <v>Necesitamos que el tramite de retiro de ciclo valide la vigencia de la carta de permanencia durante el periodo actual para que solo considere en el periodo que corresponde, además que el alumno  EPE pueda registrar aún si cuenta con notas o haya cursado el módulo A;
Para evitar gestiones manuales por falta de recursos  / evitar reclamos hacia la universidad o a través de indecopi;
logrando que todas las solucitudes de alumnos se registren por el trámite</v>
      </c>
      <c r="H3" s="45" t="str">
        <f>[1]Sheet1!H3</f>
        <v>UPC</v>
      </c>
      <c r="I3" s="45" t="str">
        <f>[1]Sheet1!I3</f>
        <v>Álvaro Valdez - VP Operaciones</v>
      </c>
      <c r="J3" s="45" t="str">
        <f>[1]Sheet1!J3</f>
        <v>Martha Apaza</v>
      </c>
      <c r="K3" s="45">
        <f>[1]Sheet1!K3</f>
        <v>0</v>
      </c>
      <c r="L3" s="45" t="str">
        <f>[1]Sheet1!L3</f>
        <v>Giancarlo Villacorta</v>
      </c>
      <c r="M3" s="54">
        <f>[1]Sheet1!M3</f>
        <v>46045</v>
      </c>
      <c r="N3" s="54" t="str">
        <f>[1]Sheet1!N3</f>
        <v>No</v>
      </c>
      <c r="O3" s="45" t="str">
        <f>[1]Sheet1!O3</f>
        <v> </v>
      </c>
      <c r="P3" s="45">
        <f>[1]Sheet1!P3</f>
        <v>0</v>
      </c>
      <c r="Q3" s="45" t="str">
        <f>[1]Sheet1!Q3</f>
        <v>Otro</v>
      </c>
      <c r="R3" s="45" t="str">
        <f>[1]Sheet1!R3</f>
        <v>Retiro de ciclo: Actualmente estamos recibiendo casos de alumnos (tickets de Zendesk y reclamos) que tuvieron carta de permanencia en períodos académicos anteriores, pero ya fueron subsanados. No obstante, al intentar registrar su trámite de Retiro de Ciclo en el periodo académico actual, el sistema les muestra el mensaje que cuentan con carta de permanencia en el periodo vigente, lo cual no corresponde a su situación actual y les impide realizar el trámite de manera regular.
Debido a este error, los alumnos deben reportar la incidencia, lo que nos obliga a ingresar el trámite de forma manual, ya que no puede realizarse a través de la plataforma Power Apps. Este proceso manual demanda mayor tiempo de atención, retrasa la gestión del trámite y genera una sobrecarga operativa, debido a que los casos deben atenderse de manera individual.
Cabe precisar que, de acuerdo con el Reglamento Académico, en el punto 3.3 Retiro de Ciclo, literal d), no procede el retiro de ciclo para alumnos que cuenten con carta de permanencia vigente (Período en curso), por lo que la validación del sistema debería aplicarse únicamente a los periodos académicos correspondientes.
Por ello, solicitamos que el sistema actualice correctamente la información por períodos académicos y omita el bloqueo cuando la carta de permanencia corresponde a ciclos anteriores ya subsanados. De esta forma, los alumnos podrán registrar su trámite sin inconvenientes, el proceso seguirá su flujo normal y se evitarán demoras innecesarias, optimizando el uso de recursos y permitiendo brindar una atención más oportuna.
Asi también, actualmente estamos recibiendo casos de alumnos que no pueden realizar su trámite de Retiro de Ciclo, debido a que el sistema les muestra un error indicando que no es posible registrar el retiro porque cuentan con notas en el Módulo A. Este mensaje les impide realizar el trámite de manera regular, aún cuando corresponde hacerlo de acuerdo con el periodo académico vigente.
Ante esta situación, los alumnos deben reportar la incidencia, lo que nos obliga a generar un ticket de incidencia para poder brindarles apoyo. Dichos tickets ingresan a una base general, lo cual incrementa los tiempos de atención y retrasa la gestión del trámite, ya que los casos deben atenderse de forma individual.
Cabe precisar que, de acuerdo con el Reglamento Administrativo - Académico, artículo 59, literal b, en la modalidad EPE, el alumno puede gestionar el retiro de ciclo incluso habiendo culminado el Módulo A. En caso el retiro se realice con posterioridad a la fecha establecida (un día previo al inicio de los exámenes finales del primer módulo), el alumno deberá cancelar el íntegro del monto de la facturación del semestre académico.
 Lo cual no invalida el registro del trámite de retiro de ciclo, sino que define únicamente la condición de pago, de manera que el alumno puede gestionar su trámite , en el módulo B bajo ciertas condiciones.
Por ello, solicitamos que el sistema omita este error y se encuentre debidamente actualizado, de modo que los alumnos puedan registrar su trámite sin inconvenientes. Esto permitirá que el proceso siga su flujo normal, evitando demoras innecesarias y la generación masiva de tickets de incidencia, optimizando así los tiempos de respuesta y el uso de recursos.</v>
      </c>
      <c r="S3" s="45">
        <f>[1]Sheet1!S3</f>
        <v>0</v>
      </c>
      <c r="T3" s="45" t="str">
        <f>[1]Sheet1!T3</f>
        <v>Retiro de ciclo</v>
      </c>
      <c r="U3" s="45">
        <f>[1]Sheet1!U3</f>
        <v>0</v>
      </c>
      <c r="V3" s="45" t="str">
        <f>[1]Sheet1!V3</f>
        <v>Excelencia Operativa</v>
      </c>
      <c r="W3" s="45" t="str">
        <f>[1]Sheet1!W3</f>
        <v>No</v>
      </c>
      <c r="X3" s="45">
        <f>[1]Sheet1!X3</f>
        <v>0</v>
      </c>
      <c r="Y3" s="45" t="str">
        <f>[1]Sheet1!Y3</f>
        <v>Mitigación de riesgos reputacionales y reclamos hacia la universidad.</v>
      </c>
      <c r="Z3" s="45" t="str">
        <f>[1]Sheet1!Z3</f>
        <v>https://educorpperu-my.sharepoint.com/personal/diana_zapata_laureate_pe1/_layouts/15/Doc.aspx?sourcedoc=%7B951FD7E4-9B48-4809-A091-06F4F7996B32%7D&amp;file=Solicitud%20de%20requerimientos%20Mejoras%20tramite%20d_Giancarlo%20Villacorta.pptx&amp;action=edit&amp;mobileredirect=true</v>
      </c>
      <c r="AA3" s="45">
        <f>[1]Sheet1!AA3</f>
        <v>0.30000000000000004</v>
      </c>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55"/>
      <c r="BX3" s="55"/>
      <c r="BY3" s="55"/>
      <c r="BZ3" s="55"/>
      <c r="CA3" s="55"/>
      <c r="CB3" s="55"/>
      <c r="CC3" s="55"/>
      <c r="CD3" s="55"/>
      <c r="CE3" s="55"/>
      <c r="CF3" s="55"/>
      <c r="CG3" s="55"/>
      <c r="CH3" s="55"/>
      <c r="CI3" s="55"/>
      <c r="CJ3" s="55"/>
      <c r="CK3" s="55"/>
      <c r="CL3" s="55"/>
      <c r="CM3" s="55"/>
      <c r="CN3" s="55"/>
      <c r="CO3" s="55"/>
      <c r="CP3" s="55"/>
      <c r="CQ3" s="55"/>
      <c r="CR3" s="55"/>
      <c r="CS3" s="55"/>
      <c r="CT3" s="55"/>
      <c r="CU3" s="55"/>
      <c r="CV3" s="55"/>
      <c r="CW3" s="55"/>
      <c r="CX3" s="55"/>
      <c r="CY3" s="55"/>
      <c r="CZ3" s="55"/>
      <c r="DA3" s="55"/>
      <c r="DB3" s="55"/>
      <c r="DC3" s="55"/>
      <c r="DD3" s="55"/>
      <c r="DE3" s="55"/>
      <c r="DF3" s="55"/>
      <c r="DG3" s="55"/>
      <c r="DH3" s="55"/>
      <c r="DI3" s="55"/>
      <c r="DJ3" s="55"/>
      <c r="DK3" s="55"/>
      <c r="DL3" s="55"/>
      <c r="DM3" s="55"/>
      <c r="DN3" s="55"/>
      <c r="DO3" s="55"/>
      <c r="DP3" s="55"/>
      <c r="DQ3" s="55"/>
      <c r="DR3" s="55"/>
      <c r="DS3" s="55"/>
      <c r="DT3" s="55"/>
      <c r="DU3" s="55"/>
    </row>
    <row r="4" spans="1:125" s="55" customFormat="1" ht="45.95" customHeight="1">
      <c r="A4" s="45">
        <f>[1]Sheet1!A4</f>
        <v>22</v>
      </c>
      <c r="B4" s="125">
        <f>[1]Sheet1!B4</f>
        <v>46042.586111111108</v>
      </c>
      <c r="C4" s="125">
        <f>[1]Sheet1!C4</f>
        <v>46042.665277777778</v>
      </c>
      <c r="D4" s="45" t="str">
        <f>[1]Sheet1!D4</f>
        <v>alejandro.tello@laureate.pe</v>
      </c>
      <c r="E4" s="45" t="str">
        <f>[1]Sheet1!E4</f>
        <v>Alejandro Tello Llosa</v>
      </c>
      <c r="F4" s="45" t="str">
        <f>[1]Sheet1!F4</f>
        <v>Requerimiento de servicios de CRM para el desarrollo de la plataforma de Admisión Online</v>
      </c>
      <c r="G4" s="45" t="str">
        <f>[1]Sheet1!G4</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 s="45" t="str">
        <f>[1]Sheet1!H4</f>
        <v>UPN</v>
      </c>
      <c r="I4" s="45" t="str">
        <f>[1]Sheet1!I4</f>
        <v>Humberto Marotta - Tecnologías y transformación digital</v>
      </c>
      <c r="J4" s="45" t="str">
        <f>[1]Sheet1!J4</f>
        <v xml:space="preserve">Alejandro Tello Llosa </v>
      </c>
      <c r="K4" s="45">
        <f>[1]Sheet1!K4</f>
        <v>0</v>
      </c>
      <c r="L4" s="45" t="str">
        <f>[1]Sheet1!L4</f>
        <v>Gerson Vereau</v>
      </c>
      <c r="M4" s="54">
        <f>[1]Sheet1!M4</f>
        <v>46063</v>
      </c>
      <c r="N4" s="54" t="str">
        <f>[1]Sheet1!N4</f>
        <v>Si</v>
      </c>
      <c r="O4" s="45">
        <f>[1]Sheet1!O4</f>
        <v>0</v>
      </c>
      <c r="P4" s="45">
        <f>[1]Sheet1!P4</f>
        <v>75411</v>
      </c>
      <c r="Q4" s="45" t="str">
        <f>[1]Sheet1!Q4</f>
        <v>Otro</v>
      </c>
      <c r="R4" s="45"/>
      <c r="S4" s="45">
        <f>[1]Sheet1!S4</f>
        <v>0</v>
      </c>
      <c r="T4" s="45" t="str">
        <f>[1]Sheet1!T4</f>
        <v>Proceso de Admisión</v>
      </c>
      <c r="U4" s="45">
        <f>[1]Sheet1!U4</f>
        <v>0</v>
      </c>
      <c r="V4" s="45" t="str">
        <f>[1]Sheet1!V4</f>
        <v>Transformación Digital</v>
      </c>
      <c r="W4" s="45" t="str">
        <f>[1]Sheet1!W4</f>
        <v>No</v>
      </c>
      <c r="X4" s="45">
        <f>[1]Sheet1!X4</f>
        <v>0</v>
      </c>
      <c r="Y4" s="45" t="str">
        <f>[1]Sheet1!Y4</f>
        <v>Mejorar la experiencia del prospecto, reducir la operatividad del equipo de admisión, reducción los tiempos de matrícula en al menos 48 hrs</v>
      </c>
      <c r="Z4" s="45" t="str">
        <f>[1]Sheet1!Z4</f>
        <v>https://educorpperu-my.sharepoint.com/personal/diana_zapata_laureate_pe1/Documents/Aplicaciones/Microsoft%20Forms/REGISTRO%20DE%20INICIATIVAS/Pregunta/funnel-de-desercion-carreras-a-distancia-UPN_Alejandro%20Tello%20Llos.png</v>
      </c>
      <c r="AA4" s="45">
        <f>[1]Sheet1!AA4</f>
        <v>1.5</v>
      </c>
    </row>
    <row r="5" spans="1:125" s="55" customFormat="1" ht="45.95" customHeight="1">
      <c r="A5" s="45">
        <f>[1]Sheet1!A5</f>
        <v>23</v>
      </c>
      <c r="B5" s="125">
        <f>[1]Sheet1!B5</f>
        <v>46042.744444444441</v>
      </c>
      <c r="C5" s="125">
        <f>[1]Sheet1!C5</f>
        <v>46042.760416666664</v>
      </c>
      <c r="D5" s="45" t="str">
        <f>[1]Sheet1!D5</f>
        <v>luis.almeyda@upc.pe</v>
      </c>
      <c r="E5" s="45" t="str">
        <f>[1]Sheet1!E5</f>
        <v>Luis Alberto Almeyda Porras</v>
      </c>
      <c r="F5" s="45" t="str">
        <f>[1]Sheet1!F5</f>
        <v>Reporte para Seguimiento de Retiros de Ciclo formales</v>
      </c>
      <c r="G5" s="45" t="str">
        <f>[1]Sheet1!G5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v>
      </c>
      <c r="H5" s="45" t="str">
        <f>[1]Sheet1!H5</f>
        <v>UPC</v>
      </c>
      <c r="I5" s="45" t="str">
        <f>[1]Sheet1!I5</f>
        <v>Alex Pendavis - VP Finanzas</v>
      </c>
      <c r="J5" s="45" t="str">
        <f>[1]Sheet1!J5</f>
        <v>Jose Luis Ramos</v>
      </c>
      <c r="K5" s="45">
        <f>[1]Sheet1!K5</f>
        <v>0</v>
      </c>
      <c r="L5" s="45" t="str">
        <f>[1]Sheet1!L5</f>
        <v>Gerson Vereau</v>
      </c>
      <c r="M5" s="54">
        <f>[1]Sheet1!M5</f>
        <v>46112</v>
      </c>
      <c r="N5" s="54" t="str">
        <f>[1]Sheet1!N5</f>
        <v>No</v>
      </c>
      <c r="O5" s="45">
        <f>[1]Sheet1!O5</f>
        <v>0</v>
      </c>
      <c r="P5" s="45" t="str">
        <f>[1]Sheet1!P5</f>
        <v> </v>
      </c>
      <c r="Q5" s="45" t="str">
        <f>[1]Sheet1!Q5</f>
        <v>Otro</v>
      </c>
      <c r="R5" s="45" t="str">
        <f>[1]Sheet1!R5</f>
        <v>Se requiere según el control ejecutar una validación al 100% de los retiros formales del mes para alumnos de pregrado y EPE en los ciclos de verano y regulares, actualmente no se cuenta con un reporte que permita hacer esta validación, por lo que la revisión del equipo de facturación realiza es muestral (5% de los retiros mensuales).
El promedio entre 2024 y 2025 de retiros formales ascendió a 3.7M USD.
Sustento:
Tener en cuenta que al ser un control SOX, se necesita validar la integridad de toda la población de retiros formales, es decir el 100% de los casos. Con una muestra eso no se esta cumpliendo.</v>
      </c>
      <c r="S5" s="45">
        <f>[1]Sheet1!S5</f>
        <v>0</v>
      </c>
      <c r="T5" s="45" t="str">
        <f>[1]Sheet1!T5</f>
        <v>Proceso Retiros de Ciclos y Proceso de Recaudación.</v>
      </c>
      <c r="U5" s="45" t="str">
        <f>[1]Sheet1!U5</f>
        <v>Alumnos</v>
      </c>
      <c r="V5" s="45" t="str">
        <f>[1]Sheet1!V5</f>
        <v>Excelencia Operativa</v>
      </c>
      <c r="W5" s="45" t="str">
        <f>[1]Sheet1!W5</f>
        <v>No</v>
      </c>
      <c r="X5" s="45" t="str">
        <f>[1]Sheet1!X5</f>
        <v>No cuantificado o S/0</v>
      </c>
      <c r="Y5" s="45" t="str">
        <f>[1]Sheet1!Y5</f>
        <v>Asegurar la integridad de toda la población de alumnos que cuentan con retiros de ciclos aprobados.</v>
      </c>
      <c r="Z5" s="45" t="str">
        <f>[1]Sheet1!Z5</f>
        <v>https://educorpperu-my.sharepoint.com/personal/diana_zapata_laureate_pe1/_layouts/15/Doc.aspx?sourcedoc=%7BFCF2BAF2-A2BE-40AB-B859-1D5B92387773%7D&amp;file=Solicitud%20de%20query%20retiros%20formales%20-%20ACT_Luis%20Alberto%20Almeyda.pptx&amp;action=edit&amp;mobileredirect=true</v>
      </c>
      <c r="AA5" s="45">
        <f>[1]Sheet1!AA5</f>
        <v>1.2000000000000002</v>
      </c>
    </row>
    <row r="6" spans="1:125" s="55" customFormat="1" ht="45.95" customHeight="1">
      <c r="A6" s="45">
        <f>[1]Sheet1!A6</f>
        <v>24</v>
      </c>
      <c r="B6" s="125">
        <f>[1]Sheet1!B6</f>
        <v>46043.46875</v>
      </c>
      <c r="C6" s="125">
        <f>[1]Sheet1!C6</f>
        <v>46043.536805555559</v>
      </c>
      <c r="D6" s="45" t="str">
        <f>[1]Sheet1!D6</f>
        <v>liz.medina@upc.pe</v>
      </c>
      <c r="E6" s="45" t="str">
        <f>[1]Sheet1!E6</f>
        <v>Carolina Medina Suarez</v>
      </c>
      <c r="F6" s="45" t="str">
        <f>[1]Sheet1!F6</f>
        <v xml:space="preserve">Mejora del Reporte de Matriculados de Licencias Coursera </v>
      </c>
      <c r="G6" s="45" t="str">
        <f>[1]Sheet1!G6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6" s="45" t="str">
        <f>[1]Sheet1!H6</f>
        <v>UPC</v>
      </c>
      <c r="I6" s="45" t="str">
        <f>[1]Sheet1!I6</f>
        <v>Mónica García - VP Operaciones Digitales y Online</v>
      </c>
      <c r="J6" s="45" t="str">
        <f>[1]Sheet1!J6</f>
        <v xml:space="preserve">Soledad Alfaro </v>
      </c>
      <c r="K6" s="45">
        <f>[1]Sheet1!K6</f>
        <v>0</v>
      </c>
      <c r="L6" s="45" t="str">
        <f>[1]Sheet1!L6</f>
        <v>Ángela Lucano</v>
      </c>
      <c r="M6" s="54">
        <f>[1]Sheet1!M6</f>
        <v>46087</v>
      </c>
      <c r="N6" s="54" t="str">
        <f>[1]Sheet1!N6</f>
        <v>No</v>
      </c>
      <c r="O6" s="45">
        <f>[1]Sheet1!O6</f>
        <v>0</v>
      </c>
      <c r="P6" s="45" t="str">
        <f>[1]Sheet1!P6</f>
        <v> </v>
      </c>
      <c r="Q6" s="45" t="str">
        <f>[1]Sheet1!Q6</f>
        <v>Otro</v>
      </c>
      <c r="R6" s="45" t="str">
        <f>[1]Sheet1!R6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6" s="45">
        <f>[1]Sheet1!S6</f>
        <v>0</v>
      </c>
      <c r="T6" s="45" t="str">
        <f>[1]Sheet1!T6</f>
        <v>Proceso de monitoreo y gestión de licencias Coursera
Proceso de asignación y reasignación de licencias a estudiantes
Proceso de seguimiento académico y comunicación personalizada a estudiantes
Proceso de control de vacantes por sección
Proceso de retiro de licencias de alumnos retirados
Proceso de generación de reportes de cierre de ciclo</v>
      </c>
      <c r="U6" s="45">
        <f>[1]Sheet1!U6</f>
        <v>0</v>
      </c>
      <c r="V6" s="45" t="str">
        <f>[1]Sheet1!V6</f>
        <v>Excelencia Operativa</v>
      </c>
      <c r="W6" s="45" t="str">
        <f>[1]Sheet1!W6</f>
        <v>Si</v>
      </c>
      <c r="X6" s="45">
        <f>[1]Sheet1!X6</f>
        <v>0</v>
      </c>
      <c r="Y6" s="45" t="str">
        <f>[1]Sheet1!Y6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6" s="45" t="str">
        <f>[1]Sheet1!Z6</f>
        <v>https://educorpperu-my.sharepoint.com/personal/diana_zapata_laureate_pe1/_layouts/15/Doc.aspx?sourcedoc=%7BC0000613-C0B1-40C9-8A02-0CB1464D2558%7D&amp;file=Plantilla%20Solicitud%20de%20requerimientos%20Reporte_Carolina%20Medina%20Suar.pptx&amp;action=edit&amp;mobileredirect=true; https://educorpperu-my.sharepoint.com/personal/diana_zapata_laureate_pe1/Documents/Aplicaciones/Microsoft%20Forms/REGISTRO%20DE%20INICIATIVAS/Pregunta/Evidencia%20de%20quejas%20por%20falta%20de%20licencias_Ba_Carolina%20Medina%20Suar.pdf</v>
      </c>
      <c r="AA6" s="45">
        <f>[1]Sheet1!AA6</f>
        <v>0.30000000000000004</v>
      </c>
    </row>
    <row r="7" spans="1:125" ht="45.95" customHeight="1">
      <c r="A7" s="45">
        <f>[1]Sheet1!A7</f>
        <v>25</v>
      </c>
      <c r="B7" s="125">
        <f>[1]Sheet1!B7</f>
        <v>46048.588194444441</v>
      </c>
      <c r="C7" s="125">
        <f>[1]Sheet1!C7</f>
        <v>46048.615277777775</v>
      </c>
      <c r="D7" s="45" t="str">
        <f>[1]Sheet1!D7</f>
        <v>makarena.ramos@laureate.pe</v>
      </c>
      <c r="E7" s="45" t="str">
        <f>[1]Sheet1!E7</f>
        <v>Makarena Ramos Aleman</v>
      </c>
      <c r="F7" s="45" t="str">
        <f>[1]Sheet1!F7</f>
        <v>Modificación de MDUU de elegibles en Banner.</v>
      </c>
      <c r="G7" s="45" t="str">
        <f>[1]Sheet1!G7</f>
        <v xml:space="preserve">[SPO] Se requiere mejora de MDUU de asignación de elegibles, que considere cambios aplicados en las marcas de Suspensión y Baja académica. Para asegurar la correcta asignación de los elegibles, excluyendo a los estudiantes que han sido suspendidos temporalmente. Logrando que los alumnos desaprobados por tercera vez tengan la posibilidad de retornar el siguiente ciclo. </v>
      </c>
      <c r="H7" s="45" t="str">
        <f>[1]Sheet1!H7</f>
        <v>UPN</v>
      </c>
      <c r="I7" s="45" t="str">
        <f>[1]Sheet1!I7</f>
        <v>Tairi Ruillier - VP Transformación</v>
      </c>
      <c r="J7" s="45" t="str">
        <f>[1]Sheet1!J7</f>
        <v>Janeth Albujar</v>
      </c>
      <c r="K7" s="45">
        <f>[1]Sheet1!K7</f>
        <v>0</v>
      </c>
      <c r="L7" s="45" t="str">
        <f>[1]Sheet1!L7</f>
        <v>Carla Arias-Schreiber</v>
      </c>
      <c r="M7" s="54">
        <f>[1]Sheet1!M7</f>
        <v>46083</v>
      </c>
      <c r="N7" s="54" t="str">
        <f>[1]Sheet1!N7</f>
        <v>No</v>
      </c>
      <c r="O7" s="45">
        <f>[1]Sheet1!O7</f>
        <v>0</v>
      </c>
      <c r="P7" s="45">
        <f>[1]Sheet1!P7</f>
        <v>76553</v>
      </c>
      <c r="Q7" s="45" t="str">
        <f>[1]Sheet1!Q7</f>
        <v>Otro</v>
      </c>
      <c r="R7" s="45" t="str">
        <f>[1]Sheet1!R7</f>
        <v>Los alumnos que desaprueban por 3ra no tienen opción de rematricularse ( baja académica) , lo cual genera una perdida para la institución.
Tiene un impacto regulatorio, porque nuestra ultima versión del reglamento les brinda la opción de reincorporarse luego de 1 año.</v>
      </c>
      <c r="S7" s="45">
        <f>[1]Sheet1!S7</f>
        <v>0</v>
      </c>
      <c r="T7" s="45" t="str">
        <f>[1]Sheet1!T7</f>
        <v>Apertura de Matricula
Cierre Matricula
Creación de Campaña</v>
      </c>
      <c r="U7" s="45">
        <f>[1]Sheet1!U7</f>
        <v>0</v>
      </c>
      <c r="V7" s="45" t="str">
        <f>[1]Sheet1!V7</f>
        <v>Crecimiento escalable</v>
      </c>
      <c r="W7" s="45" t="str">
        <f>[1]Sheet1!W7</f>
        <v>No</v>
      </c>
      <c r="X7" s="45">
        <f>[1]Sheet1!X7</f>
        <v>0</v>
      </c>
      <c r="Y7" s="45" t="str">
        <f>[1]Sheet1!Y7</f>
        <v xml:space="preserve">El retorno de los alumnos desaprobados por 3ra vez </v>
      </c>
      <c r="Z7" s="45" t="str">
        <f>[1]Sheet1!Z7</f>
        <v>https://educorpperu-my.sharepoint.com/personal/diana_zapata_laureate_pe1/_layouts/15/Doc.aspx?sourcedoc=%7B68F03E7B-757A-4091-B460-F7E152F20745%7D&amp;file=PPT%20Modificaci%C3%B3n%20de%20MDUU%20de%20elegibles%20en%20Bann_Makarena%20Ramos%20Alema.pptx&amp;action=edit&amp;mobileredirect=true</v>
      </c>
      <c r="AA7" s="45">
        <f>[1]Sheet1!AA7</f>
        <v>0.5</v>
      </c>
    </row>
    <row r="8" spans="1:125" ht="45.95" customHeight="1">
      <c r="A8" s="45">
        <f>[1]Sheet1!A8</f>
        <v>26</v>
      </c>
      <c r="B8" s="125">
        <f>[1]Sheet1!B8</f>
        <v>46048.615277777775</v>
      </c>
      <c r="C8" s="125">
        <f>[1]Sheet1!C8</f>
        <v>46048.623611111114</v>
      </c>
      <c r="D8" s="45" t="str">
        <f>[1]Sheet1!D8</f>
        <v>makarena.ramos@laureate.pe</v>
      </c>
      <c r="E8" s="45" t="str">
        <f>[1]Sheet1!E8</f>
        <v>Makarena Ramos Aleman</v>
      </c>
      <c r="F8" s="45" t="str">
        <f>[1]Sheet1!F8</f>
        <v>Actualización de Reportes PF012 y AC006 -Penalidad por 4to curso repetido</v>
      </c>
      <c r="G8" s="45" t="str">
        <f>[1]Sheet1!G8</f>
        <v>[SPO]Necesitamos la actualización de los reportes para que pueda incluir la Validación de carga de  las penalidades(PF012), Cierre de Campaña - AC006. Logrando que incluya la casuistica de las penalidades por 4ta en los controles SOX.</v>
      </c>
      <c r="H8" s="45" t="str">
        <f>[1]Sheet1!H8</f>
        <v>UPN</v>
      </c>
      <c r="I8" s="45" t="str">
        <f>[1]Sheet1!I8</f>
        <v>Tairi Ruillier - VP Transformación</v>
      </c>
      <c r="J8" s="45" t="str">
        <f>[1]Sheet1!J8</f>
        <v>Janeth Albujar</v>
      </c>
      <c r="K8" s="45">
        <f>[1]Sheet1!K8</f>
        <v>0</v>
      </c>
      <c r="L8" s="45" t="str">
        <f>[1]Sheet1!L8</f>
        <v>Carla Arias-Schreiber</v>
      </c>
      <c r="M8" s="54">
        <f>[1]Sheet1!M8</f>
        <v>46035</v>
      </c>
      <c r="N8" s="54" t="str">
        <f>[1]Sheet1!N8</f>
        <v>No</v>
      </c>
      <c r="O8" s="45">
        <f>[1]Sheet1!O8</f>
        <v>0</v>
      </c>
      <c r="P8" s="45">
        <f>[1]Sheet1!P8</f>
        <v>76553</v>
      </c>
      <c r="Q8" s="45" t="str">
        <f>[1]Sheet1!Q8</f>
        <v>Otro</v>
      </c>
      <c r="R8" s="45" t="str">
        <f>[1]Sheet1!R8</f>
        <v>Actualmente los reportes no incluyen las penalidades por 4ta</v>
      </c>
      <c r="S8" s="45">
        <f>[1]Sheet1!S8</f>
        <v>0</v>
      </c>
      <c r="T8" s="45" t="str">
        <f>[1]Sheet1!T8</f>
        <v>Creacion de campaña
Cierre de Matricula</v>
      </c>
      <c r="U8" s="45">
        <f>[1]Sheet1!U8</f>
        <v>0</v>
      </c>
      <c r="V8" s="45" t="str">
        <f>[1]Sheet1!V8</f>
        <v>Crecimiento escalable</v>
      </c>
      <c r="W8" s="45" t="str">
        <f>[1]Sheet1!W8</f>
        <v>No</v>
      </c>
      <c r="X8" s="45">
        <f>[1]Sheet1!X8</f>
        <v>0</v>
      </c>
      <c r="Y8" s="45" t="str">
        <f>[1]Sheet1!Y8</f>
        <v>Reportes SOX (PF012), Cierre de Campaña - AC006</v>
      </c>
      <c r="Z8" s="45" t="str">
        <f>[1]Sheet1!Z8</f>
        <v>https://educorpperu-my.sharepoint.com/personal/diana_zapata_laureate_pe1/_layouts/15/Doc.aspx?sourcedoc=%7BA5A84171-075B-4674-B91E-F72A86A61703%7D&amp;file=Solicitud_Reportes%20incluyen%20reglas%20de%20c%20-%204ta_Makarena%20Ramos%20Alema.pptx&amp;action=edit&amp;mobileredirect=true</v>
      </c>
      <c r="AA8" s="45">
        <f>[1]Sheet1!AA8</f>
        <v>0.5</v>
      </c>
    </row>
    <row r="9" spans="1:125" ht="45.95" customHeight="1">
      <c r="A9" s="45">
        <f>[1]Sheet1!A9</f>
        <v>27</v>
      </c>
      <c r="B9" s="125">
        <f>[1]Sheet1!B9</f>
        <v>46048.633333333331</v>
      </c>
      <c r="C9" s="125">
        <f>[1]Sheet1!C9</f>
        <v>46048.648611111108</v>
      </c>
      <c r="D9" s="45" t="str">
        <f>[1]Sheet1!D9</f>
        <v>makarena.ramos@laureate.pe</v>
      </c>
      <c r="E9" s="45" t="str">
        <f>[1]Sheet1!E9</f>
        <v>Makarena Ramos Aleman</v>
      </c>
      <c r="F9" s="45" t="str">
        <f>[1]Sheet1!F9</f>
        <v>Mejora en la estimación de penalidades – 4ta repitencia.</v>
      </c>
      <c r="G9" s="45" t="str">
        <f>[1]Sheet1!G9</f>
        <v>[SPO]Mejora del proceso de estimación de penalidad para que genere los cargos con penalidad por cuarta repitencia. Logrando que los alumnos puedan matricularse nuevamente pagando la penalidad correspondiente.</v>
      </c>
      <c r="H9" s="45" t="str">
        <f>[1]Sheet1!H9</f>
        <v>UPN</v>
      </c>
      <c r="I9" s="45" t="str">
        <f>[1]Sheet1!I9</f>
        <v>Tairi Ruillier - VP Transformación</v>
      </c>
      <c r="J9" s="45" t="str">
        <f>[1]Sheet1!J9</f>
        <v>Janeth Albujar</v>
      </c>
      <c r="K9" s="45">
        <f>[1]Sheet1!K9</f>
        <v>0</v>
      </c>
      <c r="L9" s="45" t="str">
        <f>[1]Sheet1!L9</f>
        <v>Carla Arias-Schreiber</v>
      </c>
      <c r="M9" s="54">
        <f>[1]Sheet1!M9</f>
        <v>46113</v>
      </c>
      <c r="N9" s="54" t="str">
        <f>[1]Sheet1!N9</f>
        <v>No</v>
      </c>
      <c r="O9" s="45">
        <f>[1]Sheet1!O9</f>
        <v>0</v>
      </c>
      <c r="P9" s="45">
        <f>[1]Sheet1!P9</f>
        <v>76553</v>
      </c>
      <c r="Q9" s="45" t="str">
        <f>[1]Sheet1!Q9</f>
        <v>Otro</v>
      </c>
      <c r="R9" s="45" t="str">
        <f>[1]Sheet1!R9</f>
        <v xml:space="preserve">No se genera de manera automática las penalidades de 4ta </v>
      </c>
      <c r="S9" s="45">
        <f>[1]Sheet1!S9</f>
        <v>0</v>
      </c>
      <c r="T9" s="45" t="str">
        <f>[1]Sheet1!T9</f>
        <v>Cierre de Matricula</v>
      </c>
      <c r="U9" s="45" t="str">
        <f>[1]Sheet1!U9</f>
        <v>Alumnos</v>
      </c>
      <c r="V9" s="45" t="str">
        <f>[1]Sheet1!V9</f>
        <v>Crecimiento escalable</v>
      </c>
      <c r="W9" s="45" t="str">
        <f>[1]Sheet1!W9</f>
        <v>No</v>
      </c>
      <c r="X9" s="45" t="str">
        <f>[1]Sheet1!X9</f>
        <v>No cuantificado o S/0</v>
      </c>
      <c r="Y9" s="45" t="str">
        <f>[1]Sheet1!Y9</f>
        <v xml:space="preserve">Estudiantes puedan realizar sus pagos de penalidades por 4ta </v>
      </c>
      <c r="Z9" s="45" t="str">
        <f>[1]Sheet1!Z9</f>
        <v>https://educorpperu-my.sharepoint.com/personal/diana_zapata_laureate_pe1/_layouts/15/Doc.aspx?sourcedoc=%7B9B7372EF-194A-4B2D-9C33-A2CEE2B0534F%7D&amp;file=PPT%20Mejora%20en%20la%20estimaci%C3%B3n%20de%20penalidades%20%E2%80%93_Makarena%20Ramos%20Alema.pptx&amp;action=edit&amp;mobileredirect=true</v>
      </c>
      <c r="AA9" s="45">
        <f>[1]Sheet1!AA9</f>
        <v>1.4</v>
      </c>
    </row>
    <row r="10" spans="1:125" ht="45.95" customHeight="1">
      <c r="A10" s="45">
        <f>[1]Sheet1!A10</f>
        <v>28</v>
      </c>
      <c r="B10" s="125">
        <f>[1]Sheet1!B10</f>
        <v>46048.633333333331</v>
      </c>
      <c r="C10" s="125">
        <f>[1]Sheet1!C10</f>
        <v>46048.654166666667</v>
      </c>
      <c r="D10" s="45" t="str">
        <f>[1]Sheet1!D10</f>
        <v>makarena.ramos@laureate.pe</v>
      </c>
      <c r="E10" s="45" t="str">
        <f>[1]Sheet1!E10</f>
        <v>Makarena Ramos Aleman</v>
      </c>
      <c r="F10" s="45" t="str">
        <f>[1]Sheet1!F10</f>
        <v>Marcación de reingresantes desaprobados por tercera vez (4TAV)</v>
      </c>
      <c r="G10" s="45" t="str">
        <f>[1]Sheet1!G10</f>
        <v xml:space="preserve">[SPO]Mejorar el proceso de marcación de 3ra repitencia durante el proceso de Reingresos para incluir a los alumnos con 4ta repitencia (reingresos). Esto está vinculado a la ejecución de la decisión de admisión 35.Logrando la automatización en el proceso de reingresos para los de 4ta. </v>
      </c>
      <c r="H10" s="45" t="str">
        <f>[1]Sheet1!H10</f>
        <v>UPN</v>
      </c>
      <c r="I10" s="45" t="str">
        <f>[1]Sheet1!I10</f>
        <v>Tairi Ruillier - VP Transformación</v>
      </c>
      <c r="J10" s="45" t="str">
        <f>[1]Sheet1!J10</f>
        <v>Janeth Albujar</v>
      </c>
      <c r="K10" s="45">
        <f>[1]Sheet1!K10</f>
        <v>0</v>
      </c>
      <c r="L10" s="45" t="str">
        <f>[1]Sheet1!L10</f>
        <v>Carla Arias-Schreiber</v>
      </c>
      <c r="M10" s="54">
        <f>[1]Sheet1!M10</f>
        <v>46113</v>
      </c>
      <c r="N10" s="54" t="str">
        <f>[1]Sheet1!N10</f>
        <v>No</v>
      </c>
      <c r="O10" s="45">
        <f>[1]Sheet1!O10</f>
        <v>0</v>
      </c>
      <c r="P10" s="45">
        <f>[1]Sheet1!P10</f>
        <v>76553</v>
      </c>
      <c r="Q10" s="45" t="str">
        <f>[1]Sheet1!Q10</f>
        <v>Otro</v>
      </c>
      <c r="R10" s="45" t="str">
        <f>[1]Sheet1!R10</f>
        <v>De no tener esta mejora se deberá realizar un proceso manual que implique la identificación individual de los alumnos que han desaprobado un curso por tercera vez, para la asignación manual del atributo 4TAV en Banner. Asimismo, de tener también un curso desaprobado por segunda vez, se tendría que manualmente eliminar el atributo 3RAV y solicitar el ajuste del límite máximo de créditos a llevar. Este proceso incrementa el riesgo de errores operativos y demanda mayor tiempo de gestión, dado que la validación y carga del atributo no se realizaría de forma automática</v>
      </c>
      <c r="S10" s="45">
        <f>[1]Sheet1!S10</f>
        <v>0</v>
      </c>
      <c r="T10" s="45" t="str">
        <f>[1]Sheet1!T10</f>
        <v>Admisión de Reingresos</v>
      </c>
      <c r="U10" s="45">
        <f>[1]Sheet1!U10</f>
        <v>0</v>
      </c>
      <c r="V10" s="45" t="str">
        <f>[1]Sheet1!V10</f>
        <v>Crecimiento escalable</v>
      </c>
      <c r="W10" s="45" t="str">
        <f>[1]Sheet1!W10</f>
        <v>No</v>
      </c>
      <c r="X10" s="45">
        <f>[1]Sheet1!X10</f>
        <v>0</v>
      </c>
      <c r="Y10" s="45" t="str">
        <f>[1]Sheet1!Y10</f>
        <v>Reingreso de Alumnos por 4ta</v>
      </c>
      <c r="Z10" s="45" t="str">
        <f>[1]Sheet1!Z10</f>
        <v>https://educorpperu-my.sharepoint.com/personal/diana_zapata_laureate_pe1/_layouts/15/Doc.aspx?sourcedoc=%7BB90D1AC2-48A3-4CB6-B535-02BC5163EAEC%7D&amp;file=Requerimiento_Reingresos_Makarena%20Ramos%20Alema.pptx&amp;action=edit&amp;mobileredirect=true</v>
      </c>
      <c r="AA10" s="45">
        <f>[1]Sheet1!AA10</f>
        <v>0.5</v>
      </c>
    </row>
    <row r="11" spans="1:125" ht="45.95" customHeight="1">
      <c r="A11" s="45">
        <f>[1]Sheet1!A11</f>
        <v>29</v>
      </c>
      <c r="B11" s="125">
        <f>[1]Sheet1!B11</f>
        <v>46048.633333333331</v>
      </c>
      <c r="C11" s="125">
        <f>[1]Sheet1!C11</f>
        <v>46048.661805555559</v>
      </c>
      <c r="D11" s="45" t="str">
        <f>[1]Sheet1!D11</f>
        <v>makarena.ramos@laureate.pe</v>
      </c>
      <c r="E11" s="45" t="str">
        <f>[1]Sheet1!E11</f>
        <v>Makarena Ramos Aleman</v>
      </c>
      <c r="F11" s="45" t="str">
        <f>[1]Sheet1!F11</f>
        <v>Proyección automática de cursos por 4ta vez</v>
      </c>
      <c r="G11" s="45" t="str">
        <f>[1]Sheet1!G11</f>
        <v>Necesitamos contar con un proceso que proyecte de forma automática únicamente a cursos por cuarta matrícula del alumno, para que luego este pueda hacer su matricula en línea de dicho curso:
- Reingreso (uno a uno). Logrando que el alumno pueda realizar su matricula de manera satisfactoria en el tiempo establecido.</v>
      </c>
      <c r="H11" s="45" t="str">
        <f>[1]Sheet1!H11</f>
        <v>UPN</v>
      </c>
      <c r="I11" s="45" t="str">
        <f>[1]Sheet1!I11</f>
        <v>Sebastian Lindley - VP Transformación</v>
      </c>
      <c r="J11" s="45" t="str">
        <f>[1]Sheet1!J11</f>
        <v xml:space="preserve">Janeth Albujar Rodriguez </v>
      </c>
      <c r="K11" s="45">
        <f>[1]Sheet1!K11</f>
        <v>0</v>
      </c>
      <c r="L11" s="45" t="str">
        <f>[1]Sheet1!L11</f>
        <v>Carla Arias-Schreiber</v>
      </c>
      <c r="M11" s="54">
        <f>[1]Sheet1!M11</f>
        <v>46113</v>
      </c>
      <c r="N11" s="54" t="str">
        <f>[1]Sheet1!N11</f>
        <v>No</v>
      </c>
      <c r="O11" s="45">
        <f>[1]Sheet1!O11</f>
        <v>0</v>
      </c>
      <c r="P11" s="45">
        <f>[1]Sheet1!P11</f>
        <v>76553</v>
      </c>
      <c r="Q11" s="45" t="str">
        <f>[1]Sheet1!Q11</f>
        <v>Otro</v>
      </c>
      <c r="R11" s="45" t="str">
        <f>[1]Sheet1!R11</f>
        <v xml:space="preserve">El desafío seria que si no se realizo se tendría que hacer de manera manual </v>
      </c>
      <c r="S11" s="45">
        <f>[1]Sheet1!S11</f>
        <v>0</v>
      </c>
      <c r="T11" s="45" t="str">
        <f>[1]Sheet1!T11</f>
        <v>Proceso de Matricula de Reingresos</v>
      </c>
      <c r="U11" s="45" t="str">
        <f>[1]Sheet1!U11</f>
        <v>Alumnos</v>
      </c>
      <c r="V11" s="45" t="str">
        <f>[1]Sheet1!V11</f>
        <v>Crecimiento escalable</v>
      </c>
      <c r="W11" s="45" t="str">
        <f>[1]Sheet1!W11</f>
        <v>No</v>
      </c>
      <c r="X11" s="45" t="str">
        <f>[1]Sheet1!X11</f>
        <v>No cuantificado o S/0</v>
      </c>
      <c r="Y11" s="45" t="str">
        <f>[1]Sheet1!Y11</f>
        <v>Los estudiantes puedan continuar sus estudios al matricular en el o los cursos por 4ta vez.</v>
      </c>
      <c r="Z11" s="45" t="str">
        <f>[1]Sheet1!Z11</f>
        <v>https://educorpperu-my.sharepoint.com/personal/diana_zapata_laureate_pe1/_layouts/15/Doc.aspx?sourcedoc=%7B423575B8-0108-4BA7-88D2-9E0803ABA268%7D&amp;file=PPT%20Proyecci%C3%B3n%20autom%C3%A1tica%20de%20cursos%20por%204ta%20v_Makarena%20Ramos%20Alema.pptx&amp;action=edit&amp;mobileredirect=true</v>
      </c>
      <c r="AA11" s="45">
        <f>[1]Sheet1!AA11</f>
        <v>1.4</v>
      </c>
    </row>
    <row r="12" spans="1:125" ht="45.95" customHeight="1">
      <c r="A12" s="45">
        <f>[1]Sheet1!A12</f>
        <v>30</v>
      </c>
      <c r="B12" s="125">
        <f>[1]Sheet1!B12</f>
        <v>46048.651388888888</v>
      </c>
      <c r="C12" s="125">
        <f>[1]Sheet1!C12</f>
        <v>46048.669444444444</v>
      </c>
      <c r="D12" s="45" t="str">
        <f>[1]Sheet1!D12</f>
        <v>gerson.vereau@upn.edu.pe</v>
      </c>
      <c r="E12" s="45" t="str">
        <f>[1]Sheet1!E12</f>
        <v>Gerson Vereau Rosas</v>
      </c>
      <c r="F12" s="45" t="str">
        <f>[1]Sheet1!F12</f>
        <v>Franja horaria no visible para horas adicionales</v>
      </c>
      <c r="G12" s="45" t="str">
        <f>[1]Sheet1!G12</f>
        <v>Establecer en Banner que las franjas horarias de madrugada (00:00 a.m. – 06:00 a.m.) no sean visibles en la plataforma del estudiante. Además, cuando un docente registre su marcación en una franja distinta a la mencionada (es decir, fuera de 00:00 a.m. – 06:00 a.m.), la franja de madrugada debe marcarse automáticamente y viajen para pago ambas franjas horarias</v>
      </c>
      <c r="H12" s="45" t="str">
        <f>[1]Sheet1!H12</f>
        <v>UPN</v>
      </c>
      <c r="I12" s="45" t="str">
        <f>[1]Sheet1!I12</f>
        <v>Álvaro Valdez - VP Operaciones</v>
      </c>
      <c r="J12" s="45" t="str">
        <f>[1]Sheet1!J12</f>
        <v xml:space="preserve">Adolfo Correa </v>
      </c>
      <c r="K12" s="45">
        <f>[1]Sheet1!K12</f>
        <v>0</v>
      </c>
      <c r="L12" s="45" t="str">
        <f>[1]Sheet1!L12</f>
        <v>Gerson Vereau</v>
      </c>
      <c r="M12" s="54">
        <f>[1]Sheet1!M12</f>
        <v>46078</v>
      </c>
      <c r="N12" s="54" t="str">
        <f>[1]Sheet1!N12</f>
        <v>No</v>
      </c>
      <c r="O12" s="45" t="str">
        <f>[1]Sheet1!O12</f>
        <v> </v>
      </c>
      <c r="P12" s="45">
        <f>[1]Sheet1!P12</f>
        <v>0</v>
      </c>
      <c r="Q12" s="45" t="str">
        <f>[1]Sheet1!Q12</f>
        <v>Otro</v>
      </c>
      <c r="R12" s="45" t="str">
        <f>[1]Sheet1!R12</f>
        <v>Hoy en día se generan planillas manuales que aseguran la coherencia entre la programación académica junto con el pago docente. Un error en las planillas manuales puede ocasionar un pago doble al docente.</v>
      </c>
      <c r="S12" s="45">
        <f>[1]Sheet1!S12</f>
        <v>0</v>
      </c>
      <c r="T12" s="45" t="str">
        <f>[1]Sheet1!T12</f>
        <v>Programación Horaria / Nómina ( Planillas docente) / Control de horas y teaching cost /Monitoreo académico de Educación virtual</v>
      </c>
      <c r="U12" s="45">
        <f>[1]Sheet1!U12</f>
        <v>0</v>
      </c>
      <c r="V12" s="45" t="str">
        <f>[1]Sheet1!V12</f>
        <v>Excelencia Operativa</v>
      </c>
      <c r="W12" s="45" t="str">
        <f>[1]Sheet1!W12</f>
        <v>No</v>
      </c>
      <c r="X12" s="45">
        <f>[1]Sheet1!X12</f>
        <v>0</v>
      </c>
      <c r="Y12" s="45" t="str">
        <f>[1]Sheet1!Y12</f>
        <v>Cuando migre para pago por Portal Dirección está sujeto al siguiente control ARO.UPN.HRPay.03.01. Asegurar la coherencia entre la programación académica junto con el pago docente.</v>
      </c>
      <c r="Z12" s="45" t="str">
        <f>[1]Sheet1!Z12</f>
        <v>https://educorpperu-my.sharepoint.com/personal/diana_zapata_laureate_pe1/_layouts/15/Doc.aspx?sourcedoc=%7B764F67B9-D7EA-46FB-BBCE-FCC1C1D8D98F%7D&amp;file=Solicitud%20en%20la%20visualizaci%C3%B3n%20y%20marcaci%C3%B3n%20de_Gerson%20Vereau%20Rosas.pptx&amp;action=edit&amp;mobileredirect=true</v>
      </c>
      <c r="AA12" s="45">
        <f>[1]Sheet1!AA12</f>
        <v>0.30000000000000004</v>
      </c>
    </row>
    <row r="13" spans="1:125" ht="45.95" customHeight="1">
      <c r="A13" s="45">
        <f>[1]Sheet1!A13</f>
        <v>31</v>
      </c>
      <c r="B13" s="125">
        <f>[1]Sheet1!B13</f>
        <v>46048.645833333336</v>
      </c>
      <c r="C13" s="125">
        <f>[1]Sheet1!C13</f>
        <v>46048.67291666667</v>
      </c>
      <c r="D13" s="45" t="str">
        <f>[1]Sheet1!D13</f>
        <v>jose.herbozo@upn.edu.pe</v>
      </c>
      <c r="E13" s="45" t="str">
        <f>[1]Sheet1!E13</f>
        <v>Jose Paredes Herbozo</v>
      </c>
      <c r="F13" s="45" t="str">
        <f>[1]Sheet1!F13</f>
        <v>Incorporar sección de "variable étnica" a la Ficha de Postulación y CRM</v>
      </c>
      <c r="G13" s="45" t="str">
        <f>[1]Sheet1!G13</f>
        <v>SUNEDU requiere que los alumnos de Pregrado, Posgrado (no cursos cortos, no diplomados) dejen registro de 2 preguntas:
1. El postulante por sus costumbres y antepasados se siente parte de: (alternativas pre cargadas)
2. El postulante habla alguna lengua indígena u originaria: (alternativas pre cargadas)
Esto con el fin de poder registrar en la BD de SUNEDU la demografía de los estudiantes con fines propios del estado.
El equipo Legal y Académico han requerido que UPN sea la universidad piloto para esta disposición de SUNEDU</v>
      </c>
      <c r="H13" s="45" t="str">
        <f>[1]Sheet1!H13</f>
        <v>UPN</v>
      </c>
      <c r="I13" s="45" t="str">
        <f>[1]Sheet1!I13</f>
        <v>Rossina Caballero - VP Legal</v>
      </c>
      <c r="J13" s="45" t="str">
        <f>[1]Sheet1!J13</f>
        <v>Sandra Chirinos</v>
      </c>
      <c r="K13" s="45">
        <f>[1]Sheet1!K13</f>
        <v>0</v>
      </c>
      <c r="L13" s="45" t="str">
        <f>[1]Sheet1!L13</f>
        <v>Jose Paredes</v>
      </c>
      <c r="M13" s="54">
        <f>[1]Sheet1!M13</f>
        <v>46081</v>
      </c>
      <c r="N13" s="54" t="str">
        <f>[1]Sheet1!N13</f>
        <v>No</v>
      </c>
      <c r="O13" s="45" t="str">
        <f>[1]Sheet1!O13</f>
        <v> </v>
      </c>
      <c r="P13" s="45">
        <f>[1]Sheet1!P13</f>
        <v>0</v>
      </c>
      <c r="Q13" s="45" t="str">
        <f>[1]Sheet1!Q13</f>
        <v>Regulatoria</v>
      </c>
      <c r="R13" s="45" t="str">
        <f>[1]Sheet1!R13</f>
        <v>Incluir estas nuevas preguntas en la ficha de postulación y que estas respuestas viajen al CRM a modo consulta.
El equipo comercial extrae los reportes de SUNEDU de postulantes desde el CRM, es por eso que se requiere tenerlo ahí tambien.</v>
      </c>
      <c r="S13" s="45">
        <f>[1]Sheet1!S13</f>
        <v>0</v>
      </c>
      <c r="T13" s="45" t="str">
        <f>[1]Sheet1!T13</f>
        <v>Admisión, Exportación e importación de datos SUNEDU</v>
      </c>
      <c r="U13" s="45">
        <f>[1]Sheet1!U13</f>
        <v>0</v>
      </c>
      <c r="V13" s="45" t="str">
        <f>[1]Sheet1!V13</f>
        <v>Excelencia Operativa</v>
      </c>
      <c r="W13" s="45" t="str">
        <f>[1]Sheet1!W13</f>
        <v>No</v>
      </c>
      <c r="X13" s="45">
        <f>[1]Sheet1!X13</f>
        <v>0</v>
      </c>
      <c r="Y13" s="45" t="str">
        <f>[1]Sheet1!Y13</f>
        <v>Estar alineado a lo que rige el ente regulador.</v>
      </c>
      <c r="Z13" s="45" t="str">
        <f>[1]Sheet1!Z13</f>
        <v>https://educorpperu-my.sharepoint.com/personal/diana_zapata_laureate_pe1/_layouts/15/Doc.aspx?sourcedoc=%7B7C571A66-11AC-480F-B19C-571BDF070428%7D&amp;file=Implementaci%C3%B3n%20de%20informacion%20en%20CRM_Variable_Jose%20Paredes%20Herbozo.pptx&amp;action=edit&amp;mobileredirect=true</v>
      </c>
      <c r="AA13" s="45">
        <f>[1]Sheet1!AA13</f>
        <v>1.8</v>
      </c>
    </row>
    <row r="14" spans="1:125" ht="45.95" customHeight="1">
      <c r="A14" s="45">
        <f>[1]Sheet1!A14</f>
        <v>32</v>
      </c>
      <c r="B14" s="125">
        <f>[1]Sheet1!B14</f>
        <v>46048.67291666667</v>
      </c>
      <c r="C14" s="125">
        <f>[1]Sheet1!C14</f>
        <v>46048.69027777778</v>
      </c>
      <c r="D14" s="45" t="str">
        <f>[1]Sheet1!D14</f>
        <v>jose.herbozo@upn.edu.pe</v>
      </c>
      <c r="E14" s="45" t="str">
        <f>[1]Sheet1!E14</f>
        <v>Jose Paredes Herbozo</v>
      </c>
      <c r="F14" s="45" t="str">
        <f>[1]Sheet1!F14</f>
        <v>Desactivación del proceso automático de reembolsos en el retiro formal</v>
      </c>
      <c r="G14" s="45" t="str">
        <f>[1]Sheet1!G14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H14" s="45" t="str">
        <f>[1]Sheet1!H14</f>
        <v>UPN</v>
      </c>
      <c r="I14" s="45" t="str">
        <f>[1]Sheet1!I14</f>
        <v>Alex Pendavis - VP Finanzas</v>
      </c>
      <c r="J14" s="45" t="str">
        <f>[1]Sheet1!J14</f>
        <v>Cindy Chuco</v>
      </c>
      <c r="K14" s="45">
        <f>[1]Sheet1!K14</f>
        <v>0</v>
      </c>
      <c r="L14" s="45" t="str">
        <f>[1]Sheet1!L14</f>
        <v>Jose Paredes</v>
      </c>
      <c r="M14" s="54">
        <f>[1]Sheet1!M14</f>
        <v>46080</v>
      </c>
      <c r="N14" s="54" t="str">
        <f>[1]Sheet1!N14</f>
        <v>No</v>
      </c>
      <c r="O14" s="45" t="str">
        <f>[1]Sheet1!O14</f>
        <v> </v>
      </c>
      <c r="P14" s="45">
        <f>[1]Sheet1!P14</f>
        <v>0</v>
      </c>
      <c r="Q14" s="45" t="str">
        <f>[1]Sheet1!Q14</f>
        <v>Otro</v>
      </c>
      <c r="R14" s="45" t="str">
        <f>[1]Sheet1!R14</f>
        <v>Necesitamos desactivar el proceso automático de reembolsos del retiro formal, para que se deje de generar notas de crédito, notas de débito y envíos erróneos a cuentas por pagar y tesorería, logrando evitar reprocesos, pagos indebidos y carga operativa en las áreas afectadas.</v>
      </c>
      <c r="S14" s="45">
        <f>[1]Sheet1!S14</f>
        <v>0</v>
      </c>
      <c r="T14" s="45" t="str">
        <f>[1]Sheet1!T14</f>
        <v>- Reembolsos automáticos de retiro formal
- Proceso Financiero de Cuentas por Pagar
- Proceso de Tesorería
- Proceso de Retiro Formal del Estudiante</v>
      </c>
      <c r="U14" s="45">
        <f>[1]Sheet1!U14</f>
        <v>0</v>
      </c>
      <c r="V14" s="45" t="str">
        <f>[1]Sheet1!V14</f>
        <v>Excelencia Operativa</v>
      </c>
      <c r="W14" s="45" t="str">
        <f>[1]Sheet1!W14</f>
        <v>No</v>
      </c>
      <c r="X14" s="45">
        <f>[1]Sheet1!X14</f>
        <v>0</v>
      </c>
      <c r="Y14" s="45" t="str">
        <f>[1]Sheet1!Y14</f>
        <v>Reducción operativa.</v>
      </c>
      <c r="Z14" s="45" t="str">
        <f>[1]Sheet1!Z14</f>
        <v>https://educorpperu-my.sharepoint.com/personal/diana_zapata_laureate_pe1/_layouts/15/Doc.aspx?sourcedoc=%7B45291CE6-8C02-4BA8-8304-F8E9A67BF9C6%7D&amp;file=Solicitud%20de%20requerimientos%20%20-%20Retiro%20WOC%20REF_Jose%20Paredes%20Herbozo.pptx&amp;action=edit&amp;mobileredirect=true</v>
      </c>
      <c r="AA14" s="45">
        <f>[1]Sheet1!AA14</f>
        <v>0.30000000000000004</v>
      </c>
    </row>
    <row r="15" spans="1:125" ht="45.95" customHeight="1">
      <c r="A15" s="45">
        <f>[1]Sheet1!A15</f>
        <v>33</v>
      </c>
      <c r="B15" s="125">
        <f>[1]Sheet1!B15</f>
        <v>46049.461111111108</v>
      </c>
      <c r="C15" s="125">
        <f>[1]Sheet1!C15</f>
        <v>46049.47152777778</v>
      </c>
      <c r="D15" s="45" t="str">
        <f>[1]Sheet1!D15</f>
        <v>daniella.poppe@laureate.pe</v>
      </c>
      <c r="E15" s="45" t="str">
        <f>[1]Sheet1!E15</f>
        <v>Daniella Poppe Medina</v>
      </c>
      <c r="F15" s="45" t="str">
        <f>[1]Sheet1!F15</f>
        <v>Lead Scoring - Integración de modelo Lead Scoring a CRM</v>
      </c>
      <c r="G15" s="45" t="str">
        <f>[1]Sheet1!G15</f>
        <v>Necesitamos integrar el Lead Scoring al CRM para que el equipo comercial pueda priorizar de manera más efectiva los leads que recibe para la venta logrando un ratio de conversión mayor.</v>
      </c>
      <c r="H15" s="45" t="str">
        <f>[1]Sheet1!H15</f>
        <v>UPN</v>
      </c>
      <c r="I15" s="45" t="str">
        <f>[1]Sheet1!I15</f>
        <v>Ivan Olivares - VP Marketing y Comercial</v>
      </c>
      <c r="J15" s="45" t="str">
        <f>[1]Sheet1!J15</f>
        <v>Daniella Poppe</v>
      </c>
      <c r="K15" s="45">
        <f>[1]Sheet1!K15</f>
        <v>0</v>
      </c>
      <c r="L15" s="45" t="str">
        <f>[1]Sheet1!L15</f>
        <v>Jose Paredes</v>
      </c>
      <c r="M15" s="54">
        <f>[1]Sheet1!M15</f>
        <v>46081</v>
      </c>
      <c r="N15" s="54" t="str">
        <f>[1]Sheet1!N15</f>
        <v>Si</v>
      </c>
      <c r="O15" s="45">
        <f>[1]Sheet1!O15</f>
        <v>0</v>
      </c>
      <c r="P15" s="45">
        <f>[1]Sheet1!P15</f>
        <v>75364</v>
      </c>
      <c r="Q15" s="45" t="str">
        <f>[1]Sheet1!Q15</f>
        <v>Otro</v>
      </c>
      <c r="R15" s="45" t="str">
        <f>[1]Sheet1!R15</f>
        <v>El desafío del área comercial hoy es que no cuenta con una señal clara y visible dentro del CRM para priorizar leads, por lo que termina trabajando bajo intuición o urgencias, en vez de hacerlo por probabilidad real de conversión.
Esto genera:
Pérdida de tiempo contactando leads con baja probabilidad.
Respuesta tardía a leads con alto potencial (se enfrían y se pierden).
Menor eficiencia del equipo y menos conversiones con el mismo esfuerzo.
Falta de consistencia en la gestión (cada ejecutivo prioriza distinto).</v>
      </c>
      <c r="S15" s="45">
        <f>[1]Sheet1!S15</f>
        <v>0</v>
      </c>
      <c r="T15" s="45" t="str">
        <f>[1]Sheet1!T15</f>
        <v>Proceso de venta - con este modelo en el CRM se va a poder priorizar los leads de manera eficiente</v>
      </c>
      <c r="U15" s="45">
        <f>[1]Sheet1!U15</f>
        <v>0</v>
      </c>
      <c r="V15" s="45" t="str">
        <f>[1]Sheet1!V15</f>
        <v>Excelencia Operativa</v>
      </c>
      <c r="W15" s="45" t="str">
        <f>[1]Sheet1!W15</f>
        <v>No</v>
      </c>
      <c r="X15" s="45">
        <f>[1]Sheet1!X15</f>
        <v>0</v>
      </c>
      <c r="Y15" s="45" t="str">
        <f>[1]Sheet1!Y15</f>
        <v>Priorización de leads para mejorar la conversión de venta</v>
      </c>
      <c r="Z15" s="45" t="str">
        <f>[1]Sheet1!Z15</f>
        <v>https://educorpperu-my.sharepoint.com/personal/diana_zapata_laureate_pe1/_layouts/15/Doc.aspx?sourcedoc=%7B686E36E1-E655-427B-84A6-9FB3EBC63D5A%7D&amp;file=Solicitud%20de%20requerimientos%20Lead%20Scoring_CRM_Daniella%20Poppe%20Medin.pptx&amp;action=edit&amp;mobileredirect=true</v>
      </c>
      <c r="AA15" s="45">
        <f>[1]Sheet1!AA15</f>
        <v>1.8</v>
      </c>
    </row>
    <row r="16" spans="1:125" ht="45.95" customHeight="1">
      <c r="A16" s="45">
        <f>[1]Sheet1!A16</f>
        <v>34</v>
      </c>
      <c r="B16" s="125">
        <f>[1]Sheet1!B16</f>
        <v>46049.599305555559</v>
      </c>
      <c r="C16" s="125">
        <f>[1]Sheet1!C16</f>
        <v>46049.717361111114</v>
      </c>
      <c r="D16" s="45" t="str">
        <f>[1]Sheet1!D16</f>
        <v>eduardo.paul@cibertec.pe</v>
      </c>
      <c r="E16" s="45" t="str">
        <f>[1]Sheet1!E16</f>
        <v>Eduardo Paul Aguilar</v>
      </c>
      <c r="F16" s="45" t="str">
        <f>[1]Sheet1!F16</f>
        <v>Actualización en Gestión Docente sobre cambios realizados en Banner</v>
      </c>
      <c r="G16" s="45" t="str">
        <f>[1]Sheet1!G16</f>
        <v>Necesitamos incluir en el proceso de sincronización de datos de Banner hacia Gestión docente, aquellos cambios de sección que ocurre en Banner y que no son reflejados en Gestión docente
para que se eviten registros duplicados en el sistema y registros faltantes
logrando validación de datos por parte de docente, eliminación de ticket por este escenario.</v>
      </c>
      <c r="H16" s="45" t="str">
        <f>[1]Sheet1!H16</f>
        <v>CIB</v>
      </c>
      <c r="I16" s="45" t="str">
        <f>[1]Sheet1!I16</f>
        <v>Danilo Tauil - GM TecVoc</v>
      </c>
      <c r="J16" s="45" t="str">
        <f>[1]Sheet1!J16</f>
        <v>Paola Mora</v>
      </c>
      <c r="K16" s="45">
        <f>[1]Sheet1!K16</f>
        <v>0</v>
      </c>
      <c r="L16" s="45" t="str">
        <f>[1]Sheet1!L16</f>
        <v>Ángela Lucano</v>
      </c>
      <c r="M16" s="54">
        <f>[1]Sheet1!M16</f>
        <v>46081</v>
      </c>
      <c r="N16" s="54" t="str">
        <f>[1]Sheet1!N16</f>
        <v>No</v>
      </c>
      <c r="O16" s="45" t="str">
        <f>[1]Sheet1!O16</f>
        <v> </v>
      </c>
      <c r="P16" s="45">
        <f>[1]Sheet1!P16</f>
        <v>0</v>
      </c>
      <c r="Q16" s="45" t="str">
        <f>[1]Sheet1!Q16</f>
        <v>Otro</v>
      </c>
      <c r="R16" s="45" t="str">
        <f>[1]Sheet1!R16</f>
        <v>Impacto, los docentes tiene que validar antes de tomar lista la consistencia de la información. Valida la lista de alumnos. Este tiempo impacto en el desempeño de la clases. Riesgos de deserción de alumnos al no aparecer en la lista de asistencia.</v>
      </c>
      <c r="S16" s="45">
        <f>[1]Sheet1!S16</f>
        <v>0</v>
      </c>
      <c r="T16" s="45" t="str">
        <f>[1]Sheet1!T16</f>
        <v>Proceso de Inicio de clases.
Seguimiento de deserción.
Proceso de incidentes. Incremento de ticket a mesa de ayuda.  Proceso masivo de borrado de inconsistencias semanal y revisado por la DIT todas las semanas.
Procesos de pase a producción por Urgencia.</v>
      </c>
      <c r="U16" s="45">
        <f>[1]Sheet1!U16</f>
        <v>0</v>
      </c>
      <c r="V16" s="45" t="str">
        <f>[1]Sheet1!V16</f>
        <v>Excelencia Operativa</v>
      </c>
      <c r="W16" s="45" t="str">
        <f>[1]Sheet1!W16</f>
        <v>No</v>
      </c>
      <c r="X16" s="45">
        <f>[1]Sheet1!X16</f>
        <v>0</v>
      </c>
      <c r="Y16" s="45" t="str">
        <f>[1]Sheet1!Y16</f>
        <v>Mejora calidad de servicio.
Reducir el riesgo de deserción alumnos.</v>
      </c>
      <c r="Z16" s="45" t="str">
        <f>[1]Sheet1!Z16</f>
        <v>https://educorpperu-my.sharepoint.com/personal/diana_zapata_laureate_pe1/_layouts/15/Doc.aspx?sourcedoc=%7BCABCAFC8-A16F-4590-A579-6FA25A77E247%7D&amp;file=Comite%20gestion%20Problemas_Eduardo%20Paul%20Aguilar.pptx&amp;action=edit&amp;mobileredirect=true</v>
      </c>
      <c r="AA16" s="45">
        <f>[1]Sheet1!AA16</f>
        <v>0.30000000000000004</v>
      </c>
    </row>
    <row r="17" spans="1:27" ht="45.95" customHeight="1">
      <c r="A17" s="45">
        <f>[1]Sheet1!A17</f>
        <v>36</v>
      </c>
      <c r="B17" s="125">
        <f>[1]Sheet1!B17</f>
        <v>46055.426388888889</v>
      </c>
      <c r="C17" s="125">
        <f>[1]Sheet1!C17</f>
        <v>46055.469444444447</v>
      </c>
      <c r="D17" s="45" t="str">
        <f>[1]Sheet1!D17</f>
        <v>carla.arias@upn.edu.pe</v>
      </c>
      <c r="E17" s="45" t="str">
        <f>[1]Sheet1!E17</f>
        <v>Carla Arias Schreiber Ulloa</v>
      </c>
      <c r="F17" s="45" t="str">
        <f>[1]Sheet1!F17</f>
        <v>Adelantar el primer horario diario de sincronización de data en CRM.</v>
      </c>
      <c r="G17" s="45" t="str">
        <f>[1]Sheet1!G17</f>
        <v>Necesitamos que CRM tenga data actualizada del día anterior entre entre las 7:15 y 7:30 a.m. para poder trabajar a tiempo el BI de avance de ventas que se comparte con Corporate y el ExCom de Laureate Perú. Con esto, lograremos que nuestros líderes tengan a tiempo la información necesaria para la toma de decisiones.</v>
      </c>
      <c r="H17" s="45" t="str">
        <f>[1]Sheet1!H17</f>
        <v>UPN</v>
      </c>
      <c r="I17" s="45" t="str">
        <f>[1]Sheet1!I17</f>
        <v>Ivan Olivares - VP Marketing y Comercial</v>
      </c>
      <c r="J17" s="45" t="str">
        <f>[1]Sheet1!J17</f>
        <v xml:space="preserve">Alvaro Verástegui </v>
      </c>
      <c r="K17" s="45">
        <f>[1]Sheet1!K17</f>
        <v>0</v>
      </c>
      <c r="L17" s="45" t="str">
        <f>[1]Sheet1!L17</f>
        <v>Carla Arias-Schreiber</v>
      </c>
      <c r="M17" s="54">
        <f>[1]Sheet1!M17</f>
        <v>46068</v>
      </c>
      <c r="N17" s="54" t="str">
        <f>[1]Sheet1!N17</f>
        <v>No</v>
      </c>
      <c r="O17" s="45" t="str">
        <f>[1]Sheet1!O17</f>
        <v> </v>
      </c>
      <c r="P17" s="45">
        <f>[1]Sheet1!P17</f>
        <v>0</v>
      </c>
      <c r="Q17" s="45" t="str">
        <f>[1]Sheet1!Q17</f>
        <v>Otro</v>
      </c>
      <c r="R17" s="45" t="str">
        <f>[1]Sheet1!R17</f>
        <v xml:space="preserve">El equipo de planeamiento comercial trabaja diariamente un BI para corporate y Excom, que consolida data de todas las instituciones de Laureate Perú al corte del día anterior. En el caso de UPN, la información que se obtiene al corte de las 7:15-7:30 a.m. no está actualizada, generando confusión y desconfianza para la toma de decisiones. </v>
      </c>
      <c r="S17" s="45">
        <f>[1]Sheet1!S17</f>
        <v>0</v>
      </c>
      <c r="T17" s="45" t="str">
        <f>[1]Sheet1!T17</f>
        <v>Estrategia Comercial</v>
      </c>
      <c r="U17" s="45">
        <f>[1]Sheet1!U17</f>
        <v>0</v>
      </c>
      <c r="V17" s="45" t="str">
        <f>[1]Sheet1!V17</f>
        <v>Crecimiento escalable</v>
      </c>
      <c r="W17" s="45" t="str">
        <f>[1]Sheet1!W17</f>
        <v>No</v>
      </c>
      <c r="X17" s="45">
        <f>[1]Sheet1!X17</f>
        <v>0</v>
      </c>
      <c r="Y17" s="45" t="str">
        <f>[1]Sheet1!Y17</f>
        <v>Falta de información actualizada para la toma de decisiones estratégicas.</v>
      </c>
      <c r="Z17" s="45" t="str">
        <f>[1]Sheet1!Z17</f>
        <v>https://educorpperu-my.sharepoint.com/personal/diana_zapata_laureate_pe1/_layouts/15/Doc.aspx?sourcedoc=%7BBAAADD7D-7CDA-4090-B002-FFC2BF1B3DF3%7D&amp;file=Problema%20con%20BI%20Corp_Carla%20Arias%20Schreibe.xlsx&amp;action=default&amp;mobileredirect=true</v>
      </c>
      <c r="AA17" s="45">
        <f>[1]Sheet1!AA17</f>
        <v>0.5</v>
      </c>
    </row>
    <row r="18" spans="1:27" ht="45.95" customHeight="1">
      <c r="A18" s="45">
        <f>[1]Sheet1!A18</f>
        <v>37</v>
      </c>
      <c r="B18" s="125">
        <f>[1]Sheet1!B18</f>
        <v>46055.469444444447</v>
      </c>
      <c r="C18" s="125">
        <f>[1]Sheet1!C18</f>
        <v>46055.481249999997</v>
      </c>
      <c r="D18" s="45" t="str">
        <f>[1]Sheet1!D18</f>
        <v>carla.arias@upn.edu.pe</v>
      </c>
      <c r="E18" s="45" t="str">
        <f>[1]Sheet1!E18</f>
        <v>Carla Arias Schreiber Ulloa</v>
      </c>
      <c r="F18" s="45" t="str">
        <f>[1]Sheet1!F18</f>
        <v>Mejora de RPA Horarios para estudiantes nuevos convalidantes</v>
      </c>
      <c r="G18" s="45" t="str">
        <f>[1]Sheet1!G18</f>
        <v>Necesitamos incluir en el RPA de Horarios la casuística de equitatividad modular (nuevo escenarios a partir de malla Gutemberg), para que la inscripción de horarios sea en ambos módulos y no requiera posterior ajuste manual (actualmente el RPA matricula a todos los estudiantes en el módulo 1), logrando eficiencia en el proceso de new enrrolment.</v>
      </c>
      <c r="H18" s="45" t="str">
        <f>[1]Sheet1!H18</f>
        <v>UPN</v>
      </c>
      <c r="I18" s="45" t="str">
        <f>[1]Sheet1!I18</f>
        <v>Ivan Olivares - VP Marketing y Comercial</v>
      </c>
      <c r="J18" s="45" t="str">
        <f>[1]Sheet1!J18</f>
        <v xml:space="preserve">Saby Granda </v>
      </c>
      <c r="K18" s="45">
        <f>[1]Sheet1!K18</f>
        <v>0</v>
      </c>
      <c r="L18" s="45" t="str">
        <f>[1]Sheet1!L18</f>
        <v>Carla Arias-Schreiber</v>
      </c>
      <c r="M18" s="54">
        <f>[1]Sheet1!M18</f>
        <v>46056</v>
      </c>
      <c r="N18" s="54" t="str">
        <f>[1]Sheet1!N18</f>
        <v>No</v>
      </c>
      <c r="O18" s="45" t="str">
        <f>[1]Sheet1!O18</f>
        <v> </v>
      </c>
      <c r="P18" s="45">
        <f>[1]Sheet1!P18</f>
        <v>0</v>
      </c>
      <c r="Q18" s="45" t="str">
        <f>[1]Sheet1!Q18</f>
        <v>Otro</v>
      </c>
      <c r="R18" s="45" t="str">
        <f>[1]Sheet1!R18</f>
        <v>Impacto operativo en el proceso de new enrollment. Actualmente el RPA matricula a todos los estudiantes en el módulo 1, y el equipo de S.A. tiene que ajustar los horarios manualmente. Esto lentifica el cumplimiento de metas de matrícula.</v>
      </c>
      <c r="S18" s="45">
        <f>[1]Sheet1!S18</f>
        <v>0</v>
      </c>
      <c r="T18" s="45" t="str">
        <f>[1]Sheet1!T18</f>
        <v>Registro de horarios de nuevos estudiantes</v>
      </c>
      <c r="U18" s="45">
        <f>[1]Sheet1!U18</f>
        <v>0</v>
      </c>
      <c r="V18" s="45" t="str">
        <f>[1]Sheet1!V18</f>
        <v>Crecimiento escalable</v>
      </c>
      <c r="W18" s="45" t="str">
        <f>[1]Sheet1!W18</f>
        <v>No</v>
      </c>
      <c r="X18" s="45">
        <f>[1]Sheet1!X18</f>
        <v>0</v>
      </c>
      <c r="Y18" s="45" t="str">
        <f>[1]Sheet1!Y18</f>
        <v>Mejorar la experiencia de estudiantes nuevos en la recepción de sus horarios.
Minimizar carga operativa en equipo de Secretaría Académica</v>
      </c>
      <c r="Z18" s="45" t="str">
        <f>[1]Sheet1!Z18</f>
        <v>https://educorpperu-my.sharepoint.com/personal/diana_zapata_laureate_pe1/Documents/Aplicaciones/Microsoft%20Forms/REGISTRO%20DE%20INICIATIVAS/Pregunta/Captura%20de%20pantalla%202026-02-02%20113238_Carla%20Arias%20Schreibe.png</v>
      </c>
      <c r="AA18" s="45">
        <f>[1]Sheet1!AA18</f>
        <v>0.5</v>
      </c>
    </row>
    <row r="19" spans="1:27" ht="45.95" customHeight="1">
      <c r="A19" s="45">
        <f>[1]Sheet1!A19</f>
        <v>38</v>
      </c>
      <c r="B19" s="125">
        <f>[1]Sheet1!B19</f>
        <v>46056.961805555555</v>
      </c>
      <c r="C19" s="125">
        <f>[1]Sheet1!C19</f>
        <v>46056.992361111108</v>
      </c>
      <c r="D19" s="45" t="str">
        <f>[1]Sheet1!D19</f>
        <v>eduardo.paul@cibertec.pe</v>
      </c>
      <c r="E19" s="45" t="str">
        <f>[1]Sheet1!E19</f>
        <v>Eduardo Paul Aguilar</v>
      </c>
      <c r="F19" s="45" t="str">
        <f>[1]Sheet1!F19</f>
        <v>Extraccion de Datos Para retención.</v>
      </c>
      <c r="G19" s="45" t="str">
        <f>[1]Sheet1!G19</f>
        <v>Necesitamos extraer los datos de los sistemas para identificar alumnos que podrían desertar durante los primeros Ciclos y previo al inicio de clases. Para asi tomar medidas preventivas para evitar que el alumno se retire. Para ello se ejecutan llamadas y cordinaciones con el estudiante para asegurar su permanencia</v>
      </c>
      <c r="H19" s="45" t="str">
        <f>[1]Sheet1!H19</f>
        <v>CIB</v>
      </c>
      <c r="I19" s="45" t="str">
        <f>[1]Sheet1!I19</f>
        <v>Danilo Tauil - GM TecVoc</v>
      </c>
      <c r="J19" s="45" t="str">
        <f>[1]Sheet1!J19</f>
        <v>Francis Siancas</v>
      </c>
      <c r="K19" s="45">
        <f>[1]Sheet1!K19</f>
        <v>0</v>
      </c>
      <c r="L19" s="45" t="str">
        <f>[1]Sheet1!L19</f>
        <v>Frank Palomino</v>
      </c>
      <c r="M19" s="54">
        <f>[1]Sheet1!M19</f>
        <v>46070</v>
      </c>
      <c r="N19" s="54" t="str">
        <f>[1]Sheet1!N19</f>
        <v>No</v>
      </c>
      <c r="O19" s="45" t="str">
        <f>[1]Sheet1!O19</f>
        <v> </v>
      </c>
      <c r="P19" s="45">
        <f>[1]Sheet1!P19</f>
        <v>0</v>
      </c>
      <c r="Q19" s="45" t="str">
        <f>[1]Sheet1!Q19</f>
        <v>Otro</v>
      </c>
      <c r="R19" s="45" t="str">
        <f>[1]Sheet1!R19</f>
        <v xml:space="preserve">No se tiene identificado aquellos alumnos que podrian desertar y retirarse del curso. actualmente esto se identifica el proximo ciclo cuando el alumno ya perdió el ciclo anterior. </v>
      </c>
      <c r="S19" s="45">
        <f>[1]Sheet1!S19</f>
        <v>0</v>
      </c>
      <c r="T19" s="45" t="str">
        <f>[1]Sheet1!T19</f>
        <v>Proceso de retención y proceso de matricula.</v>
      </c>
      <c r="U19" s="45">
        <f>[1]Sheet1!U19</f>
        <v>0</v>
      </c>
      <c r="V19" s="45" t="str">
        <f>[1]Sheet1!V19</f>
        <v>Crecimiento escalable</v>
      </c>
      <c r="W19" s="45" t="str">
        <f>[1]Sheet1!W19</f>
        <v>No</v>
      </c>
      <c r="X19" s="45">
        <f>[1]Sheet1!X19</f>
        <v>0</v>
      </c>
      <c r="Y19" s="45" t="str">
        <f>[1]Sheet1!Y19</f>
        <v>Reducir esfuerzos posteriores, luego que el alumno a desertado.</v>
      </c>
      <c r="Z19" s="45" t="str">
        <f>[1]Sheet1!Z19</f>
        <v> </v>
      </c>
      <c r="AA19" s="45">
        <f>[1]Sheet1!AA19</f>
        <v>0.5</v>
      </c>
    </row>
    <row r="20" spans="1:27" ht="45.95" customHeight="1">
      <c r="A20" s="45">
        <f>[1]Sheet1!A20</f>
        <v>39</v>
      </c>
      <c r="B20" s="125">
        <f>[1]Sheet1!B20</f>
        <v>46057.382638888892</v>
      </c>
      <c r="C20" s="125">
        <f>[1]Sheet1!C20</f>
        <v>46057.402083333334</v>
      </c>
      <c r="D20" s="45" t="str">
        <f>[1]Sheet1!D20</f>
        <v>giancarlo.villacorta@upc.pe</v>
      </c>
      <c r="E20" s="45" t="str">
        <f>[1]Sheet1!E20</f>
        <v>Giancarlo Villacorta Quiñones</v>
      </c>
      <c r="F20" s="45" t="str">
        <f>[1]Sheet1!F20</f>
        <v>Implementación de un proceso automatizado en Banner para la generación de turnos de Planificación Horaria</v>
      </c>
      <c r="G20" s="45" t="str">
        <f>[1]Sheet1!G20</f>
        <v>Necesitamos automatizar el proceso de asignación de turnos para la Planificación Horaria;
para contar con una funcionalidad nativa que permita la generación automática de turnos para la Planificación Horaria, eliminando la actual dependencia de un proceso manual que involucra a múltiples áreas administrativas;
logrando que el 100% de alumnos puedan ingresar y realizar su planificación horaria sin problemas</v>
      </c>
      <c r="H20" s="45" t="str">
        <f>[1]Sheet1!H20</f>
        <v>UPC</v>
      </c>
      <c r="I20" s="45" t="str">
        <f>[1]Sheet1!I20</f>
        <v>Milagros Morgan - Rectorado UPC</v>
      </c>
      <c r="J20" s="45" t="str">
        <f>[1]Sheet1!J20</f>
        <v xml:space="preserve">Miguel Chang </v>
      </c>
      <c r="K20" s="45">
        <f>[1]Sheet1!K20</f>
        <v>0</v>
      </c>
      <c r="L20" s="45" t="str">
        <f>[1]Sheet1!L20</f>
        <v>Carla Arias-Schreiber</v>
      </c>
      <c r="M20" s="54">
        <f>[1]Sheet1!M20</f>
        <v>46094</v>
      </c>
      <c r="N20" s="54" t="str">
        <f>[1]Sheet1!N20</f>
        <v>No</v>
      </c>
      <c r="O20" s="45" t="str">
        <f>[1]Sheet1!O20</f>
        <v> </v>
      </c>
      <c r="P20" s="45">
        <f>[1]Sheet1!P20</f>
        <v>0</v>
      </c>
      <c r="Q20" s="45" t="str">
        <f>[1]Sheet1!Q20</f>
        <v>Otro</v>
      </c>
      <c r="R20" s="45" t="str">
        <f>[1]Sheet1!R20</f>
        <v>La ejecución de la planificación horaria se ejecuta actualmente por el control de turnos de forma manual, lo que no permite hacer una restricción de acceso a los alumnos ya que cualquiera puede acceder en cualquier momento si tiene el link de acceso, asi mismo se generan problemas de acceso para alumnos que no les aparece el botón de ingreso y esto toma horas en resolverse, impactando en su experiencia con el proceso.</v>
      </c>
      <c r="S20" s="45">
        <f>[1]Sheet1!S20</f>
        <v>0</v>
      </c>
      <c r="T20" s="45" t="str">
        <f>[1]Sheet1!T20</f>
        <v>Generación de turnos para la Planificación Horaria (gestión administrativa).
Acceso e interacción de los alumnos con la Planificación Horaria.
Matrícula</v>
      </c>
      <c r="U20" s="45">
        <f>[1]Sheet1!U20</f>
        <v>0</v>
      </c>
      <c r="V20" s="45" t="str">
        <f>[1]Sheet1!V20</f>
        <v>Excelencia Operativa</v>
      </c>
      <c r="W20" s="45" t="str">
        <f>[1]Sheet1!W20</f>
        <v>No</v>
      </c>
      <c r="X20" s="45">
        <f>[1]Sheet1!X20</f>
        <v>0</v>
      </c>
      <c r="Y20" s="45" t="str">
        <f>[1]Sheet1!Y20</f>
        <v>-Asegurar que el alumno pueda materializar la matrícula  a partir de haber realizado oportunamente la Planificación Horaria: Los alumnos que realizan la Planificación Horaria, en el turno correspondiente, le toma menos tiempo el registro de cursos. Ello reduce el tiempo de permanencia en las plataformas de matrícula (SSB).  
-Mejora en la experiencia del alumno: Acceso oportuno a la Planificación Horaria, reducción del 25% de reclamos de alumnos que no pudieron ingresar a la Planificación Horaria durante el proceso de matrícula del 2do Semestre 2025.
-Mayor estabilidad y control de la plataforma Banner: Asignación ordenada y automatizada de accesos, contribuyendo a una operación más estable y controlada durante el proceso de matrícula.
-Disminución de incidencias y tiempos de resolución: Reducción de casos en los que los alumnos no visualizan el acceso a la Planificación Horaria y acortamiento de los tiempos de atención y resolución de incidencias (actualmente de 6 a 8 horas).
-Mejor control del proceso: Disponibilidad de información clara y oportuna sobre turnos (fecha y hora de acceso), facilitando el seguimiento, la gestión y la toma de decisiones durante el proceso de matrícula.
-Reducción del riesgo reputacional institucional: Menor exposición a reclamos masivos y a percepciones negativas por parte de los estudiantes, fortaleciendo la confianza en los procesos académicos y administrativos de la Universidad.</v>
      </c>
      <c r="Z20" s="45" t="str">
        <f>[1]Sheet1!Z20</f>
        <v>https://educorpperu-my.sharepoint.com/personal/diana_zapata_laureate_pe1/_layouts/15/Doc.aspx?sourcedoc=%7BDFC21620-6800-4A8A-BA6E-F348AECF7EBE%7D&amp;file=Solicitud%20de%20requerimientos_Mejora%20para%20la%20Pl_Giancarlo%20Villacorta.pptx&amp;action=edit&amp;mobileredirect=true</v>
      </c>
      <c r="AA20" s="45">
        <f>[1]Sheet1!AA20</f>
        <v>0.30000000000000004</v>
      </c>
    </row>
    <row r="21" spans="1:27" ht="103.5" customHeight="1">
      <c r="A21" s="45">
        <f>[1]Sheet1!A21</f>
        <v>40</v>
      </c>
      <c r="B21" s="125">
        <f>[1]Sheet1!B21</f>
        <v>46057.40347222222</v>
      </c>
      <c r="C21" s="125">
        <f>[1]Sheet1!C21</f>
        <v>46057.461805555555</v>
      </c>
      <c r="D21" s="45" t="str">
        <f>[1]Sheet1!D21</f>
        <v>giancarlo.villacorta@upc.pe</v>
      </c>
      <c r="E21" s="45" t="str">
        <f>[1]Sheet1!E21</f>
        <v>Giancarlo Villacorta Quiñones</v>
      </c>
      <c r="F21" s="45" t="str">
        <f>[1]Sheet1!F21</f>
        <v>Deshabilitar la landing actual de actualización de datos para alumnos de Pregrado y EPE de la UPC, estableciendo al Portal Mi UPC como el único canal habilitado para la actualización de su información personal.</v>
      </c>
      <c r="G21" s="45" t="str">
        <f>[1]Sheet1!G21</f>
        <v>Necesitamos restringir el acceso de alumnos Pregrado y Epe por el formulario de actualización de datos: https://actualizatusdatos.upc.edu.pe/ , dejando únicamente habilitado los alumnos EPG y usuarios administrativos;
para asegurar que el único canal de actualización de datos para alumnos pregrado y EPE sea vía MiUPC y estas problaciones no realicen un doble registro;
logrando mejorar la estrategia del equipo de experiencia y evitar el doble de costo de envíos de SMS para confirmación de número de celular para alumnos de pregrado y EPE</v>
      </c>
      <c r="H21" s="45" t="str">
        <f>[1]Sheet1!H21</f>
        <v>UPC</v>
      </c>
      <c r="I21" s="45" t="str">
        <f>[1]Sheet1!I21</f>
        <v>Mónica García - VP Operaciones Digitales y Online</v>
      </c>
      <c r="J21" s="45" t="str">
        <f>[1]Sheet1!J21</f>
        <v xml:space="preserve">Jose Castillo </v>
      </c>
      <c r="K21" s="45">
        <f>[1]Sheet1!K21</f>
        <v>0</v>
      </c>
      <c r="L21" s="45" t="str">
        <f>[1]Sheet1!L21</f>
        <v>Ángela Lucano</v>
      </c>
      <c r="M21" s="54">
        <f>[1]Sheet1!M21</f>
        <v>46101</v>
      </c>
      <c r="N21" s="54" t="str">
        <f>[1]Sheet1!N21</f>
        <v>No</v>
      </c>
      <c r="O21" s="45" t="str">
        <f>[1]Sheet1!O21</f>
        <v> </v>
      </c>
      <c r="P21" s="45">
        <f>[1]Sheet1!P21</f>
        <v>0</v>
      </c>
      <c r="Q21" s="45" t="str">
        <f>[1]Sheet1!Q21</f>
        <v>Otro</v>
      </c>
      <c r="R21" s="45" t="str">
        <f>[1]Sheet1!R21</f>
        <v>El equipo de la gerencia de experiencia, se encuentra implementando un nuevo formulario de actualización de datos de alumnos integrado a MiUPC, por ello requiere deshabilitar la landing actual de actualización de datos (https://actualizatusdatos.upc.edu.pe/ )  para alumnos de Pregrado y EPE de la UPC y mantener ese landing activa solo para los públicos de Postgrado y Administrativos; estableciendo al Portal Mi UPC como el único canal habilitado para la actualización de su información personal. Este cambio busca mejorar el control y calidad de la data, evitar la duplicidad de costos asociados a la validación de teléfonos vía SMS y optimizar la experiencia del alumno, manteniendo la landing anterior activo para los públicos de Posgrado y Administrativos.</v>
      </c>
      <c r="S21" s="45">
        <f>[1]Sheet1!S21</f>
        <v>0</v>
      </c>
      <c r="T21" s="45" t="str">
        <f>[1]Sheet1!T21</f>
        <v>Actualización de datos, Ejecución de campañas de retención</v>
      </c>
      <c r="U21" s="45">
        <f>[1]Sheet1!U21</f>
        <v>0</v>
      </c>
      <c r="V21" s="45" t="str">
        <f>[1]Sheet1!V21</f>
        <v>Excelencia operativa</v>
      </c>
      <c r="W21" s="45" t="str">
        <f>[1]Sheet1!W21</f>
        <v>No</v>
      </c>
      <c r="X21" s="45">
        <f>[1]Sheet1!X21</f>
        <v>0</v>
      </c>
      <c r="Y21" s="45" t="str">
        <f>[1]Sheet1!Y21</f>
        <v>Actualización de datos de responsables económicos.
-La landing actual permite la edición libre del dato de Responsable Económico, el cual se guarda incorrectamente como Apoderado en CRM, generando errores de data.
-Esta funcionalidad puede ocasionar:
Información inconsistente en sistemas core.
Riesgos operativos y de cumplimiento.
-En el Portal Mi UPC:
Los menores de edad no podrán editar datos de apoderado; cualquier solicitud se gestionará vía Derechos ARCO.
Los mayores de edad podrán solicitar la actualización bajo un flujo controlado.
-Esto asegura mayor control, trazabilidad y calidad de la información registrada en CRM.
Mejora de la experiencia de los alumnos.
-Contar con más de un canal para la actualización de datos genera confusión en los alumnos y aumenta las consultas e incidencias.
-Al centralizar el proceso en el Portal Mi UPC:
El alumno accede desde su canal habitual.
El proceso es más claro, guiado y consistente.
-Menor fricción en la actualización de datos.
-Mayor confianza en el manejo de su información personal.
-Reducción de reclamos y contactos al canal de atención.
-El formulario actual no está asociado a Banner</v>
      </c>
      <c r="Z21" s="45" t="str">
        <f>[1]Sheet1!Z21</f>
        <v>https://educorpperu-my.sharepoint.com/personal/diana_zapata_laureate_pe1/_layouts/15/Doc.aspx?sourcedoc=%7B942DDD4C-2472-4E72-9455-38659628E317%7D&amp;file=Solicitud%20de%20requerimientos%20Cambio%20en%20formula_Giancarlo%20Villacorta.pptx&amp;action=edit&amp;mobileredirect=true</v>
      </c>
      <c r="AA21" s="45">
        <f>[1]Sheet1!AA21</f>
        <v>0.30000000000000004</v>
      </c>
    </row>
    <row r="22" spans="1:27" ht="45.95" customHeight="1">
      <c r="A22" s="45">
        <f>[1]Sheet1!A22</f>
        <v>41</v>
      </c>
      <c r="B22" s="125">
        <f>[1]Sheet1!B22</f>
        <v>46055.481249999997</v>
      </c>
      <c r="C22" s="125">
        <f>[1]Sheet1!C22</f>
        <v>46057.622916666667</v>
      </c>
      <c r="D22" s="45" t="str">
        <f>[1]Sheet1!D22</f>
        <v>carla.arias@upn.edu.pe</v>
      </c>
      <c r="E22" s="45" t="str">
        <f>[1]Sheet1!E22</f>
        <v>Carla Arias Schreiber Ulloa</v>
      </c>
      <c r="F22" s="45" t="str">
        <f>[1]Sheet1!F22</f>
        <v>Incluir en Portal Docente documentos oficiales de procesos institucionales</v>
      </c>
      <c r="G22" s="45" t="str">
        <f>[1]Sheet1!G22</f>
        <v>Habilitar en el Portal Docente UPN una sección/repositorio para publicar y visualizar la lista vigente de documentos de procesos para docentes, para poder cumplir con lo estipulado en normativa ISO sin incurrir en la adquisición de licencias para docentes tiempo completo y parcial en Goldenbelt, logrando un ahorro anual mínimo de S/ 12,007 (monto calculado sobre el dato confirmado de DTC, considerando DTP el beneficio será mucho mayor).</v>
      </c>
      <c r="H22" s="45" t="str">
        <f>[1]Sheet1!H22</f>
        <v>UPN</v>
      </c>
      <c r="I22" s="45" t="str">
        <f>[1]Sheet1!I22</f>
        <v>Rossina Caballero - VP Legal</v>
      </c>
      <c r="J22" s="45" t="str">
        <f>[1]Sheet1!J22</f>
        <v xml:space="preserve">Jorge Santa Cruz </v>
      </c>
      <c r="K22" s="45">
        <f>[1]Sheet1!K22</f>
        <v>0</v>
      </c>
      <c r="L22" s="45" t="str">
        <f>[1]Sheet1!L22</f>
        <v>Gerson Vereau</v>
      </c>
      <c r="M22" s="54">
        <f>[1]Sheet1!M22</f>
        <v>46108</v>
      </c>
      <c r="N22" s="54" t="str">
        <f>[1]Sheet1!N22</f>
        <v>No</v>
      </c>
      <c r="O22" s="45" t="str">
        <f>[1]Sheet1!O22</f>
        <v> </v>
      </c>
      <c r="P22" s="45">
        <f>[1]Sheet1!P22</f>
        <v>0</v>
      </c>
      <c r="Q22" s="45" t="str">
        <f>[1]Sheet1!Q22</f>
        <v>Regulatoria</v>
      </c>
      <c r="R22" s="45" t="str">
        <f>[1]Sheet1!R22</f>
        <v>La plataforma "Mis Procesos" trabajada en SharePoint se migrará al 100% a Goldenbelt el 30/03/2026 y por eficiencias por licencia se ha tomado la decisión de no brindar acceso a los docentes tiempo completo y parcial. Por normativo ISO debemos disponer un espacio seguro donde se dispongan los documentos de procesos a nuestros docentes.
Se evaluó disponer un sharepoint para docentes, pero nuestros docentes tiempo parcial no tienen accesos porque están con el dominio @upn.pe.</v>
      </c>
      <c r="S22" s="45">
        <f>[1]Sheet1!S22</f>
        <v>0</v>
      </c>
      <c r="T22" s="45" t="str">
        <f>[1]Sheet1!T22</f>
        <v>Gestión de documentos de procesos
Enseñanza y aprendizaje (porque los documentos/ formatos son utilizados por nuestros docentes)</v>
      </c>
      <c r="U22" s="45" t="str">
        <f>[1]Sheet1!U22</f>
        <v>Docentes</v>
      </c>
      <c r="V22" s="45" t="str">
        <f>[1]Sheet1!V22</f>
        <v>Excelencia académica</v>
      </c>
      <c r="W22" s="45" t="str">
        <f>[1]Sheet1!W22</f>
        <v>No</v>
      </c>
      <c r="X22" s="45" t="str">
        <f>[1]Sheet1!X22</f>
        <v>Menor a S/100,000.00</v>
      </c>
      <c r="Y22" s="45" t="str">
        <f>[1]Sheet1!Y22</f>
        <v>Normativa ISO9001, ISO21001</v>
      </c>
      <c r="Z22" s="45" t="str">
        <f>[1]Sheet1!Z22</f>
        <v>https://educorpperu-my.sharepoint.com/personal/diana_zapata_laureate_pe1/_layouts/15/Doc.aspx?sourcedoc=%7B43CEA300-E8D6-49E1-917A-88AA73C7FCA0%7D&amp;file=Solicitud%20de%20requerimientos%20Idea%20nueva%20y%20mejo_Carla%20Arias%20Schreibe.pptx&amp;action=edit&amp;mobileredirect=true</v>
      </c>
      <c r="AA22" s="45">
        <f>[1]Sheet1!AA22</f>
        <v>2.9</v>
      </c>
    </row>
    <row r="23" spans="1:27" ht="45.95" customHeight="1">
      <c r="A23" s="45">
        <f>[1]Sheet1!A23</f>
        <v>42</v>
      </c>
      <c r="B23" s="125">
        <f>[1]Sheet1!B23</f>
        <v>46057.825694444444</v>
      </c>
      <c r="C23" s="125">
        <f>[1]Sheet1!C23</f>
        <v>46057.843055555553</v>
      </c>
      <c r="D23" s="45" t="str">
        <f>[1]Sheet1!D23</f>
        <v>carlos.sanchez@laureate.pe</v>
      </c>
      <c r="E23" s="45" t="str">
        <f>[1]Sheet1!E23</f>
        <v>Carlos Sanchez Rubio</v>
      </c>
      <c r="F23" s="45" t="str">
        <f>[1]Sheet1!F23</f>
        <v>Remediación de Vulnerabilidades Banner UPN - Actualización Karaf</v>
      </c>
      <c r="G23" s="45" t="str">
        <f>[1]Sheet1!G23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H23" s="45" t="str">
        <f>[1]Sheet1!H23</f>
        <v>UPN</v>
      </c>
      <c r="I23" s="45" t="str">
        <f>[1]Sheet1!I23</f>
        <v>Donoban Meza - Director Corp IT Security</v>
      </c>
      <c r="J23" s="45" t="str">
        <f>[1]Sheet1!J23</f>
        <v>Carlos Sánchez</v>
      </c>
      <c r="K23" s="45">
        <f>[1]Sheet1!K23</f>
        <v>0</v>
      </c>
      <c r="L23" s="45" t="str">
        <f>[1]Sheet1!L23</f>
        <v>Franco Vera</v>
      </c>
      <c r="M23" s="54">
        <f>[1]Sheet1!M23</f>
        <v>46081</v>
      </c>
      <c r="N23" s="54" t="str">
        <f>[1]Sheet1!N23</f>
        <v>No</v>
      </c>
      <c r="O23" s="45" t="str">
        <f>[1]Sheet1!O23</f>
        <v> </v>
      </c>
      <c r="P23" s="45">
        <f>[1]Sheet1!P23</f>
        <v>0</v>
      </c>
      <c r="Q23" s="45" t="str">
        <f>[1]Sheet1!Q23</f>
        <v>Seguridad TI</v>
      </c>
      <c r="R23" s="45" t="str">
        <f>[1]Sheet1!R23</f>
        <v>Remediar las vulnerabilidades existentes en el sistema Banner UPN:
- Instance affected by Apache Log4j vulnerability is exposed to network traffic from the internet [CVE-2021-44228]
- Instance affected by Apache Log4j Thread Context Map remote code execution vulnerability is exposed to network traffic from the internet [CVE-2021-45046]
- Instance affected by Spring Framework SpringShell vulnerability is exposed to network traffic from the internet [CVE-2022-22965]
Servidor afectado: sis-r1-mware20</v>
      </c>
      <c r="S23" s="45">
        <f>[1]Sheet1!S23</f>
        <v>0</v>
      </c>
      <c r="T23" s="45" t="str">
        <f>[1]Sheet1!T23</f>
        <v>El impacto en otros requerimientos es:
Técnico: Claudio Paz
• Cargos de servicios (SCTASK1456165 )
• Incidencia de Problemas con la generación de cargos de trámites INC1312148
• Pruebas de mejora en proceso de admisión de medicina humana SCTASK1451106
• Automatización periodo catálogo  SCTASK1463824
Funcional:
Lizett Zegarra
• Estabilización SIS UPC  (fase 2 secretaria académica)
• Cruce con pruebas Upgrade Banner UPC
Piero Sanchez
• Cruce con pruebas Upgrade Banner UPN
• Nuevos requerimientos UPN relacionados a 4ta matricula.</v>
      </c>
      <c r="U23" s="45" t="str">
        <f>[1]Sheet1!U23</f>
        <v>Ninguno</v>
      </c>
      <c r="V23" s="45" t="str">
        <f>[1]Sheet1!V23</f>
        <v>Excelencia operativa</v>
      </c>
      <c r="W23" s="45" t="str">
        <f>[1]Sheet1!W23</f>
        <v>No</v>
      </c>
      <c r="X23" s="45" t="str">
        <f>[1]Sheet1!X23</f>
        <v>No cuantificado o S/0</v>
      </c>
      <c r="Y23" s="45" t="str">
        <f>[1]Sheet1!Y23</f>
        <v>Mejora la confianza de nuestros stakeholders y clientes al contar con sistemas seguros, y por consiguiente, mantiene una buena reputación para la organización.</v>
      </c>
      <c r="Z23" s="45" t="str">
        <f>[1]Sheet1!Z23</f>
        <v>https://educorpperu-my.sharepoint.com/personal/diana_zapata_laureate_pe1/Documents/Aplicaciones/Microsoft%20Forms/REGISTRO%20DE%20INICIATIVAS/Pregunta/Re_%20_Laureate_%20-%20Problemas%20de%20ingreso%20nuevo%20B_Carlos%20Sanchez%20Rubio.pdf; https://educorpperu-my.sharepoint.com/personal/diana_zapata_laureate_pe1/Documents/Aplicaciones/Microsoft%20Forms/REGISTRO%20DE%20INICIATIVAS/Pregunta/Re_%20Follow-up_%20Prisma%20Critical%20Vulnerabilitie_Carlos%20Sanchez%20Rubio.pdf</v>
      </c>
      <c r="AA23" s="45">
        <f>[1]Sheet1!AA23</f>
        <v>1.3499999999999999</v>
      </c>
    </row>
    <row r="24" spans="1:27" ht="45.95" customHeight="1">
      <c r="A24" s="45">
        <f>[1]Sheet1!A24</f>
        <v>43</v>
      </c>
      <c r="B24" s="125">
        <f>[1]Sheet1!B24</f>
        <v>46059.399305555555</v>
      </c>
      <c r="C24" s="125">
        <f>[1]Sheet1!C24</f>
        <v>46059.404166666667</v>
      </c>
      <c r="D24" s="45" t="str">
        <f>[1]Sheet1!D24</f>
        <v>giancarlo.villacorta@upc.pe</v>
      </c>
      <c r="E24" s="45" t="str">
        <f>[1]Sheet1!E24</f>
        <v>Giancarlo Villacorta Quiñones</v>
      </c>
      <c r="F24" s="45" t="str">
        <f>[1]Sheet1!F24</f>
        <v>Automatización del proceso de selección e inscripción de electivos EPG</v>
      </c>
      <c r="G24" s="45" t="str">
        <f>[1]Sheet1!G24</f>
        <v>Necesitamos la automatización del proceso de inscripción de electivos mediante un formulario automatizado (u otra herramienta actualizada) e integración con Banner;
para Optimizar y automatizar el proceso de inscripción de electivos, reduciendo tiempos, carga operativa y errores.
Logrando  una reducción significativa de la carga operativa manual, disminuirá los errores en la inscripción de electivos, y ofrecerá mayor autonomía y una mejor experiencia al estudiante, asegurando además trazabilidad completa del proceso, mayor control académico y administrativo, y una solución escalable y de bajo costo para la institución.</v>
      </c>
      <c r="H24" s="45" t="str">
        <f>[1]Sheet1!H24</f>
        <v>UPC</v>
      </c>
      <c r="I24" s="45" t="str">
        <f>[1]Sheet1!I24</f>
        <v>Milagros Morgan - Rectorado UPC</v>
      </c>
      <c r="J24" s="45" t="str">
        <f>[1]Sheet1!J24</f>
        <v>Shoana Barragán</v>
      </c>
      <c r="K24" s="45">
        <f>[1]Sheet1!K24</f>
        <v>0</v>
      </c>
      <c r="L24" s="45" t="str">
        <f>[1]Sheet1!L24</f>
        <v>Carla Arias-Schreiber</v>
      </c>
      <c r="M24" s="54">
        <f>[1]Sheet1!M24</f>
        <v>46188</v>
      </c>
      <c r="N24" s="54" t="str">
        <f>[1]Sheet1!N24</f>
        <v>No</v>
      </c>
      <c r="O24" s="45" t="str">
        <f>[1]Sheet1!O24</f>
        <v> </v>
      </c>
      <c r="P24" s="45">
        <f>[1]Sheet1!P24</f>
        <v>0</v>
      </c>
      <c r="Q24" s="45" t="str">
        <f>[1]Sheet1!Q24</f>
        <v>Otro</v>
      </c>
      <c r="R24" s="45" t="str">
        <f>[1]Sheet1!R24</f>
        <v>El equipo de Matrícula EPG requiere la automatización del proceso de inscripción de cursos electivos mediante un formulario automatizado (u otra herramienta actualizada) integrado con Banner.
El objetivo es optimizar y agilizar el proceso de inscripción, reduciendo tiempos, carga operativa y errores.
Asimismo, se busca mejorar la experiencia del estudiante al ofrecer un proceso ágil, autónomo y con respuestas oportunas, además de garantizar el control académico institucional mediante validaciones automáticas y una aprobación final.</v>
      </c>
      <c r="S24" s="45">
        <f>[1]Sheet1!S24</f>
        <v>0</v>
      </c>
      <c r="T24" s="45" t="str">
        <f>[1]Sheet1!T24</f>
        <v>Matrícula EPG</v>
      </c>
      <c r="U24" s="45">
        <f>[1]Sheet1!U24</f>
        <v>0</v>
      </c>
      <c r="V24" s="45" t="str">
        <f>[1]Sheet1!V24</f>
        <v>Excelencia académica</v>
      </c>
      <c r="W24" s="45" t="str">
        <f>[1]Sheet1!W24</f>
        <v>No</v>
      </c>
      <c r="X24" s="45">
        <f>[1]Sheet1!X24</f>
        <v>0</v>
      </c>
      <c r="Y24" s="45" t="str">
        <f>[1]Sheet1!Y24</f>
        <v xml:space="preserve">
Riesgos para el alumno de no contar con esta funcionalidad
-No asegurar el cupo de un alumno al ser un control manual. En esta situación debemos estar pendiente sobre las vacantes disponibles en los cursos ofrecidos. El No alcanzar el cupo podría afectar el avance curricular del estudiante.
-No brindar la oferta de electivo que corresponde. La base de información de electivos es creada de manera manual, en base a la información confirmada por el área académica. Esta base es parte del formulario bajo los parámetros establecidos por la academia.
-No atender a tiempo el pedido de un alumno enviado por correo podría originar un reclamo. Actualmente el SLA de la atención, a la respuesta de los estudiantes que llega al buzón del equipo de matrícula, es de 48 horas. Los correos son atendidos, de acuerdo, a los cortes de revisión que se realiza con el equipo.
-No cumplir con la promesa de la mención que el alumno puede escoger. La trazabilidad de los cursos electivos llevado por los estudiantes se encuentran en archivos de excel. El sistema no identifica si un alumno cumplió con la mención al cumplir determinados electivos.</v>
      </c>
      <c r="Z24" s="45" t="str">
        <f>[1]Sheet1!Z24</f>
        <v>https://educorpperu-my.sharepoint.com/personal/diana_zapata_laureate_pe1/_layouts/15/Doc.aspx?sourcedoc=%7B5CA4BA41-74DC-437B-AFED-FAACD7590FCE%7D&amp;file=Solicitud%20de%20requerimientos%20Nueva%20automatizac_Giancarlo%20Villacorta.pptx&amp;action=edit&amp;mobileredirect=true</v>
      </c>
      <c r="AA24" s="45">
        <f>[1]Sheet1!AA24</f>
        <v>0.5</v>
      </c>
    </row>
    <row r="25" spans="1:27" ht="45.95" customHeight="1">
      <c r="A25" s="45">
        <f>[1]Sheet1!A25</f>
        <v>45</v>
      </c>
      <c r="B25" s="125">
        <f>[1]Sheet1!B25</f>
        <v>46064.797222222223</v>
      </c>
      <c r="C25" s="125">
        <f>[1]Sheet1!C25</f>
        <v>46064.828472222223</v>
      </c>
      <c r="D25" s="45" t="str">
        <f>[1]Sheet1!D25</f>
        <v>carlos.oviedo@upn.edu.pe</v>
      </c>
      <c r="E25" s="45" t="str">
        <f>[1]Sheet1!E25</f>
        <v>Carlos Oviedo Bolaños</v>
      </c>
      <c r="F25" s="45" t="str">
        <f>[1]Sheet1!F25</f>
        <v>Aumentar retención de estudiantes con cursos activos anticipadamente en Blackboard</v>
      </c>
      <c r="G25" s="45" t="str">
        <f>[1]Sheet1!G25</f>
        <v>Habilitar de manera oportuna las clases del primer ciclo para estudiantes de carreras a distancia, con el objetivo de fortalecer el proceso de venta, y mantener el engagement del estudiante desde el proceso de matrícula.</v>
      </c>
      <c r="H25" s="45" t="str">
        <f>[1]Sheet1!H25</f>
        <v>UPN</v>
      </c>
      <c r="I25" s="45" t="str">
        <f>[1]Sheet1!I25</f>
        <v>Mónica García - VP Operaciones Digitales y Online</v>
      </c>
      <c r="J25" s="45" t="str">
        <f>[1]Sheet1!J25</f>
        <v xml:space="preserve">Carlos Oviedo </v>
      </c>
      <c r="K25" s="45">
        <f>[1]Sheet1!K25</f>
        <v>0</v>
      </c>
      <c r="L25" s="45" t="str">
        <f>[1]Sheet1!L25</f>
        <v>Gerson Vereau</v>
      </c>
      <c r="M25" s="54">
        <f>[1]Sheet1!M25</f>
        <v>46066</v>
      </c>
      <c r="N25" s="54" t="str">
        <f>[1]Sheet1!N25</f>
        <v>No</v>
      </c>
      <c r="O25" s="45" t="str">
        <f>[1]Sheet1!O25</f>
        <v> </v>
      </c>
      <c r="P25" s="45">
        <f>[1]Sheet1!P25</f>
        <v>0</v>
      </c>
      <c r="Q25" s="45" t="str">
        <f>[1]Sheet1!Q25</f>
        <v>Otro</v>
      </c>
      <c r="R25" s="45" t="str">
        <f>[1]Sheet1!R25</f>
        <v>Incrementar el engagement previo al inicio oficial de clases, fortalecer la decisión de matrícula, reducir márgenes de deserción temprana y contribuir al crecimiento de la venta mediante una experiencia académica anticipada que genere confianza y motivación.</v>
      </c>
      <c r="S25" s="45">
        <f>[1]Sheet1!S25</f>
        <v>0</v>
      </c>
      <c r="T25" s="45" t="str">
        <f>[1]Sheet1!T25</f>
        <v>Proceso de venta, Onboarding y Clonación en Blackboard</v>
      </c>
      <c r="U25" s="45">
        <f>[1]Sheet1!U25</f>
        <v>0</v>
      </c>
      <c r="V25" s="45" t="str">
        <f>[1]Sheet1!V25</f>
        <v>Experiencia</v>
      </c>
      <c r="W25" s="45" t="str">
        <f>[1]Sheet1!W25</f>
        <v>No</v>
      </c>
      <c r="X25" s="45">
        <f>[1]Sheet1!X25</f>
        <v>0</v>
      </c>
      <c r="Y25" s="45" t="str">
        <f>[1]Sheet1!Y25</f>
        <v>Mejorar la experiencia académica y engagement de los nuevos estudiantes.</v>
      </c>
      <c r="Z25" s="45" t="str">
        <f>[1]Sheet1!Z25</f>
        <v>https://educorpperu-my.sharepoint.com/personal/diana_zapata_laureate_pe1/_layouts/15/Doc.aspx?sourcedoc=%7B922A729E-3D02-4B88-BC7E-781983556EA1%7D&amp;file=Solicitud%20de%20cambio%20-%20CAD%20creaci%C3%B3n%20anticipada_Carlos%20Oviedo%20Bola%C3%B1o.pptx&amp;action=edit&amp;mobileredirect=true</v>
      </c>
      <c r="AA25" s="45">
        <f>[1]Sheet1!AA25</f>
        <v>0.4</v>
      </c>
    </row>
    <row r="26" spans="1:27" ht="45.95" customHeight="1">
      <c r="A26" s="45">
        <f>[1]Sheet1!A26</f>
        <v>46</v>
      </c>
      <c r="B26" s="125">
        <f>[1]Sheet1!B26</f>
        <v>46065.35</v>
      </c>
      <c r="C26" s="125">
        <f>[1]Sheet1!C26</f>
        <v>46065.393055555556</v>
      </c>
      <c r="D26" s="45" t="str">
        <f>[1]Sheet1!D26</f>
        <v>daniel.cino@upc.pe</v>
      </c>
      <c r="E26" s="45" t="str">
        <f>[1]Sheet1!E26</f>
        <v>Daniel Cino Barreda</v>
      </c>
      <c r="F26" s="45" t="str">
        <f>[1]Sheet1!F26</f>
        <v>desplegable de fecha en el tramite de reprogramación de pruebas para deportistas destacadas</v>
      </c>
      <c r="G26" s="45" t="str">
        <f>[1]Sheet1!G26</f>
        <v>Necesitamos que se vuelva a activar el trámite de solicitudes de servicio para los Deportistas Destacados, que requiere como mínimo un desplegable donde el estudiante pueda registrar la fecha del componente calificable que busca reprogramar. (este trámite nos permite cumplir con legislación vigente).
Actualmente se están a atendiendo más de 4,000 solicitudes semestrales de manera manual, generando:
1) errores de digitación
2) malestar en los estudiantes y el personal
3) la imposibilidad de controlar el % de faltas de acuerdo a lo que establece el reglamento de estudios de UPC
La activación de este trámite nos permitiría automatizar la atención a más de 4,000 solicitudes que actualmente se registran en un excel, reduciendo la insatisfacción de los estudiantes con la experiencia negativa que genera el sistema actual, y eliminando los errores que resultando de este llenado manual y genera ineficiencias y demoras para le personal de la UPC, docentes y estudiantes.</v>
      </c>
      <c r="H26" s="45" t="str">
        <f>[1]Sheet1!H26</f>
        <v>UPC</v>
      </c>
      <c r="I26" s="45" t="str">
        <f>[1]Sheet1!I26</f>
        <v>Milagros Morgan - Rectorado UPC</v>
      </c>
      <c r="J26" s="45" t="str">
        <f>[1]Sheet1!J26</f>
        <v xml:space="preserve">Javiera Alcazar </v>
      </c>
      <c r="K26" s="45">
        <f>[1]Sheet1!K26</f>
        <v>0</v>
      </c>
      <c r="L26" s="45" t="str">
        <f>[1]Sheet1!L26</f>
        <v>Ángela Lucano</v>
      </c>
      <c r="M26" s="54">
        <f>[1]Sheet1!M26</f>
        <v>46110</v>
      </c>
      <c r="N26" s="54" t="str">
        <f>[1]Sheet1!N26</f>
        <v>No</v>
      </c>
      <c r="O26" s="45" t="str">
        <f>[1]Sheet1!O26</f>
        <v> </v>
      </c>
      <c r="P26" s="45">
        <f>[1]Sheet1!P26</f>
        <v>0</v>
      </c>
      <c r="Q26" s="45" t="str">
        <f>[1]Sheet1!Q26</f>
        <v>Otro</v>
      </c>
      <c r="R26" s="45" t="str">
        <f>[1]Sheet1!R26</f>
        <v>El registro manual de inasistencias y reprogramación de pruebas genera errores, no permite controlar el % en línea a lo que establece el reglamento de estudios, y genera grandes ineficiencias que impactan negativamente en la experiencia del estudiante. Por lo que es indispensable reactivar el trámite automático.
Según nos indican un reciente cambio en la cantidad de códigos asociados a las pruebas continuas y no continuas, generado por una actualización de banner, no permite que el sistema jale las fechas de las pruebas que los estudiantes deportistas solicitan programar. Si no contamos con la fecha de la prueba en la solicitud, nos es imposible saber si se cruza con un compromiso deportivo y en consecuencia no tenemos como atenderla.</v>
      </c>
      <c r="S26" s="45">
        <f>[1]Sheet1!S26</f>
        <v>0</v>
      </c>
      <c r="T26" s="45" t="str">
        <f>[1]Sheet1!T26</f>
        <v>Solicitud de servicios (reprogramación de pruebas y justificación de inasistencias) de los Deportistas Destacados</v>
      </c>
      <c r="U26" s="45">
        <f>[1]Sheet1!U26</f>
        <v>0</v>
      </c>
      <c r="V26" s="45" t="str">
        <f>[1]Sheet1!V26</f>
        <v>Calidad Académica;Excelencia Operativa;Transformación Digital</v>
      </c>
      <c r="W26" s="45" t="str">
        <f>[1]Sheet1!W26</f>
        <v>Si</v>
      </c>
      <c r="X26" s="45">
        <f>[1]Sheet1!X26</f>
        <v>0</v>
      </c>
      <c r="Y26" s="45" t="str">
        <f>[1]Sheet1!Y26</f>
        <v>Nos permite mejorar considerablemente la experiencia de los estudiantes que realizan estas solicitudes
Nos permite cumplir correctamente con lo estipulado en el anexo 2 del reglamento de estudios
Nos permite cumplir adecuadamente con los beneficios académicos que deben recibir los estudiantes deportistas de acuerdo a las leyes 28036 y 30476</v>
      </c>
      <c r="Z26" s="45" t="str">
        <f>[1]Sheet1!Z26</f>
        <v> </v>
      </c>
      <c r="AA26" s="45">
        <f>[1]Sheet1!AA26</f>
        <v>0</v>
      </c>
    </row>
    <row r="27" spans="1:27" ht="45.95" customHeight="1">
      <c r="A27" s="45">
        <f>[1]Sheet1!A27</f>
        <v>47</v>
      </c>
      <c r="B27" s="125">
        <f>[1]Sheet1!B27</f>
        <v>46059.417361111111</v>
      </c>
      <c r="C27" s="125">
        <f>[1]Sheet1!C27</f>
        <v>46065.659722222219</v>
      </c>
      <c r="D27" s="45" t="str">
        <f>[1]Sheet1!D27</f>
        <v>giancarlo.villacorta@upc.pe</v>
      </c>
      <c r="E27" s="45" t="str">
        <f>[1]Sheet1!E27</f>
        <v>Giancarlo Villacorta Quiñones</v>
      </c>
      <c r="F27" s="45" t="str">
        <f>[1]Sheet1!F27</f>
        <v>Certificaciones Modulares</v>
      </c>
      <c r="G27" s="45" t="str">
        <f>[1]Sheet1!G27</f>
        <v>Necesitamos la implementación de un sistema y habilitación en reglamento para que las carreras puedan otorgar Certificaciones a los alumnos que aprueben un set de cursos específicos de su malla curricular;
Para mejorar la Retención otorgando certificados en los primeros años, mejorar el First Option UPC e incrementar el New Enrollment y facilitar en UG la obtención de practicas preprofesionales;
Logrando la reducción de la deserción, sobre todo en carreras del programa EPE. Incremento del Enrollment, mejora del NPS por mayor valor otorgado por las carreras a los alumnos. Mayor detalle en la ppt adjunta, diapositivas 4, 5 y 6.</v>
      </c>
      <c r="H27" s="45" t="str">
        <f>[1]Sheet1!H27</f>
        <v>UPC</v>
      </c>
      <c r="I27" s="45" t="str">
        <f>[1]Sheet1!I27</f>
        <v>Milagros Morgan - Rectorado UPC</v>
      </c>
      <c r="J27" s="45" t="str">
        <f>[1]Sheet1!J27</f>
        <v>Alfredo Hoffmann</v>
      </c>
      <c r="K27" s="45">
        <f>[1]Sheet1!K27</f>
        <v>0</v>
      </c>
      <c r="L27" s="45" t="str">
        <f>[1]Sheet1!L27</f>
        <v>Carla Arias-Schreiber</v>
      </c>
      <c r="M27" s="54">
        <f>[1]Sheet1!M27</f>
        <v>46447</v>
      </c>
      <c r="N27" s="54" t="str">
        <f>[1]Sheet1!N27</f>
        <v>No</v>
      </c>
      <c r="O27" s="45" t="str">
        <f>[1]Sheet1!O27</f>
        <v> </v>
      </c>
      <c r="P27" s="45">
        <f>[1]Sheet1!P27</f>
        <v>0</v>
      </c>
      <c r="Q27" s="45" t="str">
        <f>[1]Sheet1!Q27</f>
        <v>Otro</v>
      </c>
      <c r="R27" s="45" t="str">
        <f>[1]Sheet1!R27</f>
        <v>Dentro de las carreras de la Dirección Académica de Administración y Marketing (UG y EPE), actualmente contamos con las Menciones, que se otorgan hacia el final de la carrera y evidencian una especialización del estudiante en áreas concretas de Marketing, tras haber aprobado una serie de cursos electivos. Estas menciones tienen el valor añadido de figurar en el diploma de bachiller. Además, ofrecemos la posibilidad de que los estudiantes seleccionen menciones de otras carreras relacionadas con negocios.
En el caso de las Certificaciones Modulares propuestas, estas cumplen el rol de acreditar la aprobación de determinado grupo de cursos obligatorios centrados en un aspecto específico de la disciplina de Marketing cuando el estudiante se encuentra en niveles inferiores. Su propósito es:
-Facilitar una inserción temprana en el mercado laboral (tanto para EPE como en UG)
-Ayudar a la obtención de prácticas pre-profesionales (en UG)</v>
      </c>
      <c r="S27" s="45">
        <f>[1]Sheet1!S27</f>
        <v>0</v>
      </c>
      <c r="T27" s="45" t="str">
        <f>[1]Sheet1!T27</f>
        <v>Emisión de certificaciones modulares</v>
      </c>
      <c r="U27" s="45" t="str">
        <f>[1]Sheet1!U27</f>
        <v>Alumnos</v>
      </c>
      <c r="V27" s="45" t="str">
        <f>[1]Sheet1!V27</f>
        <v>Student success y empleabilidad</v>
      </c>
      <c r="W27" s="45" t="str">
        <f>[1]Sheet1!W27</f>
        <v>No</v>
      </c>
      <c r="X27" s="45" t="str">
        <f>[1]Sheet1!X27</f>
        <v>Mayor a S/500,000.00</v>
      </c>
      <c r="Y27" s="45" t="str">
        <f>[1]Sheet1!Y27</f>
        <v>Asimismo, se lograría una mejora en competitividad al mejorar la propuesta de valor frente a las universidades e institutos y un mayor valor percibido de los alumnos que se reflejaría en un incremento del NPS.</v>
      </c>
      <c r="Z27" s="45" t="str">
        <f>[1]Sheet1!Z27</f>
        <v>https://educorpperu-my.sharepoint.com/personal/diana_zapata_laureate_pe1/_layouts/15/Doc.aspx?sourcedoc=%7BB166612D-EA51-46F6-BFDA-49933F89EA84%7D&amp;file=Solicitud%20de%20requerimientos%20Certificaciones%20m_Giancarlo%20Villacorta.pptx&amp;action=edit&amp;mobileredirect=true; https://educorpperu-my.sharepoint.com/personal/diana_zapata_laureate_pe1/_layouts/15/Doc.aspx?sourcedoc=%7B98C25B6D-E832-4DA9-A527-5F64ECC96692%7D&amp;file=DP-02-Formato_Petici%C3%B3n_de_cambio%20-%20Certificac_Giancarlo%20Villacorta.docx&amp;action=default&amp;mobileredirect=true</v>
      </c>
      <c r="AA27" s="45">
        <f>[1]Sheet1!AA27</f>
        <v>1.9</v>
      </c>
    </row>
    <row r="28" spans="1:27" ht="45.95" customHeight="1">
      <c r="A28" s="45">
        <f>[1]Sheet1!A28</f>
        <v>49</v>
      </c>
      <c r="B28" s="125">
        <f>[1]Sheet1!B28</f>
        <v>46069.613194444442</v>
      </c>
      <c r="C28" s="125">
        <f>[1]Sheet1!C28</f>
        <v>46069.666666666664</v>
      </c>
      <c r="D28" s="45" t="str">
        <f>[1]Sheet1!D28</f>
        <v>ronald.benites@laureate.pe</v>
      </c>
      <c r="E28" s="45" t="str">
        <f>[1]Sheet1!E28</f>
        <v>Ronald Benites Vilchez</v>
      </c>
      <c r="F28" s="45" t="str">
        <f>[1]Sheet1!F28</f>
        <v>[Horacius 2] - Integración con aplicativo UPC (Banner, Spring, Gestión Docente, Motor Planilla, IDUSUARIO, WeTalk y Trámites)</v>
      </c>
      <c r="G28" s="45" t="str">
        <f>[1]Sheet1!G28</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 s="45" t="str">
        <f>[1]Sheet1!H28</f>
        <v>LAU</v>
      </c>
      <c r="I28" s="45" t="str">
        <f>[1]Sheet1!I28</f>
        <v>Humberto Marotta - Tecnologías y transformación digital</v>
      </c>
      <c r="J28" s="45" t="str">
        <f>[1]Sheet1!J28</f>
        <v xml:space="preserve">Henry Longa </v>
      </c>
      <c r="K28" s="45">
        <f>[1]Sheet1!K28</f>
        <v>0</v>
      </c>
      <c r="L28" s="45" t="str">
        <f>[1]Sheet1!L28</f>
        <v>Gerson Vereau</v>
      </c>
      <c r="M28" s="54">
        <f>[1]Sheet1!M28</f>
        <v>46295</v>
      </c>
      <c r="N28" s="54" t="str">
        <f>[1]Sheet1!N28</f>
        <v>No</v>
      </c>
      <c r="O28" s="45" t="str">
        <f>[1]Sheet1!O28</f>
        <v> </v>
      </c>
      <c r="P28" s="45">
        <f>[1]Sheet1!P28</f>
        <v>0</v>
      </c>
      <c r="Q28" s="45" t="str">
        <f>[1]Sheet1!Q28</f>
        <v>Otro</v>
      </c>
      <c r="R28" s="45" t="str">
        <f>[1]Sheet1!R28</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 s="45">
        <f>[1]Sheet1!S28</f>
        <v>0</v>
      </c>
      <c r="T28" s="45" t="str">
        <f>[1]Sheet1!T28</f>
        <v xml:space="preserve">Gestión de Accesos, IT Compliance, Gestión Recurso Humano , Gestión Académica, Comercial </v>
      </c>
      <c r="U28" s="45" t="str">
        <f>[1]Sheet1!U28</f>
        <v>Todos</v>
      </c>
      <c r="V28" s="45" t="str">
        <f>[1]Sheet1!V28</f>
        <v>Excelencia Operativa</v>
      </c>
      <c r="W28" s="45" t="str">
        <f>[1]Sheet1!W28</f>
        <v>No</v>
      </c>
      <c r="X28" s="45" t="str">
        <f>[1]Sheet1!X28</f>
        <v>No cuantificado o S/0</v>
      </c>
      <c r="Y28" s="45" t="str">
        <f>[1]Sheet1!Y28</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 s="45" t="str">
        <f>[1]Sheet1!Z28</f>
        <v>https://educorpperu-my.sharepoint.com/personal/diana_zapata_laureate_pe1/Documents/Aplicaciones/Microsoft%20Forms/REGISTRO%20DE%20INICIATIVAS/Pregunta/Roadmap%20Horacius%20fase%20II%20Per%C3%BA%20(propuesta)_Ronald%20Benites%20Vilch.pdf</v>
      </c>
      <c r="AA28" s="45">
        <f>[1]Sheet1!AA28</f>
        <v>1.2000000000000002</v>
      </c>
    </row>
    <row r="29" spans="1:27" s="55" customFormat="1" ht="45.95" customHeight="1">
      <c r="A29" s="45">
        <f>[1]Sheet1!A29</f>
        <v>50</v>
      </c>
      <c r="B29" s="125">
        <f>[1]Sheet1!B29</f>
        <v>46070.484027777777</v>
      </c>
      <c r="C29" s="125">
        <f>[1]Sheet1!C29</f>
        <v>46070.517361111109</v>
      </c>
      <c r="D29" s="45" t="str">
        <f>[1]Sheet1!D29</f>
        <v>angela.dominguez@laureate.pe</v>
      </c>
      <c r="E29" s="45" t="str">
        <f>[1]Sheet1!E29</f>
        <v>Angela Dominguez Plasencia</v>
      </c>
      <c r="F29" s="45" t="str">
        <f>[1]Sheet1!F29</f>
        <v>Implementación de un proceso automatizado de carga masiva a banner para TSP.</v>
      </c>
      <c r="G29" s="45" t="str">
        <f>[1]Sheet1!G29</f>
        <v>Contar con un proceso seguro y estandarizado que asegure la matrícula en Banner en el programa TSP de los alumnos que hayan cumplido con el proceso de registro en tramitator, asegurando que no se generen inconsistencias ni duplicidades en los sistemas institucionales, mediante la solución más viable que TI determine. Con ello evitaremos trabajo manual de parte del equipo de TI logrando la matrícula de más de 2800 alumnos en cada campaña.</v>
      </c>
      <c r="H29" s="45" t="str">
        <f>[1]Sheet1!H29</f>
        <v>UPC</v>
      </c>
      <c r="I29" s="45" t="str">
        <f>[1]Sheet1!I29</f>
        <v>Ivan Olivares - VP Marketing y Comercial</v>
      </c>
      <c r="J29" s="45" t="str">
        <f>[1]Sheet1!J29</f>
        <v>Gerencia de Control y Mejora</v>
      </c>
      <c r="K29" s="45">
        <f>[1]Sheet1!K29</f>
        <v>0</v>
      </c>
      <c r="L29" s="45" t="str">
        <f>[1]Sheet1!L29</f>
        <v>Ángela Lucano</v>
      </c>
      <c r="M29" s="54">
        <f>[1]Sheet1!M29</f>
        <v>46146</v>
      </c>
      <c r="N29" s="54" t="str">
        <f>[1]Sheet1!N29</f>
        <v>No</v>
      </c>
      <c r="O29" s="45" t="str">
        <f>[1]Sheet1!O29</f>
        <v> </v>
      </c>
      <c r="P29" s="45">
        <f>[1]Sheet1!P29</f>
        <v>0</v>
      </c>
      <c r="Q29" s="45" t="str">
        <f>[1]Sheet1!Q29</f>
        <v>Otro</v>
      </c>
      <c r="R29" s="45" t="str">
        <f>[1]Sheet1!R29</f>
        <v>No se cuenta con un proceso definido para el registro de los alumnos que han realizado su trámite de participación al TSP. Esto genera que no se asegure la correcta gestión de matrícula, pudiendo tener un impacto en más de 2800 alumnos en cada campaña.</v>
      </c>
      <c r="S29" s="45">
        <f>[1]Sheet1!S29</f>
        <v>0</v>
      </c>
      <c r="T29" s="45" t="str">
        <f>[1]Sheet1!T29</f>
        <v>Proceso de admisión y proceso de matrícula</v>
      </c>
      <c r="U29" s="45">
        <f>[1]Sheet1!U29</f>
        <v>0</v>
      </c>
      <c r="V29" s="45" t="str">
        <f>[1]Sheet1!V29</f>
        <v>Excelencia Operativa;Transformación Digital;Calidad Académica</v>
      </c>
      <c r="W29" s="45" t="str">
        <f>[1]Sheet1!W29</f>
        <v>Si</v>
      </c>
      <c r="X29" s="45">
        <f>[1]Sheet1!X29</f>
        <v>0</v>
      </c>
      <c r="Y29" s="45" t="str">
        <f>[1]Sheet1!Y29</f>
        <v>Excelencia operativa y experiencia del estudiante.
Menor dependencia de procesos manuales.
Minimiza posibles impactos en la información registrada en los sistemas.
Brindarle fluidez al proceso.
Minimizar errores y futuros reclamos de los estudiantes.</v>
      </c>
      <c r="Z29" s="45" t="str">
        <f>[1]Sheet1!Z29</f>
        <v>https://educorpperu-my.sharepoint.com/personal/diana_zapata_laureate_pe1/_layouts/15/Doc.aspx?sourcedoc=%7B882DC893-3C2D-4645-BE36-DF3515314EA7%7D&amp;file=Solicitud%20de%20requerimiento_TSP-Carga%20Masiva%20d_Angela%20Dominguez%20Pla.pptx&amp;action=edit&amp;mobileredirect=true</v>
      </c>
      <c r="AA29" s="45">
        <f>[1]Sheet1!AA29</f>
        <v>0</v>
      </c>
    </row>
    <row r="30" spans="1:27" s="55" customFormat="1" ht="45.95" customHeight="1">
      <c r="A30" s="45">
        <f>[1]Sheet1!A30</f>
        <v>51</v>
      </c>
      <c r="B30" s="125">
        <f>[1]Sheet1!B30</f>
        <v>46069.480555555558</v>
      </c>
      <c r="C30" s="125">
        <f>[1]Sheet1!C30</f>
        <v>46070.595138888886</v>
      </c>
      <c r="D30" s="45" t="str">
        <f>[1]Sheet1!D30</f>
        <v>nohemi.marcelo@upc.pe</v>
      </c>
      <c r="E30" s="45" t="str">
        <f>[1]Sheet1!E30</f>
        <v>Nohemi Estefani Marcelo Torres</v>
      </c>
      <c r="F30" s="45" t="str">
        <f>[1]Sheet1!F30</f>
        <v xml:space="preserve">Sistema de integra de trayectoria y acompañamiento al estudiante becado </v>
      </c>
      <c r="G30" s="45" t="str">
        <f>[1]Sheet1!G30</f>
        <v>Necesitamos un sistema que integre la información del alumno becado como datos personales, avance académico, cumplimiento de requisitos para el egreso, la gestión de los trámites que desarrolla, deudas pendientes que pueda tener, tiempo que le toma terminar la carrera, sanciones disciplinarias, todo esto traducido en una reportería y gestión de indicadores. Este sistema integrado ayudará a realizar la identificación y seguimiento oportuna al estudiante becado, conocer a trayectoria educativa que permita establecer estrategias claras que permitan el cumplimiento eficiente de los compromisos asumidos en los convenios firmados con PRONABEC y otras instituciones externas. Logrando identificar de manera oportuna a estudiantes becarios que se encuentren en situación de riesgo académico, emocional o administrativo, de esta forma podemos prevenir posibles incumplimientos de las normas asociadas a la beca. La información que brinde el sistema permitirá tomar acciones tempranas, reduciendo el riesgo de deserción, favoreciendo la continuidad y culminación eficaz.</v>
      </c>
      <c r="H30" s="45" t="str">
        <f>[1]Sheet1!H30</f>
        <v>UPC</v>
      </c>
      <c r="I30" s="45" t="str">
        <f>[1]Sheet1!I30</f>
        <v>Milagros Morgan - Rectorado UPC</v>
      </c>
      <c r="J30" s="45" t="str">
        <f>[1]Sheet1!J30</f>
        <v xml:space="preserve">Maria Cifuentes </v>
      </c>
      <c r="K30" s="45">
        <f>[1]Sheet1!K30</f>
        <v>0</v>
      </c>
      <c r="L30" s="45" t="str">
        <f>[1]Sheet1!L30</f>
        <v>Ángela Lucano</v>
      </c>
      <c r="M30" s="54">
        <f>[1]Sheet1!M30</f>
        <v>46104</v>
      </c>
      <c r="N30" s="54" t="str">
        <f>[1]Sheet1!N30</f>
        <v>No</v>
      </c>
      <c r="O30" s="45" t="str">
        <f>[1]Sheet1!O30</f>
        <v> </v>
      </c>
      <c r="P30" s="45">
        <f>[1]Sheet1!P30</f>
        <v>0</v>
      </c>
      <c r="Q30" s="45" t="str">
        <f>[1]Sheet1!Q30</f>
        <v>Otro</v>
      </c>
      <c r="R30" s="45" t="str">
        <f>[1]Sheet1!R30</f>
        <v>Actualmente, el registro de becarios se realiza mediante proceso mayormente manuales o integrados, básicamente empleando hojas de excels, correos electrónicos, etc. la información administrativa, académica, emocional y normativa se recopila en diversos momentos a lo largo de la trayectoria académica del alumno, este proceso es requerida por diversas áreas lo que exige una consolidación manual y validaciones posteriores que generan reprocesos o retrasos ante PRONABEC u otras entidades aliadas. Continuar con este modelo genera un riesgo en la duplicidad de datos, pérdida de trazabilidad histórica, retrasos en la atención o entrega de reportes por ende confirmaciones tardías de parte de PRONABEC para el acceso de los becarios en uso de beneficios, lo cual genera retrasos en el pago a UPC. Enfrentar reclamos de los estudiantes, mantener al Equipo desarrollando estas labores cuando pueden optimizar el trabajo al tenerlo de forma automatizada y una alta dependencia de seguimiento por parte de personal cuando estas horas podrían destinarse a atención directa, prevención y acompañamiento al estudiante ante la pérdida de beca. Esta dinámica ya no responde al crecimiento, complejidad normativa ni al volumen actual de algunos becarios.
Entre las actividades manuales tenemos:
Consolidación manual de indicadores para reportes semanales, mensuales y semestrales.
Ajuste manual del alcance de reportes según requerimientos específicos de PRONABEC.
Búsqueda histórica de información para auditorías o sustentos.
Elaboración manual de reportes narrativos y cuantitativos
Cruce manual de información académica (Banner) con registros de acompañamiento
No se cuenta con una plataforma para registrar el proceso de acompañamiento del estudiante que converse con la parte académica, se emplean registro en Excel o onedrive o hubspot.
seguimiento individual vía correo, WhatsApp y llamadas
Completar reporta con información académica uno a uno, siendo más de 500 registros.
Actualizar el estatus del trámite de Constancia de egreso y Bachiller de ms de mil alumnos, tratando de responder en el tiempo que estipula el trámite y PRONABEC.
Generar un registro y seguimiento del nivel de inglés que tiene el estudiante y si le corresponde el beneficio el siguiente ciclo.</v>
      </c>
      <c r="S30" s="45">
        <f>[1]Sheet1!S30</f>
        <v>0</v>
      </c>
      <c r="T30" s="45" t="str">
        <f>[1]Sheet1!T30</f>
        <v>Seguimiento académico del estudiante (no existe algo como tal): proceso de matrícula, entrega de reporte de notas, reporte de asistencia, reporte de riesgo académico, estatus del alumnos respecto a su beca (renuncia, suspensión, traslados)
Seguimiento emocional: alertas tempranas (derivaciones de tópico, derivación de docentes, identificación del consejero)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30" s="45">
        <f>[1]Sheet1!U30</f>
        <v>0</v>
      </c>
      <c r="V30" s="45" t="str">
        <f>[1]Sheet1!V30</f>
        <v>Calidad Académica;Resp. Social y Sostenibilidad</v>
      </c>
      <c r="W30" s="45" t="str">
        <f>[1]Sheet1!W30</f>
        <v>No</v>
      </c>
      <c r="X30" s="45">
        <f>[1]Sheet1!X30</f>
        <v>0</v>
      </c>
      <c r="Y30" s="45" t="str">
        <f>[1]Sheet1!Y30</f>
        <v>Beneficios a nivel administrativo:
Prevención de los alumnos en posible pérdida de beca, orientándolos hacia el trámite administrativo correspondiente (suspensión de beca o retiro de curso), actualmente solo los contacta asesor de éxito, pero esto no reduce el número de pérdida de beca por esa razón.
Identificar alumnos con intención de traslado de IES y ofrecerles acompañamiento emocional y/o alternativas de apoyo académico a fin de que decidan quedarse en UPC.
Reportar a PRONABEC todos los posibles casos de ampliación de beca a fin de que ningún becario quede por fuera, actualmente se brinda esta información, pero demora muchos días (más de 10 en ser entregada) y eso genera demoras en la matricula.
Generar los trámites de Constancia de egreso y Bachiller a tiempo (ha tomado casi 5 meses introducir todos los casos en el sistema) a fin de que los alumnos no generen quejas o reclamos por la atención tardía o miedo por no poder participar en la graduación.
Mejorar el NPS de becarios
Impacta en los controles SOX de validación de la facturación vs matriculados y otro más sobre los montos facturados.</v>
      </c>
      <c r="Z30" s="45" t="str">
        <f>[1]Sheet1!Z30</f>
        <v>https://educorpperu-my.sharepoint.com/personal/diana_zapata_laureate_pe1/_layouts/15/Doc.aspx?sourcedoc=%7B00A2E4B8-3D24-4147-9099-089605962BF0%7D&amp;file=Solicitud%20de%20requerimientos%20Idea%20nueva%20y%20mejo_Nohemi%20Estefani%20Marc.pptx&amp;action=edit&amp;mobileredirect=true</v>
      </c>
      <c r="AA30" s="45">
        <f>[1]Sheet1!AA30</f>
        <v>0</v>
      </c>
    </row>
    <row r="31" spans="1:27" ht="45.95" customHeight="1">
      <c r="A31" s="45">
        <f>[1]Sheet1!A31</f>
        <v>53</v>
      </c>
      <c r="B31" s="125">
        <f>[1]Sheet1!B31</f>
        <v>46070.696527777778</v>
      </c>
      <c r="C31" s="125">
        <f>[1]Sheet1!C31</f>
        <v>46070.718055555553</v>
      </c>
      <c r="D31" s="45" t="str">
        <f>[1]Sheet1!D31</f>
        <v>eduardo.paul@cibertec.pe</v>
      </c>
      <c r="E31" s="45" t="str">
        <f>[1]Sheet1!E31</f>
        <v>Eduardo Paul Aguilar</v>
      </c>
      <c r="F31" s="45" t="str">
        <f>[1]Sheet1!F31</f>
        <v>INDICADORES ACADEMICOS DE BLACKBOARD</v>
      </c>
      <c r="G31" s="45" t="str">
        <f>[1]Sheet1!G31</f>
        <v>Mejorar la calidad de servicio de docentes hacia los alumnos, para poder medir la calidad del servicio académico y dar feedback a los docentes</v>
      </c>
      <c r="H31" s="45" t="str">
        <f>[1]Sheet1!H31</f>
        <v>CIB</v>
      </c>
      <c r="I31" s="45" t="str">
        <f>[1]Sheet1!I31</f>
        <v>Danilo Tauil - GM TecVoc</v>
      </c>
      <c r="J31" s="45" t="str">
        <f>[1]Sheet1!J31</f>
        <v>Paola Mora</v>
      </c>
      <c r="K31" s="45">
        <f>[1]Sheet1!K31</f>
        <v>0</v>
      </c>
      <c r="L31" s="45" t="str">
        <f>[1]Sheet1!L31</f>
        <v>Frank Palomino</v>
      </c>
      <c r="M31" s="54">
        <f>[1]Sheet1!M31</f>
        <v>46112</v>
      </c>
      <c r="N31" s="54" t="str">
        <f>[1]Sheet1!N31</f>
        <v>No</v>
      </c>
      <c r="O31" s="45" t="str">
        <f>[1]Sheet1!O31</f>
        <v> </v>
      </c>
      <c r="P31" s="45">
        <f>[1]Sheet1!P31</f>
        <v>0</v>
      </c>
      <c r="Q31" s="45" t="str">
        <f>[1]Sheet1!Q31</f>
        <v>Otro</v>
      </c>
      <c r="R31" s="45" t="str">
        <f>[1]Sheet1!R31</f>
        <v xml:space="preserve">
Reduciríamos el tiempo de realizar este trabajo, por el momento son 3 cursos por ser piloto pero luego ya a fin de año tendremos unos 330 cursos a evaluar(100 hrs a la semana aprox. Se requeriría 2 personas) y no me daría abasto para hacerlo de manera manual. Tendremos un mejor desempeño de nuestros docentes, así como medimos a nuestros docente virtuales, tendremos mayor satisfacción de nuestros estudiantes.
 </v>
      </c>
      <c r="S31" s="45">
        <f>[1]Sheet1!S31</f>
        <v>0</v>
      </c>
      <c r="T31" s="45" t="str">
        <f>[1]Sheet1!T31</f>
        <v>Control Calidad de Docentes</v>
      </c>
      <c r="U31" s="45">
        <f>[1]Sheet1!U31</f>
        <v>0</v>
      </c>
      <c r="V31" s="45" t="str">
        <f>[1]Sheet1!V31</f>
        <v>Calidad Académica</v>
      </c>
      <c r="W31" s="45" t="str">
        <f>[1]Sheet1!W31</f>
        <v>No</v>
      </c>
      <c r="X31" s="45">
        <f>[1]Sheet1!X31</f>
        <v>0</v>
      </c>
      <c r="Y31" s="45" t="str">
        <f>[1]Sheet1!Y31</f>
        <v>Mejora de Experiencia del Alumno, Mejora en procesos de Retención, Optimización de tiempo de Docentes.</v>
      </c>
      <c r="Z31" s="45" t="str">
        <f>[1]Sheet1!Z31</f>
        <v>https://educorpperu-my.sharepoint.com/personal/diana_zapata_laureate_pe1/_layouts/15/Doc.aspx?sourcedoc=%7B7C53894D-03AA-42F5-A4BD-49E3C8456DE1%7D&amp;file=Formato%20Solicitud%20de%20Requerimientos%201_Eduardo%20Paul%20Aguilar.pptx&amp;action=edit&amp;mobileredirect=true</v>
      </c>
      <c r="AA31" s="45">
        <f>[1]Sheet1!AA31</f>
        <v>0</v>
      </c>
    </row>
    <row r="32" spans="1:27" s="55" customFormat="1" ht="45.95" customHeight="1">
      <c r="A32" s="45">
        <f>[1]Sheet1!A32</f>
        <v>54</v>
      </c>
      <c r="B32" s="125">
        <f>[1]Sheet1!B32</f>
        <v>46070.90347222222</v>
      </c>
      <c r="C32" s="125">
        <f>[1]Sheet1!C32</f>
        <v>46070.906944444447</v>
      </c>
      <c r="D32" s="45" t="str">
        <f>[1]Sheet1!D32</f>
        <v>ricky.pareja@laureate.pe</v>
      </c>
      <c r="E32" s="45" t="str">
        <f>[1]Sheet1!E32</f>
        <v>Ricky Pareja Medina</v>
      </c>
      <c r="F32" s="45" t="str">
        <f>[1]Sheet1!F32</f>
        <v>Ecommerce CIB - Automatizar Matricula Venta - CRM, Socrates, Spring, etc</v>
      </c>
      <c r="G32" s="45" t="str">
        <f>[1]Sheet1!G32</f>
        <v>Necesitamos automatizar el proceso de matricula para las ventas realizadas mediante el Ecommerce de Cibertec, logrando una experiencia en linea de cara al comprador y eficiencia operativa en los proceso internos.
La automatización incluye la creación del alumno, la generación del comprobante de pago, generación de accesos y credenciales, y potencialmente la inscripción en el LMS.</v>
      </c>
      <c r="H32" s="45" t="str">
        <f>[1]Sheet1!H32</f>
        <v>CIB</v>
      </c>
      <c r="I32" s="45" t="str">
        <f>[1]Sheet1!I32</f>
        <v>Ivan Olivares - VP Marketing y Comercial</v>
      </c>
      <c r="J32" s="45" t="str">
        <f>[1]Sheet1!J32</f>
        <v>Cristina del Risco</v>
      </c>
      <c r="K32" s="45">
        <f>[1]Sheet1!K32</f>
        <v>0</v>
      </c>
      <c r="L32" s="45" t="str">
        <f>[1]Sheet1!L32</f>
        <v>Jose Paredes</v>
      </c>
      <c r="M32" s="54">
        <f>[1]Sheet1!M32</f>
        <v>46203</v>
      </c>
      <c r="N32" s="54" t="str">
        <f>[1]Sheet1!N32</f>
        <v>Si</v>
      </c>
      <c r="O32" s="45" t="str">
        <f>[1]Sheet1!O32</f>
        <v>Digital &amp; IA</v>
      </c>
      <c r="P32" s="45">
        <f>[1]Sheet1!P32</f>
        <v>73951</v>
      </c>
      <c r="Q32" s="45" t="str">
        <f>[1]Sheet1!Q32</f>
        <v>Otro</v>
      </c>
      <c r="R32" s="45" t="str">
        <f>[1]Sheet1!R32</f>
        <v>El proceso de matrícula venta se ejecuta de manera manual consumiendo tiempo de los equipos involucraos (ventas, facturación, etc).</v>
      </c>
      <c r="S32" s="45">
        <f>[1]Sheet1!S32</f>
        <v>0</v>
      </c>
      <c r="T32" s="45" t="str">
        <f>[1]Sheet1!T32</f>
        <v>- Proceso de matrícula
- Proceso de facturación
- Proceso de conciliación
- Proceso de cobranza
- Proceso de generación de accesos y credenciales
Otros</v>
      </c>
      <c r="U32" s="45" t="str">
        <f>[1]Sheet1!U32</f>
        <v>Administrativos</v>
      </c>
      <c r="V32" s="45" t="str">
        <f>[1]Sheet1!V32</f>
        <v>Crecimiento escalable</v>
      </c>
      <c r="W32" s="45" t="str">
        <f>[1]Sheet1!W32</f>
        <v>No</v>
      </c>
      <c r="X32" s="45" t="str">
        <f>[1]Sheet1!X32</f>
        <v>Mayor a S/500,000.00</v>
      </c>
      <c r="Y32" s="45" t="str">
        <f>[1]Sheet1!Y32</f>
        <v>Eficiencia operativa</v>
      </c>
      <c r="Z32" s="45" t="str">
        <f>[1]Sheet1!Z32</f>
        <v>https://educorpperu-my.sharepoint.com/personal/diana_zapata_laureate_pe1/Documents/Aplicaciones/Microsoft%20Forms/REGISTRO%20DE%20INICIATIVAS/Pregunta/1%20Diagrama%20General_Ricky%20Pareja%20Medina.png; https://educorpperu-my.sharepoint.com/personal/diana_zapata_laureate_pe1/Documents/Aplicaciones/Microsoft%20Forms/REGISTRO%20DE%20INICIATIVAS/Pregunta/2%20UPC%20%26%20CIB%20-%20As%20is%20y%20to%20be%20alto%20nivel_Ricky%20Pareja%20Medina.png; https://educorpperu-my.sharepoint.com/personal/diana_zapata_laureate_pe1/_layouts/15/Doc.aspx?sourcedoc=%7B569EECAB-4159-4EEE-BFEB-576F178D9D2F%7D&amp;file=Requerimiento%20Automatizacion%20Ecommerce%20CIB%20So_Ricky%20Pareja%20Medina.pptx&amp;action=edit&amp;mobileredirect=true</v>
      </c>
      <c r="AA32" s="45">
        <f>[1]Sheet1!AA32</f>
        <v>2.9</v>
      </c>
    </row>
    <row r="33" spans="1:27" s="55" customFormat="1" ht="45.95" customHeight="1">
      <c r="A33" s="45">
        <f>[1]Sheet1!A33</f>
        <v>55</v>
      </c>
      <c r="B33" s="125">
        <f>[1]Sheet1!B33</f>
        <v>46071.365277777775</v>
      </c>
      <c r="C33" s="125">
        <f>[1]Sheet1!C33</f>
        <v>46071.393750000003</v>
      </c>
      <c r="D33" s="45" t="str">
        <f>[1]Sheet1!D33</f>
        <v>juan.nazario@upc.pe</v>
      </c>
      <c r="E33" s="45" t="str">
        <f>[1]Sheet1!E33</f>
        <v>Juan Francisco Nazario Vargas</v>
      </c>
      <c r="F33" s="45" t="str">
        <f>[1]Sheet1!F33</f>
        <v>Visualizar los Resultados Basados en Competencias en el dashboard para el sistema de Assessment</v>
      </c>
      <c r="G33" s="45" t="str">
        <f>[1]Sheet1!G33</f>
        <v>Necesitamos visualizar en el dashboard CBO (solución del proveedor de Blackboard – Anthology) los resultados por competencias de programa, facultad y generales, que son generados desde las evaluaciones realizadas en los cursos para dar agilidad y flexibilidad al proceso de Assessment cuando se requiera agregar nuevos programas y cursos, logrando reducir la tasa de errores que ha sido entre el 2% al 5%, en el caso de cursos y estudiantes de Pregrado, EPE y EPG.</v>
      </c>
      <c r="H33" s="45" t="str">
        <f>[1]Sheet1!H33</f>
        <v>UPC</v>
      </c>
      <c r="I33" s="45" t="str">
        <f>[1]Sheet1!I33</f>
        <v>Mónica García - VP Operaciones Digitales y Online</v>
      </c>
      <c r="J33" s="45" t="str">
        <f>[1]Sheet1!J33</f>
        <v>Silvana Balarezo</v>
      </c>
      <c r="K33" s="45">
        <f>[1]Sheet1!K33</f>
        <v>0</v>
      </c>
      <c r="L33" s="45" t="str">
        <f>[1]Sheet1!L33</f>
        <v>Ángela Lucano</v>
      </c>
      <c r="M33" s="54">
        <f>[1]Sheet1!M33</f>
        <v>46102</v>
      </c>
      <c r="N33" s="54" t="str">
        <f>[1]Sheet1!N33</f>
        <v>No</v>
      </c>
      <c r="O33" s="45" t="str">
        <f>[1]Sheet1!O33</f>
        <v> </v>
      </c>
      <c r="P33" s="45">
        <f>[1]Sheet1!P33</f>
        <v>0</v>
      </c>
      <c r="Q33" s="45" t="str">
        <f>[1]Sheet1!Q33</f>
        <v>Otro</v>
      </c>
      <c r="R33" s="45" t="str">
        <f>[1]Sheet1!R33</f>
        <v xml:space="preserve">La actualización de la jerarquía institucional es realizada de forma manual, la cual involucra la asignación de horas hombre y la probabilidad de que se puedan cometer errores al preparar la data a ser cargada en el aula virtual, impactando así, en los resultados, tanto en los dashboards, como en el portafolio de los estudiantes, debido a que la información relacionada a la jerarquía institucional está ligada al proceso de Assessment de Competencias.
Actualmente, tanto los dashboard, como los portafolios para docentes y estudiantes, se encuentran disponibles, sin embargo, no se ha podido hacer uso de estos ya que, al no contar con la Jerarquía Institucional actualizada, se corre el riesgo de no presentar la información correcta. Así mismo, conlleva a no contar con la información oportuna para las auditorías internas y externas, generando observaciones a los programas respectivos. </v>
      </c>
      <c r="S33" s="45">
        <f>[1]Sheet1!S33</f>
        <v>0</v>
      </c>
      <c r="T33" s="45" t="str">
        <f>[1]Sheet1!T33</f>
        <v>Proceso institucional de assessment uno a uno de competencias</v>
      </c>
      <c r="U33" s="45" t="str">
        <f>[1]Sheet1!U33</f>
        <v>Administrativos</v>
      </c>
      <c r="V33" s="45" t="str">
        <f>[1]Sheet1!V33</f>
        <v>Excelencia académica</v>
      </c>
      <c r="W33" s="45" t="str">
        <f>[1]Sheet1!W33</f>
        <v>No</v>
      </c>
      <c r="X33" s="45" t="str">
        <f>[1]Sheet1!X33</f>
        <v>Menor a S/100,000.00</v>
      </c>
      <c r="Y33" s="45" t="str">
        <f>[1]Sheet1!Y33</f>
        <v>Reduciría la tasa de errores que ha sido entre el 2% al 5%, en el caso de cursos y estudiantes de Pregrado, EPE y EPG.</v>
      </c>
      <c r="Z33" s="45" t="str">
        <f>[1]Sheet1!Z33</f>
        <v>https://educorpperu-my.sharepoint.com/personal/diana_zapata_laureate_pe1/_layouts/15/Doc.aspx?sourcedoc=%7BCA8AA8F1-8FEE-46BE-A6AE-099606DC8832%7D&amp;file=Solicitud%20integraci%C3%B3n%20Jerarqu%C3%ADa%20Institucional_Juan%20Francisco%20Nazar.pptx&amp;action=edit&amp;mobileredirect=true</v>
      </c>
      <c r="AA33" s="45">
        <f>[1]Sheet1!AA33</f>
        <v>0.95000000000000007</v>
      </c>
    </row>
    <row r="34" spans="1:27" s="55" customFormat="1" ht="45.95" customHeight="1">
      <c r="A34" s="45">
        <f>[1]Sheet1!A34</f>
        <v>56</v>
      </c>
      <c r="B34" s="125">
        <f>[1]Sheet1!B34</f>
        <v>46071.782638888886</v>
      </c>
      <c r="C34" s="125">
        <f>[1]Sheet1!C34</f>
        <v>46071.78402777778</v>
      </c>
      <c r="D34" s="45" t="str">
        <f>[1]Sheet1!D34</f>
        <v>juan.nazario@upc.pe</v>
      </c>
      <c r="E34" s="45" t="str">
        <f>[1]Sheet1!E34</f>
        <v>Juan Francisco Nazario Vargas</v>
      </c>
      <c r="F34" s="45" t="str">
        <f>[1]Sheet1!F34</f>
        <v>Sincronización de notas del aula virtual con el sistema académico</v>
      </c>
      <c r="G34" s="45" t="str">
        <f>[1]Sheet1!G34</f>
        <v>Necesitamos implementar la “sincronización de notas” (nota final o evaluaciones declaradas en el sílabo) para el aula virtual de UPC, usando el módulo de Blackboard Learn: Grades Journey, para que el profesor realice un solo ingreso de nota, logrando minimizar errores humanos de digitación de nota y eliminar solicitudes de trámite por error de digitación.</v>
      </c>
      <c r="H34" s="45" t="str">
        <f>[1]Sheet1!H34</f>
        <v>UPC</v>
      </c>
      <c r="I34" s="45" t="str">
        <f>[1]Sheet1!I34</f>
        <v>Mónica García - VP Operaciones Digitales y Online</v>
      </c>
      <c r="J34" s="45" t="str">
        <f>[1]Sheet1!J34</f>
        <v>Silvana Balarezo</v>
      </c>
      <c r="K34" s="45">
        <f>[1]Sheet1!K34</f>
        <v>0</v>
      </c>
      <c r="L34" s="45" t="str">
        <f>[1]Sheet1!L34</f>
        <v>Ángela Lucano</v>
      </c>
      <c r="M34" s="54">
        <f>[1]Sheet1!M34</f>
        <v>46101</v>
      </c>
      <c r="N34" s="54" t="str">
        <f>[1]Sheet1!N34</f>
        <v>No</v>
      </c>
      <c r="O34" s="45" t="str">
        <f>[1]Sheet1!O34</f>
        <v> </v>
      </c>
      <c r="P34" s="45">
        <f>[1]Sheet1!P34</f>
        <v>0</v>
      </c>
      <c r="Q34" s="45" t="str">
        <f>[1]Sheet1!Q34</f>
        <v>Otro</v>
      </c>
      <c r="R34" s="45" t="str">
        <f>[1]Sheet1!R34</f>
        <v>Registro de nota una sola vez en el aula virtual por parte del docente</v>
      </c>
      <c r="S34" s="45">
        <f>[1]Sheet1!S34</f>
        <v>0</v>
      </c>
      <c r="T34" s="45" t="str">
        <f>[1]Sheet1!T34</f>
        <v>Registro de notas</v>
      </c>
      <c r="U34" s="45" t="str">
        <f>[1]Sheet1!U34</f>
        <v>Docentes</v>
      </c>
      <c r="V34" s="45" t="str">
        <f>[1]Sheet1!V34</f>
        <v>Excelencia académica</v>
      </c>
      <c r="W34" s="45" t="str">
        <f>[1]Sheet1!W34</f>
        <v>No</v>
      </c>
      <c r="X34" s="45" t="str">
        <f>[1]Sheet1!X34</f>
        <v>No cuantificado o S/0</v>
      </c>
      <c r="Y34" s="45" t="str">
        <f>[1]Sheet1!Y34</f>
        <v>Mayor credibilidad del sistema académico
Menor carga administrativa - Experiencia docente
Mayor transparencia - Experiencia estudiante
Enfoque pedagógico real
Reputación institucional</v>
      </c>
      <c r="Z34" s="45" t="str">
        <f>[1]Sheet1!Z34</f>
        <v>https://educorpperu-my.sharepoint.com/personal/diana_zapata_laureate_pe1/_layouts/15/Doc.aspx?sourcedoc=%7B2286AFAF-CF5B-46C9-8F88-9FBDD1C01A75%7D&amp;file=Plantilla%20Solicitud%20de%20requerimientos%20Idea%20nu_Juan%20Francisco%20Nazar%202.pptx&amp;action=edit&amp;mobileredirect=true</v>
      </c>
      <c r="AA34" s="45">
        <f>[1]Sheet1!AA34</f>
        <v>1.25</v>
      </c>
    </row>
    <row r="35" spans="1:27" s="55" customFormat="1" ht="45.95" customHeight="1">
      <c r="A35" s="45">
        <f>[1]Sheet1!A35</f>
        <v>57</v>
      </c>
      <c r="B35" s="125">
        <f>[1]Sheet1!B35</f>
        <v>46071.777777777781</v>
      </c>
      <c r="C35" s="125">
        <f>[1]Sheet1!C35</f>
        <v>46072.386111111111</v>
      </c>
      <c r="D35" s="45" t="str">
        <f>[1]Sheet1!D35</f>
        <v>carlos.olivera@upn.edu.pe</v>
      </c>
      <c r="E35" s="45" t="str">
        <f>[1]Sheet1!E35</f>
        <v>Carlos Rau Olivera Fatacioli</v>
      </c>
      <c r="F35" s="45" t="str">
        <f>[1]Sheet1!F35</f>
        <v>Registro de matrícula en CRM Dynamics</v>
      </c>
      <c r="G35" s="45" t="str">
        <f>[1]Sheet1!G35</f>
        <v>Centralizar la información de carga académica (#cursos, #créditos) y el origen de la gestión en una sola interfaz dentro de Dynamics 365. Esto permitirá a los equipos de retención, acompañamiento y éxito estudiantil dispongan de un registro para actuar de forma proactiva y personalizada.</v>
      </c>
      <c r="H35" s="45" t="str">
        <f>[1]Sheet1!H35</f>
        <v>UPN</v>
      </c>
      <c r="I35" s="45" t="str">
        <f>[1]Sheet1!I35</f>
        <v>Mónica García - VP Operaciones Digitales y Online</v>
      </c>
      <c r="J35" s="45" t="str">
        <f>[1]Sheet1!J35</f>
        <v>Carlos Olivera</v>
      </c>
      <c r="K35" s="45">
        <f>[1]Sheet1!K35</f>
        <v>0</v>
      </c>
      <c r="L35" s="45" t="str">
        <f>[1]Sheet1!L35</f>
        <v>Ángela Lucano</v>
      </c>
      <c r="M35" s="54">
        <f>[1]Sheet1!M35</f>
        <v>46081</v>
      </c>
      <c r="N35" s="54" t="str">
        <f>[1]Sheet1!N35</f>
        <v>No</v>
      </c>
      <c r="O35" s="45" t="str">
        <f>[1]Sheet1!O35</f>
        <v> </v>
      </c>
      <c r="P35" s="45">
        <f>[1]Sheet1!P35</f>
        <v>0</v>
      </c>
      <c r="Q35" s="45" t="str">
        <f>[1]Sheet1!Q35</f>
        <v>Otro</v>
      </c>
      <c r="R35" s="45" t="str">
        <f>[1]Sheet1!R35</f>
        <v>La falta de información centralizada en el CRM impide que los equipos de retención y acompañamiento den seguimiento real al beneficio de matrícula proactiva, generando una gestión ciega que imposibilita validar el éxito del soporte o intervenir oportunamente en la inscripción del estudiante.</v>
      </c>
      <c r="S35" s="45">
        <f>[1]Sheet1!S35</f>
        <v>0</v>
      </c>
      <c r="T35" s="45" t="str">
        <f>[1]Sheet1!T35</f>
        <v>Onboarding y seguimiento intraciclo.</v>
      </c>
      <c r="U35" s="45">
        <f>[1]Sheet1!U35</f>
        <v>0</v>
      </c>
      <c r="V35" s="45" t="str">
        <f>[1]Sheet1!V35</f>
        <v>Excelencia Operativa</v>
      </c>
      <c r="W35" s="45" t="str">
        <f>[1]Sheet1!W35</f>
        <v>No</v>
      </c>
      <c r="X35" s="45">
        <f>[1]Sheet1!X35</f>
        <v>0</v>
      </c>
      <c r="Y35" s="45" t="str">
        <f>[1]Sheet1!Y35</f>
        <v>Mejorar la satisfacción de estudiantes con el proceso de matrícula y onboarding.</v>
      </c>
      <c r="Z35" s="45" t="str">
        <f>[1]Sheet1!Z35</f>
        <v>https://educorpperu-my.sharepoint.com/personal/diana_zapata_laureate_pe1/_layouts/15/Doc.aspx?sourcedoc=%7B59F35CDD-C20F-46ED-B2D2-4E433C29DE75%7D&amp;file=RQ%202026.02.18%20-%20Registro%20de%20matricula%20en%20CRM_Carlos%20Rau%20Olivera%20F.pptx&amp;action=edit&amp;mobileredirect=true</v>
      </c>
      <c r="AA35" s="45">
        <f>[1]Sheet1!AA35</f>
        <v>0.30000000000000004</v>
      </c>
    </row>
    <row r="36" spans="1:27" s="55" customFormat="1" ht="45.95" customHeight="1">
      <c r="A36" s="45">
        <f>[1]Sheet1!A36</f>
        <v>58</v>
      </c>
      <c r="B36" s="125">
        <f>[1]Sheet1!B36</f>
        <v>46077.447870370401</v>
      </c>
      <c r="C36" s="125">
        <f>[1]Sheet1!C36</f>
        <v>46077.465486111098</v>
      </c>
      <c r="D36" s="45" t="str">
        <f>[1]Sheet1!D36</f>
        <v>carla.arias@upn.edu.pe</v>
      </c>
      <c r="E36" s="45" t="str">
        <f>[1]Sheet1!E36</f>
        <v>Carla Arias Schreiber Ulloa</v>
      </c>
      <c r="F36" s="45" t="str">
        <f>[1]Sheet1!F36</f>
        <v>Modificación del etl "DTS BANNER - MIGRACION INFORMACION DE BANNER A UPNSAC - PARTE 2"</v>
      </c>
      <c r="G36" s="45" t="str">
        <f>[1]Sheet1!G36</f>
        <v>Necesitamos la modificación del ETL para que incluya las nuevas nomenclaturas de marcas para las solicitud de descuentos, logrando que el Portal pueda filtrar correctamente los estudiantes que cumplen los requisitos para estas solicitudes.</v>
      </c>
      <c r="H36" s="45" t="str">
        <f>[1]Sheet1!H36</f>
        <v>UPN</v>
      </c>
      <c r="I36" s="45" t="str">
        <f>[1]Sheet1!I36</f>
        <v>Alex Pendavis - VP Finanzas</v>
      </c>
      <c r="J36" s="45" t="str">
        <f>[1]Sheet1!J36</f>
        <v xml:space="preserve">Cindy Chuco </v>
      </c>
      <c r="K36" s="45">
        <f>[1]Sheet1!K36</f>
        <v>0</v>
      </c>
      <c r="L36" s="45" t="str">
        <f>[1]Sheet1!L36</f>
        <v>Jose Paredes</v>
      </c>
      <c r="M36" s="54">
        <f>[1]Sheet1!M36</f>
        <v>46078</v>
      </c>
      <c r="N36" s="54" t="str">
        <f>[1]Sheet1!N36</f>
        <v>No</v>
      </c>
      <c r="O36" s="45">
        <f>[1]Sheet1!O36</f>
        <v>0</v>
      </c>
      <c r="P36" s="45">
        <f>[1]Sheet1!P36</f>
        <v>0</v>
      </c>
      <c r="Q36" s="45" t="str">
        <f>[1]Sheet1!Q36</f>
        <v>Otro</v>
      </c>
      <c r="R36" s="45" t="str">
        <f>[1]Sheet1!R36</f>
        <v>El Portal está permitiendo que cualquier estudiante solicite descuentos, sin considerar la "marca" que viaja desde Banner. La marca permite asegurar que solo los estudiantes que cumplen con los requisitos puedan tener habilitado el trámite, a la fecha, se ha rechazado la solicitud a más de 170 estudiantes, generando reclamos y carga laboral al equipo de Finanzas.</v>
      </c>
      <c r="S36" s="45">
        <f>[1]Sheet1!S36</f>
        <v>0</v>
      </c>
      <c r="T36" s="45" t="str">
        <f>[1]Sheet1!T36</f>
        <v>Asignación de descuentos</v>
      </c>
      <c r="U36" s="45">
        <f>[1]Sheet1!U36</f>
        <v>0</v>
      </c>
      <c r="V36" s="45" t="str">
        <f>[1]Sheet1!V36</f>
        <v>Excelencia Operativa</v>
      </c>
      <c r="W36" s="45" t="str">
        <f>[1]Sheet1!W36</f>
        <v>No</v>
      </c>
      <c r="X36" s="45">
        <f>[1]Sheet1!X36</f>
        <v>0</v>
      </c>
      <c r="Y36" s="45" t="str">
        <f>[1]Sheet1!Y36</f>
        <v>Buen funcionamiento del proceso de solicitud de descuentos.</v>
      </c>
      <c r="Z36" s="45" t="str">
        <f>[1]Sheet1!Z36</f>
        <v>https://educorpperu-my.sharepoint.com/personal/diana_zapata_laureate_pe1/_layouts/15/Doc.aspx?sourcedoc=%7B85D6D6D9-2B9A-4FC8-A230-080EF86C7E48%7D&amp;file=Solicitud%20de%20actualizaci%C3%B3n%20de%20marcas%20en%20dos%20t_Carla%20Arias%20Schreibe.pptx&amp;action=edit&amp;mobileredirect=true</v>
      </c>
      <c r="AA36" s="45">
        <f>[1]Sheet1!AA36</f>
        <v>0.30000000000000004</v>
      </c>
    </row>
    <row r="37" spans="1:27" ht="45.95" customHeight="1">
      <c r="A37" s="45">
        <f>[1]Sheet1!A37</f>
        <v>59</v>
      </c>
      <c r="B37" s="125">
        <f>[1]Sheet1!B37</f>
        <v>46083.641898148097</v>
      </c>
      <c r="C37" s="125">
        <f>[1]Sheet1!C37</f>
        <v>46083.7032175926</v>
      </c>
      <c r="D37" s="45" t="str">
        <f>[1]Sheet1!D37</f>
        <v>carlos.sanchez@laureate.pe</v>
      </c>
      <c r="E37" s="45" t="str">
        <f>[1]Sheet1!E37</f>
        <v>Carlos Sanchez Rubio</v>
      </c>
      <c r="F37" s="45" t="str">
        <f>[1]Sheet1!F37</f>
        <v>Microsegmentación / Nanosegmentación de aplicaciones críticas</v>
      </c>
      <c r="G37" s="45" t="str">
        <f>[1]Sheet1!G37</f>
        <v>Necesitamos implementar microsegmentación en aplicaciones críticas, para limitar comunicaciones no autorizadas y contener movimientos laterales dentro de la red, logrando reducir la superficie de ataque y mejorar la resiliencia frente a incidentes de ciberseguridad.</v>
      </c>
      <c r="H37" s="45" t="str">
        <f>[1]Sheet1!H37</f>
        <v>CORP</v>
      </c>
      <c r="I37" s="45" t="str">
        <f>[1]Sheet1!I37</f>
        <v>Donoban Meza - Director Corp IT Security</v>
      </c>
      <c r="J37" s="45" t="str">
        <f>[1]Sheet1!J37</f>
        <v>Carlos Sánchez</v>
      </c>
      <c r="K37" s="45">
        <f>[1]Sheet1!K37</f>
        <v>0</v>
      </c>
      <c r="L37" s="45" t="str">
        <f>[1]Sheet1!L37</f>
        <v>Franco Vera</v>
      </c>
      <c r="M37" s="54">
        <f>[1]Sheet1!M37</f>
        <v>46203</v>
      </c>
      <c r="N37" s="54" t="str">
        <f>[1]Sheet1!N37</f>
        <v>No</v>
      </c>
      <c r="O37" s="45">
        <f>[1]Sheet1!O37</f>
        <v>0</v>
      </c>
      <c r="P37" s="45">
        <f>[1]Sheet1!P37</f>
        <v>0</v>
      </c>
      <c r="Q37" s="45" t="str">
        <f>[1]Sheet1!Q37</f>
        <v>Seguridad TI</v>
      </c>
      <c r="R37" s="45" t="str">
        <f>[1]Sheet1!R37</f>
        <v>Actualmente, las comunicaciones entre componentes o ambientes pueden ser más amplias de lo necesario. Esto facilita propagación de amenazas, movimientos laterales y mayores impactos ante el compromiso de un activo.</v>
      </c>
      <c r="S37" s="45">
        <f>[1]Sheet1!S37</f>
        <v>0</v>
      </c>
      <c r="T37" s="45" t="str">
        <f>[1]Sheet1!T37</f>
        <v>No aplica.</v>
      </c>
      <c r="U37" s="45">
        <f>[1]Sheet1!U37</f>
        <v>0</v>
      </c>
      <c r="V37" s="45" t="str">
        <f>[1]Sheet1!V37</f>
        <v>Excelencia Operativa</v>
      </c>
      <c r="W37" s="45" t="str">
        <f>[1]Sheet1!W37</f>
        <v>No</v>
      </c>
      <c r="X37" s="45">
        <f>[1]Sheet1!X37</f>
        <v>0</v>
      </c>
      <c r="Y37" s="45" t="str">
        <f>[1]Sheet1!Y37</f>
        <v>Fortalece la arquitectura de seguridad, mejora la contención de amenazas y reduce la superficie de ataque en entornos críticos. Incrementa la resiliencia tecnológica y mejora la capacidad de protección de servicios sensibles del negocio.</v>
      </c>
      <c r="Z37" s="45" t="str">
        <f>[1]Sheet1!Z37</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pdf</v>
      </c>
      <c r="AA37" s="45">
        <f>[1]Sheet1!AA37</f>
        <v>1.2</v>
      </c>
    </row>
    <row r="38" spans="1:27" ht="45.95" customHeight="1">
      <c r="A38" s="45">
        <f>[1]Sheet1!A38</f>
        <v>60</v>
      </c>
      <c r="B38" s="125">
        <f>[1]Sheet1!B38</f>
        <v>46083.704305555599</v>
      </c>
      <c r="C38" s="125">
        <f>[1]Sheet1!C38</f>
        <v>46083.706134259301</v>
      </c>
      <c r="D38" s="45" t="str">
        <f>[1]Sheet1!D38</f>
        <v>carlos.sanchez@laureate.pe</v>
      </c>
      <c r="E38" s="45" t="str">
        <f>[1]Sheet1!E38</f>
        <v>Carlos Sanchez Rubio</v>
      </c>
      <c r="F38" s="45" t="str">
        <f>[1]Sheet1!F38</f>
        <v>MFA para equipos de cómputo administrativos</v>
      </c>
      <c r="G38" s="45" t="str">
        <f>[1]Sheet1!G38</f>
        <v>Necesitamos implementar autenticación multifactor (MFA) en los equipos de cómputo administrativos, para reducir el riesgo de accesos no autorizados por robo o compromiso de credenciales, logrando fortalecer la seguridad del acceso a información corporativa y disminuir la probabilidad de incidentes de ciberseguridad.</v>
      </c>
      <c r="H38" s="45" t="str">
        <f>[1]Sheet1!H38</f>
        <v>CORP</v>
      </c>
      <c r="I38" s="45" t="str">
        <f>[1]Sheet1!I38</f>
        <v>Donoban Meza - Director Corp IT Security</v>
      </c>
      <c r="J38" s="45" t="str">
        <f>[1]Sheet1!J38</f>
        <v>Carlos Sánchez</v>
      </c>
      <c r="K38" s="45">
        <f>[1]Sheet1!K38</f>
        <v>0</v>
      </c>
      <c r="L38" s="45" t="str">
        <f>[1]Sheet1!L38</f>
        <v>Franco Vera</v>
      </c>
      <c r="M38" s="54">
        <f>[1]Sheet1!M38</f>
        <v>46203</v>
      </c>
      <c r="N38" s="54" t="str">
        <f>[1]Sheet1!N38</f>
        <v>No</v>
      </c>
      <c r="O38" s="45">
        <f>[1]Sheet1!O38</f>
        <v>0</v>
      </c>
      <c r="P38" s="45">
        <f>[1]Sheet1!P38</f>
        <v>0</v>
      </c>
      <c r="Q38" s="45" t="str">
        <f>[1]Sheet1!Q38</f>
        <v>Seguridad TI</v>
      </c>
      <c r="R38" s="45" t="str">
        <f>[1]Sheet1!R38</f>
        <v>Actualmente, el acceso a equipos administrativos depende principalmente de usuario y contraseña, lo que incrementa el riesgo de accesos indebidos ante phishing, reutilización o filtración de credenciales. Esto genera una exposición de seguridad relevante sobre información institucional y datos sensibles.</v>
      </c>
      <c r="S38" s="45">
        <f>[1]Sheet1!S38</f>
        <v>0</v>
      </c>
      <c r="T38" s="45" t="str">
        <f>[1]Sheet1!T38</f>
        <v>No Aplica</v>
      </c>
      <c r="U38" s="45">
        <f>[1]Sheet1!U38</f>
        <v>0</v>
      </c>
      <c r="V38" s="45" t="str">
        <f>[1]Sheet1!V38</f>
        <v>Excelencia Operativa</v>
      </c>
      <c r="W38" s="45" t="str">
        <f>[1]Sheet1!W38</f>
        <v>No</v>
      </c>
      <c r="X38" s="45">
        <f>[1]Sheet1!X38</f>
        <v>0</v>
      </c>
      <c r="Y38" s="45" t="str">
        <f>[1]Sheet1!Y38</f>
        <v>Fortalece el control de acceso a equipos corporativos, mejora la protección de información sensible y eleva el nivel de seguridad de la organización. Incrementa la confianza en el acceso remoto y presencial, y reduce la exposición ante phishing y robo de credenciales.</v>
      </c>
      <c r="Z38" s="45" t="str">
        <f>[1]Sheet1!Z38</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201.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201.pdf</v>
      </c>
      <c r="AA38" s="45">
        <f>[1]Sheet1!AA38</f>
        <v>1.2</v>
      </c>
    </row>
    <row r="39" spans="1:27" ht="45.95" customHeight="1">
      <c r="A39" s="45">
        <f>[1]Sheet1!A39</f>
        <v>61</v>
      </c>
      <c r="B39" s="125">
        <f>[1]Sheet1!B39</f>
        <v>46083.706215277802</v>
      </c>
      <c r="C39" s="125">
        <f>[1]Sheet1!C39</f>
        <v>46083.709166666697</v>
      </c>
      <c r="D39" s="45" t="str">
        <f>[1]Sheet1!D39</f>
        <v>carlos.sanchez@laureate.pe</v>
      </c>
      <c r="E39" s="45" t="str">
        <f>[1]Sheet1!E39</f>
        <v>Carlos Sanchez Rubio</v>
      </c>
      <c r="F39" s="45" t="str">
        <f>[1]Sheet1!F39</f>
        <v>API Pentesting</v>
      </c>
      <c r="G39" s="45" t="str">
        <f>[1]Sheet1!G39</f>
        <v>Necesitamos realizar pruebas de seguridad sobre APIs críticas, para identificar y corregir vulnerabilidades que puedan ser explotadas por atacantes, logrando reducir el riesgo de exposición de datos, interrupción de servicios y afectación a sistemas integrados.</v>
      </c>
      <c r="H39" s="45" t="str">
        <f>[1]Sheet1!H39</f>
        <v>CORP</v>
      </c>
      <c r="I39" s="45" t="str">
        <f>[1]Sheet1!I39</f>
        <v>Donoban Meza - Director Corp IT Security</v>
      </c>
      <c r="J39" s="45" t="str">
        <f>[1]Sheet1!J39</f>
        <v>Carlos Sánchez</v>
      </c>
      <c r="K39" s="45">
        <f>[1]Sheet1!K39</f>
        <v>0</v>
      </c>
      <c r="L39" s="45" t="str">
        <f>[1]Sheet1!L39</f>
        <v>Franco Vera</v>
      </c>
      <c r="M39" s="54">
        <f>[1]Sheet1!M39</f>
        <v>46295</v>
      </c>
      <c r="N39" s="54" t="str">
        <f>[1]Sheet1!N39</f>
        <v>No</v>
      </c>
      <c r="O39" s="45">
        <f>[1]Sheet1!O39</f>
        <v>0</v>
      </c>
      <c r="P39" s="45">
        <f>[1]Sheet1!P39</f>
        <v>0</v>
      </c>
      <c r="Q39" s="45" t="str">
        <f>[1]Sheet1!Q39</f>
        <v>Seguridad TI</v>
      </c>
      <c r="R39" s="45" t="str">
        <f>[1]Sheet1!R39</f>
        <v>Las APIs exponen servicios y datos sensibles, pero no todas cuentan con validaciones de seguridad verificadas de forma periódica. Esto puede permitir explotación de vulnerabilidades como exposición de datos, fallas de autenticación o acceso indebido.</v>
      </c>
      <c r="S39" s="45">
        <f>[1]Sheet1!S39</f>
        <v>0</v>
      </c>
      <c r="T39" s="45" t="str">
        <f>[1]Sheet1!T39</f>
        <v>No Aplica</v>
      </c>
      <c r="U39" s="45">
        <f>[1]Sheet1!U39</f>
        <v>0</v>
      </c>
      <c r="V39" s="45" t="str">
        <f>[1]Sheet1!V39</f>
        <v>Excelencia Operativa</v>
      </c>
      <c r="W39" s="45" t="str">
        <f>[1]Sheet1!W39</f>
        <v>No</v>
      </c>
      <c r="X39" s="45">
        <f>[1]Sheet1!X39</f>
        <v>0</v>
      </c>
      <c r="Y39" s="45" t="str">
        <f>[1]Sheet1!Y39</f>
        <v>Mejora la postura de seguridad de las APIs, fortalece la confianza en integraciones críticas y reduce el riesgo de exposición de información sensible. Contribuye al cumplimiento de buenas prácticas de seguridad y a una operación más segura y estable.</v>
      </c>
      <c r="Z39" s="45" t="str">
        <f>[1]Sheet1!Z39</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202.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202.pdf</v>
      </c>
      <c r="AA39" s="45">
        <f>[1]Sheet1!AA39</f>
        <v>1.2</v>
      </c>
    </row>
    <row r="40" spans="1:27" ht="45.95" customHeight="1">
      <c r="A40" s="45">
        <f>[1]Sheet1!A40</f>
        <v>62</v>
      </c>
      <c r="B40" s="125">
        <f>[1]Sheet1!B40</f>
        <v>46083.709212962996</v>
      </c>
      <c r="C40" s="125">
        <f>[1]Sheet1!C40</f>
        <v>46083.711898148104</v>
      </c>
      <c r="D40" s="45" t="str">
        <f>[1]Sheet1!D40</f>
        <v>carlos.sanchez@laureate.pe</v>
      </c>
      <c r="E40" s="45" t="str">
        <f>[1]Sheet1!E40</f>
        <v>Carlos Sanchez Rubio</v>
      </c>
      <c r="F40" s="45" t="str">
        <f>[1]Sheet1!F40</f>
        <v>Integración de sistemas críticos con el SIEM</v>
      </c>
      <c r="G40" s="45" t="str">
        <f>[1]Sheet1!G40</f>
        <v>Necesitamos integrar los sistemas críticos al SIEM, para centralizar eventos de seguridad y detectar oportunamente actividades sospechosas o incidentes, logrando mejorar la visibilidad, la capacidad de monitoreo y la respuesta ante amenazas.</v>
      </c>
      <c r="H40" s="45" t="str">
        <f>[1]Sheet1!H40</f>
        <v>CORP</v>
      </c>
      <c r="I40" s="45" t="str">
        <f>[1]Sheet1!I40</f>
        <v>Donoban Meza - Director Corp IT Security</v>
      </c>
      <c r="J40" s="45" t="str">
        <f>[1]Sheet1!J40</f>
        <v>Carlos Sánchez</v>
      </c>
      <c r="K40" s="45">
        <f>[1]Sheet1!K40</f>
        <v>0</v>
      </c>
      <c r="L40" s="45" t="str">
        <f>[1]Sheet1!L40</f>
        <v>Franco Vera</v>
      </c>
      <c r="M40" s="54">
        <f>[1]Sheet1!M40</f>
        <v>46326</v>
      </c>
      <c r="N40" s="54" t="str">
        <f>[1]Sheet1!N40</f>
        <v>No</v>
      </c>
      <c r="O40" s="45">
        <f>[1]Sheet1!O40</f>
        <v>0</v>
      </c>
      <c r="P40" s="45">
        <f>[1]Sheet1!P40</f>
        <v>0</v>
      </c>
      <c r="Q40" s="45" t="str">
        <f>[1]Sheet1!Q40</f>
        <v>Seguridad TI</v>
      </c>
      <c r="R40" s="45" t="str">
        <f>[1]Sheet1!R40</f>
        <v>Actualmente, no todos los sistemas críticos reportan sus eventos al SIEM, lo que limita la detección temprana de incidentes y reduce la visibilidad sobre actividades anómalas o compromisos de seguridad.</v>
      </c>
      <c r="S40" s="45">
        <f>[1]Sheet1!S40</f>
        <v>0</v>
      </c>
      <c r="T40" s="45" t="str">
        <f>[1]Sheet1!T40</f>
        <v>No Aplica</v>
      </c>
      <c r="U40" s="45" t="str">
        <f>[1]Sheet1!U40</f>
        <v>Ninguno</v>
      </c>
      <c r="V40" s="45" t="str">
        <f>[1]Sheet1!V40</f>
        <v>Excelencia Operativa</v>
      </c>
      <c r="W40" s="45" t="str">
        <f>[1]Sheet1!W40</f>
        <v>No</v>
      </c>
      <c r="X40" s="45" t="str">
        <f>[1]Sheet1!X40</f>
        <v>No cuantificado o S/0</v>
      </c>
      <c r="Y40" s="45" t="str">
        <f>[1]Sheet1!Y40</f>
        <v>Mejora la visibilidad sobre eventos de seguridad, fortalece la capacidad de respuesta ante incidentes y permite una gestión más oportuna de amenazas. Incrementa el control y la trazabilidad sobre sistemas críticos para el negocio.</v>
      </c>
      <c r="Z40" s="45" t="str">
        <f>[1]Sheet1!Z40</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203.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203.pdf</v>
      </c>
      <c r="AA40" s="45">
        <f>[1]Sheet1!AA40</f>
        <v>1.3499999999999999</v>
      </c>
    </row>
    <row r="41" spans="1:27" ht="45.95" customHeight="1">
      <c r="A41" s="45">
        <f>[1]Sheet1!A41</f>
        <v>63</v>
      </c>
      <c r="B41" s="125">
        <f>[1]Sheet1!B41</f>
        <v>46083.712094907401</v>
      </c>
      <c r="C41" s="125">
        <f>[1]Sheet1!C41</f>
        <v>46083.714675925898</v>
      </c>
      <c r="D41" s="45" t="str">
        <f>[1]Sheet1!D41</f>
        <v>carlos.sanchez@laureate.pe</v>
      </c>
      <c r="E41" s="45" t="str">
        <f>[1]Sheet1!E41</f>
        <v>Carlos Sanchez Rubio</v>
      </c>
      <c r="F41" s="45" t="str">
        <f>[1]Sheet1!F41</f>
        <v>Ejecución de BIA para sistemas críticos del negocio</v>
      </c>
      <c r="G41" s="45" t="str">
        <f>[1]Sheet1!G41</f>
        <v>Necesitamos realizar un Business Impact Analysis (BIA) de los sistemas críticos, para identificar su impacto sobre la operación y definir prioridades de recuperación, logrando fortalecer la continuidad del negocio y una mejor toma de decisiones ante contingencias.</v>
      </c>
      <c r="H41" s="45" t="str">
        <f>[1]Sheet1!H41</f>
        <v>CORP</v>
      </c>
      <c r="I41" s="45" t="str">
        <f>[1]Sheet1!I41</f>
        <v>Donoban Meza - Director Corp IT Security</v>
      </c>
      <c r="J41" s="45" t="str">
        <f>[1]Sheet1!J41</f>
        <v>Carlos Sánchez</v>
      </c>
      <c r="K41" s="45">
        <f>[1]Sheet1!K41</f>
        <v>0</v>
      </c>
      <c r="L41" s="45" t="str">
        <f>[1]Sheet1!L41</f>
        <v>Franco Vera</v>
      </c>
      <c r="M41" s="54">
        <f>[1]Sheet1!M41</f>
        <v>46356</v>
      </c>
      <c r="N41" s="54" t="str">
        <f>[1]Sheet1!N41</f>
        <v>No</v>
      </c>
      <c r="O41" s="45">
        <f>[1]Sheet1!O41</f>
        <v>0</v>
      </c>
      <c r="P41" s="45">
        <f>[1]Sheet1!P41</f>
        <v>0</v>
      </c>
      <c r="Q41" s="45" t="str">
        <f>[1]Sheet1!Q41</f>
        <v>Seguridad TI</v>
      </c>
      <c r="R41" s="45" t="str">
        <f>[1]Sheet1!R41</f>
        <v>Actualmente, no se cuenta con una evaluación formal y actualizada del impacto de indisponibilidad de sistemas críticos. Esto dificulta priorizar recuperación, asignar recursos y definir tiempos objetivos de continuidad.</v>
      </c>
      <c r="S41" s="45">
        <f>[1]Sheet1!S41</f>
        <v>0</v>
      </c>
      <c r="T41" s="45" t="str">
        <f>[1]Sheet1!T41</f>
        <v>Proceso de Continuidad del Negocio</v>
      </c>
      <c r="U41" s="45" t="str">
        <f>[1]Sheet1!U41</f>
        <v>Ninguno</v>
      </c>
      <c r="V41" s="45" t="str">
        <f>[1]Sheet1!V41</f>
        <v>Excelencia Operativa</v>
      </c>
      <c r="W41" s="45" t="str">
        <f>[1]Sheet1!W41</f>
        <v>No</v>
      </c>
      <c r="X41" s="45" t="str">
        <f>[1]Sheet1!X41</f>
        <v>No cuantificado o S/0</v>
      </c>
      <c r="Y41" s="45" t="str">
        <f>[1]Sheet1!Y41</f>
        <v>Fortalece la toma de decisiones ante contingencias, mejora la planificación de continuidad y alinea a TI con las prioridades reales del negocio. Permite una gestión más ordenada, objetiva y consensuada sobre sistemas críticos.</v>
      </c>
      <c r="Z41" s="45" t="str">
        <f>[1]Sheet1!Z41</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204.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204.pdf</v>
      </c>
      <c r="AA41" s="45">
        <f>[1]Sheet1!AA41</f>
        <v>1.3499999999999999</v>
      </c>
    </row>
    <row r="42" spans="1:27" ht="45.95" customHeight="1">
      <c r="A42" s="45">
        <f>[1]Sheet1!A42</f>
        <v>64</v>
      </c>
      <c r="B42" s="125">
        <f>[1]Sheet1!B42</f>
        <v>46083.714710648099</v>
      </c>
      <c r="C42" s="125">
        <f>[1]Sheet1!C42</f>
        <v>46083.720902777801</v>
      </c>
      <c r="D42" s="45" t="str">
        <f>[1]Sheet1!D42</f>
        <v>carlos.sanchez@laureate.pe</v>
      </c>
      <c r="E42" s="45" t="str">
        <f>[1]Sheet1!E42</f>
        <v>Carlos Sanchez Rubio</v>
      </c>
      <c r="F42" s="45" t="str">
        <f>[1]Sheet1!F42</f>
        <v>Verificación de Integridad de Backups</v>
      </c>
      <c r="G42" s="45" t="str">
        <f>[1]Sheet1!G42</f>
        <v>Necesitamos implementar un proceso de verificación de integridad de backups, para asegurar que los respaldos sean recuperables y confiables ante incidentes, logrando reducir el riesgo de fallas de restauración y fortalecer la continuidad operativa.</v>
      </c>
      <c r="H42" s="45" t="str">
        <f>[1]Sheet1!H42</f>
        <v>CORP</v>
      </c>
      <c r="I42" s="45" t="str">
        <f>[1]Sheet1!I42</f>
        <v>Donoban Meza - Director Corp IT Security</v>
      </c>
      <c r="J42" s="45" t="str">
        <f>[1]Sheet1!J42</f>
        <v>Carlos Sánchez</v>
      </c>
      <c r="K42" s="45">
        <f>[1]Sheet1!K42</f>
        <v>0</v>
      </c>
      <c r="L42" s="45" t="str">
        <f>[1]Sheet1!L42</f>
        <v>Franco Vera</v>
      </c>
      <c r="M42" s="54">
        <f>[1]Sheet1!M42</f>
        <v>46295</v>
      </c>
      <c r="N42" s="54" t="str">
        <f>[1]Sheet1!N42</f>
        <v>No</v>
      </c>
      <c r="O42" s="45">
        <f>[1]Sheet1!O42</f>
        <v>0</v>
      </c>
      <c r="P42" s="45">
        <f>[1]Sheet1!P42</f>
        <v>0</v>
      </c>
      <c r="Q42" s="45" t="str">
        <f>[1]Sheet1!Q42</f>
        <v>Seguridad TI</v>
      </c>
      <c r="R42" s="45" t="str">
        <f>[1]Sheet1!R42</f>
        <v>Contar con respaldos no garantiza su recuperación si no se valida periódicamente su integridad. Esto expone a la organización a fallas durante incidentes, ransomware o eventos de pérdida de información.</v>
      </c>
      <c r="S42" s="45">
        <f>[1]Sheet1!S42</f>
        <v>0</v>
      </c>
      <c r="T42" s="45" t="str">
        <f>[1]Sheet1!T42</f>
        <v>Proceso de Respaldo de Sistemas de Información</v>
      </c>
      <c r="U42" s="45">
        <f>[1]Sheet1!U42</f>
        <v>0</v>
      </c>
      <c r="V42" s="45" t="str">
        <f>[1]Sheet1!V42</f>
        <v>Excelencia Operativa</v>
      </c>
      <c r="W42" s="45" t="str">
        <f>[1]Sheet1!W42</f>
        <v>No</v>
      </c>
      <c r="X42" s="45">
        <f>[1]Sheet1!X42</f>
        <v>0</v>
      </c>
      <c r="Y42" s="45" t="str">
        <f>[1]Sheet1!Y42</f>
        <v>Aumenta la confianza en la estrategia de respaldo, fortalece la continuidad operativa y mejora la preparación ante incidentes como ransomware o fallas tecnológicas. Reduce la incertidumbre sobre la capacidad real de recuperación.</v>
      </c>
      <c r="Z42" s="45" t="str">
        <f>[1]Sheet1!Z42</f>
        <v>https://educorpperu-my.sharepoint.com/personal/diana_zapata_laureate_pe1/Documents/Aplicaciones/Microsoft%20Forms/REGISTRO%20DE%20INICIATIVAS%20-%20GESTI%C3%93N%20DE%20LA%20DEMANDA%20(2%201/Adjuntar%20sustentos%20que%20ayuden%20al%20entendimiento%20de/LIU%20ITSEC%20Strategy%20%26%20Roadmap%202026_Carlos%20Sanchez%20Rubio%205.pdf; https://educorpperu-my.sharepoint.com/personal/diana_zapata_laureate_pe1/Documents/Aplicaciones/Microsoft%20Forms/REGISTRO%20DE%20INICIATIVAS%20-%20GESTI%C3%93N%20DE%20LA%20DEMANDA%20(2%201/Adjuntar%20sustentos%20que%20ayuden%20al%20entendimiento%20de/RE_%20Roadmap%20de%20Proyectos%20Ciberseguridad%202026_Carlos%20Sanchez%20Rubio%205.pdf</v>
      </c>
      <c r="AA42" s="45">
        <f>[1]Sheet1!AA42</f>
        <v>1.2</v>
      </c>
    </row>
    <row r="43" spans="1:27" ht="45.95" customHeight="1">
      <c r="A43" s="45">
        <f>[1]Sheet1!A43</f>
        <v>65</v>
      </c>
      <c r="B43" s="125">
        <f>[1]Sheet1!B43</f>
        <v>46083.708483796298</v>
      </c>
      <c r="C43" s="125">
        <f>[1]Sheet1!C43</f>
        <v>46083.737210648098</v>
      </c>
      <c r="D43" s="45" t="str">
        <f>[1]Sheet1!D43</f>
        <v>frank.palomino@cibertec.pe</v>
      </c>
      <c r="E43" s="45" t="str">
        <f>[1]Sheet1!E43</f>
        <v>Frank Palomino Lizano</v>
      </c>
      <c r="F43" s="45" t="str">
        <f>[1]Sheet1!F43</f>
        <v>Reporte de asistencia y tardanza</v>
      </c>
      <c r="G43" s="45" t="str">
        <f>[1]Sheet1!G43</f>
        <v>Análisis de  asistencia y tardanza en base a falla de marcación por error de sistema y/o error humano</v>
      </c>
      <c r="H43" s="45" t="str">
        <f>[1]Sheet1!H43</f>
        <v>CIB</v>
      </c>
      <c r="I43" s="45" t="str">
        <f>[1]Sheet1!I43</f>
        <v>Humberto Marotta - Tecnologías y transformación digital</v>
      </c>
      <c r="J43" s="45" t="str">
        <f>[1]Sheet1!J43</f>
        <v>Juan Huapata</v>
      </c>
      <c r="K43" s="45">
        <f>[1]Sheet1!K43</f>
        <v>0</v>
      </c>
      <c r="L43" s="45" t="str">
        <f>[1]Sheet1!L43</f>
        <v>Gerson Vereau</v>
      </c>
      <c r="M43" s="54">
        <f>[1]Sheet1!M43</f>
        <v>46112</v>
      </c>
      <c r="N43" s="54" t="str">
        <f>[1]Sheet1!N43</f>
        <v>No</v>
      </c>
      <c r="O43" s="45">
        <f>[1]Sheet1!O43</f>
        <v>0</v>
      </c>
      <c r="P43" s="45">
        <f>[1]Sheet1!P43</f>
        <v>0</v>
      </c>
      <c r="Q43" s="45" t="str">
        <f>[1]Sheet1!Q43</f>
        <v>Otro</v>
      </c>
      <c r="R43" s="45" t="str">
        <f>[1]Sheet1!R43</f>
        <v xml:space="preserve">Reporte actual en gestión docente para la función no cumple con la necesidad realizando un trabajo manual muy arduo.
</v>
      </c>
      <c r="S43" s="45">
        <f>[1]Sheet1!S43</f>
        <v>0</v>
      </c>
      <c r="T43" s="45" t="str">
        <f>[1]Sheet1!T43</f>
        <v>Proceso planilla, programación de recuperación de clases, proceso de asistencias entre otros.</v>
      </c>
      <c r="U43" s="45">
        <f>[1]Sheet1!U43</f>
        <v>0</v>
      </c>
      <c r="V43" s="45" t="str">
        <f>[1]Sheet1!V43</f>
        <v>Excelencia operativa</v>
      </c>
      <c r="W43" s="45" t="str">
        <f>[1]Sheet1!W43</f>
        <v>No</v>
      </c>
      <c r="X43" s="45">
        <f>[1]Sheet1!X43</f>
        <v>0</v>
      </c>
      <c r="Y43" s="45" t="str">
        <f>[1]Sheet1!Y43</f>
        <v>Las mejoras  como seguimiento de asistencia docente, recuperación de clases y  contratación de docente que cumplan el horario establecido y a la una organización correcta para su pago de planilla</v>
      </c>
      <c r="Z43" s="45">
        <f>[1]Sheet1!Z43</f>
        <v>0</v>
      </c>
      <c r="AA43" s="45">
        <f>[1]Sheet1!AA43</f>
        <v>0.30000000000000004</v>
      </c>
    </row>
    <row r="44" spans="1:27" ht="45.95" customHeight="1">
      <c r="A44" s="45">
        <f>[1]Sheet1!A44</f>
        <v>66</v>
      </c>
      <c r="B44" s="125">
        <f>[1]Sheet1!B44</f>
        <v>46083.734027777798</v>
      </c>
      <c r="C44" s="125">
        <f>[1]Sheet1!C44</f>
        <v>46083.756967592599</v>
      </c>
      <c r="D44" s="45" t="str">
        <f>[1]Sheet1!D44</f>
        <v>eduardo.paul@cibertec.pe</v>
      </c>
      <c r="E44" s="45" t="str">
        <f>[1]Sheet1!E44</f>
        <v>Eduardo Paul Aguilar</v>
      </c>
      <c r="F44" s="45" t="str">
        <f>[1]Sheet1!F44</f>
        <v>Genesys – Implementación de Timestamps</v>
      </c>
      <c r="G44" s="45" t="str">
        <f>[1]Sheet1!G44</f>
        <v xml:space="preserve">Solicitar el desarrollo de que permitan obtener y exponer metadatos de los contactos gestionados en las listas de contactos, específicamente la fecha y hora de creación del contacto en Genesys y la fecha y hora del primer intento de contacto realizado por campañas outbound. Para, Contar con estos campos disponibles como atributos auxiliares dentro de las listas de contactos y/o accesibles vía Data Actions/API, de modo que puedan ser utilizados en segmentaciones, reportería operativa y análisis de tiempos de gestión. Logando,Permitirá medir con precisión los tiempos entre la inserción del lead en Genesys y su primera gestión, identificar retrasos operativos, optimizar priorización de contactos y mejorar la eficiencia del proceso de contacto
</v>
      </c>
      <c r="H44" s="45" t="str">
        <f>[1]Sheet1!H44</f>
        <v>LAU</v>
      </c>
      <c r="I44" s="45" t="str">
        <f>[1]Sheet1!I44</f>
        <v>Ivan Olivares - VP Marketing y Comercial</v>
      </c>
      <c r="J44" s="45" t="str">
        <f>[1]Sheet1!J44</f>
        <v>Pedro Guibar</v>
      </c>
      <c r="K44" s="45">
        <f>[1]Sheet1!K44</f>
        <v>0</v>
      </c>
      <c r="L44" s="45" t="str">
        <f>[1]Sheet1!L44</f>
        <v>Jose Paredes</v>
      </c>
      <c r="M44" s="54">
        <f>[1]Sheet1!M44</f>
        <v>46098</v>
      </c>
      <c r="N44" s="54" t="str">
        <f>[1]Sheet1!N44</f>
        <v>No</v>
      </c>
      <c r="O44" s="45">
        <f>[1]Sheet1!O44</f>
        <v>0</v>
      </c>
      <c r="P44" s="45">
        <f>[1]Sheet1!P44</f>
        <v>0</v>
      </c>
      <c r="Q44" s="45" t="str">
        <f>[1]Sheet1!Q44</f>
        <v>Otro</v>
      </c>
      <c r="R44" s="45" t="str">
        <f>[1]Sheet1!R44</f>
        <v>Actualmente las listas de contactos en Genesys Cloud no cuentan con los campos “Fecha de creación del lead” ni “Fecha de primera marcación”.
Esto limita la trazabilidad del ciclo de vida del lead, el control de SLA y la generación de reportes operativos. La información debe obtenerse mediante cruces manuales o reportes adicionales.</v>
      </c>
      <c r="S44" s="45">
        <f>[1]Sheet1!S44</f>
        <v>0</v>
      </c>
      <c r="T44" s="45" t="str">
        <f>[1]Sheet1!T44</f>
        <v>.Gestión de campañas outbound.
Seguimiento y trazabilidad de leads.
Medición de SLA comercial.
Reportería operativa y gerencial.</v>
      </c>
      <c r="U44" s="45" t="str">
        <f>[1]Sheet1!U44</f>
        <v>Administrativos</v>
      </c>
      <c r="V44" s="45" t="str">
        <f>[1]Sheet1!V44</f>
        <v>Excelencia Operativa</v>
      </c>
      <c r="W44" s="45" t="str">
        <f>[1]Sheet1!W44</f>
        <v>No</v>
      </c>
      <c r="X44" s="45" t="str">
        <f>[1]Sheet1!X44</f>
        <v>No cuantificado o S/0</v>
      </c>
      <c r="Y44" s="45" t="str">
        <f>[1]Sheet1!Y44</f>
        <v>Excelencia en la Experiencia del Cliente (CX): Proyecta una imagen de eficiencia y respeto por el tiempo del usuario, fortaleciendo el posicionamiento y la seriedad de la marca desde el primer contacto.
Maximización del "Momento de Compra": Permite interactuar con el prospecto mientras su necesidad está latente y su atención enfocada, evitando que el interés se enfríe o se traslade a la competencia.
Construcción de Confianza Temprana: Una respuesta ágil es percibida como una garantía de soporte y compromiso futuro, reduciendo drásticamente las barreras psicológicas para concretar la venta.</v>
      </c>
      <c r="Z44" s="45" t="str">
        <f>[1]Sheet1!Z44</f>
        <v>https://educorpperu-my.sharepoint.com/personal/diana_zapata_laureate_pe1/_layouts/15/Doc.aspx?sourcedoc=%7B8F59C472-75F3-48E0-9F18-E94B531DC819%7D&amp;file=Solicitud%20de%20requerimientos_Timestamps%201_Eduardo%20Paul%20Aguilar.pptx&amp;action=edit&amp;mobileredirect=true</v>
      </c>
      <c r="AA44" s="45">
        <f>[1]Sheet1!AA44</f>
        <v>0.60000000000000009</v>
      </c>
    </row>
    <row r="45" spans="1:27" ht="45.95" customHeight="1">
      <c r="A45" s="45">
        <f>[1]Sheet1!A45</f>
        <v>67</v>
      </c>
      <c r="B45" s="125">
        <f>[1]Sheet1!B45</f>
        <v>46086.675891203697</v>
      </c>
      <c r="C45" s="125">
        <f>[1]Sheet1!C45</f>
        <v>46086.694652777798</v>
      </c>
      <c r="D45" s="45" t="str">
        <f>[1]Sheet1!D45</f>
        <v>eduardo.paul@cibertec.pe</v>
      </c>
      <c r="E45" s="45" t="str">
        <f>[1]Sheet1!E45</f>
        <v>Eduardo Paul Aguilar</v>
      </c>
      <c r="F45" s="45" t="str">
        <f>[1]Sheet1!F45</f>
        <v>Visualización Adelantada de Clases - Sistema Gestión Docente</v>
      </c>
      <c r="G45" s="45" t="str">
        <f>[1]Sheet1!G45</f>
        <v xml:space="preserve">Necesitamos los alumnos y docentes puedan ver sus horario y clases programadas una semana antes de cada inicio. Para poder validar con anticipación algún inconsistencia en la información. Logrando reducir riesgos de ausencia de clases durante el inicio. </v>
      </c>
      <c r="H45" s="45" t="str">
        <f>[1]Sheet1!H45</f>
        <v>CIB</v>
      </c>
      <c r="I45" s="45" t="str">
        <f>[1]Sheet1!I45</f>
        <v>Danilo Tauil - GM TecVoc</v>
      </c>
      <c r="J45" s="45" t="str">
        <f>[1]Sheet1!J45</f>
        <v>Davi Paula Lima Goulart</v>
      </c>
      <c r="K45" s="45">
        <f>[1]Sheet1!K45</f>
        <v>0</v>
      </c>
      <c r="L45" s="45" t="str">
        <f>[1]Sheet1!L45</f>
        <v>Frank Palomino</v>
      </c>
      <c r="M45" s="54">
        <f>[1]Sheet1!M45</f>
        <v>46143</v>
      </c>
      <c r="N45" s="54" t="str">
        <f>[1]Sheet1!N45</f>
        <v>No</v>
      </c>
      <c r="O45" s="45">
        <f>[1]Sheet1!O45</f>
        <v>0</v>
      </c>
      <c r="P45" s="45">
        <f>[1]Sheet1!P45</f>
        <v>0</v>
      </c>
      <c r="Q45" s="45" t="str">
        <f>[1]Sheet1!Q45</f>
        <v>Otro</v>
      </c>
      <c r="R45" s="45" t="str">
        <f>[1]Sheet1!R45</f>
        <v>Hoy el equipo de TI ejecuta 10 dias con antes del inicio de clases un conjuntos de pases produccion para que los alumnos y docnetes puedan ver esta información. Luego un par de dias antes retornan a la normalidad los el programa.</v>
      </c>
      <c r="S45" s="45">
        <f>[1]Sheet1!S45</f>
        <v>0</v>
      </c>
      <c r="T45" s="45" t="str">
        <f>[1]Sheet1!T45</f>
        <v>Asignación de Recursos de TI. Proceso de Pase a Producción. Experiencia al estudiante.</v>
      </c>
      <c r="U45" s="45">
        <f>[1]Sheet1!U45</f>
        <v>0</v>
      </c>
      <c r="V45" s="45" t="str">
        <f>[1]Sheet1!V45</f>
        <v>Excelencia Operativa</v>
      </c>
      <c r="W45" s="45" t="str">
        <f>[1]Sheet1!W45</f>
        <v>No</v>
      </c>
      <c r="X45" s="45">
        <f>[1]Sheet1!X45</f>
        <v>0</v>
      </c>
      <c r="Y45" s="45" t="str">
        <f>[1]Sheet1!Y45</f>
        <v>Asegurar la mejora en la experiencia del estudiante.
Reducción de actividades administrativas de TI.</v>
      </c>
      <c r="Z45" s="45" t="str">
        <f>[1]Sheet1!Z45</f>
        <v>https://educorpperu-my.sharepoint.com/personal/diana_zapata_laureate_pe1/_layouts/15/Doc.aspx?sourcedoc=%7BF15528DB-4205-4182-80A5-0A8B8E36B1BE%7D&amp;file=Solicitud%20adelanto%20y%20retorno%20de%20visualizacion_Eduardo%20Paul%20Aguilar.pptx&amp;action=edit&amp;mobileredirect=true</v>
      </c>
      <c r="AA45" s="45">
        <f>[1]Sheet1!AA45</f>
        <v>0.30000000000000004</v>
      </c>
    </row>
    <row r="46" spans="1:27" ht="45.95" customHeight="1">
      <c r="A46" s="45">
        <f>[1]Sheet1!A46</f>
        <v>68</v>
      </c>
      <c r="B46" s="125">
        <f>[1]Sheet1!B46</f>
        <v>46091.775648148097</v>
      </c>
      <c r="C46" s="125">
        <f>[1]Sheet1!C46</f>
        <v>46091.799606481502</v>
      </c>
      <c r="D46" s="45" t="str">
        <f>[1]Sheet1!D46</f>
        <v>giancarlo.villacorta@upc.pe</v>
      </c>
      <c r="E46" s="45" t="str">
        <f>[1]Sheet1!E46</f>
        <v>Giancarlo Villacorta Quiñones</v>
      </c>
      <c r="F46" s="45" t="str">
        <f>[1]Sheet1!F46</f>
        <v>SUMA: weTALK - Automatización Placement Test WeTALK UPN</v>
      </c>
      <c r="G46" s="45" t="str">
        <f>[1]Sheet1!G46</f>
        <v>Necesitamos la automatización del proceso Placement Test WeTALK UPN; para cubrir la inscripción de alumnos, envío de correos automáticos, registro de resultados y transferencia en Banner; logrando soportar este proceso crítico debido al alto volumen de estudiantes impactados diariamente, al nivel de manualidad actual y a la carga operativa que recae en las distintas áreas involucradas.</v>
      </c>
      <c r="H46" s="45" t="str">
        <f>[1]Sheet1!H46</f>
        <v>UPN</v>
      </c>
      <c r="I46" s="45" t="str">
        <f>[1]Sheet1!I46</f>
        <v>Milagros Morgan - Rectorado UPC</v>
      </c>
      <c r="J46" s="45" t="str">
        <f>[1]Sheet1!J46</f>
        <v xml:space="preserve">Gali García </v>
      </c>
      <c r="K46" s="45">
        <f>[1]Sheet1!K46</f>
        <v>0</v>
      </c>
      <c r="L46" s="45" t="str">
        <f>[1]Sheet1!L46</f>
        <v>Ángela Lucano</v>
      </c>
      <c r="M46" s="54">
        <f>[1]Sheet1!M46</f>
        <v>46237</v>
      </c>
      <c r="N46" s="54" t="str">
        <f>[1]Sheet1!N46</f>
        <v>Si</v>
      </c>
      <c r="O46" s="45" t="str">
        <f>[1]Sheet1!O46</f>
        <v>Revenue Growth</v>
      </c>
      <c r="P46" s="45">
        <f>[1]Sheet1!P46</f>
        <v>76592</v>
      </c>
      <c r="Q46" s="45" t="str">
        <f>[1]Sheet1!Q46</f>
        <v>Otro</v>
      </c>
      <c r="R46" s="45" t="str">
        <f>[1]Sheet1!R46</f>
        <v>Actualmente todo el proceso de Placement test We talk UPN es soportado de forma manual</v>
      </c>
      <c r="S46" s="45">
        <f>[1]Sheet1!S46</f>
        <v>0</v>
      </c>
      <c r="T46" s="45" t="str">
        <f>[1]Sheet1!T46</f>
        <v>Placement test we talk UPN</v>
      </c>
      <c r="U46" s="45">
        <f>[1]Sheet1!U46</f>
        <v>0</v>
      </c>
      <c r="V46" s="45" t="str">
        <f>[1]Sheet1!V46</f>
        <v>Excelencia operativa</v>
      </c>
      <c r="W46" s="45" t="str">
        <f>[1]Sheet1!W46</f>
        <v>No</v>
      </c>
      <c r="X46" s="45">
        <f>[1]Sheet1!X46</f>
        <v>0</v>
      </c>
      <c r="Y46" s="45" t="str">
        <f>[1]Sheet1!Y46</f>
        <v xml:space="preserve">Este proceso resulta crítico debido al alto volumen de estudiantes impactados diariamente, al nivel de manualidad actual y a la carga operativa que recae en las distintas áreas involucradas. Además que busca mejorar la experiencia del alumno
</v>
      </c>
      <c r="Z46" s="45" t="str">
        <f>[1]Sheet1!Z46</f>
        <v>https://educorpperu-my.sharepoint.com/personal/diana_zapata_laureate_pe1/_layouts/15/Doc.aspx?sourcedoc=%7BE82EB908-B186-4F00-836F-E5E173642CCB%7D&amp;file=Solicitud%20de%20requerimientos%20Automatizaci%C3%B3n%20Pl_Giancarlo%20Villacorta.pptx&amp;action=edit&amp;mobileredirect=true</v>
      </c>
      <c r="AA46" s="45">
        <f>[1]Sheet1!AA46</f>
        <v>1.8</v>
      </c>
    </row>
    <row r="47" spans="1:27" ht="45.95" customHeight="1">
      <c r="A47" s="45">
        <f>[1]Sheet1!A47</f>
        <v>69</v>
      </c>
      <c r="B47" s="125">
        <f>[1]Sheet1!B47</f>
        <v>46093.419641203698</v>
      </c>
      <c r="C47" s="125">
        <f>[1]Sheet1!C47</f>
        <v>46093.4243055556</v>
      </c>
      <c r="D47" s="45" t="str">
        <f>[1]Sheet1!D47</f>
        <v>jose.herbozo@upn.edu.pe</v>
      </c>
      <c r="E47" s="45" t="str">
        <f>[1]Sheet1!E47</f>
        <v>Jose Paredes Herbozo</v>
      </c>
      <c r="F47" s="45" t="str">
        <f>[1]Sheet1!F47</f>
        <v>Admisión online - Habilitación de funcionalidades en CRM UPN - Admisión On Line RITM0603995</v>
      </c>
      <c r="G47" s="45" t="str">
        <f>[1]Sheet1!G47</f>
        <v>Necesitamos la creación de Servicios de integración con CRM
para que realicemos las integraciones necesarias en la nueva plataforma de admisión Online
logrando implementar una plataforma digital que permita reducir la deserción en las etapas previas a la matrícula, interviniendo en el momento de mayor intención del postulante.</v>
      </c>
      <c r="H47" s="45" t="str">
        <f>[1]Sheet1!H47</f>
        <v>UPN</v>
      </c>
      <c r="I47" s="45" t="str">
        <f>[1]Sheet1!I47</f>
        <v>Ivan Olivares - VP Marketing y Comercial</v>
      </c>
      <c r="J47" s="45" t="str">
        <f>[1]Sheet1!J47</f>
        <v>Roberto Yepez</v>
      </c>
      <c r="K47" s="45">
        <f>[1]Sheet1!K47</f>
        <v>0</v>
      </c>
      <c r="L47" s="45" t="str">
        <f>[1]Sheet1!L47</f>
        <v>Jose Paredes</v>
      </c>
      <c r="M47" s="54">
        <f>[1]Sheet1!M47</f>
        <v>46142</v>
      </c>
      <c r="N47" s="54" t="str">
        <f>[1]Sheet1!N47</f>
        <v>Si</v>
      </c>
      <c r="O47" s="45" t="str">
        <f>[1]Sheet1!O47</f>
        <v>Digital &amp; IA</v>
      </c>
      <c r="P47" s="45">
        <f>[1]Sheet1!P47</f>
        <v>75411</v>
      </c>
      <c r="Q47" s="45" t="str">
        <f>[1]Sheet1!Q47</f>
        <v>Otro</v>
      </c>
      <c r="R47" s="45" t="str">
        <f>[1]Sheet1!R47</f>
        <v>Hoy existe un único canal de admisión, el cual es atendido al 100% por asesores comerciales.
El proceso cuenta con:
Asesoría al interesado.
Prospección del mismo (entendimiento de la necesidad).
Atención a servicios complementarios al proceso de Admisión como Convalidación.
Realizar los pasos del proceso de admisión que incluye solicitud de documentos, pagos, y gestiones de asesoría al interesado
Esto genera un tiempo prolongado del proceso, lo que puede traer abandonos</v>
      </c>
      <c r="S47" s="45">
        <f>[1]Sheet1!S47</f>
        <v>0</v>
      </c>
      <c r="T47" s="45" t="str">
        <f>[1]Sheet1!T47</f>
        <v>Proceso de Admisión</v>
      </c>
      <c r="U47" s="45">
        <f>[1]Sheet1!U47</f>
        <v>0</v>
      </c>
      <c r="V47" s="45" t="str">
        <f>[1]Sheet1!V47</f>
        <v>Crecimiento escalable</v>
      </c>
      <c r="W47" s="45" t="str">
        <f>[1]Sheet1!W47</f>
        <v>No</v>
      </c>
      <c r="X47" s="45">
        <f>[1]Sheet1!X47</f>
        <v>0</v>
      </c>
      <c r="Y47" s="45" t="str">
        <f>[1]Sheet1!Y47</f>
        <v>Mejorar la experiencia del prospecto, reducir la operatividad del equipo de admisión, reducción los tiempos de matrícula en al menos 48 hrs</v>
      </c>
      <c r="Z47" s="45" t="str">
        <f>[1]Sheet1!Z47</f>
        <v>https://educorpperu-my.sharepoint.com/personal/diana_zapata_laureate_pe1/_layouts/15/Doc.aspx?sourcedoc=%7B61466882-7AAC-4A5D-9EE1-5CB4289AD248%7D&amp;file=Solicitud%20de%20requerimientos%20Idea%20nueva%20y%20mejo_Jose%20Paredes%20Herbozo.pptx&amp;action=edit&amp;mobileredirect=true</v>
      </c>
      <c r="AA47" s="45">
        <f>[1]Sheet1!AA47</f>
        <v>2</v>
      </c>
    </row>
    <row r="48" spans="1:27" ht="45.95" customHeight="1">
      <c r="A48" s="45">
        <f>[1]Sheet1!A48</f>
        <v>70</v>
      </c>
      <c r="B48" s="125">
        <f>[1]Sheet1!B48</f>
        <v>46092.6265277778</v>
      </c>
      <c r="C48" s="125">
        <f>[1]Sheet1!C48</f>
        <v>46093.507175925901</v>
      </c>
      <c r="D48" s="45" t="str">
        <f>[1]Sheet1!D48</f>
        <v>giancarlo.villacorta@upc.pe</v>
      </c>
      <c r="E48" s="45" t="str">
        <f>[1]Sheet1!E48</f>
        <v>Giancarlo Villacorta Quiñones</v>
      </c>
      <c r="F48" s="45" t="str">
        <f>[1]Sheet1!F48</f>
        <v>Automatización de reportería Funnel</v>
      </c>
      <c r="G48" s="45" t="str">
        <f>[1]Sheet1!G48</f>
        <v xml:space="preserve">Necesitamos Replicar el modelo de funnel automatizado diario que ya opera en UPC para UPN, Cibertec y Portuges UPN, generando archivos planos diarios (“sábanas”) por institución con la misma estructura (≈ 88 campos), para trazabilidad completa del prospecto y toma de decisiones comercial en tiempo real; para tener la trazabilidad del prospecto; logrando ahorro operativo: liberación de ~3 horas diarias del equipo (procesos manuales → ETL). Time‑to‑insight temprano (8–9 a.m.): activar tácticas de contactabilidad en registros sin toque/bajo toque, reasignar fuerza comercial, y seguir conversiones al día. Homologación de reporting entre instituciones y menor tasa de incidencias de datos.
</v>
      </c>
      <c r="H48" s="45" t="str">
        <f>[1]Sheet1!H48</f>
        <v>UPC</v>
      </c>
      <c r="I48" s="45" t="str">
        <f>[1]Sheet1!I48</f>
        <v>Ivan Olivares - VP Marketing y Comercial</v>
      </c>
      <c r="J48" s="45" t="str">
        <f>[1]Sheet1!J48</f>
        <v xml:space="preserve">Gianfranco Espinoza </v>
      </c>
      <c r="K48" s="45">
        <f>[1]Sheet1!K48</f>
        <v>0</v>
      </c>
      <c r="L48" s="45" t="str">
        <f>[1]Sheet1!L48</f>
        <v>Giancarlo Villacorta</v>
      </c>
      <c r="M48" s="54">
        <f>[1]Sheet1!M48</f>
        <v>46174</v>
      </c>
      <c r="N48" s="54" t="str">
        <f>[1]Sheet1!N48</f>
        <v>Si</v>
      </c>
      <c r="O48" s="45" t="str">
        <f>[1]Sheet1!O48</f>
        <v>Revenue Growth</v>
      </c>
      <c r="P48" s="45">
        <f>[1]Sheet1!P48</f>
        <v>0</v>
      </c>
      <c r="Q48" s="45" t="str">
        <f>[1]Sheet1!Q48</f>
        <v>Otro</v>
      </c>
      <c r="R48" s="45" t="str">
        <f>[1]Sheet1!R48</f>
        <v>Se requiere desarrollar nuevas funcionalidades para automatización de reportes funnel.</v>
      </c>
      <c r="S48" s="45">
        <f>[1]Sheet1!S48</f>
        <v>0</v>
      </c>
      <c r="T48" s="45" t="str">
        <f>[1]Sheet1!T48</f>
        <v>Inscripciones</v>
      </c>
      <c r="U48" s="45">
        <f>[1]Sheet1!U48</f>
        <v>0</v>
      </c>
      <c r="V48" s="45" t="str">
        <f>[1]Sheet1!V48</f>
        <v>Excelencia Operativa;Innovación y Crecimiento;Transformación Digital</v>
      </c>
      <c r="W48" s="45" t="str">
        <f>[1]Sheet1!W48</f>
        <v>No</v>
      </c>
      <c r="X48" s="45">
        <f>[1]Sheet1!X48</f>
        <v>0</v>
      </c>
      <c r="Y48" s="45" t="str">
        <f>[1]Sheet1!Y48</f>
        <v>Esta iniciativa tiene como objetivo incrementar los ingresos proyectados mediante el aumento del número de estudiantes matriculados en los próximos años, así como mejorar la eficiencia en el servicio brindado a los estudiantes.</v>
      </c>
      <c r="Z48" s="45" t="str">
        <f>[1]Sheet1!Z48</f>
        <v>https://educorpperu-my.sharepoint.com/personal/diana_zapata_laureate_pe1/Documents/Aplicaciones/Microsoft%20Forms/REGISTRO%20DE%20INICIATIVAS%20-%20GESTI%C3%93N%20DE%20LA%20DEMANDA%20(2%201/Adjuntar%20sustentos%20que%20ayuden%20al%20entendimiento%20de/ZAT%20-%20Prop%20LAUREATE%20-%20Funnel%20WeTalk%20UPN%20y%20CIB_Giancarlo%20Villacorta.pdf; https://educorpperu-my.sharepoint.com/personal/diana_zapata_laureate_pe1/_layouts/15/Doc.aspx?sourcedoc=%7BF5B6BEC3-5639-40C6-A46D-7FF2BCBD6E34%7D&amp;file=Solicitud%20de%20requerimientos%20Automatizaci%C3%B3n%20de_Giancarlo%20Villacorta.pptx&amp;action=edit&amp;mobileredirect=true</v>
      </c>
      <c r="AA48" s="45">
        <f>[1]Sheet1!AA48</f>
        <v>1.5</v>
      </c>
    </row>
    <row r="49" spans="1:27" ht="45.95" customHeight="1">
      <c r="A49" s="45">
        <f>[1]Sheet1!A49</f>
        <v>71</v>
      </c>
      <c r="B49" s="125">
        <f>[1]Sheet1!B49</f>
        <v>46093.733761574098</v>
      </c>
      <c r="C49" s="125">
        <f>[1]Sheet1!C49</f>
        <v>46093.827060185198</v>
      </c>
      <c r="D49" s="45" t="str">
        <f>[1]Sheet1!D49</f>
        <v>ronald.benites@laureate.pe</v>
      </c>
      <c r="E49" s="45" t="str">
        <f>[1]Sheet1!E49</f>
        <v>Ronald Benites Vilchez</v>
      </c>
      <c r="F49" s="45" t="str">
        <f>[1]Sheet1!F49</f>
        <v>[Horacius 1] -Automatización end-to-end de la creación de cuentas del AD y cálculo de la denominación del correo institucional mediante HORACIUS en UPN, UPC y CIB. incluyendo la construcción de APIs en HCM.</v>
      </c>
      <c r="G49" s="45" t="str">
        <f>[1]Sheet1!G49</f>
        <v>Necesitamos establecer un proceso estandarizado y automatizado a través de Horacius para la creación de la identidad digital de los colaboradores, incluyendo la generación de la cuenta de Active Directory y el cálculo de la denominación del correo institucional, para que se eliminen los procesos manuales o parcialmente automatizados que actualmente existen en las instituciones y se reduzcan reprocesos y dependencias operativas en la habilitación de cuentas y accesos,logrando mejorar la eficiencia operativa, asegurar la habilitación oportuna de accesos para los colaboradores y fortalecer la trazabilidad y el control en la gestión de identidades y accesos.</v>
      </c>
      <c r="H49" s="45" t="str">
        <f>[1]Sheet1!H49</f>
        <v>LAU</v>
      </c>
      <c r="I49" s="45" t="str">
        <f>[1]Sheet1!I49</f>
        <v>Humberto Marotta - Tecnologías y transformación digital</v>
      </c>
      <c r="J49" s="45" t="str">
        <f>[1]Sheet1!J49</f>
        <v xml:space="preserve">Henry Longa </v>
      </c>
      <c r="K49" s="45">
        <f>[1]Sheet1!K49</f>
        <v>0</v>
      </c>
      <c r="L49" s="45" t="str">
        <f>[1]Sheet1!L49</f>
        <v>Gerson Vereau</v>
      </c>
      <c r="M49" s="54">
        <f>[1]Sheet1!M49</f>
        <v>46142</v>
      </c>
      <c r="N49" s="54" t="str">
        <f>[1]Sheet1!N49</f>
        <v>No</v>
      </c>
      <c r="O49" s="45">
        <f>[1]Sheet1!O49</f>
        <v>0</v>
      </c>
      <c r="P49" s="45">
        <f>[1]Sheet1!P49</f>
        <v>0</v>
      </c>
      <c r="Q49" s="45" t="str">
        <f>[1]Sheet1!Q49</f>
        <v>Otro</v>
      </c>
      <c r="R49" s="45" t="str">
        <f>[1]Sheet1!R49</f>
        <v>Actualmente, la creación de la identidad digital de los colaboradores —incluyendo la generación de la cuenta de Active Directory (AD) y del correo institucional— se realiza mediante procesos distintos entre las instituciones y con diferentes niveles de automatización. Mientras que en UPN la creación de la cuenta de AD se realiza a través de Horacius pero el cálculo y validación de la denominación del correo se gestiona manualmente, en UPC este proceso se realiza mediante la aplicación IDUSUARIO, y en Cibertec se ejecuta de forma manual.
Esta diversidad de mecanismos evidencia la ausencia de un proceso estándar para la creación de identidades digitales, lo que genera dependencias operativas, posibles reprocesos y falta de consistencia en la habilitación de cuentas. Como consecuencia, se incrementa la carga operativa del equipo de TI, se presentan demoras en la habilitación de cuentas y accesos para los colaboradores y se dificulta asegurar una trazabilidad homogénea del proceso entre las instituciones. Esta situación evidencia la necesidad de establecer un proceso centralizado y estandarizado a través de Horacius que permita gestionar de forma automatizada la creación de cuentas de AD y el cálculo de la denominación de la cuenta de correo institucional.</v>
      </c>
      <c r="S49" s="45">
        <f>[1]Sheet1!S49</f>
        <v>0</v>
      </c>
      <c r="T49" s="45" t="str">
        <f>[1]Sheet1!T49</f>
        <v>Proceso de incorporación y gestión de colaboradores 
Procesos operativos del negocio que utilizan aplicaciones institucionales, 
Proceso de gestión de identidades y accesos 
Procesos de control y cumplimiento regulatorio</v>
      </c>
      <c r="U49" s="45" t="str">
        <f>[1]Sheet1!U49</f>
        <v>Todos</v>
      </c>
      <c r="V49" s="45" t="str">
        <f>[1]Sheet1!V49</f>
        <v>Excelencia operativa</v>
      </c>
      <c r="W49" s="45" t="str">
        <f>[1]Sheet1!W49</f>
        <v>No</v>
      </c>
      <c r="X49" s="45" t="str">
        <f>[1]Sheet1!X49</f>
        <v>Menor a S/100,000.00</v>
      </c>
      <c r="Y49" s="45" t="str">
        <f>[1]Sheet1!Y49</f>
        <v>Estandarización del proceso de creación de identidades digitales para colaboradores en todas las instituciones, asegurando consistencia en la generación de cuentas de Active Directory y correo institucional.
Mejora en la experiencia del colaborador, al contar oportunamente con su cuenta institucional y accesos necesarios para iniciar sus funciones.
Mayor trazabilidad y control en la gestión de identidades y accesos, permitiendo registrar de forma centralizada la creación de cuentas y su relación con los procesos de provisión de accesos.
Reducción de errores operativos y reprocesos, al eliminar actividades manuales en el cálculo y validación de la denominación del correo institucional.
Fortalecimiento de los controles de acceso a sistemas, contribuyendo al cumplimiento de requerimientos de auditoría y controles regulatorios asociados a la gestión de identidades y accesos.</v>
      </c>
      <c r="Z49" s="45" t="str">
        <f>[1]Sheet1!Z49</f>
        <v>https://educorpperu-my.sharepoint.com/personal/diana_zapata_laureate_pe1/Documents/Aplicaciones/Microsoft%20Forms/REGISTRO%20DE%20INICIATIVAS%20-%20GESTI%C3%93N%20DE%20LA%20DEMANDA%20(2%201/Adjuntar%20sustentos%20que%20ayuden%20al%20entendimiento%20de/Horacius%20-%20Creaci%C3%B3n%20Cuentas%20AD_Ronald%20Benites%20Vilch.pdf; https://educorpperu-my.sharepoint.com/personal/diana_zapata_laureate_pe1/Documents/Aplicaciones/Microsoft%20Forms/REGISTRO%20DE%20INICIATIVAS%20-%20GESTI%C3%93N%20DE%20LA%20DEMANDA%20(2%201/Adjuntar%20sustentos%20que%20ayuden%20al%20entendimiento%20de/Aprobaci%C3%B3n%20VP-Humberto_Ronald%20Benites%20Vilch.pdf; https://educorpperu-my.sharepoint.com/personal/diana_zapata_laureate_pe1/_layouts/15/Doc.aspx?sourcedoc=%7B556D03DF-1E4D-44F0-90C3-FFDA059FFAAD%7D&amp;file=LINK%20VIDEO%20DE%20LA%20REUNI%C3%93N%20SOBRE%20ALCANCE%20DE%20LA_Ronald%20Benites%20Vilch.docx&amp;action=default&amp;mobileredirect=true</v>
      </c>
      <c r="AA49" s="45">
        <f>[1]Sheet1!AA49</f>
        <v>1.35</v>
      </c>
    </row>
    <row r="50" spans="1:27" ht="45.95" customHeight="1">
      <c r="A50" s="45">
        <f>[1]Sheet1!A50</f>
        <v>72</v>
      </c>
      <c r="B50" s="125">
        <f>[1]Sheet1!B50</f>
        <v>46097.4821296296</v>
      </c>
      <c r="C50" s="125">
        <f>[1]Sheet1!C50</f>
        <v>46097.537592592598</v>
      </c>
      <c r="D50" s="45" t="str">
        <f>[1]Sheet1!D50</f>
        <v>kenjhy.torres@upc.pe</v>
      </c>
      <c r="E50" s="45" t="str">
        <f>[1]Sheet1!E50</f>
        <v>Kenjhy Torres Vidalon</v>
      </c>
      <c r="F50" s="45" t="str">
        <f>[1]Sheet1!F50</f>
        <v>Correcta visualización de requisitos de cursos con equivalencia</v>
      </c>
      <c r="G50" s="45" t="str">
        <f>[1]Sheet1!G50</f>
        <v>Necesitamos ajustar la visualización de los requisitos de cursos para mostrar solo los requisitos reales, excluyendo equivalencias internas en los planes curriculares, para evitar que estudiantes y personal administrativo visualicen configuraciones internas de equivalencias en Banner, logrando facilitar auditorías y revisiones curriculares, y reducir consultas o reclamos de aproximadamente 70 000 estudiantes.</v>
      </c>
      <c r="H50" s="45" t="str">
        <f>[1]Sheet1!H50</f>
        <v>UPC</v>
      </c>
      <c r="I50" s="45" t="str">
        <f>[1]Sheet1!I50</f>
        <v>Milagros Morgan - Rectorado UPC</v>
      </c>
      <c r="J50" s="45" t="str">
        <f>[1]Sheet1!J50</f>
        <v>Alice Rodrigues</v>
      </c>
      <c r="K50" s="45">
        <f>[1]Sheet1!K50</f>
        <v>0</v>
      </c>
      <c r="L50" s="45" t="str">
        <f>[1]Sheet1!L50</f>
        <v>Ángela Lucano</v>
      </c>
      <c r="M50" s="54">
        <f>[1]Sheet1!M50</f>
        <v>46142</v>
      </c>
      <c r="N50" s="54" t="str">
        <f>[1]Sheet1!N50</f>
        <v>No</v>
      </c>
      <c r="O50" s="45">
        <f>[1]Sheet1!O50</f>
        <v>0</v>
      </c>
      <c r="P50" s="45">
        <f>[1]Sheet1!P50</f>
        <v>0</v>
      </c>
      <c r="Q50" s="45" t="str">
        <f>[1]Sheet1!Q50</f>
        <v>Otro</v>
      </c>
      <c r="R50" s="45" t="str">
        <f>[1]Sheet1!R50</f>
        <v>Garantizar la correcta interpretación de los prerrequisitos de los 104 planes curriculares tras la actualización de todas las carreras de Pregrado e Ingeniería EPE/WS programada para abril de 2026, evitando la exposición de equivalencias internas en los requisitos de Banner que pueden generar confusión en aproximadamente 70 000 estudiantes y provocar un incremento significativo de consultas, reclamos y carga operativa en los canales de atención y áreas académicas de la institución.
Premisa de la actualización de mallas para abril 2026 (visión de negocio):
La actualización de los planes curriculares de las ~104 mallas responden a los siguientes factores:
- Optimizar la coexistencia de dos planes vigentes en una carrera (Regular para ingresantes antes de 2025 y Minerva para ingresantes desde 2025-1), que impacta la gestión de matrícula, cobertura de secciones y permisos manuales, generando carga operativa y riesgo de errores en inscripción.
- Mejorar la competitividad de las carreras en el mercado, asegurando que la oferta académica esté alineada con las necesidades actuales y expectativas de estudiantes y empleadores.</v>
      </c>
      <c r="S50" s="45">
        <f>[1]Sheet1!S50</f>
        <v>0</v>
      </c>
      <c r="T50" s="45" t="str">
        <f>[1]Sheet1!T50</f>
        <v>Soporte al alumno (mesa de ayuda, atención académica, otros canales) y Auditorías externas (por ejemplo: WASC, SUNEDU u otros procesos de acreditación).</v>
      </c>
      <c r="U50" s="45" t="str">
        <f>[1]Sheet1!U50</f>
        <v>Alumnos</v>
      </c>
      <c r="V50" s="45" t="str">
        <f>[1]Sheet1!V50</f>
        <v>Excelencia académica</v>
      </c>
      <c r="W50" s="45" t="str">
        <f>[1]Sheet1!W50</f>
        <v>Si</v>
      </c>
      <c r="X50" s="45" t="str">
        <f>[1]Sheet1!X50</f>
        <v>No cuantificado o S/0</v>
      </c>
      <c r="Y50" s="45" t="str">
        <f>[1]Sheet1!Y50</f>
        <v>Mayor claridad y confiabilidad de los planes curriculares, facilitando auditorías internas y externas, revisiones académicas, la interpretación de los planes curriculares por parte de estudiantes, académicos y personal administrativo y la toma de decisiones institucionales.</v>
      </c>
      <c r="Z50" s="45" t="str">
        <f>[1]Sheet1!Z50</f>
        <v>https://educorpperu-my.sharepoint.com/personal/diana_zapata_laureate_pe1/_layouts/15/Doc.aspx?sourcedoc=%7BC9CB0B93-1AE9-4CFC-A069-B7549900B901%7D&amp;file=Correcta%20visualizaci%C3%B3n%20de%20requisitos%20de%20curso_Kenjhy%20Torres%20Vidalo.pptx&amp;action=edit&amp;mobileredirect=true</v>
      </c>
      <c r="AA50" s="45">
        <f>[1]Sheet1!AA50</f>
        <v>1.4</v>
      </c>
    </row>
    <row r="51" spans="1:27" ht="45.95" customHeight="1">
      <c r="A51" s="45">
        <f>[1]Sheet1!A51</f>
        <v>73</v>
      </c>
      <c r="B51" s="125">
        <f>[1]Sheet1!B51</f>
        <v>46097.713333333297</v>
      </c>
      <c r="C51" s="125">
        <f>[1]Sheet1!C51</f>
        <v>46097.749722222201</v>
      </c>
      <c r="D51" s="45" t="str">
        <f>[1]Sheet1!D51</f>
        <v>daniel.cino@upc.pe</v>
      </c>
      <c r="E51" s="45" t="str">
        <f>[1]Sheet1!E51</f>
        <v>Daniel Cino Barreda</v>
      </c>
      <c r="F51" s="45" t="str">
        <f>[1]Sheet1!F51</f>
        <v>IMPULSO AL TRÁMITE DE DEPORTISTAS DESTACADOS</v>
      </c>
      <c r="G51" s="45" t="str">
        <f>[1]Sheet1!G51</f>
        <v>Necesitamos asegurar el funcionamiento de un trámite digital para que los deportistas destacados puedan solicitar la justificación de inasistencias y la reprogramación de pruebas por motivos deportivos mediante la selección de evaluaciones (continuas y no continuas) y fechas desde una base predeterminada integrada con los sistemas académicos, con la posibilidad de tener evaluadores por cada instancia y con la aplicación automática de la justificación en los casos que corresponda (cuando es aceptada la solicitud) logrando automatizar la gestión de más de 4,500 solicitudes por ciclo, reducir significativamente la carga operativa y los errores del proceso manual, cumplir con la legislación vigente, y mejorar la experiencia de estudiantes, docentes y equipos administrativos.</v>
      </c>
      <c r="H51" s="45" t="str">
        <f>[1]Sheet1!H51</f>
        <v>UPC</v>
      </c>
      <c r="I51" s="45" t="str">
        <f>[1]Sheet1!I51</f>
        <v>Milagros Morgan - Rectorado UPC</v>
      </c>
      <c r="J51" s="45" t="str">
        <f>[1]Sheet1!J51</f>
        <v xml:space="preserve">Javiera Alcazar </v>
      </c>
      <c r="K51" s="45">
        <f>[1]Sheet1!K51</f>
        <v>0</v>
      </c>
      <c r="L51" s="45" t="str">
        <f>[1]Sheet1!L51</f>
        <v>Ángela Lucano</v>
      </c>
      <c r="M51" s="54">
        <f>[1]Sheet1!M51</f>
        <v>46111</v>
      </c>
      <c r="N51" s="54" t="str">
        <f>[1]Sheet1!N51</f>
        <v>No</v>
      </c>
      <c r="O51" s="45">
        <f>[1]Sheet1!O51</f>
        <v>0</v>
      </c>
      <c r="P51" s="45">
        <f>[1]Sheet1!P51</f>
        <v>0</v>
      </c>
      <c r="Q51" s="45" t="str">
        <f>[1]Sheet1!Q51</f>
        <v>Otro</v>
      </c>
      <c r="R51" s="45" t="str">
        <f>[1]Sheet1!R51</f>
        <v>Descripción del problema o desafío:
Actualmente, las justificaciones de inasistencias y reprogramaciones de pruebas para deportistas destacados se gestionan de forma manual, considerando que se recibe alrededor de 4500 solicitudes por ciclo. Esto genera demoras, alta carga operativa, riesgo de errores y una experiencia negativa para estudiantes y docentes. Además, el proceso actual puede dificultar el cumplimiento oportuno de las facilidades académicas establecidas por la legislación vigente, por lo que se requiere automatizar el trámite para hacerlo más eficiente, confiable y escalable.
.</v>
      </c>
      <c r="S51" s="45">
        <f>[1]Sheet1!S51</f>
        <v>0</v>
      </c>
      <c r="T51" s="45" t="str">
        <f>[1]Sheet1!T51</f>
        <v>PROCESO DE SOLICITUDES DE SERVICIO DE DEPORTISTAS DESTACADOS. 
IMPACTA EN REGISTRO DE NOTAS, 
CIERRE DE NRC 
CIERRE DE CICLO
CONTROL DE ASISTENCIA DEL ESTUDIANTE
APLICACION DEL REGLAMENTO DE ESTUDIOS Y DEL REGLAMENTO ADMINISTRATIVO ACADÉMICO</v>
      </c>
      <c r="U51" s="45">
        <f>[1]Sheet1!U51</f>
        <v>0</v>
      </c>
      <c r="V51" s="45" t="str">
        <f>[1]Sheet1!V51</f>
        <v>Excelencia operativa</v>
      </c>
      <c r="W51" s="45" t="str">
        <f>[1]Sheet1!W51</f>
        <v>Si</v>
      </c>
      <c r="X51" s="45">
        <f>[1]Sheet1!X51</f>
        <v>0</v>
      </c>
      <c r="Y51" s="45" t="str">
        <f>[1]Sheet1!Y51</f>
        <v>Mejora considerable de la experiencia de los estudiantes al realizar solicitudes de justificación y reprogramación.
Cumplimiento correcto y oportuno de lo estipulado en el Anexo 2 del Reglamento de Estudios.
Garantía de los beneficios académicos para deportistas destacados según las leyes 28036 y 30476.
Coordinación de trabajo más fluida entre colaboradores de distintas áreas y docentes.</v>
      </c>
      <c r="Z51" s="45" t="str">
        <f>[1]Sheet1!Z51</f>
        <v>https://educorpperu-my.sharepoint.com/personal/diana_zapata_laureate_pe1/_layouts/15/Doc.aspx?sourcedoc=%7B3AD1BFF1-A957-44CA-BDFD-333A4EAF87C7%7D&amp;file=Solicitud%20de%20requerimientos%20Idea%20nueva%20y%20mejo_Daniel%20Cino%20Barreda.pptx&amp;action=edit&amp;mobileredirect=true; https://educorpperu-my.sharepoint.com/personal/diana_zapata_laureate_pe1/Documents/Aplicaciones/Microsoft%20Forms/REGISTRO%20DE%20INICIATIVAS%20-%20GESTI%C3%93N%20DE%20LA%20DEMANDA%20(2%201/Adjuntar%20sustentos%20que%20ayuden%20al%20entendimiento%20de/Manual%20de%20Justificaci%C3%B3n%20de%20Inasistencias%20y%20Re_Daniel%20Cino%20Barreda.pdf</v>
      </c>
      <c r="AA51" s="45">
        <f>[1]Sheet1!AA51</f>
        <v>0.30000000000000004</v>
      </c>
    </row>
    <row r="52" spans="1:27" ht="45.95" customHeight="1">
      <c r="A52" s="45">
        <f>[1]Sheet1!A52</f>
        <v>74</v>
      </c>
      <c r="B52" s="125">
        <f>[1]Sheet1!B52</f>
        <v>46097.479016203702</v>
      </c>
      <c r="C52" s="125">
        <f>[1]Sheet1!C52</f>
        <v>46097.807569444398</v>
      </c>
      <c r="D52" s="45" t="str">
        <f>[1]Sheet1!D52</f>
        <v>ronald.benites@laureate.pe</v>
      </c>
      <c r="E52" s="45" t="str">
        <f>[1]Sheet1!E52</f>
        <v>Ronald Benites Vilchez</v>
      </c>
      <c r="F52" s="45" t="str">
        <f>[1]Sheet1!F52</f>
        <v>Implementación de flujos de aprobación de solicitudes de acceso a aplicaciones de UPC mediante Horacius.</v>
      </c>
      <c r="G52" s="45" t="str">
        <f>[1]Sheet1!G52</f>
        <v>Necesitamos Establecer un proceso estandarizado y trazable para la solicitud y aprobación de accesos a aplicaciones institucionales de UPC (Banner, Spring, Gestión Docente, Wetalk	,CRM, Tramitator, Power Platform, Intranet Docente Administrativo, Nuevo Motor Planillas, IdUsuario), mediante la implementación de flujos de aprobación en Horacius, con el fin de asegurar que las solicitudes de acceso sean evaluadas y autorizadas por los responsables correspondientes, mejorando la trazabilidad del proceso, fortaleciendo los controles de gestión de accesos y eliminando procesos manuales de solicitud de aprobación</v>
      </c>
      <c r="H52" s="45" t="str">
        <f>[1]Sheet1!H52</f>
        <v>UPC</v>
      </c>
      <c r="I52" s="45" t="str">
        <f>[1]Sheet1!I52</f>
        <v>Humberto Marotta - Tecnologías y transformación digital</v>
      </c>
      <c r="J52" s="45" t="str">
        <f>[1]Sheet1!J52</f>
        <v xml:space="preserve">Henry Longa </v>
      </c>
      <c r="K52" s="45">
        <f>[1]Sheet1!K52</f>
        <v>0</v>
      </c>
      <c r="L52" s="45" t="str">
        <f>[1]Sheet1!L52</f>
        <v>Gerson Vereau</v>
      </c>
      <c r="M52" s="54">
        <f>[1]Sheet1!M52</f>
        <v>46113</v>
      </c>
      <c r="N52" s="54" t="str">
        <f>[1]Sheet1!N52</f>
        <v>No</v>
      </c>
      <c r="O52" s="45">
        <f>[1]Sheet1!O52</f>
        <v>0</v>
      </c>
      <c r="P52" s="45">
        <f>[1]Sheet1!P52</f>
        <v>0</v>
      </c>
      <c r="Q52" s="45" t="str">
        <f>[1]Sheet1!Q52</f>
        <v>Otro</v>
      </c>
      <c r="R52" s="45" t="str">
        <f>[1]Sheet1!R52</f>
        <v xml:space="preserve">Actualmente, las aprobaciones de las solicitudes de acceso a diversas aplicaciones de UPC (Banner, Spring, Gestión Docente, Wetalk, CRM, Tramitator, Power Platform, Intranet Docente Administrativo, Nuevo Motor Planillas, IDUSUARIO) se gestionan mediante correos electrónicos. Esto genera:
•	Falta de estandarización en el proceso de aprobación de accesos
•	Dificultad para asegurar que las autorizaciones sean otorgadas por los responsables correspondientes
•	Limitada trazabilidad de las decisiones de aprobación
•	Dependencia de procesos manuales para validar las autorizaciones
Como resultado, se incrementa la carga operativa del equipo de gestión de accesos y equipo de IT Compliance. Esto dificulta asegurar la trazabilidad requerida en auditorías o revisiones de control.
</v>
      </c>
      <c r="S52" s="45">
        <f>[1]Sheet1!S52</f>
        <v>0</v>
      </c>
      <c r="T52" s="45" t="str">
        <f>[1]Sheet1!T52</f>
        <v xml:space="preserve">•	Proceso de incorporación y gestión de colaboradores 
•	Procesos operativos del negocio que utilizan aplicaciones institucionales, 
•	Proceso de gestión de identidades y accesos 
•	Procesos de control y cumplimiento regulatorio
</v>
      </c>
      <c r="U52" s="45">
        <f>[1]Sheet1!U52</f>
        <v>0</v>
      </c>
      <c r="V52" s="45" t="str">
        <f>[1]Sheet1!V52</f>
        <v>Excelencia Operativa;Innovación y Crecimiento;Transformación Digital</v>
      </c>
      <c r="W52" s="45" t="str">
        <f>[1]Sheet1!W52</f>
        <v>No</v>
      </c>
      <c r="X52" s="45">
        <f>[1]Sheet1!X52</f>
        <v>0</v>
      </c>
      <c r="Y52" s="45" t="str">
        <f>[1]Sheet1!Y52</f>
        <v xml:space="preserve">Estandarización del proceso de aprobación de accesos.
Mayor trazabilidad en la gestión de solicitudes de acceso.
Fortalecimiento de controles de seguridad y cumplimiento.
Reducción de dependencias de correos electrónicos para gestionar autorizaciones.
Mejora en la organización y seguimiento de solicitudes de acceso.
</v>
      </c>
      <c r="Z52" s="45" t="str">
        <f>[1]Sheet1!Z52</f>
        <v>https://educorpperu-my.sharepoint.com/personal/diana_zapata_laureate_pe1/Documents/Aplicaciones/Microsoft%20Forms/REGISTRO%20DE%20INICIATIVAS%20-%20GESTI%C3%93N%20DE%20LA%20DEMANDA%20(2%201/Adjuntar%20sustentos%20que%20ayuden%20al%20entendimiento%20de/Aprobaci%C3%B3n%20VP-Humberto_Ronald%20Benites%20Vilch%201.pdf</v>
      </c>
      <c r="AA52" s="45">
        <f>[1]Sheet1!AA52</f>
        <v>0</v>
      </c>
    </row>
    <row r="53" spans="1:27" ht="45.95" customHeight="1">
      <c r="A53" s="45">
        <f>[1]Sheet1!A53</f>
        <v>75</v>
      </c>
      <c r="B53" s="125">
        <f>[1]Sheet1!B53</f>
        <v>46097.842962962997</v>
      </c>
      <c r="C53" s="125">
        <f>[1]Sheet1!C53</f>
        <v>46097.862928240698</v>
      </c>
      <c r="D53" s="45" t="str">
        <f>[1]Sheet1!D53</f>
        <v>ronald.benites@laureate.pe</v>
      </c>
      <c r="E53" s="45" t="str">
        <f>[1]Sheet1!E53</f>
        <v>Ronald Benites Vilchez</v>
      </c>
      <c r="F53" s="45" t="str">
        <f>[1]Sheet1!F53</f>
        <v>Implementación de APIs para la automatización del aprovisionamiento y desaprovisionamiento de accesos en aplicaciones de UPC mediante Horacius, con soporte de un proveedor especializado.</v>
      </c>
      <c r="G53" s="45" t="str">
        <f>[1]Sheet1!G53</f>
        <v xml:space="preserve">Necesitamos implementar APIs de integración en las aplicaciones de UPC (Banner, Spring, Gestión Docente, Wetalk, CRM, Tramitator, Power Platform, Intranet Docente Administrativo, Nuevo Motor Planillas, IdUsuario) para el aprovisionamiento y desaprovisionamiento automático de accesos mediante Horacius, para que se eliminen los procesos manuales en la habilitación y retiro de accesos y se reduzcan los riesgos operativos asociados a la gestión manual, logrando una mayor eficiencia operativa, reducción de tiempos de atención, fortalecimiento de los controles de acceso y una trazabilidad completa del ciclo de vida de accesos.	</v>
      </c>
      <c r="H53" s="45" t="str">
        <f>[1]Sheet1!H53</f>
        <v>UPC</v>
      </c>
      <c r="I53" s="45" t="str">
        <f>[1]Sheet1!I53</f>
        <v>Humberto Marotta - Tecnologías y transformación digital</v>
      </c>
      <c r="J53" s="45" t="str">
        <f>[1]Sheet1!J53</f>
        <v xml:space="preserve">Henry Longa </v>
      </c>
      <c r="K53" s="45">
        <f>[1]Sheet1!K53</f>
        <v>0</v>
      </c>
      <c r="L53" s="45" t="str">
        <f>[1]Sheet1!L53</f>
        <v>Gerson Vereau</v>
      </c>
      <c r="M53" s="54">
        <f>[1]Sheet1!M53</f>
        <v>46113</v>
      </c>
      <c r="N53" s="54" t="str">
        <f>[1]Sheet1!N53</f>
        <v>No</v>
      </c>
      <c r="O53" s="45">
        <f>[1]Sheet1!O53</f>
        <v>0</v>
      </c>
      <c r="P53" s="45">
        <f>[1]Sheet1!P53</f>
        <v>0</v>
      </c>
      <c r="Q53" s="45" t="str">
        <f>[1]Sheet1!Q53</f>
        <v>Otro</v>
      </c>
      <c r="R53" s="45" t="str">
        <f>[1]Sheet1!R53</f>
        <v>La habilitación y retiro de accesos a las aplicaciones  de UPC(Banner, Spring, Gestión Docente, Wetalk, CRM, Tramitator, Power Platform, Intranet Docente Administrativo, Nuevo Motor Planillas, IdUsuario)  se realiza mediante procesos manuales en cada sistema, gestionados de forma operativa por el equipo de Accesos o por los responsables de las aplicaciones.
Esta situación genera:
- Dependencia de procedimientos manuales y no estandarizados entre aplicaciones
- Incremento en los tiempos de provisión y baja de accesos
- Riesgo de errores en la asignación, modificación o eliminación de accesos
- Dificultad para asegurar consistencia en la ejecución de accesos entre diferentes sistemas
- Alta carga operativa en los equipos de Accesos y soporte
- Limitaciones para contar con trazabilidad completa y centralizada de las acciones ejecutadas
Adicionalmente, la ausencia de mecanismos de integración automatizada impide gestionar de forma eficiente el ciclo de vida de accesos, generando procesos fragmentados y con limitada capacidad de control y monitoreo.
En consecuencia, la organización enfrenta una brecha en la automatización y control de la provisión de accesos, lo que impacta la eficiencia operativa, la calidad del servicio y la capacidad de asegurar una gestión de accesos consistente y controlada.</v>
      </c>
      <c r="S53" s="45">
        <f>[1]Sheet1!S53</f>
        <v>0</v>
      </c>
      <c r="T53" s="45" t="str">
        <f>[1]Sheet1!T53</f>
        <v xml:space="preserve">•	Proceso de incorporación y gestión de colaboradores 
•	Procesos operativos del negocio que utilizan aplicaciones institucionales, 
•	Proceso de gestión de identidades y accesos 
•	Procesos de control y cumplimiento regulatorio
</v>
      </c>
      <c r="U53" s="45">
        <f>[1]Sheet1!U53</f>
        <v>0</v>
      </c>
      <c r="V53" s="45" t="str">
        <f>[1]Sheet1!V53</f>
        <v>Excelencia Operativa;Innovación y Crecimiento;Transformación Digital</v>
      </c>
      <c r="W53" s="45" t="str">
        <f>[1]Sheet1!W53</f>
        <v>No</v>
      </c>
      <c r="X53" s="45">
        <f>[1]Sheet1!X53</f>
        <v>0</v>
      </c>
      <c r="Y53" s="45" t="str">
        <f>[1]Sheet1!Y53</f>
        <v>La implementación de APIs para el aprovisionamiento y desaprovisionamiento automático de accesos permitirá:
- Automatizar el ciclo de vida de accesos, reduciendo la dependencia de procesos manuales
- Estandarizar la gestión de accesos entre las diferentes aplicaciones
- Mejorar la trazabilidad y visibilidad de las acciones de aprovisionamiento y desaprovisionamiento de accesos
- Fortalecer los controles de acceso y el cumplimiento, al asegurar consistencia en la ejecución
- Reducir el riesgo operativo asociado a errores manuales
- Consolidar a Horacius como plataforma central de gestión de identidades (IAM)
- Mejorar la experiencia del usuario, al contar con accesos oportunos y consistentes</v>
      </c>
      <c r="Z53" s="45" t="str">
        <f>[1]Sheet1!Z53</f>
        <v>https://educorpperu-my.sharepoint.com/personal/diana_zapata_laureate_pe1/Documents/Aplicaciones/Microsoft%20Forms/REGISTRO%20DE%20INICIATIVAS%20-%20GESTI%C3%93N%20DE%20LA%20DEMANDA%20(2%201/Adjuntar%20sustentos%20que%20ayuden%20al%20entendimiento%20de/Aprobaci%C3%B3n%20VP-Humberto_Ronald%20Benites%20Vilch%202.pdf</v>
      </c>
      <c r="AA53" s="45">
        <f>[1]Sheet1!AA53</f>
        <v>0</v>
      </c>
    </row>
    <row r="54" spans="1:27" ht="45.95" customHeight="1">
      <c r="A54" s="45">
        <f>[1]Sheet1!A54</f>
        <v>76</v>
      </c>
      <c r="B54" s="125">
        <f>[1]Sheet1!B54</f>
        <v>46099.400451388901</v>
      </c>
      <c r="C54" s="125">
        <f>[1]Sheet1!C54</f>
        <v>46099.413530092599</v>
      </c>
      <c r="D54" s="45" t="str">
        <f>[1]Sheet1!D54</f>
        <v>giancarlo.villacorta@upc.pe</v>
      </c>
      <c r="E54" s="45" t="str">
        <f>[1]Sheet1!E54</f>
        <v>Giancarlo Villacorta Quiñones</v>
      </c>
      <c r="F54" s="45" t="str">
        <f>[1]Sheet1!F54</f>
        <v>Implementación de clonación automática – Idiomas UPC</v>
      </c>
      <c r="G54" s="45" t="str">
        <f>[1]Sheet1!G54</f>
        <v xml:space="preserve">Necesitamos que el proceso de clonación desde Idiomas UPC hacia el Aula Virtual Blackboard se realice de forma automática. para eliminar tiempos de espera de 48 a 72 horas para el acceso a los alumnos a sus clases en el aula virtual y se reducirán significativamente los reclamos por este motivo. logrando que alumnos y docentes inicien sus clases de manera oportuna, reduciendo el riesgo de retrasos y mejorando la experiencia del estudiante.
</v>
      </c>
      <c r="H54" s="45" t="str">
        <f>[1]Sheet1!H54</f>
        <v>UPC</v>
      </c>
      <c r="I54" s="45" t="str">
        <f>[1]Sheet1!I54</f>
        <v>Milagros Morgan - Rectorado UPC</v>
      </c>
      <c r="J54" s="45" t="str">
        <f>[1]Sheet1!J54</f>
        <v>Briam Ledesma</v>
      </c>
      <c r="K54" s="45">
        <f>[1]Sheet1!K54</f>
        <v>0</v>
      </c>
      <c r="L54" s="45" t="str">
        <f>[1]Sheet1!L54</f>
        <v>Ángela Lucano</v>
      </c>
      <c r="M54" s="54">
        <f>[1]Sheet1!M54</f>
        <v>46238</v>
      </c>
      <c r="N54" s="54" t="str">
        <f>[1]Sheet1!N54</f>
        <v>No</v>
      </c>
      <c r="O54" s="45">
        <f>[1]Sheet1!O54</f>
        <v>0</v>
      </c>
      <c r="P54" s="45">
        <f>[1]Sheet1!P54</f>
        <v>0</v>
      </c>
      <c r="Q54" s="45" t="str">
        <f>[1]Sheet1!Q54</f>
        <v>Otro</v>
      </c>
      <c r="R54" s="45" t="str">
        <f>[1]Sheet1!R54</f>
        <v>Actualmente, el equipo de Secretaría Académica de WeTALK gestiona el proceso de clonación masiva de aulas virtuales mediante solicitudes al área de TI. Estas ejecuciones se programan en fechas previamente definidas que consideran la matrícula regular y la matrícula extemporánea.</v>
      </c>
      <c r="S54" s="45">
        <f>[1]Sheet1!S54</f>
        <v>0</v>
      </c>
      <c r="T54" s="45" t="str">
        <f>[1]Sheet1!T54</f>
        <v>Matrícula de alumnos del Centro de Idiomas para programas de Pregrado y EPE.</v>
      </c>
      <c r="U54" s="45" t="str">
        <f>[1]Sheet1!U54</f>
        <v>Alumnos</v>
      </c>
      <c r="V54" s="45" t="str">
        <f>[1]Sheet1!V54</f>
        <v>Excelencia Operativa</v>
      </c>
      <c r="W54" s="45" t="str">
        <f>[1]Sheet1!W54</f>
        <v>No</v>
      </c>
      <c r="X54" s="45" t="str">
        <f>[1]Sheet1!X54</f>
        <v>No cuantificado o S/0</v>
      </c>
      <c r="Y54" s="45" t="str">
        <f>[1]Sheet1!Y54</f>
        <v>Cuantificación y Naturaleza de los Reclamos:
A la fecha, se han registrado múltiples incidencias críticas (ejemplificadas en tickets como SCTASK1321686, SCTASK1000120 y SCTASK1324186). Los reclamos de los alumnos y coordinadores consisten principalmente en: 
Pérdida de sesiones académicas: Alumnos reportan haber perdido clases programadas (ej. clases de 6:00 a.m. o 7:00 a.m.) debido a que el aula no fue clonada a tiempo.
Imposibilidad de dictado: Instructores no pueden iniciar sesiones ni compartir enlaces de clase al no tener acceso y por ende el enlace en rol moderador.
Insatisfacción del servicio: Alumnos califican el soporte como "Malo, no estoy satisfecho/a" al perder días de clase y recibir tiempos de espera de 48 horas.
Solicitud de retiro de curso y devolución: Se han identificado casos donde el alumno solicita el retiro del curso tras perder clases por falta de acceso, cuestionando cómo se subsanarán sus notas.</v>
      </c>
      <c r="Z54" s="45" t="str">
        <f>[1]Sheet1!Z54</f>
        <v>https://educorpperu-my.sharepoint.com/personal/diana_zapata_laureate_pe1/_layouts/15/Doc.aspx?sourcedoc=%7BDC88AB5E-04FF-4433-AED6-D0DE1896CD0E%7D&amp;file=Solicitud%20de%20requerimientos%20Clonaci%C3%B3n%20Autom%C3%A1t_Giancarlo%20Villacorta.pptx&amp;action=edit&amp;mobileredirect=true</v>
      </c>
      <c r="AA54" s="45">
        <f>[1]Sheet1!AA54</f>
        <v>1.2000000000000002</v>
      </c>
    </row>
    <row r="55" spans="1:27" ht="45.95" customHeight="1">
      <c r="A55" s="45">
        <f>[1]Sheet1!A55</f>
        <v>77</v>
      </c>
      <c r="B55" s="125">
        <f>[1]Sheet1!B55</f>
        <v>46099.589618055601</v>
      </c>
      <c r="C55" s="125">
        <f>[1]Sheet1!C55</f>
        <v>46099.6251388889</v>
      </c>
      <c r="D55" s="45" t="str">
        <f>[1]Sheet1!D55</f>
        <v>amador.pfuro@laureate.pe</v>
      </c>
      <c r="E55" s="45" t="str">
        <f>[1]Sheet1!E55</f>
        <v>Amador Pfuro Tapia</v>
      </c>
      <c r="F55" s="45" t="str">
        <f>[1]Sheet1!F55</f>
        <v>Mejora en la Plataforma de Sostenibilidad</v>
      </c>
      <c r="G55" s="45" t="str">
        <f>[1]Sheet1!G55</f>
        <v>Necesitamos contar con una funcionalidad de actualización masiva y segura de solicitudes de proyectos, actividades y voluntariados de sostenibilidad mediante un formato estandarizado de Excel, para que la gestión, corrección y actualización de múltiples registros se realice de manera eficiente, sin afectar el acceso ni la información de los usuarios originales, logrando optimizar tiempos operativos, mejorar la calidad y trazabilidad de los datos, reducir errores y garantizar la continuidad operativa de los procesos de sostenibilidad de Laureate Perú.</v>
      </c>
      <c r="H55" s="45" t="str">
        <f>[1]Sheet1!H55</f>
        <v>UPC</v>
      </c>
      <c r="I55" s="45" t="str">
        <f>[1]Sheet1!I55</f>
        <v>Claudia Cabrera - VP Comunicaciones</v>
      </c>
      <c r="J55" s="45" t="str">
        <f>[1]Sheet1!J55</f>
        <v xml:space="preserve">Marizoila Fontana </v>
      </c>
      <c r="K55" s="45">
        <f>[1]Sheet1!K55</f>
        <v>0</v>
      </c>
      <c r="L55" s="45" t="str">
        <f>[1]Sheet1!L55</f>
        <v>Ángela Lucano</v>
      </c>
      <c r="M55" s="54">
        <f>[1]Sheet1!M55</f>
        <v>46122</v>
      </c>
      <c r="N55" s="54" t="str">
        <f>[1]Sheet1!N55</f>
        <v>No</v>
      </c>
      <c r="O55" s="45">
        <f>[1]Sheet1!O55</f>
        <v>0</v>
      </c>
      <c r="P55" s="45">
        <f>[1]Sheet1!P55</f>
        <v>0</v>
      </c>
      <c r="Q55" s="45" t="str">
        <f>[1]Sheet1!Q55</f>
        <v>Otro</v>
      </c>
      <c r="R55" s="45" t="str">
        <f>[1]Sheet1!R55</f>
        <v>Actualmente, la actualización de solicitudes de proyectos de sostenibilidad se realiza de manera manual, lo que generó errores frecuentes (duplicados, incompletos o incorrectos en 810 registros), consume aproximadamente 60 horas/hombre y aumenta la carga operativa. Esto impacta a la institución al reducir la eficiencia, comprometer la calidad y trazabilidad de la información registrada (1026 proyectos al cierre de 2025) y poner en riesgo la continuidad operativa de los procesos de sostenibilidad de Laureate Perú.</v>
      </c>
      <c r="S55" s="45">
        <f>[1]Sheet1!S55</f>
        <v>0</v>
      </c>
      <c r="T55" s="45" t="str">
        <f>[1]Sheet1!T55</f>
        <v>Gestión de solicitudes registradas en la Plataforma de Sostenibilidad.
Corrección y actualización de información de proyectos de sostenibilidad, actividades y voluntariados.
Seguimiento, registro y administración de evidencias asociadas a solicitudes y reportes institucionales.</v>
      </c>
      <c r="U55" s="45" t="str">
        <f>[1]Sheet1!U55</f>
        <v>Administrativos</v>
      </c>
      <c r="V55" s="45" t="str">
        <f>[1]Sheet1!V55</f>
        <v>Excelencia operativa</v>
      </c>
      <c r="W55" s="45" t="str">
        <f>[1]Sheet1!W55</f>
        <v>No</v>
      </c>
      <c r="X55" s="45" t="str">
        <f>[1]Sheet1!X55</f>
        <v>No cuantificado o S/0</v>
      </c>
      <c r="Y55" s="45" t="str">
        <f>[1]Sheet1!Y55</f>
        <v>Mejora en la calidad, trazabilidad y confiabilidad de la información registrada, reduciendo errores, reprocesos y riesgos asociados a inconsistencias en auditorías, reportes externos y decisiones de alta dirección.</v>
      </c>
      <c r="Z55" s="45" t="str">
        <f>[1]Sheet1!Z55</f>
        <v>https://educorpperu-my.sharepoint.com/personal/diana_zapata_laureate_pe1/_layouts/15/Doc.aspx?sourcedoc=%7BFCB7DE8D-4941-4103-BDAE-025062FE0577%7D&amp;file=Solicitud%20de%20requerimientos%20Idea%20nueva%20y%20mejo_Amador%20Pfuro%20Tapia.pptx&amp;action=edit&amp;mobileredirect=true</v>
      </c>
      <c r="AA55" s="45">
        <f>[1]Sheet1!AA55</f>
        <v>0.45000000000000007</v>
      </c>
    </row>
    <row r="56" spans="1:27" ht="45.95" customHeight="1">
      <c r="A56" s="45">
        <f>[1]Sheet1!A56</f>
        <v>78</v>
      </c>
      <c r="B56" s="125">
        <f>[1]Sheet1!B56</f>
        <v>46098.392349537004</v>
      </c>
      <c r="C56" s="125">
        <f>[1]Sheet1!C56</f>
        <v>46101.478703703702</v>
      </c>
      <c r="D56" s="45" t="str">
        <f>[1]Sheet1!D56</f>
        <v>angela.lucano@upc.pe</v>
      </c>
      <c r="E56" s="45" t="str">
        <f>[1]Sheet1!E56</f>
        <v>Angela Lucano Carranza</v>
      </c>
      <c r="F56" s="45" t="str">
        <f>[1]Sheet1!F56</f>
        <v>Mejora del Reporte de Matriculados de Licencias Coursera (Sólo matriculados)</v>
      </c>
      <c r="G56" s="45" t="str">
        <f>[1]Sheet1!G56</f>
        <v>Necesitamos optimizar el reporte de matriculados de licencias Coursera reduciendo el tiempo de carga de 25-30 minutos a máximo 5 minutos y habilitando la funcionalidad de descarga, para que el equipo pueda monitorear y gestionar las 28,000 licencias Coursera de forma oportuna durante el periodo de matrícula, logrando maximizar el uso de licencias, recuperar aproximadamente 450 licencias por ciclo de alumnos retirados (ahorro estimado de $22,500 USD), y permitir la toma de decisiones en tiempo casi real para la reasignación eficiente de recursos.</v>
      </c>
      <c r="H56" s="45" t="str">
        <f>[1]Sheet1!H56</f>
        <v>UPC</v>
      </c>
      <c r="I56" s="45" t="str">
        <f>[1]Sheet1!I56</f>
        <v>Mónica García - VP Operaciones Digitales y Online</v>
      </c>
      <c r="J56" s="45" t="str">
        <f>[1]Sheet1!J56</f>
        <v xml:space="preserve">Soledad Alfaro </v>
      </c>
      <c r="K56" s="45">
        <f>[1]Sheet1!K56</f>
        <v>0</v>
      </c>
      <c r="L56" s="45" t="str">
        <f>[1]Sheet1!L56</f>
        <v>Ángela Lucano</v>
      </c>
      <c r="M56" s="54">
        <f>[1]Sheet1!M56</f>
        <v>46234</v>
      </c>
      <c r="N56" s="54" t="str">
        <f>[1]Sheet1!N56</f>
        <v>No</v>
      </c>
      <c r="O56" s="45">
        <f>[1]Sheet1!O56</f>
        <v>0</v>
      </c>
      <c r="P56" s="45">
        <f>[1]Sheet1!P56</f>
        <v>0</v>
      </c>
      <c r="Q56" s="45" t="str">
        <f>[1]Sheet1!Q56</f>
        <v>Otro</v>
      </c>
      <c r="R56" s="45" t="str">
        <f>[1]Sheet1!R56</f>
        <v>El reporte de matriculados de licencias Coursera presenta  problemas de rendimiento: demora entre 25-30 minutos en cargar y no permite la descarga de información.
Esto impide al equipo de Aprendizaje Online monitorear y gestionar las 28,000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v>
      </c>
      <c r="S56" s="45">
        <f>[1]Sheet1!S56</f>
        <v>0</v>
      </c>
      <c r="T56" s="45" t="str">
        <f>[1]Sheet1!T56</f>
        <v>Proceso de monitoreo y gestión de licencias Coursera
Proceso de asignación y reasignación de licencias a estudiantes
Proceso de seguimiento académico y comunicación personalizada a estudiantes (solo en el caso de notas)
Proceso de control de vacantes por sección
Proceso de retiro de licencias de alumnos retirados
Proceso de generación de reportes de cierre de ciclo (matrículas + notas)</v>
      </c>
      <c r="U56" s="45" t="str">
        <f>[1]Sheet1!U56</f>
        <v>Administrativos</v>
      </c>
      <c r="V56" s="45" t="str">
        <f>[1]Sheet1!V56</f>
        <v>Excelencia operativa</v>
      </c>
      <c r="W56" s="45" t="str">
        <f>[1]Sheet1!W56</f>
        <v>Si</v>
      </c>
      <c r="X56" s="45" t="str">
        <f>[1]Sheet1!X56</f>
        <v>Menor a S/100,000.00</v>
      </c>
      <c r="Y56" s="45" t="str">
        <f>[1]Sheet1!Y56</f>
        <v>Información actualizada en tiempo real para decisiones oportunas durante el periodo de matrícula.
Capacidad de abrir/cerrar vacantes según tendencia de demanda de matrícula.
Entrega de comunicaciones personalizadas a estudiantes sobre su avance y estado de matrícula.
Reducción de pérdidas económicas por licencias no aprovechadas.</v>
      </c>
      <c r="Z56" s="45" t="str">
        <f>[1]Sheet1!Z56</f>
        <v>https://educorpperu-my.sharepoint.com/personal/diana_zapata_laureate_pe1/_layouts/15/Doc.aspx?sourcedoc=%7B1E80FFDC-3F4D-4CFD-82C9-69626EE634C9%7D&amp;file=Plantilla%20Solicitud%20de%20requerimientos%20Reporte_Angela%20Lucano%20Carran.pptx&amp;action=edit&amp;mobileredirect=true</v>
      </c>
      <c r="AA56" s="45">
        <f>[1]Sheet1!AA56</f>
        <v>0.75000000000000011</v>
      </c>
    </row>
    <row r="57" spans="1:27" ht="45.95" customHeight="1">
      <c r="A57" s="45">
        <f>[1]Sheet1!A57</f>
        <v>79</v>
      </c>
      <c r="B57" s="125">
        <f>[1]Sheet1!B57</f>
        <v>46101.478958333297</v>
      </c>
      <c r="C57" s="125">
        <f>[1]Sheet1!C57</f>
        <v>46101.485960648097</v>
      </c>
      <c r="D57" s="45" t="str">
        <f>[1]Sheet1!D57</f>
        <v>angela.lucano@upc.pe</v>
      </c>
      <c r="E57" s="45" t="str">
        <f>[1]Sheet1!E57</f>
        <v>Angela Lucano Carranza</v>
      </c>
      <c r="F57" s="45" t="str">
        <f>[1]Sheet1!F57</f>
        <v>Mejora del Reporte de Matriculados de Licencias Coursera (Sólo notas)</v>
      </c>
      <c r="G57" s="45" t="str">
        <f>[1]Sheet1!G57</f>
        <v>Necesitamos optimizar el reporte de matriculados de licencias Coursera reduciendo el tiempo de carga de 25-30 minutos a máximo 5 minutos y habilitando la funcionalidad de descarga, para que el equipo pueda monitorear y brindar seguimiento académico y comunicación personalizada a estudiantes y permitir la toma de decisiones para la retención de alumnos que llevan cursos de Pregrado y EPE con contenido Coursera.</v>
      </c>
      <c r="H57" s="45" t="str">
        <f>[1]Sheet1!H57</f>
        <v>UPC</v>
      </c>
      <c r="I57" s="45" t="str">
        <f>[1]Sheet1!I57</f>
        <v>Mónica García - VP Operaciones Digitales y Online</v>
      </c>
      <c r="J57" s="45" t="str">
        <f>[1]Sheet1!J57</f>
        <v xml:space="preserve">Soledad Alfaro </v>
      </c>
      <c r="K57" s="45">
        <f>[1]Sheet1!K57</f>
        <v>0</v>
      </c>
      <c r="L57" s="45" t="str">
        <f>[1]Sheet1!L57</f>
        <v>Ángela Lucano</v>
      </c>
      <c r="M57" s="54">
        <f>[1]Sheet1!M57</f>
        <v>46234</v>
      </c>
      <c r="N57" s="54" t="str">
        <f>[1]Sheet1!N57</f>
        <v>No</v>
      </c>
      <c r="O57" s="45">
        <f>[1]Sheet1!O57</f>
        <v>0</v>
      </c>
      <c r="P57" s="45">
        <f>[1]Sheet1!P57</f>
        <v>0</v>
      </c>
      <c r="Q57" s="45" t="str">
        <f>[1]Sheet1!Q57</f>
        <v>Otro</v>
      </c>
      <c r="R57" s="45" t="str">
        <f>[1]Sheet1!R57</f>
        <v xml:space="preserve">El reporte de matriculados de licencias Coursera presenta  problemas de rendimiento: demora entre 25-30 minutos en cargar y no permite la descarga de información. Esto impide al equipo de Aprendizaje Online monitorear y gestionar las ~28,500 licencias Coursera de manera oportuna durante el periodo de matrícula. Impacto operativo y financiero: La demora imposibilita la toma de decisiones en tiempo real, afectando la maximización del uso de licencias y generando un riesgo de pérdida de hasta 450 licencias por ciclo (equivalente a ~USD 22,500). Alrededor de 4 estudiantes presentaron quejas porque no pudieron  ingresar a su cursos Coursera, debido a que no fue posible recuperar a tiempo las licencias proyectadas, porque no contábamos con un reporte actualizado que permita realizar los retiros oportunamente. No se logra demanera oportuna monitorear y brindar seguimiento académico y comunicación personalizada a estudiantes y permitir la toma de decisiones para la retención de alumnos que llevan cursos de Pregrado y EPE con contenido Coursera. </v>
      </c>
      <c r="S57" s="45">
        <f>[1]Sheet1!S57</f>
        <v>0</v>
      </c>
      <c r="T57" s="45" t="str">
        <f>[1]Sheet1!T57</f>
        <v>Proceso de seguimiento académico y comunicación personalizada a estudiantes (solo en el caso de notas)
Proceso de generación de reportes de cierre de ciclo (matrículas + notas)</v>
      </c>
      <c r="U57" s="45">
        <f>[1]Sheet1!U57</f>
        <v>0</v>
      </c>
      <c r="V57" s="45" t="str">
        <f>[1]Sheet1!V57</f>
        <v>Excelencia operativa</v>
      </c>
      <c r="W57" s="45" t="str">
        <f>[1]Sheet1!W57</f>
        <v>Si</v>
      </c>
      <c r="X57" s="45">
        <f>[1]Sheet1!X57</f>
        <v>0</v>
      </c>
      <c r="Y57" s="45" t="str">
        <f>[1]Sheet1!Y57</f>
        <v>Entrega de comunicaciones personalizadas a estudiantes sobre su avance.</v>
      </c>
      <c r="Z57" s="45" t="str">
        <f>[1]Sheet1!Z57</f>
        <v>https://educorpperu-my.sharepoint.com/personal/diana_zapata_laureate_pe1/_layouts/15/Doc.aspx?sourcedoc=%7BCABC557D-B48D-48A5-97C3-D586FDCFB6EB%7D&amp;file=Plantilla%20Solicitud%20de%20requerimientos%20Reporte_Angela%20Lucano%20Carran%201.pptx&amp;action=edit&amp;mobileredirect=true</v>
      </c>
      <c r="AA57" s="45">
        <f>[1]Sheet1!AA57</f>
        <v>0.30000000000000004</v>
      </c>
    </row>
    <row r="58" spans="1:27" ht="45.95" customHeight="1">
      <c r="A58" s="45">
        <f>[1]Sheet1!A58</f>
        <v>80</v>
      </c>
      <c r="B58" s="125">
        <f>[1]Sheet1!B58</f>
        <v>46105.570034722201</v>
      </c>
      <c r="C58" s="125">
        <f>[1]Sheet1!C58</f>
        <v>46105.588645833297</v>
      </c>
      <c r="D58" s="45" t="str">
        <f>[1]Sheet1!D58</f>
        <v>gerson.vereau@upn.edu.pe</v>
      </c>
      <c r="E58" s="45" t="str">
        <f>[1]Sheet1!E58</f>
        <v>Gerson Vereau Rosas</v>
      </c>
      <c r="F58" s="45" t="str">
        <f>[1]Sheet1!F58</f>
        <v>MODIFICACION DE CAMPO OBLIGATORIO EN LIBRO VIRTUAL DE RECLAMACIONES UPN</v>
      </c>
      <c r="G58" s="45" t="str">
        <f>[1]Sheet1!G58</f>
        <v xml:space="preserve">Configurar el campo EMAIL del formulario virtual del libro de reclamaciones para que no tenga la condición de obligatorio. Además que se configure un Push-up donde se muestre un texto que invite a registrar un correo electrónico
</v>
      </c>
      <c r="H58" s="45" t="str">
        <f>[1]Sheet1!H58</f>
        <v>UPN</v>
      </c>
      <c r="I58" s="45" t="str">
        <f>[1]Sheet1!I58</f>
        <v>Álvaro Valdez - VP Operaciones</v>
      </c>
      <c r="J58" s="45" t="str">
        <f>[1]Sheet1!J58</f>
        <v xml:space="preserve">Luis Roncal </v>
      </c>
      <c r="K58" s="45">
        <f>[1]Sheet1!K58</f>
        <v>0</v>
      </c>
      <c r="L58" s="45" t="str">
        <f>[1]Sheet1!L58</f>
        <v>Gerson Vereau</v>
      </c>
      <c r="M58" s="54">
        <f>[1]Sheet1!M58</f>
        <v>46118</v>
      </c>
      <c r="N58" s="54" t="str">
        <f>[1]Sheet1!N58</f>
        <v>No</v>
      </c>
      <c r="O58" s="45">
        <f>[1]Sheet1!O58</f>
        <v>0</v>
      </c>
      <c r="P58" s="45">
        <f>[1]Sheet1!P58</f>
        <v>0</v>
      </c>
      <c r="Q58" s="45" t="str">
        <f>[1]Sheet1!Q58</f>
        <v>Otro</v>
      </c>
      <c r="R58" s="45" t="str">
        <f>[1]Sheet1!R58</f>
        <v>Según el artículo 152 de la Ley Nº 29571, Código de Protección y Defensa del Consumidor el correo electrónico debería ser opcional. Y en este momento estamos expuestos a un riesgo de sanción por denuncias reiterativas con impedimento de generar reclamos por requerir obligatoriamente el correo electrónico. (Sanciones &gt; 5UIT)</v>
      </c>
      <c r="S58" s="45">
        <f>[1]Sheet1!S58</f>
        <v>0</v>
      </c>
      <c r="T58" s="45" t="str">
        <f>[1]Sheet1!T58</f>
        <v>Proceso de Gestión de quejas y reclamos de estudiantes.</v>
      </c>
      <c r="U58" s="45">
        <f>[1]Sheet1!U58</f>
        <v>0</v>
      </c>
      <c r="V58" s="45" t="str">
        <f>[1]Sheet1!V58</f>
        <v>Excelencia Operativa</v>
      </c>
      <c r="W58" s="45" t="str">
        <f>[1]Sheet1!W58</f>
        <v>No</v>
      </c>
      <c r="X58" s="45">
        <f>[1]Sheet1!X58</f>
        <v>0</v>
      </c>
      <c r="Y58" s="45" t="str">
        <f>[1]Sheet1!Y58</f>
        <v xml:space="preserve">Es normativo. el D.S 011-2011-PCM, Reglamento del Libro de Reclamaciones, señala lo siguiente: “Artículo 6.- Atención del reclamo: El reclamo que se registre en el Libro de Reclamaciones determina la obligación del proveedor de cumplir con atenderlo y darle respuesta en un plazo no mayor a quince (15) días hábiles, mediante comunicación escrita (vía carta y/o correo electrónico, según haya sido solicitado por el consumidor), de conformidad con lo establecido en el artículo 152 de la Ley Nº 29571, Código de Protección y Defensa del Consumidor."
</v>
      </c>
      <c r="Z58" s="45" t="str">
        <f>[1]Sheet1!Z58</f>
        <v>https://educorpperu-my.sharepoint.com/personal/diana_zapata_laureate_pe1/_layouts/15/Doc.aspx?sourcedoc=%7BC9D14665-0CC6-4BCF-854A-0BBA05E5B0A2%7D&amp;file=Solicitud%20de%20requerimientos%20Idea%20nueva%20y%20mejo_Gerson%20Vereau%20Rosas.pptx&amp;action=edit&amp;mobileredirect=true</v>
      </c>
      <c r="AA58" s="45">
        <f>[1]Sheet1!AA58</f>
        <v>0.30000000000000004</v>
      </c>
    </row>
    <row r="59" spans="1:27" ht="45.95" customHeight="1">
      <c r="A59" s="45">
        <f>[1]Sheet1!A59</f>
        <v>81</v>
      </c>
      <c r="B59" s="125">
        <f>[1]Sheet1!B59</f>
        <v>46105.575358796297</v>
      </c>
      <c r="C59" s="125">
        <f>[1]Sheet1!C59</f>
        <v>46105.606215277803</v>
      </c>
      <c r="D59" s="45" t="str">
        <f>[1]Sheet1!D59</f>
        <v>carla.arias@upn.edu.pe</v>
      </c>
      <c r="E59" s="45" t="str">
        <f>[1]Sheet1!E59</f>
        <v>Carla Arias Schreiber Ulloa</v>
      </c>
      <c r="F59" s="45" t="str">
        <f>[1]Sheet1!F59</f>
        <v>Automatización de Programación UPN</v>
      </c>
      <c r="G59" s="45" t="str">
        <f>[1]Sheet1!G59</f>
        <v>Necesitamos, automatizar los procesos de estimación de demanda y programación horarios de la UPN, para reducir indicdencias en matrícula relacionadas una inadeucada planificación de horarios y  la cantidad de horas hombre involucradas en actividades manuales, logrando una disminución de 10% aprox de tickets de estudiantes y una eficiencia de 5.6 FTE.
Se solicita que la estimación se haga por etapas, de acuerdo a lo detallado en "Situación Deseada".</v>
      </c>
      <c r="H59" s="45" t="str">
        <f>[1]Sheet1!H59</f>
        <v>UPN</v>
      </c>
      <c r="I59" s="45" t="str">
        <f>[1]Sheet1!I59</f>
        <v>Martín Santana - Rectorado UPN</v>
      </c>
      <c r="J59" s="45" t="str">
        <f>[1]Sheet1!J59</f>
        <v xml:space="preserve">Janeth Albujar </v>
      </c>
      <c r="K59" s="45">
        <f>[1]Sheet1!K59</f>
        <v>0</v>
      </c>
      <c r="L59" s="45" t="str">
        <f>[1]Sheet1!L59</f>
        <v>Carla Arias-Schreiber</v>
      </c>
      <c r="M59" s="54">
        <f>[1]Sheet1!M59</f>
        <v>46356</v>
      </c>
      <c r="N59" s="54" t="str">
        <f>[1]Sheet1!N59</f>
        <v>Si</v>
      </c>
      <c r="O59" s="45" t="str">
        <f>[1]Sheet1!O59</f>
        <v>Academic Managment</v>
      </c>
      <c r="P59" s="45">
        <f>[1]Sheet1!P59</f>
        <v>76290</v>
      </c>
      <c r="Q59" s="45" t="str">
        <f>[1]Sheet1!Q59</f>
        <v>Otro</v>
      </c>
      <c r="R59" s="45" t="str">
        <f>[1]Sheet1!R59</f>
        <v xml:space="preserve">Se estima que más del 10% de solicitudes de estudiantes durante matrícula tienen causa raíz en una incompleta estimación de demanda.
La estimación de demanda es limitada en cuanto a data/ análisis y el proceso en general involucra mucha manualidad con ineficiencia de 5.6 FTE. 
</v>
      </c>
      <c r="S59" s="45">
        <f>[1]Sheet1!S59</f>
        <v>0</v>
      </c>
      <c r="T59" s="45" t="str">
        <f>[1]Sheet1!T59</f>
        <v>Estimación de demanda
Planificación y programación de horarios
Matrícula de estudiantes (nuevos, continuos, reingresos)
Alcance UG/ WA, en todas las modalidades de dictado.</v>
      </c>
      <c r="U59" s="45">
        <f>[1]Sheet1!U59</f>
        <v>0</v>
      </c>
      <c r="V59" s="45" t="str">
        <f>[1]Sheet1!V59</f>
        <v>Excelencia operativa</v>
      </c>
      <c r="W59" s="45" t="str">
        <f>[1]Sheet1!W59</f>
        <v>No</v>
      </c>
      <c r="X59" s="45">
        <f>[1]Sheet1!X59</f>
        <v>0</v>
      </c>
      <c r="Y59" s="45" t="str">
        <f>[1]Sheet1!Y59</f>
        <v>Demanda confiable
Evitar tantas adecuaciones de programación durante la matrícula
Matrícula más fluida</v>
      </c>
      <c r="Z59" s="45" t="str">
        <f>[1]Sheet1!Z59</f>
        <v>https://educorpperu-my.sharepoint.com/personal/diana_zapata_laureate_pe1/Documents/Aplicaciones/Microsoft%20Forms/REGISTRO%20DE%20INICIATIVAS%20-%20GESTI%C3%93N%20DE%20LA%20DEMANDA%20(2%201/Adjuntar%20sustentos%20que%20ayuden%20al%20entendimiento%20de/Automatizaci%C3%B3n%20de%20Programaci%C3%B3n%20Horaria%20-%20Fluj_Carla%20Arias%20Schreibe.pdf; https://educorpperu-my.sharepoint.com/personal/diana_zapata_laureate_pe1/Documents/Aplicaciones/Microsoft%20Forms/REGISTRO%20DE%20INICIATIVAS%20-%20GESTI%C3%93N%20DE%20LA%20DEMANDA%20(2%201/Adjuntar%20sustentos%20que%20ayuden%20al%20entendimiento%20de/Correo%20Roberto%20Olaya_Carla%20Arias%20Schreibe.png</v>
      </c>
      <c r="AA59" s="45">
        <f>[1]Sheet1!AA59</f>
        <v>1.8</v>
      </c>
    </row>
    <row r="60" spans="1:27" ht="45.95" customHeight="1">
      <c r="A60" s="45">
        <f>[1]Sheet1!A60</f>
        <v>82</v>
      </c>
      <c r="B60" s="125">
        <f>[1]Sheet1!B60</f>
        <v>46106.062025462998</v>
      </c>
      <c r="C60" s="125">
        <f>[1]Sheet1!C60</f>
        <v>46106.067824074104</v>
      </c>
      <c r="D60" s="81" t="str">
        <f>[1]Sheet1!D60</f>
        <v>jose.herbozo@upn.edu.pe</v>
      </c>
      <c r="E60" s="81" t="str">
        <f>[1]Sheet1!E60</f>
        <v>Jose Paredes Herbozo</v>
      </c>
      <c r="F60" s="81" t="str">
        <f>[1]Sheet1!F60</f>
        <v>B2B inhouse - Ajuste para que en las facturas muestren la descripción del nombre del programa que se está vendiendo</v>
      </c>
      <c r="G60" s="81" t="str">
        <f>[1]Sheet1!G60</f>
        <v>Que las facturas de UPN emitidas de programas de posgrado y/o Programas Inhouse detallen el nombre largo del programa en las facturas que generamos para venta B2B.</v>
      </c>
      <c r="H60" s="81" t="str">
        <f>[1]Sheet1!H60</f>
        <v>UPN</v>
      </c>
      <c r="I60" s="81" t="str">
        <f>[1]Sheet1!I60</f>
        <v>Ivan Olivares - VP Marketing y Comercial</v>
      </c>
      <c r="J60" s="81" t="str">
        <f>[1]Sheet1!J60</f>
        <v>Tatiana Chiock</v>
      </c>
      <c r="K60" s="45">
        <f>[1]Sheet1!K60</f>
        <v>0</v>
      </c>
      <c r="L60" s="81" t="str">
        <f>[1]Sheet1!L60</f>
        <v>Jose Paredes</v>
      </c>
      <c r="M60" s="82">
        <f>[1]Sheet1!M60</f>
        <v>46127</v>
      </c>
      <c r="N60" s="82" t="str">
        <f>[1]Sheet1!N60</f>
        <v>Si</v>
      </c>
      <c r="O60" s="126" t="str">
        <f>[1]Sheet1!O60</f>
        <v>Revenue Growth</v>
      </c>
      <c r="P60" s="126">
        <f>[1]Sheet1!P60</f>
        <v>77418</v>
      </c>
      <c r="Q60" s="81" t="str">
        <f>[1]Sheet1!Q60</f>
        <v>Otro</v>
      </c>
      <c r="R60" s="126" t="str">
        <f>[1]Sheet1!R60</f>
        <v>Que las facturas de UPN emitidas de programas de posgrado y/o Programas Inhouse detallen el nombre largo del programa en las facturas emitidas a B2B</v>
      </c>
      <c r="S60" s="81">
        <f>[1]Sheet1!S60</f>
        <v>0</v>
      </c>
      <c r="T60" s="81" t="str">
        <f>[1]Sheet1!T60</f>
        <v>Venta B2B, facturación</v>
      </c>
      <c r="U60" s="81">
        <f>[1]Sheet1!U60</f>
        <v>0</v>
      </c>
      <c r="V60" s="81" t="str">
        <f>[1]Sheet1!V60</f>
        <v>Crecimiento escalable</v>
      </c>
      <c r="W60" s="81" t="str">
        <f>[1]Sheet1!W60</f>
        <v>No</v>
      </c>
      <c r="X60" s="81">
        <f>[1]Sheet1!X60</f>
        <v>0</v>
      </c>
      <c r="Y60" s="81" t="str">
        <f>[1]Sheet1!Y60</f>
        <v xml:space="preserve">Revenue estimado high level 500K PEN
</v>
      </c>
      <c r="Z60" s="45" t="str">
        <f>[1]Sheet1!Z60</f>
        <v>https://educorpperu-my.sharepoint.com/personal/diana_zapata_laureate_pe1/_layouts/15/Doc.aspx?sourcedoc=%7B0C76C5E4-CAE1-4117-96A8-0125E2CE91E3%7D&amp;file=Solicitud%20de%20requerimientos%20Idea%20nueva%20y%20mejo_Jose%20Paredes%20Herbozo%201.pptx&amp;action=edit&amp;mobileredirect=true</v>
      </c>
      <c r="AA60" s="45">
        <f>[1]Sheet1!AA60</f>
        <v>2</v>
      </c>
    </row>
    <row r="61" spans="1:27" ht="45.95" customHeight="1">
      <c r="A61" s="45">
        <f>[1]Sheet1!A61</f>
        <v>83</v>
      </c>
      <c r="B61" s="125">
        <f>[1]Sheet1!B61</f>
        <v>46106.067951388897</v>
      </c>
      <c r="C61" s="125">
        <f>[1]Sheet1!C61</f>
        <v>46106.080798611103</v>
      </c>
      <c r="D61" s="81" t="str">
        <f>[1]Sheet1!D61</f>
        <v>jose.herbozo@upn.edu.pe</v>
      </c>
      <c r="E61" s="81" t="str">
        <f>[1]Sheet1!E61</f>
        <v>Jose Paredes Herbozo</v>
      </c>
      <c r="F61" s="81" t="str">
        <f>[1]Sheet1!F61</f>
        <v>B2B inhouse - Implementar proceso en Banner que permita la ejecución masiva de las actividades de incorporación en Banner a la población de ingresantes B2B</v>
      </c>
      <c r="G61" s="81" t="str">
        <f>[1]Sheet1!G61</f>
        <v>Reducir tiempos de ventas para B2B</v>
      </c>
      <c r="H61" s="81" t="str">
        <f>[1]Sheet1!H61</f>
        <v>UPN</v>
      </c>
      <c r="I61" s="81" t="str">
        <f>[1]Sheet1!I61</f>
        <v>Ivan Olivares - VP Marketing y Comercial</v>
      </c>
      <c r="J61" s="81" t="str">
        <f>[1]Sheet1!J61</f>
        <v>Tatiana Chiock</v>
      </c>
      <c r="K61" s="45">
        <f>[1]Sheet1!K61</f>
        <v>0</v>
      </c>
      <c r="L61" s="81" t="str">
        <f>[1]Sheet1!L61</f>
        <v>Jose Paredes</v>
      </c>
      <c r="M61" s="82">
        <f>[1]Sheet1!M61</f>
        <v>46127</v>
      </c>
      <c r="N61" s="82" t="str">
        <f>[1]Sheet1!N61</f>
        <v>Si</v>
      </c>
      <c r="O61" s="126" t="str">
        <f>[1]Sheet1!O61</f>
        <v>Revenue Growth</v>
      </c>
      <c r="P61" s="126">
        <f>[1]Sheet1!P61</f>
        <v>77418</v>
      </c>
      <c r="Q61" s="81" t="str">
        <f>[1]Sheet1!Q61</f>
        <v>Otro</v>
      </c>
      <c r="R61" s="126" t="str">
        <f>[1]Sheet1!R61</f>
        <v>Actualmente la carga en Banner para B2B es manual, 1 a 1, esto hace un trabajo operativo muy grande.</v>
      </c>
      <c r="S61" s="81">
        <f>[1]Sheet1!S61</f>
        <v>0</v>
      </c>
      <c r="T61" s="81" t="str">
        <f>[1]Sheet1!T61</f>
        <v>Admisión B2B.</v>
      </c>
      <c r="U61" s="81">
        <f>[1]Sheet1!U61</f>
        <v>0</v>
      </c>
      <c r="V61" s="81" t="str">
        <f>[1]Sheet1!V61</f>
        <v>Crecimiento escalable</v>
      </c>
      <c r="W61" s="81" t="str">
        <f>[1]Sheet1!W61</f>
        <v>No</v>
      </c>
      <c r="X61" s="81">
        <f>[1]Sheet1!X61</f>
        <v>0</v>
      </c>
      <c r="Y61" s="81" t="str">
        <f>[1]Sheet1!Y61</f>
        <v>Reducción en la operación e incremento en agilidad de venta.</v>
      </c>
      <c r="Z61" s="45" t="str">
        <f>[1]Sheet1!Z61</f>
        <v>https://educorpperu-my.sharepoint.com/personal/diana_zapata_laureate_pe1/_layouts/15/Doc.aspx?sourcedoc=%7B2AFEDEEB-734E-4766-99E2-E15468C91BAB%7D&amp;file=Solicitud%20de%20requerimientos%20Idea%20nueva%20y%20mejo_Jose%20Paredes%20Herbozo%202.pptx&amp;action=edit&amp;mobileredirect=true</v>
      </c>
      <c r="AA61" s="45">
        <f>[1]Sheet1!AA61</f>
        <v>2</v>
      </c>
    </row>
    <row r="62" spans="1:27" ht="45.95" customHeight="1">
      <c r="A62" s="45">
        <f>[1]Sheet1!A62</f>
        <v>84</v>
      </c>
      <c r="B62" s="125">
        <f>[1]Sheet1!B62</f>
        <v>46106.080833333297</v>
      </c>
      <c r="C62" s="125">
        <f>[1]Sheet1!C62</f>
        <v>46106.090543981503</v>
      </c>
      <c r="D62" s="81" t="str">
        <f>[1]Sheet1!D62</f>
        <v>jose.herbozo@upn.edu.pe</v>
      </c>
      <c r="E62" s="81" t="str">
        <f>[1]Sheet1!E62</f>
        <v>Jose Paredes Herbozo</v>
      </c>
      <c r="F62" s="81" t="str">
        <f>[1]Sheet1!F62</f>
        <v>Modificación de regla en CRM cuando se ingrese un lead con fuente de ingreso mixta</v>
      </c>
      <c r="G62" s="81" t="str">
        <f>[1]Sheet1!G62</f>
        <v xml:space="preserve">Crear una pestaña (tabla) adicional dentro de la ficha prospecto que se llame UTM MADURACIÓN y renombrar la actual de: Información UTMs a UTM NUEVO (de ser posible) y modificar la regla de duplicados si ingresa un mixto el nuevo numero se tiene que alojar en el campo celular no el teléfono 2 como hasta ahora.
</v>
      </c>
      <c r="H62" s="81" t="str">
        <f>[1]Sheet1!H62</f>
        <v>UPN</v>
      </c>
      <c r="I62" s="81" t="str">
        <f>[1]Sheet1!I62</f>
        <v>Ivan Olivares - VP Marketing y Comercial</v>
      </c>
      <c r="J62" s="81" t="str">
        <f>[1]Sheet1!J62</f>
        <v>José Chojeda</v>
      </c>
      <c r="K62" s="45">
        <f>[1]Sheet1!K62</f>
        <v>0</v>
      </c>
      <c r="L62" s="81" t="str">
        <f>[1]Sheet1!L62</f>
        <v>Jose Paredes</v>
      </c>
      <c r="M62" s="82">
        <f>[1]Sheet1!M62</f>
        <v>46127</v>
      </c>
      <c r="N62" s="82" t="str">
        <f>[1]Sheet1!N62</f>
        <v>No</v>
      </c>
      <c r="O62" s="126">
        <f>[1]Sheet1!O62</f>
        <v>0</v>
      </c>
      <c r="P62" s="126">
        <f>[1]Sheet1!P62</f>
        <v>0</v>
      </c>
      <c r="Q62" s="126" t="str">
        <f>[1]Sheet1!Q62</f>
        <v>Otro</v>
      </c>
      <c r="R62" s="126" t="str">
        <f>[1]Sheet1!R62</f>
        <v>Actualmente el número de celular de un lead mixto no se está actualizando con la última información.</v>
      </c>
      <c r="S62" s="81">
        <f>[1]Sheet1!S62</f>
        <v>0</v>
      </c>
      <c r="T62" s="81" t="str">
        <f>[1]Sheet1!T62</f>
        <v>Admisión</v>
      </c>
      <c r="U62" s="81" t="str">
        <f>[1]Sheet1!U62</f>
        <v>Administrativos</v>
      </c>
      <c r="V62" s="81" t="str">
        <f>[1]Sheet1!V62</f>
        <v>Crecimiento escalable</v>
      </c>
      <c r="W62" s="81" t="str">
        <f>[1]Sheet1!W62</f>
        <v>No</v>
      </c>
      <c r="X62" s="81" t="str">
        <f>[1]Sheet1!X62</f>
        <v>No cuantificado o S/0</v>
      </c>
      <c r="Y62" s="81" t="str">
        <f>[1]Sheet1!Y62</f>
        <v xml:space="preserve">Impacto en ventas directo al tener el último número de celular ingresado por el negocio. </v>
      </c>
      <c r="Z62" s="45" t="str">
        <f>[1]Sheet1!Z62</f>
        <v>https://educorpperu-my.sharepoint.com/personal/diana_zapata_laureate_pe1/_layouts/15/Doc.aspx?sourcedoc=%7B6B191BF9-63B5-46D3-94DE-F8FA06426D61%7D&amp;file=SOLICITUD%20CAMPOS%20UTM%20MADURACI%C3%93N%20-%20MODIFICACIO_Jose%20Paredes%20Herbozo.pptx&amp;action=edit&amp;mobileredirect=true</v>
      </c>
      <c r="AA62" s="45">
        <f>[1]Sheet1!AA62</f>
        <v>0.65</v>
      </c>
    </row>
    <row r="63" spans="1:27" ht="45.95" customHeight="1">
      <c r="A63" s="45">
        <f>[1]Sheet1!A63</f>
        <v>85</v>
      </c>
      <c r="B63" s="125">
        <f>[1]Sheet1!B63</f>
        <v>46105.588715277801</v>
      </c>
      <c r="C63" s="125">
        <f>[1]Sheet1!C63</f>
        <v>46106.476041666698</v>
      </c>
      <c r="D63" s="81" t="str">
        <f>[1]Sheet1!D63</f>
        <v>gerson.vereau@upn.edu.pe</v>
      </c>
      <c r="E63" s="81" t="str">
        <f>[1]Sheet1!E63</f>
        <v>Gerson Vereau Rosas</v>
      </c>
      <c r="F63" s="81" t="str">
        <f>[1]Sheet1!F63</f>
        <v>Implementación de encuesta de satisfacción post atención y base de datos en canal telefónico UPN</v>
      </c>
      <c r="G63" s="81" t="str">
        <f>[1]Sheet1!G63</f>
        <v>Para medir la satisfacción del estudiante respecto a la atención recibida en el canal telefónico, permitiendo generar indicadores de experiencia y mejorar la calidad del servicio. Y la medición directa de la experiencia del usuario posterior a la interacción.</v>
      </c>
      <c r="H63" s="81" t="str">
        <f>[1]Sheet1!H63</f>
        <v>UPN</v>
      </c>
      <c r="I63" s="81" t="str">
        <f>[1]Sheet1!I63</f>
        <v>Mónica García - VP Operaciones Digitales y Online</v>
      </c>
      <c r="J63" s="81" t="str">
        <f>[1]Sheet1!J63</f>
        <v xml:space="preserve">Luis Roncal </v>
      </c>
      <c r="K63" s="45">
        <f>[1]Sheet1!K63</f>
        <v>0</v>
      </c>
      <c r="L63" s="81" t="str">
        <f>[1]Sheet1!L63</f>
        <v>Ángela Lucano</v>
      </c>
      <c r="M63" s="82">
        <f>[1]Sheet1!M63</f>
        <v>46142</v>
      </c>
      <c r="N63" s="82" t="str">
        <f>[1]Sheet1!N63</f>
        <v>No</v>
      </c>
      <c r="O63" s="126">
        <f>[1]Sheet1!O63</f>
        <v>0</v>
      </c>
      <c r="P63" s="126">
        <f>[1]Sheet1!P63</f>
        <v>0</v>
      </c>
      <c r="Q63" s="126" t="str">
        <f>[1]Sheet1!Q63</f>
        <v>Otro</v>
      </c>
      <c r="R63" s="126" t="str">
        <f>[1]Sheet1!R63</f>
        <v>Es una encuesta manual, el desafío es poder levantar la satisfacción del alumno y reducir las horas hombre al trabajar el resultado (es un paso más en el equipo).</v>
      </c>
      <c r="S63" s="81">
        <f>[1]Sheet1!S63</f>
        <v>0</v>
      </c>
      <c r="T63" s="81" t="str">
        <f>[1]Sheet1!T63</f>
        <v>Proceso de atención al estudiante</v>
      </c>
      <c r="U63" s="81">
        <f>[1]Sheet1!U63</f>
        <v>0</v>
      </c>
      <c r="V63" s="81" t="str">
        <f>[1]Sheet1!V63</f>
        <v>Excelencia Operativa</v>
      </c>
      <c r="W63" s="81" t="str">
        <f>[1]Sheet1!W63</f>
        <v>No</v>
      </c>
      <c r="X63" s="81">
        <f>[1]Sheet1!X63</f>
        <v>0</v>
      </c>
      <c r="Y63" s="81" t="str">
        <f>[1]Sheet1!Y63</f>
        <v>Mejora la satisfacción del estudiante</v>
      </c>
      <c r="Z63" s="45" t="str">
        <f>[1]Sheet1!Z63</f>
        <v>https://educorpperu-my.sharepoint.com/personal/diana_zapata_laureate_pe1/_layouts/15/Doc.aspx?sourcedoc=%7B01D400AE-5DCC-421A-BCC5-3D78CDFEB12A%7D&amp;file=SOLICITUD%20DE%20REQUERIMIENTOS%20(1)_Gerson%20Vereau%20Rosas.pptx&amp;action=edit&amp;mobileredirect=true</v>
      </c>
      <c r="AA63" s="45">
        <f>[1]Sheet1!AA63</f>
        <v>0.30000000000000004</v>
      </c>
    </row>
    <row r="64" spans="1:27" ht="45.95" customHeight="1">
      <c r="A64" s="45">
        <f>[1]Sheet1!A64</f>
        <v>86</v>
      </c>
      <c r="B64" s="125">
        <f>[1]Sheet1!B64</f>
        <v>46106.524722222202</v>
      </c>
      <c r="C64" s="125">
        <f>[1]Sheet1!C64</f>
        <v>46106.537141203698</v>
      </c>
      <c r="D64" s="126" t="str">
        <f>[1]Sheet1!D64</f>
        <v>gerson.vereau@upn.edu.pe</v>
      </c>
      <c r="E64" s="126" t="str">
        <f>[1]Sheet1!E64</f>
        <v>Gerson Vereau Rosas</v>
      </c>
      <c r="F64" s="126" t="str">
        <f>[1]Sheet1!F64</f>
        <v>Ajustar query Reporte R2 que servirá como como input para la generación del RPA de Validación de Egreso (fase 2)</v>
      </c>
      <c r="G64" s="126" t="str">
        <f>[1]Sheet1!G64</f>
        <v>Contar con el reporte que sirve como input para la generación del RPA de Validación de Egreso (fase 2) que actualmente se viene trabajando con el equipo de Automatización de Procesos y está detenido porque se requiere este ajuste en la Query.</v>
      </c>
      <c r="H64" s="126" t="str">
        <f>[1]Sheet1!H64</f>
        <v>UPN</v>
      </c>
      <c r="I64" s="126" t="str">
        <f>[1]Sheet1!I64</f>
        <v>Martín Santana - Rectorado UPN</v>
      </c>
      <c r="J64" s="126" t="str">
        <f>[1]Sheet1!J64</f>
        <v xml:space="preserve">Carlos Diez </v>
      </c>
      <c r="K64" s="45">
        <f>[1]Sheet1!K64</f>
        <v>0</v>
      </c>
      <c r="L64" s="126" t="str">
        <f>[1]Sheet1!L64</f>
        <v>Carla Arias-Schreiber</v>
      </c>
      <c r="M64" s="82">
        <f>[1]Sheet1!M64</f>
        <v>46218</v>
      </c>
      <c r="N64" s="82" t="str">
        <f>[1]Sheet1!N64</f>
        <v>No</v>
      </c>
      <c r="O64" s="126">
        <f>[1]Sheet1!O64</f>
        <v>0</v>
      </c>
      <c r="P64" s="126">
        <f>[1]Sheet1!P64</f>
        <v>0</v>
      </c>
      <c r="Q64" s="126" t="str">
        <f>[1]Sheet1!Q64</f>
        <v>Regulatoria</v>
      </c>
      <c r="R64" s="126" t="str">
        <f>[1]Sheet1!R64</f>
        <v xml:space="preserve">La query apuntaba a Snowflake, tras el apagado debe ajustarse el script, esta query es insumo para el proyecto de validación de egreso (fase 2). 
Sunedu nos da como máximo un mes para recibir la información de los egresados. Hoy en día demoramos más de un mes en entregar la información a Sunedu posterior al cierre de ciclo. </v>
      </c>
      <c r="S64" s="126">
        <f>[1]Sheet1!S64</f>
        <v>0</v>
      </c>
      <c r="T64" s="126" t="str">
        <f>[1]Sheet1!T64</f>
        <v>Proceso de egreso estudiantes</v>
      </c>
      <c r="U64" s="126">
        <f>[1]Sheet1!U64</f>
        <v>0</v>
      </c>
      <c r="V64" s="126" t="str">
        <f>[1]Sheet1!V64</f>
        <v>Excelencia operativa</v>
      </c>
      <c r="W64" s="126" t="str">
        <f>[1]Sheet1!W64</f>
        <v>No</v>
      </c>
      <c r="X64" s="126">
        <f>[1]Sheet1!X64</f>
        <v>0</v>
      </c>
      <c r="Y64" s="126" t="str">
        <f>[1]Sheet1!Y64</f>
        <v>Contar con el reporte que nos permita visualizar las diferencias en creditaje de los cursos en el capp. Finalizar el RPA de validación de egreso que nos permita regularizar el 100% de egresos en Banner, dado que ahora Sunedu solo nos brinda un plazo de 30 días calendario para presentar la información de egresados.</v>
      </c>
      <c r="Z64" s="45" t="str">
        <f>[1]Sheet1!Z64</f>
        <v>https://educorpperu-my.sharepoint.com/personal/diana_zapata_laureate_pe1/_layouts/15/Doc.aspx?sourcedoc=%7B0EF58AFB-779A-4A59-A6F0-0BA105B8F711%7D&amp;file=Solicitud%20de%20requerimientos%20Idea%20nueva%20y%20mejo_Gerson%20Vereau%20Rosas%201.pptx&amp;action=edit&amp;mobileredirect=true; https://educorpperu-my.sharepoint.com/personal/diana_zapata_laureate_pe1/_layouts/15/Doc.aspx?sourcedoc=%7BAF73D3DF-83F6-471D-BAF9-4477573697B2%7D&amp;file=ExecutionReport_R2_Ejemplo_Gerson%20Vereau%20Rosas.xlsx&amp;action=default&amp;mobileredirect=true</v>
      </c>
      <c r="AA64" s="45">
        <f>[1]Sheet1!AA64</f>
        <v>1.8</v>
      </c>
    </row>
    <row r="65" spans="1:27" ht="45.95" customHeight="1">
      <c r="A65" s="45">
        <f>[1]Sheet1!A65</f>
        <v>87</v>
      </c>
      <c r="B65" s="125">
        <f>[1]Sheet1!B65</f>
        <v>46106.532939814802</v>
      </c>
      <c r="C65" s="125">
        <f>[1]Sheet1!C65</f>
        <v>46106.551574074103</v>
      </c>
      <c r="D65" s="126" t="str">
        <f>[1]Sheet1!D65</f>
        <v>giancarlo.villacorta@upc.pe</v>
      </c>
      <c r="E65" s="126" t="str">
        <f>[1]Sheet1!E65</f>
        <v>Giancarlo Villacorta Quiñones</v>
      </c>
      <c r="F65" s="126" t="str">
        <f>[1]Sheet1!F65</f>
        <v>Activar el módulo “Matrícula en bloque” de Banner para la EPG.</v>
      </c>
      <c r="G65" s="126" t="str">
        <f>[1]Sheet1!G65</f>
        <v xml:space="preserve">Necesitamos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logrando una reducción significativa de la carga operativa manual de la matrícula de los alumnos (actualmente la matrícula se realiza de forma manual alumno por alumno), disminuirá los errores en la inscripción, y ofrecerá una mejor experiencia al estudiante al obtener sus horarios más pronto. Mayor control académico y administrativo, utilizando una solución escalable y de bajo costo para la institución.
</v>
      </c>
      <c r="H65" s="126" t="str">
        <f>[1]Sheet1!H65</f>
        <v>UPC</v>
      </c>
      <c r="I65" s="126" t="str">
        <f>[1]Sheet1!I65</f>
        <v>Milagros Morgan - Rectorado UPC</v>
      </c>
      <c r="J65" s="126" t="str">
        <f>[1]Sheet1!J65</f>
        <v>Miguel Chang</v>
      </c>
      <c r="K65" s="45">
        <f>[1]Sheet1!K65</f>
        <v>0</v>
      </c>
      <c r="L65" s="126" t="str">
        <f>[1]Sheet1!L65</f>
        <v>Giancarlo Villacorta</v>
      </c>
      <c r="M65" s="82">
        <f>[1]Sheet1!M65</f>
        <v>46127</v>
      </c>
      <c r="N65" s="82" t="str">
        <f>[1]Sheet1!N65</f>
        <v>No</v>
      </c>
      <c r="O65" s="126">
        <f>[1]Sheet1!O65</f>
        <v>0</v>
      </c>
      <c r="P65" s="126">
        <f>[1]Sheet1!P65</f>
        <v>0</v>
      </c>
      <c r="Q65" s="126" t="str">
        <f>[1]Sheet1!Q65</f>
        <v>Otro</v>
      </c>
      <c r="R65" s="126" t="str">
        <f>[1]Sheet1!R65</f>
        <v xml:space="preserve">
Activar el módulo “Matrícula en bloque” de Banner para la EPG, para reducir el tiempo en la ejecución de la matricula de los estudiantes, reducir la carga operativa y los errores de digitación. Mejorar la experiencia del estudiante, ofreciendo un proceso más ágil y oportuno. Garantizar el control académico institucional mediante las validaciones correspondientes, obteniendo así un proceso más eficiente.
</v>
      </c>
      <c r="S65" s="126">
        <f>[1]Sheet1!S65</f>
        <v>0</v>
      </c>
      <c r="T65" s="126" t="str">
        <f>[1]Sheet1!T65</f>
        <v>Proceso de matricula de la EPG, habilitación en blackboard, habilitación en Portal docente.</v>
      </c>
      <c r="U65" s="126">
        <f>[1]Sheet1!U65</f>
        <v>0</v>
      </c>
      <c r="V65" s="126" t="str">
        <f>[1]Sheet1!V65</f>
        <v>Excelencia Operativa;Calidad Académica;Innovación y Crecimiento</v>
      </c>
      <c r="W65" s="126" t="str">
        <f>[1]Sheet1!W65</f>
        <v>No</v>
      </c>
      <c r="X65" s="126">
        <f>[1]Sheet1!X65</f>
        <v>0</v>
      </c>
      <c r="Y65" s="126" t="str">
        <f>[1]Sheet1!Y65</f>
        <v>Se continuará con el proceso de la matrícula individual y no podríamos asegurar el cumplimiento del SLA (48 horas) debido a: 
Aumento de las ventas en un 30% según lo establecido en las metas anuales.
El equipo de matrícula lo conforma 2 analistas y 2 personas con contrato intermitente.
No tener respuesta frente a casos urgentes que se presenten en los programas de División Empresarial, dado que los grupos en número de estudiantes es alto y el tiempo del proceso de matrícula podría exceder la fecha de inicio del programa.
El proceso de matrícula activa el proceso de los accesos a las aulas virtuales, aumentado así los tiempos y esto haría que el impacto no sea positivo en la satisfacción del servicio.</v>
      </c>
      <c r="Z65" s="45">
        <f>[1]Sheet1!Z65</f>
        <v>0</v>
      </c>
      <c r="AA65" s="45">
        <f>[1]Sheet1!AA65</f>
        <v>0</v>
      </c>
    </row>
    <row r="66" spans="1:27" ht="45.95" customHeight="1">
      <c r="A66" s="45">
        <f>[1]Sheet1!A66</f>
        <v>88</v>
      </c>
      <c r="B66" s="125">
        <f>[1]Sheet1!B66</f>
        <v>46101.486909722204</v>
      </c>
      <c r="C66" s="125">
        <f>[1]Sheet1!C66</f>
        <v>46106.567800925899</v>
      </c>
      <c r="D66" s="126" t="str">
        <f>[1]Sheet1!D66</f>
        <v>angela.lucano@upc.pe</v>
      </c>
      <c r="E66" s="126" t="str">
        <f>[1]Sheet1!E66</f>
        <v>Angela Lucano Carranza</v>
      </c>
      <c r="F66" s="126" t="str">
        <f>[1]Sheet1!F66</f>
        <v>Implementación de un modelo de reportería integrado para la gestión del estudiante becado</v>
      </c>
      <c r="G66" s="126" t="str">
        <f>[1]Sheet1!G66</f>
        <v>Necesitamos implementar un modelo de reportería integrado que consolide la información académica y administrativa del estudiante becado (matrícula, notas, asistencia, trámites y seguimiento), para que puedan consultar datos actualizados de manera autónoma, estandarizada y oportuna sin depender de procesos manuales o cruces en Excel, logrando mejorar la trazabilidad del becario, con alertas tempranas, reducir el riesgo de deserción, favoreciendo la continuidad y culminación eficaz, además de facilitar la toma de decisiones basada en información consistente y disponible desde las fuentes oficiales.</v>
      </c>
      <c r="H66" s="126" t="str">
        <f>[1]Sheet1!H66</f>
        <v>UPC</v>
      </c>
      <c r="I66" s="126" t="str">
        <f>[1]Sheet1!I66</f>
        <v>Milagros Morgan - Rectorado UPC</v>
      </c>
      <c r="J66" s="126" t="str">
        <f>[1]Sheet1!J66</f>
        <v xml:space="preserve">Maria Cifuentes </v>
      </c>
      <c r="K66" s="45">
        <f>[1]Sheet1!K66</f>
        <v>0</v>
      </c>
      <c r="L66" s="126" t="str">
        <f>[1]Sheet1!L66</f>
        <v>Ángela Lucano</v>
      </c>
      <c r="M66" s="82">
        <f>[1]Sheet1!M66</f>
        <v>46129</v>
      </c>
      <c r="N66" s="82" t="str">
        <f>[1]Sheet1!N66</f>
        <v>No</v>
      </c>
      <c r="O66" s="126">
        <f>[1]Sheet1!O66</f>
        <v>0</v>
      </c>
      <c r="P66" s="126">
        <f>[1]Sheet1!P66</f>
        <v>0</v>
      </c>
      <c r="Q66" s="126" t="str">
        <f>[1]Sheet1!Q66</f>
        <v>Otro</v>
      </c>
      <c r="R66" s="126" t="str">
        <f>[1]Sheet1!R66</f>
        <v>Actualmente, la gestión de información del estudiante becado se realiza de manera fragmentada y manual, utilizando múltiples fuentes como Excel, correos y sistemas no integrados para consolidar datos académicos, administrativos y de seguimiento (matrícula, notas, asistencia, trámites y acompañamiento), lo que genera dependencia de procesos manuales, cruces de información y validaciones entre áreas, provocando reprocesos, errores, retrasos en la generación de reportes hacia PRONABEC y otras entidades, y limitaciones en la trazabilidad y consistencia de la información.</v>
      </c>
      <c r="S66" s="126">
        <f>[1]Sheet1!S66</f>
        <v>0</v>
      </c>
      <c r="T66" s="126" t="str">
        <f>[1]Sheet1!T66</f>
        <v>Seguimiento académico del estudiante (no existe algo como tal): proceso de matrícula, entrega de reporte de notas, reporte de asistencia, reporte de riesgo académico, estatus del alumnos respecto a su beca (renuncia, suspensión, traslados)
Trazabilidad administrativa y gestión de la información que el alumno recibe (orientación que brindan los Asesores de éxito)
Proceso de inscripción y seguimiento – we talk becarios
Proceso de inscripción Constancia de egreso y Grado de Bachiller
Proceso de inscripción titulación</v>
      </c>
      <c r="U66" s="126">
        <f>[1]Sheet1!U66</f>
        <v>0</v>
      </c>
      <c r="V66" s="126" t="str">
        <f>[1]Sheet1!V66</f>
        <v>Excelencia Operativa</v>
      </c>
      <c r="W66" s="126" t="str">
        <f>[1]Sheet1!W66</f>
        <v>No</v>
      </c>
      <c r="X66" s="126">
        <f>[1]Sheet1!X66</f>
        <v>0</v>
      </c>
      <c r="Y66" s="126" t="str">
        <f>[1]Sheet1!Y66</f>
        <v>El modelo permitirá una gestión más preventiva y proactiva del estudiante becado, facilitando la identificación temprana de riesgos académicos y administrativos mediante información centralizada y confiable, mejorando la oportunidad de intervención y el acompañamiento integral. Asimismo, fortalecerá la trazabilidad y consistencia de la información, mejorará la capacidad de respuesta frente a PRONABEC y otras entidades, reducirá la dependencia de procesos manuales y fragmentados, y elevará la calidad de la toma de decisiones institucionales, impactando positivamente en la experiencia del estudiante y en la percepción de acompañamiento por parte de la universidad.</v>
      </c>
      <c r="Z66" s="45" t="str">
        <f>[1]Sheet1!Z66</f>
        <v>https://educorpperu-my.sharepoint.com/personal/diana_zapata_laureate_pe1/_layouts/15/Doc.aspx?sourcedoc=%7B5B17155A-09DE-47FC-A6C2-359025EABBD4%7D&amp;file=Solicitud%20de%20requerimientos%20Idea%20nueva%20y%20mejo_Angela%20Lucano%20Carran.pptx&amp;action=edit&amp;mobileredirect=true</v>
      </c>
      <c r="AA66" s="45">
        <f>[1]Sheet1!AA66</f>
        <v>0.30000000000000004</v>
      </c>
    </row>
    <row r="67" spans="1:27" ht="45.95" customHeight="1">
      <c r="A67" s="45">
        <f>[1]Sheet1!A67</f>
        <v>89</v>
      </c>
      <c r="B67" s="125">
        <f>[1]Sheet1!B67</f>
        <v>46108.472812499997</v>
      </c>
      <c r="C67" s="125">
        <f>[1]Sheet1!C67</f>
        <v>46108.482928240701</v>
      </c>
      <c r="D67" s="126" t="str">
        <f>[1]Sheet1!D67</f>
        <v>gerson.vereau@upn.edu.pe</v>
      </c>
      <c r="E67" s="126" t="str">
        <f>[1]Sheet1!E67</f>
        <v>Gerson Vereau Rosas</v>
      </c>
      <c r="F67" s="126" t="str">
        <f>[1]Sheet1!F67</f>
        <v>Segmentar la visualización de NRC en matrícula en línea según perfil académico del estudiante</v>
      </c>
      <c r="G67" s="126" t="str">
        <f>[1]Sheet1!G67</f>
        <v>Mejorar la experiencia del estudiante durante el proceso de matrícula, Reducir intentos fallidos de inscripción, Disminuir consultas y reclamos relacionados a restricciones de malla o modalidad, Optimizar el proceso de selección de cursos haciéndolo más claro y ordenado.</v>
      </c>
      <c r="H67" s="126" t="str">
        <f>[1]Sheet1!H67</f>
        <v>UPN</v>
      </c>
      <c r="I67" s="126" t="str">
        <f>[1]Sheet1!I67</f>
        <v>Martín Santana - Rectorado UPN</v>
      </c>
      <c r="J67" s="126" t="str">
        <f>[1]Sheet1!J67</f>
        <v xml:space="preserve">Janeth Albujar </v>
      </c>
      <c r="K67" s="126">
        <f>[1]Sheet1!K67</f>
        <v>0</v>
      </c>
      <c r="L67" s="126" t="str">
        <f>[1]Sheet1!L67</f>
        <v>Carla Arias-Schreiber</v>
      </c>
      <c r="M67" s="82">
        <f>[1]Sheet1!M67</f>
        <v>46188</v>
      </c>
      <c r="N67" s="82" t="str">
        <f>[1]Sheet1!N67</f>
        <v>No</v>
      </c>
      <c r="O67" s="126">
        <f>[1]Sheet1!O67</f>
        <v>0</v>
      </c>
      <c r="P67" s="126">
        <f>[1]Sheet1!P67</f>
        <v>0</v>
      </c>
      <c r="Q67" s="126" t="str">
        <f>[1]Sheet1!Q67</f>
        <v>Otro</v>
      </c>
      <c r="R67" s="126" t="str">
        <f>[1]Sheet1!R67</f>
        <v>El estudiante puede ver todos los cursos y NRCs cuyo código esté dentro de su currícula incluso si el NRC tiene características que no le corresponde según el tipo de estudiante (nuevo, reingreso, regular, malla antigua) lo que genera que le figuren restricciones que le impiden su matrícula. Las alternativas existen pero el estudiante no suele buscar al tener demasiadas opciones y finalmente terminan generando tickets en contacto UPN.</v>
      </c>
      <c r="S67" s="126">
        <f>[1]Sheet1!S67</f>
        <v>0</v>
      </c>
      <c r="T67" s="126" t="str">
        <f>[1]Sheet1!T67</f>
        <v>Proceso de matrícula</v>
      </c>
      <c r="U67" s="126">
        <f>[1]Sheet1!U67</f>
        <v>0</v>
      </c>
      <c r="V67" s="126" t="str">
        <f>[1]Sheet1!V67</f>
        <v>Excelencia Operativa</v>
      </c>
      <c r="W67" s="126" t="str">
        <f>[1]Sheet1!W67</f>
        <v>No</v>
      </c>
      <c r="X67" s="126">
        <f>[1]Sheet1!X67</f>
        <v>0</v>
      </c>
      <c r="Y67" s="126" t="str">
        <f>[1]Sheet1!Y67</f>
        <v>Mejorar la experiencia del estudiante durante el proceso de matrícula</v>
      </c>
      <c r="Z67" s="45" t="str">
        <f>[1]Sheet1!Z67</f>
        <v>https://educorpperu-my.sharepoint.com/personal/diana_zapata_laureate_pe1/_layouts/15/Doc.aspx?sourcedoc=%7BE4FFC0CE-C5B5-4646-913F-893C522B61A9%7D&amp;file=Solicitud%20de%20requerimientos%20Idea%20nueva%20y%20mejo_Gerson%20Vereau%20Rosas%202.pptx&amp;action=edit&amp;mobileredirect=true</v>
      </c>
      <c r="AA67" s="45">
        <f>[1]Sheet1!AA67</f>
        <v>0.30000000000000004</v>
      </c>
    </row>
    <row r="68" spans="1:27" ht="45.95" customHeight="1">
      <c r="A68" s="45">
        <f>[1]Sheet1!A68</f>
        <v>90</v>
      </c>
      <c r="B68" s="125">
        <f>[1]Sheet1!B68</f>
        <v>46111.731342592597</v>
      </c>
      <c r="C68" s="125">
        <f>[1]Sheet1!C68</f>
        <v>46111.7496875</v>
      </c>
      <c r="D68" s="126" t="str">
        <f>[1]Sheet1!D68</f>
        <v>fabiola.gorbina@laureate.pe</v>
      </c>
      <c r="E68" s="126" t="str">
        <f>[1]Sheet1!E68</f>
        <v>Fabiola Gorbina Llerena</v>
      </c>
      <c r="F68" s="126" t="str">
        <f>[1]Sheet1!F68</f>
        <v>Creación y migración de datos de padres en CRM desde formularios</v>
      </c>
      <c r="G68" s="126" t="str">
        <f>[1]Sheet1!G68</f>
        <v xml:space="preserve">Necesito crear y automatizar los campos del padre en el CRM e integrarlos correctamente desde el registro en la landing, para asegurar una vinculación completa y eliminar procesos manuales en la gestión de datos, logrando una cobertura del 100% de registros vinculados, mayor eficiencia operativa, reducción de errores y un incremento en la base efectiva de contactos que potencie la conversión comercial.
</v>
      </c>
      <c r="H68" s="126" t="str">
        <f>[1]Sheet1!H68</f>
        <v>UPC</v>
      </c>
      <c r="I68" s="126" t="str">
        <f>[1]Sheet1!I68</f>
        <v>Ivan Olivares - VP Marketing y Comercial</v>
      </c>
      <c r="J68" s="126" t="str">
        <f>[1]Sheet1!J68</f>
        <v xml:space="preserve">Mónica Castañeda Herrera </v>
      </c>
      <c r="K68" s="126">
        <f>[1]Sheet1!K68</f>
        <v>0</v>
      </c>
      <c r="L68" s="126" t="str">
        <f>[1]Sheet1!L68</f>
        <v>Jose Paredes</v>
      </c>
      <c r="M68" s="82">
        <f>[1]Sheet1!M68</f>
        <v>46132</v>
      </c>
      <c r="N68" s="82" t="str">
        <f>[1]Sheet1!N68</f>
        <v>No</v>
      </c>
      <c r="O68" s="126">
        <f>[1]Sheet1!O68</f>
        <v>0</v>
      </c>
      <c r="P68" s="126">
        <f>[1]Sheet1!P68</f>
        <v>0</v>
      </c>
      <c r="Q68" s="126" t="str">
        <f>[1]Sheet1!Q68</f>
        <v>Otro</v>
      </c>
      <c r="R68" s="126" t="str">
        <f>[1]Sheet1!R68</f>
        <v>El proceso actual de gestión de datos de padres presenta una alta dependencia de tareas manuales, lo que genera pérdida de información y una vinculación incompleta en el CRM (solo 51% de registros correctamente asociados, es decir 95 registros correctamente vinculados de un total de 189 asistentes). Esto limita el acceso a contactos clave para la gestión comercial, reduce la cobertura sobre interesados y asistentes, y aumenta el tiempo operativo (hasta 3.5 horas por evento) junto con el riesgo de errores, afectando directamente la eficiencia y el potencial de conversión en el proceso de matrícula.</v>
      </c>
      <c r="S68" s="126">
        <f>[1]Sheet1!S68</f>
        <v>0</v>
      </c>
      <c r="T68" s="126" t="str">
        <f>[1]Sheet1!T68</f>
        <v>Registro de leads desde landing, gestión de base de datos en CRM y contacto comercial y ventas (prospección), actualmente afectados por una disponibilidad incompleta de información en hasta 93 de 189 registros por evento (49%), lo que limita la contactabilidad efectiva (según análisis del último Webinar de Padres – febrero 2026).</v>
      </c>
      <c r="U68" s="126" t="str">
        <f>[1]Sheet1!U68</f>
        <v>Administrativos</v>
      </c>
      <c r="V68" s="126" t="str">
        <f>[1]Sheet1!V68</f>
        <v>Excelencia operativa</v>
      </c>
      <c r="W68" s="126" t="str">
        <f>[1]Sheet1!W68</f>
        <v>No</v>
      </c>
      <c r="X68" s="126" t="str">
        <f>[1]Sheet1!X68</f>
        <v>No cuantificado o S/0</v>
      </c>
      <c r="Y68" s="126" t="str">
        <f>[1]Sheet1!Y68</f>
        <v>Reducción de errores y reprocesos manuales, agilizando la gestión de datos y garantizando información completa y confiable para la toma de decisiones comerciales y el seguimiento efectivo de los decisores clave.</v>
      </c>
      <c r="Z68" s="45" t="str">
        <f>[1]Sheet1!Z68</f>
        <v>https://educorpperu-my.sharepoint.com/personal/diana_zapata_laureate_pe1/_layouts/15/Doc.aspx?sourcedoc=%7BD8665C46-E3EE-45B6-9DFA-33E0A6ECDB94%7D&amp;file=Solicitud%20de%20requerimiento_Creaci%C3%B3n%20y%20migraci_Fabiola%20Gorbina%20Ller.pptx&amp;action=edit&amp;mobileredirect=true; https://educorpperu-my.sharepoint.com/personal/diana_zapata_laureate_pe1/Documents/Aplicaciones/Microsoft%20Forms/REGISTRO%20DE%20INICIATIVAS%20-%20GESTI%C3%93N%20DE%20LA%20DEMANDA%20(2%201/Adjuntar%20sustentos%20que%20ayuden%20al%20entendimiento%20de/Aprobaci%C3%B3n%20de%20Jose%20Chojeda_Fabiola%20Gorbina%20Ller.pdf</v>
      </c>
      <c r="AA68" s="45">
        <f>[1]Sheet1!AA68</f>
        <v>0.45000000000000007</v>
      </c>
    </row>
    <row r="69" spans="1:27" ht="45.95" customHeight="1">
      <c r="A69" s="45">
        <f>[1]Sheet1!A69</f>
        <v>91</v>
      </c>
      <c r="B69" s="125">
        <f>[1]Sheet1!B69</f>
        <v>46111.738842592596</v>
      </c>
      <c r="C69" s="125">
        <f>[1]Sheet1!C69</f>
        <v>46111.8370138889</v>
      </c>
      <c r="D69" s="126" t="str">
        <f>[1]Sheet1!D69</f>
        <v>angela.lucano@upc.pe</v>
      </c>
      <c r="E69" s="126" t="str">
        <f>[1]Sheet1!E69</f>
        <v>Angela Lucano Carranza</v>
      </c>
      <c r="F69" s="126" t="str">
        <f>[1]Sheet1!F69</f>
        <v>Estabilización Sistema Académico UPC - 1era iteración MCH</v>
      </c>
      <c r="G69" s="126" t="str">
        <f>[1]Sheet1!G69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69" s="126" t="str">
        <f>[1]Sheet1!H69</f>
        <v>UPC</v>
      </c>
      <c r="I69" s="126" t="str">
        <f>[1]Sheet1!I69</f>
        <v>Milagros Morgan - Rectorado UPC</v>
      </c>
      <c r="J69" s="126" t="str">
        <f>[1]Sheet1!J69</f>
        <v xml:space="preserve">Miguel Chang </v>
      </c>
      <c r="K69" s="126">
        <f>[1]Sheet1!K69</f>
        <v>0</v>
      </c>
      <c r="L69" s="126" t="str">
        <f>[1]Sheet1!L69</f>
        <v>Carla Arias-Schreiber</v>
      </c>
      <c r="M69" s="82">
        <f>[1]Sheet1!M69</f>
        <v>46387</v>
      </c>
      <c r="N69" s="82" t="str">
        <f>[1]Sheet1!N69</f>
        <v>No</v>
      </c>
      <c r="O69" s="126">
        <f>[1]Sheet1!O69</f>
        <v>0</v>
      </c>
      <c r="P69" s="126">
        <f>[1]Sheet1!P69</f>
        <v>0</v>
      </c>
      <c r="Q69" s="126" t="str">
        <f>[1]Sheet1!Q69</f>
        <v>Otro</v>
      </c>
      <c r="R69" s="126" t="str">
        <f>[1]Sheet1!R69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69" s="126">
        <f>[1]Sheet1!S69</f>
        <v>0</v>
      </c>
      <c r="T69" s="126" t="str">
        <f>[1]Sheet1!T69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69" s="126" t="str">
        <f>[1]Sheet1!U69</f>
        <v>Alumnos</v>
      </c>
      <c r="V69" s="126" t="str">
        <f>[1]Sheet1!V69</f>
        <v>Excelencia operativa</v>
      </c>
      <c r="W69" s="126" t="str">
        <f>[1]Sheet1!W69</f>
        <v>Si</v>
      </c>
      <c r="X69" s="126" t="str">
        <f>[1]Sheet1!X69</f>
        <v>No cuantificado o S/0</v>
      </c>
      <c r="Y69" s="126" t="str">
        <f>[1]Sheet1!Y69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69" s="45" t="str">
        <f>[1]Sheet1!Z69</f>
        <v>https://educorpperu-my.sharepoint.com/personal/diana_zapata_laureate_pe1/_layouts/15/Doc.aspx?sourcedoc=%7B370B8F38-1967-443D-8F59-6FA59BA4DB0A%7D&amp;file=Estabilizaci%C3%B3n%20Sistema%20Acad%C3%A9mico%20UPC%20-%201era%20i_Angela%20Lucano%20Carran.xlsx&amp;action=default&amp;mobileredirect=true; https://educorpperu-my.sharepoint.com/personal/diana_zapata_laureate_pe1/Documents/Aplicaciones/Microsoft%20Forms/REGISTRO%20DE%20INICIATIVAS%20-%20GESTI%C3%93N%20DE%20LA%20DEMANDA%20(2%201/Adjuntar%20sustentos%20que%20ayuden%20al%20entendimiento%20de/Estabilizaci%C3%B3n%20Sistema%20Acad%C3%A9mico%20UPC%20-%20Regist_Angela%20Lucano%20Carran.pdf</v>
      </c>
      <c r="AA69" s="45">
        <f>[1]Sheet1!AA69</f>
        <v>1.05</v>
      </c>
    </row>
    <row r="70" spans="1:27" ht="45.95" customHeight="1">
      <c r="A70" s="45">
        <f>[1]Sheet1!A70</f>
        <v>92</v>
      </c>
      <c r="B70" s="125">
        <f>[1]Sheet1!B70</f>
        <v>46112.480532407397</v>
      </c>
      <c r="C70" s="125">
        <f>[1]Sheet1!C70</f>
        <v>46112.4910648148</v>
      </c>
      <c r="D70" s="126" t="str">
        <f>[1]Sheet1!D70</f>
        <v>carla.arias@upn.edu.pe</v>
      </c>
      <c r="E70" s="126" t="str">
        <f>[1]Sheet1!E70</f>
        <v>Carla Arias Schreiber Ulloa</v>
      </c>
      <c r="F70" s="126" t="str">
        <f>[1]Sheet1!F70</f>
        <v>E2E on boarding - Agregar campo Teléfono Celular - Entidad Perfect Start CRM</v>
      </c>
      <c r="G70" s="126" t="str">
        <f>[1]Sheet1!G70</f>
        <v>Agregar la columna de teléfono celular dentro de la tabla de Perfect Start, a fin de cargar esa información para poder activar procesos internos y de cara al estudiante. Por ejemplo, Portal Estudiante consulta la información de la entidad Perfect Start para que dentro del onboarding los estudiantes sepan los datos del asesor que lo estará contactando.</v>
      </c>
      <c r="H70" s="126" t="str">
        <f>[1]Sheet1!H70</f>
        <v>UPN</v>
      </c>
      <c r="I70" s="126" t="str">
        <f>[1]Sheet1!I70</f>
        <v>Mónica García - VP Operaciones Digitales y Online</v>
      </c>
      <c r="J70" s="126" t="str">
        <f>[1]Sheet1!J70</f>
        <v>Orietta Mazuelos</v>
      </c>
      <c r="K70" s="126">
        <f>[1]Sheet1!K70</f>
        <v>0</v>
      </c>
      <c r="L70" s="126" t="str">
        <f>[1]Sheet1!L70</f>
        <v>Carla Arias-Schreiber</v>
      </c>
      <c r="M70" s="82">
        <f>[1]Sheet1!M70</f>
        <v>46122</v>
      </c>
      <c r="N70" s="82" t="str">
        <f>[1]Sheet1!N70</f>
        <v>Si</v>
      </c>
      <c r="O70" s="126" t="str">
        <f>[1]Sheet1!O70</f>
        <v>Digital &amp; IA</v>
      </c>
      <c r="P70" s="126">
        <f>[1]Sheet1!P70</f>
        <v>76562</v>
      </c>
      <c r="Q70" s="126" t="str">
        <f>[1]Sheet1!Q70</f>
        <v>Otro</v>
      </c>
      <c r="R70" s="126" t="str">
        <f>[1]Sheet1!R70</f>
        <v>En el caso de Portal, se consume la información desde esta entidad y actualmente no contiene este dato importante para el onboarding.
En general, al no tener la información del celular disponible dentro de la entidad perfect start, se genera gobierno de data en Excel y gestión manual para compartir con demás áreas.</v>
      </c>
      <c r="S70" s="126">
        <f>[1]Sheet1!S70</f>
        <v>0</v>
      </c>
      <c r="T70" s="126" t="str">
        <f>[1]Sheet1!T70</f>
        <v>Onboarding.
Inicio/ desarrollo de clases</v>
      </c>
      <c r="U70" s="126">
        <f>[1]Sheet1!U70</f>
        <v>0</v>
      </c>
      <c r="V70" s="126" t="str">
        <f>[1]Sheet1!V70</f>
        <v>Crecimiento escalable</v>
      </c>
      <c r="W70" s="126" t="str">
        <f>[1]Sheet1!W70</f>
        <v>No</v>
      </c>
      <c r="X70" s="126">
        <f>[1]Sheet1!X70</f>
        <v>0</v>
      </c>
      <c r="Y70" s="126" t="str">
        <f>[1]Sheet1!Y70</f>
        <v>Fortalecer el onboarding y retención de nuevos estudiantes.</v>
      </c>
      <c r="Z70" s="45">
        <f>[1]Sheet1!Z70</f>
        <v>0</v>
      </c>
      <c r="AA70" s="45">
        <f>[1]Sheet1!AA70</f>
        <v>2</v>
      </c>
    </row>
    <row r="71" spans="1:27" ht="45.95" customHeight="1">
      <c r="A71" s="45">
        <f>[1]Sheet1!A71</f>
        <v>93</v>
      </c>
      <c r="B71" s="125">
        <f>[1]Sheet1!B71</f>
        <v>46118.532442129603</v>
      </c>
      <c r="C71" s="125">
        <f>[1]Sheet1!C71</f>
        <v>46118.569224537001</v>
      </c>
      <c r="D71" s="126" t="str">
        <f>[1]Sheet1!D71</f>
        <v>gerson.vereau@laureate.pe</v>
      </c>
      <c r="E71" s="126" t="str">
        <f>[1]Sheet1!E71</f>
        <v>Gerson Vereau Rosas</v>
      </c>
      <c r="F71" s="126" t="str">
        <f>[1]Sheet1!F71</f>
        <v>[Deuda técnica] Se requiere que las asistencias de los alumnos se visualicen diariamente en Portal</v>
      </c>
      <c r="G71" s="126" t="str">
        <f>[1]Sheet1!G71</f>
        <v>Necesitamos contar con información diaria de asistencias proveniente de Blackboard, para fortalecer la campaña de seguimiento a estudiantes, identificando oportunamente a quienes presentan mayores niveles de inasistencia y requieren intervención, logrando mejorar la retención estudiantil y una toma de decisiones más oportuna.</v>
      </c>
      <c r="H71" s="126" t="str">
        <f>[1]Sheet1!H71</f>
        <v>UPN</v>
      </c>
      <c r="I71" s="126" t="str">
        <f>[1]Sheet1!I71</f>
        <v>Álvaro Valdez - VP Operaciones</v>
      </c>
      <c r="J71" s="126" t="str">
        <f>[1]Sheet1!J71</f>
        <v xml:space="preserve">Milthiño Zambrano </v>
      </c>
      <c r="K71" s="126">
        <f>[1]Sheet1!K71</f>
        <v>0</v>
      </c>
      <c r="L71" s="126" t="str">
        <f>[1]Sheet1!L71</f>
        <v>Gerson Vereau</v>
      </c>
      <c r="M71" s="82">
        <f>[1]Sheet1!M71</f>
        <v>46188</v>
      </c>
      <c r="N71" s="82" t="str">
        <f>[1]Sheet1!N71</f>
        <v>No</v>
      </c>
      <c r="O71" s="126">
        <f>[1]Sheet1!O71</f>
        <v>0</v>
      </c>
      <c r="P71" s="126">
        <f>[1]Sheet1!P71</f>
        <v>0</v>
      </c>
      <c r="Q71" s="126" t="str">
        <f>[1]Sheet1!Q71</f>
        <v>Otro</v>
      </c>
      <c r="R71" s="126" t="str">
        <f>[1]Sheet1!R71</f>
        <v>La ausencia de una actualización diaria de asistencias desde Blackboard impide detectar oportunamente a los estudiantes con mayor inasistencia dentro de la campaña de seguimiento. Esto retrasa las acciones preventivas, reduce la capacidad de acompañamiento y eleva el riesgo de que dichos estudiantes se conviertan en retiros de oficio, afectando directamente la retención estudiantil y la gestión oportuna del negocio.</v>
      </c>
      <c r="S71" s="126">
        <f>[1]Sheet1!S71</f>
        <v>0</v>
      </c>
      <c r="T71" s="126" t="str">
        <f>[1]Sheet1!T71</f>
        <v>Proceso de seguimiento y medición de asistencia de los estudiantes.</v>
      </c>
      <c r="U71" s="126" t="str">
        <f>[1]Sheet1!U71</f>
        <v>Administrativos</v>
      </c>
      <c r="V71" s="126" t="str">
        <f>[1]Sheet1!V71</f>
        <v>Excelencia operativa</v>
      </c>
      <c r="W71" s="126" t="str">
        <f>[1]Sheet1!W71</f>
        <v>No</v>
      </c>
      <c r="X71" s="126" t="str">
        <f>[1]Sheet1!X71</f>
        <v>No cuantificado o S/0</v>
      </c>
      <c r="Y71" s="126" t="str">
        <f>[1]Sheet1!Y71</f>
        <v>Fortalece la capacidad de reacción del equipo para intervenir de manera oportuna sobre alumnos con mayor riesgo con el aumento de cursos virtuales, es necesario contar con esta vista diaria.</v>
      </c>
      <c r="Z71" s="45">
        <f>[1]Sheet1!Z71</f>
        <v>0</v>
      </c>
      <c r="AA71" s="45">
        <f>[1]Sheet1!AA71</f>
        <v>0.45000000000000007</v>
      </c>
    </row>
    <row r="72" spans="1:27" ht="45.95" customHeight="1">
      <c r="A72" s="45">
        <f>[1]Sheet1!A72</f>
        <v>94</v>
      </c>
      <c r="B72" s="125">
        <f>[1]Sheet1!B72</f>
        <v>46119.432314814803</v>
      </c>
      <c r="C72" s="125">
        <f>[1]Sheet1!C72</f>
        <v>46119.464699074102</v>
      </c>
      <c r="D72" s="126" t="str">
        <f>[1]Sheet1!D72</f>
        <v>gerson.vereau@laureate.pe</v>
      </c>
      <c r="E72" s="126" t="str">
        <f>[1]Sheet1!E72</f>
        <v>Gerson Vereau Rosas</v>
      </c>
      <c r="F72" s="126" t="str">
        <f>[1]Sheet1!F72</f>
        <v xml:space="preserve">Automatización de Planillas Manuales de Carga Horaria </v>
      </c>
      <c r="G72" s="126" t="str">
        <f>[1]Sheet1!G72</f>
        <v>Automatizar las planillas manuales de los programas de EPEC, integrándolas al flujo automático vía BDI. Esto permitirá eliminar los procesos manuales que hoy generan riesgos operativos y de control, especialmente considerando que los reportes asociados superan los 4MM. Con esta automatización buscamos evitar observaciones de Control Interno y mitigar los riesgos identificados en auditorías internas (UPN) y externas (PWC).</v>
      </c>
      <c r="H72" s="126" t="str">
        <f>[1]Sheet1!H72</f>
        <v>UPN</v>
      </c>
      <c r="I72" s="126" t="str">
        <f>[1]Sheet1!I72</f>
        <v>Martín Santana - Rectorado UPN</v>
      </c>
      <c r="J72" s="126" t="str">
        <f>[1]Sheet1!J72</f>
        <v xml:space="preserve">Denilson Contreras </v>
      </c>
      <c r="K72" s="126">
        <f>[1]Sheet1!K72</f>
        <v>0</v>
      </c>
      <c r="L72" s="126" t="str">
        <f>[1]Sheet1!L72</f>
        <v>Carla Arias-Schreiber</v>
      </c>
      <c r="M72" s="82">
        <f>[1]Sheet1!M72</f>
        <v>46203</v>
      </c>
      <c r="N72" s="82" t="str">
        <f>[1]Sheet1!N72</f>
        <v>No</v>
      </c>
      <c r="O72" s="126">
        <f>[1]Sheet1!O72</f>
        <v>0</v>
      </c>
      <c r="P72" s="126">
        <f>[1]Sheet1!P72</f>
        <v>0</v>
      </c>
      <c r="Q72" s="126" t="str">
        <f>[1]Sheet1!Q72</f>
        <v>Otro</v>
      </c>
      <c r="R72" s="126" t="str">
        <f>[1]Sheet1!R72</f>
        <v>Actualmente procesamos planillas manuales ascendente a + de 4 millones de soles. Lo que genera poca transparencia y control en el proceso de validación y aprobación de horas docentes.
Existen riesgos operativos vinculados a errores humanos en la elaboración manual de planillas que pueden derivar en hallazgos de auditoría.</v>
      </c>
      <c r="S72" s="126">
        <f>[1]Sheet1!S72</f>
        <v>0</v>
      </c>
      <c r="T72" s="126" t="str">
        <f>[1]Sheet1!T72</f>
        <v xml:space="preserve">Nómina docente y área usuaria (EPEC).
</v>
      </c>
      <c r="U72" s="126" t="str">
        <f>[1]Sheet1!U72</f>
        <v>Administrativos</v>
      </c>
      <c r="V72" s="126" t="str">
        <f>[1]Sheet1!V72</f>
        <v>Excelencia operativa</v>
      </c>
      <c r="W72" s="126" t="str">
        <f>[1]Sheet1!W72</f>
        <v>No</v>
      </c>
      <c r="X72" s="126" t="str">
        <f>[1]Sheet1!X72</f>
        <v>Menor a S/100,000.00</v>
      </c>
      <c r="Y72" s="126" t="str">
        <f>[1]Sheet1!Y72</f>
        <v>Cumplimiento Normativo: Mitigación del riesgo asociado al control Sox ARO.UPN.HRPAY – Validation of Teaching Hours TP, auditado por PWC, asegurando alineamiento y continuidad operativa sin observaciones.</v>
      </c>
      <c r="Z72" s="45" t="str">
        <f>[1]Sheet1!Z72</f>
        <v>https://educorpperu-my.sharepoint.com/personal/diana_zapata_laureate_pe1/_layouts/15/Doc.aspx?sourcedoc=%7B4ABE9950-C38F-4EE2-BB0D-F8DFF15B303D%7D&amp;file=Automatizaci%C3%B3n%20de%20planillas%20manuales%20de%20carga_Gerson%20Vereau%20Rosas.pptx&amp;action=edit&amp;mobileredirect=true</v>
      </c>
      <c r="AA72" s="45">
        <f>[1]Sheet1!AA72</f>
        <v>0.75000000000000011</v>
      </c>
    </row>
    <row r="73" spans="1:27" ht="45.95" customHeight="1">
      <c r="A73" s="45">
        <f>[1]Sheet1!A73</f>
        <v>95</v>
      </c>
      <c r="B73" s="125">
        <f>[1]Sheet1!B73</f>
        <v>46126.512210648099</v>
      </c>
      <c r="C73" s="125">
        <f>[1]Sheet1!C73</f>
        <v>46126.525636574101</v>
      </c>
      <c r="D73" s="126" t="str">
        <f>[1]Sheet1!D73</f>
        <v>jose.herbozo@laureate.pe</v>
      </c>
      <c r="E73" s="126" t="str">
        <f>[1]Sheet1!E73</f>
        <v>José Paredes Herbozo</v>
      </c>
      <c r="F73" s="126" t="str">
        <f>[1]Sheet1!F73</f>
        <v>E-commerce - Diseño, estimación e implementación de E Commerce de UPN</v>
      </c>
      <c r="G73" s="126" t="str">
        <f>[1]Sheet1!G73</f>
        <v>Diseño, estimación e implementación de E Commerce de UPN
Que se habilite una forma para vender cursos de educación continua de UPN en un ecommerce, con un flujo autogestionado desde la compra hasta la generación de horarios.</v>
      </c>
      <c r="H73" s="126" t="str">
        <f>[1]Sheet1!H73</f>
        <v>UPN</v>
      </c>
      <c r="I73" s="126" t="str">
        <f>[1]Sheet1!I73</f>
        <v>Ivan Olivares - VP Marketing y Comercial</v>
      </c>
      <c r="J73" s="126" t="str">
        <f>[1]Sheet1!J73</f>
        <v>Cristina del Risco</v>
      </c>
      <c r="K73" s="126">
        <f>[1]Sheet1!K73</f>
        <v>0</v>
      </c>
      <c r="L73" s="126" t="str">
        <f>[1]Sheet1!L73</f>
        <v>Jose Paredes</v>
      </c>
      <c r="M73" s="82">
        <f>[1]Sheet1!M73</f>
        <v>46233</v>
      </c>
      <c r="N73" s="82" t="str">
        <f>[1]Sheet1!N73</f>
        <v>Si</v>
      </c>
      <c r="O73" s="126" t="str">
        <f>[1]Sheet1!O73</f>
        <v>Digital &amp; IA</v>
      </c>
      <c r="P73" s="126">
        <f>[1]Sheet1!P73</f>
        <v>73951</v>
      </c>
      <c r="Q73" s="126" t="str">
        <f>[1]Sheet1!Q73</f>
        <v>Otro</v>
      </c>
      <c r="R73" s="126" t="str">
        <f>[1]Sheet1!R73</f>
        <v>La aceleradora digital ya tiene construido un ecommerce al que se puede cargar los productos (cursos con sus características y precios) y una pasarela integrada con Niubiz. Este ecommerce de publicarse ya podria vender los cursos cortos de UPN. El reto es que los aplicativos y procesos de la institución no conversan con el eCommerce puesto que no están integrados, lo que decantaría en una gestión manual de la facturación y matrícula.
Para resolver ello, idealmente se necesita que cuando alguien (público en general) compra mediante el eCommerce se registre el prospecto en el CRM, se inicie todo el proceso con Banner para el registro del alumno y PeopleSoft para la generación del usuario y la provisión a pagar, y que esta provisión se indique como cobrada puesto que ya se cobró en el Ecommerce. 
El estadio final es que el comprador  tenga una experiencia como en la de cualquier Ecommerce: Selecciona su producto, deja sus datos personales, y finalmente paga a través de una pasarela usando su propio método de pago. Todo en el mismo momento sin tener que salir del Ecommerce a pagar mediante un link de pago externo o pagar físicamente en algún canal de recaudación.</v>
      </c>
      <c r="S73" s="126">
        <f>[1]Sheet1!S73</f>
        <v>0</v>
      </c>
      <c r="T73" s="126" t="str">
        <f>[1]Sheet1!T73</f>
        <v>Comercial, Finanzas y Académico.</v>
      </c>
      <c r="U73" s="126" t="str">
        <f>[1]Sheet1!U73</f>
        <v>Administrativos</v>
      </c>
      <c r="V73" s="126" t="str">
        <f>[1]Sheet1!V73</f>
        <v>Crecimiento escalable</v>
      </c>
      <c r="W73" s="126" t="str">
        <f>[1]Sheet1!W73</f>
        <v>No</v>
      </c>
      <c r="X73" s="126" t="str">
        <f>[1]Sheet1!X73</f>
        <v>Mayor a S/500,000.00</v>
      </c>
      <c r="Y73" s="126" t="str">
        <f>[1]Sheet1!Y73</f>
        <v xml:space="preserve">Podríamos disponer de un nuevo canal de ventas que ayude a alcanzar la meta comercial, impulsar ventas y aumentar el alcance de la marca UPN a través de estos cursos.
</v>
      </c>
      <c r="Z73" s="45" t="str">
        <f>[1]Sheet1!Z73</f>
        <v>https://educorpperu-my.sharepoint.com/personal/diana_zapata_laureate_pe1/_layouts/15/Doc.aspx?sourcedoc=%7BD98A37A6-DC82-402A-BA02-F21E6777E759%7D&amp;file=ESTIMACI%C3%93N%20-%20Ecommerce%20UPN%20V2%20(1)_Jos%C3%A9%20Paredes%20Herbozo.xlsx&amp;action=default&amp;mobileredirect=true; https://educorpperu-my.sharepoint.com/personal/diana_zapata_laureate_pe1/_layouts/15/Doc.aspx?sourcedoc=%7BBB027424-2524-4F1E-900E-42E30EDEE5FE%7D&amp;file=Ecommerce%20UPN%20-%20Solicitud%20de%20requerimientos%20I_Jos%C3%A9%20Paredes%20Herbozo.pptx&amp;action=edit&amp;mobileredirect=true</v>
      </c>
      <c r="AA73" s="45">
        <f>[1]Sheet1!AA73</f>
        <v>2.9</v>
      </c>
    </row>
    <row r="74" spans="1:27" ht="45.95" customHeight="1">
      <c r="A74" s="45">
        <f>[1]Sheet1!A74</f>
        <v>96</v>
      </c>
      <c r="B74" s="125">
        <f>[1]Sheet1!B74</f>
        <v>46126.7905902778</v>
      </c>
      <c r="C74" s="125">
        <f>[1]Sheet1!C74</f>
        <v>46126.826805555596</v>
      </c>
      <c r="D74" s="126" t="str">
        <f>[1]Sheet1!D74</f>
        <v>nicolas.morales@laureate.pe</v>
      </c>
      <c r="E74" s="126" t="str">
        <f>[1]Sheet1!E74</f>
        <v>Nicolas Morales Chumpitaz</v>
      </c>
      <c r="F74" s="126" t="str">
        <f>[1]Sheet1!F74</f>
        <v>Productividad - DOA UPN - Automatización del Monitoreo Académico: Trazabilidad, visualización y monitoreo del avance académico del docente</v>
      </c>
      <c r="G74" s="126" t="str">
        <f>[1]Sheet1!G74</f>
        <v>Necesitamos ser el copiloto del docente, para facilitar el cumplimiento de sus tareas diarias mediante alertas preventivas y soporte inmediato, logrando asegurar que su gestión administrativa sea impecable y nunca afecte su desempeño profesional.</v>
      </c>
      <c r="H74" s="126" t="str">
        <f>[1]Sheet1!H74</f>
        <v>UPN</v>
      </c>
      <c r="I74" s="126" t="str">
        <f>[1]Sheet1!I74</f>
        <v>Martín Santana - Rectorado UPN</v>
      </c>
      <c r="J74" s="126" t="str">
        <f>[1]Sheet1!J74</f>
        <v>Robinson Amaya</v>
      </c>
      <c r="K74" s="126">
        <f>[1]Sheet1!K74</f>
        <v>0</v>
      </c>
      <c r="L74" s="126" t="str">
        <f>[1]Sheet1!L74</f>
        <v>Carla Arias-Schreiber</v>
      </c>
      <c r="M74" s="82">
        <f>[1]Sheet1!M74</f>
        <v>46387</v>
      </c>
      <c r="N74" s="82" t="str">
        <f>[1]Sheet1!N74</f>
        <v>Si</v>
      </c>
      <c r="O74" s="126" t="str">
        <f>[1]Sheet1!O74</f>
        <v>G&amp;A</v>
      </c>
      <c r="P74" s="126">
        <f>[1]Sheet1!P74</f>
        <v>77431</v>
      </c>
      <c r="Q74" s="126" t="str">
        <f>[1]Sheet1!Q74</f>
        <v>Otro</v>
      </c>
      <c r="R74" s="126" t="str">
        <f>[1]Sheet1!R74</f>
        <v>Sobreprocesamiento: Descargar reportes, hacer ajustes manuales y estandarizar datos para que el Power BI los lea: 1 colaborador al 100% y 2 colaboradores al 30%
Transporte: Solicitar y descargar reportes por correo electrónico y mover archivos de una carpeta a otra, total de reportes: 09
Sobreproducción: Enviar alertas automáticas a todos cuando quizás el problema es del sistema (como las reprogramaciones no leídas, y gestión por correo  de las programaciones realizadas por fuera por parte del docente
Movimiento Innecesario: El equipo de 5 personas saltando entre el correo, el reporte de asistencia, el sistema de reprogramaciones y el Power BI para "averiguar qué pasó".
Espera: Docentes esperando respuesta a sus consultas y el equipo esperando que lleguen los reportes solicitados por correo.
Talento No Utilizado: Tener a 5 colaboradores al 100% de su capacidad haciendo tareas de "copiar y pegar" o respondiendo dudas básicas que una IA o un dashboard de autogestión podrían resolver.
Defectos: No almacenamiento de la información, sistemas caídos, registro de la información en reportes manuales, lo que genera reclamos del tipo "yo sí marqué"
Inventario: En promedio 4,000 secciones por semana y miles de consultas acumuladas en la bandeja de entrada del equipo de 5 personas, más el crecimiento  por nuevo alcance de virtual y posgrado.</v>
      </c>
      <c r="S74" s="126">
        <f>[1]Sheet1!S74</f>
        <v>0</v>
      </c>
      <c r="T74" s="126" t="str">
        <f>[1]Sheet1!T74</f>
        <v>Proceso de monitoreo de avance académico del docente</v>
      </c>
      <c r="U74" s="126" t="str">
        <f>[1]Sheet1!U74</f>
        <v>Docentes</v>
      </c>
      <c r="V74" s="126" t="str">
        <f>[1]Sheet1!V74</f>
        <v>Excelencia académica</v>
      </c>
      <c r="W74" s="126" t="str">
        <f>[1]Sheet1!W74</f>
        <v>No</v>
      </c>
      <c r="X74" s="126" t="str">
        <f>[1]Sheet1!X74</f>
        <v>Mayor a S/500,000.00</v>
      </c>
      <c r="Y74" s="126" t="str">
        <f>[1]Sheet1!Y74</f>
        <v>Eliminación de actividades manuales
Incremento del NPS docente
Cumplimiento en PO del equipo académico</v>
      </c>
      <c r="Z74" s="45">
        <f>[1]Sheet1!Z74</f>
        <v>0</v>
      </c>
      <c r="AA74" s="45">
        <f>[1]Sheet1!AA74</f>
        <v>3.35</v>
      </c>
    </row>
    <row r="75" spans="1:27" ht="45.95" customHeight="1">
      <c r="A75" s="45">
        <f>[1]Sheet1!A75</f>
        <v>97</v>
      </c>
      <c r="B75" s="125">
        <f>[1]Sheet1!B75</f>
        <v>46126.826921296299</v>
      </c>
      <c r="C75" s="125">
        <f>[1]Sheet1!C75</f>
        <v>46126.850914351897</v>
      </c>
      <c r="D75" s="126" t="str">
        <f>[1]Sheet1!D75</f>
        <v>nicolas.morales@laureate.pe</v>
      </c>
      <c r="E75" s="126" t="str">
        <f>[1]Sheet1!E75</f>
        <v>Nicolas Morales Chumpitaz</v>
      </c>
      <c r="F75" s="126" t="str">
        <f>[1]Sheet1!F75</f>
        <v>Productividad - DOA UPN - Automatización de las planillas manuales</v>
      </c>
      <c r="G75" s="126" t="str">
        <f>[1]Sheet1!G75</f>
        <v>Necesitamos reducir la manualidad en la elaboración de planillas para garantizar la transparencia en los pagos a los docentes por horas de dictado y novedado logrando eliminar la necesidad de reclamos y asegurar su estabilidad y bienestar personal.</v>
      </c>
      <c r="H75" s="126" t="str">
        <f>[1]Sheet1!H75</f>
        <v>UPN</v>
      </c>
      <c r="I75" s="126" t="str">
        <f>[1]Sheet1!I75</f>
        <v>Martín Santana - Rectorado UPN</v>
      </c>
      <c r="J75" s="126" t="str">
        <f>[1]Sheet1!J75</f>
        <v>Robinson Amaya</v>
      </c>
      <c r="K75" s="126">
        <f>[1]Sheet1!K75</f>
        <v>0</v>
      </c>
      <c r="L75" s="126" t="str">
        <f>[1]Sheet1!L75</f>
        <v>Carla Arias-Schreiber</v>
      </c>
      <c r="M75" s="82">
        <f>[1]Sheet1!M75</f>
        <v>46387</v>
      </c>
      <c r="N75" s="82" t="str">
        <f>[1]Sheet1!N75</f>
        <v>Si</v>
      </c>
      <c r="O75" s="126" t="str">
        <f>[1]Sheet1!O75</f>
        <v>G&amp;A</v>
      </c>
      <c r="P75" s="126">
        <f>[1]Sheet1!P75</f>
        <v>77431</v>
      </c>
      <c r="Q75" s="126" t="str">
        <f>[1]Sheet1!Q75</f>
        <v>Otro</v>
      </c>
      <c r="R75" s="126" t="str">
        <f>[1]Sheet1!R75</f>
        <v>Sobreprocesamiento: Realizar validaciones y revisiones manuales de horas de dictado, asíncronos y horas extras para diferentes unidades (Posgrado, Centro de Idiomas, PDN, etc.).
Defectos: Pagos incorrectos o cálculos erróneos por fallas en la digitación o interpretación de las reglas de cada planilla manual.
Inventario: Acumulación de "Novedades" y reportes de horas esperando a ser procesados al cierre de mes.
Transporte: Mover archivos de reportes desde Educación Virtual, Posgrado y Centro de Idiomas hacia la persona que consolida.
Espera: El tiempo que pasa desde que el docente dicta su hora hasta que la planilla es validada y finalmente pagada.
Movimientos Innecesarios: El analista saltando entre múltiples reportes de diferentes fuentes para consolidar una sola planilla.
Sobreproducción: Generar reportes manuales detallados para cada unidad académica, que luego tienen que volver a ser procesados por el equipo de planillas.
Talento No Utilizado: Tener a un analista experto dedicando el 60% de su capacidad anual a tareas de validación y "verificación de topes de horas".</v>
      </c>
      <c r="S75" s="126">
        <f>[1]Sheet1!S75</f>
        <v>0</v>
      </c>
      <c r="T75" s="126" t="str">
        <f>[1]Sheet1!T75</f>
        <v>Elaboración de Planilla Docente.</v>
      </c>
      <c r="U75" s="126" t="str">
        <f>[1]Sheet1!U75</f>
        <v>Docentes</v>
      </c>
      <c r="V75" s="126" t="str">
        <f>[1]Sheet1!V75</f>
        <v>Excelencia operativa</v>
      </c>
      <c r="W75" s="126" t="str">
        <f>[1]Sheet1!W75</f>
        <v>No</v>
      </c>
      <c r="X75" s="126" t="str">
        <f>[1]Sheet1!X75</f>
        <v>Mayor a S/500,000.00</v>
      </c>
      <c r="Y75" s="126" t="str">
        <f>[1]Sheet1!Y75</f>
        <v xml:space="preserve">Eliminación del retrabajo por errores manuales
Incremento en NPS del docente
Exactitud en el Cálculo de Novedades
</v>
      </c>
      <c r="Z75" s="45">
        <f>[1]Sheet1!Z75</f>
        <v>0</v>
      </c>
      <c r="AA75" s="45">
        <f>[1]Sheet1!AA75</f>
        <v>3.15</v>
      </c>
    </row>
    <row r="76" spans="1:27" ht="45.95" customHeight="1">
      <c r="A76" s="45">
        <f>[1]Sheet1!A76</f>
        <v>98</v>
      </c>
      <c r="B76" s="125">
        <f>[1]Sheet1!B76</f>
        <v>46127.014560185198</v>
      </c>
      <c r="C76" s="125">
        <f>[1]Sheet1!C76</f>
        <v>46127.284756944398</v>
      </c>
      <c r="D76" s="126" t="str">
        <f>[1]Sheet1!D76</f>
        <v>nicolas.morales@laureate.pe</v>
      </c>
      <c r="E76" s="126" t="str">
        <f>[1]Sheet1!E76</f>
        <v>Nicolas Morales Chumpitaz</v>
      </c>
      <c r="F76" s="126" t="str">
        <f>[1]Sheet1!F76</f>
        <v>Productividad - DOA UPN - Implementación de Ticketera de solicitudes de cambios en la programación con flujos automáticos de control, respuestas y SLA</v>
      </c>
      <c r="G76" s="126" t="str">
        <f>[1]Sheet1!G76</f>
        <v>Necesitamos asegurar que los docentes cuenten con una herramienta para realizar consultas y solicitudes para que puedan obtener respuesta a las mismas dentro de plazos logrando eliminar actividades manuales del proceso y mejorar el NPS del docente.</v>
      </c>
      <c r="H76" s="126" t="str">
        <f>[1]Sheet1!H76</f>
        <v>UPN</v>
      </c>
      <c r="I76" s="126" t="str">
        <f>[1]Sheet1!I76</f>
        <v>Martín Santana - Rectorado UPN</v>
      </c>
      <c r="J76" s="126" t="str">
        <f>[1]Sheet1!J76</f>
        <v>Robinson Amaya</v>
      </c>
      <c r="K76" s="126">
        <f>[1]Sheet1!K76</f>
        <v>0</v>
      </c>
      <c r="L76" s="126" t="str">
        <f>[1]Sheet1!L76</f>
        <v>Carla Arias-Schreiber</v>
      </c>
      <c r="M76" s="82">
        <f>[1]Sheet1!M76</f>
        <v>46387</v>
      </c>
      <c r="N76" s="82" t="str">
        <f>[1]Sheet1!N76</f>
        <v>Si</v>
      </c>
      <c r="O76" s="126" t="str">
        <f>[1]Sheet1!O76</f>
        <v>G&amp;A</v>
      </c>
      <c r="P76" s="126">
        <f>[1]Sheet1!P76</f>
        <v>77431</v>
      </c>
      <c r="Q76" s="126" t="str">
        <f>[1]Sheet1!Q76</f>
        <v>Otro</v>
      </c>
      <c r="R76" s="126" t="str">
        <f>[1]Sheet1!R76</f>
        <v>Sobreprocesamiento: Recibir consultas por diferentes canales, analizar cada caso, solicitudes de aprobaciones que pudieran no ser necesarias y ejecutar el cambio es manual.
Transporte: Al no tener un canal claro para ingreso de solicitudes, muchas pasan por desplazamientos innecesarios hasta que se canalizan con la persona correcta.
Sobreproducción: Envío de correos en copia a personas de forma innecesaria
Movimiento Innecesario: Consultas en sistemas, reportes y otras bases para validar la aplicación de un cambio.
Espera: Coordinadores de Carrera  esperando respuesta a sus consultas y enviando recordatorios de seguimiento: SLA 1 día hábil ( se vuelve mas crítico durante matrícula) 
Talento No Utilizado: 15 asistentes invierten el 20% de capacity atendiendo solicitudes durante todo el año (4 FTE’s)
Defectos: No almacenamiento de la información, no se generan registros ni métricas de las solicitudes ni atenciones.
Inventario: Las solicitudes no quedan registrados en ninguna plataforma ni base de datos. NO hay métricas para toma de decisiones.</v>
      </c>
      <c r="S76" s="126">
        <f>[1]Sheet1!S76</f>
        <v>0</v>
      </c>
      <c r="T76" s="126" t="str">
        <f>[1]Sheet1!T76</f>
        <v>Proceso de gestión de consultas de docentes</v>
      </c>
      <c r="U76" s="126" t="str">
        <f>[1]Sheet1!U76</f>
        <v>Docentes</v>
      </c>
      <c r="V76" s="126" t="str">
        <f>[1]Sheet1!V76</f>
        <v>Excelencia operativa</v>
      </c>
      <c r="W76" s="126" t="str">
        <f>[1]Sheet1!W76</f>
        <v>No</v>
      </c>
      <c r="X76" s="126" t="str">
        <f>[1]Sheet1!X76</f>
        <v>Mayor a S/500,000.00</v>
      </c>
      <c r="Y76" s="126" t="str">
        <f>[1]Sheet1!Y76</f>
        <v>Eliminación de actividades manuales
Mejora en experiencia del Coordinador / Docente TC.
Impacto positivo en NPS del estudiante (indirecto)</v>
      </c>
      <c r="Z76" s="45">
        <f>[1]Sheet1!Z76</f>
        <v>0</v>
      </c>
      <c r="AA76" s="45">
        <f>[1]Sheet1!AA76</f>
        <v>3.15</v>
      </c>
    </row>
    <row r="77" spans="1:27" ht="45.95" customHeight="1">
      <c r="A77" s="45">
        <f>[1]Sheet1!A77</f>
        <v>99</v>
      </c>
      <c r="B77" s="125">
        <f>[1]Sheet1!B77</f>
        <v>46127.32</v>
      </c>
      <c r="C77" s="125">
        <f>[1]Sheet1!C77</f>
        <v>46127.3351273148</v>
      </c>
      <c r="D77" s="126" t="str">
        <f>[1]Sheet1!D77</f>
        <v>angela.lucano@laureate.pe</v>
      </c>
      <c r="E77" s="126" t="str">
        <f>[1]Sheet1!E77</f>
        <v>Angela Lucano Carranza</v>
      </c>
      <c r="F77" s="126" t="str">
        <f>[1]Sheet1!F77</f>
        <v>Implementación del botón de impresión en formulario Libro de reclamaciones (LDR)</v>
      </c>
      <c r="G77" s="126" t="str">
        <f>[1]Sheet1!G77</f>
        <v>Necesitamos implementar un botón de descarga/impresión de la constancia del reclamo al finalizar el registro en el Libro de Reclamaciones Virtual, que genere automáticamente un PDF con el formato autorizado por INDECOPI (incluyendo el logo de UPN), para que el consumidor pueda obtener de forma inmediata una copia de su reclamo registrado sin depender de canales adicionales, logrando el cumplimiento del marco regulatorio, la reducción de carga operativa en el equipo de soporte y la mitigación del riesgo de sanciones, amonestaciones o multas.</v>
      </c>
      <c r="H77" s="126" t="str">
        <f>[1]Sheet1!H77</f>
        <v>UPN</v>
      </c>
      <c r="I77" s="126" t="str">
        <f>[1]Sheet1!I77</f>
        <v>Mónica García - VP Operaciones Digitales y Online</v>
      </c>
      <c r="J77" s="126" t="str">
        <f>[1]Sheet1!J77</f>
        <v xml:space="preserve">Luis Roncal </v>
      </c>
      <c r="K77" s="126">
        <f>[1]Sheet1!K77</f>
        <v>0</v>
      </c>
      <c r="L77" s="126" t="str">
        <f>[1]Sheet1!L77</f>
        <v>Ángela Lucano</v>
      </c>
      <c r="M77" s="82">
        <f>[1]Sheet1!M77</f>
        <v>46132</v>
      </c>
      <c r="N77" s="82" t="str">
        <f>[1]Sheet1!N77</f>
        <v>No</v>
      </c>
      <c r="O77" s="126">
        <f>[1]Sheet1!O77</f>
        <v>0</v>
      </c>
      <c r="P77" s="126">
        <f>[1]Sheet1!P77</f>
        <v>0</v>
      </c>
      <c r="Q77" s="126" t="str">
        <f>[1]Sheet1!Q77</f>
        <v>Regulatoria</v>
      </c>
      <c r="R77" s="126" t="str">
        <f>[1]Sheet1!R77</f>
        <v>La plataforma del Libro de Reclamaciones Virtual no cuenta con un mecanismo automático que permita al usuario descargar la constancia de su reclamo, incumpliendo potencialmente con la normativa de INDECOPI que exige entregar una copia al consumidor.</v>
      </c>
      <c r="S77" s="126">
        <f>[1]Sheet1!S77</f>
        <v>0</v>
      </c>
      <c r="T77" s="126" t="str">
        <f>[1]Sheet1!T77</f>
        <v>Proceso integral de Atención al Estudiante, Gestión de Quejas y Reclamos</v>
      </c>
      <c r="U77" s="126" t="str">
        <f>[1]Sheet1!U77</f>
        <v>Alumnos</v>
      </c>
      <c r="V77" s="126" t="str">
        <f>[1]Sheet1!V77</f>
        <v>Experiencia</v>
      </c>
      <c r="W77" s="126" t="str">
        <f>[1]Sheet1!W77</f>
        <v>No</v>
      </c>
      <c r="X77" s="126" t="str">
        <f>[1]Sheet1!X77</f>
        <v>Menor a S/100,000.00</v>
      </c>
      <c r="Y77" s="126" t="str">
        <f>[1]Sheet1!Y77</f>
        <v>Mejora en la experiencia del usuario al brindar acceso inmediato a su constancia de reclamo, fortaleciendo la percepción de transparencia, cumplimiento del marco regulatorio establecido por INDECOPI, bajo el Decreto Supremo N.º 011-2011-PCM (artículo 4B), el cual exige que el consumidor cuente con una copia del reclamo registrado, y confianza en la institución.</v>
      </c>
      <c r="Z77" s="45" t="str">
        <f>[1]Sheet1!Z77</f>
        <v>https://educorpperu-my.sharepoint.com/personal/diana_zapata_laureate_pe1/_layouts/15/Doc.aspx?sourcedoc=%7B251217CC-5C91-41CD-9CE8-C8F88494A6C8%7D&amp;file=Solicitud%20de%20requerimientos%20Idea%20nueva%20y%20mejo_Angela%20Lucano%20Carran%201.pptx&amp;action=edit&amp;mobileredirect=true</v>
      </c>
      <c r="AA77" s="45">
        <f>[1]Sheet1!AA77</f>
        <v>2.95</v>
      </c>
    </row>
    <row r="78" spans="1:27" ht="45.95" customHeight="1">
      <c r="A78" s="45">
        <f>[1]Sheet1!A78</f>
        <v>100</v>
      </c>
      <c r="B78" s="125">
        <f>[1]Sheet1!B78</f>
        <v>46127.3352662037</v>
      </c>
      <c r="C78" s="125">
        <f>[1]Sheet1!C78</f>
        <v>46127.3585648148</v>
      </c>
      <c r="D78" s="126" t="str">
        <f>[1]Sheet1!D78</f>
        <v>angela.lucano@laureate.pe</v>
      </c>
      <c r="E78" s="126" t="str">
        <f>[1]Sheet1!E78</f>
        <v>Angela Lucano Carranza</v>
      </c>
      <c r="F78" s="126" t="str">
        <f>[1]Sheet1!F78</f>
        <v>Implementación de Módulos de Proyectos de Sostenibilidad y Gestión Ambiental en la Plataforma de Sostenibilidad</v>
      </c>
      <c r="G78" s="126" t="str">
        <f>[1]Sheet1!G78</f>
        <v>Necesitamos implementar una estructura modular en la Plataforma de Sostenibilidad que incorpore un Módulo de Proyectos de Sostenibilidad fortalecido y un nuevo Módulo de Gestión Ambiental, para gestionar de forma estructurada, trazable y automatizada la información social y ambiental, logrando mejorar la calidad y confiabilidad de los datos, optimizar los procesos de revisión y análisis, y potenciar la toma de decisiones estratégicas y la participación estudiantil mediante integración con Power BI y plataformas institucionales.</v>
      </c>
      <c r="H78" s="126" t="str">
        <f>[1]Sheet1!H78</f>
        <v>LAU</v>
      </c>
      <c r="I78" s="126" t="str">
        <f>[1]Sheet1!I78</f>
        <v>Claudia Cabrera - VP Comunicaciones</v>
      </c>
      <c r="J78" s="126" t="str">
        <f>[1]Sheet1!J78</f>
        <v xml:space="preserve">Rubi Fox </v>
      </c>
      <c r="K78" s="126">
        <f>[1]Sheet1!K78</f>
        <v>0</v>
      </c>
      <c r="L78" s="126" t="str">
        <f>[1]Sheet1!L78</f>
        <v>Ángela Lucano</v>
      </c>
      <c r="M78" s="82">
        <f>[1]Sheet1!M78</f>
        <v>46152</v>
      </c>
      <c r="N78" s="82" t="str">
        <f>[1]Sheet1!N78</f>
        <v>No</v>
      </c>
      <c r="O78" s="126">
        <f>[1]Sheet1!O78</f>
        <v>0</v>
      </c>
      <c r="P78" s="126">
        <f>[1]Sheet1!P78</f>
        <v>0</v>
      </c>
      <c r="Q78" s="126" t="str">
        <f>[1]Sheet1!Q78</f>
        <v>Otro</v>
      </c>
      <c r="R78" s="126" t="str">
        <f>[1]Sheet1!R78</f>
        <v>La Plataforma de Sostenibilidad presenta limitaciones en la estructuración, trazabilidad y control de la información relacionada con proyectos sociales y gestión ambiental, lo que dificulta asegurar la calidad de los datos, la gobernanza de los procesos y la generación de indicadores confiables para la toma de decisiones institucionales.</v>
      </c>
      <c r="S78" s="126">
        <f>[1]Sheet1!S78</f>
        <v>0</v>
      </c>
      <c r="T78" s="126" t="str">
        <f>[1]Sheet1!T78</f>
        <v xml:space="preserve">Registro y actualización de información ambiental institucional.
Consolidación de reportes de sostenibilidad.
Preparación de información para:
- Auditorías internas y externas
- Rankings y evaluaciones ESG
- Reportes corporativos Laureate
- Análisis y seguimiento del desempeño ambiental por periodo y sede.
</v>
      </c>
      <c r="U78" s="126" t="str">
        <f>[1]Sheet1!U78</f>
        <v>Administrativos</v>
      </c>
      <c r="V78" s="126" t="str">
        <f>[1]Sheet1!V78</f>
        <v>Excelencia operativa</v>
      </c>
      <c r="W78" s="126" t="str">
        <f>[1]Sheet1!W78</f>
        <v>No</v>
      </c>
      <c r="X78" s="126" t="str">
        <f>[1]Sheet1!X78</f>
        <v>No cuantificado o S/0</v>
      </c>
      <c r="Y78" s="126" t="str">
        <f>[1]Sheet1!Y78</f>
        <v>- Mayor trazabilidad y control del ciclo de vida de los proyectos de sostenibilidad social y ambiental.
- Fortalecimiento de la gobernanza de datos mediante flujos de revisión, observación y aprobación con registro de comentarios.
- Mejora en la confiabilidad y consistencia de la información utilizada para reportes ESG, rankings, auditorías y comunicaciones institucionales.
- Integración entre sostenibilidad, analítica (Power BI) y participación estudiantil, mejorando la articulación entre áreas académicas y administrativas.
- Mejora en la experiencia del usuario mediante procesos más claros, estructurados y con retroalimentación formal.
- Mayor capacidad de análisis estratégico del desempeño ambiental e institucional mediante dashboards centralizados.
- Reducción del riesgo reputacional y regulatorio asociado a información incompleta, desactualizada o no validada.</v>
      </c>
      <c r="Z78" s="45" t="str">
        <f>[1]Sheet1!Z78</f>
        <v>https://educorpperu-my.sharepoint.com/personal/diana_zapata_laureate_pe1/_layouts/15/Doc.aspx?sourcedoc=%7B433857AB-B31D-460F-8999-F1DA68BBBCB4%7D&amp;file=Solicitud%20de%20requerimientos%20Idea%20nueva%20y%20mejo_Angela%20Lucano%20Carran%202.pptx&amp;action=edit&amp;mobileredirect=true</v>
      </c>
      <c r="AA78" s="45">
        <f>[1]Sheet1!AA78</f>
        <v>0.45000000000000007</v>
      </c>
    </row>
    <row r="79" spans="1:27" ht="45.95" customHeight="1">
      <c r="A79" s="45">
        <f>[1]Sheet1!A79</f>
        <v>101</v>
      </c>
      <c r="B79" s="125">
        <f>[1]Sheet1!B79</f>
        <v>46127.284849536998</v>
      </c>
      <c r="C79" s="125">
        <f>[1]Sheet1!C79</f>
        <v>46127.470335648097</v>
      </c>
      <c r="D79" s="126" t="str">
        <f>[1]Sheet1!D79</f>
        <v>nicolas.morales@laureate.pe</v>
      </c>
      <c r="E79" s="126" t="str">
        <f>[1]Sheet1!E79</f>
        <v>Nicolas Morales Chumpitaz</v>
      </c>
      <c r="F79" s="126" t="str">
        <f>[1]Sheet1!F79</f>
        <v xml:space="preserve">Productividad - DOA UPN - Implementación de Solución que abarque el proceso integral de reclutamiento y selección (IA incorporada en cada etapa del proceso: Revisión CV, armado de documentos) </v>
      </c>
      <c r="G79" s="126" t="str">
        <f>[1]Sheet1!G79</f>
        <v xml:space="preserve">Necesitamos realizar el proceso de selección de forma oportuna para contar con docentes con experiencia adecuada y compentencias necesarias para el dictado del o los cursos que tiene asignado, logrando garantizar el proceso de enseñanza / aprendizaje. </v>
      </c>
      <c r="H79" s="126" t="str">
        <f>[1]Sheet1!H79</f>
        <v>UPN</v>
      </c>
      <c r="I79" s="126" t="str">
        <f>[1]Sheet1!I79</f>
        <v>Martín Santana - Rectorado UPN</v>
      </c>
      <c r="J79" s="126" t="str">
        <f>[1]Sheet1!J79</f>
        <v>Melissa Polo</v>
      </c>
      <c r="K79" s="126">
        <f>[1]Sheet1!K79</f>
        <v>0</v>
      </c>
      <c r="L79" s="126" t="str">
        <f>[1]Sheet1!L79</f>
        <v>Carla Arias-Schreiber</v>
      </c>
      <c r="M79" s="82">
        <f>[1]Sheet1!M79</f>
        <v>46387</v>
      </c>
      <c r="N79" s="82" t="str">
        <f>[1]Sheet1!N79</f>
        <v>Si</v>
      </c>
      <c r="O79" s="126" t="str">
        <f>[1]Sheet1!O79</f>
        <v>G&amp;A</v>
      </c>
      <c r="P79" s="126">
        <f>[1]Sheet1!P79</f>
        <v>77431</v>
      </c>
      <c r="Q79" s="126" t="str">
        <f>[1]Sheet1!Q79</f>
        <v>Otro</v>
      </c>
      <c r="R79" s="126" t="str">
        <f>[1]Sheet1!R79</f>
        <v>Sobreprocesamiento: Descargar reportes de las diferentes plataformas y generar manualmente reportes consolidados
Transporte: Solicitar y descargar reportes por correo electrónico + ida y vuelta de validaciones manuales
Movimiento Innecesario: Equipo de selección creando constantemente correos con adjuntos (carta oferta, asignación horaria, otros) además de guardarlos manualmente en compartidos. 
Espera: Equipo de selección esperando resultados de las evaluaciones de academia.
Defectos: Correcciones de la información que se envían en los formularios de requerimientos (# plazas aprobadas)
Talento No Utilizado: Tener a asistentes de selección enviando correos de seguimiento o realizando llamadas a la academia para verificar cumplimientos</v>
      </c>
      <c r="S79" s="126">
        <f>[1]Sheet1!S79</f>
        <v>0</v>
      </c>
      <c r="T79" s="126" t="str">
        <f>[1]Sheet1!T79</f>
        <v>Proceso de Reclutamiento y selección docente</v>
      </c>
      <c r="U79" s="126" t="str">
        <f>[1]Sheet1!U79</f>
        <v>Alumnos</v>
      </c>
      <c r="V79" s="126" t="str">
        <f>[1]Sheet1!V79</f>
        <v>Excelencia operativa</v>
      </c>
      <c r="W79" s="126" t="str">
        <f>[1]Sheet1!W79</f>
        <v>No</v>
      </c>
      <c r="X79" s="126" t="str">
        <f>[1]Sheet1!X79</f>
        <v>Mayor a S/500,000.00</v>
      </c>
      <c r="Y79" s="126" t="str">
        <f>[1]Sheet1!Y79</f>
        <v>Incremento del NPS docente
Se gana una ampliación del proceso de convocatoria y evaluación de postulantes a causa de la reducción de reprocesos y tiempos operativos manuales.
Proceso escalable acorde al crecimiento de la institución.</v>
      </c>
      <c r="Z79" s="45">
        <f>[1]Sheet1!Z79</f>
        <v>0</v>
      </c>
      <c r="AA79" s="45">
        <f>[1]Sheet1!AA79</f>
        <v>3.3</v>
      </c>
    </row>
    <row r="80" spans="1:27" ht="45.95" customHeight="1">
      <c r="A80" s="45">
        <f>[1]Sheet1!A80</f>
        <v>102</v>
      </c>
      <c r="B80" s="125">
        <f>[1]Sheet1!B80</f>
        <v>46127.484085648102</v>
      </c>
      <c r="C80" s="125">
        <f>[1]Sheet1!C80</f>
        <v>46127.664236111101</v>
      </c>
      <c r="D80" s="126" t="str">
        <f>[1]Sheet1!D80</f>
        <v>angela.lucano@laureate.pe</v>
      </c>
      <c r="E80" s="126" t="str">
        <f>[1]Sheet1!E80</f>
        <v>Angela Lucano Carranza</v>
      </c>
      <c r="F80" s="126" t="str">
        <f>[1]Sheet1!F80</f>
        <v>Implementación de un reporte consolidado en tiempo real para la gestión académica de maestrías con Coursera en Postgrado</v>
      </c>
      <c r="G80" s="126" t="str">
        <f>[1]Sheet1!G80</f>
        <v>Necesitamos implementar un reporte consolidado en tiempo real que integre las fuentes actuales de información académica de las maestrías con Coursera, para unificar el estado de los estudiantes, cursos, NRC y docentes, para que Postgrado cuente con información actualizada y centralizada que permita el seguimiento académico, la gestión de licencias Coursera y la construcción de dashboards para docentes y directores, logrando la reducción del trabajo manual, menor tasa de errores y una mejora en la toma de decisiones, con un ahorro significativo de tiempo operativo.</v>
      </c>
      <c r="H80" s="126" t="str">
        <f>[1]Sheet1!H80</f>
        <v>UPC</v>
      </c>
      <c r="I80" s="126" t="str">
        <f>[1]Sheet1!I80</f>
        <v>Milagros Morgan - Rectorado UPC</v>
      </c>
      <c r="J80" s="126" t="str">
        <f>[1]Sheet1!J80</f>
        <v>Soledad Alfaro</v>
      </c>
      <c r="K80" s="126">
        <f>[1]Sheet1!K80</f>
        <v>0</v>
      </c>
      <c r="L80" s="126" t="str">
        <f>[1]Sheet1!L80</f>
        <v>Ángela Lucano</v>
      </c>
      <c r="M80" s="82">
        <f>[1]Sheet1!M80</f>
        <v>46204</v>
      </c>
      <c r="N80" s="82" t="str">
        <f>[1]Sheet1!N80</f>
        <v>No</v>
      </c>
      <c r="O80" s="126">
        <f>[1]Sheet1!O80</f>
        <v>0</v>
      </c>
      <c r="P80" s="126">
        <f>[1]Sheet1!P80</f>
        <v>0</v>
      </c>
      <c r="Q80" s="126" t="str">
        <f>[1]Sheet1!Q80</f>
        <v>Otro</v>
      </c>
      <c r="R80" s="126" t="str">
        <f>[1]Sheet1!R80</f>
        <v>La gestión de información académica de estudiantes de maestrías con contenido Coursera se realiza de forma manual y fragmentada a partir de múltiples fuentes, lo que dificulta obtener una visión unificada, actualizada y confiable del estado de los estudiantes (activo, egresado o retirado) y su desempeño.</v>
      </c>
      <c r="S80" s="126">
        <f>[1]Sheet1!S80</f>
        <v>0</v>
      </c>
      <c r="T80" s="126" t="str">
        <f>[1]Sheet1!T80</f>
        <v>Onboarding, Matrícula, Retención, Acompañamiento</v>
      </c>
      <c r="U80" s="126" t="str">
        <f>[1]Sheet1!U80</f>
        <v>Administrativos</v>
      </c>
      <c r="V80" s="126" t="str">
        <f>[1]Sheet1!V80</f>
        <v>Excelencia operativa</v>
      </c>
      <c r="W80" s="126" t="str">
        <f>[1]Sheet1!W80</f>
        <v>No</v>
      </c>
      <c r="X80" s="126" t="str">
        <f>[1]Sheet1!X80</f>
        <v>Menor a S/100,000.00</v>
      </c>
      <c r="Y80" s="126" t="str">
        <f>[1]Sheet1!Y80</f>
        <v>Mejora en la disponibilidad y confiabilidad de la información académica en tiempo real, facilitando la toma de decisiones data-driven. Mayor eficiencia en el seguimiento del desempeño estudiantil, optimización en la gestión de licencias Coursera y fortalecimiento de la experiencia de docentes y directores mediante dashboards oportunos. Además, contribuye a la transformación digital del área y al monitoreo de la retención y deserción estudiantil.</v>
      </c>
      <c r="Z80" s="45" t="str">
        <f>[1]Sheet1!Z80</f>
        <v>https://educorpperu-my.sharepoint.com/personal/diana_zapata_laureate_pe1/_layouts/15/Doc.aspx?sourcedoc=%7BD1368DCA-1241-4ACD-BCDB-EC70C6727BA2%7D&amp;file=Plantilla%20Solicitud%20de%20requerimientos%20Reporte_Angela%20Lucano%20Carran%202.pptx&amp;action=edit&amp;mobileredirect=true</v>
      </c>
      <c r="AA80" s="45">
        <f>[1]Sheet1!AA80</f>
        <v>0.75000000000000011</v>
      </c>
    </row>
    <row r="81" spans="1:27" ht="45.95" customHeight="1">
      <c r="A81" s="45">
        <f>[1]Sheet1!A81</f>
        <v>103</v>
      </c>
      <c r="B81" s="125">
        <f>[1]Sheet1!B81</f>
        <v>46128.371990740699</v>
      </c>
      <c r="C81" s="125">
        <f>[1]Sheet1!C81</f>
        <v>46129.069513888899</v>
      </c>
      <c r="D81" s="126" t="str">
        <f>[1]Sheet1!D81</f>
        <v>javier.santiago@laureate.pe</v>
      </c>
      <c r="E81" s="126" t="str">
        <f>[1]Sheet1!E81</f>
        <v>Javier Santiago Modesto</v>
      </c>
      <c r="F81" s="126" t="str">
        <f>[1]Sheet1!F81</f>
        <v>Habilitación de horarios de periodo completo para el portal del estudiante Cibertec</v>
      </c>
      <c r="G81" s="126" t="str">
        <f>[1]Sheet1!G81</f>
        <v>Necesitamos mostrar al alumno el horario completo de todo el periodo académico (actualmente solo trae por módulo), para garantizar al estudiante la información de los horarios de los cursos inscritos y/o matriculados en el periodo académico, logrando que el 100% de los alumnos puedan visualizar de forma oportuna los horarios; y además, la reducción en un 0% de incidencias de reclamos de horarios de cursos que no se muestran en el portal del estudiante Cibertec.</v>
      </c>
      <c r="H81" s="126" t="str">
        <f>[1]Sheet1!H81</f>
        <v>CIB</v>
      </c>
      <c r="I81" s="126" t="str">
        <f>[1]Sheet1!I81</f>
        <v>Mónica García - VP Operaciones Digitales y Online</v>
      </c>
      <c r="J81" s="126" t="str">
        <f>[1]Sheet1!J81</f>
        <v xml:space="preserve">Janny Nicasio </v>
      </c>
      <c r="K81" s="126">
        <f>[1]Sheet1!K81</f>
        <v>0</v>
      </c>
      <c r="L81" s="126" t="str">
        <f>[1]Sheet1!L81</f>
        <v>Carla Arias-Schreiber</v>
      </c>
      <c r="M81" s="82">
        <f>[1]Sheet1!M81</f>
        <v>46142</v>
      </c>
      <c r="N81" s="82" t="str">
        <f>[1]Sheet1!N81</f>
        <v>No</v>
      </c>
      <c r="O81" s="126">
        <f>[1]Sheet1!O81</f>
        <v>0</v>
      </c>
      <c r="P81" s="126">
        <f>[1]Sheet1!P81</f>
        <v>0</v>
      </c>
      <c r="Q81" s="126" t="str">
        <f>[1]Sheet1!Q81</f>
        <v>Otro</v>
      </c>
      <c r="R81" s="126" t="str">
        <f>[1]Sheet1!R81</f>
        <v>Actualmente, los horarios de cursos se visualizan por módulos activos. La cual, dificulta al alumnos la correcta visualización de todos los horarios de los módulos matriculados en el portal del estudiante Cibertec.</v>
      </c>
      <c r="S81" s="126">
        <f>[1]Sheet1!S81</f>
        <v>0</v>
      </c>
      <c r="T81" s="126" t="str">
        <f>[1]Sheet1!T81</f>
        <v>Horarios de modulos matriculados</v>
      </c>
      <c r="U81" s="126">
        <f>[1]Sheet1!U81</f>
        <v>0</v>
      </c>
      <c r="V81" s="126" t="str">
        <f>[1]Sheet1!V81</f>
        <v>Experiencia</v>
      </c>
      <c r="W81" s="126" t="str">
        <f>[1]Sheet1!W81</f>
        <v>No</v>
      </c>
      <c r="X81" s="126">
        <f>[1]Sheet1!X81</f>
        <v>0</v>
      </c>
      <c r="Y81" s="126" t="str">
        <f>[1]Sheet1!Y81</f>
        <v>Mejora de experiancia del alumno al acceder a los horarios completos del periodo acádemico activo.</v>
      </c>
      <c r="Z81" s="45">
        <f>[1]Sheet1!Z81</f>
        <v>0</v>
      </c>
      <c r="AA81" s="45">
        <f>[1]Sheet1!AA81</f>
        <v>0.4</v>
      </c>
    </row>
    <row r="82" spans="1:27" ht="45.95" customHeight="1">
      <c r="A82" s="45">
        <f>[1]Sheet1!A82</f>
        <v>104</v>
      </c>
      <c r="B82" s="125">
        <f>[1]Sheet1!B82</f>
        <v>46129.492662037002</v>
      </c>
      <c r="C82" s="125">
        <f>[1]Sheet1!C82</f>
        <v>46129.635648148098</v>
      </c>
      <c r="D82" s="126" t="str">
        <f>[1]Sheet1!D82</f>
        <v>jeaniffer.caldas@laureate.pe</v>
      </c>
      <c r="E82" s="126" t="str">
        <f>[1]Sheet1!E82</f>
        <v>Jeaniffer Caldas Caceres</v>
      </c>
      <c r="F82" s="126" t="str">
        <f>[1]Sheet1!F82</f>
        <v>AI RISK ASSESSMENT</v>
      </c>
      <c r="G82" s="126" t="str">
        <f>[1]Sheet1!G82</f>
        <v>Desarrollar e implementar un cuestionario mediante la herramienta Forms, con el fin de automatizar la asignación de puntuaciones y la generación de informes relacionados con la evaluación de riesgos de proveedores que brindan soluciones basadas en inteligencia artificial.</v>
      </c>
      <c r="H82" s="126" t="str">
        <f>[1]Sheet1!H82</f>
        <v>LAU</v>
      </c>
      <c r="I82" s="126" t="str">
        <f>[1]Sheet1!I82</f>
        <v>Humberto Marotta - Tecnologías y transformación digital</v>
      </c>
      <c r="J82" s="126" t="str">
        <f>[1]Sheet1!J82</f>
        <v>Carlos Sánchez</v>
      </c>
      <c r="K82" s="126">
        <f>[1]Sheet1!K82</f>
        <v>0</v>
      </c>
      <c r="L82" s="126" t="str">
        <f>[1]Sheet1!L82</f>
        <v>Gerson Vereau</v>
      </c>
      <c r="M82" s="82">
        <f>[1]Sheet1!M82</f>
        <v>46132</v>
      </c>
      <c r="N82" s="82" t="str">
        <f>[1]Sheet1!N82</f>
        <v>No</v>
      </c>
      <c r="O82" s="126">
        <f>[1]Sheet1!O82</f>
        <v>0</v>
      </c>
      <c r="P82" s="126">
        <f>[1]Sheet1!P82</f>
        <v>0</v>
      </c>
      <c r="Q82" s="126" t="str">
        <f>[1]Sheet1!Q82</f>
        <v>Seguridad TI</v>
      </c>
      <c r="R82" s="126" t="str">
        <f>[1]Sheet1!R82</f>
        <v>el incremento del uso de IA en las diversas áreas,  abrió una brecha que proceso actual no contemplaba a detalle. si bien cubría la arista de ciberseguridad e IA a grandes rasgos, hay preguntas que quedaban en el aire y se vió la necesidad de crear la estructura única para estos casos</v>
      </c>
      <c r="S82" s="126">
        <f>[1]Sheet1!S82</f>
        <v>0</v>
      </c>
      <c r="T82" s="126" t="str">
        <f>[1]Sheet1!T82</f>
        <v>todos los que usen inteligencia artificial y manipulación de información sensible</v>
      </c>
      <c r="U82" s="126" t="str">
        <f>[1]Sheet1!U82</f>
        <v>Administrativos</v>
      </c>
      <c r="V82" s="126" t="str">
        <f>[1]Sheet1!V82</f>
        <v>Excelencia operativa</v>
      </c>
      <c r="W82" s="126" t="str">
        <f>[1]Sheet1!W82</f>
        <v>No</v>
      </c>
      <c r="X82" s="126" t="str">
        <f>[1]Sheet1!X82</f>
        <v>No cuantificado o S/0</v>
      </c>
      <c r="Y82" s="126" t="str">
        <f>[1]Sheet1!Y82</f>
        <v>1. Confianza y reputación
Mayor confianza de clientes y stakeholders
Mejora de la imagen de la empresa como responsable en IA
2. Toma de decisiones más sólida
Identificación de riesgos antes de que ocurran
Mejores criterios para aprobar o rechazar modelos
3. Cumplimiento ético y regulatorio
Alineación con principios de IA responsable
Reducción de sesgos (bias) y discriminación
4. Cultura organizacional madura
Fomenta gobernanza de datos y modelos
Introduce disciplina en el ciclo de vida de IA
5. Ventaja competitiva
Empresas con IA confiable tienen mayor adopción
Diferenciación frente a competidores sin controles</v>
      </c>
      <c r="Z82" s="45" t="str">
        <f>[1]Sheet1!Z82</f>
        <v>https://educorpperu-my.sharepoint.com/personal/diana_zapata_laureate_pe1/_layouts/15/Doc.aspx?sourcedoc=%7BFB34E7AF-1EFE-4D5F-9738-1418FFFFC4D7%7D&amp;file=AI_RISK%20ASSESSMENT%20QUESTIONNAIRE_Rates%20DRAFT_Jeaniffer%20Caldas%20Cac.xlsx&amp;action=default&amp;mobileredirect=true; https://educorpperu-my.sharepoint.com/personal/diana_zapata_laureate_pe1/Documents/Aplicaciones/Microsoft%20Forms/REGISTRO%20DE%20INICIATIVAS%20-%20GESTI%C3%93N%20DE%20LA%20DEMANDA%20(2%201/Adjuntar%20sustentos%20que%20ayuden%20al%20entendimiento%20de/RE%20CONFIGURACI%C3%93N%20FORM-%20TENANT%20PER%C3%9A.htm_Jeaniffer%20Caldas%20Cac.pdf</v>
      </c>
      <c r="AA82" s="45">
        <f>[1]Sheet1!AA82</f>
        <v>1.3499999999999999</v>
      </c>
    </row>
    <row r="83" spans="1:27" ht="45.95" customHeight="1">
      <c r="A83" s="45">
        <f>[1]Sheet1!A83</f>
        <v>105</v>
      </c>
      <c r="B83" s="125">
        <f>[1]Sheet1!B83</f>
        <v>46128.739814814799</v>
      </c>
      <c r="C83" s="125">
        <f>[1]Sheet1!C83</f>
        <v>46132.560960648101</v>
      </c>
      <c r="D83" s="126" t="str">
        <f>[1]Sheet1!D83</f>
        <v>angela.lucano@laureate.pe</v>
      </c>
      <c r="E83" s="126" t="str">
        <f>[1]Sheet1!E83</f>
        <v>Angela Lucano Carranza</v>
      </c>
      <c r="F83" s="126" t="str">
        <f>[1]Sheet1!F83</f>
        <v>Acompañamiento en todo el proceso de implementación del cambio curricular</v>
      </c>
      <c r="G83" s="126" t="str">
        <f>[1]Sheet1!G83</f>
        <v>Necesitamos brindar un acompañamiento integral en todo el proceso de implementación del cambio curricular, para que la institución realice de manera ordenada y eficiente el registro de nuevos cursos, la actualización de las mallas curriculares, la gestión de equivalencias, la migración de estudiantes y el proceso de convalidaciones, logrando una transición fluida, sin errores operativos y garantizando la continuidad académica de los alumnos.</v>
      </c>
      <c r="H83" s="126" t="str">
        <f>[1]Sheet1!H83</f>
        <v>UPC</v>
      </c>
      <c r="I83" s="126" t="str">
        <f>[1]Sheet1!I83</f>
        <v>Milagros Morgan - Rectorado UPC</v>
      </c>
      <c r="J83" s="126" t="str">
        <f>[1]Sheet1!J83</f>
        <v xml:space="preserve">Roxana E. Pairazaman </v>
      </c>
      <c r="K83" s="126">
        <f>[1]Sheet1!K83</f>
        <v>0</v>
      </c>
      <c r="L83" s="126" t="str">
        <f>[1]Sheet1!L83</f>
        <v>Ángela Lucano</v>
      </c>
      <c r="M83" s="82">
        <f>[1]Sheet1!M83</f>
        <v>46142</v>
      </c>
      <c r="N83" s="82" t="str">
        <f>[1]Sheet1!N83</f>
        <v>No</v>
      </c>
      <c r="O83" s="126">
        <f>[1]Sheet1!O83</f>
        <v>0</v>
      </c>
      <c r="P83" s="126">
        <f>[1]Sheet1!P83</f>
        <v>0</v>
      </c>
      <c r="Q83" s="126" t="str">
        <f>[1]Sheet1!Q83</f>
        <v>Otro</v>
      </c>
      <c r="R83" s="126" t="str">
        <f>[1]Sheet1!R83</f>
        <v>La universidad enfrenta el primer proceso de implementación de cambio curricular luego de la salida a producción de Banner y sus periféricos. Al encontrarse aún en fase de estabilización, existe un alto riesgo operativo debido a la complejidad del registro de nuevas mallas, equivalencias, migración de estudiantes y convalidaciones, sumado a la necesidad de asegurar la continuidad académica y el cumplimiento de requerimientos regulatorios.</v>
      </c>
      <c r="S83" s="126">
        <f>[1]Sheet1!S83</f>
        <v>0</v>
      </c>
      <c r="T83" s="126" t="str">
        <f>[1]Sheet1!T83</f>
        <v>Gestión académica (diseño y actualización de mallas curriculares)
Registro académico (cursos, equivalencias, historial académico)
Admisión y matrícula
Procesos de convalidación y homologación
Migración y regularización de estudiantes
Soporte al alumno (mesa de ayuda, atención académica, canales digitales y presenciales)
Reportería académica y administrativa
Auditorías externas y acreditaciones (por ejemplo, procesos ante organismos regulatorios y acreditadores)
Integración con sistemas periféricos del ERP</v>
      </c>
      <c r="U83" s="126" t="str">
        <f>[1]Sheet1!U83</f>
        <v>Alumnos</v>
      </c>
      <c r="V83" s="126" t="str">
        <f>[1]Sheet1!V83</f>
        <v>Excelencia académica</v>
      </c>
      <c r="W83" s="126" t="str">
        <f>[1]Sheet1!W83</f>
        <v>Si</v>
      </c>
      <c r="X83" s="126" t="str">
        <f>[1]Sheet1!X83</f>
        <v>No cuantificado o S/0</v>
      </c>
      <c r="Y83" s="126" t="str">
        <f>[1]Sheet1!Y83</f>
        <v>Mejora en la experiencia del estudiante, al garantizar claridad, continuidad académica y menor incertidumbre.
Mayor confianza institucional, al ejecutar correctamente un proceso crítico y altamente visible.
Fortalecimiento del control y trazabilidad de la información académica dentro del ERP.
Procesos más ordenados, estandarizados y sostenibles para futuros cambios curriculares.
Mejor preparación para auditorías y acreditaciones, con información consistente y validada.
Reducción del riesgo reputacional y mejora en la percepción de calidad del servicio académico.
Mayor alineación entre áreas académicas, administrativas y tecnológicas.</v>
      </c>
      <c r="Z83" s="45">
        <f>[1]Sheet1!Z83</f>
        <v>0</v>
      </c>
      <c r="AA83" s="45">
        <f>[1]Sheet1!AA83</f>
        <v>1.25</v>
      </c>
    </row>
    <row r="84" spans="1:27" ht="29.25" customHeight="1">
      <c r="A84" s="45">
        <f>[1]Sheet1!A84</f>
        <v>106</v>
      </c>
      <c r="B84" s="125">
        <f>[1]Sheet1!B84</f>
        <v>46133.4069675926</v>
      </c>
      <c r="C84" s="125">
        <f>[1]Sheet1!C84</f>
        <v>46133.409571759301</v>
      </c>
      <c r="D84" s="126" t="str">
        <f>[1]Sheet1!D84</f>
        <v>daniella.poppe@laureate.pe</v>
      </c>
      <c r="E84" s="126" t="str">
        <f>[1]Sheet1!E84</f>
        <v>Daniella Poppe Medina</v>
      </c>
      <c r="F84" s="126" t="str">
        <f>[1]Sheet1!F84</f>
        <v>Digitalización trámite Digitalización Certificado de Estudios</v>
      </c>
      <c r="G84" s="126" t="str">
        <f>[1]Sheet1!G84</f>
        <v xml:space="preserve">Necesitamos Integrar la pasarela de pagos dentro del portal MI UPC para que el estudiante pueda completar el pago de sus trámites certificado de estudios sin salir de la plataforma, logrando una experiencia 100% digital y disminuyendo los reprocesos.
</v>
      </c>
      <c r="H84" s="126" t="str">
        <f>[1]Sheet1!H84</f>
        <v>UPC</v>
      </c>
      <c r="I84" s="126" t="str">
        <f>[1]Sheet1!I84</f>
        <v>Mónica García - VP Operaciones Digitales y Online</v>
      </c>
      <c r="J84" s="126" t="str">
        <f>[1]Sheet1!J84</f>
        <v xml:space="preserve">Luis Roncal </v>
      </c>
      <c r="K84" s="126">
        <f>[1]Sheet1!K84</f>
        <v>0</v>
      </c>
      <c r="L84" s="126" t="str">
        <f>[1]Sheet1!L84</f>
        <v>Carla Arias-Schreiber</v>
      </c>
      <c r="M84" s="82">
        <f>[1]Sheet1!M84</f>
        <v>46173</v>
      </c>
      <c r="N84" s="82" t="str">
        <f>[1]Sheet1!N84</f>
        <v>Si</v>
      </c>
      <c r="O84" s="126" t="str">
        <f>[1]Sheet1!O84</f>
        <v>G&amp;A</v>
      </c>
      <c r="P84" s="126">
        <f>[1]Sheet1!P84</f>
        <v>0</v>
      </c>
      <c r="Q84" s="126" t="str">
        <f>[1]Sheet1!Q84</f>
        <v>Otro</v>
      </c>
      <c r="R84" s="126" t="str">
        <f>[1]Sheet1!R84</f>
        <v>Necesitamos Integrar la pasarela de pagos dentro del portal MI UPC para que el estudiante pueda completar el pago de sus trámites certificado de estudios sin salir de la plataforma, logrando una experiencia 100% digital y disminuyendo los reprocesos.</v>
      </c>
      <c r="S84" s="126">
        <f>[1]Sheet1!S84</f>
        <v>0</v>
      </c>
      <c r="T84" s="126" t="str">
        <f>[1]Sheet1!T84</f>
        <v>Pago de trámites</v>
      </c>
      <c r="U84" s="126">
        <f>[1]Sheet1!U84</f>
        <v>0</v>
      </c>
      <c r="V84" s="126" t="str">
        <f>[1]Sheet1!V84</f>
        <v>Experiencia</v>
      </c>
      <c r="W84" s="126" t="str">
        <f>[1]Sheet1!W84</f>
        <v>No</v>
      </c>
      <c r="X84" s="126">
        <f>[1]Sheet1!X84</f>
        <v>0</v>
      </c>
      <c r="Y84" s="126" t="str">
        <f>[1]Sheet1!Y84</f>
        <v>El estudiante vivirá una experiencia fluida e integrada dentro de MI UPC, completando su trámite en un único entorno sin derivaciones externas.
Se reducirá significativamente la fricción percibida y la complejidad asociada al proceso de registro y pago.
Se fortalecerá la confianza del estudiante mediante confirmación en tiempo real y actualización automática del estado de su solicitud.
Se proyectará una imagen institucional moderna y ágil, coherente con el posicionamiento de una universidad privada de vanguardia digital.
Se centralizará la gestión del trámite en un solo entorno, eliminando la confusión generada por cambios de plataforma o canales paralelos.
Se consolidará una operación más eficiente y controlada, con menor exposición a errores operativos y mayor autonomía del proceso.riencia para gestionar trámites</v>
      </c>
      <c r="Z84" s="45" t="str">
        <f>[1]Sheet1!Z84</f>
        <v>https://educorpperu-my.sharepoint.com/personal/diana_zapata_laureate_pe1/_layouts/15/Doc.aspx?sourcedoc=%7BFFD37D6F-DD62-4987-BC7C-6A14C82659B2%7D&amp;file=Status%20proyecto%20-%20Redise%C3%B1o%20de%20tr%C3%A1mites%2020_03_Daniella%20Poppe%20Medin.pptx&amp;action=edit&amp;mobileredirect=true</v>
      </c>
      <c r="AA84" s="45">
        <f>[1]Sheet1!AA84</f>
        <v>1.9</v>
      </c>
    </row>
    <row r="85" spans="1:27" ht="29.25" customHeight="1">
      <c r="A85" s="45">
        <f>[1]Sheet1!A85</f>
        <v>107</v>
      </c>
      <c r="B85" s="125">
        <f>[1]Sheet1!B85</f>
        <v>46132.585914351803</v>
      </c>
      <c r="C85" s="125">
        <f>[1]Sheet1!C85</f>
        <v>46133.479745370401</v>
      </c>
      <c r="D85" s="126" t="str">
        <f>[1]Sheet1!D85</f>
        <v>javier.santiago@laureate.pe</v>
      </c>
      <c r="E85" s="126" t="str">
        <f>[1]Sheet1!E85</f>
        <v>Javier Santiago Modesto</v>
      </c>
      <c r="F85" s="126" t="str">
        <f>[1]Sheet1!F85</f>
        <v>Agrupamiento y ordenación de cursos por módulo - Portal estudiante UPN</v>
      </c>
      <c r="G85" s="126" t="str">
        <f>[1]Sheet1!G85</f>
        <v>Necesitamos ordenar y agrupar los cursos por módulo, para mejorar la experiencia de los alumnos, logrando que el 100% de los alumnos visualizen correctamente los cursos por iniciar, iniciados y terminados.</v>
      </c>
      <c r="H85" s="126" t="str">
        <f>[1]Sheet1!H85</f>
        <v>UPN</v>
      </c>
      <c r="I85" s="126" t="str">
        <f>[1]Sheet1!I85</f>
        <v>Mónica García - VP Operaciones Digitales y Online</v>
      </c>
      <c r="J85" s="126" t="str">
        <f>[1]Sheet1!J85</f>
        <v xml:space="preserve">Janny Nicasio </v>
      </c>
      <c r="K85" s="126">
        <f>[1]Sheet1!K85</f>
        <v>0</v>
      </c>
      <c r="L85" s="126" t="str">
        <f>[1]Sheet1!L85</f>
        <v>Carla Arias-Schreiber</v>
      </c>
      <c r="M85" s="82">
        <f>[1]Sheet1!M85</f>
        <v>46142</v>
      </c>
      <c r="N85" s="82" t="str">
        <f>[1]Sheet1!N85</f>
        <v>No</v>
      </c>
      <c r="O85" s="126">
        <f>[1]Sheet1!O85</f>
        <v>0</v>
      </c>
      <c r="P85" s="126">
        <f>[1]Sheet1!P85</f>
        <v>0</v>
      </c>
      <c r="Q85" s="126" t="str">
        <f>[1]Sheet1!Q85</f>
        <v>Otro</v>
      </c>
      <c r="R85" s="126" t="str">
        <f>[1]Sheet1!R85</f>
        <v>En el portal del estudiante UPN, los alumnos visualizan los cursos denominados "Virtuales" desorganizados y con un estado incorrecto porque no cuentan con las fecha de inicio y fin de periodo.</v>
      </c>
      <c r="S85" s="126">
        <f>[1]Sheet1!S85</f>
        <v>0</v>
      </c>
      <c r="T85" s="126" t="str">
        <f>[1]Sheet1!T85</f>
        <v>Horarios de Periodos</v>
      </c>
      <c r="U85" s="126">
        <f>[1]Sheet1!U85</f>
        <v>0</v>
      </c>
      <c r="V85" s="126" t="str">
        <f>[1]Sheet1!V85</f>
        <v>Experiencia</v>
      </c>
      <c r="W85" s="126" t="str">
        <f>[1]Sheet1!W85</f>
        <v>No</v>
      </c>
      <c r="X85" s="126">
        <f>[1]Sheet1!X85</f>
        <v>0</v>
      </c>
      <c r="Y85" s="126" t="str">
        <f>[1]Sheet1!Y85</f>
        <v>Mejora de experiancia del alumno al acceder a los cursos organizados de su horarios de periodo.</v>
      </c>
      <c r="Z85" s="45">
        <f>[1]Sheet1!Z85</f>
        <v>0</v>
      </c>
      <c r="AA85" s="45">
        <f>[1]Sheet1!AA85</f>
        <v>0.4</v>
      </c>
    </row>
    <row r="86" spans="1:27" ht="29.25" customHeight="1">
      <c r="A86" s="45">
        <f>[1]Sheet1!A86</f>
        <v>108</v>
      </c>
      <c r="B86" s="125">
        <f>[1]Sheet1!B86</f>
        <v>46133.503645833298</v>
      </c>
      <c r="C86" s="125">
        <f>[1]Sheet1!C86</f>
        <v>46133.541018518503</v>
      </c>
      <c r="D86" s="126" t="str">
        <f>[1]Sheet1!D86</f>
        <v>angela.lucano@laureate.pe</v>
      </c>
      <c r="E86" s="126" t="str">
        <f>[1]Sheet1!E86</f>
        <v>Angela Lucano Carranza</v>
      </c>
      <c r="F86" s="126" t="str">
        <f>[1]Sheet1!F86</f>
        <v>Estrategia de habilitación de cursos en Blackboard UPN para evitar impactos en la operación académica</v>
      </c>
      <c r="G86" s="126" t="str">
        <f>[1]Sheet1!G86</f>
        <v>Necesitamos actualizar el script de integración Banner–Blackboard para habilitar la creación y configuración oportuna de cursos de todos los programas académicos bajo nuevos criterios de disponibilidad, estructura y anticipación que se tiene en UPN (buscando el lineamiento con UPC); para que estudiantes y docentes tengan acceso claro, completo y en el momento adecuado a sus cursos; logrando reducir la carga de tickets de soporte, mejorar la experiencia del usuario y asegurar una planificación técnico-académica eficiente y conforme a los requerimientos institucionales. - Relacionado al proyecto de SPO #Digital&amp;AI – Onboarding CAD UPN para habilitación anticipada de cursos de primer módulo/ciclo.</v>
      </c>
      <c r="H86" s="126" t="str">
        <f>[1]Sheet1!H86</f>
        <v>UPN</v>
      </c>
      <c r="I86" s="126" t="str">
        <f>[1]Sheet1!I86</f>
        <v>Mónica García - VP Operaciones Digitales y Online</v>
      </c>
      <c r="J86" s="126" t="str">
        <f>[1]Sheet1!J86</f>
        <v xml:space="preserve">Carlos Olivera </v>
      </c>
      <c r="K86" s="126">
        <f>[1]Sheet1!K86</f>
        <v>0</v>
      </c>
      <c r="L86" s="126" t="str">
        <f>[1]Sheet1!L86</f>
        <v>Ángela Lucano</v>
      </c>
      <c r="M86" s="82">
        <f>[1]Sheet1!M86</f>
        <v>46188</v>
      </c>
      <c r="N86" s="82" t="str">
        <f>[1]Sheet1!N86</f>
        <v>No</v>
      </c>
      <c r="O86" s="126">
        <f>[1]Sheet1!O86</f>
        <v>0</v>
      </c>
      <c r="P86" s="126">
        <f>[1]Sheet1!P86</f>
        <v>0</v>
      </c>
      <c r="Q86" s="126" t="str">
        <f>[1]Sheet1!Q86</f>
        <v>Otro</v>
      </c>
      <c r="R86" s="126" t="str">
        <f>[1]Sheet1!R86</f>
        <v>La integración entre Banner y Blackboard no garantiza la creación, configuración y visibilidad oportuna de los cursos bajo criterios académicos actuales.</v>
      </c>
      <c r="S86" s="126">
        <f>[1]Sheet1!S86</f>
        <v>0</v>
      </c>
      <c r="T86" s="126" t="str">
        <f>[1]Sheet1!T86</f>
        <v>Clonación en Blackboard</v>
      </c>
      <c r="U86" s="126" t="str">
        <f>[1]Sheet1!U86</f>
        <v>Alumnos</v>
      </c>
      <c r="V86" s="126" t="str">
        <f>[1]Sheet1!V86</f>
        <v>Excelencia operativa</v>
      </c>
      <c r="W86" s="126" t="str">
        <f>[1]Sheet1!W86</f>
        <v>No</v>
      </c>
      <c r="X86" s="126" t="str">
        <f>[1]Sheet1!X86</f>
        <v>No cuantificado o S/0</v>
      </c>
      <c r="Y86" s="126" t="str">
        <f>[1]Sheet1!Y86</f>
        <v>Mejora significativa en la experiencia de estudiantes y docentes al contar con cursos disponibles, estructurados y visibles oportunamente, mayor claridad en la navegación académica, fortalecimiento de la confianza en las plataformas institucionales y una percepción más positiva del servicio educativo digital.</v>
      </c>
      <c r="Z86" s="45" t="str">
        <f>[1]Sheet1!Z86</f>
        <v>https://educorpperu-my.sharepoint.com/personal/diana_zapata_laureate_pe1/_layouts/15/Doc.aspx?sourcedoc=%7B0DDE374D-C347-4DB4-B1BA-BD0C3FD83E2E%7D&amp;file=Solicitud%20de%20cambio%20-%20NRC%20Anticipados%20y%20Modul_Angela%20Lucano%20Carran.pptx&amp;action=edit&amp;mobileredirect=true</v>
      </c>
      <c r="AA86" s="45">
        <f>[1]Sheet1!AA86</f>
        <v>1.05</v>
      </c>
    </row>
    <row r="87" spans="1:27" ht="29.25" customHeight="1">
      <c r="A87" s="45">
        <f>[1]Sheet1!A87</f>
        <v>109</v>
      </c>
      <c r="B87" s="125">
        <f>[1]Sheet1!B87</f>
        <v>46133.621030092603</v>
      </c>
      <c r="C87" s="125">
        <f>[1]Sheet1!C87</f>
        <v>46133.642569444397</v>
      </c>
      <c r="D87" s="126" t="str">
        <f>[1]Sheet1!D87</f>
        <v>jose.herbozo@laureate.pe</v>
      </c>
      <c r="E87" s="126" t="str">
        <f>[1]Sheet1!E87</f>
        <v>José Paredes Herbozo</v>
      </c>
      <c r="F87" s="126" t="str">
        <f>[1]Sheet1!F87</f>
        <v>Adelantar horario de generación de los reportes: Plano, llamadas y GD Banner</v>
      </c>
      <c r="G87" s="126" t="str">
        <f>[1]Sheet1!G87</f>
        <v>Actualmente el equipo comercial utiliza esta información generada para hacer sus reportes para el Directorio estratégico Comercial, el problema es que recién se terminan de completar a las 9:30 am., luego que este proceso termina, Comercial luego tiene que armar reportes BI personalizados para mostrar la información y recién se tiene el consolidado a la 1 pm, esto no permite tomar decisiones comerciales a tiempo.
Este tema está impulsado por el VP Comercial Iván Olivares.</v>
      </c>
      <c r="H87" s="126" t="str">
        <f>[1]Sheet1!H87</f>
        <v>UPN</v>
      </c>
      <c r="I87" s="126" t="str">
        <f>[1]Sheet1!I87</f>
        <v>Ivan Olivares - VP Marketing y Comercial</v>
      </c>
      <c r="J87" s="126" t="str">
        <f>[1]Sheet1!J87</f>
        <v xml:space="preserve">Álvaro Verástegui </v>
      </c>
      <c r="K87" s="126">
        <f>[1]Sheet1!K87</f>
        <v>0</v>
      </c>
      <c r="L87" s="126" t="str">
        <f>[1]Sheet1!L87</f>
        <v>Jose Paredes</v>
      </c>
      <c r="M87" s="82">
        <f>[1]Sheet1!M87</f>
        <v>46157</v>
      </c>
      <c r="N87" s="82" t="str">
        <f>[1]Sheet1!N87</f>
        <v>No</v>
      </c>
      <c r="O87" s="126">
        <f>[1]Sheet1!O87</f>
        <v>0</v>
      </c>
      <c r="P87" s="126">
        <f>[1]Sheet1!P87</f>
        <v>0</v>
      </c>
      <c r="Q87" s="126" t="str">
        <f>[1]Sheet1!Q87</f>
        <v>Otro</v>
      </c>
      <c r="R87" s="126" t="str">
        <f>[1]Sheet1!R87</f>
        <v>Se requiere que los 3 reportes estén listos y disponibles para el uso del equipo Comercial a las 6 am.</v>
      </c>
      <c r="S87" s="126">
        <f>[1]Sheet1!S87</f>
        <v>0</v>
      </c>
      <c r="T87" s="126" t="str">
        <f>[1]Sheet1!T87</f>
        <v>Ventas, admisión, Marketing.</v>
      </c>
      <c r="U87" s="126" t="str">
        <f>[1]Sheet1!U87</f>
        <v>Administrativos</v>
      </c>
      <c r="V87" s="126" t="str">
        <f>[1]Sheet1!V87</f>
        <v>Crecimiento escalable</v>
      </c>
      <c r="W87" s="126" t="str">
        <f>[1]Sheet1!W87</f>
        <v>No</v>
      </c>
      <c r="X87" s="126" t="str">
        <f>[1]Sheet1!X87</f>
        <v>No cuantificado o S/0</v>
      </c>
      <c r="Y87" s="126" t="str">
        <f>[1]Sheet1!Y87</f>
        <v>Incremento en las ventas</v>
      </c>
      <c r="Z87" s="45">
        <f>[1]Sheet1!Z87</f>
        <v>0</v>
      </c>
      <c r="AA87" s="45">
        <f>[1]Sheet1!AA87</f>
        <v>0.65</v>
      </c>
    </row>
    <row r="88" spans="1:27" ht="29.25" customHeight="1">
      <c r="A88" s="45">
        <f>[1]Sheet1!A88</f>
        <v>110</v>
      </c>
      <c r="B88" s="125">
        <f>[1]Sheet1!B88</f>
        <v>46133.981412036999</v>
      </c>
      <c r="C88" s="125">
        <f>[1]Sheet1!C88</f>
        <v>46133.989837963003</v>
      </c>
      <c r="D88" s="126" t="str">
        <f>[1]Sheet1!D88</f>
        <v>jose.herbozo@laureate.pe</v>
      </c>
      <c r="E88" s="126" t="str">
        <f>[1]Sheet1!E88</f>
        <v>José Paredes Herbozo</v>
      </c>
      <c r="F88" s="126" t="str">
        <f>[1]Sheet1!F88</f>
        <v>Incorporar los descuentos con 100% al reporte de matrícula que emite CRM</v>
      </c>
      <c r="G88" s="126" t="str">
        <f>[1]Sheet1!G88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H88" s="126" t="str">
        <f>[1]Sheet1!H88</f>
        <v>UPN</v>
      </c>
      <c r="I88" s="126" t="str">
        <f>[1]Sheet1!I88</f>
        <v>Ivan Olivares - VP Marketing y Comercial</v>
      </c>
      <c r="J88" s="126" t="str">
        <f>[1]Sheet1!J88</f>
        <v>Álvaro Verástegui</v>
      </c>
      <c r="K88" s="126">
        <f>[1]Sheet1!K88</f>
        <v>0</v>
      </c>
      <c r="L88" s="126" t="str">
        <f>[1]Sheet1!L88</f>
        <v>Jose Paredes</v>
      </c>
      <c r="M88" s="82">
        <f>[1]Sheet1!M88</f>
        <v>46157</v>
      </c>
      <c r="N88" s="82" t="str">
        <f>[1]Sheet1!N88</f>
        <v>No</v>
      </c>
      <c r="O88" s="126">
        <f>[1]Sheet1!O88</f>
        <v>0</v>
      </c>
      <c r="P88" s="126">
        <f>[1]Sheet1!P88</f>
        <v>0</v>
      </c>
      <c r="Q88" s="126" t="str">
        <f>[1]Sheet1!Q88</f>
        <v>Otro</v>
      </c>
      <c r="R88" s="126" t="str">
        <f>[1]Sheet1!R88</f>
        <v>Poder brindar al equipo Comercial todos los días un reporte plano con la información total del enrollment, actualmente la lógica del ETL no está considerando estos escenarios (alumnos que no han pagado nada de algún concepto por tener 100% de descuento). 
Esto hace que la numeración del enrollment para comercial no sea la final.</v>
      </c>
      <c r="S88" s="126">
        <f>[1]Sheet1!S88</f>
        <v>0</v>
      </c>
      <c r="T88" s="126" t="str">
        <f>[1]Sheet1!T88</f>
        <v>Comercial</v>
      </c>
      <c r="U88" s="126" t="str">
        <f>[1]Sheet1!U88</f>
        <v>Administrativos</v>
      </c>
      <c r="V88" s="126" t="str">
        <f>[1]Sheet1!V88</f>
        <v>Crecimiento escalable</v>
      </c>
      <c r="W88" s="126" t="str">
        <f>[1]Sheet1!W88</f>
        <v>No</v>
      </c>
      <c r="X88" s="126" t="str">
        <f>[1]Sheet1!X88</f>
        <v>No cuantificado o S/0</v>
      </c>
      <c r="Y88" s="126" t="str">
        <f>[1]Sheet1!Y88</f>
        <v>Toma de decisiones corporativas que da beneficios a todos</v>
      </c>
      <c r="Z88" s="45">
        <f>[1]Sheet1!Z88</f>
        <v>0</v>
      </c>
      <c r="AA88" s="45">
        <f>[1]Sheet1!AA88</f>
        <v>0.65</v>
      </c>
    </row>
    <row r="89" spans="1:27" ht="29.25" customHeight="1">
      <c r="A89" s="45">
        <f>[1]Sheet1!A89</f>
        <v>111</v>
      </c>
      <c r="B89" s="125">
        <f>[1]Sheet1!B89</f>
        <v>46134.395162036999</v>
      </c>
      <c r="C89" s="125">
        <f>[1]Sheet1!C89</f>
        <v>46134.427453703698</v>
      </c>
      <c r="D89" s="126" t="str">
        <f>[1]Sheet1!D89</f>
        <v>angela.lucano@laureate.pe</v>
      </c>
      <c r="E89" s="126" t="str">
        <f>[1]Sheet1!E89</f>
        <v>Angela Lucano Carranza</v>
      </c>
      <c r="F89" s="126" t="str">
        <f>[1]Sheet1!F89</f>
        <v>Automatización RPA para la Actualización de Contenido en Cursos Asíncronos UPN</v>
      </c>
      <c r="G89" s="126" t="str">
        <f>[1]Sheet1!G89</f>
        <v>Necesitamos automatizar el proceso de actualización de contenidos, cuestionarios y rúbricas en los clones de cursos asíncronos mediante un RPA, considerando la nueva interfaz de Blackboard, para que se reduzca la carga operativa manual y la variabilidad del proceso, logrando mayor eficiencia, estandarización y una mejora en la calidad, consistencia y confiabilidad de la experiencia de aprendizaje del estudiante.</v>
      </c>
      <c r="H89" s="126" t="str">
        <f>[1]Sheet1!H89</f>
        <v>UPN</v>
      </c>
      <c r="I89" s="126" t="str">
        <f>[1]Sheet1!I89</f>
        <v>Mónica García - VP Operaciones Digitales y Online</v>
      </c>
      <c r="J89" s="126" t="str">
        <f>[1]Sheet1!J89</f>
        <v xml:space="preserve">Carlos Olivera </v>
      </c>
      <c r="K89" s="126">
        <f>[1]Sheet1!K89</f>
        <v>0</v>
      </c>
      <c r="L89" s="126" t="str">
        <f>[1]Sheet1!L89</f>
        <v>Ángela Lucano</v>
      </c>
      <c r="M89" s="82">
        <f>[1]Sheet1!M89</f>
        <v>46234</v>
      </c>
      <c r="N89" s="82" t="str">
        <f>[1]Sheet1!N89</f>
        <v>No</v>
      </c>
      <c r="O89" s="126">
        <f>[1]Sheet1!O89</f>
        <v>0</v>
      </c>
      <c r="P89" s="126">
        <f>[1]Sheet1!P89</f>
        <v>0</v>
      </c>
      <c r="Q89" s="126" t="str">
        <f>[1]Sheet1!Q89</f>
        <v>Otro</v>
      </c>
      <c r="R89" s="126" t="str">
        <f>[1]Sheet1!R89</f>
        <v>El proceso de actualización de cursos asíncronos presenta alta carga manual y variabilidad, generando errores frecuentes en bancos de preguntas y contenido, lo que afecta la eficiencia operativa y la calidad de los cursos.</v>
      </c>
      <c r="S89" s="126">
        <f>[1]Sheet1!S89</f>
        <v>0</v>
      </c>
      <c r="T89" s="126" t="str">
        <f>[1]Sheet1!T89</f>
        <v>Ensamblaje de cursos asíncronos
Actualización de contenido y banco de preguntas
Control de calidad y corrección de errores en clones
Clonación de cursos</v>
      </c>
      <c r="U89" s="126" t="str">
        <f>[1]Sheet1!U89</f>
        <v>Administrativos</v>
      </c>
      <c r="V89" s="126" t="str">
        <f>[1]Sheet1!V89</f>
        <v>Excelencia operativa</v>
      </c>
      <c r="W89" s="126" t="str">
        <f>[1]Sheet1!W89</f>
        <v>No</v>
      </c>
      <c r="X89" s="126" t="str">
        <f>[1]Sheet1!X89</f>
        <v>Menor a S/100,000.00</v>
      </c>
      <c r="Y89" s="126" t="str">
        <f>[1]Sheet1!Y89</f>
        <v>Cursos con contenido y evaluaciones consistentes y sin errores.
Mayor confiabilidad en las evaluaciones y materiales de aprendizaje.
Experiencia más fluida, estandarizada y predecible en todos los cursos asíncronos.</v>
      </c>
      <c r="Z89" s="45" t="str">
        <f>[1]Sheet1!Z89</f>
        <v>https://educorpperu-my.sharepoint.com/personal/diana_zapata_laureate_pe1/_layouts/15/Doc.aspx?sourcedoc=%7BB39AC545-1870-4154-8454-CF4F59F2FC26%7D&amp;file=Resultados%20de%20la%20prefactibilidad_Angela%20Lucano%20Carran.pptx&amp;action=edit&amp;mobileredirect=true; https://educorpperu-my.sharepoint.com/personal/diana_zapata_laureate_pe1/_layouts/15/Doc.aspx?sourcedoc=%7BF57DEFCE-DDA7-445C-AFEB-EADF4F637CAB%7D&amp;file=Presentaci%C3%B3n%20de%20Business%20Case%20V02_Angela%20Lucano%20Carran.pptx&amp;action=edit&amp;mobileredirect=true</v>
      </c>
      <c r="AA89" s="45">
        <f>[1]Sheet1!AA89</f>
        <v>0.75000000000000011</v>
      </c>
    </row>
    <row r="90" spans="1:27" ht="29.25" customHeight="1">
      <c r="A90" s="45">
        <f>[1]Sheet1!A90</f>
        <v>112</v>
      </c>
      <c r="B90" s="125">
        <f>[1]Sheet1!B90</f>
        <v>46135.002974536997</v>
      </c>
      <c r="C90" s="125">
        <f>[1]Sheet1!C90</f>
        <v>46135.0083101852</v>
      </c>
      <c r="D90" s="126" t="str">
        <f>[1]Sheet1!D90</f>
        <v>jose.herbozo@laureate.pe</v>
      </c>
      <c r="E90" s="126" t="str">
        <f>[1]Sheet1!E90</f>
        <v>José Paredes Herbozo</v>
      </c>
      <c r="F90" s="126" t="str">
        <f>[1]Sheet1!F90</f>
        <v>Habilitar uso de External Tag</v>
      </c>
      <c r="G90" s="126" t="str">
        <f>[1]Sheet1!G90</f>
        <v>Implementar en Genesys Cloud la transferencia automática del campo "Código de Persona", ubicado en la lista de contactos, hacia la Etiqueta Externa de la interacción outbound.</v>
      </c>
      <c r="H90" s="126" t="str">
        <f>[1]Sheet1!H90</f>
        <v>LAU</v>
      </c>
      <c r="I90" s="126" t="str">
        <f>[1]Sheet1!I90</f>
        <v>Ivan Olivares - VP Marketing y Comercial</v>
      </c>
      <c r="J90" s="126" t="str">
        <f>[1]Sheet1!J90</f>
        <v>Roberto Yepez</v>
      </c>
      <c r="K90" s="126">
        <f>[1]Sheet1!K90</f>
        <v>0</v>
      </c>
      <c r="L90" s="126" t="str">
        <f>[1]Sheet1!L90</f>
        <v>Jose Paredes</v>
      </c>
      <c r="M90" s="82">
        <f>[1]Sheet1!M90</f>
        <v>46157</v>
      </c>
      <c r="N90" s="82" t="str">
        <f>[1]Sheet1!N90</f>
        <v>No</v>
      </c>
      <c r="O90" s="126">
        <f>[1]Sheet1!O90</f>
        <v>0</v>
      </c>
      <c r="P90" s="126">
        <f>[1]Sheet1!P90</f>
        <v>0</v>
      </c>
      <c r="Q90" s="126" t="str">
        <f>[1]Sheet1!Q90</f>
        <v>Otro</v>
      </c>
      <c r="R90" s="126" t="str">
        <f>[1]Sheet1!R90</f>
        <v>Implementar en Genesys Cloud la transferencia automática del campo "Código de Persona", ubicado en la lista de contactos, hacia la Etiqueta Externa de la interacción outbound.</v>
      </c>
      <c r="S90" s="126">
        <f>[1]Sheet1!S90</f>
        <v>0</v>
      </c>
      <c r="T90" s="126" t="str">
        <f>[1]Sheet1!T90</f>
        <v>Implementar en Genesys Cloud la transferencia automática del campo "Código de Persona", ubicado en la lista de contactos, hacia la Etiqueta Externa de la interacción outbound.</v>
      </c>
      <c r="U90" s="126" t="str">
        <f>[1]Sheet1!U90</f>
        <v>Administrativos</v>
      </c>
      <c r="V90" s="126" t="str">
        <f>[1]Sheet1!V90</f>
        <v>Excelencia operativa</v>
      </c>
      <c r="W90" s="126" t="str">
        <f>[1]Sheet1!W90</f>
        <v>No</v>
      </c>
      <c r="X90" s="126" t="str">
        <f>[1]Sheet1!X90</f>
        <v>No cuantificado o S/0</v>
      </c>
      <c r="Y90" s="126" t="str">
        <f>[1]Sheet1!Y90</f>
        <v xml:space="preserve">Mejora la trazabilidad del lead, la calidad de la reportería y reduce reprocesos manuales de conciliación
</v>
      </c>
      <c r="Z90" s="45" t="str">
        <f>[1]Sheet1!Z90</f>
        <v>https://educorpperu-my.sharepoint.com/personal/diana_zapata_laureate_pe1/_layouts/15/Doc.aspx?sourcedoc=%7BAAC2DFB6-6438-4925-B98C-55078195DC5E%7D&amp;file=Solicitud%20de%20requerimientos_Etiqueta%20Externa_Jos%C3%A9%20Paredes%20Herbozo.pptx&amp;action=edit&amp;mobileredirect=true</v>
      </c>
      <c r="AA90" s="45">
        <f>[1]Sheet1!AA90</f>
        <v>0.45000000000000007</v>
      </c>
    </row>
    <row r="91" spans="1:27" ht="29.25" customHeight="1">
      <c r="A91" s="45">
        <f>[1]Sheet1!A91</f>
        <v>113</v>
      </c>
      <c r="B91" s="125">
        <f>[1]Sheet1!B91</f>
        <v>46135.407118055598</v>
      </c>
      <c r="C91" s="125">
        <f>[1]Sheet1!C91</f>
        <v>46135.410821759302</v>
      </c>
      <c r="D91" s="126" t="str">
        <f>[1]Sheet1!D91</f>
        <v>jose.herbozo@laureate.pe</v>
      </c>
      <c r="E91" s="126" t="str">
        <f>[1]Sheet1!E91</f>
        <v>José Paredes Herbozo</v>
      </c>
      <c r="F91" s="126" t="str">
        <f>[1]Sheet1!F91</f>
        <v>Elaborar un Funnel para el equipo de We Talk</v>
      </c>
      <c r="G91" s="126" t="str">
        <f>[1]Sheet1!G91</f>
        <v>Tener visibilidad de la información de ventas de We Talk que se ofrece para las 3 instituciones.</v>
      </c>
      <c r="H91" s="126" t="str">
        <f>[1]Sheet1!H91</f>
        <v>LAU</v>
      </c>
      <c r="I91" s="126" t="str">
        <f>[1]Sheet1!I91</f>
        <v>Ivan Olivares - VP Marketing y Comercial</v>
      </c>
      <c r="J91" s="126" t="str">
        <f>[1]Sheet1!J91</f>
        <v>Gianfranco Espinoza</v>
      </c>
      <c r="K91" s="126">
        <f>[1]Sheet1!K91</f>
        <v>0</v>
      </c>
      <c r="L91" s="126" t="str">
        <f>[1]Sheet1!L91</f>
        <v>Jose Paredes</v>
      </c>
      <c r="M91" s="82">
        <f>[1]Sheet1!M91</f>
        <v>46172</v>
      </c>
      <c r="N91" s="82" t="str">
        <f>[1]Sheet1!N91</f>
        <v>Si</v>
      </c>
      <c r="O91" s="126" t="str">
        <f>[1]Sheet1!O91</f>
        <v>Revenue Growth</v>
      </c>
      <c r="P91" s="126">
        <f>[1]Sheet1!P91</f>
        <v>77760</v>
      </c>
      <c r="Q91" s="126" t="str">
        <f>[1]Sheet1!Q91</f>
        <v>Otro</v>
      </c>
      <c r="R91" s="126" t="str">
        <f>[1]Sheet1!R91</f>
        <v>Actualmente el equipo de We Talk no tiene un dashboard para visualizar sus ventas en las 3 instituciones.</v>
      </c>
      <c r="S91" s="126">
        <f>[1]Sheet1!S91</f>
        <v>0</v>
      </c>
      <c r="T91" s="126" t="str">
        <f>[1]Sheet1!T91</f>
        <v>Ventas</v>
      </c>
      <c r="U91" s="126" t="str">
        <f>[1]Sheet1!U91</f>
        <v>Administrativos</v>
      </c>
      <c r="V91" s="126" t="str">
        <f>[1]Sheet1!V91</f>
        <v>Crecimiento escalable</v>
      </c>
      <c r="W91" s="126" t="str">
        <f>[1]Sheet1!W91</f>
        <v>No</v>
      </c>
      <c r="X91" s="126" t="str">
        <f>[1]Sheet1!X91</f>
        <v>No cuantificado o S/0</v>
      </c>
      <c r="Y91" s="126" t="str">
        <f>[1]Sheet1!Y91</f>
        <v>Mejor toma de decisiones, incremento en ventas</v>
      </c>
      <c r="Z91" s="45">
        <f>[1]Sheet1!Z91</f>
        <v>0</v>
      </c>
      <c r="AA91" s="45">
        <f>[1]Sheet1!AA91</f>
        <v>2.15</v>
      </c>
    </row>
    <row r="92" spans="1:27" ht="29.25" customHeight="1">
      <c r="A92" s="45">
        <f>[1]Sheet1!A92</f>
        <v>114</v>
      </c>
      <c r="B92" s="125">
        <f>[1]Sheet1!B92</f>
        <v>46136.035648148099</v>
      </c>
      <c r="C92" s="125">
        <f>[1]Sheet1!C92</f>
        <v>46136.0446296296</v>
      </c>
      <c r="D92" s="126" t="str">
        <f>[1]Sheet1!D92</f>
        <v>jose.herbozo@laureate.pe</v>
      </c>
      <c r="E92" s="126" t="str">
        <f>[1]Sheet1!E92</f>
        <v>José Paredes Herbozo</v>
      </c>
      <c r="F92" s="126" t="str">
        <f>[1]Sheet1!F92</f>
        <v>Automatización del reporte de recálculo de ingresos contables</v>
      </c>
      <c r="G92" s="126" t="str">
        <f>[1]Sheet1!G92</f>
        <v xml:space="preserve">Automatizar un reporte estandarizado que permita recalcular y conciliar los ingresos contables desde PeopleSoft, considerando alumnos matriculados, patrocinados y no matriculados, con corte por periodo académico y fecha de cierre.
</v>
      </c>
      <c r="H92" s="126" t="str">
        <f>[1]Sheet1!H92</f>
        <v>UPN</v>
      </c>
      <c r="I92" s="126" t="str">
        <f>[1]Sheet1!I92</f>
        <v>Alex Pendavis - VP Finanzas</v>
      </c>
      <c r="J92" s="126" t="str">
        <f>[1]Sheet1!J92</f>
        <v>Elian I. Chumbimune</v>
      </c>
      <c r="K92" s="126">
        <f>[1]Sheet1!K92</f>
        <v>0</v>
      </c>
      <c r="L92" s="126" t="str">
        <f>[1]Sheet1!L92</f>
        <v>Gerson Vereau</v>
      </c>
      <c r="M92" s="82">
        <f>[1]Sheet1!M92</f>
        <v>46172</v>
      </c>
      <c r="N92" s="82" t="str">
        <f>[1]Sheet1!N92</f>
        <v>No</v>
      </c>
      <c r="O92" s="126">
        <f>[1]Sheet1!O92</f>
        <v>0</v>
      </c>
      <c r="P92" s="126">
        <f>[1]Sheet1!P92</f>
        <v>0</v>
      </c>
      <c r="Q92" s="126" t="str">
        <f>[1]Sheet1!Q92</f>
        <v>Otro</v>
      </c>
      <c r="R92" s="126" t="str">
        <f>[1]Sheet1!R92</f>
        <v xml:space="preserve">El recálculo de ingresos se realiza de forma manual en Excel, con múltiples cruces, ajustes y validaciones dependientes del conocimiento operativo, generando alto esfuerzo, riesgo de error, poca trazabilidad y dificultad para auditorías.
</v>
      </c>
      <c r="S92" s="126">
        <f>[1]Sheet1!S92</f>
        <v>0</v>
      </c>
      <c r="T92" s="126" t="str">
        <f>[1]Sheet1!T92</f>
        <v xml:space="preserve">Contabilidad </v>
      </c>
      <c r="U92" s="126" t="str">
        <f>[1]Sheet1!U92</f>
        <v>Administrativos</v>
      </c>
      <c r="V92" s="126" t="str">
        <f>[1]Sheet1!V92</f>
        <v>Excelencia operativa</v>
      </c>
      <c r="W92" s="126" t="str">
        <f>[1]Sheet1!W92</f>
        <v>No</v>
      </c>
      <c r="X92" s="126" t="str">
        <f>[1]Sheet1!X92</f>
        <v>No cuantificado o S/0</v>
      </c>
      <c r="Y92" s="126" t="str">
        <f>[1]Sheet1!Y92</f>
        <v>- Reducción significativa del trabajo manual y reprocesos
- Mayor confiabilidad y consistencia en los cierres contables
- Trazabilidad y documentación formal del cálculo
- Mejor soporte para auditorías y revisiones financieras
- Proceso repetible, escalable y no dependiente de personas clave</v>
      </c>
      <c r="Z92" s="45" t="str">
        <f>[1]Sheet1!Z92</f>
        <v>https://educorpperu-my.sharepoint.com/personal/diana_zapata_laureate_pe1/_layouts/15/Doc.aspx?sourcedoc=%7BAC80CDFA-327B-47AB-A478-0577DBD8FE0E%7D&amp;file=Requerimiento%20Reporte%20Recalculo%20de%20ingresos_Jos%C3%A9%20Paredes%20Herbozo.pptx&amp;action=edit&amp;mobileredirect=true</v>
      </c>
      <c r="AA92" s="45">
        <f>[1]Sheet1!AA92</f>
        <v>0.45000000000000007</v>
      </c>
    </row>
    <row r="93" spans="1:27" ht="38.450000000000003" customHeight="1">
      <c r="A93" s="45">
        <f>[1]Sheet1!A93</f>
        <v>115</v>
      </c>
      <c r="B93" s="125">
        <f>[1]Sheet1!B93</f>
        <v>46136.386631944399</v>
      </c>
      <c r="C93" s="125">
        <f>[1]Sheet1!C93</f>
        <v>46136.399050925902</v>
      </c>
      <c r="D93" s="126" t="str">
        <f>[1]Sheet1!D93</f>
        <v>gerson.vereau@laureate.pe</v>
      </c>
      <c r="E93" s="126" t="str">
        <f>[1]Sheet1!E93</f>
        <v>Gerson Vereau Rosas</v>
      </c>
      <c r="F93" s="126" t="str">
        <f>[1]Sheet1!F93</f>
        <v>Cambio SAC - SRL</v>
      </c>
      <c r="G93" s="126" t="str">
        <f>[1]Sheet1!G93</f>
        <v>Proceso de cambio de tipo de sociedad de Cibertec, pasando de SAC a SRL.</v>
      </c>
      <c r="H93" s="126" t="str">
        <f>[1]Sheet1!H93</f>
        <v>CIB</v>
      </c>
      <c r="I93" s="126" t="str">
        <f>[1]Sheet1!I93</f>
        <v>Alex Pendavis - VP Finanzas</v>
      </c>
      <c r="J93" s="126" t="str">
        <f>[1]Sheet1!J93</f>
        <v xml:space="preserve">Rafael Andrade </v>
      </c>
      <c r="K93" s="126">
        <f>[1]Sheet1!K93</f>
        <v>0</v>
      </c>
      <c r="L93" s="126" t="str">
        <f>[1]Sheet1!L93</f>
        <v>Gerson Vereau</v>
      </c>
      <c r="M93" s="82">
        <f>[1]Sheet1!M93</f>
        <v>46136</v>
      </c>
      <c r="N93" s="82" t="str">
        <f>[1]Sheet1!N93</f>
        <v>No</v>
      </c>
      <c r="O93" s="126">
        <f>[1]Sheet1!O93</f>
        <v>0</v>
      </c>
      <c r="P93" s="126">
        <f>[1]Sheet1!P93</f>
        <v>0</v>
      </c>
      <c r="Q93" s="126" t="str">
        <f>[1]Sheet1!Q93</f>
        <v>Regulatoria</v>
      </c>
      <c r="R93" s="126" t="str">
        <f>[1]Sheet1!R93</f>
        <v>Proceso de cambio de tipo de sociedad de Cibertec, pasando de SAC a SRL.</v>
      </c>
      <c r="S93" s="126">
        <f>[1]Sheet1!S93</f>
        <v>0</v>
      </c>
      <c r="T93" s="126" t="str">
        <f>[1]Sheet1!T93</f>
        <v>Procesos de facturación</v>
      </c>
      <c r="U93" s="126" t="str">
        <f>[1]Sheet1!U93</f>
        <v>Ninguno</v>
      </c>
      <c r="V93" s="126" t="str">
        <f>[1]Sheet1!V93</f>
        <v>Excelencia operativa</v>
      </c>
      <c r="W93" s="126" t="str">
        <f>[1]Sheet1!W93</f>
        <v>No</v>
      </c>
      <c r="X93" s="126" t="str">
        <f>[1]Sheet1!X93</f>
        <v>No cuantificado o S/0</v>
      </c>
      <c r="Y93" s="126" t="str">
        <f>[1]Sheet1!Y93</f>
        <v>Regulatorio - Evitar sanciones a CIB</v>
      </c>
      <c r="Z93" s="45">
        <f>[1]Sheet1!Z93</f>
        <v>0</v>
      </c>
      <c r="AA93" s="45">
        <f>[1]Sheet1!AA93</f>
        <v>1.8</v>
      </c>
    </row>
    <row r="94" spans="1:27" ht="38.450000000000003" customHeight="1">
      <c r="A94" s="45">
        <f>[1]Sheet1!A94</f>
        <v>116</v>
      </c>
      <c r="B94" s="125">
        <f>[1]Sheet1!B94</f>
        <v>46136.677083333299</v>
      </c>
      <c r="C94" s="125">
        <f>[1]Sheet1!C94</f>
        <v>46136.683622685203</v>
      </c>
      <c r="D94" s="126" t="str">
        <f>[1]Sheet1!D94</f>
        <v>jose.herbozo@laureate.pe</v>
      </c>
      <c r="E94" s="126" t="str">
        <f>[1]Sheet1!E94</f>
        <v>José Paredes Herbozo</v>
      </c>
      <c r="F94" s="126" t="str">
        <f>[1]Sheet1!F94</f>
        <v>Mejora en el proceso de migración de incorporados de Socrates a Banner</v>
      </c>
      <c r="G94" s="126" t="str">
        <f>[1]Sheet1!G94</f>
        <v>Asegurar una migración automática, consistente y sin errores para garantizar la correcta matrícula de los incorporados.</v>
      </c>
      <c r="H94" s="126" t="str">
        <f>[1]Sheet1!H94</f>
        <v>UPC</v>
      </c>
      <c r="I94" s="126" t="str">
        <f>[1]Sheet1!I94</f>
        <v>Ivan Olivares - VP Marketing y Comercial</v>
      </c>
      <c r="J94" s="126" t="str">
        <f>[1]Sheet1!J94</f>
        <v>Nestor Ayasta</v>
      </c>
      <c r="K94" s="126">
        <f>[1]Sheet1!K94</f>
        <v>0</v>
      </c>
      <c r="L94" s="126" t="str">
        <f>[1]Sheet1!L94</f>
        <v>Jose Paredes</v>
      </c>
      <c r="M94" s="82">
        <f>[1]Sheet1!M94</f>
        <v>46218</v>
      </c>
      <c r="N94" s="82" t="str">
        <f>[1]Sheet1!N94</f>
        <v>No</v>
      </c>
      <c r="O94" s="126">
        <f>[1]Sheet1!O94</f>
        <v>0</v>
      </c>
      <c r="P94" s="126">
        <f>[1]Sheet1!P94</f>
        <v>0</v>
      </c>
      <c r="Q94" s="126" t="str">
        <f>[1]Sheet1!Q94</f>
        <v>Otro</v>
      </c>
      <c r="R94" s="126" t="str">
        <f>[1]Sheet1!R94</f>
        <v>Errores e incongruencias en los datos, alta carga operativa (+400 horas hombre estimadas), baja trazabilidad y riesgo de afectar la experiencia del alumno.</v>
      </c>
      <c r="S94" s="126">
        <f>[1]Sheet1!S94</f>
        <v>0</v>
      </c>
      <c r="T94" s="126" t="str">
        <f>[1]Sheet1!T94</f>
        <v>Migración de incorporados</v>
      </c>
      <c r="U94" s="126">
        <f>[1]Sheet1!U94</f>
        <v>0</v>
      </c>
      <c r="V94" s="126" t="str">
        <f>[1]Sheet1!V94</f>
        <v>Excelencia operativa</v>
      </c>
      <c r="W94" s="126" t="str">
        <f>[1]Sheet1!W94</f>
        <v>No</v>
      </c>
      <c r="X94" s="126">
        <f>[1]Sheet1!X94</f>
        <v>0</v>
      </c>
      <c r="Y94" s="126" t="str">
        <f>[1]Sheet1!Y94</f>
        <v>Reducción de tareas manuales, disminución de errores, disponibilidad de información confiable en tiempo real y mejora en la eficiencia operativa.</v>
      </c>
      <c r="Z94" s="45" t="str">
        <f>[1]Sheet1!Z94</f>
        <v>https://educorpperu-my.sharepoint.com/personal/diana_zapata_laureate_pe1/_layouts/15/Doc.aspx?sourcedoc=%7BD5626DB0-B57E-42ED-B1EA-B6C45012A9F8%7D&amp;file=Plantilla%20Solicitud%20de%20requerimientos%20Mejora_Jos%C3%A9%20Paredes%20Herbozo.pptx&amp;action=edit&amp;mobileredirect=true</v>
      </c>
      <c r="AA94" s="45">
        <f>[1]Sheet1!AA94</f>
        <v>0.30000000000000004</v>
      </c>
    </row>
    <row r="95" spans="1:27" ht="38.450000000000003" customHeight="1">
      <c r="A95" s="45">
        <f>[1]Sheet1!A95</f>
        <v>117</v>
      </c>
      <c r="B95" s="125">
        <f>[1]Sheet1!B95</f>
        <v>46139.615439814799</v>
      </c>
      <c r="C95" s="125">
        <f>[1]Sheet1!C95</f>
        <v>46139.628645833298</v>
      </c>
      <c r="D95" s="126" t="str">
        <f>[1]Sheet1!D95</f>
        <v>carla.arias@laureate.pe</v>
      </c>
      <c r="E95" s="126" t="str">
        <f>[1]Sheet1!E95</f>
        <v>Carla Arias Schreiber Ulloa</v>
      </c>
      <c r="F95" s="126" t="str">
        <f>[1]Sheet1!F95</f>
        <v>Migración de Notas desde Blackboard a Gestión Docente</v>
      </c>
      <c r="G95" s="126" t="str">
        <f>[1]Sheet1!G95</f>
        <v>Lograr eficiencia en la gestión docente, ahora la asignación es manual es ambos sistemas.
Nota: Esta es la mejora top 2 del workshop Better Together con Cibertec.</v>
      </c>
      <c r="H95" s="126" t="str">
        <f>[1]Sheet1!H95</f>
        <v>CIB</v>
      </c>
      <c r="I95" s="126" t="str">
        <f>[1]Sheet1!I95</f>
        <v>Danilo Tauil - GM TecVoc</v>
      </c>
      <c r="J95" s="126" t="str">
        <f>[1]Sheet1!J95</f>
        <v>Davi Paula Lima</v>
      </c>
      <c r="K95" s="126">
        <f>[1]Sheet1!K95</f>
        <v>0</v>
      </c>
      <c r="L95" s="126" t="str">
        <f>[1]Sheet1!L95</f>
        <v>Carla Arias-Schreiber</v>
      </c>
      <c r="M95" s="82">
        <f>[1]Sheet1!M95</f>
        <v>46172</v>
      </c>
      <c r="N95" s="82" t="str">
        <f>[1]Sheet1!N95</f>
        <v>No</v>
      </c>
      <c r="O95" s="126">
        <f>[1]Sheet1!O95</f>
        <v>0</v>
      </c>
      <c r="P95" s="126">
        <f>[1]Sheet1!P95</f>
        <v>0</v>
      </c>
      <c r="Q95" s="126" t="str">
        <f>[1]Sheet1!Q95</f>
        <v>Otro</v>
      </c>
      <c r="R95" s="126" t="str">
        <f>[1]Sheet1!R95</f>
        <v>Actualmente los docentes deben registrar notas en ambos sistemas, motivo por el cual las clases de aperturan con pocas vacantes. Además, genera errores, impacta la experiencia estudiantil e imposibilita tener data oportunda para toma de decisiones/ acciones de gestión docente y retención.</v>
      </c>
      <c r="S95" s="126">
        <f>[1]Sheet1!S95</f>
        <v>0</v>
      </c>
      <c r="T95" s="126" t="str">
        <f>[1]Sheet1!T95</f>
        <v>Desarrollo de clases
Cierre de ciclo
Retención de estudiantes
Programación de horarios (faculty cost)</v>
      </c>
      <c r="U95" s="126" t="str">
        <f>[1]Sheet1!U95</f>
        <v>Docentes</v>
      </c>
      <c r="V95" s="126" t="str">
        <f>[1]Sheet1!V95</f>
        <v>Excelencia operativa</v>
      </c>
      <c r="W95" s="126" t="str">
        <f>[1]Sheet1!W95</f>
        <v>No</v>
      </c>
      <c r="X95" s="126" t="str">
        <f>[1]Sheet1!X95</f>
        <v>No cuantificado o S/0</v>
      </c>
      <c r="Y95" s="126" t="str">
        <f>[1]Sheet1!Y95</f>
        <v>Mejorar experiencia de estudiantes (poder visualizar sus notas en Mi Cibertec más rápido), la gestión docente y acciones de retención.</v>
      </c>
      <c r="Z95" s="45">
        <f>[1]Sheet1!Z95</f>
        <v>0</v>
      </c>
      <c r="AA95" s="45">
        <f>[1]Sheet1!AA95</f>
        <v>0.9</v>
      </c>
    </row>
    <row r="96" spans="1:27" ht="38.450000000000003" customHeight="1">
      <c r="A96" s="45">
        <f>[1]Sheet1!A96</f>
        <v>118</v>
      </c>
      <c r="B96" s="125">
        <f>[1]Sheet1!B96</f>
        <v>46139.628726851799</v>
      </c>
      <c r="C96" s="125">
        <f>[1]Sheet1!C96</f>
        <v>46139.650196759299</v>
      </c>
      <c r="D96" s="126" t="str">
        <f>[1]Sheet1!D96</f>
        <v>carla.arias@laureate.pe</v>
      </c>
      <c r="E96" s="126" t="str">
        <f>[1]Sheet1!E96</f>
        <v>Carla Arias Schreiber Ulloa</v>
      </c>
      <c r="F96" s="126" t="str">
        <f>[1]Sheet1!F96</f>
        <v>LEGO Cibertec</v>
      </c>
      <c r="G96" s="126" t="str">
        <f>[1]Sheet1!G96</f>
        <v>En esta primera fase, implementar un sistema + integraciones que permita principalmente lograr eficiencias en torno a los procesos de operaciones académicas, eliminando actividades manualidad y uso de excel. Este proyecto tiene prioridad 1 en Cibertec.
Contexto: Lego es un sistema implementado en Brasil y México, por el mismo proveedor con quien se trabajará Cibertec. De parte de TI Laureate Peru se requiere 1) Análisis y diseño de arquitectura, 2) Mapeo y construcción de integraciones</v>
      </c>
      <c r="H96" s="126" t="str">
        <f>[1]Sheet1!H96</f>
        <v>CIB</v>
      </c>
      <c r="I96" s="126" t="str">
        <f>[1]Sheet1!I96</f>
        <v>Danilo Tauil - GM TecVoc</v>
      </c>
      <c r="J96" s="126" t="str">
        <f>[1]Sheet1!J96</f>
        <v>Davi Paula Lima</v>
      </c>
      <c r="K96" s="126">
        <f>[1]Sheet1!K96</f>
        <v>0</v>
      </c>
      <c r="L96" s="126" t="str">
        <f>[1]Sheet1!L96</f>
        <v>Carla Arias-Schreiber</v>
      </c>
      <c r="M96" s="82">
        <f>[1]Sheet1!M96</f>
        <v>46353</v>
      </c>
      <c r="N96" s="82" t="str">
        <f>[1]Sheet1!N96</f>
        <v>Si</v>
      </c>
      <c r="O96" s="126" t="str">
        <f>[1]Sheet1!O96</f>
        <v>Academic Managment</v>
      </c>
      <c r="P96" s="126">
        <f>[1]Sheet1!P96</f>
        <v>77625</v>
      </c>
      <c r="Q96" s="126" t="str">
        <f>[1]Sheet1!Q96</f>
        <v>Otro</v>
      </c>
      <c r="R96" s="126" t="str">
        <f>[1]Sheet1!R96</f>
        <v>Dentro del ecosistema académico, Cibertec tiene muchas actividades manuales, que generen ineficiencia y errores.</v>
      </c>
      <c r="S96" s="126">
        <f>[1]Sheet1!S96</f>
        <v>0</v>
      </c>
      <c r="T96" s="126" t="str">
        <f>[1]Sheet1!T96</f>
        <v xml:space="preserve">Malla Curricular
Programación Horaria
Perfil Docente
Compactaciones
Nómina / Pago Docente
Ocupabilidad
Ambientes Académicos
Evaluación Académica
Calendario Académico
Reportes / Dashboard
</v>
      </c>
      <c r="U96" s="126" t="str">
        <f>[1]Sheet1!U96</f>
        <v>Todos</v>
      </c>
      <c r="V96" s="126" t="str">
        <f>[1]Sheet1!V96</f>
        <v>Excelencia académica</v>
      </c>
      <c r="W96" s="126" t="str">
        <f>[1]Sheet1!W96</f>
        <v>No</v>
      </c>
      <c r="X96" s="126" t="str">
        <f>[1]Sheet1!X96</f>
        <v>Mayor a S/500,000.00</v>
      </c>
      <c r="Y96" s="126" t="str">
        <f>[1]Sheet1!Y96</f>
        <v>REDUCCIÓN DE ERRORES, CENTRALIZACIÓN Y ESTANDARIZACIÓN, MAYOR EFICIENCIA Y AHORROS, RAPIDEZ, MENOS HEADCOUNT, ​MENOR FRICCIÓN PARA EL ESTUDIANTE</v>
      </c>
      <c r="Z96" s="45">
        <f>[1]Sheet1!Z96</f>
        <v>0</v>
      </c>
      <c r="AA96" s="45">
        <f>[1]Sheet1!AA96</f>
        <v>3.5</v>
      </c>
    </row>
    <row r="97" spans="1:27" ht="38.450000000000003" customHeight="1">
      <c r="A97" s="45">
        <f>[1]Sheet1!A97</f>
        <v>119</v>
      </c>
      <c r="B97" s="125">
        <f>[1]Sheet1!B97</f>
        <v>46140.4612962963</v>
      </c>
      <c r="C97" s="125">
        <f>[1]Sheet1!C97</f>
        <v>46140.463483796302</v>
      </c>
      <c r="D97" s="126" t="str">
        <f>[1]Sheet1!D97</f>
        <v>carla.arias@laureate.pe</v>
      </c>
      <c r="E97" s="126" t="str">
        <f>[1]Sheet1!E97</f>
        <v>Carla Arias Schreiber Ulloa</v>
      </c>
      <c r="F97" s="126" t="str">
        <f>[1]Sheet1!F97</f>
        <v>Implementar encuesta de satisfacción automática - Genesys</v>
      </c>
      <c r="G97" s="126" t="str">
        <f>[1]Sheet1!G97</f>
        <v>Implementar una encuesta de satisfacción automática posterior a la atención de un agente en el canal telefónico UPN, que permita recoger la percepción del estudiante o usuario inmediatamente después de finalizar la interacción.
Para medir la satisfacción del estudiante respecto a la atención recibida en el canal telefónico, permitiendo generar indicadores de experiencia y mejorar la calidad del servicio.</v>
      </c>
      <c r="H97" s="126" t="str">
        <f>[1]Sheet1!H97</f>
        <v>UPN</v>
      </c>
      <c r="I97" s="126" t="str">
        <f>[1]Sheet1!I97</f>
        <v>Mónica García - VP Operaciones Digitales y Online</v>
      </c>
      <c r="J97" s="126" t="str">
        <f>[1]Sheet1!J97</f>
        <v xml:space="preserve">Lizbeth Bautista </v>
      </c>
      <c r="K97" s="126">
        <f>[1]Sheet1!K97</f>
        <v>0</v>
      </c>
      <c r="L97" s="126" t="str">
        <f>[1]Sheet1!L97</f>
        <v>Ángela Lucano</v>
      </c>
      <c r="M97" s="82">
        <f>[1]Sheet1!M97</f>
        <v>46199</v>
      </c>
      <c r="N97" s="82" t="str">
        <f>[1]Sheet1!N97</f>
        <v>No</v>
      </c>
      <c r="O97" s="126">
        <f>[1]Sheet1!O97</f>
        <v>0</v>
      </c>
      <c r="P97" s="126">
        <f>[1]Sheet1!P97</f>
        <v>0</v>
      </c>
      <c r="Q97" s="126" t="str">
        <f>[1]Sheet1!Q97</f>
        <v>Otro</v>
      </c>
      <c r="R97" s="126" t="str">
        <f>[1]Sheet1!R97</f>
        <v xml:space="preserve">No podremos medir la satisfacción de los estudiantes en el proceso de matrícula 2026-02
</v>
      </c>
      <c r="S97" s="126">
        <f>[1]Sheet1!S97</f>
        <v>0</v>
      </c>
      <c r="T97" s="126" t="str">
        <f>[1]Sheet1!T97</f>
        <v>Matrícula
Soporte de canales inbound</v>
      </c>
      <c r="U97" s="126" t="str">
        <f>[1]Sheet1!U97</f>
        <v>Alumnos</v>
      </c>
      <c r="V97" s="126" t="str">
        <f>[1]Sheet1!V97</f>
        <v>Experiencia</v>
      </c>
      <c r="W97" s="126" t="str">
        <f>[1]Sheet1!W97</f>
        <v>No</v>
      </c>
      <c r="X97" s="126" t="str">
        <f>[1]Sheet1!X97</f>
        <v>No cuantificado o S/0</v>
      </c>
      <c r="Y97" s="126" t="str">
        <f>[1]Sheet1!Y97</f>
        <v>Al tener visibilidad, se podrán activar acciones mejor orientadas al logro de este objetivo.</v>
      </c>
      <c r="Z97" s="45" t="str">
        <f>[1]Sheet1!Z97</f>
        <v>https://educorpperu-my.sharepoint.com/personal/diana_zapata_laureate_pe1/_layouts/15/Doc.aspx?sourcedoc=%7B4A032391-1102-4C72-8BF4-5F7566C7D028%7D&amp;file=SOLICITUD%20DE%20REQUERIMIENTOS_Carla%20Arias%20Schreibe.pptx&amp;action=edit&amp;mobileredirect=true</v>
      </c>
      <c r="AA97" s="45">
        <f>[1]Sheet1!AA97</f>
        <v>1.1499999999999999</v>
      </c>
    </row>
    <row r="98" spans="1:27" ht="38.450000000000003" customHeight="1">
      <c r="A98" s="45">
        <f>[1]Sheet1!A98</f>
        <v>120</v>
      </c>
      <c r="B98" s="125">
        <f>[1]Sheet1!B98</f>
        <v>46140.504409722198</v>
      </c>
      <c r="C98" s="125">
        <f>[1]Sheet1!C98</f>
        <v>46140.510578703703</v>
      </c>
      <c r="D98" s="126" t="str">
        <f>[1]Sheet1!D98</f>
        <v>gerson.vereau@laureate.pe</v>
      </c>
      <c r="E98" s="126" t="str">
        <f>[1]Sheet1!E98</f>
        <v>Gerson Vereau Rosas</v>
      </c>
      <c r="F98" s="126" t="str">
        <f>[1]Sheet1!F98</f>
        <v>Creación del query para la generación de información en la tabla de Cobranzas del Data Lake</v>
      </c>
      <c r="G98" s="126" t="str">
        <f>[1]Sheet1!G98</f>
        <v xml:space="preserve">Generar una lógica a a nivel de Base de Datos, con el fin de mostrar la tabla de Cobranzas de UPC en el Datalake a nivel de tipo de pago y no genere duplicidad en los montos  que viene construyendo el equipo de Data &amp; BI.
</v>
      </c>
      <c r="H98" s="126" t="str">
        <f>[1]Sheet1!H98</f>
        <v>UPC</v>
      </c>
      <c r="I98" s="126" t="str">
        <f>[1]Sheet1!I98</f>
        <v>Alex Pendavis - VP Finanzas</v>
      </c>
      <c r="J98" s="126" t="str">
        <f>[1]Sheet1!J98</f>
        <v>Franco Chiappe</v>
      </c>
      <c r="K98" s="126">
        <f>[1]Sheet1!K98</f>
        <v>0</v>
      </c>
      <c r="L98" s="126" t="str">
        <f>[1]Sheet1!L98</f>
        <v>Gerson Vereau</v>
      </c>
      <c r="M98" s="82">
        <f>[1]Sheet1!M98</f>
        <v>46142</v>
      </c>
      <c r="N98" s="82" t="str">
        <f>[1]Sheet1!N98</f>
        <v>No</v>
      </c>
      <c r="O98" s="126">
        <f>[1]Sheet1!O98</f>
        <v>0</v>
      </c>
      <c r="P98" s="126">
        <f>[1]Sheet1!P98</f>
        <v>0</v>
      </c>
      <c r="Q98" s="126" t="str">
        <f>[1]Sheet1!Q98</f>
        <v>Otro</v>
      </c>
      <c r="R98" s="126" t="str">
        <f>[1]Sheet1!R98</f>
        <v>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98" s="126">
        <f>[1]Sheet1!S98</f>
        <v>0</v>
      </c>
      <c r="T98" s="126" t="str">
        <f>[1]Sheet1!T98</f>
        <v xml:space="preserve">Proceso de Cobranzas, utilizando información para el seguimiento y control de los indicadores.
</v>
      </c>
      <c r="U98" s="126" t="str">
        <f>[1]Sheet1!U98</f>
        <v>Ninguno</v>
      </c>
      <c r="V98" s="126" t="str">
        <f>[1]Sheet1!V98</f>
        <v>Excelencia operativa</v>
      </c>
      <c r="W98" s="126" t="str">
        <f>[1]Sheet1!W98</f>
        <v>No</v>
      </c>
      <c r="X98" s="126" t="str">
        <f>[1]Sheet1!X98</f>
        <v>No cuantificado o S/0</v>
      </c>
      <c r="Y98" s="126" t="str">
        <f>[1]Sheet1!Y98</f>
        <v>Visibilidad correcta de la información, tal como se muestra en Spring UPC</v>
      </c>
      <c r="Z98" s="45" t="str">
        <f>[1]Sheet1!Z98</f>
        <v>https://educorpperu-my.sharepoint.com/personal/diana_zapata_laureate_pe1/_layouts/15/Doc.aspx?sourcedoc=%7BBF9A9615-3FD1-47E8-997F-C9107D776BAF%7D&amp;file=Solicitud%20de%20requerimientos%20Idea%20nueva%20y%20mejo_Gerson%20Vereau%20Rosas%203.pptx&amp;action=edit&amp;mobileredirect=true</v>
      </c>
      <c r="AA98" s="45">
        <f>[1]Sheet1!AA98</f>
        <v>0.30000000000000004</v>
      </c>
    </row>
    <row r="99" spans="1:27" ht="38.450000000000003" customHeight="1">
      <c r="A99" s="45">
        <f>[1]Sheet1!A99</f>
        <v>121</v>
      </c>
      <c r="B99" s="125">
        <f>[1]Sheet1!B99</f>
        <v>46140.764629629601</v>
      </c>
      <c r="C99" s="125">
        <f>[1]Sheet1!C99</f>
        <v>46140.901574074102</v>
      </c>
      <c r="D99" s="126" t="str">
        <f>[1]Sheet1!D99</f>
        <v>javier.santiago@laureate.pe</v>
      </c>
      <c r="E99" s="126" t="str">
        <f>[1]Sheet1!E99</f>
        <v>Javier Santiago Modesto</v>
      </c>
      <c r="F99" s="126" t="str">
        <f>[1]Sheet1!F99</f>
        <v>Implementación de una Api CRM para consultar los asesores perfect start - Onboarding Portal del Estudiante UPN
Situación deseada: Obtener todos los campos vigentes, incluido el nuevo campo de teléfono</v>
      </c>
      <c r="G99" s="126" t="str">
        <f>[1]Sheet1!G99</f>
        <v>Necesitamos mostrar a los alumnos cachimbos sus asesores designados, para garantizar la experiencia en Onboarding, logrando que el 100% de alumnos cachimbos esten informados correctamente acerca de sus clases en el primer periodo académico.</v>
      </c>
      <c r="H99" s="126" t="str">
        <f>[1]Sheet1!H99</f>
        <v>UPN</v>
      </c>
      <c r="I99" s="126" t="str">
        <f>[1]Sheet1!I99</f>
        <v>Mónica García - VP Operaciones Digitales y Online</v>
      </c>
      <c r="J99" s="126" t="str">
        <f>[1]Sheet1!J99</f>
        <v xml:space="preserve">Janny Nicasio </v>
      </c>
      <c r="K99" s="126">
        <f>[1]Sheet1!K99</f>
        <v>0</v>
      </c>
      <c r="L99" s="126" t="str">
        <f>[1]Sheet1!L99</f>
        <v>Carla Arias-Schreiber</v>
      </c>
      <c r="M99" s="82">
        <f>[1]Sheet1!M99</f>
        <v>46157</v>
      </c>
      <c r="N99" s="82" t="str">
        <f>[1]Sheet1!N99</f>
        <v>No</v>
      </c>
      <c r="O99" s="126">
        <f>[1]Sheet1!O99</f>
        <v>0</v>
      </c>
      <c r="P99" s="126">
        <f>[1]Sheet1!P99</f>
        <v>0</v>
      </c>
      <c r="Q99" s="126" t="str">
        <f>[1]Sheet1!Q99</f>
        <v>Otro</v>
      </c>
      <c r="R99" s="126" t="str">
        <f>[1]Sheet1!R99</f>
        <v>Actualmente no existe una Api para mostrar los asesores a los alumnos chachimbos, sin embargo para presentar los asesores a los estudiantes se tiene que carga de forma manual un excel en el Portal del Estudiante.</v>
      </c>
      <c r="S99" s="126">
        <f>[1]Sheet1!S99</f>
        <v>0</v>
      </c>
      <c r="T99" s="126" t="str">
        <f>[1]Sheet1!T99</f>
        <v>Onboarding del Portal del Estudiante</v>
      </c>
      <c r="U99" s="126" t="str">
        <f>[1]Sheet1!U99</f>
        <v>Alumnos</v>
      </c>
      <c r="V99" s="126" t="str">
        <f>[1]Sheet1!V99</f>
        <v>Experiencia</v>
      </c>
      <c r="W99" s="126" t="str">
        <f>[1]Sheet1!W99</f>
        <v>No</v>
      </c>
      <c r="X99" s="126" t="str">
        <f>[1]Sheet1!X99</f>
        <v>No cuantificado o S/0</v>
      </c>
      <c r="Y99" s="126" t="str">
        <f>[1]Sheet1!Y99</f>
        <v>Mejora de experiencia del alumno en Onboarding</v>
      </c>
      <c r="Z99" s="45">
        <f>[1]Sheet1!Z99</f>
        <v>0</v>
      </c>
      <c r="AA99" s="45">
        <f>[1]Sheet1!AA99</f>
        <v>1.1499999999999999</v>
      </c>
    </row>
    <row r="100" spans="1:27" ht="38.450000000000003" customHeight="1">
      <c r="A100" s="45">
        <f>[1]Sheet1!A100</f>
        <v>122</v>
      </c>
      <c r="B100" s="125">
        <f>[1]Sheet1!B100</f>
        <v>46141.427557870396</v>
      </c>
      <c r="C100" s="125">
        <f>[1]Sheet1!C100</f>
        <v>46141.475474537001</v>
      </c>
      <c r="D100" s="126" t="str">
        <f>[1]Sheet1!D100</f>
        <v>gerson.vereau@laureate.pe</v>
      </c>
      <c r="E100" s="126" t="str">
        <f>[1]Sheet1!E100</f>
        <v>Gerson Vereau Rosas</v>
      </c>
      <c r="F100" s="126" t="str">
        <f>[1]Sheet1!F100</f>
        <v>Cambio de SAC a SRL - UPC</v>
      </c>
      <c r="G100" s="126" t="str">
        <f>[1]Sheet1!G100</f>
        <v>Cambiar de SAC a SRL - UPC, normativo</v>
      </c>
      <c r="H100" s="126" t="str">
        <f>[1]Sheet1!H100</f>
        <v>UPC</v>
      </c>
      <c r="I100" s="126" t="str">
        <f>[1]Sheet1!I100</f>
        <v>Alex Pendavis - VP Finanzas</v>
      </c>
      <c r="J100" s="126" t="str">
        <f>[1]Sheet1!J100</f>
        <v>Franco Chiappe</v>
      </c>
      <c r="K100" s="126">
        <f>[1]Sheet1!K100</f>
        <v>0</v>
      </c>
      <c r="L100" s="126" t="str">
        <f>[1]Sheet1!L100</f>
        <v>Gerson Vereau</v>
      </c>
      <c r="M100" s="82">
        <f>[1]Sheet1!M100</f>
        <v>46150</v>
      </c>
      <c r="N100" s="82" t="str">
        <f>[1]Sheet1!N100</f>
        <v>No</v>
      </c>
      <c r="O100" s="126">
        <f>[1]Sheet1!O100</f>
        <v>0</v>
      </c>
      <c r="P100" s="126">
        <f>[1]Sheet1!P100</f>
        <v>0</v>
      </c>
      <c r="Q100" s="126" t="str">
        <f>[1]Sheet1!Q100</f>
        <v>Regulatoria</v>
      </c>
      <c r="R100" s="126" t="str">
        <f>[1]Sheet1!R100</f>
        <v>Proceso de cambio de tipo de sociedad de UPC, pasando de SAC a SRL.</v>
      </c>
      <c r="S100" s="126">
        <f>[1]Sheet1!S100</f>
        <v>0</v>
      </c>
      <c r="T100" s="126" t="str">
        <f>[1]Sheet1!T100</f>
        <v>Procesos de facturación</v>
      </c>
      <c r="U100" s="126" t="str">
        <f>[1]Sheet1!U100</f>
        <v>Ninguno</v>
      </c>
      <c r="V100" s="126" t="str">
        <f>[1]Sheet1!V100</f>
        <v>Excelencia operativa</v>
      </c>
      <c r="W100" s="126" t="str">
        <f>[1]Sheet1!W100</f>
        <v>No</v>
      </c>
      <c r="X100" s="126" t="str">
        <f>[1]Sheet1!X100</f>
        <v>No cuantificado o S/0</v>
      </c>
      <c r="Y100" s="126" t="str">
        <f>[1]Sheet1!Y100</f>
        <v>Normativo</v>
      </c>
      <c r="Z100" s="45" t="str">
        <f>[1]Sheet1!Z100</f>
        <v>https://educorpperu-my.sharepoint.com/personal/diana_zapata_laureate_pe1/Documents/Aplicaciones/Microsoft%20Forms/REGISTRO%20DE%20INICIATIVAS%20-%20GESTI%C3%93N%20DE%20LA%20DEMANDA%20(2%201/Adjuntar%20sustentos%20que%20ayuden%20al%20entendimiento%20de/Actividades_UPC_SRL_Abril_Gerson%20Vereau%20Rosas.pdf</v>
      </c>
      <c r="AA100" s="45">
        <f>[1]Sheet1!AA100</f>
        <v>1.8</v>
      </c>
    </row>
    <row r="101" spans="1:27" ht="38.450000000000003" customHeight="1">
      <c r="A101" s="45">
        <f>[1]Sheet1!A101</f>
        <v>123</v>
      </c>
      <c r="B101" s="125">
        <f>[1]Sheet1!B101</f>
        <v>46141.475590277798</v>
      </c>
      <c r="C101" s="125">
        <f>[1]Sheet1!C101</f>
        <v>46141.484548611101</v>
      </c>
      <c r="D101" s="126" t="str">
        <f>[1]Sheet1!D101</f>
        <v>gerson.vereau@laureate.pe</v>
      </c>
      <c r="E101" s="126" t="str">
        <f>[1]Sheet1!E101</f>
        <v>Gerson Vereau Rosas</v>
      </c>
      <c r="F101" s="126" t="str">
        <f>[1]Sheet1!F101</f>
        <v>Creación del query para la generación de información en la tabla de Cobranzas del Data Lake</v>
      </c>
      <c r="G101" s="126" t="str">
        <f>[1]Sheet1!G101</f>
        <v>Generar una lógica a a nivel de Base de Datos, con el fin de mostrar la tabla de Cobranzas de UPC en el Datalake a nivel de tipo de pago y no genere duplicidad en los montos  que viene construyendo el equipo de Data &amp; BI.</v>
      </c>
      <c r="H101" s="126" t="str">
        <f>[1]Sheet1!H101</f>
        <v>UPC</v>
      </c>
      <c r="I101" s="126" t="str">
        <f>[1]Sheet1!I101</f>
        <v>Alex Pendavis - VP Finanzas</v>
      </c>
      <c r="J101" s="126" t="str">
        <f>[1]Sheet1!J101</f>
        <v>Franco Chiappe</v>
      </c>
      <c r="K101" s="126">
        <f>[1]Sheet1!K101</f>
        <v>0</v>
      </c>
      <c r="L101" s="126" t="str">
        <f>[1]Sheet1!L101</f>
        <v>Gerson Vereau</v>
      </c>
      <c r="M101" s="82">
        <f>[1]Sheet1!M101</f>
        <v>46150</v>
      </c>
      <c r="N101" s="82" t="str">
        <f>[1]Sheet1!N101</f>
        <v>No</v>
      </c>
      <c r="O101" s="126">
        <f>[1]Sheet1!O101</f>
        <v>0</v>
      </c>
      <c r="P101" s="126">
        <f>[1]Sheet1!P101</f>
        <v>0</v>
      </c>
      <c r="Q101" s="126" t="str">
        <f>[1]Sheet1!Q101</f>
        <v>Otro</v>
      </c>
      <c r="R101" s="126" t="str">
        <f>[1]Sheet1!R101</f>
        <v>Documentos con varios tipos de Pago: 
Se identificó que la lógica implementada por el equipo de Data &amp; BI está generando duplicidad en el campo “Monto de Cobranza” dentro de la tabla de Cobranzas del Datalake, debido a la existencia de múltiples tipos de pago asociados a un mismo documento. 
A nivel Cobranza detalle se visualiza por cada tipo de pago el monto correcto, cuando se genera la tabla final y reagrupa los tipos de pago se muestra el monto duplicado en el tipo de pago AR.</v>
      </c>
      <c r="S101" s="126">
        <f>[1]Sheet1!S101</f>
        <v>0</v>
      </c>
      <c r="T101" s="126" t="str">
        <f>[1]Sheet1!T101</f>
        <v>Proceso de Cobranzas, utilizando información para el seguimiento y control de los indicadores</v>
      </c>
      <c r="U101" s="126" t="str">
        <f>[1]Sheet1!U101</f>
        <v>Ninguno</v>
      </c>
      <c r="V101" s="126" t="str">
        <f>[1]Sheet1!V101</f>
        <v>Excelencia operativa</v>
      </c>
      <c r="W101" s="126" t="str">
        <f>[1]Sheet1!W101</f>
        <v>No</v>
      </c>
      <c r="X101" s="126" t="str">
        <f>[1]Sheet1!X101</f>
        <v>No cuantificado o S/0</v>
      </c>
      <c r="Y101" s="126" t="str">
        <f>[1]Sheet1!Y101</f>
        <v>Visibilidad correcta de la información, tal como se muestra en Spring UPC</v>
      </c>
      <c r="Z101" s="45" t="str">
        <f>[1]Sheet1!Z101</f>
        <v>https://educorpperu-my.sharepoint.com/personal/diana_zapata_laureate_pe1/_layouts/15/Doc.aspx?sourcedoc=%7B0C9BFA4A-F25E-4FE5-ADD6-5C687D204FAE%7D&amp;file=Solicitud%20de%20requerimientos%20Idea%20nueva%20y%20mejo_Gerson%20Vereau%20Rosas%204.pptx&amp;action=edit&amp;mobileredirect=true</v>
      </c>
      <c r="AA101" s="45">
        <f>[1]Sheet1!AA101</f>
        <v>0.30000000000000004</v>
      </c>
    </row>
    <row r="102" spans="1:27" ht="38.450000000000003" customHeight="1">
      <c r="A102" s="45">
        <f>[1]Sheet1!A102</f>
        <v>124</v>
      </c>
      <c r="B102" s="125">
        <f>[1]Sheet1!B102</f>
        <v>46141.490138888897</v>
      </c>
      <c r="C102" s="125">
        <f>[1]Sheet1!C102</f>
        <v>46141.504571759302</v>
      </c>
      <c r="D102" s="126" t="str">
        <f>[1]Sheet1!D102</f>
        <v>gerson.vereau@laureate.pe</v>
      </c>
      <c r="E102" s="126" t="str">
        <f>[1]Sheet1!E102</f>
        <v>Gerson Vereau Rosas</v>
      </c>
      <c r="F102" s="126" t="str">
        <f>[1]Sheet1!F102</f>
        <v>Corrección del reporte de Spring UPC</v>
      </c>
      <c r="G102" s="126" t="str">
        <f>[1]Sheet1!G102</f>
        <v xml:space="preserve">Se requiere la revisión y corrección del reporte de Seguimiento de Cobranzas de Spring UPC, ya que actualmente al momento de descargar genera duplicidad de filas y una asignación incorrecta de los importes cobrados.
Así mismo, existe una asignación incorrecta del monto total a la línea correspondiente al tipo de documento “ND” (Nota de Débito), generando inconsistencias en el reporte.
</v>
      </c>
      <c r="H102" s="126" t="str">
        <f>[1]Sheet1!H102</f>
        <v>UPC</v>
      </c>
      <c r="I102" s="126" t="str">
        <f>[1]Sheet1!I102</f>
        <v>Alex Pendavis - VP Finanzas</v>
      </c>
      <c r="J102" s="126" t="str">
        <f>[1]Sheet1!J102</f>
        <v>Franco Chiappe</v>
      </c>
      <c r="K102" s="126">
        <f>[1]Sheet1!K102</f>
        <v>0</v>
      </c>
      <c r="L102" s="126" t="str">
        <f>[1]Sheet1!L102</f>
        <v>Gerson Vereau</v>
      </c>
      <c r="M102" s="82">
        <f>[1]Sheet1!M102</f>
        <v>46150</v>
      </c>
      <c r="N102" s="82" t="str">
        <f>[1]Sheet1!N102</f>
        <v>No</v>
      </c>
      <c r="O102" s="126">
        <f>[1]Sheet1!O102</f>
        <v>0</v>
      </c>
      <c r="P102" s="126">
        <f>[1]Sheet1!P102</f>
        <v>0</v>
      </c>
      <c r="Q102" s="126" t="str">
        <f>[1]Sheet1!Q102</f>
        <v>Otro</v>
      </c>
      <c r="R102" s="126" t="str">
        <f>[1]Sheet1!R102</f>
        <v xml:space="preserve">Durante la revisión, se observó que en el proceso de descarga se presenta un error que genera duplicidad de filas y una asignación incorrecta de los importes cobrados; sin embargo, a nivel de base de datos, la información se encuentra correctamente registrada.
Se evidenció que la lógica del reporte de Seguimiento de Cobranzas en Spring realiza la sumatoria del MontoLocal (Monto Cobrado) agrupando por número de cobranza, lo que ocasiona la asignación incorrecta del monto total a la línea correspondiente al tipo de documento “ND” (Nota de Débito), generando inconsistencias en el reporte._x000B_Se debe revisar con el proveedor para ajustar la lógica interna y distribuir correctamente los importes pagados según el tipo de documento agregando un campo adicional en el reporte. </v>
      </c>
      <c r="S102" s="126">
        <f>[1]Sheet1!S102</f>
        <v>0</v>
      </c>
      <c r="T102" s="126" t="str">
        <f>[1]Sheet1!T102</f>
        <v>Proceso de Cobranzas, utilizando información para el seguimiento y control de los indicadores.</v>
      </c>
      <c r="U102" s="126" t="str">
        <f>[1]Sheet1!U102</f>
        <v>Ninguno</v>
      </c>
      <c r="V102" s="126" t="str">
        <f>[1]Sheet1!V102</f>
        <v>Excelencia operativa</v>
      </c>
      <c r="W102" s="126" t="str">
        <f>[1]Sheet1!W102</f>
        <v>No</v>
      </c>
      <c r="X102" s="126" t="str">
        <f>[1]Sheet1!X102</f>
        <v>No cuantificado o S/0</v>
      </c>
      <c r="Y102" s="126" t="str">
        <f>[1]Sheet1!Y102</f>
        <v>Menor error de la data al momento de extaer el reporte</v>
      </c>
      <c r="Z102" s="45" t="str">
        <f>[1]Sheet1!Z102</f>
        <v>https://educorpperu-my.sharepoint.com/personal/diana_zapata_laureate_pe1/_layouts/15/Doc.aspx?sourcedoc=%7BF64E6BF9-2961-4D39-87B5-BB39DBB07D72%7D&amp;file=Solicitud%20de%20requerimientos%20Idea%20nueva%20y%20mejo_Gerson%20Vereau%20Rosas%205.pptx&amp;action=edit&amp;mobileredirect=true</v>
      </c>
      <c r="AA102" s="45">
        <f>[1]Sheet1!AA102</f>
        <v>0.30000000000000004</v>
      </c>
    </row>
    <row r="103" spans="1:27" ht="38.450000000000003" customHeight="1">
      <c r="A103" s="45">
        <f>[1]Sheet1!A103</f>
        <v>125</v>
      </c>
      <c r="B103" s="125">
        <f>[1]Sheet1!B103</f>
        <v>46141.514305555596</v>
      </c>
      <c r="C103" s="125">
        <f>[1]Sheet1!C103</f>
        <v>46141.571064814802</v>
      </c>
      <c r="D103" s="126" t="str">
        <f>[1]Sheet1!D103</f>
        <v>jhon.huanca@upn.edu.pe</v>
      </c>
      <c r="E103" s="126" t="str">
        <f>[1]Sheet1!E103</f>
        <v>Jhon Huanca Huaman</v>
      </c>
      <c r="F103" s="126" t="str">
        <f>[1]Sheet1!F103</f>
        <v>Implementación de Plataforma con Power Platform para la generación y envío de constancias y certificados.</v>
      </c>
      <c r="G103" s="126" t="str">
        <f>[1]Sheet1!G103</f>
        <v>Necesitamos implementar una solución integral basada en Power Apps y Power Automate para sustituir la plataforma SAETA,
para que se eliminen los errores de reportería, la duplicidad en el envío de correos y los prolongados tiempos de espera en la gestión de documentos,
logrando un ahorro operativo de 25,516 soles anuales y una entrega inmediata de constancias y certificados con total integridad de los datos.</v>
      </c>
      <c r="H103" s="126" t="str">
        <f>[1]Sheet1!H103</f>
        <v>UPN</v>
      </c>
      <c r="I103" s="126" t="str">
        <f>[1]Sheet1!I103</f>
        <v>Álvaro Valdez - VP Operaciones</v>
      </c>
      <c r="J103" s="126" t="str">
        <f>[1]Sheet1!J103</f>
        <v xml:space="preserve">Sally Vilcapoma </v>
      </c>
      <c r="K103" s="126">
        <f>[1]Sheet1!K103</f>
        <v>0</v>
      </c>
      <c r="L103" s="126">
        <f>[1]Sheet1!L103</f>
        <v>0</v>
      </c>
      <c r="M103" s="82">
        <f>[1]Sheet1!M103</f>
        <v>46158</v>
      </c>
      <c r="N103" s="82" t="str">
        <f>[1]Sheet1!N103</f>
        <v>No</v>
      </c>
      <c r="O103" s="126">
        <f>[1]Sheet1!O103</f>
        <v>0</v>
      </c>
      <c r="P103" s="126">
        <f>[1]Sheet1!P103</f>
        <v>0</v>
      </c>
      <c r="Q103" s="126" t="str">
        <f>[1]Sheet1!Q103</f>
        <v>Otro</v>
      </c>
      <c r="R103" s="126" t="str">
        <f>[1]Sheet1!R103</f>
        <v>Situación actual:
Actualmente, la gestión de constancias y certificados depende de la plataforma SAETA, la cual presenta fallas críticas en la integridad de la información. El sistema genera reportes con errores, enviando correos duplicados o incorrectos a los estudiantes, lo que genera una carga operativa innecesaria y cuellos de botella que extienden los tiempos de espera de manera indefinida.
Impacto al negocio:
Este escenario impacta directamente en la rentabilidad del área, con un gasto innecesario de 25,516 soles anuales en una herramienta ineficiente. Además, la falta de automatización y los errores de envío degradan la experiencia del usuario y afectan la productividad del equipo, que debe invertir horas hombre en correcciones manuales.
Impacto regulatorio y de seguridad:
Existe un riesgo latente en la seguridad y veracidad de la información, ya que la inconsistencia en la reportería puede comprometer la validez de los registros institucionales. Al no contar con un flujo controlado, la trazabilidad de los documentos emitidos se vuelve vulnerable, afectando el cumplimiento de los estándares de calidad administrativa que la universidad exige.</v>
      </c>
      <c r="S103" s="126">
        <f>[1]Sheet1!S103</f>
        <v>0</v>
      </c>
      <c r="T103" s="126" t="str">
        <f>[1]Sheet1!T103</f>
        <v>Proceso de envío de constancias y certificados</v>
      </c>
      <c r="U103" s="126">
        <f>[1]Sheet1!U103</f>
        <v>0</v>
      </c>
      <c r="V103" s="126" t="str">
        <f>[1]Sheet1!V103</f>
        <v>Excelencia operativa</v>
      </c>
      <c r="W103" s="126" t="str">
        <f>[1]Sheet1!W103</f>
        <v>No</v>
      </c>
      <c r="X103" s="126">
        <f>[1]Sheet1!X103</f>
        <v>0</v>
      </c>
      <c r="Y103" s="126" t="str">
        <f>[1]Sheet1!Y103</f>
        <v>La implementación de esta solución interna en Power Platform transforma la gestión de la Dirección al otorgarle autonomía tecnológica y eliminar la dependencia de terceros, lo que garantiza una escalabilidad inmediata frente a la demanda masiva de certificaciones. Cualitativamente, el proyecto asegura la integridad y precisión de los datos, erradicando los errores de duplicidad y reportería que hoy afectan la confianza institucional; esto se traduce en una mejora sustancial en la experiencia del usuario, quien recibe un servicio ágil y profesional, mientras que el equipo administrativo se libera de cargas operativas críticas para enfocarse en tareas de alto valor estratégico.</v>
      </c>
      <c r="Z103" s="45">
        <f>[1]Sheet1!Z103</f>
        <v>0</v>
      </c>
      <c r="AA103" s="45">
        <f>[1]Sheet1!AA103</f>
        <v>0.30000000000000004</v>
      </c>
    </row>
    <row r="104" spans="1:27" ht="38.450000000000003" customHeight="1">
      <c r="A104" s="45">
        <f>[1]Sheet1!A104</f>
        <v>126</v>
      </c>
      <c r="B104" s="125">
        <f>[1]Sheet1!B104</f>
        <v>46141.590185185203</v>
      </c>
      <c r="C104" s="125">
        <f>[1]Sheet1!C104</f>
        <v>46141.600729166697</v>
      </c>
      <c r="D104" s="126" t="str">
        <f>[1]Sheet1!D104</f>
        <v>johnny.rodriguez@laureate.pe</v>
      </c>
      <c r="E104" s="126" t="str">
        <f>[1]Sheet1!E104</f>
        <v>Johnny Rodríguez Godos</v>
      </c>
      <c r="F104" s="126" t="str">
        <f>[1]Sheet1!F104</f>
        <v>Optimización de arquitectura de integración de procesos de Admisión y Pagos de UPN</v>
      </c>
      <c r="G104" s="126" t="str">
        <f>[1]Sheet1!G104</f>
        <v>Necesitamos: Cambiar los componentes tecnológicos de integración (ETLs, Colas, Middleware y ODS) que forman parte del proceso de Admisión y Pagos UPN.
Para qué: para dar solución a los distintos incidentes de Prioridad 1 que se presentan actualmente y que están relacionados con estos procesos.
Logrando: La estabilidad operativa, eficiencia en tiempos y mejorando la experiencia de los alumnos y usuarios.</v>
      </c>
      <c r="H104" s="126" t="str">
        <f>[1]Sheet1!H104</f>
        <v>UPN</v>
      </c>
      <c r="I104" s="126" t="str">
        <f>[1]Sheet1!I104</f>
        <v>Humberto Marotta - Tecnologías y transformación digital</v>
      </c>
      <c r="J104" s="126" t="str">
        <f>[1]Sheet1!J104</f>
        <v>Humberto Marotta</v>
      </c>
      <c r="K104" s="126">
        <f>[1]Sheet1!K104</f>
        <v>0</v>
      </c>
      <c r="L104" s="126" t="str">
        <f>[1]Sheet1!L104</f>
        <v>Jose Paredes</v>
      </c>
      <c r="M104" s="82">
        <f>[1]Sheet1!M104</f>
        <v>46326</v>
      </c>
      <c r="N104" s="82" t="str">
        <f>[1]Sheet1!N104</f>
        <v>No</v>
      </c>
      <c r="O104" s="126">
        <f>[1]Sheet1!O104</f>
        <v>0</v>
      </c>
      <c r="P104" s="126">
        <f>[1]Sheet1!P104</f>
        <v>0</v>
      </c>
      <c r="Q104" s="126" t="str">
        <f>[1]Sheet1!Q104</f>
        <v>Otro</v>
      </c>
      <c r="R104" s="126" t="str">
        <f>[1]Sheet1!R104</f>
        <v>Constantemente se reportan incidencias de Prioridad 1 relacionadas a las integraciones de los procesos de Admisión y Pagos. Incluye sistemas como CRM, Banner y Peoplesoft.</v>
      </c>
      <c r="S104" s="126">
        <f>[1]Sheet1!S104</f>
        <v>0</v>
      </c>
      <c r="T104" s="126" t="str">
        <f>[1]Sheet1!T104</f>
        <v>Admisión y Pagos</v>
      </c>
      <c r="U104" s="126" t="str">
        <f>[1]Sheet1!U104</f>
        <v>Ninguno</v>
      </c>
      <c r="V104" s="126" t="str">
        <f>[1]Sheet1!V104</f>
        <v>Excelencia operativa</v>
      </c>
      <c r="W104" s="126" t="str">
        <f>[1]Sheet1!W104</f>
        <v>No</v>
      </c>
      <c r="X104" s="126" t="str">
        <f>[1]Sheet1!X104</f>
        <v>No cuantificado o S/0</v>
      </c>
      <c r="Y104" s="126" t="str">
        <f>[1]Sheet1!Y104</f>
        <v>Alto</v>
      </c>
      <c r="Z104" s="45">
        <f>[1]Sheet1!Z104</f>
        <v>0</v>
      </c>
      <c r="AA104" s="45">
        <f>[1]Sheet1!AA104</f>
        <v>0.30000000000000004</v>
      </c>
    </row>
    <row r="105" spans="1:27" ht="38.450000000000003" customHeight="1">
      <c r="A105" s="45">
        <f>[1]Sheet1!A105</f>
        <v>127</v>
      </c>
      <c r="B105" s="125">
        <f>[1]Sheet1!B105</f>
        <v>46141.881620370397</v>
      </c>
      <c r="C105" s="125">
        <f>[1]Sheet1!C105</f>
        <v>46141.898564814801</v>
      </c>
      <c r="D105" s="126" t="str">
        <f>[1]Sheet1!D105</f>
        <v>carla.arias@laureate.pe</v>
      </c>
      <c r="E105" s="126" t="str">
        <f>[1]Sheet1!E105</f>
        <v>Carla Arias Schreiber Ulloa</v>
      </c>
      <c r="F105" s="126" t="str">
        <f>[1]Sheet1!F105</f>
        <v>Carga masiva de programación de horarios</v>
      </c>
      <c r="G105" s="126" t="str">
        <f>[1]Sheet1!G105</f>
        <v>Replicar la funcionalidad de carga masiva que existe en Banner UPN, para la programación de horarios, porque actualmente se configura de manera manual/ individual y demanda 1 semana entera de 4 personas del equipo de programación horarios, logrando eficiencia.</v>
      </c>
      <c r="H105" s="126" t="str">
        <f>[1]Sheet1!H105</f>
        <v>CIB</v>
      </c>
      <c r="I105" s="126" t="str">
        <f>[1]Sheet1!I105</f>
        <v>Danilo Tauil - GM TecVoc</v>
      </c>
      <c r="J105" s="126" t="str">
        <f>[1]Sheet1!J105</f>
        <v xml:space="preserve">Spencer Camacho </v>
      </c>
      <c r="K105" s="126">
        <f>[1]Sheet1!K105</f>
        <v>0</v>
      </c>
      <c r="L105" s="126" t="str">
        <f>[1]Sheet1!L105</f>
        <v>Carla Arias-Schreiber</v>
      </c>
      <c r="M105" s="82">
        <f>[1]Sheet1!M105</f>
        <v>46172</v>
      </c>
      <c r="N105" s="82" t="str">
        <f>[1]Sheet1!N105</f>
        <v>No</v>
      </c>
      <c r="O105" s="126">
        <f>[1]Sheet1!O105</f>
        <v>0</v>
      </c>
      <c r="P105" s="126">
        <f>[1]Sheet1!P105</f>
        <v>0</v>
      </c>
      <c r="Q105" s="126" t="str">
        <f>[1]Sheet1!Q105</f>
        <v>Otro</v>
      </c>
      <c r="R105" s="126" t="str">
        <f>[1]Sheet1!R105</f>
        <v>Registro de programación de horarios en Banner 100% individual (NRC por NRC) - Cada programación tiene aprox 4000 NRC. Toma 1 semana, con 4 asistentes dedicados.</v>
      </c>
      <c r="S105" s="126">
        <f>[1]Sheet1!S105</f>
        <v>0</v>
      </c>
      <c r="T105" s="126" t="str">
        <f>[1]Sheet1!T105</f>
        <v>Programación de horarios
Matrícula</v>
      </c>
      <c r="U105" s="126" t="str">
        <f>[1]Sheet1!U105</f>
        <v>Administrativos</v>
      </c>
      <c r="V105" s="126" t="str">
        <f>[1]Sheet1!V105</f>
        <v>Excelencia operativa</v>
      </c>
      <c r="W105" s="126" t="str">
        <f>[1]Sheet1!W105</f>
        <v>No</v>
      </c>
      <c r="X105" s="126" t="str">
        <f>[1]Sheet1!X105</f>
        <v>Menor a S/100,000.00</v>
      </c>
      <c r="Y105" s="126" t="str">
        <f>[1]Sheet1!Y105</f>
        <v>Reducción de errores manuales e impactos/ reprocesos en matrícula</v>
      </c>
      <c r="Z105" s="45">
        <f>[1]Sheet1!Z105</f>
        <v>0</v>
      </c>
      <c r="AA105" s="45">
        <f>[1]Sheet1!AA105</f>
        <v>0.75000000000000011</v>
      </c>
    </row>
    <row r="106" spans="1:27" ht="18.75" customHeight="1">
      <c r="A106" s="45">
        <f>[1]Sheet1!A106</f>
        <v>128</v>
      </c>
      <c r="B106" s="125">
        <f>[1]Sheet1!B106</f>
        <v>46142.473877314798</v>
      </c>
      <c r="C106" s="125">
        <f>[1]Sheet1!C106</f>
        <v>46142.488136574102</v>
      </c>
      <c r="D106" s="126" t="str">
        <f>[1]Sheet1!D106</f>
        <v>franco.vera@laureate.pe</v>
      </c>
      <c r="E106" s="126" t="str">
        <f>[1]Sheet1!E106</f>
        <v>Franco Manuel Vera Sanchez</v>
      </c>
      <c r="F106" s="126" t="str">
        <f>[1]Sheet1!F106</f>
        <v>Cargos de estudiantes aparecen con las fechas de vencimiento incorrectas (Portal y Bancos)</v>
      </c>
      <c r="G106" s="126" t="str">
        <f>[1]Sheet1!G106</f>
        <v>Que el negocio pueda realizar los cambios sin depender de los tiempos de TI, asegurando a la vez que los cambios que realicen no ocasiones otras caídas de integración,</v>
      </c>
      <c r="H106" s="126" t="str">
        <f>[1]Sheet1!H106</f>
        <v>UPN</v>
      </c>
      <c r="I106" s="126" t="str">
        <f>[1]Sheet1!I106</f>
        <v>Alex Pendavis - VP Finanzas</v>
      </c>
      <c r="J106" s="126" t="str">
        <f>[1]Sheet1!J106</f>
        <v>Loussiana Pacheco</v>
      </c>
      <c r="K106" s="126">
        <f>[1]Sheet1!K106</f>
        <v>0</v>
      </c>
      <c r="L106" s="126" t="str">
        <f>[1]Sheet1!L106</f>
        <v>Gerson Vereau</v>
      </c>
      <c r="M106" s="82">
        <f>[1]Sheet1!M106</f>
        <v>46167</v>
      </c>
      <c r="N106" s="82" t="str">
        <f>[1]Sheet1!N106</f>
        <v>No</v>
      </c>
      <c r="O106" s="126">
        <f>[1]Sheet1!O106</f>
        <v>0</v>
      </c>
      <c r="P106" s="126">
        <f>[1]Sheet1!P106</f>
        <v>0</v>
      </c>
      <c r="Q106" s="126" t="str">
        <f>[1]Sheet1!Q106</f>
        <v>Otro</v>
      </c>
      <c r="R106" s="126" t="str">
        <f>[1]Sheet1!R106</f>
        <v>Cargos de estudiantes aparecen con las fechas de vencimiento incorrectas (Portal y Bancos).</v>
      </c>
      <c r="S106" s="126">
        <f>[1]Sheet1!S106</f>
        <v>0</v>
      </c>
      <c r="T106" s="126" t="str">
        <f>[1]Sheet1!T106</f>
        <v>Cargo de fechas de vencimiento para estudiantes con fecha incorrecta.</v>
      </c>
      <c r="U106" s="126" t="str">
        <f>[1]Sheet1!U106</f>
        <v>Alumnos</v>
      </c>
      <c r="V106" s="126" t="str">
        <f>[1]Sheet1!V106</f>
        <v>Excelencia operativa</v>
      </c>
      <c r="W106" s="126" t="str">
        <f>[1]Sheet1!W106</f>
        <v>No</v>
      </c>
      <c r="X106" s="126" t="str">
        <f>[1]Sheet1!X106</f>
        <v>No cuantificado o S/0</v>
      </c>
      <c r="Y106" s="126" t="str">
        <f>[1]Sheet1!Y106</f>
        <v>Autonomía y eficiencia de 7 días a 2 días en la ejecución del proceso.</v>
      </c>
      <c r="Z106" s="45" t="str">
        <f>[1]Sheet1!Z106</f>
        <v>https://educorpperu-my.sharepoint.com/personal/diana_zapata_laureate_pe1/Documents/Aplicaciones/Microsoft%20Forms/REGISTRO%20DE%20INICIATIVAS%20-%20GESTI%C3%93N%20DE%20LA%20DEMANDA%20(2%201/Adjuntar%20sustentos%20que%20ayuden%20al%20entendimiento%20de/PRB0043027_Franco%20Manuel%20Vera%20S.png</v>
      </c>
      <c r="AA106" s="45">
        <f>[1]Sheet1!AA106</f>
        <v>1.05</v>
      </c>
    </row>
    <row r="107" spans="1:27" ht="18.75" customHeight="1">
      <c r="A107" s="45">
        <f>[1]Sheet1!A107</f>
        <v>129</v>
      </c>
      <c r="B107" s="125">
        <f>[1]Sheet1!B107</f>
        <v>46142.488923611098</v>
      </c>
      <c r="C107" s="125">
        <f>[1]Sheet1!C107</f>
        <v>46142.509629629603</v>
      </c>
      <c r="D107" s="126" t="str">
        <f>[1]Sheet1!D107</f>
        <v>franco.vera@laureate.pe</v>
      </c>
      <c r="E107" s="126" t="str">
        <f>[1]Sheet1!E107</f>
        <v>Franco Manuel Vera Sanchez</v>
      </c>
      <c r="F107" s="126" t="str">
        <f>[1]Sheet1!F107</f>
        <v>CENTRALIZACIÓN DE CCTV</v>
      </c>
      <c r="G107" s="126" t="str">
        <f>[1]Sheet1!G107</f>
        <v xml:space="preserve">Necesitamos: Que se revisen técnicamente los 4 TDR que se adjuntan.
Para que: Implementar un Centro de Control Corporativo Unificado en sede Villa, que centralice la gestión de: 
Videovigilancia (CCTV)  
Detección de incendios 
Sistemas de intrusión 
Monitoreo de alarmas  
Bajo un modelo 24/7, escalable, integrado y con trazabilidad total, alineado a estándares tecnológicos y regulatorios vigentes. </v>
      </c>
      <c r="H107" s="126" t="str">
        <f>[1]Sheet1!H107</f>
        <v>UPC</v>
      </c>
      <c r="I107" s="126" t="str">
        <f>[1]Sheet1!I107</f>
        <v>Álvaro Valdez - VP Operaciones</v>
      </c>
      <c r="J107" s="126" t="str">
        <f>[1]Sheet1!J107</f>
        <v xml:space="preserve">Alexander Sindical </v>
      </c>
      <c r="K107" s="126">
        <f>[1]Sheet1!K107</f>
        <v>0</v>
      </c>
      <c r="L107" s="126" t="str">
        <f>[1]Sheet1!L107</f>
        <v>Gerson Vereau</v>
      </c>
      <c r="M107" s="82">
        <f>[1]Sheet1!M107</f>
        <v>46325</v>
      </c>
      <c r="N107" s="82" t="str">
        <f>[1]Sheet1!N107</f>
        <v>No</v>
      </c>
      <c r="O107" s="126">
        <f>[1]Sheet1!O107</f>
        <v>0</v>
      </c>
      <c r="P107" s="126">
        <f>[1]Sheet1!P107</f>
        <v>0</v>
      </c>
      <c r="Q107" s="126" t="str">
        <f>[1]Sheet1!Q107</f>
        <v>Otro</v>
      </c>
      <c r="R107" s="126" t="str">
        <f>[1]Sheet1!R107</f>
        <v xml:space="preserve">La Universidad mantiene actualmente una operación de seguridad electrónica descentralizada y heterogénea, con múltiples plataformas y centros de control distribuidos. Esta configuración limita la visibilidad integral, incrementa los tiempos de respuesta y dificulta la trazabilidad y estandarización de la gestión de incidentes.  
En un entorno de alta exposición operativa (Multisedes, alta concurrencia y sistemas críticos), esta fragmentación representa un riesgo directo para la continuidad operativa, la protección de personas y la reputación institucional. </v>
      </c>
      <c r="S107" s="126">
        <f>[1]Sheet1!S107</f>
        <v>0</v>
      </c>
      <c r="T107" s="126" t="str">
        <f>[1]Sheet1!T107</f>
        <v xml:space="preserve">Proceso de personal de vigilancia físico. </v>
      </c>
      <c r="U107" s="126">
        <f>[1]Sheet1!U107</f>
        <v>0</v>
      </c>
      <c r="V107" s="126" t="str">
        <f>[1]Sheet1!V107</f>
        <v>Excelencia operativa</v>
      </c>
      <c r="W107" s="126" t="str">
        <f>[1]Sheet1!W107</f>
        <v>No</v>
      </c>
      <c r="X107" s="126">
        <f>[1]Sheet1!X107</f>
        <v>0</v>
      </c>
      <c r="Y107" s="126" t="str">
        <f>[1]Sheet1!Y107</f>
        <v>Implementar un Centro de Control Corporativo Unificado en sede Villa, de tal manera que se mitiguen riesgos operativos. Actualmente el sistema se encuentra descentralizado.</v>
      </c>
      <c r="Z107" s="45" t="str">
        <f>[1]Sheet1!Z107</f>
        <v>https://educorpperu-my.sharepoint.com/personal/diana_zapata_laureate_pe1/_layouts/15/Doc.aspx?sourcedoc=%7B43CD5AC4-1B64-40CF-BA87-0F1D79E862F1%7D&amp;file=04.%20TDR%20-%20Centralizaci%C3%B3n%20del%20Sistema%20de%20CCTV_Franco%20Manuel%20Vera%20S.docx&amp;action=default&amp;mobileredirect=true; https://educorpperu-my.sharepoint.com/personal/diana_zapata_laureate_pe1/_layouts/15/Doc.aspx?sourcedoc=%7B3A862CBB-F9B2-4084-BBB4-7910BC5E6FAE%7D&amp;file=03.%20TDR%20-%20Servicio%20de%20Monitoreo%20de%20Alarmas%20(U_Franco%20Manuel%20Vera%20S.docx&amp;action=default&amp;mobileredirect=true; https://educorpperu-my.sharepoint.com/personal/diana_zapata_laureate_pe1/_layouts/15/Doc.aspx?sourcedoc=%7BA284CA3B-58A2-4DE8-AE26-E9CA2CA1932B%7D&amp;file=02.%20TDR%20-%20Renovaci%C3%B3n%20del%20Sistema%20de%20Intrusi%C3%B3n_Franco%20Manuel%20Vera%20S.docx&amp;action=default&amp;mobileredirect=true; https://educorpperu-my.sharepoint.com/personal/diana_zapata_laureate_pe1/_layouts/15/Doc.aspx?sourcedoc=%7B2758A920-066F-49D5-B016-6B94651C5EA7%7D&amp;file=01.%20TDR%20-%20Monitoreo%20de%20Paneles%20de%20Detecci%C3%B3n%20d_Franco%20Manuel%20Vera%20S.docx&amp;action=default&amp;mobileredirect=true; https://educorpperu-my.sharepoint.com/personal/diana_zapata_laureate_pe1/_layouts/15/Doc.aspx?sourcedoc=%7BF2BD8609-6917-4FC4-B7EF-6B81F23FBB58%7D&amp;file=Resumen%20Ejecutivo%20-%20Proyecto%20de%20Centralizaci%C3%B3_Franco%20Manuel%20Vera%20S.docx&amp;action=default&amp;mobileredirect=true</v>
      </c>
      <c r="AA107" s="45">
        <f>[1]Sheet1!AA107</f>
        <v>0.30000000000000004</v>
      </c>
    </row>
    <row r="108" spans="1:27" ht="18.75" customHeight="1">
      <c r="A108" s="45">
        <f>[1]Sheet1!A108</f>
        <v>130</v>
      </c>
      <c r="B108" s="125">
        <f>[1]Sheet1!B108</f>
        <v>46142.660879629599</v>
      </c>
      <c r="C108" s="125">
        <f>[1]Sheet1!C108</f>
        <v>46142.680972222202</v>
      </c>
      <c r="D108" s="126" t="str">
        <f>[1]Sheet1!D108</f>
        <v>franco.vera@laureate.pe</v>
      </c>
      <c r="E108" s="126" t="str">
        <f>[1]Sheet1!E108</f>
        <v>Franco Manuel Vera Sanchez</v>
      </c>
      <c r="F108" s="126" t="str">
        <f>[1]Sheet1!F108</f>
        <v>Actualización de CALIDAD UPN</v>
      </c>
      <c r="G108" s="126" t="str">
        <f>[1]Sheet1!G108</f>
        <v>Necesitamos asegurar que Calidad UPN tenga soporte técnico, ya que actualmente no se cuenta con ello.</v>
      </c>
      <c r="H108" s="126" t="str">
        <f>[1]Sheet1!H108</f>
        <v>UPN</v>
      </c>
      <c r="I108" s="126" t="str">
        <f>[1]Sheet1!I108</f>
        <v>Martín Santana - Rectorado UPN</v>
      </c>
      <c r="J108" s="126" t="str">
        <f>[1]Sheet1!J108</f>
        <v xml:space="preserve">Ana Karina Rozas </v>
      </c>
      <c r="K108" s="126">
        <f>[1]Sheet1!K108</f>
        <v>0</v>
      </c>
      <c r="L108" s="126" t="str">
        <f>[1]Sheet1!L108</f>
        <v>Gerson Vereau</v>
      </c>
      <c r="M108" s="82">
        <f>[1]Sheet1!M108</f>
        <v>46296</v>
      </c>
      <c r="N108" s="82" t="str">
        <f>[1]Sheet1!N108</f>
        <v>No</v>
      </c>
      <c r="O108" s="126">
        <f>[1]Sheet1!O108</f>
        <v>0</v>
      </c>
      <c r="P108" s="126">
        <f>[1]Sheet1!P108</f>
        <v>0</v>
      </c>
      <c r="Q108" s="126" t="str">
        <f>[1]Sheet1!Q108</f>
        <v>Otro</v>
      </c>
      <c r="R108" s="126" t="str">
        <f>[1]Sheet1!R108</f>
        <v>Actualmente Calidad UPN no cuenta con soporte por parte de Microsoft, generando un riesgo continuo ante cualquier incidencia en la plataforma.</v>
      </c>
      <c r="S108" s="126">
        <f>[1]Sheet1!S108</f>
        <v>0</v>
      </c>
      <c r="T108" s="126" t="str">
        <f>[1]Sheet1!T108</f>
        <v>Certificación de la norma ISO 21001 y el proceso regulatorio de Auditoría Externa.</v>
      </c>
      <c r="U108" s="126" t="str">
        <f>[1]Sheet1!U108</f>
        <v>Administrativos</v>
      </c>
      <c r="V108" s="126" t="str">
        <f>[1]Sheet1!V108</f>
        <v>Excelencia operativa</v>
      </c>
      <c r="W108" s="126" t="str">
        <f>[1]Sheet1!W108</f>
        <v>No</v>
      </c>
      <c r="X108" s="126" t="str">
        <f>[1]Sheet1!X108</f>
        <v>No cuantificado o S/0</v>
      </c>
      <c r="Y108" s="126" t="str">
        <f>[1]Sheet1!Y108</f>
        <v>Asegurar cualquier incidente que pudiese ocurrir en la plataforma antes de la auditoría externa de octubre.</v>
      </c>
      <c r="Z108" s="45">
        <f>[1]Sheet1!Z108</f>
        <v>0</v>
      </c>
      <c r="AA108" s="45">
        <f>[1]Sheet1!AA108</f>
        <v>0.45000000000000007</v>
      </c>
    </row>
    <row r="109" spans="1:27" ht="18.75" customHeight="1">
      <c r="A109" s="45">
        <f>[1]Sheet1!A109</f>
        <v>131</v>
      </c>
      <c r="B109" s="125">
        <f>[1]Sheet1!B109</f>
        <v>46142.716261574104</v>
      </c>
      <c r="C109" s="125">
        <f>[1]Sheet1!C109</f>
        <v>46142.721655092602</v>
      </c>
      <c r="D109" s="126" t="str">
        <f>[1]Sheet1!D109</f>
        <v>gerson.vereau@laureate.pe</v>
      </c>
      <c r="E109" s="126" t="str">
        <f>[1]Sheet1!E109</f>
        <v>Gerson Vereau Rosas</v>
      </c>
      <c r="F109" s="126" t="str">
        <f>[1]Sheet1!F109</f>
        <v>Cambio de SAC a SRL - UPN</v>
      </c>
      <c r="G109" s="126" t="str">
        <f>[1]Sheet1!G109</f>
        <v>Cambiar de SAC a SRL - UPN</v>
      </c>
      <c r="H109" s="126" t="str">
        <f>[1]Sheet1!H109</f>
        <v>UPN</v>
      </c>
      <c r="I109" s="126" t="str">
        <f>[1]Sheet1!I109</f>
        <v>Alex Pendavis - VP Finanzas</v>
      </c>
      <c r="J109" s="126" t="str">
        <f>[1]Sheet1!J109</f>
        <v>Franco chiappe</v>
      </c>
      <c r="K109" s="126">
        <f>[1]Sheet1!K109</f>
        <v>0</v>
      </c>
      <c r="L109" s="126" t="str">
        <f>[1]Sheet1!L109</f>
        <v>Gerson Vereau</v>
      </c>
      <c r="M109" s="82">
        <f>[1]Sheet1!M109</f>
        <v>46154</v>
      </c>
      <c r="N109" s="82" t="str">
        <f>[1]Sheet1!N109</f>
        <v>No</v>
      </c>
      <c r="O109" s="126">
        <f>[1]Sheet1!O109</f>
        <v>0</v>
      </c>
      <c r="P109" s="126">
        <f>[1]Sheet1!P109</f>
        <v>0</v>
      </c>
      <c r="Q109" s="126" t="str">
        <f>[1]Sheet1!Q109</f>
        <v>Regulatoria</v>
      </c>
      <c r="R109" s="126" t="str">
        <f>[1]Sheet1!R109</f>
        <v>Proceso de cambio de tipo de sociedad de UPN, pasando de SAC a SRL.</v>
      </c>
      <c r="S109" s="126">
        <f>[1]Sheet1!S109</f>
        <v>0</v>
      </c>
      <c r="T109" s="126" t="str">
        <f>[1]Sheet1!T109</f>
        <v>Procesos de facturación</v>
      </c>
      <c r="U109" s="126" t="str">
        <f>[1]Sheet1!U109</f>
        <v>Ninguno</v>
      </c>
      <c r="V109" s="126" t="str">
        <f>[1]Sheet1!V109</f>
        <v>Excelencia académica</v>
      </c>
      <c r="W109" s="126" t="str">
        <f>[1]Sheet1!W109</f>
        <v>No</v>
      </c>
      <c r="X109" s="126" t="str">
        <f>[1]Sheet1!X109</f>
        <v>No cuantificado o S/0</v>
      </c>
      <c r="Y109" s="126" t="str">
        <f>[1]Sheet1!Y109</f>
        <v>Normativo</v>
      </c>
      <c r="Z109" s="45">
        <f>[1]Sheet1!Z109</f>
        <v>0</v>
      </c>
      <c r="AA109" s="45">
        <f>[1]Sheet1!AA109</f>
        <v>2</v>
      </c>
    </row>
    <row r="110" spans="1:27" ht="18.75" customHeight="1">
      <c r="A110" s="45">
        <f>[1]Sheet1!A110</f>
        <v>132</v>
      </c>
      <c r="B110" s="125">
        <f>[1]Sheet1!B110</f>
        <v>46153.716261574074</v>
      </c>
      <c r="C110" s="125">
        <f>[1]Sheet1!C110</f>
        <v>46153.721655092595</v>
      </c>
      <c r="D110" s="126" t="str">
        <f>[1]Sheet1!D110</f>
        <v>julio.rodriguez@laureate.pe</v>
      </c>
      <c r="E110" s="126" t="str">
        <f>[1]Sheet1!E110</f>
        <v>Julio Rodriguez</v>
      </c>
      <c r="F110" s="126" t="str">
        <f>[1]Sheet1!F110</f>
        <v>CRM - Nueva plataforma CRM</v>
      </c>
      <c r="G110" s="126" t="str">
        <f>[1]Sheet1!G110</f>
        <v>Implementación de Microsoft Dynamics 365 Sales, Customer Insights y Customer Service para optimizar el proceso de Admisión y seguimiento de Alumnos.</v>
      </c>
      <c r="H110" s="126" t="str">
        <f>[1]Sheet1!H110</f>
        <v>UPN</v>
      </c>
      <c r="I110" s="126" t="str">
        <f>[1]Sheet1!I110</f>
        <v>Ivan Olivares - VP Marketing y Comercial</v>
      </c>
      <c r="J110" s="126" t="str">
        <f>[1]Sheet1!J110</f>
        <v>Abel Reyes</v>
      </c>
      <c r="K110" s="126" t="str">
        <f>[1]Sheet1!K110</f>
        <v> </v>
      </c>
      <c r="L110" s="126" t="str">
        <f>[1]Sheet1!L110</f>
        <v>Jose Paredes</v>
      </c>
      <c r="M110" s="82">
        <f>[1]Sheet1!M110</f>
        <v>0</v>
      </c>
      <c r="N110" s="82" t="str">
        <f>[1]Sheet1!N110</f>
        <v>Si</v>
      </c>
      <c r="O110" s="126" t="str">
        <f>[1]Sheet1!O110</f>
        <v>Por entregar</v>
      </c>
      <c r="P110" s="126">
        <f>[1]Sheet1!P110</f>
        <v>75722</v>
      </c>
      <c r="Q110" s="126" t="str">
        <f>[1]Sheet1!Q110</f>
        <v>Otro</v>
      </c>
      <c r="R110" s="126" t="str">
        <f>[1]Sheet1!R110</f>
        <v>UPN ha identificado la necesidad de reemplazar la actual solución CRM basada en Microsoft Dynamics, vertical propietaria XpressEduca, utilizada para los procesos de admisión y atención al alumno. Esta versión, desarrollada por el proveedor 1to1, limita la autonomía institucional al requerir que todos los mantenimientos y mejoras sean gestionados exclusivamente por dicho proveedor.</v>
      </c>
      <c r="S110" s="126">
        <f>[1]Sheet1!S110</f>
        <v>0</v>
      </c>
      <c r="T110" s="126" t="str">
        <f>[1]Sheet1!T110</f>
        <v>Admisión Pregrado, EPE y Postgrado
Prospección</v>
      </c>
      <c r="U110" s="126">
        <f>[1]Sheet1!U110</f>
        <v>0</v>
      </c>
      <c r="V110" s="126" t="str">
        <f>[1]Sheet1!V110</f>
        <v>Excelencia operativa</v>
      </c>
      <c r="W110" s="126" t="str">
        <f>[1]Sheet1!W110</f>
        <v>No</v>
      </c>
      <c r="X110" s="126">
        <f>[1]Sheet1!X110</f>
        <v>0</v>
      </c>
      <c r="Y110" s="126" t="str">
        <f>[1]Sheet1!Y110</f>
        <v>Esta iniciativa busca fortalecer la eficiencia operativa, mejorar la experiencia del usuario y asegurar la escalabilidad tecnológica en línea con los objetivos institucionales.</v>
      </c>
      <c r="Z110" s="45" t="str">
        <f>[1]Sheet1!Z110</f>
        <v> </v>
      </c>
      <c r="AA110" s="45">
        <f>[1]Sheet1!AA110</f>
        <v>1.8</v>
      </c>
    </row>
    <row r="111" spans="1:27" ht="18.75" customHeight="1">
      <c r="A111" s="45">
        <f>[1]Sheet1!A111</f>
        <v>133</v>
      </c>
      <c r="B111" s="125">
        <f>[1]Sheet1!B111</f>
        <v>46153.365740740701</v>
      </c>
      <c r="C111" s="125">
        <f>[1]Sheet1!C111</f>
        <v>46153.404918981498</v>
      </c>
      <c r="D111" s="126" t="str">
        <f>[1]Sheet1!D111</f>
        <v>ethel.sotomayor@laureate.pe</v>
      </c>
      <c r="E111" s="126" t="str">
        <f>[1]Sheet1!E111</f>
        <v xml:space="preserve">
Ethel Lorena Guerrero Sotomayor</v>
      </c>
      <c r="F111" s="126" t="str">
        <f>[1]Sheet1!F111</f>
        <v>New Campus UPN Lima Sur - Nueva Sede UPN San Juan de Miraflores</v>
      </c>
      <c r="G111" s="126" t="str">
        <f>[1]Sheet1!G111</f>
        <v>Expansión: Implementación de la nueva sede UPN Lima Sur (SJM).</v>
      </c>
      <c r="H111" s="126" t="str">
        <f>[1]Sheet1!H111</f>
        <v>UPN</v>
      </c>
      <c r="I111" s="126" t="str">
        <f>[1]Sheet1!I111</f>
        <v>Álvaro Valdez - VP Operaciones</v>
      </c>
      <c r="J111" s="126" t="str">
        <f>[1]Sheet1!J111</f>
        <v xml:space="preserve">Sharon Chou </v>
      </c>
      <c r="K111" s="126">
        <f>[1]Sheet1!K111</f>
        <v>0</v>
      </c>
      <c r="L111" s="126">
        <f>[1]Sheet1!L111</f>
        <v>0</v>
      </c>
      <c r="M111" s="82">
        <f>[1]Sheet1!M111</f>
        <v>46447</v>
      </c>
      <c r="N111" s="82" t="str">
        <f>[1]Sheet1!N111</f>
        <v>Si</v>
      </c>
      <c r="O111" s="126" t="str">
        <f>[1]Sheet1!O111</f>
        <v>Campus Expansion &amp; Operation Optimization</v>
      </c>
      <c r="P111" s="126">
        <f>[1]Sheet1!P111</f>
        <v>77465</v>
      </c>
      <c r="Q111" s="126" t="str">
        <f>[1]Sheet1!Q111</f>
        <v>Otro</v>
      </c>
      <c r="R111" s="126" t="str">
        <f>[1]Sheet1!R111</f>
        <v>Nueva sede</v>
      </c>
      <c r="S111" s="126">
        <f>[1]Sheet1!S111</f>
        <v>0</v>
      </c>
      <c r="T111" s="126">
        <f>[1]Sheet1!T111</f>
        <v>0</v>
      </c>
      <c r="U111" s="126">
        <f>[1]Sheet1!U111</f>
        <v>0</v>
      </c>
      <c r="V111" s="126" t="str">
        <f>[1]Sheet1!V111</f>
        <v>Crecimiento Escalable</v>
      </c>
      <c r="W111" s="126" t="str">
        <f>[1]Sheet1!W111</f>
        <v>No</v>
      </c>
      <c r="X111" s="126">
        <f>[1]Sheet1!X111</f>
        <v>0</v>
      </c>
      <c r="Y111" s="126">
        <f>[1]Sheet1!Y111</f>
        <v>0</v>
      </c>
      <c r="Z111" s="45">
        <f>[1]Sheet1!Z111</f>
        <v>0</v>
      </c>
      <c r="AA111" s="45">
        <f>[1]Sheet1!AA111</f>
        <v>2</v>
      </c>
    </row>
    <row r="112" spans="1:27" ht="18.75" customHeight="1">
      <c r="A112" s="45">
        <f>[1]Sheet1!A112</f>
        <v>134</v>
      </c>
      <c r="B112" s="125">
        <f>[1]Sheet1!B112</f>
        <v>46146.699976851902</v>
      </c>
      <c r="C112" s="125">
        <f>[1]Sheet1!C112</f>
        <v>46146.714398148099</v>
      </c>
      <c r="D112" s="126" t="str">
        <f>[1]Sheet1!D112</f>
        <v>jorge.santacruz@laureate.pe</v>
      </c>
      <c r="E112" s="126" t="str">
        <f>[1]Sheet1!E112</f>
        <v>Jorge Santa Cruz Espinoza</v>
      </c>
      <c r="F112" s="126" t="str">
        <f>[1]Sheet1!F112</f>
        <v>Fase 2 Mis Procesos Goldenbelt</v>
      </c>
      <c r="G112" s="126" t="str">
        <f>[1]Sheet1!G112</f>
        <v>Como parte de los acuerdos de continuidad para el proyecto de Mis Procesos Goldenbelt, en esta Fase 2 se requiere incorporar toda la documentación de procesos de Laureate Perú.</v>
      </c>
      <c r="H112" s="126" t="str">
        <f>[1]Sheet1!H112</f>
        <v>LAU</v>
      </c>
      <c r="I112" s="126" t="str">
        <f>[1]Sheet1!I112</f>
        <v>Rossina Caballero - VP Legal</v>
      </c>
      <c r="J112" s="126" t="str">
        <f>[1]Sheet1!J112</f>
        <v xml:space="preserve">Jorge Luis Santa Cruz Espinoza </v>
      </c>
      <c r="K112" s="126" t="str">
        <f>[1]Sheet1!K112</f>
        <v>https://educorpperu-my.sharepoint.com/personal/diana_zapata_laureate_pe1/Documents/Aplicaciones/Microsoft%20Forms/REGISTRO%20DE%20INICIATIVAS%20-%20GESTI%C3%93N%20DE%20LA%20DEMANDA%20(2%201/Pregunta/Aprobaci%C3%B3n%20de%20inicio%20de%20Fase%20II%20Mis%20Procesos_Jorge%20Santa%20Cruz%20Esp.pdf</v>
      </c>
      <c r="L112" s="126" t="str">
        <f>[1]Sheet1!L112</f>
        <v>Franco Vera</v>
      </c>
      <c r="M112" s="82">
        <f>[1]Sheet1!M112</f>
        <v>46238</v>
      </c>
      <c r="N112" s="82" t="str">
        <f>[1]Sheet1!N112</f>
        <v>No</v>
      </c>
      <c r="O112" s="126">
        <f>[1]Sheet1!O112</f>
        <v>0</v>
      </c>
      <c r="P112" s="126">
        <f>[1]Sheet1!P112</f>
        <v>0</v>
      </c>
      <c r="Q112" s="126" t="str">
        <f>[1]Sheet1!Q112</f>
        <v>Otro</v>
      </c>
      <c r="R112" s="126" t="str">
        <f>[1]Sheet1!R112</f>
        <v>Actualmente contamos con un aplicativo diseñado en PowerApps que gestiona y tiene como repositorio la documentación de Laureate Perú, y se plantea migrar toda información a la plataforma centralizada de Mis Procesos Goldenbelt</v>
      </c>
      <c r="S112" s="126">
        <f>[1]Sheet1!S112</f>
        <v>0</v>
      </c>
      <c r="T112" s="126" t="str">
        <f>[1]Sheet1!T112</f>
        <v xml:space="preserve">Todos los procesos centralizados de la organización </v>
      </c>
      <c r="U112" s="126" t="str">
        <f>[1]Sheet1!U112</f>
        <v>Administrativos</v>
      </c>
      <c r="V112" s="126" t="str">
        <f>[1]Sheet1!V112</f>
        <v>Excelencia operativa</v>
      </c>
      <c r="W112" s="126" t="str">
        <f>[1]Sheet1!W112</f>
        <v>No</v>
      </c>
      <c r="X112" s="126" t="str">
        <f>[1]Sheet1!X112</f>
        <v>No cuantificado o S/0</v>
      </c>
      <c r="Y112" s="126" t="str">
        <f>[1]Sheet1!Y112</f>
        <v>Fortalecimiento de la estandarización, trazabilidad y control de la documentación de Laureate Perú en una plataforma única, mejorando la gobernanza documental, la accesibilidad de la información y la experiencia de los usuarios. Asimismo, permite consolidar lineamientos homogéneos a nivel institucional, reducir riesgos por uso de versiones no vigentes y asegurar una gestión documental más ordenada, confiable y alineada con las prácticas ya implementadas en Fase 1.</v>
      </c>
      <c r="Z112" s="45" t="str">
        <f>[1]Sheet1!Z112</f>
        <v>https://educorpperu-my.sharepoint.com/personal/diana_zapata_laureate_pe1/_layouts/15/Doc.aspx?sourcedoc=%7B624F527C-33C1-4CED-9E49-04BF8077595A%7D&amp;file=Goldenbelt_presentaci%C3%B3n_Jorge%20Santa%20Cruz%20Esp.pptx&amp;action=edit&amp;mobileredirect=true</v>
      </c>
      <c r="AA112" s="45">
        <f>[1]Sheet1!AA112</f>
        <v>0.45000000000000007</v>
      </c>
    </row>
    <row r="113" spans="1:27" ht="18.75" customHeight="1">
      <c r="A113" s="45">
        <f>[1]Sheet1!A113</f>
        <v>135</v>
      </c>
      <c r="B113" s="125">
        <f>[1]Sheet1!B113</f>
        <v>46148.721481481502</v>
      </c>
      <c r="C113" s="125">
        <f>[1]Sheet1!C113</f>
        <v>46148.761435185203</v>
      </c>
      <c r="D113" s="126" t="str">
        <f>[1]Sheet1!D113</f>
        <v>franco.vera@laureate.pe</v>
      </c>
      <c r="E113" s="126" t="str">
        <f>[1]Sheet1!E113</f>
        <v>Franco Manuel Vera Sanchez</v>
      </c>
      <c r="F113" s="126" t="str">
        <f>[1]Sheet1!F113</f>
        <v xml:space="preserve">Depuración de RPA ineficientes </v>
      </c>
      <c r="G113" s="126" t="str">
        <f>[1]Sheet1!G113</f>
        <v>Necesitamos asegurar el retiro de 10 RPA deficientes, para ejecutar un plan de acción definido (rediseño de procesos, desarrollo, integración), logrando quedarnos sólo con los RPA justificados, según Plan de Trabajo realizado.</v>
      </c>
      <c r="H113" s="126" t="str">
        <f>[1]Sheet1!H113</f>
        <v>LAU</v>
      </c>
      <c r="I113" s="126" t="str">
        <f>[1]Sheet1!I113</f>
        <v>Humberto Marotta - Tecnologías y transformación digital</v>
      </c>
      <c r="J113" s="126" t="str">
        <f>[1]Sheet1!J113</f>
        <v xml:space="preserve">Christian Quiroz </v>
      </c>
      <c r="K113" s="126" t="str">
        <f>[1]Sheet1!K113</f>
        <v>https://educorpperu-my.sharepoint.com/:b:/g/personal/franco_vera_laureate_pe/IQAeX2Tg8y1WSYeioPE9dNhYAVKWmQNzPEOjQhlY8RjQY4k?e=bEb9WD</v>
      </c>
      <c r="L113" s="126" t="str">
        <f>[1]Sheet1!L113</f>
        <v>Gerson Vereau</v>
      </c>
      <c r="M113" s="82">
        <f>[1]Sheet1!M113</f>
        <v>46203</v>
      </c>
      <c r="N113" s="82" t="str">
        <f>[1]Sheet1!N113</f>
        <v>No</v>
      </c>
      <c r="O113" s="126">
        <f>[1]Sheet1!O113</f>
        <v>0</v>
      </c>
      <c r="P113" s="126">
        <f>[1]Sheet1!P113</f>
        <v>0</v>
      </c>
      <c r="Q113" s="126" t="str">
        <f>[1]Sheet1!Q113</f>
        <v>Otro</v>
      </c>
      <c r="R113" s="126" t="str">
        <f>[1]Sheet1!R113</f>
        <v>Los RPA identificados presentan bajos indicadores de efectividad o no son la solución más adecuada, lo que podría comprometer la continuidad y estabilidad de la operación.
Aspectos identificados:
Valor del proceso
Calidad y arquitectura técnica
Operación, riesgos y gobierno</v>
      </c>
      <c r="S113" s="126">
        <f>[1]Sheet1!S113</f>
        <v>0</v>
      </c>
      <c r="T113" s="126" t="str">
        <f>[1]Sheet1!T113</f>
        <v>Académicos y de operaciones</v>
      </c>
      <c r="U113" s="126" t="str">
        <f>[1]Sheet1!U113</f>
        <v>Ninguno</v>
      </c>
      <c r="V113" s="126" t="str">
        <f>[1]Sheet1!V113</f>
        <v>Excelencia operativa</v>
      </c>
      <c r="W113" s="126" t="str">
        <f>[1]Sheet1!W113</f>
        <v>No</v>
      </c>
      <c r="X113" s="126" t="str">
        <f>[1]Sheet1!X113</f>
        <v>No cuantificado o S/0</v>
      </c>
      <c r="Y113" s="126" t="str">
        <f>[1]Sheet1!Y113</f>
        <v>Elevar el grado de alineamiento de los RPA y la optimización del modelo de automatización en UPN y UPC.</v>
      </c>
      <c r="Z113" s="45" t="str">
        <f>[1]Sheet1!Z113</f>
        <v>https://educorpperu-my.sharepoint.com/personal/diana_zapata_laureate_pe1/_layouts/15/Doc.aspx?sourcedoc=%7B24A1BDF7-9308-49FC-8068-7E45AEA5D050%7D&amp;file=Status%20RPA%202026-04-01_Franco%20Manuel%20Vera%20S.pptx&amp;action=edit&amp;mobileredirect=true</v>
      </c>
      <c r="AA113" s="45">
        <f>[1]Sheet1!AA113</f>
        <v>0.30000000000000004</v>
      </c>
    </row>
    <row r="114" spans="1:27" ht="18.75" customHeight="1">
      <c r="A114" s="45">
        <f>[1]Sheet1!A114</f>
        <v>136</v>
      </c>
      <c r="B114" s="125">
        <f>[1]Sheet1!B114</f>
        <v>46148.807418981502</v>
      </c>
      <c r="C114" s="125">
        <f>[1]Sheet1!C114</f>
        <v>46148.817395833299</v>
      </c>
      <c r="D114" s="126" t="str">
        <f>[1]Sheet1!D114</f>
        <v>jose.herbozo@laureate.pe</v>
      </c>
      <c r="E114" s="126" t="str">
        <f>[1]Sheet1!E114</f>
        <v>José Paredes Herbozo</v>
      </c>
      <c r="F114" s="126" t="str">
        <f>[1]Sheet1!F114</f>
        <v>Admisión Online (Fase 2)</v>
      </c>
      <c r="G114" s="126" t="str">
        <f>[1]Sheet1!G114</f>
        <v xml:space="preserve">Desarrollar una plataforma digital integrada que transforme el proceso de admisión tradicional en una experiencia 100% online, automatizada e inteligente, priorizando la captación y conversión de prospectos Working Adult (CAD y WS) – Tipo de Ingreso: Experiencia Laboral – Sub tipo: Normal mediante el uso de IA para prospección y convalidación académica. 
Funcionalidades Principales:
- Completar y/o validar los datos personales y académicos (ficha de inscripción)
- Carga su documentación
- Revisar resultados de convalidación (si aplica)
- Realizar pagos relacionados a la admisión
- Agendar examen de admisión (si aplica)
- Consultar estado del proceso
- Descargar documentos generados (documentos de convalidación, constancia de pagos, etc.)
</v>
      </c>
      <c r="H114" s="126" t="str">
        <f>[1]Sheet1!H114</f>
        <v>UPN</v>
      </c>
      <c r="I114" s="126" t="str">
        <f>[1]Sheet1!I114</f>
        <v>Ivan Olivares - VP Marketing y Comercial</v>
      </c>
      <c r="J114" s="126" t="str">
        <f>[1]Sheet1!J114</f>
        <v>Roberto Yepez</v>
      </c>
      <c r="K114" s="126" t="str">
        <f>[1]Sheet1!K114</f>
        <v>https://educorpperu-my.sharepoint.com/personal/diana_zapata_laureate_pe1/Documents/Aplicaciones/Microsoft%20Forms/REGISTRO%20DE%20INICIATIVAS%20-%20GESTI%C3%93N%20DE%20LA%20DEMANDA%20(2%201/Pregunta/olk_GiZq5TaWKA_Jos%C3%A9%20Paredes%20Herbozo.png</v>
      </c>
      <c r="L114" s="126" t="str">
        <f>[1]Sheet1!L114</f>
        <v>Jose Paredes</v>
      </c>
      <c r="M114" s="82">
        <f>[1]Sheet1!M114</f>
        <v>46234</v>
      </c>
      <c r="N114" s="82" t="str">
        <f>[1]Sheet1!N114</f>
        <v>Si</v>
      </c>
      <c r="O114" s="126" t="str">
        <f>[1]Sheet1!O114</f>
        <v>Digital &amp; IA</v>
      </c>
      <c r="P114" s="126">
        <f>[1]Sheet1!P114</f>
        <v>75722</v>
      </c>
      <c r="Q114" s="126" t="str">
        <f>[1]Sheet1!Q114</f>
        <v>Otro</v>
      </c>
      <c r="R114" s="126" t="str">
        <f>[1]Sheet1!R114</f>
        <v>Actualmente la operación manual dilata la venta.</v>
      </c>
      <c r="S114" s="126">
        <f>[1]Sheet1!S114</f>
        <v>0</v>
      </c>
      <c r="T114" s="126" t="str">
        <f>[1]Sheet1!T114</f>
        <v>Admisión, Marketing</v>
      </c>
      <c r="U114" s="126" t="str">
        <f>[1]Sheet1!U114</f>
        <v>Administrativos</v>
      </c>
      <c r="V114" s="126" t="str">
        <f>[1]Sheet1!V114</f>
        <v>Crecimiento escalable</v>
      </c>
      <c r="W114" s="126" t="str">
        <f>[1]Sheet1!W114</f>
        <v>No</v>
      </c>
      <c r="X114" s="126" t="str">
        <f>[1]Sheet1!X114</f>
        <v>Mayor a S/500,000.00</v>
      </c>
      <c r="Y114" s="126" t="str">
        <f>[1]Sheet1!Y114</f>
        <v xml:space="preserve">Desarrollar e implementar una plataforma digital que permita realizar el proceso de admisión de manera completamente online, integrando IA para mejorar la experiencia del prospecto y automatizar procesos operativos.
</v>
      </c>
      <c r="Z114" s="45" t="str">
        <f>[1]Sheet1!Z114</f>
        <v>https://educorpperu-my.sharepoint.com/personal/diana_zapata_laureate_pe1/_layouts/15/Doc.aspx?sourcedoc=%7B5D291B10-5066-4D8A-AD65-AE4310DF4BE6%7D&amp;file=Solicitud%20de%20requerimientos%20Idea%20nueva%20y%20mejo_Jos%C3%A9%20Paredes%20Herbozo.pptx&amp;action=edit&amp;mobileredirect=true</v>
      </c>
      <c r="AA114" s="45">
        <f>[1]Sheet1!AA114</f>
        <v>2.9</v>
      </c>
    </row>
    <row r="115" spans="1:27" ht="18.75" customHeight="1">
      <c r="A115" s="45">
        <f>[1]Sheet1!A115</f>
        <v>137</v>
      </c>
      <c r="B115" s="125">
        <f>[1]Sheet1!B115</f>
        <v>46148.786018518498</v>
      </c>
      <c r="C115" s="125">
        <f>[1]Sheet1!C115</f>
        <v>46148.8413657407</v>
      </c>
      <c r="D115" s="126" t="str">
        <f>[1]Sheet1!D115</f>
        <v>jhoy.vargas@laureate.pe</v>
      </c>
      <c r="E115" s="126" t="str">
        <f>[1]Sheet1!E115</f>
        <v>Jhoy Vargas Fatama</v>
      </c>
      <c r="F115" s="126" t="str">
        <f>[1]Sheet1!F115</f>
        <v>Actualizacion de Árbol de tipificaciones CRM Cibertec</v>
      </c>
      <c r="G115" s="126" t="str">
        <f>[1]Sheet1!G115</f>
        <v>Necesitamos habilitar dos nuevos perfiles de campaña dentro del CRM  ( Seguimiento Intracycle &amp; Onboarding) con sus respectivos árboles de tipificación en el CRM de Cibertec (SAE Matrículas), para eliminar el registro manual de interacciones en documentos independientes y estandarizar la gestión operativa del equipo de seguimiento, logrando un incremento de ~109 estudiantes retenidos por campaña y una mejora de S/. 564K en ingresos recuperados para las 4 campañas restantes del 2026. (incluyendo la de mayo)</v>
      </c>
      <c r="H115" s="126" t="str">
        <f>[1]Sheet1!H115</f>
        <v>CIB</v>
      </c>
      <c r="I115" s="126" t="str">
        <f>[1]Sheet1!I115</f>
        <v>Álvaro Valdez - VP Operaciones</v>
      </c>
      <c r="J115" s="126" t="str">
        <f>[1]Sheet1!J115</f>
        <v xml:space="preserve">Jhoy Vargas </v>
      </c>
      <c r="K115" s="126" t="str">
        <f>[1]Sheet1!K115</f>
        <v>https://educorpperu-my.sharepoint.com/personal/diana_zapata_laureate_pe1/Documents/Aplicaciones/Microsoft%20Forms/REGISTRO%20DE%20INICIATIVAS%20-%20GESTI%C3%93N%20DE%20LA%20DEMANDA%20(2%201/Pregunta/PROYECTO_%20%C3%81rbol%20de%20tipificaciones%20CRM%20Ciberte_Jhoy%20Vargas%20Fatama.pdf</v>
      </c>
      <c r="L115" s="126" t="str">
        <f>[1]Sheet1!L115</f>
        <v>Gerson Vereau</v>
      </c>
      <c r="M115" s="82">
        <f>[1]Sheet1!M115</f>
        <v>46174</v>
      </c>
      <c r="N115" s="82" t="str">
        <f>[1]Sheet1!N115</f>
        <v>No</v>
      </c>
      <c r="O115" s="126">
        <f>[1]Sheet1!O115</f>
        <v>0</v>
      </c>
      <c r="P115" s="126">
        <f>[1]Sheet1!P115</f>
        <v>0</v>
      </c>
      <c r="Q115" s="126" t="str">
        <f>[1]Sheet1!Q115</f>
        <v>Otro</v>
      </c>
      <c r="R115" s="126" t="str">
        <f>[1]Sheet1!R115</f>
        <v>El CRM de Cibertec (SAE Matrículas) opera actualmente bajo un único perfil de campaña enfocado en Rematrícula, sin perfiles diferenciados para las etapas de Onboarding y Seguimiento Intracycle. Esto obliga al equipo de seguimiento a registrar sus interacciones con estudiantes en documentos independientes (hojas de cálculo, archivos locales), generando baja trazabilidad, riesgo de pérdida de información y nula visibilidad centralizada de la gestión.
Como consecuencia, el equipo no puede tipificar correctamente las interacciones por etapa del ciclo, lo que impacta directamente en la capacidad de identificar y gestionar a tiempo la población en riesgo (actualmente en 31%). Adicionalmente, el registro fuera del CRM expone a la institución a incumplimientos normativos en materia de protección y tratamiento de datos personales de estudiantes.</v>
      </c>
      <c r="S115" s="126">
        <f>[1]Sheet1!S115</f>
        <v>0</v>
      </c>
      <c r="T115" s="126" t="str">
        <f>[1]Sheet1!T115</f>
        <v xml:space="preserve">Gestión de seguimiento Intracycle, tipificación y registro de interacciones con estudiantes, control de calidad de datos, campañas de matrícula y recaudación, atención y soporte estudiantil.
</v>
      </c>
      <c r="U115" s="126" t="str">
        <f>[1]Sheet1!U115</f>
        <v>Administrativos</v>
      </c>
      <c r="V115" s="126" t="str">
        <f>[1]Sheet1!V115</f>
        <v>Excelencia operativa</v>
      </c>
      <c r="W115" s="126" t="str">
        <f>[1]Sheet1!W115</f>
        <v>No</v>
      </c>
      <c r="X115" s="126" t="str">
        <f>[1]Sheet1!X115</f>
        <v>No cuantificado o S/0</v>
      </c>
      <c r="Y115" s="126" t="str">
        <f>[1]Sheet1!Y115</f>
        <v xml:space="preserve">Impacta en los controles de cumplimiento normativo (protección de datos personales), control de calidad de datos, control de acceso y seguridad de la información, y control operativo de campañas de seguimiento Intracycle.
</v>
      </c>
      <c r="Z115" s="45" t="str">
        <f>[1]Sheet1!Z115</f>
        <v>https://educorpperu-my.sharepoint.com/personal/diana_zapata_laureate_pe1/_layouts/15/Doc.aspx?sourcedoc=%7BCEEF22B4-850E-498F-A624-BB6E4A631C35%7D&amp;file=Solicitud%20de%20Requerimientos,%20ideas%20nuevas,%20me_Jhoy%20Vargas%20Fatama.pptx&amp;action=edit&amp;mobileredirect=true; https://educorpperu-my.sharepoint.com/personal/diana_zapata_laureate_pe1/Documents/Aplicaciones/Microsoft%20Forms/REGISTRO%20DE%20INICIATIVAS%20-%20GESTI%C3%93N%20DE%20LA%20DEMANDA%20(2%201/Adjuntar%20sustentos%20que%20ayuden%20al%20entendimiento%20de/PROYECTO_%20%C3%81rbol%20de%20tipificaciones%20CRM%20Ciberte_Jhoy%20Vargas%20Fatama.pdf</v>
      </c>
      <c r="AA115" s="45">
        <f>[1]Sheet1!AA115</f>
        <v>0.45000000000000007</v>
      </c>
    </row>
    <row r="116" spans="1:27" ht="51" customHeight="1">
      <c r="A116" s="45">
        <f>[1]Sheet1!A116</f>
        <v>138</v>
      </c>
      <c r="B116" s="125">
        <f>[1]Sheet1!B116</f>
        <v>46149.350358796299</v>
      </c>
      <c r="C116" s="125">
        <f>[1]Sheet1!C116</f>
        <v>46149.484409722201</v>
      </c>
      <c r="D116" s="126" t="str">
        <f>[1]Sheet1!D116</f>
        <v>javier.santiago@laureate.pe</v>
      </c>
      <c r="E116" s="126" t="str">
        <f>[1]Sheet1!E116</f>
        <v>Javier Santiago Modesto</v>
      </c>
      <c r="F116" s="126" t="str">
        <f>[1]Sheet1!F116</f>
        <v>Implementación de nueva API Banner de validación de solicitud de Constancia de Matricula simple y con cursos incluidos</v>
      </c>
      <c r="G116" s="126" t="str">
        <f>[1]Sheet1!G116</f>
        <v>Necesitamos validar el proceso de solicitud de constancia de matricula, para garantizar la integridad de la información de los estudiantes solicitantes, logrando que el 100% de solicitudes se apliquen correctamente.</v>
      </c>
      <c r="H116" s="126" t="str">
        <f>[1]Sheet1!H116</f>
        <v>UPC</v>
      </c>
      <c r="I116" s="126" t="str">
        <f>[1]Sheet1!I116</f>
        <v>Mónica García - VP Operaciones Digitales y Online</v>
      </c>
      <c r="J116" s="126" t="str">
        <f>[1]Sheet1!J116</f>
        <v xml:space="preserve">Janny Nicasio </v>
      </c>
      <c r="K116" s="126" t="str">
        <f>[1]Sheet1!K116</f>
        <v>https://educorpperu-my.sharepoint.com/personal/diana_zapata_laureate_pe1/_layouts/15/Doc.aspx?sourcedoc=%7B291EB381-3170-4446-8D73-91136D380F38%7D&amp;file=Aprobacion-VP-11-05-2026_Javier%20Santiago%20Mode.docx&amp;action=default&amp;mobileredirect=true</v>
      </c>
      <c r="L116" s="126" t="str">
        <f>[1]Sheet1!L116</f>
        <v>Carla Arias-Schreiber</v>
      </c>
      <c r="M116" s="82">
        <f>[1]Sheet1!M116</f>
        <v>46172</v>
      </c>
      <c r="N116" s="82" t="str">
        <f>[1]Sheet1!N116</f>
        <v>No</v>
      </c>
      <c r="O116" s="126">
        <f>[1]Sheet1!O116</f>
        <v>0</v>
      </c>
      <c r="P116" s="126">
        <f>[1]Sheet1!P116</f>
        <v>0</v>
      </c>
      <c r="Q116" s="126" t="str">
        <f>[1]Sheet1!Q116</f>
        <v>Otro</v>
      </c>
      <c r="R116" s="126" t="str">
        <f>[1]Sheet1!R116</f>
        <v>El proceso de solicitud de constancia de matricula se consultan cuatro distintas APIs para validar la información del estudiante solicitante, afectando la performance de la respuesta y generando errores de consistencia de datos.</v>
      </c>
      <c r="S116" s="126" t="str">
        <f>[1]Sheet1!S116</f>
        <v>Tener una unica API que valide la elegibilidad de constancia de matrícula.</v>
      </c>
      <c r="T116" s="126" t="str">
        <f>[1]Sheet1!T116</f>
        <v>Proceso de solicitud de constancia de matricula simple y con cursos incluidos</v>
      </c>
      <c r="U116" s="126" t="str">
        <f>[1]Sheet1!U116</f>
        <v>Alumnos</v>
      </c>
      <c r="V116" s="126" t="str">
        <f>[1]Sheet1!V116</f>
        <v>Experiencia</v>
      </c>
      <c r="W116" s="126" t="str">
        <f>[1]Sheet1!W116</f>
        <v>No</v>
      </c>
      <c r="X116" s="126" t="str">
        <f>[1]Sheet1!X116</f>
        <v>No cuantificado o S/0</v>
      </c>
      <c r="Y116" s="126" t="str">
        <f>[1]Sheet1!Y116</f>
        <v>Mejora la experiencia del estudiante en la solicitud de la constancia de matricula.</v>
      </c>
      <c r="Z116" s="45" t="str">
        <f>[1]Sheet1!Z116</f>
        <v>https://educorpperu-my.sharepoint.com/personal/diana_zapata_laureate_pe1/_layouts/15/Doc.aspx?sourcedoc=%7BED719568-FBD6-4E30-B823-05F1A6731E92%7D&amp;file=Solicitud%20de%20requerimientos%20Idea%20nueva%20y%20mejo_Javier%20Santiago%20Mode.pptx&amp;action=edit&amp;mobileredirect=true</v>
      </c>
      <c r="AA116" s="45">
        <f>[1]Sheet1!AA116</f>
        <v>1.3</v>
      </c>
    </row>
    <row r="117" spans="1:27" ht="18.75" customHeight="1">
      <c r="A117" s="45">
        <f>[1]Sheet1!A117</f>
        <v>139</v>
      </c>
      <c r="B117" s="125">
        <f>[1]Sheet1!B117</f>
        <v>46149.750567129602</v>
      </c>
      <c r="C117" s="125">
        <f>[1]Sheet1!C117</f>
        <v>46149.757731481499</v>
      </c>
      <c r="D117" s="126" t="str">
        <f>[1]Sheet1!D117</f>
        <v>johnny.rodriguez@laureate.pe</v>
      </c>
      <c r="E117" s="126" t="str">
        <f>[1]Sheet1!E117</f>
        <v>Johnny Rodríguez Godos</v>
      </c>
      <c r="F117" s="126" t="str">
        <f>[1]Sheet1!F117</f>
        <v>Estimación de cambios para liberación de Backfill - Área de Experiencia</v>
      </c>
      <c r="G117" s="126" t="str">
        <f>[1]Sheet1!G117</f>
        <v xml:space="preserve">Realizar la estimación de los 18 puntos compartidos en el excel que se disponibiliza en esta solicitud. La estimación y ejecución de estos requerimientos permitirá la liberación de los backfills que tiene asignado el área de Experiencia. </v>
      </c>
      <c r="H117" s="126" t="str">
        <f>[1]Sheet1!H117</f>
        <v>UPC</v>
      </c>
      <c r="I117" s="126" t="str">
        <f>[1]Sheet1!I117</f>
        <v>Mónica García - VP Operaciones Digitales y Online</v>
      </c>
      <c r="J117" s="126" t="str">
        <f>[1]Sheet1!J117</f>
        <v>Luis Roncal</v>
      </c>
      <c r="K117" s="126" t="str">
        <f>[1]Sheet1!K117</f>
        <v>https://educorpperu-my.sharepoint.com/personal/diana_zapata_laureate_pe1/Documents/Aplicaciones/Microsoft%20Forms/REGISTRO%20DE%20INICIATIVAS%20-%20GESTI%C3%93N%20DE%20LA%20DEMANDA%20(2%201/Pregunta/Captura%20de%20pantalla%202026-05-07%20180534_Johnny%20Rodr%C3%ADguez%20God.jpg</v>
      </c>
      <c r="L117" s="126" t="str">
        <f>[1]Sheet1!L117</f>
        <v>Carla Arias-Schreiber</v>
      </c>
      <c r="M117" s="82">
        <f>[1]Sheet1!M117</f>
        <v>46265</v>
      </c>
      <c r="N117" s="82" t="str">
        <f>[1]Sheet1!N117</f>
        <v>No</v>
      </c>
      <c r="O117" s="126">
        <f>[1]Sheet1!O117</f>
        <v>0</v>
      </c>
      <c r="P117" s="126">
        <f>[1]Sheet1!P117</f>
        <v>0</v>
      </c>
      <c r="Q117" s="126" t="str">
        <f>[1]Sheet1!Q117</f>
        <v>Otro</v>
      </c>
      <c r="R117" s="126" t="str">
        <f>[1]Sheet1!R117</f>
        <v>Estimación para liberar backfills</v>
      </c>
      <c r="S117" s="126">
        <f>[1]Sheet1!S117</f>
        <v>0</v>
      </c>
      <c r="T117" s="126" t="str">
        <f>[1]Sheet1!T117</f>
        <v>Trámites, Balckboard, MiUPC</v>
      </c>
      <c r="U117" s="126" t="str">
        <f>[1]Sheet1!U117</f>
        <v>Ninguno</v>
      </c>
      <c r="V117" s="126" t="str">
        <f>[1]Sheet1!V117</f>
        <v>Excelencia operativa</v>
      </c>
      <c r="W117" s="126" t="str">
        <f>[1]Sheet1!W117</f>
        <v>No</v>
      </c>
      <c r="X117" s="126" t="str">
        <f>[1]Sheet1!X117</f>
        <v>Mayor a S/500,000.00</v>
      </c>
      <c r="Y117" s="126" t="str">
        <f>[1]Sheet1!Y117</f>
        <v>Mejor servicio a los alumnos</v>
      </c>
      <c r="Z117" s="45" t="str">
        <f>[1]Sheet1!Z117</f>
        <v>https://educorpperu-my.sharepoint.com/personal/diana_zapata_laureate_pe1/_layouts/15/Doc.aspx?sourcedoc=%7BD22D2A6B-4EE3-4CE0-B5F4-5B298832110E%7D&amp;file=Listado%20de%20necesidades%20TI%20-%20Direcci%C3%B3n%20de%20Expe_Johnny%20Rodr%C3%ADguez%20God.xlsx&amp;action=default&amp;mobileredirect=true</v>
      </c>
      <c r="AA117" s="45">
        <f>[1]Sheet1!AA117</f>
        <v>1.05</v>
      </c>
    </row>
    <row r="118" spans="1:27" ht="18.75" customHeight="1">
      <c r="A118" s="45">
        <f>[1]Sheet1!A118</f>
        <v>140</v>
      </c>
      <c r="B118" s="125">
        <f>[1]Sheet1!B118</f>
        <v>46150.379953703698</v>
      </c>
      <c r="C118" s="125">
        <f>[1]Sheet1!C118</f>
        <v>46150.452800925901</v>
      </c>
      <c r="D118" s="126" t="str">
        <f>[1]Sheet1!D118</f>
        <v>franco.vera@laureate.pe</v>
      </c>
      <c r="E118" s="126" t="str">
        <f>[1]Sheet1!E118</f>
        <v>Franco Manuel Vera Sanchez</v>
      </c>
      <c r="F118" s="126" t="str">
        <f>[1]Sheet1!F118</f>
        <v>Requerimiento reporte CB008 en BI - Compra de carpetas de becas socioeconómicas</v>
      </c>
      <c r="G118" s="126" t="str">
        <f>[1]Sheet1!G118</f>
        <v>Este se requiere para identificar a estudiantes que han adquirido su carpeta para postular a esta beca e iniciar su postulación para el 2026-2.</v>
      </c>
      <c r="H118" s="126" t="str">
        <f>[1]Sheet1!H118</f>
        <v>UPN</v>
      </c>
      <c r="I118" s="126" t="str">
        <f>[1]Sheet1!I118</f>
        <v>Alex Pendavis - VP Finanzas</v>
      </c>
      <c r="J118" s="126" t="str">
        <f>[1]Sheet1!J118</f>
        <v>Loussiana Pacheco</v>
      </c>
      <c r="K118" s="126" t="str">
        <f>[1]Sheet1!K118</f>
        <v>https://educorpperu-my.sharepoint.com/personal/diana_zapata_laureate_pe1/Documents/Aplicaciones/Microsoft%20Forms/REGISTRO%20DE%20INICIATIVAS%20-%20GESTI%C3%93N%20DE%20LA%20DEMANDA%20(2%201/Pregunta/VB%20Miguel%20Bandach_CB008_Franco%20Manuel%20Vera%20S.pdf</v>
      </c>
      <c r="L118" s="126" t="str">
        <f>[1]Sheet1!L118</f>
        <v>Franco Vera</v>
      </c>
      <c r="M118" s="82">
        <f>[1]Sheet1!M118</f>
        <v>46153</v>
      </c>
      <c r="N118" s="82" t="str">
        <f>[1]Sheet1!N118</f>
        <v>No</v>
      </c>
      <c r="O118" s="126">
        <f>[1]Sheet1!O118</f>
        <v>0</v>
      </c>
      <c r="P118" s="126">
        <f>[1]Sheet1!P118</f>
        <v>0</v>
      </c>
      <c r="Q118" s="126" t="str">
        <f>[1]Sheet1!Q118</f>
        <v>Otro</v>
      </c>
      <c r="R118" s="126" t="str">
        <f>[1]Sheet1!R118</f>
        <v xml:space="preserve">No se cuenta con un reporte de compra de becas socioeconómicas, lo cual genera un trabajo manual y por lo tanto, demora en las comunicaciones hacia el estudiante.
</v>
      </c>
      <c r="S118" s="126">
        <f>[1]Sheet1!S118</f>
        <v>0</v>
      </c>
      <c r="T118" s="126" t="str">
        <f>[1]Sheet1!T118</f>
        <v>Compra de becas socioeconómicas.</v>
      </c>
      <c r="U118" s="126" t="str">
        <f>[1]Sheet1!U118</f>
        <v>Administrativos</v>
      </c>
      <c r="V118" s="126" t="str">
        <f>[1]Sheet1!V118</f>
        <v>Excelencia operativa</v>
      </c>
      <c r="W118" s="126" t="str">
        <f>[1]Sheet1!W118</f>
        <v>No</v>
      </c>
      <c r="X118" s="126" t="str">
        <f>[1]Sheet1!X118</f>
        <v>No cuantificado o S/0</v>
      </c>
      <c r="Y118" s="126" t="str">
        <f>[1]Sheet1!Y118</f>
        <v>Integración, automatización y mejora de la experiencia del estudiante.</v>
      </c>
      <c r="Z118" s="45" t="str">
        <f>[1]Sheet1!Z118</f>
        <v>https://educorpperu-my.sharepoint.com/personal/diana_zapata_laureate_pe1/_layouts/15/Doc.aspx?sourcedoc=%7BB677B0B9-7DDD-4A4B-A343-215526892369%7D&amp;file=Solicitud_reporte%20CB008_Franco%20Manuel%20Vera%20S.pptx&amp;action=edit&amp;mobileredirect=true; https://educorpperu-my.sharepoint.com/personal/diana_zapata_laureate_pe1/_layouts/15/Doc.aspx?sourcedoc=%7B071A9D55-EACD-47BA-A4DF-033D3C85AAE5%7D&amp;file=CB008%20Compras%20de%20Carpetas%20de%20Ayuda%20Econ%C3%B3mica_Franco%20Manuel%20Vera%20S.xlsx&amp;action=default&amp;mobileredirect=true</v>
      </c>
      <c r="AA118" s="45">
        <f>[1]Sheet1!AA118</f>
        <v>0.45000000000000007</v>
      </c>
    </row>
    <row r="119" spans="1:27" ht="18.75" customHeight="1">
      <c r="A119" s="45">
        <f>[1]Sheet1!A119</f>
        <v>141</v>
      </c>
      <c r="B119" s="125">
        <f>[1]Sheet1!B119</f>
        <v>46153.3528703704</v>
      </c>
      <c r="C119" s="125">
        <f>[1]Sheet1!C119</f>
        <v>46153.391863425903</v>
      </c>
      <c r="D119" s="126" t="str">
        <f>[1]Sheet1!D119</f>
        <v>angela.lucano@laureate.pe</v>
      </c>
      <c r="E119" s="126" t="str">
        <f>[1]Sheet1!E119</f>
        <v>Angela Lucano Carranza</v>
      </c>
      <c r="F119" s="126" t="str">
        <f>[1]Sheet1!F119</f>
        <v>Implementación del Portal Web de Course Catalog UPC</v>
      </c>
      <c r="G119" s="126" t="str">
        <f>[1]Sheet1!G119</f>
        <v>Necesitamos desplegar e implementar la aplicación Course Catalog Web en la infraestructura gobernada por la DIT, para que estudiantes, docentes y staff accedan de manera centralizada e interactiva a la información académica de las asignaturas ofrecidas por la UPC, logrando el cumplimiento de los requisitos WSCUC (acreditadora), una mejor experiencia de consulta y apoyo a la planificación académica.</v>
      </c>
      <c r="H119" s="126" t="str">
        <f>[1]Sheet1!H119</f>
        <v>UPC</v>
      </c>
      <c r="I119" s="126" t="str">
        <f>[1]Sheet1!I119</f>
        <v>Milagros Morgan - Rectorado UPC</v>
      </c>
      <c r="J119" s="126" t="str">
        <f>[1]Sheet1!J119</f>
        <v xml:space="preserve">Daniel Ticona </v>
      </c>
      <c r="K119" s="126" t="str">
        <f>[1]Sheet1!K119</f>
        <v>https://educorpperu-my.sharepoint.com/personal/diana_zapata_laureate_pe1/Documents/Aplicaciones/Microsoft%20Forms/REGISTRO%20DE%20INICIATIVAS%20-%20GESTI%C3%93N%20DE%20LA%20DEMANDA%20(2%201/Pregunta/RE_%20Requerimiento%20-%20Soporte%20para%20despliegue%20d_Angela%20Lucano%20Carran.pdf</v>
      </c>
      <c r="L119" s="126" t="str">
        <f>[1]Sheet1!L119</f>
        <v>Gerson Vereau</v>
      </c>
      <c r="M119" s="82">
        <f>[1]Sheet1!M119</f>
        <v>46234</v>
      </c>
      <c r="N119" s="82" t="str">
        <f>[1]Sheet1!N119</f>
        <v>No</v>
      </c>
      <c r="O119" s="126">
        <f>[1]Sheet1!O119</f>
        <v>0</v>
      </c>
      <c r="P119" s="126">
        <f>[1]Sheet1!P119</f>
        <v>0</v>
      </c>
      <c r="Q119" s="126" t="str">
        <f>[1]Sheet1!Q119</f>
        <v>Otro</v>
      </c>
      <c r="R119" s="126" t="str">
        <f>[1]Sheet1!R119</f>
        <v>Actualmente, la UPC no cuenta con el Course Catalog Web, lo que limita el acceso centralizado y oportuno a la información académica de las asignaturas para estudiantes, docentes y staff. Esta situación dificulta la consulta de datos relevantes como descripción de cursos, créditos y prerrequisitos, afectando la experiencia de usuario, la planificación académica y el cumplimiento de los requerimientos establecidos por WSCUC dentro del plazo definido.</v>
      </c>
      <c r="S119" s="126">
        <f>[1]Sheet1!S119</f>
        <v>0</v>
      </c>
      <c r="T119" s="126" t="str">
        <f>[1]Sheet1!T119</f>
        <v>Atender las necesidades de información y consultas académicas, sobre la información de las asignaturas que se ofrecen en UPC, requeridas por estudiantes, docentes y staff.</v>
      </c>
      <c r="U119" s="126" t="str">
        <f>[1]Sheet1!U119</f>
        <v>Ninguno</v>
      </c>
      <c r="V119" s="126" t="str">
        <f>[1]Sheet1!V119</f>
        <v>Excelencia operativa</v>
      </c>
      <c r="W119" s="126" t="str">
        <f>[1]Sheet1!W119</f>
        <v>No</v>
      </c>
      <c r="X119" s="126" t="str">
        <f>[1]Sheet1!X119</f>
        <v>No cuantificado o S/0</v>
      </c>
      <c r="Y119" s="126" t="str">
        <f>[1]Sheet1!Y119</f>
        <v>- Mejora en la experiencia de estudiantes, docentes y staff al contar con una herramienta de consulta intuitiva y centralizada.
- Fortalecimiento de la planificación académica y toma de decisiones sobre matrícula y rutas de aprendizaje.
- Mayor transparencia y claridad sobre la oferta académica institucional.
- Fortalecimiento de la imagen institucional y alineamiento con estándares académicos internacionales.
- Incremento en la satisfacción de usuarios internos mediante consultas interactivas y acceso oportuno a información relevante.</v>
      </c>
      <c r="Z119" s="45" t="str">
        <f>[1]Sheet1!Z119</f>
        <v>https://educorpperu-my.sharepoint.com/personal/diana_zapata_laureate_pe1/_layouts/15/Doc.aspx?sourcedoc=%7BA0EE780B-D66F-42EC-83A6-4E699CDA9EE9%7D&amp;file=Solicitud%20de%20requerimientos%20Idea%20nueva%20y%20mejo_Angela%20Lucano%20Carran%203.pptx&amp;action=edit&amp;mobileredirect=true</v>
      </c>
      <c r="AA119" s="45">
        <f>[1]Sheet1!AA119</f>
        <v>0.30000000000000004</v>
      </c>
    </row>
    <row r="120" spans="1:27" ht="18.75" customHeight="1">
      <c r="A120" s="66">
        <f>[1]Sheet1!A120</f>
        <v>142</v>
      </c>
      <c r="B120" s="125">
        <f>[1]Sheet1!B120</f>
        <v>46153.365740740701</v>
      </c>
      <c r="C120" s="125">
        <f>[1]Sheet1!C120</f>
        <v>46153.404918981498</v>
      </c>
      <c r="D120" s="126" t="str">
        <f>[1]Sheet1!D120</f>
        <v>angela.lucano@laureate.pe</v>
      </c>
      <c r="E120" s="126" t="str">
        <f>[1]Sheet1!E120</f>
        <v>Angela Lucano Carranza</v>
      </c>
      <c r="F120" s="126" t="str">
        <f>[1]Sheet1!F120</f>
        <v>Implementación de WEB SICA 2.0: Plataforma Centralizada de Gestión y Consulta de Documentación Oficial UPC</v>
      </c>
      <c r="G120" s="126" t="str">
        <f>[1]Sheet1!G120</f>
        <v>Necesitamos implementar una nueva plataforma WEB SICA 2.0 para centralizar, gestionar y publicar la documentación oficial vigente de la UPC, permitiendo el acceso público y privado según el tipo de documento, búsquedas avanzadas y actualización eficiente de versiones y enlaces, para que alumnos, académicos, administrativos, auditores y demás stakeholders puedan acceder de manera rápida, segura y confiable a información oficial actualizada, logrando continuidad operativa en procesos críticos como matrícula, auditorías ISO y cumplimiento normativo, además de habilitar futuras mejoras tecnológicas e integraciones de seguridad como doble autenticación.</v>
      </c>
      <c r="H120" s="126" t="str">
        <f>[1]Sheet1!H120</f>
        <v>UPC</v>
      </c>
      <c r="I120" s="126" t="str">
        <f>[1]Sheet1!I120</f>
        <v>Milagros Morgan - Rectorado UPC</v>
      </c>
      <c r="J120" s="126" t="str">
        <f>[1]Sheet1!J120</f>
        <v xml:space="preserve">Daniel Ticona </v>
      </c>
      <c r="K120" s="126" t="str">
        <f>[1]Sheet1!K120</f>
        <v>https://educorpperu-my.sharepoint.com/personal/diana_zapata_laureate_pe1/Documents/Aplicaciones/Microsoft%20Forms/REGISTRO%20DE%20INICIATIVAS%20-%20GESTI%C3%93N%20DE%20LA%20DEMANDA%20(2%201/Pregunta/RE_%20Requerimiento%20-%20Web%20SICA%202.0_Angela%20Lucano%20Carran.pdf</v>
      </c>
      <c r="L120" s="126" t="str">
        <f>[1]Sheet1!L120</f>
        <v>Gerson Vereau</v>
      </c>
      <c r="M120" s="82">
        <f>[1]Sheet1!M120</f>
        <v>46249</v>
      </c>
      <c r="N120" s="82" t="str">
        <f>[1]Sheet1!N120</f>
        <v>No</v>
      </c>
      <c r="O120" s="126">
        <f>[1]Sheet1!O120</f>
        <v>0</v>
      </c>
      <c r="P120" s="126">
        <f>[1]Sheet1!P120</f>
        <v>0</v>
      </c>
      <c r="Q120" s="126" t="str">
        <f>[1]Sheet1!Q120</f>
        <v>Otro</v>
      </c>
      <c r="R120" s="126" t="str">
        <f>[1]Sheet1!R120</f>
        <v>La UPC actualmente cuenta con un sistema WEB SICA que presenta limitaciones técnicas y funcionales debido a la falta de soporte y capacidad de evolución tecnológica . Esto dificulta la gestión eficiente de documentación oficial vigente, la implementación de mejoras de seguridad como doble autenticación (MFA) y la automatización de procesos relacionados con la publicación y actualización documental. Además, la experiencia de búsqueda y acceso a documentos no responde adecuadamente a las necesidades actuales de los diferentes stakeholders de la universidad.</v>
      </c>
      <c r="S120" s="126">
        <f>[1]Sheet1!S120</f>
        <v>0</v>
      </c>
      <c r="T120" s="126" t="str">
        <f>[1]Sheet1!T120</f>
        <v>Mapa de procesos de la UPC (SICA)</v>
      </c>
      <c r="U120" s="126" t="str">
        <f>[1]Sheet1!U120</f>
        <v>Administrativos</v>
      </c>
      <c r="V120" s="126" t="str">
        <f>[1]Sheet1!V120</f>
        <v>Excelencia operativa</v>
      </c>
      <c r="W120" s="126" t="str">
        <f>[1]Sheet1!W120</f>
        <v>No</v>
      </c>
      <c r="X120" s="126" t="str">
        <f>[1]Sheet1!X120</f>
        <v>No cuantificado o S/0</v>
      </c>
      <c r="Y120" s="126" t="str">
        <f>[1]Sheet1!Y120</f>
        <v>- Mejora en la experiencia de usuario mediante una plataforma más visual, intuitiva y moderna.
- Mayor confiabilidad y transparencia de la documentación institucional publicada.
- Fortalecimiento del cumplimiento normativo y de estándares de calidad institucional.
- Mayor seguridad y control de acceso mediante manejo de documentos públicos y privados.
- Mejora de la imagen institucional frente a estudiantes, auditores y entidades reguladoras.
- Facilidad para futuras integraciones tecnológicas y automatizaciones.
- Mayor gobernanza documental y trazabilidad de información oficial.
- Continuidad operativa en procesos críticos como matrícula y auditorías institucionales.</v>
      </c>
      <c r="Z120" s="45" t="str">
        <f>[1]Sheet1!Z120</f>
        <v>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v>
      </c>
      <c r="AA120" s="45">
        <f>[1]Sheet1!AA120</f>
        <v>0.45000000000000007</v>
      </c>
    </row>
    <row r="121" spans="1:27" ht="18.75" customHeight="1">
      <c r="A121" s="45">
        <f>[1]Sheet1!A121</f>
        <v>143</v>
      </c>
      <c r="B121" s="125">
        <f>[1]Sheet1!B121</f>
        <v>46147.622638888897</v>
      </c>
      <c r="C121" s="125">
        <f>[1]Sheet1!C121</f>
        <v>46153.561354166697</v>
      </c>
      <c r="D121" s="126" t="str">
        <f>[1]Sheet1!D121</f>
        <v>angela.lucano@laureate.pe</v>
      </c>
      <c r="E121" s="126" t="str">
        <f>[1]Sheet1!E121</f>
        <v>Angela Lucano Carranza</v>
      </c>
      <c r="F121" s="126" t="str">
        <f>[1]Sheet1!F121</f>
        <v>Implementación de nueva plataforma de empleabilidad para alumnos y egresados</v>
      </c>
      <c r="G121" s="126" t="str">
        <f>[1]Sheet1!G121</f>
        <v>Necesitamos implementar una nueva plataforma de empleabilidad que centralice y optimice la gestión de oportunidades laborales, eventos, comunicaciones y seguimiento de postulaciones para alumnos y egresados, para que los usuarios puedan acceder de manera autónoma, segura y eficiente a los servicios de empleabilidad, logrando una mejor experiencia de usuario, mayor capacidad analítica para la toma de decisiones y una reducción significativa de los costos operativos y de mantenimiento de la solución actual.</v>
      </c>
      <c r="H121" s="126" t="str">
        <f>[1]Sheet1!H121</f>
        <v>UPC</v>
      </c>
      <c r="I121" s="126" t="str">
        <f>[1]Sheet1!I121</f>
        <v>Milagros Morgan - Rectorado UPC</v>
      </c>
      <c r="J121" s="126" t="str">
        <f>[1]Sheet1!J121</f>
        <v xml:space="preserve">Mónica Villegas </v>
      </c>
      <c r="K121" s="126" t="str">
        <f>[1]Sheet1!K121</f>
        <v>https://educorpperu-my.sharepoint.com/personal/diana_zapata_laureate_pe1/Documents/Aplicaciones/Microsoft%20Forms/REGISTRO%20DE%20INICIATIVAS%20-%20GESTI%C3%93N%20DE%20LA%20DEMANDA%20(2%201/Pregunta/RE%20Portal%20Empleabilidad%20Matriz%20de%20Requerimien_Angela%20Lucano%20Carran.pdf</v>
      </c>
      <c r="L121" s="126" t="str">
        <f>[1]Sheet1!L121</f>
        <v>Ángela Lucano</v>
      </c>
      <c r="M121" s="82">
        <f>[1]Sheet1!M121</f>
        <v>46356</v>
      </c>
      <c r="N121" s="82" t="str">
        <f>[1]Sheet1!N121</f>
        <v>No</v>
      </c>
      <c r="O121" s="126">
        <f>[1]Sheet1!O121</f>
        <v>0</v>
      </c>
      <c r="P121" s="126">
        <f>[1]Sheet1!P121</f>
        <v>0</v>
      </c>
      <c r="Q121" s="126" t="str">
        <f>[1]Sheet1!Q121</f>
        <v>Otro</v>
      </c>
      <c r="R121" s="126" t="str">
        <f>[1]Sheet1!R121</f>
        <v>La plataforma actual presenta altos costos de mantenimiento, limitaciones funcionales y baja flexibilidad para evolucionar. Esto afecta la experiencia de más de 130,000 usuarios y limita la gestión eficiente de ofertas laborales, eventos y analítica de empleabilidad, generando una brecha entre las necesidades actuales del área y la solución vigente.</v>
      </c>
      <c r="S121" s="126">
        <f>[1]Sheet1!S121</f>
        <v>0</v>
      </c>
      <c r="T121" s="126" t="str">
        <f>[1]Sheet1!T121</f>
        <v>Publicación y gestión de ofertas laborales
Postulación de alumnos y egresados
Gestión de eventos de empleabilidad
Comunicación de noticias y campañas
Registro y actualización de empresas
Gestión de usuarios (alumnos, egresados, empleadores)
Reportería y análisis de KPIs
Administración de contenidos del portal</v>
      </c>
      <c r="U121" s="126" t="str">
        <f>[1]Sheet1!U121</f>
        <v>Alumnos</v>
      </c>
      <c r="V121" s="126" t="str">
        <f>[1]Sheet1!V121</f>
        <v>Student Success y Empleabilidad</v>
      </c>
      <c r="W121" s="126" t="str">
        <f>[1]Sheet1!W121</f>
        <v>No</v>
      </c>
      <c r="X121" s="126" t="str">
        <f>[1]Sheet1!X121</f>
        <v>Menor a S/100,000.00</v>
      </c>
      <c r="Y121" s="126" t="str">
        <f>[1]Sheet1!Y121</f>
        <v>Mejor experiencia digital para usuarios
Mayor autonomía y autoservicio
Plataforma más moderna y escalable
Mejor reputación institucional en empleabilidad
Mayor engagement universidad–empresa–egresado</v>
      </c>
      <c r="Z121" s="45" t="str">
        <f>[1]Sheet1!Z121</f>
        <v>https://educorpperu-my.sharepoint.com/personal/diana_zapata_laureate_pe1/Documents/Aplicaciones/Microsoft%20Forms/REGISTRO%20DE%20INICIATIVAS%20-%20GESTI%C3%93N%20DE%20LA%20DEMANDA%20(2%201/Adjuntar%20sustentos%20que%20ayuden%20al%20entendimiento%20de/RE_Proyecto_Nueva%20Plataforma%20de%20Empleabilidad_Angela%20Lucano%20Carran.pdf; https://educorpperu-my.sharepoint.com/personal/diana_zapata_laureate_pe1/Documents/Aplicaciones/Microsoft%20Forms/REGISTRO%20DE%20INICIATIVAS%20-%20GESTI%C3%93N%20DE%20LA%20DEMANDA%20(2%201/Adjuntar%20sustentos%20que%20ayuden%20al%20entendimiento%20de/RV_%20Bolsa%20de%20Trabajo_Solicitud%20Humberto_Angela%20Lucano%20Carran.pdf</v>
      </c>
      <c r="AA121" s="45">
        <f>[1]Sheet1!AA121</f>
        <v>1.45</v>
      </c>
    </row>
    <row r="122" spans="1:27" ht="18.75" customHeight="1">
      <c r="A122" s="45">
        <f>[1]Sheet1!A122</f>
        <v>144</v>
      </c>
      <c r="B122" s="125">
        <f>[1]Sheet1!B122</f>
        <v>46153.673692129603</v>
      </c>
      <c r="C122" s="125">
        <f>[1]Sheet1!C122</f>
        <v>46153.701365740701</v>
      </c>
      <c r="D122" s="126" t="str">
        <f>[1]Sheet1!D122</f>
        <v>carla.arias@laureate.pe</v>
      </c>
      <c r="E122" s="126" t="str">
        <f>[1]Sheet1!E122</f>
        <v>Carla Arias Schreiber Ulloa</v>
      </c>
      <c r="F122" s="126" t="str">
        <f>[1]Sheet1!F122</f>
        <v>Matrícula de new convalidantes</v>
      </c>
      <c r="G122" s="126" t="str">
        <f>[1]Sheet1!G122</f>
        <v>Implementar una nueva funcionalidades que permita registrar de manera automática los cursos de estudiantes nuevos con convalidación, a fin de asegurar el 100% de atención sin retrasos hacia los estudiantes por fallas y necesidad de registro manual. A partir de la malla gutemberg el RPA presenta fallas y Nicolás Morales sugirió evaluar otra solución que cubra la totalidad de reglas de negocio.</v>
      </c>
      <c r="H122" s="126" t="str">
        <f>[1]Sheet1!H122</f>
        <v>UPN</v>
      </c>
      <c r="I122" s="126" t="str">
        <f>[1]Sheet1!I122</f>
        <v>Martín Santana - Rectorado UPN</v>
      </c>
      <c r="J122" s="126" t="str">
        <f>[1]Sheet1!J122</f>
        <v xml:space="preserve">Luz Marina Flores </v>
      </c>
      <c r="K122" s="126" t="str">
        <f>[1]Sheet1!K122</f>
        <v>https://educorpperu-my.sharepoint.com/personal/diana_zapata_laureate_pe1/Documents/Aplicaciones/Microsoft%20Forms/REGISTRO%20DE%20INICIATIVAS%20-%20GESTI%C3%93N%20DE%20LA%20DEMANDA%20(2%201/Pregunta/Director%20S.A._Carla%20Arias%20Schreibe.png</v>
      </c>
      <c r="L122" s="126" t="str">
        <f>[1]Sheet1!L122</f>
        <v>Carla Arias-Schreiber</v>
      </c>
      <c r="M122" s="82">
        <f>[1]Sheet1!M122</f>
        <v>46185</v>
      </c>
      <c r="N122" s="82" t="str">
        <f>[1]Sheet1!N122</f>
        <v>No</v>
      </c>
      <c r="O122" s="126">
        <f>[1]Sheet1!O122</f>
        <v>0</v>
      </c>
      <c r="P122" s="126">
        <f>[1]Sheet1!P122</f>
        <v>0</v>
      </c>
      <c r="Q122" s="126" t="str">
        <f>[1]Sheet1!Q122</f>
        <v>Otro</v>
      </c>
      <c r="R122" s="126" t="str">
        <f>[1]Sheet1!R122</f>
        <v>En el 26-1 el RPA de registro de cursos de horarios para estudiantes convalidantes presenta problemas, por lo que el 73.4% de horarios tuvieron que ser ingresados de forma manual e individual (+ 5K). Lo cual impactó el avance de la meta de ventas, el tiempo de atención a estudiantes e implicó que 3 colaboradores tuviesen que dedicar 70% de su tiempo, de lunes a domingo, durante 1 mes; 2 colaboradores de otra área de la dirección.</v>
      </c>
      <c r="S122" s="126">
        <f>[1]Sheet1!S122</f>
        <v>0</v>
      </c>
      <c r="T122" s="126" t="str">
        <f>[1]Sheet1!T122</f>
        <v>Admisión y matrícula de nuevos estudiantes, con convalidación</v>
      </c>
      <c r="U122" s="126" t="str">
        <f>[1]Sheet1!U122</f>
        <v>Alumnos</v>
      </c>
      <c r="V122" s="126" t="str">
        <f>[1]Sheet1!V122</f>
        <v>Excelencia operativa</v>
      </c>
      <c r="W122" s="126" t="str">
        <f>[1]Sheet1!W122</f>
        <v>No</v>
      </c>
      <c r="X122" s="126" t="str">
        <f>[1]Sheet1!X122</f>
        <v>No cuantificado o S/0</v>
      </c>
      <c r="Y122" s="126" t="str">
        <f>[1]Sheet1!Y122</f>
        <v>Entrega oportuna de horarios. Durante matrícula extempóranea se espera que a más tardar al día siguiente ya tengan cursos matriculados. Por los problemas, el SLA ha sido de hasta 1 semana, impactando el inicio de clases de manera significativa.</v>
      </c>
      <c r="Z122" s="45" t="str">
        <f>[1]Sheet1!Z122</f>
        <v>https://educorpperu-my.sharepoint.com/personal/diana_zapata_laureate_pe1/Documents/Aplicaciones/Microsoft%20Forms/REGISTRO%20DE%20INICIATIVAS%20-%20GESTI%C3%93N%20DE%20LA%20DEMANDA%20(2%201/Adjuntar%20sustentos%20que%20ayuden%20al%20entendimiento%20de/Impactos%20M%C3%B3nica%20Garcia_Carla%20Arias%20Schreibe.png</v>
      </c>
      <c r="AA122" s="45">
        <f>[1]Sheet1!AA122</f>
        <v>1.05</v>
      </c>
    </row>
    <row r="123" spans="1:27" ht="18.75" customHeight="1">
      <c r="A123" s="45">
        <f>[1]Sheet1!A123</f>
        <v>145</v>
      </c>
      <c r="B123" s="125">
        <f>[1]Sheet1!B123</f>
        <v>46153.734432870398</v>
      </c>
      <c r="C123" s="125">
        <f>[1]Sheet1!C123</f>
        <v>46153.7355902778</v>
      </c>
      <c r="D123" s="126" t="str">
        <f>[1]Sheet1!D123</f>
        <v>diana.zapata@laureate.pe</v>
      </c>
      <c r="E123" s="126" t="str">
        <f>[1]Sheet1!E123</f>
        <v>Diana Zapata Del Mar</v>
      </c>
      <c r="F123" s="126" t="str">
        <f>[1]Sheet1!F123</f>
        <v>#Digital&amp;AI – AI Assessment &amp; feedback CIB</v>
      </c>
      <c r="G123" s="126" t="str">
        <f>[1]Sheet1!G123</f>
        <v>.</v>
      </c>
      <c r="H123" s="126" t="str">
        <f>[1]Sheet1!H123</f>
        <v>CIB</v>
      </c>
      <c r="I123" s="126">
        <f>[1]Sheet1!I123</f>
        <v>0</v>
      </c>
      <c r="J123" s="126" t="str">
        <f>[1]Sheet1!J123</f>
        <v> </v>
      </c>
      <c r="K123" s="126">
        <f>[1]Sheet1!K123</f>
        <v>0</v>
      </c>
      <c r="L123" s="126" t="str">
        <f>[1]Sheet1!L123</f>
        <v>Carla Arias-Schreiber</v>
      </c>
      <c r="M123" s="82">
        <f>[1]Sheet1!M123</f>
        <v>46154</v>
      </c>
      <c r="N123" s="82" t="str">
        <f>[1]Sheet1!N123</f>
        <v>Si</v>
      </c>
      <c r="O123" s="126">
        <f>[1]Sheet1!O123</f>
        <v>0</v>
      </c>
      <c r="P123" s="126">
        <f>[1]Sheet1!P123</f>
        <v>76828</v>
      </c>
      <c r="Q123" s="126" t="str">
        <f>[1]Sheet1!Q123</f>
        <v>Otro</v>
      </c>
      <c r="R123" s="126" t="str">
        <f>[1]Sheet1!R123</f>
        <v>.</v>
      </c>
      <c r="S123" s="126">
        <f>[1]Sheet1!S123</f>
        <v>0</v>
      </c>
      <c r="T123" s="126" t="str">
        <f>[1]Sheet1!T123</f>
        <v>.</v>
      </c>
      <c r="U123" s="126">
        <f>[1]Sheet1!U123</f>
        <v>0</v>
      </c>
      <c r="V123" s="126" t="str">
        <f>[1]Sheet1!V123</f>
        <v>.</v>
      </c>
      <c r="W123" s="126" t="str">
        <f>[1]Sheet1!W123</f>
        <v>No</v>
      </c>
      <c r="X123" s="126">
        <f>[1]Sheet1!X123</f>
        <v>0</v>
      </c>
      <c r="Y123" s="126" t="str">
        <f>[1]Sheet1!Y123</f>
        <v>.</v>
      </c>
      <c r="Z123" s="45" t="str">
        <f>[1]Sheet1!Z123</f>
        <v>https://educorpperu-my.sharepoint.com/personal/diana_zapata_laureate_pe1/_layouts/15/Doc.aspx?sourcedoc=%7BD0123EBB-E1DD-4B8D-B020-03C7996582CF%7D&amp;file=Pruebas%20SPO_Diana%20Zapata%20Del%20Mar.docx&amp;action=default&amp;mobileredirect=true</v>
      </c>
      <c r="AA123" s="45">
        <f>[1]Sheet1!AA123</f>
        <v>1.5</v>
      </c>
    </row>
    <row r="124" spans="1:27" ht="18.75" customHeight="1">
      <c r="A124" s="45">
        <f>[1]Sheet1!A124</f>
        <v>146</v>
      </c>
      <c r="B124" s="125">
        <f>[1]Sheet1!B124</f>
        <v>46153.7356828704</v>
      </c>
      <c r="C124" s="125">
        <f>[1]Sheet1!C124</f>
        <v>46153.736296296302</v>
      </c>
      <c r="D124" s="126" t="str">
        <f>[1]Sheet1!D124</f>
        <v>diana.zapata@laureate.pe</v>
      </c>
      <c r="E124" s="126" t="str">
        <f>[1]Sheet1!E124</f>
        <v>Diana Zapata Del Mar</v>
      </c>
      <c r="F124" s="126" t="str">
        <f>[1]Sheet1!F124</f>
        <v>#Digital&amp;AI - Speech Analytics Laureate</v>
      </c>
      <c r="G124" s="126" t="str">
        <f>[1]Sheet1!G124</f>
        <v>.</v>
      </c>
      <c r="H124" s="126" t="str">
        <f>[1]Sheet1!H124</f>
        <v>LAU</v>
      </c>
      <c r="I124" s="126">
        <f>[1]Sheet1!I124</f>
        <v>0</v>
      </c>
      <c r="J124" s="126" t="str">
        <f>[1]Sheet1!J124</f>
        <v>.</v>
      </c>
      <c r="K124" s="126">
        <f>[1]Sheet1!K124</f>
        <v>0</v>
      </c>
      <c r="L124" s="126" t="str">
        <f>[1]Sheet1!L124</f>
        <v>Bruno Chiappe</v>
      </c>
      <c r="M124" s="82">
        <f>[1]Sheet1!M124</f>
        <v>46153</v>
      </c>
      <c r="N124" s="82" t="str">
        <f>[1]Sheet1!N124</f>
        <v>Si</v>
      </c>
      <c r="O124" s="126">
        <f>[1]Sheet1!O124</f>
        <v>0</v>
      </c>
      <c r="P124" s="126">
        <f>[1]Sheet1!P124</f>
        <v>76827</v>
      </c>
      <c r="Q124" s="126" t="str">
        <f>[1]Sheet1!Q124</f>
        <v>Otro</v>
      </c>
      <c r="R124" s="126" t="str">
        <f>[1]Sheet1!R124</f>
        <v>.</v>
      </c>
      <c r="S124" s="126">
        <f>[1]Sheet1!S124</f>
        <v>0</v>
      </c>
      <c r="T124" s="126" t="str">
        <f>[1]Sheet1!T124</f>
        <v>.</v>
      </c>
      <c r="U124" s="126">
        <f>[1]Sheet1!U124</f>
        <v>0</v>
      </c>
      <c r="V124" s="126" t="str">
        <f>[1]Sheet1!V124</f>
        <v>.</v>
      </c>
      <c r="W124" s="126" t="str">
        <f>[1]Sheet1!W124</f>
        <v>No</v>
      </c>
      <c r="X124" s="126">
        <f>[1]Sheet1!X124</f>
        <v>0</v>
      </c>
      <c r="Y124" s="126" t="str">
        <f>[1]Sheet1!Y124</f>
        <v>.</v>
      </c>
      <c r="Z124" s="45" t="str">
        <f>[1]Sheet1!Z124</f>
        <v>https://educorpperu-my.sharepoint.com/personal/diana_zapata_laureate_pe1/_layouts/15/Doc.aspx?sourcedoc=%7B8DF3E0DC-4488-448D-9AF2-2C72459F9332%7D&amp;file=Pruebas%20SPO_Diana%20Zapata%20Del%20Mar%201.docx&amp;action=default&amp;mobileredirect=true</v>
      </c>
      <c r="AA124" s="45">
        <f>[1]Sheet1!AA124</f>
        <v>1.5</v>
      </c>
    </row>
    <row r="125" spans="1:27" ht="18.75" customHeight="1">
      <c r="A125" s="45">
        <f>[1]Sheet1!A125</f>
        <v>147</v>
      </c>
      <c r="B125" s="125">
        <f>[1]Sheet1!B125</f>
        <v>46153.736388888901</v>
      </c>
      <c r="C125" s="125">
        <f>[1]Sheet1!C125</f>
        <v>46153.737002314803</v>
      </c>
      <c r="D125" s="126" t="str">
        <f>[1]Sheet1!D125</f>
        <v>diana.zapata@laureate.pe</v>
      </c>
      <c r="E125" s="126" t="str">
        <f>[1]Sheet1!E125</f>
        <v>Diana Zapata Del Mar</v>
      </c>
      <c r="F125" s="126" t="str">
        <f>[1]Sheet1!F125</f>
        <v>#Digital&amp;AI – AI Assessment &amp; feedback UPC</v>
      </c>
      <c r="G125" s="126" t="str">
        <f>[1]Sheet1!G125</f>
        <v>.</v>
      </c>
      <c r="H125" s="126" t="str">
        <f>[1]Sheet1!H125</f>
        <v>UPC</v>
      </c>
      <c r="I125" s="126">
        <f>[1]Sheet1!I125</f>
        <v>0</v>
      </c>
      <c r="J125" s="126" t="str">
        <f>[1]Sheet1!J125</f>
        <v>.</v>
      </c>
      <c r="K125" s="126">
        <f>[1]Sheet1!K125</f>
        <v>0</v>
      </c>
      <c r="L125" s="126" t="str">
        <f>[1]Sheet1!L125</f>
        <v>Carla Arias-Schreiber</v>
      </c>
      <c r="M125" s="82">
        <f>[1]Sheet1!M125</f>
        <v>46153</v>
      </c>
      <c r="N125" s="82" t="str">
        <f>[1]Sheet1!N125</f>
        <v>Si</v>
      </c>
      <c r="O125" s="126">
        <f>[1]Sheet1!O125</f>
        <v>0</v>
      </c>
      <c r="P125" s="126">
        <f>[1]Sheet1!P125</f>
        <v>75723</v>
      </c>
      <c r="Q125" s="126" t="str">
        <f>[1]Sheet1!Q125</f>
        <v>Otro</v>
      </c>
      <c r="R125" s="126" t="str">
        <f>[1]Sheet1!R125</f>
        <v>.</v>
      </c>
      <c r="S125" s="126">
        <f>[1]Sheet1!S125</f>
        <v>0</v>
      </c>
      <c r="T125" s="126" t="str">
        <f>[1]Sheet1!T125</f>
        <v>.</v>
      </c>
      <c r="U125" s="126">
        <f>[1]Sheet1!U125</f>
        <v>0</v>
      </c>
      <c r="V125" s="126" t="str">
        <f>[1]Sheet1!V125</f>
        <v>.</v>
      </c>
      <c r="W125" s="126" t="str">
        <f>[1]Sheet1!W125</f>
        <v>No</v>
      </c>
      <c r="X125" s="126">
        <f>[1]Sheet1!X125</f>
        <v>0</v>
      </c>
      <c r="Y125" s="126" t="str">
        <f>[1]Sheet1!Y125</f>
        <v>.</v>
      </c>
      <c r="Z125" s="45" t="str">
        <f>[1]Sheet1!Z125</f>
        <v>https://educorpperu-my.sharepoint.com/personal/diana_zapata_laureate_pe1/_layouts/15/Doc.aspx?sourcedoc=%7BAE1173EA-11DA-494E-8A45-481F44ED1DEA%7D&amp;file=Pruebas%20SPO_Diana%20Zapata%20Del%20Mar%202.docx&amp;action=default&amp;mobileredirect=true</v>
      </c>
      <c r="AA125" s="45">
        <f>[1]Sheet1!AA125</f>
        <v>1.5</v>
      </c>
    </row>
    <row r="126" spans="1:27" ht="18.75" customHeight="1">
      <c r="A126" s="45">
        <f>[1]Sheet1!A126</f>
        <v>148</v>
      </c>
      <c r="B126" s="125">
        <f>[1]Sheet1!B126</f>
        <v>46153.737060185202</v>
      </c>
      <c r="C126" s="125">
        <f>[1]Sheet1!C126</f>
        <v>46153.737557870401</v>
      </c>
      <c r="D126" s="126" t="str">
        <f>[1]Sheet1!D126</f>
        <v>diana.zapata@laureate.pe</v>
      </c>
      <c r="E126" s="126" t="str">
        <f>[1]Sheet1!E126</f>
        <v>Diana Zapata Del Mar</v>
      </c>
      <c r="F126" s="126" t="str">
        <f>[1]Sheet1!F126</f>
        <v>#Digital&amp;AI - AI Tutors CIB</v>
      </c>
      <c r="G126" s="126" t="str">
        <f>[1]Sheet1!G126</f>
        <v>.</v>
      </c>
      <c r="H126" s="126" t="str">
        <f>[1]Sheet1!H126</f>
        <v>CIB</v>
      </c>
      <c r="I126" s="126">
        <f>[1]Sheet1!I126</f>
        <v>0</v>
      </c>
      <c r="J126" s="126" t="str">
        <f>[1]Sheet1!J126</f>
        <v>.</v>
      </c>
      <c r="K126" s="126">
        <f>[1]Sheet1!K126</f>
        <v>0</v>
      </c>
      <c r="L126" s="126" t="str">
        <f>[1]Sheet1!L126</f>
        <v>Carla Arias-Schreiber</v>
      </c>
      <c r="M126" s="82">
        <f>[1]Sheet1!M126</f>
        <v>46153</v>
      </c>
      <c r="N126" s="82" t="str">
        <f>[1]Sheet1!N126</f>
        <v>Si</v>
      </c>
      <c r="O126" s="126">
        <f>[1]Sheet1!O126</f>
        <v>0</v>
      </c>
      <c r="P126" s="126">
        <f>[1]Sheet1!P126</f>
        <v>75633</v>
      </c>
      <c r="Q126" s="126" t="str">
        <f>[1]Sheet1!Q126</f>
        <v>Otro</v>
      </c>
      <c r="R126" s="126" t="str">
        <f>[1]Sheet1!R126</f>
        <v>.</v>
      </c>
      <c r="S126" s="126">
        <f>[1]Sheet1!S126</f>
        <v>0</v>
      </c>
      <c r="T126" s="126" t="str">
        <f>[1]Sheet1!T126</f>
        <v>.</v>
      </c>
      <c r="U126" s="126">
        <f>[1]Sheet1!U126</f>
        <v>0</v>
      </c>
      <c r="V126" s="126" t="str">
        <f>[1]Sheet1!V126</f>
        <v>.</v>
      </c>
      <c r="W126" s="126" t="str">
        <f>[1]Sheet1!W126</f>
        <v>No</v>
      </c>
      <c r="X126" s="126">
        <f>[1]Sheet1!X126</f>
        <v>0</v>
      </c>
      <c r="Y126" s="126" t="str">
        <f>[1]Sheet1!Y126</f>
        <v>.</v>
      </c>
      <c r="Z126" s="45">
        <f>[1]Sheet1!Z126</f>
        <v>0</v>
      </c>
      <c r="AA126" s="45">
        <f>[1]Sheet1!AA126</f>
        <v>1.5</v>
      </c>
    </row>
    <row r="127" spans="1:27" ht="18.75" customHeight="1">
      <c r="A127" s="45">
        <f>[1]Sheet1!A127</f>
        <v>149</v>
      </c>
      <c r="B127" s="125">
        <f>[1]Sheet1!B127</f>
        <v>46153.737592592603</v>
      </c>
      <c r="C127" s="125">
        <f>[1]Sheet1!C127</f>
        <v>46153.738148148099</v>
      </c>
      <c r="D127" s="126" t="str">
        <f>[1]Sheet1!D127</f>
        <v>diana.zapata@laureate.pe</v>
      </c>
      <c r="E127" s="126" t="str">
        <f>[1]Sheet1!E127</f>
        <v>Diana Zapata Del Mar</v>
      </c>
      <c r="F127" s="126" t="str">
        <f>[1]Sheet1!F127</f>
        <v>#Digital&amp;AI - AI Advisor</v>
      </c>
      <c r="G127" s="126" t="str">
        <f>[1]Sheet1!G127</f>
        <v>.</v>
      </c>
      <c r="H127" s="126" t="str">
        <f>[1]Sheet1!H127</f>
        <v>LAU</v>
      </c>
      <c r="I127" s="126">
        <f>[1]Sheet1!I127</f>
        <v>0</v>
      </c>
      <c r="J127" s="126" t="str">
        <f>[1]Sheet1!J127</f>
        <v>.</v>
      </c>
      <c r="K127" s="126">
        <f>[1]Sheet1!K127</f>
        <v>0</v>
      </c>
      <c r="L127" s="126" t="str">
        <f>[1]Sheet1!L127</f>
        <v>Bruno Chiappe</v>
      </c>
      <c r="M127" s="82">
        <f>[1]Sheet1!M127</f>
        <v>46153</v>
      </c>
      <c r="N127" s="82" t="str">
        <f>[1]Sheet1!N127</f>
        <v>Si</v>
      </c>
      <c r="O127" s="126">
        <f>[1]Sheet1!O127</f>
        <v>0</v>
      </c>
      <c r="P127" s="126">
        <f>[1]Sheet1!P127</f>
        <v>75361</v>
      </c>
      <c r="Q127" s="126" t="str">
        <f>[1]Sheet1!Q127</f>
        <v>Otro</v>
      </c>
      <c r="R127" s="126" t="str">
        <f>[1]Sheet1!R127</f>
        <v>.</v>
      </c>
      <c r="S127" s="126">
        <f>[1]Sheet1!S127</f>
        <v>0</v>
      </c>
      <c r="T127" s="126" t="str">
        <f>[1]Sheet1!T127</f>
        <v>.</v>
      </c>
      <c r="U127" s="126">
        <f>[1]Sheet1!U127</f>
        <v>0</v>
      </c>
      <c r="V127" s="126" t="str">
        <f>[1]Sheet1!V127</f>
        <v>.</v>
      </c>
      <c r="W127" s="126" t="str">
        <f>[1]Sheet1!W127</f>
        <v>No</v>
      </c>
      <c r="X127" s="126">
        <f>[1]Sheet1!X127</f>
        <v>0</v>
      </c>
      <c r="Y127" s="126" t="str">
        <f>[1]Sheet1!Y127</f>
        <v>.</v>
      </c>
      <c r="Z127" s="45">
        <f>[1]Sheet1!Z127</f>
        <v>0</v>
      </c>
      <c r="AA127" s="45">
        <f>[1]Sheet1!AA127</f>
        <v>1.5</v>
      </c>
    </row>
    <row r="128" spans="1:27" ht="18.75" customHeight="1">
      <c r="A128" s="45">
        <f>[1]Sheet1!A128</f>
        <v>150</v>
      </c>
      <c r="B128" s="125">
        <f>[1]Sheet1!B128</f>
        <v>46153.738171296303</v>
      </c>
      <c r="C128" s="125">
        <f>[1]Sheet1!C128</f>
        <v>46153.738668981503</v>
      </c>
      <c r="D128" s="126" t="str">
        <f>[1]Sheet1!D128</f>
        <v>diana.zapata@laureate.pe</v>
      </c>
      <c r="E128" s="126" t="str">
        <f>[1]Sheet1!E128</f>
        <v>Diana Zapata Del Mar</v>
      </c>
      <c r="F128" s="126" t="str">
        <f>[1]Sheet1!F128</f>
        <v>#Digital&amp;AI  UPC Alma 2.0</v>
      </c>
      <c r="G128" s="126" t="str">
        <f>[1]Sheet1!G128</f>
        <v>.</v>
      </c>
      <c r="H128" s="126" t="str">
        <f>[1]Sheet1!H128</f>
        <v>UPC</v>
      </c>
      <c r="I128" s="126">
        <f>[1]Sheet1!I128</f>
        <v>0</v>
      </c>
      <c r="J128" s="126" t="str">
        <f>[1]Sheet1!J128</f>
        <v>.</v>
      </c>
      <c r="K128" s="126">
        <f>[1]Sheet1!K128</f>
        <v>0</v>
      </c>
      <c r="L128" s="126" t="str">
        <f>[1]Sheet1!L128</f>
        <v>Carla Arias-Schreiber</v>
      </c>
      <c r="M128" s="82">
        <f>[1]Sheet1!M128</f>
        <v>46153</v>
      </c>
      <c r="N128" s="82" t="str">
        <f>[1]Sheet1!N128</f>
        <v>Si</v>
      </c>
      <c r="O128" s="126">
        <f>[1]Sheet1!O128</f>
        <v>0</v>
      </c>
      <c r="P128" s="126">
        <f>[1]Sheet1!P128</f>
        <v>75150</v>
      </c>
      <c r="Q128" s="126" t="str">
        <f>[1]Sheet1!Q128</f>
        <v>Otro</v>
      </c>
      <c r="R128" s="126" t="str">
        <f>[1]Sheet1!R128</f>
        <v>.</v>
      </c>
      <c r="S128" s="126">
        <f>[1]Sheet1!S128</f>
        <v>0</v>
      </c>
      <c r="T128" s="126" t="str">
        <f>[1]Sheet1!T128</f>
        <v>.</v>
      </c>
      <c r="U128" s="126">
        <f>[1]Sheet1!U128</f>
        <v>0</v>
      </c>
      <c r="V128" s="126" t="str">
        <f>[1]Sheet1!V128</f>
        <v>.</v>
      </c>
      <c r="W128" s="126" t="str">
        <f>[1]Sheet1!W128</f>
        <v>No</v>
      </c>
      <c r="X128" s="126">
        <f>[1]Sheet1!X128</f>
        <v>0</v>
      </c>
      <c r="Y128" s="126" t="str">
        <f>[1]Sheet1!Y128</f>
        <v>.</v>
      </c>
      <c r="Z128" s="45">
        <f>[1]Sheet1!Z128</f>
        <v>0</v>
      </c>
      <c r="AA128" s="45">
        <f>[1]Sheet1!AA128</f>
        <v>1.5</v>
      </c>
    </row>
    <row r="129" spans="1:27" ht="18.75" customHeight="1">
      <c r="A129" s="45">
        <f>[1]Sheet1!A129</f>
        <v>151</v>
      </c>
      <c r="B129" s="125">
        <f>[1]Sheet1!B129</f>
        <v>46153.738692129598</v>
      </c>
      <c r="C129" s="125">
        <f>[1]Sheet1!C129</f>
        <v>46153.739189814798</v>
      </c>
      <c r="D129" s="126" t="str">
        <f>[1]Sheet1!D129</f>
        <v>diana.zapata@laureate.pe</v>
      </c>
      <c r="E129" s="126" t="str">
        <f>[1]Sheet1!E129</f>
        <v>Diana Zapata Del Mar</v>
      </c>
      <c r="F129" s="126" t="str">
        <f>[1]Sheet1!F129</f>
        <v>#Strategy Comunalidad de Mallas EPEC</v>
      </c>
      <c r="G129" s="126" t="str">
        <f>[1]Sheet1!G129</f>
        <v>.</v>
      </c>
      <c r="H129" s="126" t="str">
        <f>[1]Sheet1!H129</f>
        <v>UPN</v>
      </c>
      <c r="I129" s="126">
        <f>[1]Sheet1!I129</f>
        <v>0</v>
      </c>
      <c r="J129" s="126" t="str">
        <f>[1]Sheet1!J129</f>
        <v>.</v>
      </c>
      <c r="K129" s="126">
        <f>[1]Sheet1!K129</f>
        <v>0</v>
      </c>
      <c r="L129" s="126" t="str">
        <f>[1]Sheet1!L129</f>
        <v>Carla Arias-Schreiber</v>
      </c>
      <c r="M129" s="82">
        <f>[1]Sheet1!M129</f>
        <v>46153</v>
      </c>
      <c r="N129" s="82" t="str">
        <f>[1]Sheet1!N129</f>
        <v>Si</v>
      </c>
      <c r="O129" s="126">
        <f>[1]Sheet1!O129</f>
        <v>0</v>
      </c>
      <c r="P129" s="126">
        <f>[1]Sheet1!P129</f>
        <v>75642</v>
      </c>
      <c r="Q129" s="126" t="str">
        <f>[1]Sheet1!Q129</f>
        <v>Otro</v>
      </c>
      <c r="R129" s="126" t="str">
        <f>[1]Sheet1!R129</f>
        <v>.</v>
      </c>
      <c r="S129" s="126">
        <f>[1]Sheet1!S129</f>
        <v>0</v>
      </c>
      <c r="T129" s="126" t="str">
        <f>[1]Sheet1!T129</f>
        <v>.</v>
      </c>
      <c r="U129" s="126">
        <f>[1]Sheet1!U129</f>
        <v>0</v>
      </c>
      <c r="V129" s="126" t="str">
        <f>[1]Sheet1!V129</f>
        <v>.</v>
      </c>
      <c r="W129" s="126" t="str">
        <f>[1]Sheet1!W129</f>
        <v>No</v>
      </c>
      <c r="X129" s="126">
        <f>[1]Sheet1!X129</f>
        <v>0</v>
      </c>
      <c r="Y129" s="126" t="str">
        <f>[1]Sheet1!Y129</f>
        <v>.</v>
      </c>
      <c r="Z129" s="45">
        <f>[1]Sheet1!Z129</f>
        <v>0</v>
      </c>
      <c r="AA129" s="45">
        <f>[1]Sheet1!AA129</f>
        <v>1.5</v>
      </c>
    </row>
    <row r="130" spans="1:27" ht="18.75" customHeight="1">
      <c r="A130" s="45">
        <f>[1]Sheet1!A130</f>
        <v>152</v>
      </c>
      <c r="B130" s="125">
        <f>[1]Sheet1!B130</f>
        <v>46153.741875</v>
      </c>
      <c r="C130" s="125">
        <f>[1]Sheet1!C130</f>
        <v>46153.742581018501</v>
      </c>
      <c r="D130" s="126" t="str">
        <f>[1]Sheet1!D130</f>
        <v>diana.zapata@laureate.pe</v>
      </c>
      <c r="E130" s="126" t="str">
        <f>[1]Sheet1!E130</f>
        <v>Diana Zapata Del Mar</v>
      </c>
      <c r="F130" s="126" t="str">
        <f>[1]Sheet1!F130</f>
        <v>#Digital&amp;AI - Tutores por IA UPC</v>
      </c>
      <c r="G130" s="126" t="str">
        <f>[1]Sheet1!G130</f>
        <v>.</v>
      </c>
      <c r="H130" s="126" t="str">
        <f>[1]Sheet1!H130</f>
        <v>UPC</v>
      </c>
      <c r="I130" s="126">
        <f>[1]Sheet1!I130</f>
        <v>0</v>
      </c>
      <c r="J130" s="126" t="str">
        <f>[1]Sheet1!J130</f>
        <v>.</v>
      </c>
      <c r="K130" s="126">
        <f>[1]Sheet1!K130</f>
        <v>0</v>
      </c>
      <c r="L130" s="126" t="str">
        <f>[1]Sheet1!L130</f>
        <v>Carla Arias-Schreiber</v>
      </c>
      <c r="M130" s="82">
        <f>[1]Sheet1!M130</f>
        <v>46153</v>
      </c>
      <c r="N130" s="82" t="str">
        <f>[1]Sheet1!N130</f>
        <v>Si</v>
      </c>
      <c r="O130" s="126">
        <f>[1]Sheet1!O130</f>
        <v>0</v>
      </c>
      <c r="P130" s="126">
        <f>[1]Sheet1!P130</f>
        <v>73954</v>
      </c>
      <c r="Q130" s="126" t="str">
        <f>[1]Sheet1!Q130</f>
        <v>Otro</v>
      </c>
      <c r="R130" s="126" t="str">
        <f>[1]Sheet1!R130</f>
        <v>.</v>
      </c>
      <c r="S130" s="126">
        <f>[1]Sheet1!S130</f>
        <v>0</v>
      </c>
      <c r="T130" s="126" t="str">
        <f>[1]Sheet1!T130</f>
        <v>.</v>
      </c>
      <c r="U130" s="126">
        <f>[1]Sheet1!U130</f>
        <v>0</v>
      </c>
      <c r="V130" s="126" t="str">
        <f>[1]Sheet1!V130</f>
        <v>.</v>
      </c>
      <c r="W130" s="126" t="str">
        <f>[1]Sheet1!W130</f>
        <v>No</v>
      </c>
      <c r="X130" s="126">
        <f>[1]Sheet1!X130</f>
        <v>0</v>
      </c>
      <c r="Y130" s="126" t="str">
        <f>[1]Sheet1!Y130</f>
        <v>.</v>
      </c>
      <c r="Z130" s="45">
        <f>[1]Sheet1!Z130</f>
        <v>0</v>
      </c>
      <c r="AA130" s="45">
        <f>[1]Sheet1!AA130</f>
        <v>1.5</v>
      </c>
    </row>
    <row r="131" spans="1:27" ht="18.75" customHeight="1">
      <c r="A131" s="45">
        <f>[1]Sheet1!A131</f>
        <v>153</v>
      </c>
      <c r="B131" s="125">
        <f>[1]Sheet1!B131</f>
        <v>46153.723240740699</v>
      </c>
      <c r="C131" s="125">
        <f>[1]Sheet1!C131</f>
        <v>46153.7434027778</v>
      </c>
      <c r="D131" s="126" t="str">
        <f>[1]Sheet1!D131</f>
        <v>angela.lucano@laureate.pe</v>
      </c>
      <c r="E131" s="126" t="str">
        <f>[1]Sheet1!E131</f>
        <v>Angela Lucano Carranza</v>
      </c>
      <c r="F131" s="126" t="str">
        <f>[1]Sheet1!F131</f>
        <v>Eliminación de la validación obligatoria de asistencia en solicitudes de marcación para cursos virtuales</v>
      </c>
      <c r="G131" s="126" t="str">
        <f>[1]Sheet1!G131</f>
        <v>Necesitamos eliminar la validación obligatoria de toma de asistencia en el módulo de solicitud de marcación para cursos virtuales, para que los docentes puedan registrar sus marcaciones sin restricciones operativas, logrando evitar registros de asistencia incorrectos y posibles impactos administrativos y académicos.</v>
      </c>
      <c r="H131" s="126" t="str">
        <f>[1]Sheet1!H131</f>
        <v>UPN</v>
      </c>
      <c r="I131" s="126" t="str">
        <f>[1]Sheet1!I131</f>
        <v>Martín Santana - Rectorado UPN</v>
      </c>
      <c r="J131" s="126" t="str">
        <f>[1]Sheet1!J131</f>
        <v xml:space="preserve">Robinson Amaya </v>
      </c>
      <c r="K131" s="126" t="str">
        <f>[1]Sheet1!K131</f>
        <v>https://educorpperu-my.sharepoint.com/personal/diana_zapata_laureate_pe1/Documents/Aplicaciones/Microsoft%20Forms/REGISTRO%20DE%20INICIATIVAS%20-%20GESTI%C3%93N%20DE%20LA%20DEMANDA%20(2%201/Pregunta/RV_RITM0615294-Problemas%20en%20Portal_Angela%20Lucano%20Carran.pdf</v>
      </c>
      <c r="L131" s="126" t="str">
        <f>[1]Sheet1!L131</f>
        <v>Carla Arias-Schreiber</v>
      </c>
      <c r="M131" s="82">
        <f>[1]Sheet1!M131</f>
        <v>46162</v>
      </c>
      <c r="N131" s="82" t="str">
        <f>[1]Sheet1!N131</f>
        <v>No</v>
      </c>
      <c r="O131" s="126">
        <f>[1]Sheet1!O131</f>
        <v>0</v>
      </c>
      <c r="P131" s="126">
        <f>[1]Sheet1!P131</f>
        <v>0</v>
      </c>
      <c r="Q131" s="126" t="str">
        <f>[1]Sheet1!Q131</f>
        <v>Otro</v>
      </c>
      <c r="R131" s="126" t="str">
        <f>[1]Sheet1!R131</f>
        <v>Actualmente, el sistema exige que el docente registre asistencia de estudiantes como condición obligatoria para generar una solicitud de marcación. Sin embargo, en cursos virtuales la asistencia a videoconferencias de refuerzo no es obligatoria, lo que obliga a generar registros de asistencia no válidos para poder completar el proceso. Esto genera riesgos de reclamos estudiantiles e impactos en procesos académicos y administrativos como el retiro de oficio.</v>
      </c>
      <c r="S131" s="126">
        <f>[1]Sheet1!S131</f>
        <v>0</v>
      </c>
      <c r="T131" s="126" t="str">
        <f>[1]Sheet1!T131</f>
        <v>Solicitud de marcación del docente</v>
      </c>
      <c r="U131" s="126" t="str">
        <f>[1]Sheet1!U131</f>
        <v>Docentes</v>
      </c>
      <c r="V131" s="126" t="str">
        <f>[1]Sheet1!V131</f>
        <v>Excelencia operativa</v>
      </c>
      <c r="W131" s="126" t="str">
        <f>[1]Sheet1!W131</f>
        <v>No</v>
      </c>
      <c r="X131" s="126" t="str">
        <f>[1]Sheet1!X131</f>
        <v>No cuantificado o S/0</v>
      </c>
      <c r="Y131" s="126" t="str">
        <f>[1]Sheet1!Y131</f>
        <v>- Mayor confiabilidad de la información académica.
- Mejor experiencia para docentes.
- Alineamiento del sistema con la modalidad virtual.
- Disminución de riesgos reputacionales y administrativos.</v>
      </c>
      <c r="Z131" s="45" t="str">
        <f>[1]Sheet1!Z131</f>
        <v>https://educorpperu-my.sharepoint.com/personal/diana_zapata_laureate_pe1/_layouts/15/Doc.aspx?sourcedoc=%7B771B946B-D5F1-4228-917E-CC6649E177CA%7D&amp;file=Marzo%202026%20-%20Solicitud%20de%20requerimiento%20Porta_Angela%20Lucano%20Carran.pptx&amp;action=edit&amp;mobileredirect=true</v>
      </c>
      <c r="AA131" s="45">
        <f>[1]Sheet1!AA131</f>
        <v>0.9</v>
      </c>
    </row>
    <row r="132" spans="1:27" ht="18.75" customHeight="1">
      <c r="A132" s="45">
        <f>[1]Sheet1!A132</f>
        <v>154</v>
      </c>
      <c r="B132" s="125">
        <f>[1]Sheet1!B132</f>
        <v>46153.742604166699</v>
      </c>
      <c r="C132" s="125">
        <f>[1]Sheet1!C132</f>
        <v>46153.744953703703</v>
      </c>
      <c r="D132" s="126" t="str">
        <f>[1]Sheet1!D132</f>
        <v>diana.zapata@laureate.pe</v>
      </c>
      <c r="E132" s="126" t="str">
        <f>[1]Sheet1!E132</f>
        <v>Diana Zapata Del Mar</v>
      </c>
      <c r="F132" s="126" t="str">
        <f>[1]Sheet1!F132</f>
        <v>#Strategy Malla Gutenberg - UPN</v>
      </c>
      <c r="G132" s="126" t="str">
        <f>[1]Sheet1!G132</f>
        <v>.</v>
      </c>
      <c r="H132" s="126" t="str">
        <f>[1]Sheet1!H132</f>
        <v>UPN</v>
      </c>
      <c r="I132" s="126">
        <f>[1]Sheet1!I132</f>
        <v>0</v>
      </c>
      <c r="J132" s="126" t="str">
        <f>[1]Sheet1!J132</f>
        <v>.</v>
      </c>
      <c r="K132" s="126">
        <f>[1]Sheet1!K132</f>
        <v>0</v>
      </c>
      <c r="L132" s="126" t="str">
        <f>[1]Sheet1!L132</f>
        <v>Carla Arias-Schreiber</v>
      </c>
      <c r="M132" s="82">
        <f>[1]Sheet1!M132</f>
        <v>46153</v>
      </c>
      <c r="N132" s="82" t="str">
        <f>[1]Sheet1!N132</f>
        <v>Si</v>
      </c>
      <c r="O132" s="126">
        <f>[1]Sheet1!O132</f>
        <v>0</v>
      </c>
      <c r="P132" s="126">
        <f>[1]Sheet1!P132</f>
        <v>75711</v>
      </c>
      <c r="Q132" s="126" t="str">
        <f>[1]Sheet1!Q132</f>
        <v>Otro</v>
      </c>
      <c r="R132" s="126" t="str">
        <f>[1]Sheet1!R132</f>
        <v>.</v>
      </c>
      <c r="S132" s="126">
        <f>[1]Sheet1!S132</f>
        <v>0</v>
      </c>
      <c r="T132" s="126" t="str">
        <f>[1]Sheet1!T132</f>
        <v>.</v>
      </c>
      <c r="U132" s="126">
        <f>[1]Sheet1!U132</f>
        <v>0</v>
      </c>
      <c r="V132" s="126" t="str">
        <f>[1]Sheet1!V132</f>
        <v>.</v>
      </c>
      <c r="W132" s="126" t="str">
        <f>[1]Sheet1!W132</f>
        <v>Si</v>
      </c>
      <c r="X132" s="126">
        <f>[1]Sheet1!X132</f>
        <v>0</v>
      </c>
      <c r="Y132" s="126" t="str">
        <f>[1]Sheet1!Y132</f>
        <v>.</v>
      </c>
      <c r="Z132" s="45">
        <f>[1]Sheet1!Z132</f>
        <v>0</v>
      </c>
      <c r="AA132" s="45">
        <f>[1]Sheet1!AA132</f>
        <v>1.5</v>
      </c>
    </row>
    <row r="133" spans="1:27" ht="18.75" customHeight="1">
      <c r="A133" s="45">
        <f>[1]Sheet1!A133</f>
        <v>155</v>
      </c>
      <c r="B133" s="125">
        <f>[1]Sheet1!B133</f>
        <v>46153.745370370401</v>
      </c>
      <c r="C133" s="125">
        <f>[1]Sheet1!C133</f>
        <v>46153.746215277803</v>
      </c>
      <c r="D133" s="126" t="str">
        <f>[1]Sheet1!D133</f>
        <v>diana.zapata@laureate.pe</v>
      </c>
      <c r="E133" s="126" t="str">
        <f>[1]Sheet1!E133</f>
        <v>Diana Zapata Del Mar</v>
      </c>
      <c r="F133" s="126" t="str">
        <f>[1]Sheet1!F133</f>
        <v>#Digital&amp;AI - AI Tutors UPN</v>
      </c>
      <c r="G133" s="126" t="str">
        <f>[1]Sheet1!G133</f>
        <v>.</v>
      </c>
      <c r="H133" s="126" t="str">
        <f>[1]Sheet1!H133</f>
        <v>UPN</v>
      </c>
      <c r="I133" s="126">
        <f>[1]Sheet1!I133</f>
        <v>0</v>
      </c>
      <c r="J133" s="126" t="str">
        <f>[1]Sheet1!J133</f>
        <v>.</v>
      </c>
      <c r="K133" s="126">
        <f>[1]Sheet1!K133</f>
        <v>0</v>
      </c>
      <c r="L133" s="126" t="str">
        <f>[1]Sheet1!L133</f>
        <v>Carla Arias-Schreiber</v>
      </c>
      <c r="M133" s="82">
        <f>[1]Sheet1!M133</f>
        <v>46153</v>
      </c>
      <c r="N133" s="82" t="str">
        <f>[1]Sheet1!N133</f>
        <v>Si</v>
      </c>
      <c r="O133" s="126">
        <f>[1]Sheet1!O133</f>
        <v>0</v>
      </c>
      <c r="P133" s="126">
        <f>[1]Sheet1!P133</f>
        <v>75632</v>
      </c>
      <c r="Q133" s="126" t="str">
        <f>[1]Sheet1!Q133</f>
        <v>Otro</v>
      </c>
      <c r="R133" s="126" t="str">
        <f>[1]Sheet1!R133</f>
        <v>.</v>
      </c>
      <c r="S133" s="126">
        <f>[1]Sheet1!S133</f>
        <v>0</v>
      </c>
      <c r="T133" s="126" t="str">
        <f>[1]Sheet1!T133</f>
        <v>.</v>
      </c>
      <c r="U133" s="126">
        <f>[1]Sheet1!U133</f>
        <v>0</v>
      </c>
      <c r="V133" s="126" t="str">
        <f>[1]Sheet1!V133</f>
        <v>.</v>
      </c>
      <c r="W133" s="126" t="str">
        <f>[1]Sheet1!W133</f>
        <v>No</v>
      </c>
      <c r="X133" s="126">
        <f>[1]Sheet1!X133</f>
        <v>0</v>
      </c>
      <c r="Y133" s="126" t="str">
        <f>[1]Sheet1!Y133</f>
        <v>.</v>
      </c>
      <c r="Z133" s="45">
        <f>[1]Sheet1!Z133</f>
        <v>0</v>
      </c>
      <c r="AA133" s="45">
        <f>[1]Sheet1!AA133</f>
        <v>1.5</v>
      </c>
    </row>
    <row r="134" spans="1:27" ht="18.75" customHeight="1">
      <c r="A134" s="45">
        <f>[1]Sheet1!A134</f>
        <v>156</v>
      </c>
      <c r="B134" s="125">
        <f>[1]Sheet1!B134</f>
        <v>46153.7438078704</v>
      </c>
      <c r="C134" s="125">
        <f>[1]Sheet1!C134</f>
        <v>46153.746921296297</v>
      </c>
      <c r="D134" s="126" t="str">
        <f>[1]Sheet1!D134</f>
        <v>angela.lucano@laureate.pe</v>
      </c>
      <c r="E134" s="126" t="str">
        <f>[1]Sheet1!E134</f>
        <v>Angela Lucano Carranza</v>
      </c>
      <c r="F134" s="126" t="str">
        <f>[1]Sheet1!F134</f>
        <v>Incorporación de ambientes virtuales en el módulo de reprogramación de clases (Asociado al REQ: Eliminación de la validación obligatoria de asistencia en solicitudes de marcación para cursos virtuales)</v>
      </c>
      <c r="G134" s="126" t="str">
        <f>[1]Sheet1!G134</f>
        <v>Necesitamos incorporar ambientes virtuales dentro del módulo de reprogramación de clases, para que los docentes de cursos virtuales puedan registrar correctamente sus sesiones reprogramadas, logrando formalizar el proceso y evitar gestiones manuales e inconsistencias administrativas.</v>
      </c>
      <c r="H134" s="126" t="str">
        <f>[1]Sheet1!H134</f>
        <v>UPN</v>
      </c>
      <c r="I134" s="126" t="str">
        <f>[1]Sheet1!I134</f>
        <v>Martín Santana - Rectorado UPN</v>
      </c>
      <c r="J134" s="126" t="str">
        <f>[1]Sheet1!J134</f>
        <v xml:space="preserve">Robinson Amaya </v>
      </c>
      <c r="K134" s="126" t="str">
        <f>[1]Sheet1!K134</f>
        <v>https://educorpperu-my.sharepoint.com/personal/diana_zapata_laureate_pe1/Documents/Aplicaciones/Microsoft%20Forms/REGISTRO%20DE%20INICIATIVAS%20-%20GESTI%C3%93N%20DE%20LA%20DEMANDA%20(2%201/Pregunta/RV_RITM0615294-Problemas%20en%20Portal_Angela%20Lucano%20Carran%201.pdf</v>
      </c>
      <c r="L134" s="126" t="str">
        <f>[1]Sheet1!L134</f>
        <v>Ángela Lucano</v>
      </c>
      <c r="M134" s="82">
        <f>[1]Sheet1!M134</f>
        <v>46162</v>
      </c>
      <c r="N134" s="82" t="str">
        <f>[1]Sheet1!N134</f>
        <v>No</v>
      </c>
      <c r="O134" s="126">
        <f>[1]Sheet1!O134</f>
        <v>0</v>
      </c>
      <c r="P134" s="126">
        <f>[1]Sheet1!P134</f>
        <v>0</v>
      </c>
      <c r="Q134" s="126" t="str">
        <f>[1]Sheet1!Q134</f>
        <v>Otro</v>
      </c>
      <c r="R134" s="126" t="str">
        <f>[1]Sheet1!R134</f>
        <v>Actualmente, el módulo de reprogramación de clases solicita obligatoriamente seleccionar un aula física para registrar una sesión reprogramada. En el caso de cursos virtuales, no existen aulas físicas asociadas, lo que impide completar el registro de manera correcta y obliga a gestionar la información manualmente, generando riesgos operativos y administrativos.</v>
      </c>
      <c r="S134" s="126">
        <f>[1]Sheet1!S134</f>
        <v>0</v>
      </c>
      <c r="T134" s="126" t="str">
        <f>[1]Sheet1!T134</f>
        <v>Reprogramación de clases</v>
      </c>
      <c r="U134" s="126" t="str">
        <f>[1]Sheet1!U134</f>
        <v>Docentes</v>
      </c>
      <c r="V134" s="126" t="str">
        <f>[1]Sheet1!V134</f>
        <v>Excelencia operativa</v>
      </c>
      <c r="W134" s="126" t="str">
        <f>[1]Sheet1!W134</f>
        <v>No</v>
      </c>
      <c r="X134" s="126" t="str">
        <f>[1]Sheet1!X134</f>
        <v>No cuantificado o S/0</v>
      </c>
      <c r="Y134" s="126" t="str">
        <f>[1]Sheet1!Y134</f>
        <v>- Mejora de la experiencia de uso del sistema para docentes.
- Adecuación del sistema a escenarios virtuales.
- Mayor control y formalización de las reprogramaciones.
- Incremento de la eficiencia operativa académica y administrativa.</v>
      </c>
      <c r="Z134" s="45" t="str">
        <f>[1]Sheet1!Z134</f>
        <v>https://educorpperu-my.sharepoint.com/personal/diana_zapata_laureate_pe1/_layouts/15/Doc.aspx?sourcedoc=%7B8A8E51D2-B51A-4EB9-A0DB-B4F2D058B41C%7D&amp;file=Marzo%202026%20-%20Solicitud%20de%20requerimiento%20Porta_Angela%20Lucano%20Carran%201.pptx&amp;action=edit&amp;mobileredirect=true</v>
      </c>
      <c r="AA134" s="45">
        <f>[1]Sheet1!AA134</f>
        <v>0.9</v>
      </c>
    </row>
    <row r="135" spans="1:27" ht="18.75" customHeight="1">
      <c r="A135" s="45">
        <f>[1]Sheet1!A135</f>
        <v>157</v>
      </c>
      <c r="B135" s="125">
        <f>[1]Sheet1!B135</f>
        <v>46153.746585648099</v>
      </c>
      <c r="C135" s="125">
        <f>[1]Sheet1!C135</f>
        <v>46153.747326388897</v>
      </c>
      <c r="D135" s="126" t="str">
        <f>[1]Sheet1!D135</f>
        <v>diana.zapata@laureate.pe</v>
      </c>
      <c r="E135" s="126" t="str">
        <f>[1]Sheet1!E135</f>
        <v>Diana Zapata Del Mar</v>
      </c>
      <c r="F135" s="126" t="str">
        <f>[1]Sheet1!F135</f>
        <v>#Digital&amp;AI - School Platform UPC</v>
      </c>
      <c r="G135" s="126" t="str">
        <f>[1]Sheet1!G135</f>
        <v>.</v>
      </c>
      <c r="H135" s="126" t="str">
        <f>[1]Sheet1!H135</f>
        <v>UPC</v>
      </c>
      <c r="I135" s="126">
        <f>[1]Sheet1!I135</f>
        <v>0</v>
      </c>
      <c r="J135" s="126" t="str">
        <f>[1]Sheet1!J135</f>
        <v>.</v>
      </c>
      <c r="K135" s="126">
        <f>[1]Sheet1!K135</f>
        <v>0</v>
      </c>
      <c r="L135" s="126" t="str">
        <f>[1]Sheet1!L135</f>
        <v>Bruno Chiappe</v>
      </c>
      <c r="M135" s="82">
        <f>[1]Sheet1!M135</f>
        <v>46153</v>
      </c>
      <c r="N135" s="82" t="str">
        <f>[1]Sheet1!N135</f>
        <v>Si</v>
      </c>
      <c r="O135" s="126">
        <f>[1]Sheet1!O135</f>
        <v>0</v>
      </c>
      <c r="P135" s="126">
        <f>[1]Sheet1!P135</f>
        <v>74996</v>
      </c>
      <c r="Q135" s="126" t="str">
        <f>[1]Sheet1!Q135</f>
        <v>Otro</v>
      </c>
      <c r="R135" s="126" t="str">
        <f>[1]Sheet1!R135</f>
        <v>.</v>
      </c>
      <c r="S135" s="126">
        <f>[1]Sheet1!S135</f>
        <v>0</v>
      </c>
      <c r="T135" s="126" t="str">
        <f>[1]Sheet1!T135</f>
        <v>.</v>
      </c>
      <c r="U135" s="126">
        <f>[1]Sheet1!U135</f>
        <v>0</v>
      </c>
      <c r="V135" s="126" t="str">
        <f>[1]Sheet1!V135</f>
        <v>.</v>
      </c>
      <c r="W135" s="126" t="str">
        <f>[1]Sheet1!W135</f>
        <v>No</v>
      </c>
      <c r="X135" s="126">
        <f>[1]Sheet1!X135</f>
        <v>0</v>
      </c>
      <c r="Y135" s="126" t="str">
        <f>[1]Sheet1!Y135</f>
        <v>.</v>
      </c>
      <c r="Z135" s="45">
        <f>[1]Sheet1!Z135</f>
        <v>0</v>
      </c>
      <c r="AA135" s="45">
        <f>[1]Sheet1!AA135</f>
        <v>1.5</v>
      </c>
    </row>
    <row r="136" spans="1:27" ht="18.75" customHeight="1">
      <c r="A136" s="45">
        <f>[1]Sheet1!A136</f>
        <v>158</v>
      </c>
      <c r="B136" s="125">
        <f>[1]Sheet1!B136</f>
        <v>46153.983356481498</v>
      </c>
      <c r="C136" s="125">
        <f>[1]Sheet1!C136</f>
        <v>46153.993564814802</v>
      </c>
      <c r="D136" s="126" t="str">
        <f>[1]Sheet1!D136</f>
        <v>carla.arias@laureate.pe</v>
      </c>
      <c r="E136" s="126" t="str">
        <f>[1]Sheet1!E136</f>
        <v>Carla Arias Schreiber Ulloa</v>
      </c>
      <c r="F136" s="126" t="str">
        <f>[1]Sheet1!F136</f>
        <v>Mejoras para asignación de carreras, sedes y programas - Equipo Centralizado de Convalidaciones</v>
      </c>
      <c r="G136" s="126" t="str">
        <f>[1]Sheet1!G136</f>
        <v>Habilitar una opción masiva para asignación, modificaciones y bajas de docentes dentro de la funcionalidad administrastiva de convalidaciones en Portal Dirección, logrando reducir el SLA de atención de hasta 6 días para el proceso de convalidación a estudiantes nuevos con traslado externo.</v>
      </c>
      <c r="H136" s="126" t="str">
        <f>[1]Sheet1!H136</f>
        <v>UPN</v>
      </c>
      <c r="I136" s="126" t="str">
        <f>[1]Sheet1!I136</f>
        <v>Martín Santana - Rectorado UPN</v>
      </c>
      <c r="J136" s="126" t="str">
        <f>[1]Sheet1!J136</f>
        <v xml:space="preserve">Carlos Saavedra </v>
      </c>
      <c r="K136" s="126" t="str">
        <f>[1]Sheet1!K136</f>
        <v>https://educorpperu-my.sharepoint.com/personal/diana_zapata_laureate_pe1/Documents/Aplicaciones/Microsoft%20Forms/REGISTRO%20DE%20INICIATIVAS%20-%20GESTI%C3%93N%20DE%20LA%20DEMANDA%20(2%201/Pregunta/Ronald%20Lazarte%20DOA_Carla%20Arias%20Schreibe.png</v>
      </c>
      <c r="L136" s="126" t="str">
        <f>[1]Sheet1!L136</f>
        <v>Carla Arias-Schreiber</v>
      </c>
      <c r="M136" s="82">
        <f>[1]Sheet1!M136</f>
        <v>46171</v>
      </c>
      <c r="N136" s="82" t="str">
        <f>[1]Sheet1!N136</f>
        <v>No</v>
      </c>
      <c r="O136" s="126">
        <f>[1]Sheet1!O136</f>
        <v>0</v>
      </c>
      <c r="P136" s="126">
        <f>[1]Sheet1!P136</f>
        <v>0</v>
      </c>
      <c r="Q136" s="126" t="str">
        <f>[1]Sheet1!Q136</f>
        <v>Otro</v>
      </c>
      <c r="R136" s="126" t="str">
        <f>[1]Sheet1!R136</f>
        <v xml:space="preserve">Actualmente la asignación de docentes para la atención de convalidaciones es individual y bastante repetitiva, ya que es por campus/ programa, lo cual dilata la atención de estudiantes nuevos e impacta en el cumplimiento de ventas proyectadas para NE traslado externo. </v>
      </c>
      <c r="S136" s="126">
        <f>[1]Sheet1!S136</f>
        <v>0</v>
      </c>
      <c r="T136" s="126" t="str">
        <f>[1]Sheet1!T136</f>
        <v>Admisión de estudiantes nuevos
Convalidación</v>
      </c>
      <c r="U136" s="126" t="str">
        <f>[1]Sheet1!U136</f>
        <v>Administrativos</v>
      </c>
      <c r="V136" s="126" t="str">
        <f>[1]Sheet1!V136</f>
        <v>Excelencia operativa</v>
      </c>
      <c r="W136" s="126" t="str">
        <f>[1]Sheet1!W136</f>
        <v>No</v>
      </c>
      <c r="X136" s="126" t="str">
        <f>[1]Sheet1!X136</f>
        <v>No cuantificado o S/0</v>
      </c>
      <c r="Y136" s="126" t="str">
        <f>[1]Sheet1!Y136</f>
        <v>Facilitar el control y asignación docente para trabajos de convalidación</v>
      </c>
      <c r="Z136" s="45" t="str">
        <f>[1]Sheet1!Z136</f>
        <v>https://educorpperu-my.sharepoint.com/personal/diana_zapata_laureate_pe1/Documents/Aplicaciones/Microsoft%20Forms/REGISTRO%20DE%20INICIATIVAS%20-%20GESTI%C3%93N%20DE%20LA%20DEMANDA%20(2%201/Adjuntar%20sustentos%20que%20ayuden%20al%20entendimiento%20de/Funcionalidad%20Portal%20Direcci%C3%B3n_Carla%20Arias%20Schreibe.png</v>
      </c>
      <c r="AA136" s="45">
        <f>[1]Sheet1!AA136</f>
        <v>0.45000000000000007</v>
      </c>
    </row>
    <row r="137" spans="1:27" ht="18.75" customHeight="1">
      <c r="A137" s="45">
        <f>[1]Sheet1!A137</f>
        <v>159</v>
      </c>
      <c r="B137" s="125">
        <f>[1]Sheet1!B137</f>
        <v>46154.5793402778</v>
      </c>
      <c r="C137" s="125">
        <f>[1]Sheet1!C137</f>
        <v>46154.656724537002</v>
      </c>
      <c r="D137" s="126" t="str">
        <f>[1]Sheet1!D137</f>
        <v>bruno.chiappe@laureate.pe</v>
      </c>
      <c r="E137" s="126" t="str">
        <f>[1]Sheet1!E137</f>
        <v>Bruno Chiappe Vegas</v>
      </c>
      <c r="F137" s="126" t="str">
        <f>[1]Sheet1!F137</f>
        <v>Generar la integración de las entidades de CRM en el script de Genesys Cloud</v>
      </c>
      <c r="G137" s="126" t="str">
        <f>[1]Sheet1!G137</f>
        <v>Necesitamos integrar las entidades de CRM —Persona, Actividad de llamada, Tipificación y Oportunidad— en el script de Genesys Cloud, para que los asesores cuenten con información centralizada durante la atención, logrando reducir la gestión manual y mejorar la trazabilidad y calidad del servicio.</v>
      </c>
      <c r="H137" s="126" t="str">
        <f>[1]Sheet1!H137</f>
        <v>CIB</v>
      </c>
      <c r="I137" s="126" t="str">
        <f>[1]Sheet1!I137</f>
        <v>Ivan Olivares - VP Marketing y Comercial</v>
      </c>
      <c r="J137" s="126" t="str">
        <f>[1]Sheet1!J137</f>
        <v xml:space="preserve">Pedro Guibar </v>
      </c>
      <c r="K137" s="126" t="str">
        <f>[1]Sheet1!K137</f>
        <v>https://educorpperu-my.sharepoint.com/personal/diana_zapata_laureate_pe1/Documents/Aplicaciones/Microsoft%20Forms/REGISTRO%20DE%20INICIATIVAS%20-%20GESTI%C3%93N%20DE%20LA%20DEMANDA%20(2%201/Pregunta/RITM0623967_Bruno%20Chiappe%20Vegas.pdf</v>
      </c>
      <c r="L137" s="126" t="str">
        <f>[1]Sheet1!L137</f>
        <v>Bruno Chiappe</v>
      </c>
      <c r="M137" s="82">
        <f>[1]Sheet1!M137</f>
        <v>46173</v>
      </c>
      <c r="N137" s="82" t="str">
        <f>[1]Sheet1!N137</f>
        <v>No</v>
      </c>
      <c r="O137" s="126">
        <f>[1]Sheet1!O137</f>
        <v>0</v>
      </c>
      <c r="P137" s="126">
        <f>[1]Sheet1!P137</f>
        <v>0</v>
      </c>
      <c r="Q137" s="126" t="str">
        <f>[1]Sheet1!Q137</f>
        <v>Otro</v>
      </c>
      <c r="R137" s="126" t="str">
        <f>[1]Sheet1!R137</f>
        <v>Actualmente, Genesys Cloud no cuenta con integración directa con las entidades clave de CRM —Persona, Actividad de llamada, Tipificación y Oportunidad—, lo que obliga a los asesores a gestionar información manualmente entre plataformas, generando reprocesos, mayor tiempo de atención y riesgo de inconsistencias en la trazabilidad comercial. El impacto es principalmente operativo y de experiencia del usuario, sin identificarse por ahora un impacto regulatorio o de seguridad directo.</v>
      </c>
      <c r="S137" s="126">
        <f>[1]Sheet1!S137</f>
        <v>0</v>
      </c>
      <c r="T137" s="126" t="str">
        <f>[1]Sheet1!T137</f>
        <v>CIBERTEC (UG+WA)</v>
      </c>
      <c r="U137" s="126" t="str">
        <f>[1]Sheet1!U137</f>
        <v>Administrativos</v>
      </c>
      <c r="V137" s="126" t="str">
        <f>[1]Sheet1!V137</f>
        <v>Excelencia operativa</v>
      </c>
      <c r="W137" s="126" t="str">
        <f>[1]Sheet1!W137</f>
        <v>No</v>
      </c>
      <c r="X137" s="126" t="str">
        <f>[1]Sheet1!X137</f>
        <v>No cuantificado o S/0</v>
      </c>
      <c r="Y137" s="126" t="str">
        <f>[1]Sheet1!Y137</f>
        <v>Mejora en la trazabilidad de las atenciones comerciales, reducción de reprocesos manuales y mayor consistencia de la información entre Genesys Cloud y CRM, fortaleciendo la experiencia del prospecto o estudiante.</v>
      </c>
      <c r="Z137" s="45" t="str">
        <f>[1]Sheet1!Z137</f>
        <v>https://educorpperu-my.sharepoint.com/personal/diana_zapata_laureate_pe1/_layouts/15/Doc.aspx?sourcedoc=%7B42F1CD88-C182-4F72-B3A6-1468C0F110B3%7D&amp;file=Solicitud%20de%20requerimientos_Integrar%20entidade_Bruno%20Chiappe%20Vegas.pptx&amp;action=edit&amp;mobileredirect=true</v>
      </c>
      <c r="AA137" s="45">
        <f>[1]Sheet1!AA137</f>
        <v>0.45000000000000007</v>
      </c>
    </row>
    <row r="138" spans="1:27" ht="18.75" customHeight="1">
      <c r="A138" s="45">
        <f>[1]Sheet1!A138</f>
        <v>160</v>
      </c>
      <c r="B138" s="125">
        <f>[1]Sheet1!B138</f>
        <v>46154.805555555598</v>
      </c>
      <c r="C138" s="125">
        <f>[1]Sheet1!C138</f>
        <v>46154.807372685202</v>
      </c>
      <c r="D138" s="126" t="str">
        <f>[1]Sheet1!D138</f>
        <v>gerson.vereau@laureate.pe</v>
      </c>
      <c r="E138" s="126" t="str">
        <f>[1]Sheet1!E138</f>
        <v>Gerson Vereau Rosas</v>
      </c>
      <c r="F138" s="126" t="str">
        <f>[1]Sheet1!F138</f>
        <v>UPN – Onboarding | Modificación Campaña Bienvenida en CRM</v>
      </c>
      <c r="G138" s="126" t="str">
        <f>[1]Sheet1!G138</f>
        <v>Ajustes en la campaña “Bienvenida” del módulo de retención universitaria para el seguimiento de la accesibilidad y problemas que puedan tener los estudiantes con las diferentes plataformas y accesos (correo institucional, portal, blackboard, pdn, etc) en la etapa de bienvenida.</v>
      </c>
      <c r="H138" s="126" t="str">
        <f>[1]Sheet1!H138</f>
        <v>UPN</v>
      </c>
      <c r="I138" s="126" t="str">
        <f>[1]Sheet1!I138</f>
        <v>Álvaro Valdez - VP Operaciones</v>
      </c>
      <c r="J138" s="126" t="str">
        <f>[1]Sheet1!J138</f>
        <v>Adriana Strobbe</v>
      </c>
      <c r="K138" s="126" t="str">
        <f>[1]Sheet1!K138</f>
        <v>https://educorpperu-my.sharepoint.com/personal/diana_zapata_laureate_pe1/Documents/Aplicaciones/Microsoft%20Forms/REGISTRO%20DE%20INICIATIVAS%20-%20GESTI%C3%93N%20DE%20LA%20DEMANDA%20(2%201/Pregunta/VB%20pendiente_Gerson%20Vereau%20Rosas.PNG</v>
      </c>
      <c r="L138" s="126" t="str">
        <f>[1]Sheet1!L138</f>
        <v>Gerson Vereau</v>
      </c>
      <c r="M138" s="82">
        <f>[1]Sheet1!M138</f>
        <v>46178</v>
      </c>
      <c r="N138" s="82" t="str">
        <f>[1]Sheet1!N138</f>
        <v>No</v>
      </c>
      <c r="O138" s="126">
        <f>[1]Sheet1!O138</f>
        <v>0</v>
      </c>
      <c r="P138" s="126">
        <f>[1]Sheet1!P138</f>
        <v>0</v>
      </c>
      <c r="Q138" s="126" t="str">
        <f>[1]Sheet1!Q138</f>
        <v>Otro</v>
      </c>
      <c r="R138" s="126" t="str">
        <f>[1]Sheet1!R138</f>
        <v>No tenemos la trazabilidad total de la campaña de onboarding de alumnos nuevos.</v>
      </c>
      <c r="S138" s="126" t="str">
        <f>[1]Sheet1!S138</f>
        <v>No tener un correcto seguimiento ni poder realizar un diagnostico temprano de la problemática de los estudiantes cachimbos</v>
      </c>
      <c r="T138" s="126" t="str">
        <f>[1]Sheet1!T138</f>
        <v xml:space="preserve">Procesos de onboarding alumnos nuevos | bienvenida al estudiante
</v>
      </c>
      <c r="U138" s="126" t="str">
        <f>[1]Sheet1!U138</f>
        <v>Administrativos</v>
      </c>
      <c r="V138" s="126" t="str">
        <f>[1]Sheet1!V138</f>
        <v>Excelencia operativa</v>
      </c>
      <c r="W138" s="126" t="str">
        <f>[1]Sheet1!W138</f>
        <v>No</v>
      </c>
      <c r="X138" s="126" t="str">
        <f>[1]Sheet1!X138</f>
        <v>No cuantificado o S/0</v>
      </c>
      <c r="Y138" s="126" t="str">
        <f>[1]Sheet1!Y138</f>
        <v>Reportería que nos va a permitir realizar un diagnóstico temprano de los problemas que pueden tener los estudiantes.</v>
      </c>
      <c r="Z138" s="45" t="str">
        <f>[1]Sheet1!Z138</f>
        <v>https://educorpperu-my.sharepoint.com/personal/diana_zapata_laureate_pe1/_layouts/15/Doc.aspx?sourcedoc=%7B26ABE4A0-890D-4B4B-AE24-806629AA747D%7D&amp;file=2.%20Plantilla%20Solicitud%20de%20Requerimientos%20-%20Aj_Gerson%20Vereau%20Rosas.pptx&amp;action=edit&amp;mobileredirect=true</v>
      </c>
      <c r="AA138" s="45">
        <f>[1]Sheet1!AA138</f>
        <v>0.45000000000000007</v>
      </c>
    </row>
    <row r="139" spans="1:27" ht="76.5" customHeight="1">
      <c r="A139" s="45">
        <f>[1]Sheet1!A139</f>
        <v>161</v>
      </c>
      <c r="B139" s="125">
        <f>[1]Sheet1!B139</f>
        <v>46155.444895833301</v>
      </c>
      <c r="C139" s="125">
        <f>[1]Sheet1!C139</f>
        <v>46155.537881944401</v>
      </c>
      <c r="D139" s="126" t="str">
        <f>[1]Sheet1!D139</f>
        <v>bruno.chiappe@laureate.pe</v>
      </c>
      <c r="E139" s="126" t="str">
        <f>[1]Sheet1!E139</f>
        <v>Bruno Chiappe Vegas</v>
      </c>
      <c r="F139" s="126" t="str">
        <f>[1]Sheet1!F139</f>
        <v>Retirar la selección de CRM 2011 del proyecto WebGestionDocumental</v>
      </c>
      <c r="G139" s="126" t="str">
        <f>[1]Sheet1!G139</f>
        <v xml:space="preserve">Retirar la selección de CRM 2011 del proyecto WebGestionDocumental, debido a que el servidor del 2011 se encuentra apagado, para visualizar y crear matriz documental en el CRM, logrando matricular a los estudiantes en el tipo y subtipo de ingreso correcto según Reglamento de Admisión
</v>
      </c>
      <c r="H139" s="126" t="str">
        <f>[1]Sheet1!H139</f>
        <v>UPN</v>
      </c>
      <c r="I139" s="126" t="str">
        <f>[1]Sheet1!I139</f>
        <v>Ivan Olivares - VP Marketing y Comercial</v>
      </c>
      <c r="J139" s="126" t="str">
        <f>[1]Sheet1!J139</f>
        <v xml:space="preserve">Ada Cadillo </v>
      </c>
      <c r="K139" s="126" t="str">
        <f>[1]Sheet1!K139</f>
        <v>https://educorpperu-my.sharepoint.com/personal/diana_zapata_laureate_pe1/Documents/Aplicaciones/Microsoft%20Forms/REGISTRO%20DE%20INICIATIVAS%20-%20GESTI%C3%93N%20DE%20LA%20DEMANDA%20(2%201/Pregunta/RITM0625292_Bruno%20Chiappe%20Vegas.pdf</v>
      </c>
      <c r="L139" s="126" t="str">
        <f>[1]Sheet1!L139</f>
        <v>Bruno Chiappe</v>
      </c>
      <c r="M139" s="82">
        <f>[1]Sheet1!M139</f>
        <v>46156</v>
      </c>
      <c r="N139" s="82" t="str">
        <f>[1]Sheet1!N139</f>
        <v>No</v>
      </c>
      <c r="O139" s="126">
        <f>[1]Sheet1!O139</f>
        <v>0</v>
      </c>
      <c r="P139" s="126">
        <f>[1]Sheet1!P139</f>
        <v>0</v>
      </c>
      <c r="Q139" s="126" t="str">
        <f>[1]Sheet1!Q139</f>
        <v>Otro</v>
      </c>
      <c r="R139" s="126" t="str">
        <f>[1]Sheet1!R139</f>
        <v xml:space="preserve">Se solicita retirar la selección de CRM 2011 del proyecto WebGestionDocumental, debido a que el servidor del 2011 se encuentra apagado.
</v>
      </c>
      <c r="S139" s="126" t="str">
        <f>[1]Sheet1!S139</f>
        <v>La presencia de una opción CRM obsoleta puede generar registros incorrectos, reprocesos o dudas operativas al seleccionar una versión que ya no está disponible. Esto impacta en la correcta administración de matrices documentales y en la trazabilidad de configuraciones vigentes.</v>
      </c>
      <c r="T139" s="126" t="str">
        <f>[1]Sheet1!T139</f>
        <v>Matrícula</v>
      </c>
      <c r="U139" s="126" t="str">
        <f>[1]Sheet1!U139</f>
        <v>Administrativos</v>
      </c>
      <c r="V139" s="126" t="str">
        <f>[1]Sheet1!V139</f>
        <v>Excelencia operativa</v>
      </c>
      <c r="W139" s="126" t="str">
        <f>[1]Sheet1!W139</f>
        <v>No</v>
      </c>
      <c r="X139" s="126" t="str">
        <f>[1]Sheet1!X139</f>
        <v>No cuantificado o S/0</v>
      </c>
      <c r="Y139" s="126" t="str">
        <f>[1]Sheet1!Y139</f>
        <v>Mejora la claridad del sistema para los usuarios, evita confusiones operativas y asegura que WebGestiónDocumental solo muestre opciones vigentes y alineadas a la arquitectura actual de CRM.</v>
      </c>
      <c r="Z139" s="45" t="str">
        <f>[1]Sheet1!Z139</f>
        <v>https://educorpperu-my.sharepoint.com/personal/diana_zapata_laureate_pe1/_layouts/15/Doc.aspx?sourcedoc=%7B2D34FADD-81E3-494E-AF2B-29F58BC6AFD3%7D&amp;file=RETIRAR%20CRM2011%20DE%20LA%20MATRIZ%20DOCUMENTAL_Bruno%20Chiappe%20Vegas.pptx&amp;action=edit&amp;mobileredirect=true</v>
      </c>
      <c r="AA139" s="45">
        <f>[1]Sheet1!AA139</f>
        <v>0.45000000000000007</v>
      </c>
    </row>
    <row r="140" spans="1:27" ht="92.25" customHeight="1">
      <c r="A140" s="45">
        <f>[1]Sheet1!A140</f>
        <v>162</v>
      </c>
      <c r="B140" s="125">
        <f>[1]Sheet1!B140</f>
        <v>46160.441956018498</v>
      </c>
      <c r="C140" s="125">
        <f>[1]Sheet1!C140</f>
        <v>46160.457743055602</v>
      </c>
      <c r="D140" s="126" t="str">
        <f>[1]Sheet1!D140</f>
        <v>franco.vera@laureate.pe</v>
      </c>
      <c r="E140" s="126" t="str">
        <f>[1]Sheet1!E140</f>
        <v>Franco Manuel Vera Sanchez</v>
      </c>
      <c r="F140" s="126" t="str">
        <f>[1]Sheet1!F140</f>
        <v>Modelo de Ocupabilidad</v>
      </c>
      <c r="G140" s="126" t="str">
        <f>[1]Sheet1!G140</f>
        <v xml:space="preserve">Se quiere autorización para invertir $63.2K (CAPEX) en la implementación del proyecto de automatización del Modelo de Ocupabilidad Institucional de Laureate para las 3 instituciones (UPC, UPN y Cibertec) – fase 2.
Se ha culminado la fase de diagnostico donde los principales hallazgos fueron alta dependencia de consolidación manual, tiempos elevados de procesamiento (2-4 días), problemas de calidad de datos y baja trazabilidad del proceso.
Con la implementación del proyecto se busca mejorar los siguientes aspectos:
	- Automatización de fuentes de datos y cálculos para reducir errores y tiempos manuales.
	- Gobernanza institucional para asegurar una única fuente de verdad en planeamiento.
	- Optimización de capacidad: uso eficiente de infraestructura, evitando sobre o sub-inversión. </v>
      </c>
      <c r="H140" s="126" t="str">
        <f>[1]Sheet1!H140</f>
        <v>LAU</v>
      </c>
      <c r="I140" s="126" t="str">
        <f>[1]Sheet1!I140</f>
        <v>Álvaro Valdez - VP Operaciones</v>
      </c>
      <c r="J140" s="126" t="str">
        <f>[1]Sheet1!J140</f>
        <v xml:space="preserve">Sharon Chou </v>
      </c>
      <c r="K140" s="126" t="str">
        <f>[1]Sheet1!K140</f>
        <v>https://educorpperu-my.sharepoint.com/personal/diana_zapata_laureate_pe1/Documents/Aplicaciones/Microsoft%20Forms/REGISTRO%20DE%20INICIATIVAS%20-%20GESTI%C3%93N%20DE%20LA%20DEMANDA%20(2%201/Pregunta/VB%20Ocupabilidad_Franco%20Manuel%20Vera%20S.pdf</v>
      </c>
      <c r="L140" s="126" t="str">
        <f>[1]Sheet1!L140</f>
        <v>Franco Vera</v>
      </c>
      <c r="M140" s="82">
        <f>[1]Sheet1!M140</f>
        <v>46310</v>
      </c>
      <c r="N140" s="82" t="str">
        <f>[1]Sheet1!N140</f>
        <v>No</v>
      </c>
      <c r="O140" s="126">
        <f>[1]Sheet1!O140</f>
        <v>0</v>
      </c>
      <c r="P140" s="126">
        <f>[1]Sheet1!P140</f>
        <v>0</v>
      </c>
      <c r="Q140" s="126" t="str">
        <f>[1]Sheet1!Q140</f>
        <v>Otro</v>
      </c>
      <c r="R140" s="126" t="str">
        <f>[1]Sheet1!R140</f>
        <v>El procesamiento de la información para el modelo de ocupabilidad es actualmente muy manual y depende de múltiples insumos en Excel. Esto genera riesgos de errores en la manipulación de la data, tiempos elevados de procesamiento y una alta dependencia operativa.</v>
      </c>
      <c r="S140" s="126" t="str">
        <f>[1]Sheet1!S140</f>
        <v>Académicos, financieros y operativos.</v>
      </c>
      <c r="T140" s="126" t="str">
        <f>[1]Sheet1!T140</f>
        <v>Todos los procesos que estén "amarrados" en el ERP. Es un habilitador de un proyecto estratégico.</v>
      </c>
      <c r="U140" s="126" t="str">
        <f>[1]Sheet1!U140</f>
        <v>Ninguno</v>
      </c>
      <c r="V140" s="126" t="str">
        <f>[1]Sheet1!V140</f>
        <v>Crecimiento escalable</v>
      </c>
      <c r="W140" s="126" t="str">
        <f>[1]Sheet1!W140</f>
        <v>No</v>
      </c>
      <c r="X140" s="126" t="str">
        <f>[1]Sheet1!X140</f>
        <v>No cuantificado o S/0</v>
      </c>
      <c r="Y140" s="126" t="str">
        <f>[1]Sheet1!Y140</f>
        <v xml:space="preserve">	- Automatización de fuentes de datos y cálculos para reducir errores y tiempos manuales.
	- Gobernanza institucional para asegurar una única fuente de verdad en planeamiento.
	- Optimización de capacidad: uso eficiente de infraestructura, evitando sobre o sub-inversión. </v>
      </c>
      <c r="Z140" s="45" t="str">
        <f>[1]Sheet1!Z140</f>
        <v>https://educorpperu-my.sharepoint.com/personal/diana_zapata_laureate_pe1/_layouts/15/Doc.aspx?sourcedoc=%7B88AA7D6B-CED7-4AB3-9CAA-D428994C0F14%7D&amp;file=CEA%20-%20Herramienta%20de%20ocupabilidad%20May%202026_Franco%20Manuel%20Vera%20S.pptx&amp;action=edit&amp;mobileredirect=true</v>
      </c>
      <c r="AA140" s="45">
        <f>[1]Sheet1!AA140</f>
        <v>0.5</v>
      </c>
    </row>
    <row r="141" spans="1:27" ht="91.5" customHeight="1">
      <c r="A141" s="45">
        <f>[1]Sheet1!A141</f>
        <v>167</v>
      </c>
      <c r="B141" s="125">
        <f>[1]Sheet1!B141</f>
        <v>46161.420833333301</v>
      </c>
      <c r="C141" s="125">
        <f>[1]Sheet1!C141</f>
        <v>46161.441134259301</v>
      </c>
      <c r="D141" s="126" t="str">
        <f>[1]Sheet1!D141</f>
        <v>bruno.chiappe@laureate.pe</v>
      </c>
      <c r="E141" s="126" t="str">
        <f>[1]Sheet1!E141</f>
        <v>Bruno Chiappe Vegas</v>
      </c>
      <c r="F141" s="126" t="str">
        <f>[1]Sheet1!F141</f>
        <v>MDUU: modificar termino de retención (Banner)​</v>
      </c>
      <c r="G141" s="126" t="str">
        <f>[1]Sheet1!G141</f>
        <v>Necesitamos MDUU para Modificar masivamente la columna en Banner Al (termino de retención) a la fecha que determinemos, para los casos de condonaciones al 100% y condonación regular, logrando mejorar los tiempos de ejecución en el proceso de modificación del termino de retención en Banner.</v>
      </c>
      <c r="H141" s="126" t="str">
        <f>[1]Sheet1!H141</f>
        <v>UPN</v>
      </c>
      <c r="I141" s="126" t="str">
        <f>[1]Sheet1!I141</f>
        <v>Ivan Olivares - VP Marketing y Comercial</v>
      </c>
      <c r="J141" s="126" t="str">
        <f>[1]Sheet1!J141</f>
        <v>Roberto Yepez</v>
      </c>
      <c r="K141" s="126" t="str">
        <f>[1]Sheet1!K141</f>
        <v>https://educorpperu-my.sharepoint.com/personal/diana_zapata_laureate_pe1/Documents/Aplicaciones/Microsoft%20Forms/REGISTRO%20DE%20INICIATIVAS%20-%20GESTI%C3%93N%20DE%20LA%20DEMANDA%20(2%201/Pregunta/RITM0627164_Bruno%20Chiappe%20Vegas.pdf</v>
      </c>
      <c r="L141" s="126" t="str">
        <f>[1]Sheet1!L141</f>
        <v>Bruno Chiappe</v>
      </c>
      <c r="M141" s="82">
        <f>[1]Sheet1!M141</f>
        <v>46164</v>
      </c>
      <c r="N141" s="82" t="str">
        <f>[1]Sheet1!N141</f>
        <v>No</v>
      </c>
      <c r="O141" s="126">
        <f>[1]Sheet1!O141</f>
        <v>0</v>
      </c>
      <c r="P141" s="126">
        <f>[1]Sheet1!P141</f>
        <v>0</v>
      </c>
      <c r="Q141" s="126" t="str">
        <f>[1]Sheet1!Q141</f>
        <v>Otro</v>
      </c>
      <c r="R141" s="126" t="str">
        <f>[1]Sheet1!R141</f>
        <v>Actualmente, la modificación de la fecha de término de retención en Banner se realiza con alta carga operativa y riesgo de errores manuales. Se requiere que el proceso permita cargar una base de alumnos y actualizar masivamente la columna correspondiente al término de la retención, optimizando la atención de casos asociados a condonaciones y reingresos.</v>
      </c>
      <c r="S141" s="126">
        <f>[1]Sheet1!S141</f>
        <v>0</v>
      </c>
      <c r="T141" s="126" t="str">
        <f>[1]Sheet1!T141</f>
        <v>Admisión, Matrícula y Cobranzas.</v>
      </c>
      <c r="U141" s="126" t="str">
        <f>[1]Sheet1!U141</f>
        <v>Administrativos</v>
      </c>
      <c r="V141" s="126" t="str">
        <f>[1]Sheet1!V141</f>
        <v>Excelencia operativa</v>
      </c>
      <c r="W141" s="126" t="str">
        <f>[1]Sheet1!W141</f>
        <v>No</v>
      </c>
      <c r="X141" s="126" t="str">
        <f>[1]Sheet1!X141</f>
        <v>No cuantificado o S/0</v>
      </c>
      <c r="Y141" s="126" t="str">
        <f>[1]Sheet1!Y141</f>
        <v>Mejora en la trazabilidad y control del proceso de actualización de retenciones, reducción de errores manuales y mayor oportunidad en la atención de casos de condonación gestionados por Cobranzas y Admisión.</v>
      </c>
      <c r="Z141" s="45" t="str">
        <f>[1]Sheet1!Z141</f>
        <v>https://educorpperu-my.sharepoint.com/personal/diana_zapata_laureate_pe1/_layouts/15/Doc.aspx?sourcedoc=%7B1D1DE25A-02C4-4131-B60D-1B75308F072C%7D&amp;file=Solicitud%20de%20requerimientos%20Idea%20nueva%20y%20mejo_Bruno%20Chiappe%20Vegas.pptx&amp;action=edit&amp;mobileredirect=true; https://educorpperu-my.sharepoint.com/personal/diana_zapata_laureate_pe1/Documents/Aplicaciones/Microsoft%20Forms/REGISTRO%20DE%20INICIATIVAS%20-%20GESTI%C3%93N%20DE%20LA%20DEMANDA%20(2%201/Adjuntar%20sustentos%20que%20ayuden%20al%20entendimiento%20de/Cambio%20de%20fecha%20de%20AR%20masivo%20en%20Banner%204%202026_Bruno%20Chiappe%20Vegas.pdf</v>
      </c>
      <c r="AA141" s="45">
        <f>[1]Sheet1!AA141</f>
        <v>0.60000000000000009</v>
      </c>
    </row>
    <row r="142" spans="1:27" ht="97.5" customHeight="1">
      <c r="A142" s="45">
        <f>[1]Sheet1!A142</f>
        <v>168</v>
      </c>
      <c r="B142" s="125">
        <f>[1]Sheet1!B142</f>
        <v>46161.517534722203</v>
      </c>
      <c r="C142" s="125">
        <f>[1]Sheet1!C142</f>
        <v>46161.533912036997</v>
      </c>
      <c r="D142" s="126" t="str">
        <f>[1]Sheet1!D142</f>
        <v>bruno.chiappe@laureate.pe</v>
      </c>
      <c r="E142" s="126" t="str">
        <f>[1]Sheet1!E142</f>
        <v>Bruno Chiappe Vegas</v>
      </c>
      <c r="F142" s="126" t="str">
        <f>[1]Sheet1!F142</f>
        <v>Inconsistencia en el envío de códigos de exención de la tabla intermedia a Banner</v>
      </c>
      <c r="G142" s="126" t="str">
        <f>[1]Sheet1!G142</f>
        <v>Necesitamos asegurar el correcto envío y registro de códigos de exención/descuento desde la tabla intermedia hacia Banner, para eliminar inconsistencias en la migración de información y observaciones en auditoría, logrando mayor trazabilidad, integridad de datos y cumplimiento de controles SOX.</v>
      </c>
      <c r="H142" s="126" t="str">
        <f>[1]Sheet1!H142</f>
        <v>UPN</v>
      </c>
      <c r="I142" s="126" t="str">
        <f>[1]Sheet1!I142</f>
        <v>Ivan Olivares - VP Marketing y Comercial</v>
      </c>
      <c r="J142" s="126" t="str">
        <f>[1]Sheet1!J142</f>
        <v>Ada Cadillo</v>
      </c>
      <c r="K142" s="126" t="str">
        <f>[1]Sheet1!K142</f>
        <v>https://educorpperu-my.sharepoint.com/personal/diana_zapata_laureate_pe1/Documents/Aplicaciones/Microsoft%20Forms/REGISTRO%20DE%20INICIATIVAS%20-%20GESTI%C3%93N%20DE%20LA%20DEMANDA%20(2%201/Pregunta/RITM0627055_Bruno%20Chiappe%20Vegas.pdf</v>
      </c>
      <c r="L142" s="126" t="str">
        <f>[1]Sheet1!L142</f>
        <v>Bruno Chiappe</v>
      </c>
      <c r="M142" s="82">
        <f>[1]Sheet1!M142</f>
        <v>46164</v>
      </c>
      <c r="N142" s="82" t="str">
        <f>[1]Sheet1!N142</f>
        <v>No</v>
      </c>
      <c r="O142" s="126">
        <f>[1]Sheet1!O142</f>
        <v>0</v>
      </c>
      <c r="P142" s="126">
        <f>[1]Sheet1!P142</f>
        <v>0</v>
      </c>
      <c r="Q142" s="126" t="str">
        <f>[1]Sheet1!Q142</f>
        <v>Otro</v>
      </c>
      <c r="R142" s="126" t="str">
        <f>[1]Sheet1!R142</f>
        <v>Existen casos en los que códigos de exención/descuento generados que se quedan en la tabla intermedia y no son registrados correctamente en Banner, quedando fuera del flujo esperado de procesamiento y auditoría.</v>
      </c>
      <c r="S142" s="126" t="str">
        <f>[1]Sheet1!S142</f>
        <v>Los códigos de exención que no cargaron en Banner se muestren correctamente en los casos señalados y superen el flujo de la tabla intermedia.</v>
      </c>
      <c r="T142" s="126" t="str">
        <f>[1]Sheet1!T142</f>
        <v>Admisión, Control Interno</v>
      </c>
      <c r="U142" s="126" t="str">
        <f>[1]Sheet1!U142</f>
        <v>Alumnos</v>
      </c>
      <c r="V142" s="126" t="str">
        <f>[1]Sheet1!V142</f>
        <v>Excelencia operativa</v>
      </c>
      <c r="W142" s="126" t="str">
        <f>[1]Sheet1!W142</f>
        <v>No</v>
      </c>
      <c r="X142" s="126" t="str">
        <f>[1]Sheet1!X142</f>
        <v>No cuantificado o S/0</v>
      </c>
      <c r="Y142" s="126" t="str">
        <f>[1]Sheet1!Y142</f>
        <v>La mejora permitirá fortalecer la trazabilidad e integridad de la información registrada entre CRM y Banner, incrementando la confiabilidad del proceso de integración y reforzando los controles operativos y de auditoría asociados a descuentos institucionales.</v>
      </c>
      <c r="Z142" s="45" t="str">
        <f>[1]Sheet1!Z142</f>
        <v>https://educorpperu-my.sharepoint.com/personal/diana_zapata_laureate_pe1/_layouts/15/Doc.aspx?sourcedoc=%7B207D3A43-EF86-464D-8F48-3786C2232A98%7D&amp;file=Evidencia%20incidente%20Descuentos%20(1)_Bruno%20Chiappe%20Vegas.docx&amp;action=default&amp;mobileredirect=true; https://educorpperu-my.sharepoint.com/personal/diana_zapata_laureate_pe1/_layouts/15/Doc.aspx?sourcedoc=%7BBA1A4EB7-7791-443C-AD4B-0F3D35C08837%7D&amp;file=migracion%20en%20banner%20(1)_Bruno%20Chiappe%20Vegas.docx&amp;action=default&amp;mobileredirect=true; https://educorpperu-my.sharepoint.com/personal/diana_zapata_laureate_pe1/_layouts/15/Doc.aspx?sourcedoc=%7B7104C6F5-AF88-4A44-BC3A-4C392FF51990%7D&amp;file=inconsistencia%20en%20el%20codigo%20de%20dscto%20a%20banner_Bruno%20Chiappe%20Vegas.docx&amp;action=default&amp;mobileredirect=true</v>
      </c>
      <c r="AA142" s="45">
        <f>[1]Sheet1!AA142</f>
        <v>1.2000000000000002</v>
      </c>
    </row>
    <row r="143" spans="1:27" ht="112.5" customHeight="1">
      <c r="A143" s="45">
        <f>[1]Sheet1!A143</f>
        <v>169</v>
      </c>
      <c r="B143" s="125">
        <f>[1]Sheet1!B143</f>
        <v>46161.670162037</v>
      </c>
      <c r="C143" s="125">
        <f>[1]Sheet1!C143</f>
        <v>46162.429259259297</v>
      </c>
      <c r="D143" s="126" t="str">
        <f>[1]Sheet1!D143</f>
        <v>alejandro.tello@laureate.pe</v>
      </c>
      <c r="E143" s="126" t="str">
        <f>[1]Sheet1!E143</f>
        <v>Alejandro Tello Llosa</v>
      </c>
      <c r="F143" s="126" t="str">
        <f>[1]Sheet1!F143</f>
        <v>Plataforma de Convalidación Online​ (Parte del proyecto de admisión Online)</v>
      </c>
      <c r="G143" s="126" t="str">
        <f>[1]Sheet1!G143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
​</v>
      </c>
      <c r="H143" s="126" t="str">
        <f>[1]Sheet1!H143</f>
        <v>UPN</v>
      </c>
      <c r="I143" s="126" t="str">
        <f>[1]Sheet1!I143</f>
        <v>Ivan Olivares - VP Marketing y Comercial</v>
      </c>
      <c r="J143" s="126" t="str">
        <f>[1]Sheet1!J143</f>
        <v>Roberto Yepez</v>
      </c>
      <c r="K143" s="126" t="str">
        <f>[1]Sheet1!K143</f>
        <v>https://educorpperu-my.sharepoint.com/personal/diana_zapata_laureate_pe1/Documents/Aplicaciones/Microsoft%20Forms/REGISTRO%20DE%20INICIATIVAS%20-%20GESTI%C3%93N%20DE%20LA%20DEMANDA%20(2%201/Pregunta/Fw_%20CEA%20_%20Laureate%20_%20Admisi%C3%B3n%20Online%20UPN%20(Apr_Alejandro%20Tello%20Llos.pdf</v>
      </c>
      <c r="L143" s="126" t="str">
        <f>[1]Sheet1!L143</f>
        <v>Bruno Chiappe</v>
      </c>
      <c r="M143" s="82">
        <f>[1]Sheet1!M143</f>
        <v>46199</v>
      </c>
      <c r="N143" s="82" t="str">
        <f>[1]Sheet1!N143</f>
        <v>Si</v>
      </c>
      <c r="O143" s="126" t="str">
        <f>[1]Sheet1!O143</f>
        <v>Revenue Growth</v>
      </c>
      <c r="P143" s="126">
        <f>[1]Sheet1!P143</f>
        <v>7541</v>
      </c>
      <c r="Q143" s="126" t="str">
        <f>[1]Sheet1!Q143</f>
        <v>Otro</v>
      </c>
      <c r="R143" s="126" t="str">
        <f>[1]Sheet1!R143</f>
        <v>La convalidación académica tradicional es dependiente de la disponibilidad de los asesores, este proceso puede  tomar tiempos de evaluación de 45 a 60 minutos en promedio y para el registro de la convalidación en Banner se sigue una serie de procesos manuales que pueden tomar varios días de ejecución, lo que  lo convierte en un proceso largo y complejo.</v>
      </c>
      <c r="S143" s="126" t="str">
        <f>[1]Sheet1!S143</f>
        <v xml:space="preserve">Se espera contar con una plataforma digital que permita realizar una convalidación automática desde generar el resultado de convalidación hasta llevar su registro a Banner, sin que pase por atención de asesores </v>
      </c>
      <c r="T143" s="126" t="str">
        <f>[1]Sheet1!T143</f>
        <v>Proceso de convalidación: https://app.mural.co/t/upn5433/m/upn5433/1771447482504/434d0d9c4ff682dc4ab48e0f6e6120c82a314456
(ingresar como invitado)
Responsables de áreas impactadas:
Gustavo Kato - Vicerrectorado académico
Nestor Ayasta - Control y mejora continua 
Carlos Diez - Secretaria académica</v>
      </c>
      <c r="U143" s="126" t="str">
        <f>[1]Sheet1!U143</f>
        <v>Administrativos</v>
      </c>
      <c r="V143" s="126" t="str">
        <f>[1]Sheet1!V143</f>
        <v>Crecimiento escalable</v>
      </c>
      <c r="W143" s="126" t="str">
        <f>[1]Sheet1!W143</f>
        <v>No</v>
      </c>
      <c r="X143" s="126" t="str">
        <f>[1]Sheet1!X143</f>
        <v>Mayor a S/500,000.00</v>
      </c>
      <c r="Y143" s="126" t="str">
        <f>[1]Sheet1!Y143</f>
        <v>-Registrar datos académicos previos (institución de origen, carrera, ciclos cursados)​
-Cargar documentación de sustento (sílabos, certificados de estudios, constancias)​
-Ejecutar análisis de convalidación con 2 niveles de precisión: Simulación(60%), Completo (95%)​
-Visualizar resultados de convalidación por curso, con equivalencias y ciclo de ingreso sugerido​
-Descargar documentos generados (informe de convalidación, reporte de equivalencias)​
-Derivar automáticamente al flujo de admisión cuando el prospecto decide continuar con su inscripción​
-Registrar la convalidación en Banner.</v>
      </c>
      <c r="Z143" s="45" t="str">
        <f>[1]Sheet1!Z143</f>
        <v>https://educorpperu-my.sharepoint.com/personal/diana_zapata_laureate_pe1/_layouts/15/Doc.aspx?sourcedoc=%7B37E2E561-0755-4805-97DC-533EA38536EA%7D&amp;file=Solicitud%20de%20requerimientos%20Idea%20nueva%20y%20mejo_Alejandro%20Tello%20Llos.pptx&amp;action=edit&amp;mobileredirect=true</v>
      </c>
      <c r="AA143" s="45">
        <f>[1]Sheet1!AA143</f>
        <v>2.9</v>
      </c>
    </row>
    <row r="144" spans="1:27" ht="44.25" customHeight="1">
      <c r="A144" s="45">
        <f>[1]Sheet1!A144</f>
        <v>170</v>
      </c>
      <c r="B144" s="125">
        <f>[1]Sheet1!B144</f>
        <v>46162.470543981501</v>
      </c>
      <c r="C144" s="125">
        <f>[1]Sheet1!C144</f>
        <v>46162.486342592601</v>
      </c>
      <c r="D144" s="126" t="str">
        <f>[1]Sheet1!D144</f>
        <v>franco.vera@laureate.pe</v>
      </c>
      <c r="E144" s="126" t="str">
        <f>[1]Sheet1!E144</f>
        <v>Franco Manuel Vera Sanchez</v>
      </c>
      <c r="F144" s="126" t="str">
        <f>[1]Sheet1!F144</f>
        <v>Corrección de diferencias entre Peoplesoft y Datalake (UPN)</v>
      </c>
      <c r="G144" s="126" t="str">
        <f>[1]Sheet1!G144</f>
        <v>Resolver los siguientes escenarios:
-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H144" s="126" t="str">
        <f>[1]Sheet1!H144</f>
        <v>UPN</v>
      </c>
      <c r="I144" s="126" t="str">
        <f>[1]Sheet1!I144</f>
        <v>Humberto Marotta - Tecnologías y transformación digital</v>
      </c>
      <c r="J144" s="126" t="str">
        <f>[1]Sheet1!J144</f>
        <v>Iván Rengifo</v>
      </c>
      <c r="K144" s="126" t="str">
        <f>[1]Sheet1!K144</f>
        <v>https://educorpperu-my.sharepoint.com/personal/diana_zapata_laureate_pe1/Documents/Aplicaciones/Microsoft%20Forms/REGISTRO%20DE%20INICIATIVAS%20-%20GESTI%C3%93N%20DE%20LA%20DEMANDA%20(2%201/Pregunta/VB%20Humberto%20Data%20Lake_Franco%20Manuel%20Vera%20S.pdf</v>
      </c>
      <c r="L144" s="126" t="str">
        <f>[1]Sheet1!L144</f>
        <v>Gerson Vereau</v>
      </c>
      <c r="M144" s="82">
        <f>[1]Sheet1!M144</f>
        <v>46192</v>
      </c>
      <c r="N144" s="82" t="str">
        <f>[1]Sheet1!N144</f>
        <v>No</v>
      </c>
      <c r="O144" s="126">
        <f>[1]Sheet1!O144</f>
        <v>0</v>
      </c>
      <c r="P144" s="126">
        <f>[1]Sheet1!P144</f>
        <v>0</v>
      </c>
      <c r="Q144" s="126" t="str">
        <f>[1]Sheet1!Q144</f>
        <v>Otro</v>
      </c>
      <c r="R144" s="126" t="str">
        <f>[1]Sheet1!R144</f>
        <v>- Existen procesos en el aplicativo que actualizan información, pero no consignan el campo de última fecha de modificación de manera correcta, siendo este campo el que utilizamos en Data Lake para cargar de manera incremental los registros que se han modificado el día anterior. 
Como consecuencia de esto, la información del Data Lake NO esta actualizada como lo está el aplicativo.
 - Existen procesos en el aplicativo que insertan información pero que en el campo "fecha de creación de registro" consignan una fecha que no corresponde a la fecha real de creación del registro, siendo este el campo que utilizamos para traer de manera incremental los registros que se han creado el día anterior. 
Como consecuencia de esto, la información del Data Lake NO esta actualizada como lo está el aplicativo.
 - Se hacen ejecuciones por Base de Datos de manera directa por el aplicativo que eliminan registros, y también procesos dentro del aplicativo que le permiten al usuario eliminar registros de la Base de Datos. Estas eliminaciones aparentemente no quedan registradas en ningún log. 
Como consecuencia de esto, la información del Data Lake tiene registros que en el aplicativo han sido eliminados.</v>
      </c>
      <c r="S144" s="126" t="str">
        <f>[1]Sheet1!S144</f>
        <v>Lograr que la data de Peoplesoft que se modifique (actualizaciones, inserciones, eliminaciones), pueda ser detectadas por los procesos de ingesta del Data Lake.</v>
      </c>
      <c r="T144" s="126" t="str">
        <f>[1]Sheet1!T144</f>
        <v>Data &amp; BI y todas las áreas usuarias que consumen información de Datalake. Finanzas y Comercial.</v>
      </c>
      <c r="U144" s="126" t="str">
        <f>[1]Sheet1!U144</f>
        <v>Administrativos</v>
      </c>
      <c r="V144" s="126" t="str">
        <f>[1]Sheet1!V144</f>
        <v>Excelencia operativa</v>
      </c>
      <c r="W144" s="126" t="str">
        <f>[1]Sheet1!W144</f>
        <v>No</v>
      </c>
      <c r="X144" s="126" t="str">
        <f>[1]Sheet1!X144</f>
        <v>No cuantificado o S/0</v>
      </c>
      <c r="Y144" s="126" t="str">
        <f>[1]Sheet1!Y144</f>
        <v>Contar con la integridad en la información expuesta al negocio (usuario final), dede el Data Lake</v>
      </c>
      <c r="Z144" s="45" t="str">
        <f>[1]Sheet1!Z144</f>
        <v>https://educorpperu-my.sharepoint.com/personal/diana_zapata_laureate_pe1/_layouts/15/Doc.aspx?sourcedoc=%7B9B60D2EC-56A9-4322-A2C8-2929855D0082%7D&amp;file=Incidente%20PS_Franco%20Manuel%20Vera%20S.pptx&amp;action=edit&amp;mobileredirect=true</v>
      </c>
      <c r="AA144" s="45">
        <f>[1]Sheet1!AA144</f>
        <v>0.60000000000000009</v>
      </c>
    </row>
    <row r="145" spans="1:27" ht="18.75" customHeight="1">
      <c r="A145" s="45">
        <f>[1]Sheet1!A145</f>
        <v>171</v>
      </c>
      <c r="B145" s="125">
        <f>[1]Sheet1!B145</f>
        <v>46167.515682870398</v>
      </c>
      <c r="C145" s="125">
        <f>[1]Sheet1!C145</f>
        <v>46167.642662036997</v>
      </c>
      <c r="D145" s="126" t="str">
        <f>[1]Sheet1!D145</f>
        <v>angela.lucano@laureate.pe</v>
      </c>
      <c r="E145" s="126" t="str">
        <f>[1]Sheet1!E145</f>
        <v>Angela Lucano Carranza</v>
      </c>
      <c r="F145" s="126" t="str">
        <f>[1]Sheet1!F145</f>
        <v>Exploración de funcionalidades para activación de Copilot en CRM para Canales Inbound</v>
      </c>
      <c r="G145" s="126" t="str">
        <f>[1]Sheet1!G145</f>
        <v>Necesitamos implementar y habilitar funcionalidades de Copilot dentro del CRM Institucional para automatizar la generación de resúmenes de casos, sugerencias de respuestas y asistencia en redacción, para que el equipo de Experiencia del Estudiante pueda gestionar tickets y consultas de manera más eficiente, logrando una reducción en los tiempos de respuesta, mayor productividad operativa, mejora en la calidad de las comunicaciones y una mejor experiencia del estudiante.</v>
      </c>
      <c r="H145" s="126" t="str">
        <f>[1]Sheet1!H145</f>
        <v>LAU</v>
      </c>
      <c r="I145" s="126" t="str">
        <f>[1]Sheet1!I145</f>
        <v>Mónica García - VP Operaciones Digitales y Online</v>
      </c>
      <c r="J145" s="126" t="str">
        <f>[1]Sheet1!J145</f>
        <v>Lizbeth Bautista</v>
      </c>
      <c r="K145" s="126" t="str">
        <f>[1]Sheet1!K145</f>
        <v>https://educorpperu-my.sharepoint.com/personal/diana_zapata_laureate_pe1/Documents/Aplicaciones/Microsoft%20Forms/REGISTRO%20DE%20INICIATIVAS%20-%20GESTI%C3%93N%20DE%20LA%20DEMANDA%20(2%201/Pregunta/Luis%20Roncal%20-%20VB%20Requerimientos%20priorizados%20L_Angela%20Lucano%20Carran.pdf</v>
      </c>
      <c r="L145" s="126" t="str">
        <f>[1]Sheet1!L145</f>
        <v>Ángela Lucano</v>
      </c>
      <c r="M145" s="82">
        <f>[1]Sheet1!M145</f>
        <v>46203</v>
      </c>
      <c r="N145" s="82" t="str">
        <f>[1]Sheet1!N145</f>
        <v>No</v>
      </c>
      <c r="O145" s="126">
        <f>[1]Sheet1!O145</f>
        <v>0</v>
      </c>
      <c r="P145" s="126">
        <f>[1]Sheet1!P145</f>
        <v>0</v>
      </c>
      <c r="Q145" s="126" t="str">
        <f>[1]Sheet1!Q145</f>
        <v>Otro</v>
      </c>
      <c r="R145" s="126" t="str">
        <f>[1]Sheet1!R145</f>
        <v>Actualmente, la gestión de tickets, consultas y correos dentro del CRM requiere una alta carga operativa manual por parte del equipo de Experiencia del Estudiante. Las respuestas son redactadas manualmente, los casos deben revisarse individualmente para comprender el historial del estudiante y existe dispersión de información en los registros 360.</v>
      </c>
      <c r="S145" s="126" t="str">
        <f>[1]Sheet1!S145</f>
        <v>Contar con Copilot habilitado e integrado en el CRM Institucional para todo el equipo de Experiencia del Estudiante. Con esta implementación se espera reducir inicialmente en un 20% el tiempo promedio de gestión de consultas. Generación automática de resúmenes de casos e historial 360 del estudiante. Sugerencias inteligentes de respuestas para tickets y correos. Asistencia en redacción y mejora de comunicaciones. Acceso uniforme a funcionalidades de IA para todos los usuarios del CRM. Administración y configuración centralizada de Copilot por parte del equipo de atención. Estandarización de respuestas y procesos de atención.</v>
      </c>
      <c r="T145" s="126" t="str">
        <f>[1]Sheet1!T145</f>
        <v>Todas las áreas que interactúan en Contacto UPN (13 áreas) y alumnos.</v>
      </c>
      <c r="U145" s="126" t="str">
        <f>[1]Sheet1!U145</f>
        <v>Alumnos</v>
      </c>
      <c r="V145" s="126" t="str">
        <f>[1]Sheet1!V145</f>
        <v>Experiencia</v>
      </c>
      <c r="W145" s="126" t="str">
        <f>[1]Sheet1!W145</f>
        <v>No</v>
      </c>
      <c r="X145" s="126" t="str">
        <f>[1]Sheet1!X145</f>
        <v>No cuantificado o S/0</v>
      </c>
      <c r="Y145" s="126" t="str">
        <f>[1]Sheet1!Y145</f>
        <v>Atención más rápida y eficiente.
Respuestas más claras, consistentes y alineadas institucionalmente.
Mejor experiencia del estudiante durante sus interacciones.
Mayor confianza del equipo en la gestión de casos complejos.
Reducción de carga operativa y desgaste administrativo.
Mejora en la adopción de herramientas inteligentes dentro de la organización.
Fortalecimiento de una cultura orientada a innovación y eficiencia operativa.</v>
      </c>
      <c r="Z145" s="45" t="str">
        <f>[1]Sheet1!Z145</f>
        <v>https://educorpperu-my.sharepoint.com/personal/diana_zapata_laureate_pe1/_layouts/15/Doc.aspx?sourcedoc=%7BA78C9F0D-CC13-429E-ACE1-754CB7241C36%7D&amp;file=Solicitud%20de%20requerimientos%20-%20Exploraci%C3%B3n%20de_Angela%20Lucano%20Carran.pptx&amp;action=edit&amp;mobileredirect=true</v>
      </c>
      <c r="AA145" s="45">
        <f>[1]Sheet1!AA145</f>
        <v>1.3</v>
      </c>
    </row>
    <row r="146" spans="1:27" ht="18.75" customHeight="1">
      <c r="A146" s="45">
        <f>[1]Sheet1!A146</f>
        <v>172</v>
      </c>
      <c r="B146" s="125">
        <f>[1]Sheet1!B146</f>
        <v>46167.646388888897</v>
      </c>
      <c r="C146" s="125">
        <f>[1]Sheet1!C146</f>
        <v>46167.6551273148</v>
      </c>
      <c r="D146" s="126" t="str">
        <f>[1]Sheet1!D146</f>
        <v>angela.lucano@laureate.pe</v>
      </c>
      <c r="E146" s="126" t="str">
        <f>[1]Sheet1!E146</f>
        <v>Angela Lucano Carranza</v>
      </c>
      <c r="F146" s="126" t="str">
        <f>[1]Sheet1!F146</f>
        <v>Exploración de funcionalidades de Teams en integración con el CRM para Canales Inbound</v>
      </c>
      <c r="G146" s="126" t="str">
        <f>[1]Sheet1!G146</f>
        <v>Necesitamos integrar Microsoft Teams con el CRM Institucional para centralizar la comunicación, colaboración y gestión de casos del equipo de Experiencia al Estudiante, permitiendo visualizar, compartir, editar y dar seguimiento a registros de alumnos directamente desde Teams, logrando respuestas más ágiles, reducción de tiempos operativos, mejora en la calidad de atención y una experiencia más satisfactoria para el estudiante.</v>
      </c>
      <c r="H146" s="126" t="str">
        <f>[1]Sheet1!H146</f>
        <v>CORP</v>
      </c>
      <c r="I146" s="126" t="str">
        <f>[1]Sheet1!I146</f>
        <v>Mónica García - VP Operaciones Digitales y Online</v>
      </c>
      <c r="J146" s="126" t="str">
        <f>[1]Sheet1!J146</f>
        <v>Lizbeth Bautista</v>
      </c>
      <c r="K146" s="126" t="str">
        <f>[1]Sheet1!K146</f>
        <v>https://educorpperu-my.sharepoint.com/personal/diana_zapata_laureate_pe1/Documents/Aplicaciones/Microsoft%20Forms/REGISTRO%20DE%20INICIATIVAS%20-%20GESTI%C3%93N%20DE%20LA%20DEMANDA%20(2%201/Pregunta/Luis%20Roncal%20-%20VB%20Requerimientos%20priorizados%20L_Angela%20Lucano%20Carran%201.pdf</v>
      </c>
      <c r="L146" s="126" t="str">
        <f>[1]Sheet1!L146</f>
        <v>Ángela Lucano</v>
      </c>
      <c r="M146" s="82">
        <f>[1]Sheet1!M146</f>
        <v>46203</v>
      </c>
      <c r="N146" s="82" t="str">
        <f>[1]Sheet1!N146</f>
        <v>No</v>
      </c>
      <c r="O146" s="126">
        <f>[1]Sheet1!O146</f>
        <v>0</v>
      </c>
      <c r="P146" s="126">
        <f>[1]Sheet1!P146</f>
        <v>0</v>
      </c>
      <c r="Q146" s="126" t="str">
        <f>[1]Sheet1!Q146</f>
        <v>Otro</v>
      </c>
      <c r="R146" s="126" t="str">
        <f>[1]Sheet1!R146</f>
        <v>Actualmente, la gestión de consultas y tickets requiere alternar entre múltiples plataformas (CRM, Teams, correo y llamadas), generando pérdida de tiempo, duplicación de tareas, menor trazabilidad de la información y demoras en la resolución de casos. La colaboración interna depende de compartir información manualmente, lo que impacta negativamente en los tiempos de respuesta, el cumplimiento de SLA y la consistencia de la atención brindada al estudiante.</v>
      </c>
      <c r="S146" s="126" t="str">
        <f>[1]Sheet1!S146</f>
        <v>Contar con una integración nativa entre Microsoft Teams y el CRM Institucional que permita al equipo colaborar en tiempo real sobre registros de alumnos, compartir casos en chats y canales, gestionar reuniones, llamadas y archivos desde una única interfaz, facilitando una atención más rápida, coordinada y eficiente.</v>
      </c>
      <c r="T146" s="126" t="str">
        <f>[1]Sheet1!T146</f>
        <v>Todas las áreas que interactúan en Contacto UPN (13 áreas) y alumnos.</v>
      </c>
      <c r="U146" s="126" t="str">
        <f>[1]Sheet1!U146</f>
        <v>Alumnos</v>
      </c>
      <c r="V146" s="126" t="str">
        <f>[1]Sheet1!V146</f>
        <v>Excelencia operativa</v>
      </c>
      <c r="W146" s="126" t="str">
        <f>[1]Sheet1!W146</f>
        <v>No</v>
      </c>
      <c r="X146" s="126" t="str">
        <f>[1]Sheet1!X146</f>
        <v>No cuantificado o S/0</v>
      </c>
      <c r="Y146" s="126" t="str">
        <f>[1]Sheet1!Y146</f>
        <v>Mayor colaboración entre áreas y agentes de atención.
Acceso centralizado a la información del alumno.
Menor cambio entre pantallas y herramientas.
Mejor trazabilidad y seguimiento de casos.
Mayor consistencia en las respuestas brindadas.
Reducción de reprocesos y tareas manuales.
Mejor experiencia del estudiante en la atención recibida.
Mayor adopción y eficiencia en el uso del CRM.
Facilitación del trabajo híbrido y remoto.</v>
      </c>
      <c r="Z146" s="45" t="str">
        <f>[1]Sheet1!Z146</f>
        <v>https://educorpperu-my.sharepoint.com/personal/diana_zapata_laureate_pe1/_layouts/15/Doc.aspx?sourcedoc=%7BD89DCF38-9B8C-468D-88D9-0CA782BE04B7%7D&amp;file=Solicitud%20de%20Requerimiento%20-%20Teams%20en%20CRM_Angela%20Lucano%20Carran.pptx&amp;action=edit&amp;mobileredirect=true</v>
      </c>
      <c r="AA146" s="45">
        <f>[1]Sheet1!AA146</f>
        <v>1.2000000000000002</v>
      </c>
    </row>
    <row r="147" spans="1:27" ht="18.75" customHeight="1">
      <c r="A147" s="45">
        <f>[1]Sheet1!A147</f>
        <v>173</v>
      </c>
      <c r="B147" s="125">
        <f>[1]Sheet1!B147</f>
        <v>46167.6551736111</v>
      </c>
      <c r="C147" s="125">
        <f>[1]Sheet1!C147</f>
        <v>46167.703831018502</v>
      </c>
      <c r="D147" s="126" t="str">
        <f>[1]Sheet1!D147</f>
        <v>angela.lucano@laureate.pe</v>
      </c>
      <c r="E147" s="126" t="str">
        <f>[1]Sheet1!E147</f>
        <v>Angela Lucano Carranza</v>
      </c>
      <c r="F147" s="126" t="str">
        <f>[1]Sheet1!F147</f>
        <v>UPN - Revisión de la data de EPEC en CRM</v>
      </c>
      <c r="G147" s="126" t="str">
        <f>[1]Sheet1!G147</f>
        <v>Necesitamos validar y corregir la configuración de estudiantes de Posgrado (EPEC) en el CRM para que el 100% de la población pueda acceder y generar tickets en el canal de atención, logrando una experiencia homogénea, mayor trazabilidad de los casos y una reducción de incidencias relacionadas con accesos restringidos.</v>
      </c>
      <c r="H147" s="126" t="str">
        <f>[1]Sheet1!H147</f>
        <v>UPN</v>
      </c>
      <c r="I147" s="126" t="str">
        <f>[1]Sheet1!I147</f>
        <v>Mónica García - VP Operaciones Digitales y Online</v>
      </c>
      <c r="J147" s="126" t="str">
        <f>[1]Sheet1!J147</f>
        <v>Lizbeth Bautista</v>
      </c>
      <c r="K147" s="126" t="str">
        <f>[1]Sheet1!K147</f>
        <v>https://educorpperu-my.sharepoint.com/personal/diana_zapata_laureate_pe1/Documents/Aplicaciones/Microsoft%20Forms/REGISTRO%20DE%20INICIATIVAS%20-%20GESTI%C3%93N%20DE%20LA%20DEMANDA%20(2%201/Pregunta/Luis%20Roncal%20-%20VB%20Requerimientos%20priorizados%20L_Angela%20Lucano%20Carran%202.pdf</v>
      </c>
      <c r="L147" s="126" t="str">
        <f>[1]Sheet1!L147</f>
        <v>Ángela Lucano</v>
      </c>
      <c r="M147" s="82">
        <f>[1]Sheet1!M147</f>
        <v>46188</v>
      </c>
      <c r="N147" s="82" t="str">
        <f>[1]Sheet1!N147</f>
        <v>No</v>
      </c>
      <c r="O147" s="126">
        <f>[1]Sheet1!O147</f>
        <v>0</v>
      </c>
      <c r="P147" s="126">
        <f>[1]Sheet1!P147</f>
        <v>0</v>
      </c>
      <c r="Q147" s="126" t="str">
        <f>[1]Sheet1!Q147</f>
        <v>Otro</v>
      </c>
      <c r="R147" s="126" t="str">
        <f>[1]Sheet1!R147</f>
        <v>Actualmente, solo un grupo parcial de estudiantes EPEC puede generar tickets en el CRM debido a posibles inconsistencias en la carga de datos, configuraciones incompletas de perfiles, roles o permisos de acceso. Esta situación genera restricciones en la atención, obliga a utilizar canales alternos no controlados y limita la trazabilidad y gestión centralizada de consultas.</v>
      </c>
      <c r="S147" s="126" t="str">
        <f>[1]Sheet1!S147</f>
        <v>Contar con la totalidad de estudiantes EPEC correctamente registrados y configurados en el CRM, con acceso habilitado al canal de atención y capacidad de generar tickets sin restricciones, asegurando una gestión centralizada, trazable y homogénea de sus consultas.</v>
      </c>
      <c r="T147" s="126" t="str">
        <f>[1]Sheet1!T147</f>
        <v>Proceso de atención y respuesta de consultas en CRM (cierre de tickets y medición de satisfacción)
Estudiantes de Posgrado (EPEC), asesores de atención, equipo de Experiencia del Estudiante y áreas de Calidad</v>
      </c>
      <c r="U147" s="126" t="str">
        <f>[1]Sheet1!U147</f>
        <v>Alumnos</v>
      </c>
      <c r="V147" s="126" t="str">
        <f>[1]Sheet1!V147</f>
        <v>Experiencia</v>
      </c>
      <c r="W147" s="126" t="str">
        <f>[1]Sheet1!W147</f>
        <v>No</v>
      </c>
      <c r="X147" s="126" t="str">
        <f>[1]Sheet1!X147</f>
        <v>No cuantificado o S/0</v>
      </c>
      <c r="Y147" s="126" t="str">
        <f>[1]Sheet1!Y147</f>
        <v>Incremento de la cobertura de acceso al canal CRM hasta alcanzar al 100% de estudiantes EPEC registrados.
Reducción de incidencias asociadas a problemas de acceso a la ticketera.
Mejora en indicadores de atención y satisfacción estudiantil.
Mayor trazabilidad y control de los casos gestionados desde CRM.
Reducción del uso de canales alternos y consultas fuera del flujo oficial.</v>
      </c>
      <c r="Z147" s="45" t="str">
        <f>[1]Sheet1!Z147</f>
        <v>https://educorpperu-my.sharepoint.com/personal/diana_zapata_laureate_pe1/_layouts/15/Doc.aspx?sourcedoc=%7B67F35B33-82A6-4B61-B1DB-6F15D08C5F8D%7D&amp;file=REVISI%C3%93N%20DATA%20DE%20EPEC_Angela%20Lucano%20Carran.pptx&amp;action=edit&amp;mobileredirect=true</v>
      </c>
      <c r="AA147" s="45">
        <f>[1]Sheet1!AA147</f>
        <v>1.3</v>
      </c>
    </row>
    <row r="148" spans="1:27" ht="18.75" customHeight="1">
      <c r="A148" s="45">
        <f>[1]Sheet1!A148</f>
        <v>174</v>
      </c>
      <c r="B148" s="125">
        <f>[1]Sheet1!B148</f>
        <v>46167.833217592597</v>
      </c>
      <c r="C148" s="125">
        <f>[1]Sheet1!C148</f>
        <v>46167.866180555597</v>
      </c>
      <c r="D148" s="126" t="str">
        <f>[1]Sheet1!D148</f>
        <v>angela.lucano@laureate.pe</v>
      </c>
      <c r="E148" s="126" t="str">
        <f>[1]Sheet1!E148</f>
        <v>Angela Lucano Carranza</v>
      </c>
      <c r="F148" s="126" t="str">
        <f>[1]Sheet1!F148</f>
        <v>UPN - Unificar la respuesta del caso y la encuesta de satisfacción por la atención</v>
      </c>
      <c r="G148" s="126" t="str">
        <f>[1]Sheet1!G148</f>
        <v>Necesitamos integrar automáticamente el link de la encuesta de satisfacción dentro del mismo correo de respuesta enviado desde el CRM después de la atención al alumno, para centralizar la comunicación con el estudiante y simplificar su interacción, logrando incrementar la tasa de respuesta de encuestas, mejorar la representatividad y confiabilidad del NPS/CSAT, y optimizar la toma de decisiones basada en feedback real.</v>
      </c>
      <c r="H148" s="126" t="str">
        <f>[1]Sheet1!H148</f>
        <v>UPN</v>
      </c>
      <c r="I148" s="126" t="str">
        <f>[1]Sheet1!I148</f>
        <v>Mónica García - VP Operaciones Digitales y Online</v>
      </c>
      <c r="J148" s="126" t="str">
        <f>[1]Sheet1!J148</f>
        <v>Lizbeth Bautista</v>
      </c>
      <c r="K148" s="126" t="str">
        <f>[1]Sheet1!K148</f>
        <v>https://educorpperu-my.sharepoint.com/personal/diana_zapata_laureate_pe1/Documents/Aplicaciones/Microsoft%20Forms/REGISTRO%20DE%20INICIATIVAS%20-%20GESTI%C3%93N%20DE%20LA%20DEMANDA%20(2%201/Pregunta/Luis%20Roncal%20-%20VB%20Requerimientos%20priorizados%20L_Angela%20Lucano%20Carran%203.pdf</v>
      </c>
      <c r="L148" s="126" t="str">
        <f>[1]Sheet1!L148</f>
        <v>Ángela Lucano</v>
      </c>
      <c r="M148" s="82">
        <f>[1]Sheet1!M148</f>
        <v>46203</v>
      </c>
      <c r="N148" s="82" t="str">
        <f>[1]Sheet1!N148</f>
        <v>No</v>
      </c>
      <c r="O148" s="126">
        <f>[1]Sheet1!O148</f>
        <v>0</v>
      </c>
      <c r="P148" s="126">
        <f>[1]Sheet1!P148</f>
        <v>0</v>
      </c>
      <c r="Q148" s="126" t="str">
        <f>[1]Sheet1!Q148</f>
        <v>Otro</v>
      </c>
      <c r="R148" s="126" t="str">
        <f>[1]Sheet1!R148</f>
        <v>Actualmente, el estudiante recibe dos correos separados: uno con la respuesta a su caso y otro independiente con la encuesta de satisfacción. Esta dispersión genera pérdida de interacción y una baja tasa de respuesta (4%), afectando la representatividad de los indicadores de experiencia del estudiante y limitando la calidad de la información utilizada para la toma de decisiones.</v>
      </c>
      <c r="S148" s="126" t="str">
        <f>[1]Sheet1!S148</f>
        <v>Que el CRM incorpore automáticamente el link único de encuesta dentro del mismo correo de respuesta del asesor, eliminando el envío de correos separados y permitiendo que la encuesta pueda responderse una sola vez. Además, se busca estandarizar el formato de comunicación para brindar una experiencia más simple, integrada y eficiente para el estudiante.</v>
      </c>
      <c r="T148" s="126" t="str">
        <f>[1]Sheet1!T148</f>
        <v xml:space="preserve">Proceso de atención y respuesta de consultas en CRM (cierre de tickets y medición de satisfacción)
Estudiantes que utilizan la ticketera de Contacto UPN, asesores de atención, equipo de Experiencia del Estudiante y áreas de Calidad
Todas las áreas que interactúan en Contacto UPN (13 áreas). </v>
      </c>
      <c r="U148" s="126" t="str">
        <f>[1]Sheet1!U148</f>
        <v>Alumnos</v>
      </c>
      <c r="V148" s="126" t="str">
        <f>[1]Sheet1!V148</f>
        <v>Experiencia</v>
      </c>
      <c r="W148" s="126" t="str">
        <f>[1]Sheet1!W148</f>
        <v>No</v>
      </c>
      <c r="X148" s="126" t="str">
        <f>[1]Sheet1!X148</f>
        <v>No cuantificado o S/0</v>
      </c>
      <c r="Y148" s="126" t="str">
        <f>[1]Sheet1!Y148</f>
        <v>Centralización de la comunicación en un solo correo.
Mejora de la experiencia del estudiante al reducir pasos e interacción innecesaria.
Incremento en la participación de encuestas gracias a una interacción más directa y contextual.
Mayor confiabilidad y representatividad de indicadores NPS/CSAT.
Optimización operativa y reducción de carga en el envío de correos.
Mejora en la calidad de la información para análisis y toma de decisiones.
Estandarización de la comunicación enviada desde el CRM.</v>
      </c>
      <c r="Z148" s="45" t="str">
        <f>[1]Sheet1!Z148</f>
        <v>https://educorpperu-my.sharepoint.com/personal/diana_zapata_laureate_pe1/_layouts/15/Doc.aspx?sourcedoc=%7BE433D766-B8B3-4448-8F99-56194F5A6868%7D&amp;file=Requerimiento_Integraci%C3%B3n%20Encuestas%20en%20Respue_Angela%20Lucano%20Carran.pptx&amp;action=edit&amp;mobileredirect=true</v>
      </c>
      <c r="AA148" s="45">
        <f>[1]Sheet1!AA148</f>
        <v>1.3</v>
      </c>
    </row>
    <row r="149" spans="1:27" ht="18.75" customHeight="1">
      <c r="A149" s="45">
        <f>[1]Sheet1!A149</f>
        <v>175</v>
      </c>
      <c r="B149" s="125">
        <f>[1]Sheet1!B149</f>
        <v>46168.366296296299</v>
      </c>
      <c r="C149" s="125">
        <f>[1]Sheet1!C149</f>
        <v>46168.4558217593</v>
      </c>
      <c r="D149" s="126" t="str">
        <f>[1]Sheet1!D149</f>
        <v>angela.lucano@laureate.pe</v>
      </c>
      <c r="E149" s="126" t="str">
        <f>[1]Sheet1!E149</f>
        <v>Angela Lucano Carranza</v>
      </c>
      <c r="F149" s="126" t="str">
        <f>[1]Sheet1!F149</f>
        <v>UPC - Ajuste en Formulario Virtual del Libro de Reclamaciones - Obs INDECOPI</v>
      </c>
      <c r="G149" s="126" t="str">
        <f>[1]Sheet1!G149</f>
        <v>Necesitamos adecuar el formulario virtual del Libro de Reclamaciones eliminando la obligatoriedad del campo EMAIL e incorporando un mensaje emergente (push-up) que incentive el registro voluntario del correo electrónico, para asegurar el cumplimiento de los requisitos mínimos establecidos por el Reglamento del Libro de Reclamaciones, logrando mitigar riesgos regulatorios, evitar posibles sanciones de INDECOPI y garantizar la correcta implementación de la medida en las tres instituciones involucradas.</v>
      </c>
      <c r="H149" s="126" t="str">
        <f>[1]Sheet1!H149</f>
        <v>UPC</v>
      </c>
      <c r="I149" s="126" t="str">
        <f>[1]Sheet1!I149</f>
        <v>Mónica García - VP Operaciones Digitales y Online</v>
      </c>
      <c r="J149" s="126" t="str">
        <f>[1]Sheet1!J149</f>
        <v>Jose Horna</v>
      </c>
      <c r="K149" s="126" t="str">
        <f>[1]Sheet1!K149</f>
        <v>https://educorpperu-my.sharepoint.com/personal/diana_zapata_laureate_pe1/Documents/Aplicaciones/Microsoft%20Forms/REGISTRO%20DE%20INICIATIVAS%20-%20GESTI%C3%93N%20DE%20LA%20DEMANDA%20(2%201/Pregunta/VB_%20Ajuste%20campo%20correo%20electr%C3%B3nico%20LDR%20Virtu_Angela%20Lucano%20Carran.pdf</v>
      </c>
      <c r="L149" s="126" t="str">
        <f>[1]Sheet1!L149</f>
        <v>Ángela Lucano</v>
      </c>
      <c r="M149" s="82">
        <f>[1]Sheet1!M149</f>
        <v>46178</v>
      </c>
      <c r="N149" s="82" t="str">
        <f>[1]Sheet1!N149</f>
        <v>No</v>
      </c>
      <c r="O149" s="126">
        <f>[1]Sheet1!O149</f>
        <v>0</v>
      </c>
      <c r="P149" s="126">
        <f>[1]Sheet1!P149</f>
        <v>0</v>
      </c>
      <c r="Q149" s="126" t="str">
        <f>[1]Sheet1!Q149</f>
        <v>Regulatoria</v>
      </c>
      <c r="R149" s="126" t="str">
        <f>[1]Sheet1!R149</f>
        <v>Actualmente, el formulario virtual del Libro de Reclamaciones solicita el campo EMAIL como obligatorio, condición que podría contravenir lo dispuesto por el Reglamento del Libro de Reclamaciones respecto a los requisitos mínimos para la presentación de un reclamo. Esta situación expone a la institución a observaciones regulatorias, auditorías y potenciales sanciones, amonestaciones o multas por parte de INDECOPI. Además, al tratarse de una medida correctiva transversal para las tres instituciones, el incumplimiento parcial no es aceptable.</v>
      </c>
      <c r="S149" s="126" t="str">
        <f>[1]Sheet1!S149</f>
        <v>Contar con un formulario virtual alineado al marco regulatorio vigente, donde el campo EMAIL sea opcional y se complemente con un mensaje informativo que incentive de manera no restrictiva el registro del correo electrónico, asegurando el cumplimiento normativo y reduciendo la exposición a riesgos regulatorios frente a INDECOPI.</v>
      </c>
      <c r="T149" s="126" t="str">
        <f>[1]Sheet1!T149</f>
        <v>UPC, Legal y Experiencia al Estudiante, Trámites Quejas y Reclamos
Procedimiento Gestion Quejas y Reclamos</v>
      </c>
      <c r="U149" s="126" t="str">
        <f>[1]Sheet1!U149</f>
        <v>Administrativos</v>
      </c>
      <c r="V149" s="126" t="str">
        <f>[1]Sheet1!V149</f>
        <v>Experiencia</v>
      </c>
      <c r="W149" s="126" t="str">
        <f>[1]Sheet1!W149</f>
        <v>No</v>
      </c>
      <c r="X149" s="126" t="str">
        <f>[1]Sheet1!X149</f>
        <v>Menor a S/100,000.00</v>
      </c>
      <c r="Y149" s="126" t="str">
        <f>[1]Sheet1!Y149</f>
        <v>Cumplimiento del Reglamento del Libro de Reclamaciones y lineamientos de INDECOPI.
Reducción del riesgo de sanciones, multas u observaciones regulatorias.
Estandarización del cumplimiento en las tres instituciones involucradas.
Mejora de la experiencia del usuario al evitar barreras obligatorias en el registro del reclamo.
Fortalecimiento de la reputación institucional frente a entes reguladores y clientes.
Mayor trazabilidad y disposición voluntaria del correo electrónico mediante mensajes persuasivos.</v>
      </c>
      <c r="Z149" s="45" t="str">
        <f>[1]Sheet1!Z149</f>
        <v>https://educorpperu-my.sharepoint.com/personal/diana_zapata_laureate_pe1/_layouts/15/Doc.aspx?sourcedoc=%7BCD3BC25A-EE5B-4D30-9C4A-036A59DFA82A%7D&amp;file=Solicitud%20de%20requerimientos%20Idea%20nueva%20y%20mejo_Angela%20Lucano%20Carran%205.pptx&amp;action=edit&amp;mobileredirect=true</v>
      </c>
      <c r="AA149" s="45">
        <f>[1]Sheet1!AA149</f>
        <v>2.35</v>
      </c>
    </row>
    <row r="150" spans="1:27" ht="54" customHeight="1">
      <c r="A150" s="45">
        <f>[1]Sheet1!A150</f>
        <v>176</v>
      </c>
      <c r="B150" s="125">
        <f>[1]Sheet1!B150</f>
        <v>46168.397800925901</v>
      </c>
      <c r="C150" s="125">
        <f>[1]Sheet1!C150</f>
        <v>46168.905185185198</v>
      </c>
      <c r="D150" s="126" t="str">
        <f>[1]Sheet1!D150</f>
        <v>nicolas.morales@laureate.pe</v>
      </c>
      <c r="E150" s="126" t="str">
        <f>[1]Sheet1!E150</f>
        <v>Nicolas Morales Chumpitaz</v>
      </c>
      <c r="F150" s="126" t="str">
        <f>[1]Sheet1!F150</f>
        <v xml:space="preserve">Lean + IA - Optimización del proceso del relevamiento de la necesidad del cliente interno con protocolos de comunicación; y Producción y difusión de piezas de contenido para comunicación </v>
      </c>
      <c r="G150" s="126" t="str">
        <f>[1]Sheet1!G150</f>
        <v>Asegurar cumplir la necesidad de comunicar el tema que requiere y que cumpla el objetivo esperado de la comunicación en el plazo y calidad requerida. Así como, que la comunicación y su contenido sea entendible, con lenguaje sencillo, calidez, empatía, además de, conocer en tiempo real si su comunicado está siendo efectivo según el objetivo esperado</v>
      </c>
      <c r="H150" s="126" t="str">
        <f>[1]Sheet1!H150</f>
        <v>LAU</v>
      </c>
      <c r="I150" s="126" t="str">
        <f>[1]Sheet1!I150</f>
        <v>Tairi Ruillier- VP Personas y Cultura</v>
      </c>
      <c r="J150" s="126" t="str">
        <f>[1]Sheet1!J150</f>
        <v>Alfredo Ávalos</v>
      </c>
      <c r="K150" s="126" t="str">
        <f>[1]Sheet1!K150</f>
        <v>https://educorpperu-my.sharepoint.com/personal/diana_zapata_laureate_pe1/Documents/Aplicaciones/Microsoft%20Forms/REGISTRO%20DE%20INICIATIVAS%20-%20GESTI%C3%93N%20DE%20LA%20DEMANDA%20(2%201/Pregunta/RE%20%5BSPO%5D%20Iniciativa%20Productividad%20GTH%20cLEAN+I_Nicolas%20Morales%20Chum.png</v>
      </c>
      <c r="L150" s="126" t="str">
        <f>[1]Sheet1!L150</f>
        <v>Franco Vera</v>
      </c>
      <c r="M150" s="82">
        <f>[1]Sheet1!M150</f>
        <v>46387</v>
      </c>
      <c r="N150" s="82" t="str">
        <f>[1]Sheet1!N150</f>
        <v>Si</v>
      </c>
      <c r="O150" s="126" t="str">
        <f>[1]Sheet1!O150</f>
        <v>G&amp;A</v>
      </c>
      <c r="P150" s="126" t="str">
        <f>[1]Sheet1!P150</f>
        <v>77432</v>
      </c>
      <c r="Q150" s="126" t="str">
        <f>[1]Sheet1!Q150</f>
        <v>Otro</v>
      </c>
      <c r="R150" s="126" t="str">
        <f>[1]Sheet1!R150</f>
        <v>Sobreprocesamiento: Adaptar contenido manualmente a múltiples canales; carga de contenido en varias plataformas de difusión.
Movimiento Innecesario: Se busca información interna entre carpetas compartidas y otras Fuentes para recolectar los recursos para las piezas de comunicación.
Defectos: Varias versiones de brief para generar un entendimiento complete de la necesidad de la comunicación requerida por el líder.
Transporte: Requerimientos enviados por correo, envío de recursos/información por carpetas dispersas, validaciones multiples por correo.
Espera: Comunicaciones espera que proveedor produzca los contenidos requeridos, esperas en validaciones.
Talento No Utilizado: Tiempo operative en registros manuales de solicitudes en notion</v>
      </c>
      <c r="S150" s="126" t="str">
        <f>[1]Sheet1!S150</f>
        <v>Actividad 1: Entendimiento de la necesidad de comunicación  - Detallar necesidad de requerimiento* -  Capturar atributos básicos del requerimiento* - Capturar atributos básicos del requerimiento* - Validar y ajustar contenido de atributos básicos - Entender contenido del brief  Actividad 2: Planificación de cotenidos  - Generar plan inicial de contenido - Revisar y corregir plan inicial - Validar plan con gerencia de comunicaciones (35% de los casos) - Validar y ajustar plan con stakeholders  Actividad 3: Producción de Contenido y Difusión  - Recolectar recursos para las piezas de comunicación - Cargar la información de contenido - Generar en automático el contenido - Validar con usuario el contenido generado* - Adecuar las piezas generadas según el canal de comunicación - Difundir contenido</v>
      </c>
      <c r="T150" s="126" t="str">
        <f>[1]Sheet1!T150</f>
        <v>GTH - Comunicación Interna</v>
      </c>
      <c r="U150" s="126" t="str">
        <f>[1]Sheet1!U150</f>
        <v>Administrativos</v>
      </c>
      <c r="V150" s="126" t="str">
        <f>[1]Sheet1!V150</f>
        <v>Excelencia operativa</v>
      </c>
      <c r="W150" s="126" t="str">
        <f>[1]Sheet1!W150</f>
        <v>No</v>
      </c>
      <c r="X150" s="126" t="str">
        <f>[1]Sheet1!X150</f>
        <v>Mayor a S/500,000.00</v>
      </c>
      <c r="Y150" s="126" t="str">
        <f>[1]Sheet1!Y150</f>
        <v>Productividad en horas liberadas (4,190)
Mayor foco en análisis creativo y menos en tiempos de operación.
Mejora del tiempo de atención y experiencia del usuario (al evitar reprocesos con un flujo más ágil)</v>
      </c>
      <c r="Z150" s="45" t="str">
        <f>[1]Sheet1!Z150</f>
        <v>https://educorpperu-my.sharepoint.com/personal/diana_zapata_laureate_pe1/_layouts/15/Doc.aspx?sourcedoc=%7B0DB39AB2-E35E-4F2E-A876-2CA76C4F7608%7D&amp;file=LEAN%2BIA_Pitch%20TI_GTH_Nicolas%20Morales%20Chum.pptx&amp;action=edit&amp;mobileredirect=true</v>
      </c>
      <c r="AA150" s="45">
        <f>[1]Sheet1!AA150</f>
        <v>2.6999999999999997</v>
      </c>
    </row>
    <row r="151" spans="1:27" ht="66.75" customHeight="1">
      <c r="A151" s="45">
        <f>[1]Sheet1!A151</f>
        <v>177</v>
      </c>
      <c r="B151" s="125">
        <f>[1]Sheet1!B151</f>
        <v>46168.905266203699</v>
      </c>
      <c r="C151" s="125">
        <f>[1]Sheet1!C151</f>
        <v>46168.9083217593</v>
      </c>
      <c r="D151" s="126" t="str">
        <f>[1]Sheet1!D151</f>
        <v>nicolas.morales@laureate.pe</v>
      </c>
      <c r="E151" s="126" t="str">
        <f>[1]Sheet1!E151</f>
        <v>Nicolas Morales Chumpitaz</v>
      </c>
      <c r="F151" s="126" t="str">
        <f>[1]Sheet1!F151</f>
        <v xml:space="preserve">Solución para categorización y segmentación automática de Tickets. Potenciar chatbot en HCM y escalamiento automático al COE por nivel de consultas y consultas dirigidas a líderes. </v>
      </c>
      <c r="G151" s="126" t="str">
        <f>[1]Sheet1!G151</f>
        <v>Garantizar una atención inmediata, entregando información de precisa, accesible y resolutiva que permita resolver sus necesidades en el menor tiempo posible.</v>
      </c>
      <c r="H151" s="126" t="str">
        <f>[1]Sheet1!H151</f>
        <v>LAU</v>
      </c>
      <c r="I151" s="126" t="str">
        <f>[1]Sheet1!I151</f>
        <v>Tairi Ruillier- VP Personas y Cultura</v>
      </c>
      <c r="J151" s="126" t="str">
        <f>[1]Sheet1!J151</f>
        <v>Alfredo Ávalos</v>
      </c>
      <c r="K151" s="126" t="str">
        <f>[1]Sheet1!K151</f>
        <v>https://educorpperu-my.sharepoint.com/personal/diana_zapata_laureate_pe1/Documents/Aplicaciones/Microsoft%20Forms/REGISTRO%20DE%20INICIATIVAS%20-%20GESTI%C3%93N%20DE%20LA%20DEMANDA%20(2%201/Pregunta/RE%20%5BSPO%5D%20Iniciativa%20Productividad%20GTH%20cLEAN+I_Nicolas%20Morales%20Chum%201.png</v>
      </c>
      <c r="L151" s="126" t="str">
        <f>[1]Sheet1!L151</f>
        <v>Franco Vera</v>
      </c>
      <c r="M151" s="82">
        <f>[1]Sheet1!M151</f>
        <v>46387</v>
      </c>
      <c r="N151" s="82" t="str">
        <f>[1]Sheet1!N151</f>
        <v>Si</v>
      </c>
      <c r="O151" s="126" t="str">
        <f>[1]Sheet1!O151</f>
        <v>G&amp;A</v>
      </c>
      <c r="P151" s="126" t="str">
        <f>[1]Sheet1!P151</f>
        <v>77432</v>
      </c>
      <c r="Q151" s="126" t="str">
        <f>[1]Sheet1!Q151</f>
        <v>Otro</v>
      </c>
      <c r="R151" s="126" t="str">
        <f>[1]Sheet1!R151</f>
        <v>Sobreproducción: Respuestas manuales repetidas para consultas frecuentes.
Inventario: Acumulación de tickets pendientes de consultas sin resolver.
Defectos: Respuestas incorrectas e incompletas/ Falta de información.
Sobreprocesamiento: Revisión de información ya disponible// Uso de varios sistemas para una sola consulta.
Espera: Tiempos largo de espera para consultas generals
Talento No Utilizado: Especialistas que pueden terminar atendiendo consultas básicas</v>
      </c>
      <c r="S151" s="126" t="str">
        <f>[1]Sheet1!S151</f>
        <v>Actividad 1: Registrar la información requerida  - Registrar la consulta - Atención de consultas de Nivel 1 - Escalamiento de preguntas especializadas. - Atención de consultas de Nivel 2. - Registro de satisfacción  Actividad 2: Trazabilidad y Visibilidad de avance</v>
      </c>
      <c r="T151" s="126" t="str">
        <f>[1]Sheet1!T151</f>
        <v>Atención de consultas de colaboradores - GTH</v>
      </c>
      <c r="U151" s="126" t="str">
        <f>[1]Sheet1!U151</f>
        <v>Administrativos</v>
      </c>
      <c r="V151" s="126" t="str">
        <f>[1]Sheet1!V151</f>
        <v>Excelencia operativa</v>
      </c>
      <c r="W151" s="126" t="str">
        <f>[1]Sheet1!W151</f>
        <v>No</v>
      </c>
      <c r="X151" s="126" t="str">
        <f>[1]Sheet1!X151</f>
        <v>Mayor a S/500,000.00</v>
      </c>
      <c r="Y151" s="126" t="str">
        <f>[1]Sheet1!Y151</f>
        <v>7,298 Horas liberadas anual
Mejora en la experiencia del colaborador
Reducción de SLA.</v>
      </c>
      <c r="Z151" s="45" t="str">
        <f>[1]Sheet1!Z151</f>
        <v>https://educorpperu-my.sharepoint.com/personal/diana_zapata_laureate_pe1/_layouts/15/Doc.aspx?sourcedoc=%7B914F4D00-C724-43CE-B1C4-63B924EC796C%7D&amp;file=LEAN%2BIA_Pitch%20TI_GTH_Nicolas%20Morales%20Chum%201.pptx&amp;action=edit&amp;mobileredirect=true</v>
      </c>
      <c r="AA151" s="45">
        <f>[1]Sheet1!AA151</f>
        <v>2.6999999999999997</v>
      </c>
    </row>
    <row r="152" spans="1:27" ht="45" customHeight="1">
      <c r="A152" s="45">
        <f>[1]Sheet1!A152</f>
        <v>178</v>
      </c>
      <c r="B152" s="125">
        <f>[1]Sheet1!B152</f>
        <v>46168.908391203702</v>
      </c>
      <c r="C152" s="125">
        <f>[1]Sheet1!C152</f>
        <v>46168.918738425898</v>
      </c>
      <c r="D152" s="126" t="str">
        <f>[1]Sheet1!D152</f>
        <v>nicolas.morales@laureate.pe</v>
      </c>
      <c r="E152" s="126" t="str">
        <f>[1]Sheet1!E152</f>
        <v>Nicolas Morales Chumpitaz</v>
      </c>
      <c r="F152" s="126" t="str">
        <f>[1]Sheet1!F152</f>
        <v>Mejora del proceso de programación de horarios, desde la planificación hasta la carga de horarios en el sistema logrando la máxima estandarización a nivel de las instituciones y agilidad del proceso mediante la simplificación y soporte de solución tecnológica.</v>
      </c>
      <c r="G152" s="126" t="str">
        <f>[1]Sheet1!G152</f>
        <v>Garantizar que los estudiantes puedan visualizar y seleccionar fácilmente la mayor cantidad de opciones de horarios disponibles y disponibilidad inmediata —claras, completas y actualizadas— dentro de una plataforma intuitiva, simple y ágil. Esto permitirá programar cursos de manera eficiente y flexible, adaptándose a su disponibilidad.</v>
      </c>
      <c r="H152" s="126" t="str">
        <f>[1]Sheet1!H152</f>
        <v>UPC</v>
      </c>
      <c r="I152" s="126" t="str">
        <f>[1]Sheet1!I152</f>
        <v>Milagros Morgan - Rectorado UPC</v>
      </c>
      <c r="J152" s="126" t="str">
        <f>[1]Sheet1!J152</f>
        <v>Sara Miller</v>
      </c>
      <c r="K152" s="126" t="str">
        <f>[1]Sheet1!K152</f>
        <v>https://educorpperu-my.sharepoint.com/personal/diana_zapata_laureate_pe1/Documents/Aplicaciones/Microsoft%20Forms/REGISTRO%20DE%20INICIATIVAS%20-%20GESTI%C3%93N%20DE%20LA%20DEMANDA%20(2%201/Pregunta/RE%20SPO%20Iniciativa%20Productividad%20WeTalk%20cLEAN_Nicolas%20Morales%20Chum.png</v>
      </c>
      <c r="L152" s="126" t="str">
        <f>[1]Sheet1!L152</f>
        <v>Ángela Lucano</v>
      </c>
      <c r="M152" s="82">
        <f>[1]Sheet1!M152</f>
        <v>46387</v>
      </c>
      <c r="N152" s="82" t="str">
        <f>[1]Sheet1!N152</f>
        <v>Si</v>
      </c>
      <c r="O152" s="126" t="str">
        <f>[1]Sheet1!O152</f>
        <v>G&amp;A</v>
      </c>
      <c r="P152" s="126" t="str">
        <f>[1]Sheet1!P152</f>
        <v>77544</v>
      </c>
      <c r="Q152" s="126" t="str">
        <f>[1]Sheet1!Q152</f>
        <v>Otro</v>
      </c>
      <c r="R152" s="126" t="str">
        <f>[1]Sheet1!R152</f>
        <v>Sobreprocesamiento: Validaciones manuales excesivas y revisiones duplicadas para asegurar calidad de información. 
Movimiento Innecesario: Se realizan múltiples acciones manuales como copiar, pegar, revisar archivos para cruce de información, navegación entre sistemas.
Defectos: Errores en la programación de horarios (cruces, datos incompletos, inconsistencias) obligan a realizar múltiples validaciones y correcciones. Esto genera retrabajo y retrasa la publicación de horarios.
Transporte: Intercambio constante de información entre áreas, archivos y correos. La información “viaja” innecesariamente en lugar de estar centralizada y disponible en un solo sistema.
Espera: Demoras entre la planificación, validación, asignación de docentes y carga de horarios en el sistema.
Talento No Utilizado: Tareas operativas realizadas por el equipo que podría destinar mayor esfuerzo a actividades de mayor valor.</v>
      </c>
      <c r="S152" s="126" t="str">
        <f>[1]Sheet1!S152</f>
        <v>Actividad 1: Proyección de horarios  - Realizar la proyección preliminar en base a histórico y metas por campaña - Autogestión de horarios docentes - Validación de disponibilidad con horarios proyectados - Gestionar casos de ajustes de disponibilidad con el equipo académico  Actividad 2: Programación de horarios en el Sistema (bloques) - Selección de horarios priorizados(1er grupo) bajo criterios de histórico de bloques anteriores. - Realizar carga masiva de horarios en plataforma  Actividad 3: Asignación docente - Asignación de instructores - Validación de las asignaciones(excepciones) - Realizar carga masiva de asignaciones  Actividad 4: Reasignación docente - Reasignar horarios disponibles  Actividad 5: Trazabilidad y Monitoreo de la programación</v>
      </c>
      <c r="T152" s="126" t="str">
        <f>[1]Sheet1!T152</f>
        <v>Programación Horaria WeTalk</v>
      </c>
      <c r="U152" s="126" t="str">
        <f>[1]Sheet1!U152</f>
        <v>Todos</v>
      </c>
      <c r="V152" s="126" t="str">
        <f>[1]Sheet1!V152</f>
        <v>Excelencia operativa</v>
      </c>
      <c r="W152" s="126" t="str">
        <f>[1]Sheet1!W152</f>
        <v>No</v>
      </c>
      <c r="X152" s="126" t="str">
        <f>[1]Sheet1!X152</f>
        <v>Mayor a S/500,000.00</v>
      </c>
      <c r="Y152" s="126" t="str">
        <f>[1]Sheet1!Y152</f>
        <v>Mejora en la experiencia del alumno.
Reducción de un tiempo operativo por demoras en tiempo de respuesta</v>
      </c>
      <c r="Z152" s="45" t="str">
        <f>[1]Sheet1!Z152</f>
        <v>https://educorpperu-my.sharepoint.com/personal/diana_zapata_laureate_pe1/_layouts/15/Doc.aspx?sourcedoc=%7BE24CA149-F959-4495-94B1-7DA6D2881E02%7D&amp;file=LEAN%2BIA_Pitch%20TI_WeTALK_Nicolas%20Morales%20Chum.pptx&amp;action=edit&amp;mobileredirect=true</v>
      </c>
      <c r="AA152" s="45">
        <f>[1]Sheet1!AA152</f>
        <v>3.3</v>
      </c>
    </row>
    <row r="153" spans="1:27" ht="58.5" customHeight="1">
      <c r="A153" s="45">
        <f>[1]Sheet1!A153</f>
        <v>179</v>
      </c>
      <c r="B153" s="125">
        <f>[1]Sheet1!B153</f>
        <v>46168.918796296297</v>
      </c>
      <c r="C153" s="125">
        <f>[1]Sheet1!C153</f>
        <v>46168.924004629604</v>
      </c>
      <c r="D153" s="126" t="str">
        <f>[1]Sheet1!D153</f>
        <v>nicolas.morales@laureate.pe</v>
      </c>
      <c r="E153" s="126" t="str">
        <f>[1]Sheet1!E153</f>
        <v>Nicolas Morales Chumpitaz</v>
      </c>
      <c r="F153" s="126" t="str">
        <f>[1]Sheet1!F153</f>
        <v>Rediseñar proceso PT en instituciones logrando la máxima estandarización, revisión de reglas de negocio, agilidad del proceso mediante la simplificación y soporte de solución tecnológica.</v>
      </c>
      <c r="G153" s="126" t="str">
        <f>[1]Sheet1!G153</f>
        <v>Inscripción y visualización de resultados del PT de forma rápida y sencilla. Tener visibilidad de la información necesaria a lo largo del proceso (estado de trámite)</v>
      </c>
      <c r="H153" s="126" t="str">
        <f>[1]Sheet1!H153</f>
        <v>UPC</v>
      </c>
      <c r="I153" s="126" t="str">
        <f>[1]Sheet1!I153</f>
        <v>Milagros Morgan - Rectorado UPC</v>
      </c>
      <c r="J153" s="126" t="str">
        <f>[1]Sheet1!J153</f>
        <v>Sara Miller</v>
      </c>
      <c r="K153" s="126" t="str">
        <f>[1]Sheet1!K153</f>
        <v>https://educorpperu-my.sharepoint.com/personal/diana_zapata_laureate_pe1/Documents/Aplicaciones/Microsoft%20Forms/REGISTRO%20DE%20INICIATIVAS%20-%20GESTI%C3%93N%20DE%20LA%20DEMANDA%20(2%201/Pregunta/RE%20SPO%20Iniciativa%20Productividad%20WeTalk%20cLEAN_Nicolas%20Morales%20Chum%201.png</v>
      </c>
      <c r="L153" s="126" t="str">
        <f>[1]Sheet1!L153</f>
        <v>Ángela Lucano</v>
      </c>
      <c r="M153" s="82">
        <f>[1]Sheet1!M153</f>
        <v>46387</v>
      </c>
      <c r="N153" s="82" t="str">
        <f>[1]Sheet1!N153</f>
        <v>Si</v>
      </c>
      <c r="O153" s="126" t="str">
        <f>[1]Sheet1!O153</f>
        <v>G&amp;A</v>
      </c>
      <c r="P153" s="126" t="str">
        <f>[1]Sheet1!P153</f>
        <v>77545</v>
      </c>
      <c r="Q153" s="126" t="str">
        <f>[1]Sheet1!Q153</f>
        <v>Otro</v>
      </c>
      <c r="R153" s="126" t="str">
        <f>[1]Sheet1!R153</f>
        <v>Sobreprocesamiento: Desaparecen las correcciones y revisiones repetidas, ya que la plataforma evita volver a pedir o validar información que antes llegaba incompleta o incorrecta.
Movimiento Innecesario: Deja de ser necesario buscar correos, revisar carpetas o consolidar Excel, porque la información está centralizada y disponible en un único punto.
Defectos: Se eliminan los errores de datos y las inconsistencias generadas por formularios manuales, asegurando información correcta desde el inicio mediante validaciones automáticas.
Inventario: Se evita la acumulación de solicitudes pendientes de revisión, dado que la plataforma procesa inscripciones y validaciones automáticamente.
Espera: Se reduce el tiempo muerto del estudiante y del equipo, porque ya no dependen de confirmaciones o publicaciones manuales; todo se actualiza en tiempo real.
Talento No Utilizado: El equipo deja de hacer tareas operativas y repetitivas, pudiendo enfocarse en análisis y acompañamiento académico de mayor valor.</v>
      </c>
      <c r="S153" s="126" t="str">
        <f>[1]Sheet1!S153</f>
        <v>Actividad 1: Inscripción y validación  - Seleccionar la institución a la que corresponde - Registrar información para el trámite - Realizar pago en pasarela de pagos - Envío de información para rendir examen PT  Actividad 2: Inscripción en comunidades en Blackboard - Extraer reporte de alumnos inscritos - Activar en blackboard  Actividad 3: Registro de resultados - Rendición de examen - Validación de resultados (grabación) - Ajuste de resultados en BB (si aplica) - Conversión automática del resultado al nivel que corresponda - Transferencia de resultados - Notificación a alumnos sobre resultados cargados</v>
      </c>
      <c r="T153" s="126" t="str">
        <f>[1]Sheet1!T153</f>
        <v>Gestión del Placement Test - WeTalk</v>
      </c>
      <c r="U153" s="126" t="str">
        <f>[1]Sheet1!U153</f>
        <v>Alumnos</v>
      </c>
      <c r="V153" s="126" t="str">
        <f>[1]Sheet1!V153</f>
        <v>Excelencia operativa</v>
      </c>
      <c r="W153" s="126" t="str">
        <f>[1]Sheet1!W153</f>
        <v>No</v>
      </c>
      <c r="X153" s="126" t="str">
        <f>[1]Sheet1!X153</f>
        <v>Mayor a S/500,000.00</v>
      </c>
      <c r="Y153" s="126" t="str">
        <f>[1]Sheet1!Y153</f>
        <v xml:space="preserve">Mejora en la experiencia del alumno
Reducción de un tiempo operativo por demoras en tiempo de respuesta </v>
      </c>
      <c r="Z153" s="45" t="str">
        <f>[1]Sheet1!Z153</f>
        <v>https://educorpperu-my.sharepoint.com/personal/diana_zapata_laureate_pe1/_layouts/15/Doc.aspx?sourcedoc=%7B55AD0853-CF6F-4905-9B9E-EB6839E1FEE6%7D&amp;file=LEAN%2BIA_Pitch%20TI_WeTALK_Nicolas%20Morales%20Chum%201.pptx&amp;action=edit&amp;mobileredirect=true</v>
      </c>
      <c r="AA153" s="45">
        <f>[1]Sheet1!AA153</f>
        <v>3.3</v>
      </c>
    </row>
    <row r="154" spans="1:27" ht="39" customHeight="1">
      <c r="A154" s="45">
        <f>[1]Sheet1!A154</f>
        <v>180</v>
      </c>
      <c r="B154" s="125">
        <f>[1]Sheet1!B154</f>
        <v>46168.924097222203</v>
      </c>
      <c r="C154" s="125">
        <f>[1]Sheet1!C154</f>
        <v>46168.930474537003</v>
      </c>
      <c r="D154" s="126" t="str">
        <f>[1]Sheet1!D154</f>
        <v>nicolas.morales@laureate.pe</v>
      </c>
      <c r="E154" s="126" t="str">
        <f>[1]Sheet1!E154</f>
        <v>Nicolas Morales Chumpitaz</v>
      </c>
      <c r="F154" s="126" t="str">
        <f>[1]Sheet1!F154</f>
        <v>Mejora del proceso de reclutamiento y selección logrando la máxima estandarización, con reglas de negocio claras a fin de tener agilidad del proceso mediante la simplificación y soporte de soluciones tecnológicas.</v>
      </c>
      <c r="G154" s="126" t="str">
        <f>[1]Sheet1!G154</f>
        <v>Obtener el mejor candidato, según el perfil indicado, en el menor tiempo posible y mantenerlo informado a lo largo del proceso.</v>
      </c>
      <c r="H154" s="126" t="str">
        <f>[1]Sheet1!H154</f>
        <v>UPC</v>
      </c>
      <c r="I154" s="126" t="str">
        <f>[1]Sheet1!I154</f>
        <v>Milagros Morgan - Rectorado UPC</v>
      </c>
      <c r="J154" s="126" t="str">
        <f>[1]Sheet1!J154</f>
        <v>Sara Miller</v>
      </c>
      <c r="K154" s="126" t="str">
        <f>[1]Sheet1!K154</f>
        <v>https://educorpperu-my.sharepoint.com/personal/diana_zapata_laureate_pe1/Documents/Aplicaciones/Microsoft%20Forms/REGISTRO%20DE%20INICIATIVAS%20-%20GESTI%C3%93N%20DE%20LA%20DEMANDA%20(2%201/Pregunta/RE%20SPO%20Iniciativa%20Productividad%20WeTalk%20cLEAN_Nicolas%20Morales%20Chum%202.png</v>
      </c>
      <c r="L154" s="126" t="str">
        <f>[1]Sheet1!L154</f>
        <v>Ángela Lucano</v>
      </c>
      <c r="M154" s="82">
        <f>[1]Sheet1!M154</f>
        <v>46387</v>
      </c>
      <c r="N154" s="82" t="str">
        <f>[1]Sheet1!N154</f>
        <v>Si</v>
      </c>
      <c r="O154" s="126" t="str">
        <f>[1]Sheet1!O154</f>
        <v>G&amp;A</v>
      </c>
      <c r="P154" s="126" t="str">
        <f>[1]Sheet1!P154</f>
        <v>77546</v>
      </c>
      <c r="Q154" s="126" t="str">
        <f>[1]Sheet1!Q154</f>
        <v>Otro</v>
      </c>
      <c r="R154" s="126" t="str">
        <f>[1]Sheet1!R154</f>
        <v>Inventario: Contar con candidatos seleccionados que aún no pueden iniciar actividades, generando trabajo acumulado.
Transporte: Solicitar y descargar documentos de file por correo electrónico + ida y vuelta de validaciones manuales.
Movimiento Innecesario: Equipo de selección buscando plantillas de examén de suficiencia con los docentes.
Espera: Equipo de selección esperando las validaciones(apto/no apto) de los candidatos para continuar su proceso de selección. También esperan por la firma de contrato de los docentes para iniciar labores. 
Defectos: Correcciones de la información de files que se solicitan a los docentes seleccionados.
Talento No Utilizado: Tener una analista de selección haciendo monitoreo y actualización manual de cada etapa del proceso en su portal.</v>
      </c>
      <c r="S154" s="126" t="str">
        <f>[1]Sheet1!S154</f>
        <v>Actividad 1: Lanzamiento de convocatoria - Publicar ofertas laborales (externos e internos)/ Actividad 2: Evaluación de candidatos - Revisión de CVs (primer filtro) - Envío de calendy para registro de disponibilidad - Envío de examen de suficiencia de inglés - Selección de candidatos en base a resultados de suficiencia - Realizar entrevista - Solicitar carga de documentos a candidatos que pasaron la entrevista - Validación de documentos - Cruce de disponibilidad del postulante con evaluador - Envío de información a candidato sobre la clase modelo - Ejecución de clase modelo/ Actividad 3: Selección de Candidato - Envío de comunicación a candidato seleccionado - Carga de documentos para ingreso - Revisión de documentos - Trazabilidad y visibilidad de avance</v>
      </c>
      <c r="T154" s="126" t="str">
        <f>[1]Sheet1!T154</f>
        <v>Reclutamiento y Selección Docente - WeTalk</v>
      </c>
      <c r="U154" s="126" t="str">
        <f>[1]Sheet1!U154</f>
        <v>Administrativos</v>
      </c>
      <c r="V154" s="126" t="str">
        <f>[1]Sheet1!V154</f>
        <v>Excelencia operativa</v>
      </c>
      <c r="W154" s="126" t="str">
        <f>[1]Sheet1!W154</f>
        <v>No</v>
      </c>
      <c r="X154" s="126" t="str">
        <f>[1]Sheet1!X154</f>
        <v>Mayor a S/500,000.00</v>
      </c>
      <c r="Y154" s="126" t="str">
        <f>[1]Sheet1!Y154</f>
        <v>Mejora en la experiencia del docente
Optimización de tiempos en actividades
Anulación de duplicidad de tareas
Reducción de tiempo de espera de resultados de otras áreas.​</v>
      </c>
      <c r="Z154" s="45" t="str">
        <f>[1]Sheet1!Z154</f>
        <v>https://educorpperu-my.sharepoint.com/personal/diana_zapata_laureate_pe1/_layouts/15/Doc.aspx?sourcedoc=%7BBE2800F0-66FF-45BC-9415-61A7A98BD4F1%7D&amp;file=LEAN%2BIA_Pitch%20TI_WeTALK_Nicolas%20Morales%20Chum%202.pptx&amp;action=edit&amp;mobileredirect=true</v>
      </c>
      <c r="AA154" s="45">
        <f>[1]Sheet1!AA154</f>
        <v>2.6999999999999997</v>
      </c>
    </row>
    <row r="155" spans="1:27" ht="45" customHeight="1">
      <c r="A155" s="45">
        <f>[1]Sheet1!A155</f>
        <v>181</v>
      </c>
      <c r="B155" s="125">
        <f>[1]Sheet1!B155</f>
        <v>46169.490057870396</v>
      </c>
      <c r="C155" s="125">
        <f>[1]Sheet1!C155</f>
        <v>46169.525347222203</v>
      </c>
      <c r="D155" s="126" t="str">
        <f>[1]Sheet1!D155</f>
        <v>carlos.sanchez@laureate.pe</v>
      </c>
      <c r="E155" s="126" t="str">
        <f>[1]Sheet1!E155</f>
        <v>Carlos Sanchez Rubio</v>
      </c>
      <c r="F155" s="126" t="str">
        <f>[1]Sheet1!F155</f>
        <v>Microsegmentación / Nanosegmentación de Aplicaciones Críticas</v>
      </c>
      <c r="G155" s="126" t="str">
        <f>[1]Sheet1!G155</f>
        <v>Implementar microsegmentación / nanosegmentación en aplicaciones críticas, para limitar comunicaciones no autorizadas y contener movimientos laterales dentro de la red, logrando reducir la superficie de ataque y mejorar la resiliencia frente a incidentes de ciberseguridad.</v>
      </c>
      <c r="H155" s="126" t="str">
        <f>[1]Sheet1!H155</f>
        <v>CORP</v>
      </c>
      <c r="I155" s="126" t="str">
        <f>[1]Sheet1!I155</f>
        <v>Humberto Marotta - Tecnologías y transformación digital</v>
      </c>
      <c r="J155" s="126" t="str">
        <f>[1]Sheet1!J155</f>
        <v>Carlos Sánchez</v>
      </c>
      <c r="K155" s="126" t="str">
        <f>[1]Sheet1!K155</f>
        <v>https://educorpperu-my.sharepoint.com/personal/diana_zapata_laureate_pe1/Documents/Aplicaciones/Microsoft%20Forms/REGISTRO%20DE%20INICIATIVAS%20-%20GESTI%C3%93N%20DE%20LA%20DEMANDA%20(2%201/Pregunta/Implementaci%C3%B3n%20Microsegmentaci%C3%B3n%20Illumio_Carlos%20Sanchez%20Rubio.pdf</v>
      </c>
      <c r="L155" s="126" t="str">
        <f>[1]Sheet1!L155</f>
        <v>Franco Vera</v>
      </c>
      <c r="M155" s="82">
        <f>[1]Sheet1!M155</f>
        <v>46356</v>
      </c>
      <c r="N155" s="82" t="str">
        <f>[1]Sheet1!N155</f>
        <v>No</v>
      </c>
      <c r="O155" s="126">
        <f>[1]Sheet1!O155</f>
        <v>0</v>
      </c>
      <c r="P155" s="126">
        <f>[1]Sheet1!P155</f>
        <v>0</v>
      </c>
      <c r="Q155" s="126" t="str">
        <f>[1]Sheet1!Q155</f>
        <v>Seguridad TI</v>
      </c>
      <c r="R155" s="126" t="str">
        <f>[1]Sheet1!R155</f>
        <v>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v>
      </c>
      <c r="S155" s="126" t="str">
        <f>[1]Sheet1!S155</f>
        <v>Las aplicaciones críticas deben operar con reglas de comunicación mínimas necesarias, controladas a nivel granular, permitiendo únicamente el tráfico explícitamente autorizado entre componentes.</v>
      </c>
      <c r="T155" s="126" t="str">
        <f>[1]Sheet1!T155</f>
        <v xml:space="preserve">Aplicaciones y Sistemas - Soluciones de Finanzas y BackOffice
Aplicaciones en alcance:
- ASBANC UPC
- ASBANC CIB
- ASBANC UPN
- Spring UPC
- Spring CIB
- Peoplesoft HCM
- Peoplesoft 9.2
- Facturación Electrónica
</v>
      </c>
      <c r="U155" s="126" t="str">
        <f>[1]Sheet1!U155</f>
        <v>Todos</v>
      </c>
      <c r="V155" s="126" t="str">
        <f>[1]Sheet1!V155</f>
        <v>Excelencia operativa</v>
      </c>
      <c r="W155" s="126" t="str">
        <f>[1]Sheet1!W155</f>
        <v>No</v>
      </c>
      <c r="X155" s="126" t="str">
        <f>[1]Sheet1!X155</f>
        <v>Mayor a S/500,000.00</v>
      </c>
      <c r="Y155" s="126" t="str">
        <f>[1]Sheet1!Y155</f>
        <v xml:space="preserve">Fortalece la arquitectura de seguridad, mejora la contención de amenazas y reduce la superficie de ataque en entornos críticos. Incrementa la resiliencia tecnológica y mejora la capacidad de protección de servicios sensibles del negocio.
</v>
      </c>
      <c r="Z155" s="45" t="str">
        <f>[1]Sheet1!Z155</f>
        <v>https://educorpperu-my.sharepoint.com/personal/diana_zapata_laureate_pe1/Documents/Aplicaciones/Microsoft%20Forms/REGISTRO%20DE%20INICIATIVAS%20-%20GESTI%C3%93N%20DE%20LA%20DEMANDA%20(2%201/Adjuntar%20sustentos%20que%20ayuden%20al%20entendimiento%20de/ADP-%20Laureate%20Education_Carlos%20Sanchez%20Rubio.pdf</v>
      </c>
      <c r="AA155" s="45">
        <f>[1]Sheet1!AA155</f>
        <v>2.7</v>
      </c>
    </row>
    <row r="156" spans="1:27" ht="44.25" customHeight="1">
      <c r="A156" s="45">
        <f>[1]Sheet1!A156</f>
        <v>182</v>
      </c>
      <c r="B156" s="125">
        <f>[1]Sheet1!B156</f>
        <v>46169.525393518503</v>
      </c>
      <c r="C156" s="125">
        <f>[1]Sheet1!C156</f>
        <v>46169.526678240698</v>
      </c>
      <c r="D156" s="126" t="str">
        <f>[1]Sheet1!D156</f>
        <v>carlos.sanchez@laureate.pe</v>
      </c>
      <c r="E156" s="126" t="str">
        <f>[1]Sheet1!E156</f>
        <v>Carlos Sanchez Rubio</v>
      </c>
      <c r="F156" s="126" t="str">
        <f>[1]Sheet1!F156</f>
        <v>Microsegmentación / Nanosegmentación de Aplicaciones Críticas</v>
      </c>
      <c r="G156" s="126" t="str">
        <f>[1]Sheet1!G156</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6" s="126" t="str">
        <f>[1]Sheet1!H156</f>
        <v>CORP</v>
      </c>
      <c r="I156" s="126" t="str">
        <f>[1]Sheet1!I156</f>
        <v>Humberto Marotta - Tecnologías y transformación digital</v>
      </c>
      <c r="J156" s="126" t="str">
        <f>[1]Sheet1!J156</f>
        <v>Carlos Sánchez</v>
      </c>
      <c r="K156" s="126" t="str">
        <f>[1]Sheet1!K156</f>
        <v>https://educorpperu-my.sharepoint.com/personal/diana_zapata_laureate_pe1/Documents/Aplicaciones/Microsoft%20Forms/REGISTRO%20DE%20INICIATIVAS%20-%20GESTI%C3%93N%20DE%20LA%20DEMANDA%20(2%201/Pregunta/Implementaci%C3%B3n%20Microsegmentaci%C3%B3n%20Illumio_Carlos%20Sanchez%20Rubio%201.pdf</v>
      </c>
      <c r="L156" s="126" t="str">
        <f>[1]Sheet1!L156</f>
        <v>Franco Vera</v>
      </c>
      <c r="M156" s="82">
        <f>[1]Sheet1!M156</f>
        <v>46356</v>
      </c>
      <c r="N156" s="82" t="str">
        <f>[1]Sheet1!N156</f>
        <v>No</v>
      </c>
      <c r="O156" s="126">
        <f>[1]Sheet1!O156</f>
        <v>0</v>
      </c>
      <c r="P156" s="126">
        <f>[1]Sheet1!P156</f>
        <v>0</v>
      </c>
      <c r="Q156" s="126" t="str">
        <f>[1]Sheet1!Q156</f>
        <v>Seguridad TI</v>
      </c>
      <c r="R156" s="126" t="str">
        <f>[1]Sheet1!R156</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6" s="126" t="str">
        <f>[1]Sheet1!S156</f>
        <v>Las aplicaciones críticas deben operar con reglas de comunicación mínimas necesarias, controladas a nivel granular, permitiendo únicamente el tráfico explícitamente autorizado entre componentes.</v>
      </c>
      <c r="T156" s="126" t="str">
        <f>[1]Sheet1!T156</f>
        <v xml:space="preserve">Aplicaciones y Sistemas - Soluciones de Gestión Académica
Aplicaciones en alcance:
- Banner UPN
- Banner UPC
- Banner CIB
- Socrates UPC
- Socrates CIB
</v>
      </c>
      <c r="U156" s="126" t="str">
        <f>[1]Sheet1!U156</f>
        <v>Todos</v>
      </c>
      <c r="V156" s="126" t="str">
        <f>[1]Sheet1!V156</f>
        <v>Excelencia operativa</v>
      </c>
      <c r="W156" s="126" t="str">
        <f>[1]Sheet1!W156</f>
        <v>No</v>
      </c>
      <c r="X156" s="126" t="str">
        <f>[1]Sheet1!X156</f>
        <v>Mayor a S/500,000.00</v>
      </c>
      <c r="Y156" s="126" t="str">
        <f>[1]Sheet1!Y156</f>
        <v xml:space="preserve">Fortalece la arquitectura de seguridad, mejora la contención de amenazas y reduce la superficie de ataque en entornos críticos. Incrementa la resiliencia tecnológica y mejora la capacidad de protección de servicios sensibles del negocio.
</v>
      </c>
      <c r="Z156" s="45" t="str">
        <f>[1]Sheet1!Z156</f>
        <v>https://educorpperu-my.sharepoint.com/personal/diana_zapata_laureate_pe1/Documents/Aplicaciones/Microsoft%20Forms/REGISTRO%20DE%20INICIATIVAS%20-%20GESTI%C3%93N%20DE%20LA%20DEMANDA%20(2%201/Adjuntar%20sustentos%20que%20ayuden%20al%20entendimiento%20de/ADP-%20Laureate%20Education_Carlos%20Sanchez%20Rubio%201.pdf</v>
      </c>
      <c r="AA156" s="45">
        <f>[1]Sheet1!AA156</f>
        <v>2.7</v>
      </c>
    </row>
    <row r="157" spans="1:27" ht="57" customHeight="1">
      <c r="A157" s="45">
        <f>[1]Sheet1!A157</f>
        <v>183</v>
      </c>
      <c r="B157" s="125">
        <f>[1]Sheet1!B157</f>
        <v>46169.526724536998</v>
      </c>
      <c r="C157" s="125">
        <f>[1]Sheet1!C157</f>
        <v>46169.527997685203</v>
      </c>
      <c r="D157" s="126" t="str">
        <f>[1]Sheet1!D157</f>
        <v>carlos.sanchez@laureate.pe</v>
      </c>
      <c r="E157" s="126" t="str">
        <f>[1]Sheet1!E157</f>
        <v>Carlos Sanchez Rubio</v>
      </c>
      <c r="F157" s="126" t="str">
        <f>[1]Sheet1!F157</f>
        <v>Microsegmentación / Nanosegmentación de Aplicaciones Críticas</v>
      </c>
      <c r="G157" s="126" t="str">
        <f>[1]Sheet1!G157</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7" s="126" t="str">
        <f>[1]Sheet1!H157</f>
        <v>CORP</v>
      </c>
      <c r="I157" s="126" t="str">
        <f>[1]Sheet1!I157</f>
        <v>Humberto Marotta - Tecnologías y transformación digital</v>
      </c>
      <c r="J157" s="126" t="str">
        <f>[1]Sheet1!J157</f>
        <v>Carlos Sánchez</v>
      </c>
      <c r="K157" s="126" t="str">
        <f>[1]Sheet1!K157</f>
        <v>https://educorpperu-my.sharepoint.com/personal/diana_zapata_laureate_pe1/Documents/Aplicaciones/Microsoft%20Forms/REGISTRO%20DE%20INICIATIVAS%20-%20GESTI%C3%93N%20DE%20LA%20DEMANDA%20(2%201/Pregunta/Implementaci%C3%B3n%20Microsegmentaci%C3%B3n%20Illumio_Carlos%20Sanchez%20Rubio%202.pdf</v>
      </c>
      <c r="L157" s="126" t="str">
        <f>[1]Sheet1!L157</f>
        <v>Franco Vera</v>
      </c>
      <c r="M157" s="82">
        <f>[1]Sheet1!M157</f>
        <v>46356</v>
      </c>
      <c r="N157" s="82" t="str">
        <f>[1]Sheet1!N157</f>
        <v>No</v>
      </c>
      <c r="O157" s="126">
        <f>[1]Sheet1!O157</f>
        <v>0</v>
      </c>
      <c r="P157" s="126">
        <f>[1]Sheet1!P157</f>
        <v>0</v>
      </c>
      <c r="Q157" s="126" t="str">
        <f>[1]Sheet1!Q157</f>
        <v>Seguridad TI</v>
      </c>
      <c r="R157" s="126" t="str">
        <f>[1]Sheet1!R157</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7" s="126" t="str">
        <f>[1]Sheet1!S157</f>
        <v>Las aplicaciones críticas deben operar con reglas de comunicación mínimas necesarias, controladas a nivel granular, permitiendo únicamente el tráfico explícitamente autorizado entre componentes.</v>
      </c>
      <c r="T157" s="126" t="str">
        <f>[1]Sheet1!T157</f>
        <v xml:space="preserve">Aplicaciones y Sistemas - Soluciones de Relacionamiento
Aplicaciones en alcance:
- CRM UPC
- CRM UPN
- CRM Cibertec
</v>
      </c>
      <c r="U157" s="126" t="str">
        <f>[1]Sheet1!U157</f>
        <v>Todos</v>
      </c>
      <c r="V157" s="126" t="str">
        <f>[1]Sheet1!V157</f>
        <v>Excelencia operativa</v>
      </c>
      <c r="W157" s="126" t="str">
        <f>[1]Sheet1!W157</f>
        <v>No</v>
      </c>
      <c r="X157" s="126" t="str">
        <f>[1]Sheet1!X157</f>
        <v>Mayor a S/500,000.00</v>
      </c>
      <c r="Y157" s="126" t="str">
        <f>[1]Sheet1!Y157</f>
        <v xml:space="preserve">Fortalece la arquitectura de seguridad, mejora la contención de amenazas y reduce la superficie de ataque en entornos críticos. Incrementa la resiliencia tecnológica y mejora la capacidad de protección de servicios sensibles del negocio.
</v>
      </c>
      <c r="Z157" s="45" t="str">
        <f>[1]Sheet1!Z157</f>
        <v>https://educorpperu-my.sharepoint.com/personal/diana_zapata_laureate_pe1/Documents/Aplicaciones/Microsoft%20Forms/REGISTRO%20DE%20INICIATIVAS%20-%20GESTI%C3%93N%20DE%20LA%20DEMANDA%20(2%201/Adjuntar%20sustentos%20que%20ayuden%20al%20entendimiento%20de/ADP-%20Laureate%20Education_Carlos%20Sanchez%20Rubio%202.pdf</v>
      </c>
      <c r="AA157" s="45">
        <f>[1]Sheet1!AA157</f>
        <v>2.7</v>
      </c>
    </row>
    <row r="158" spans="1:27" ht="67.5" customHeight="1">
      <c r="A158" s="45">
        <f>[1]Sheet1!A158</f>
        <v>184</v>
      </c>
      <c r="B158" s="125">
        <f>[1]Sheet1!B158</f>
        <v>46169.528136574103</v>
      </c>
      <c r="C158" s="125">
        <f>[1]Sheet1!C158</f>
        <v>46169.529490740701</v>
      </c>
      <c r="D158" s="126" t="str">
        <f>[1]Sheet1!D158</f>
        <v>carlos.sanchez@laureate.pe</v>
      </c>
      <c r="E158" s="126" t="str">
        <f>[1]Sheet1!E158</f>
        <v>Carlos Sanchez Rubio</v>
      </c>
      <c r="F158" s="126" t="str">
        <f>[1]Sheet1!F158</f>
        <v>Microsegmentación / Nanosegmentación de Aplicaciones Críticas</v>
      </c>
      <c r="G158" s="126" t="str">
        <f>[1]Sheet1!G158</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8" s="126" t="str">
        <f>[1]Sheet1!H158</f>
        <v>CORP</v>
      </c>
      <c r="I158" s="126" t="str">
        <f>[1]Sheet1!I158</f>
        <v>Humberto Marotta - Tecnologías y transformación digital</v>
      </c>
      <c r="J158" s="126" t="str">
        <f>[1]Sheet1!J158</f>
        <v>Carlos Sánchez</v>
      </c>
      <c r="K158" s="126" t="str">
        <f>[1]Sheet1!K158</f>
        <v>https://educorpperu-my.sharepoint.com/personal/diana_zapata_laureate_pe1/Documents/Aplicaciones/Microsoft%20Forms/REGISTRO%20DE%20INICIATIVAS%20-%20GESTI%C3%93N%20DE%20LA%20DEMANDA%20(2%201/Pregunta/Implementaci%C3%B3n%20Microsegmentaci%C3%B3n%20Illumio_Carlos%20Sanchez%20Rubio%203.pdf</v>
      </c>
      <c r="L158" s="126" t="str">
        <f>[1]Sheet1!L158</f>
        <v>Franco Vera</v>
      </c>
      <c r="M158" s="82">
        <f>[1]Sheet1!M158</f>
        <v>46356</v>
      </c>
      <c r="N158" s="82" t="str">
        <f>[1]Sheet1!N158</f>
        <v>No</v>
      </c>
      <c r="O158" s="126">
        <f>[1]Sheet1!O158</f>
        <v>0</v>
      </c>
      <c r="P158" s="126">
        <f>[1]Sheet1!P158</f>
        <v>0</v>
      </c>
      <c r="Q158" s="126" t="str">
        <f>[1]Sheet1!Q158</f>
        <v>Seguridad TI</v>
      </c>
      <c r="R158" s="126" t="str">
        <f>[1]Sheet1!R158</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8" s="126" t="str">
        <f>[1]Sheet1!S158</f>
        <v>Las aplicaciones críticas deben operar con reglas de comunicación mínimas necesarias, controladas a nivel granular, permitiendo únicamente el tráfico explícitamente autorizado entre componentes.</v>
      </c>
      <c r="T158" s="126" t="str">
        <f>[1]Sheet1!T158</f>
        <v xml:space="preserve">Aplicaciones y Sistemas - Soluciones LMS y Otros Servicios Académicos
Aplicaciones en alcance:
- Smile UPN
- Smile UPC
</v>
      </c>
      <c r="U158" s="126" t="str">
        <f>[1]Sheet1!U158</f>
        <v>Todos</v>
      </c>
      <c r="V158" s="126" t="str">
        <f>[1]Sheet1!V158</f>
        <v>Excelencia operativa</v>
      </c>
      <c r="W158" s="126" t="str">
        <f>[1]Sheet1!W158</f>
        <v>No</v>
      </c>
      <c r="X158" s="126" t="str">
        <f>[1]Sheet1!X158</f>
        <v>Mayor a S/500,000.00</v>
      </c>
      <c r="Y158" s="126" t="str">
        <f>[1]Sheet1!Y158</f>
        <v xml:space="preserve">Fortalece la arquitectura de seguridad, mejora la contención de amenazas y reduce la superficie de ataque en entornos críticos. Incrementa la resiliencia tecnológica y mejora la capacidad de protección de servicios sensibles del negocio.
</v>
      </c>
      <c r="Z158" s="45" t="str">
        <f>[1]Sheet1!Z158</f>
        <v>https://educorpperu-my.sharepoint.com/personal/diana_zapata_laureate_pe1/Documents/Aplicaciones/Microsoft%20Forms/REGISTRO%20DE%20INICIATIVAS%20-%20GESTI%C3%93N%20DE%20LA%20DEMANDA%20(2%201/Adjuntar%20sustentos%20que%20ayuden%20al%20entendimiento%20de/ADP-%20Laureate%20Education_Carlos%20Sanchez%20Rubio%203.pdf</v>
      </c>
      <c r="AA158" s="45">
        <f>[1]Sheet1!AA158</f>
        <v>2.7</v>
      </c>
    </row>
    <row r="159" spans="1:27" ht="33" customHeight="1">
      <c r="A159" s="45">
        <f>[1]Sheet1!A159</f>
        <v>185</v>
      </c>
      <c r="B159" s="125">
        <f>[1]Sheet1!B159</f>
        <v>46169.529664351903</v>
      </c>
      <c r="C159" s="125">
        <f>[1]Sheet1!C159</f>
        <v>46169.532025462999</v>
      </c>
      <c r="D159" s="126" t="str">
        <f>[1]Sheet1!D159</f>
        <v>carlos.sanchez@laureate.pe</v>
      </c>
      <c r="E159" s="126" t="str">
        <f>[1]Sheet1!E159</f>
        <v>Carlos Sanchez Rubio</v>
      </c>
      <c r="F159" s="126" t="str">
        <f>[1]Sheet1!F159</f>
        <v>Microsegmentación / Nanosegmentación de Aplicaciones Críticas</v>
      </c>
      <c r="G159" s="126" t="str">
        <f>[1]Sheet1!G159</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59" s="126" t="str">
        <f>[1]Sheet1!H159</f>
        <v>CORP</v>
      </c>
      <c r="I159" s="126" t="str">
        <f>[1]Sheet1!I159</f>
        <v>Humberto Marotta - Tecnologías y transformación digital</v>
      </c>
      <c r="J159" s="126" t="str">
        <f>[1]Sheet1!J159</f>
        <v>Carlos Sánchez</v>
      </c>
      <c r="K159" s="126" t="str">
        <f>[1]Sheet1!K159</f>
        <v>https://educorpperu-my.sharepoint.com/personal/diana_zapata_laureate_pe1/Documents/Aplicaciones/Microsoft%20Forms/REGISTRO%20DE%20INICIATIVAS%20-%20GESTI%C3%93N%20DE%20LA%20DEMANDA%20(2%201/Pregunta/Implementaci%C3%B3n%20Microsegmentaci%C3%B3n%20Illumio_Carlos%20Sanchez%20Rubio%204.pdf</v>
      </c>
      <c r="L159" s="126" t="str">
        <f>[1]Sheet1!L159</f>
        <v>Franco Vera</v>
      </c>
      <c r="M159" s="82">
        <f>[1]Sheet1!M159</f>
        <v>46356</v>
      </c>
      <c r="N159" s="82" t="str">
        <f>[1]Sheet1!N159</f>
        <v>No</v>
      </c>
      <c r="O159" s="126">
        <f>[1]Sheet1!O159</f>
        <v>0</v>
      </c>
      <c r="P159" s="126">
        <f>[1]Sheet1!P159</f>
        <v>0</v>
      </c>
      <c r="Q159" s="126" t="str">
        <f>[1]Sheet1!Q159</f>
        <v>Seguridad TI</v>
      </c>
      <c r="R159" s="126" t="str">
        <f>[1]Sheet1!R159</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59" s="126" t="str">
        <f>[1]Sheet1!S159</f>
        <v>Las aplicaciones críticas deben operar con reglas de comunicación mínimas necesarias, controladas a nivel granular, permitiendo únicamente el tráfico explícitamente autorizado entre componentes.</v>
      </c>
      <c r="T159" s="126" t="str">
        <f>[1]Sheet1!T159</f>
        <v>Infraestructura
Aplicaciones en alcance:
- Active Directories</v>
      </c>
      <c r="U159" s="126" t="str">
        <f>[1]Sheet1!U159</f>
        <v>Todos</v>
      </c>
      <c r="V159" s="126" t="str">
        <f>[1]Sheet1!V159</f>
        <v>Excelencia operativa</v>
      </c>
      <c r="W159" s="126" t="str">
        <f>[1]Sheet1!W159</f>
        <v>No</v>
      </c>
      <c r="X159" s="126" t="str">
        <f>[1]Sheet1!X159</f>
        <v>Mayor a S/500,000.00</v>
      </c>
      <c r="Y159" s="126" t="str">
        <f>[1]Sheet1!Y159</f>
        <v xml:space="preserve">Fortalece la arquitectura de seguridad, mejora la contención de amenazas y reduce la superficie de ataque en entornos críticos. Incrementa la resiliencia tecnológica y mejora la capacidad de protección de servicios sensibles del negocio.
</v>
      </c>
      <c r="Z159" s="45" t="str">
        <f>[1]Sheet1!Z159</f>
        <v>https://educorpperu-my.sharepoint.com/personal/diana_zapata_laureate_pe1/Documents/Aplicaciones/Microsoft%20Forms/REGISTRO%20DE%20INICIATIVAS%20-%20GESTI%C3%93N%20DE%20LA%20DEMANDA%20(2%201/Adjuntar%20sustentos%20que%20ayuden%20al%20entendimiento%20de/ADP-%20Laureate%20Education_Carlos%20Sanchez%20Rubio%204.pdf</v>
      </c>
      <c r="AA159" s="45">
        <f>[1]Sheet1!AA159</f>
        <v>2.7</v>
      </c>
    </row>
    <row r="160" spans="1:27" ht="48" customHeight="1">
      <c r="A160" s="45">
        <f>[1]Sheet1!A160</f>
        <v>186</v>
      </c>
      <c r="B160" s="125">
        <f>[1]Sheet1!B160</f>
        <v>46169.532071759299</v>
      </c>
      <c r="C160" s="125">
        <f>[1]Sheet1!C160</f>
        <v>46169.533449074101</v>
      </c>
      <c r="D160" s="126" t="str">
        <f>[1]Sheet1!D160</f>
        <v>carlos.sanchez@laureate.pe</v>
      </c>
      <c r="E160" s="126" t="str">
        <f>[1]Sheet1!E160</f>
        <v>Carlos Sanchez Rubio</v>
      </c>
      <c r="F160" s="126" t="str">
        <f>[1]Sheet1!F160</f>
        <v>Microsegmentación / Nanosegmentación de Aplicaciones Críticas</v>
      </c>
      <c r="G160" s="126" t="str">
        <f>[1]Sheet1!G160</f>
        <v xml:space="preserve">Implementar microsegmentación / nanosegmentación en aplicaciones críticas, para limitar comunicaciones no autorizadas y contener movimientos laterales dentro de la red, logrando reducir la superficie de ataque y mejorar la resiliencia frente a incidentes de ciberseguridad.
</v>
      </c>
      <c r="H160" s="126" t="str">
        <f>[1]Sheet1!H160</f>
        <v>CORP</v>
      </c>
      <c r="I160" s="126" t="str">
        <f>[1]Sheet1!I160</f>
        <v>Humberto Marotta - Tecnologías y transformación digital</v>
      </c>
      <c r="J160" s="126" t="str">
        <f>[1]Sheet1!J160</f>
        <v>Carlos Sánchez</v>
      </c>
      <c r="K160" s="126" t="str">
        <f>[1]Sheet1!K160</f>
        <v>https://educorpperu-my.sharepoint.com/personal/diana_zapata_laureate_pe1/Documents/Aplicaciones/Microsoft%20Forms/REGISTRO%20DE%20INICIATIVAS%20-%20GESTI%C3%93N%20DE%20LA%20DEMANDA%20(2%201/Pregunta/Implementaci%C3%B3n%20Microsegmentaci%C3%B3n%20Illumio_Carlos%20Sanchez%20Rubio%205.pdf</v>
      </c>
      <c r="L160" s="126" t="str">
        <f>[1]Sheet1!L160</f>
        <v>Franco Vera</v>
      </c>
      <c r="M160" s="82">
        <f>[1]Sheet1!M160</f>
        <v>46356</v>
      </c>
      <c r="N160" s="82" t="str">
        <f>[1]Sheet1!N160</f>
        <v>No</v>
      </c>
      <c r="O160" s="126">
        <f>[1]Sheet1!O160</f>
        <v>0</v>
      </c>
      <c r="P160" s="126">
        <f>[1]Sheet1!P160</f>
        <v>0</v>
      </c>
      <c r="Q160" s="126" t="str">
        <f>[1]Sheet1!Q160</f>
        <v>Seguridad TI</v>
      </c>
      <c r="R160" s="126" t="str">
        <f>[1]Sheet1!R160</f>
        <v xml:space="preserve">Actualmente, las comunicaciones entre componentes o ambientes pueden ser más amplias de lo necesario. Esto facilita propagación de amenazas, movimientos laterales y mayores impactos ante el compromiso de un activo.
Los controles de red existentes protegen a nivel perimetral o por segmentos amplios, pero no necesariamente restringen de forma granular las comunicaciones entre cargas, aplicaciones o servidores críticos.
</v>
      </c>
      <c r="S160" s="126" t="str">
        <f>[1]Sheet1!S160</f>
        <v>Las aplicaciones críticas deben operar con reglas de comunicación mínimas necesarias, controladas a nivel granular, permitiendo únicamente el tráfico explícitamente autorizado entre componentes.</v>
      </c>
      <c r="T160" s="126" t="str">
        <f>[1]Sheet1!T160</f>
        <v>Arquitectura Empresarial
Aplicaciones en alcance:
- Bus de Integración</v>
      </c>
      <c r="U160" s="126" t="str">
        <f>[1]Sheet1!U160</f>
        <v>Todos</v>
      </c>
      <c r="V160" s="126" t="str">
        <f>[1]Sheet1!V160</f>
        <v>Excelencia operativa</v>
      </c>
      <c r="W160" s="126" t="str">
        <f>[1]Sheet1!W160</f>
        <v>No</v>
      </c>
      <c r="X160" s="126" t="str">
        <f>[1]Sheet1!X160</f>
        <v>Mayor a S/500,000.00</v>
      </c>
      <c r="Y160" s="126" t="str">
        <f>[1]Sheet1!Y160</f>
        <v xml:space="preserve">Fortalece la arquitectura de seguridad, mejora la contención de amenazas y reduce la superficie de ataque en entornos críticos. Incrementa la resiliencia tecnológica y mejora la capacidad de protección de servicios sensibles del negocio.
</v>
      </c>
      <c r="Z160" s="45" t="str">
        <f>[1]Sheet1!Z160</f>
        <v>https://educorpperu-my.sharepoint.com/personal/diana_zapata_laureate_pe1/Documents/Aplicaciones/Microsoft%20Forms/REGISTRO%20DE%20INICIATIVAS%20-%20GESTI%C3%93N%20DE%20LA%20DEMANDA%20(2%201/Adjuntar%20sustentos%20que%20ayuden%20al%20entendimiento%20de/ADP-%20Laureate%20Education_Carlos%20Sanchez%20Rubio%205.pdf</v>
      </c>
      <c r="AA160" s="45">
        <f>[1]Sheet1!AA160</f>
        <v>2.7</v>
      </c>
    </row>
    <row r="161" spans="1:27" ht="41.25" customHeight="1">
      <c r="A161" s="45">
        <f>[1]Sheet1!A161</f>
        <v>187</v>
      </c>
      <c r="B161" s="125">
        <f>[1]Sheet1!B161</f>
        <v>46169.536921296298</v>
      </c>
      <c r="C161" s="125">
        <f>[1]Sheet1!C161</f>
        <v>46169.538877314801</v>
      </c>
      <c r="D161" s="126" t="str">
        <f>[1]Sheet1!D161</f>
        <v>davies.galdos@laureate.pe</v>
      </c>
      <c r="E161" s="126" t="str">
        <f>[1]Sheet1!E161</f>
        <v>Davies Galdos Yactayo</v>
      </c>
      <c r="F161" s="126" t="str">
        <f>[1]Sheet1!F161</f>
        <v>[23] Información para el seguimiento de ingreso de evaluaciones</v>
      </c>
      <c r="G161" s="126" t="str">
        <f>[1]Sheet1!G161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1" s="126" t="str">
        <f>[1]Sheet1!H161</f>
        <v>UPC</v>
      </c>
      <c r="I161" s="126" t="str">
        <f>[1]Sheet1!I161</f>
        <v>Milagros Morgan - Rectorado UPC</v>
      </c>
      <c r="J161" s="126" t="str">
        <f>[1]Sheet1!J161</f>
        <v>Miguel Chang</v>
      </c>
      <c r="K161" s="126" t="str">
        <f>[1]Sheet1!K161</f>
        <v>https://educorpperu-my.sharepoint.com/personal/diana_zapata_laureate_pe1/Documents/Aplicaciones/Microsoft%20Forms/REGISTRO%20DE%20INICIATIVAS%20-%20GESTI%C3%93N%20DE%20LA%20DEMANDA%20(2%201/Pregunta/Aprobaci%C3%B3n%20Miguel_Requerimientos%20SisAcaUPC_Davies%20Galdos%20Yactay.pdf</v>
      </c>
      <c r="L161" s="126" t="str">
        <f>[1]Sheet1!L161</f>
        <v>Carla Arias-Schreiber</v>
      </c>
      <c r="M161" s="82">
        <f>[1]Sheet1!M161</f>
        <v>46239</v>
      </c>
      <c r="N161" s="82" t="str">
        <f>[1]Sheet1!N161</f>
        <v>No</v>
      </c>
      <c r="O161" s="126">
        <f>[1]Sheet1!O161</f>
        <v>0</v>
      </c>
      <c r="P161" s="126">
        <f>[1]Sheet1!P161</f>
        <v>0</v>
      </c>
      <c r="Q161" s="126" t="str">
        <f>[1]Sheet1!Q161</f>
        <v>Otro</v>
      </c>
      <c r="R161" s="126" t="str">
        <f>[1]Sheet1!R161</f>
        <v>Actualmente, los estudiantes y la institución enfrentan dificultades para gestionar cambios académicos, financieros y administrativos de manera eficiente, afectando la experiencia del estudiante y la gestión interna.</v>
      </c>
      <c r="S161" s="126" t="str">
        <f>[1]Sheet1!S161</f>
        <v>Ver archivo adjunto con información del requerimiento. Link: https://educorpperu.sharepoint.com/:x:/s/Repositorio_EquipoCentral/dit/portafoliosyp/IQBPjj-nPuoDQbtwySJjx2sbAR4Cx0FwHcOnpoZf6N5wGdw?e=Qxpak7</v>
      </c>
      <c r="T161" s="126" t="str">
        <f>[1]Sheet1!T161</f>
        <v>Ver archivo adjunto con información del requerimiento. Link: https://educorpperu.sharepoint.com/:x:/s/Repositorio_EquipoCentral/dit/portafoliosyp/IQBPjj-nPuoDQbtwySJjx2sbAR4Cx0FwHcOnpoZf6N5wGdw?e=Qxpak7</v>
      </c>
      <c r="U161" s="126" t="str">
        <f>[1]Sheet1!U161</f>
        <v>Alumnos</v>
      </c>
      <c r="V161" s="126" t="str">
        <f>[1]Sheet1!V161</f>
        <v>Excelencia operativa</v>
      </c>
      <c r="W161" s="126" t="str">
        <f>[1]Sheet1!W161</f>
        <v>Si</v>
      </c>
      <c r="X161" s="126" t="str">
        <f>[1]Sheet1!X161</f>
        <v>No cuantificado o S/0</v>
      </c>
      <c r="Y161" s="126" t="str">
        <f>[1]Sheet1!Y161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61" s="45" t="str">
        <f>[1]Sheet1!Z161</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pdf</v>
      </c>
      <c r="AA161" s="45">
        <f>[1]Sheet1!AA161</f>
        <v>1.2000000000000002</v>
      </c>
    </row>
    <row r="162" spans="1:27" ht="122.25" customHeight="1">
      <c r="A162" s="45">
        <f>[1]Sheet1!A162</f>
        <v>188</v>
      </c>
      <c r="B162" s="125">
        <f>[1]Sheet1!B162</f>
        <v>46169.524259259299</v>
      </c>
      <c r="C162" s="125">
        <f>[1]Sheet1!C162</f>
        <v>46169.550127314797</v>
      </c>
      <c r="D162" s="126" t="str">
        <f>[1]Sheet1!D162</f>
        <v>pamela.espinoza@laureate.pe</v>
      </c>
      <c r="E162" s="126" t="str">
        <f>[1]Sheet1!E162</f>
        <v>Pamela Carolina Espinoza Tavera</v>
      </c>
      <c r="F162" s="126" t="str">
        <f>[1]Sheet1!F162</f>
        <v xml:space="preserve">Automatización de Autorización de acceso a Banco de DP </v>
      </c>
      <c r="G162" s="126" t="str">
        <f>[1]Sheet1!G162</f>
        <v xml:space="preserve">Necesitamos automatizar el proceso de gestión y aprobación de solicitudes de acceso a bancos de datos,
para eliminar la dependencia del correo electrónico, reducir la carga operativa del equipo, mejorar la trazabilidad de las solicitudes y disminuir los tiempos de atención, logrando mayor eficiencia operativa, control y registro preciso de las solicitudes, reducción de tiempos de respuesta y una mejor experiencia para los usuarios internos. </v>
      </c>
      <c r="H162" s="126" t="str">
        <f>[1]Sheet1!H162</f>
        <v>LAU</v>
      </c>
      <c r="I162" s="126" t="str">
        <f>[1]Sheet1!I162</f>
        <v>Rossina Caballero - VP Legal</v>
      </c>
      <c r="J162" s="126" t="str">
        <f>[1]Sheet1!J162</f>
        <v>Pamela Espinoza Tavera</v>
      </c>
      <c r="K162" s="126" t="str">
        <f>[1]Sheet1!K162</f>
        <v>https://educorpperu-my.sharepoint.com/personal/diana_zapata_laureate_pe1/Documents/Aplicaciones/Microsoft%20Forms/REGISTRO%20DE%20INICIATIVAS%20-%20GESTI%C3%93N%20DE%20LA%20DEMANDA%20(2%201/Pregunta/RE_%20Automatizaci%C3%B3n%20de%20Autorizaci%C3%B3n%20de%20acceso_Pamela%20Carolina%20Espi.pdf</v>
      </c>
      <c r="L162" s="126" t="str">
        <f>[1]Sheet1!L162</f>
        <v>Franco Vera</v>
      </c>
      <c r="M162" s="82">
        <f>[1]Sheet1!M162</f>
        <v>46203</v>
      </c>
      <c r="N162" s="82" t="str">
        <f>[1]Sheet1!N162</f>
        <v>No</v>
      </c>
      <c r="O162" s="126">
        <f>[1]Sheet1!O162</f>
        <v>0</v>
      </c>
      <c r="P162" s="126">
        <f>[1]Sheet1!P162</f>
        <v>0</v>
      </c>
      <c r="Q162" s="126" t="str">
        <f>[1]Sheet1!Q162</f>
        <v>Regulatoria</v>
      </c>
      <c r="R162" s="126" t="str">
        <f>[1]Sheet1!R162</f>
        <v>Actualmente, la gestión de solicitudes de acceso a bancos de datos se realiza de manera manual a través de correos electrónicos, lo que genera un proceso desestructurado, poco eficiente y difícil de controlar.
No se cuenta con un flujo estandarizado ni con roles claramente definidos, lo que ocasiona retrasos en las aprobaciones, reprocesos y dependencia de seguimientos manuales por parte del equipo. Además, la información se encuentra dispersa en bandejas de correo, lo que dificulta la trazabilidad, el control y la auditoría de las solicitudes.
Esta situación provoca una alta carga operativa para el equipo responsable, incrementa el riesgo de errores humanos y genera tiempos prolongados de atención, afectando la productividad y la experiencia de los usuarios internos que requieren acceso a los datos.
Asimismo, la ausencia de un sistema centralizado impide contar con registros confiables y métricas de gestión, limitando la capacidad de monitoreo, mejora continua y toma de decisiones basada en información.
Además, podemos impactar en proyectos o la propia operación de gestión de bases, comunicados, ventas, etc.</v>
      </c>
      <c r="S162" s="126" t="str">
        <f>[1]Sheet1!S162</f>
        <v>Contar con un proceso automatizado y estandarizado para la gestión de solicitudes de acceso a datos, a través de una plataforma única que permita el registro, aprobación y seguimiento de forma centralizada. Esto permitirá tener trazabilidad completa, roles definidos, reducción de tiempos de atención y menor carga operativa, mejorando el control, la eficiencia y la experiencia del usuario. es decir: Digitalización del proceso de solicitudes  Creación de un formulario único (portal o herramienta interna) para el registro de solicitudes.    Definición e implementación de flujo de aprobación  Configuración de un flujo estandarizado con roles definidos (solicitante, aprobadores, custodios de datos, etc.). Automatización de notificaciones y alertas en cada etapa del proceso.    Gestión y trazabilidad  Registro centralizado de todas las solicitudes. Seguimiento del estado (pendiente, en evaluación, aprobado, rechazado). Histórico de solicitudes y decisiones para auditoría.    Control y validaciones  Incorporación de reglas de negocio (tipo de acceso, criticidad de datos, autorizaciones necesarias). Validaciones automáticas para evitar errores o solicitudes incompletas.    Reportería y métricas  Generación de reportes (tiempos de atención, volumen de solicitudes, cuellos de botella). Dashboard de seguimiento para el equipo de datos.</v>
      </c>
      <c r="T162" s="126" t="str">
        <f>[1]Sheet1!T162</f>
        <v>1. Ética y compliance (nosotros)
2. Data &amp; BI
3. Academia de las 3 instituciones
4. TI de las 3 instituciones</v>
      </c>
      <c r="U162" s="126" t="str">
        <f>[1]Sheet1!U162</f>
        <v>Todos</v>
      </c>
      <c r="V162" s="126" t="str">
        <f>[1]Sheet1!V162</f>
        <v>Excelencia operativa</v>
      </c>
      <c r="W162" s="126" t="str">
        <f>[1]Sheet1!W162</f>
        <v>No</v>
      </c>
      <c r="X162" s="126" t="str">
        <f>[1]Sheet1!X162</f>
        <v>No cuantificado o S/0</v>
      </c>
      <c r="Y162" s="126" t="str">
        <f>[1]Sheet1!Y162</f>
        <v>El proyecto permitirá reducir significativamente los riesgos asociados a la gestión inadecuada de accesos a datos, especialmente en lo referente a la exposición o filtración de información sensible o personal.
Actualmente, la falta de trazabilidad, control y estandarización incrementa la probabilidad de errores humanos y accesos no autorizados. Con la implementación de un proceso automatizado, se fortalecerá la gobernanza de datos, el cumplimiento normativo y la capacidad de auditoría, mitigando riesgos legales y operativos.
Desde el punto de vista económico, si bien no se cuenta con un monto exacto de ahorro, la materialización de estos riesgos podría derivar en sanciones regulatorias significativas, las cuales, conforme a la normativa vigente, pueden oscilar entre 50 y 100 UIT por cada caso ante la Autoridad de Protección de Datos Personales, así como eventuales sanciones adicionales por parte de INDECOPI.
Adicionalmente, se reduce el riesgo reputacional, cuyo impacto puede ser considerable y difícil de cuantificar, afectando la confianza de clientes, usuarios y stakeholders.
En este contexto, el proyecto no solo optimiza la operación, sino que actúa como un mecanismo preventivo clave para evitar contingencias legales, financieras y de reputación.</v>
      </c>
      <c r="Z162" s="45" t="str">
        <f>[1]Sheet1!Z162</f>
        <v>https://educorpperu-my.sharepoint.com/personal/diana_zapata_laureate_pe1/_layouts/15/Doc.aspx?sourcedoc=%7BDAF22D48-18E5-461A-82E6-2C94AD3EF11F%7D&amp;file=Proyecto_Automatizacion_Acceso_Datos_Pamela%20Carolina%20Espi.pptx&amp;action=edit&amp;mobileredirect=true; https://educorpperu-my.sharepoint.com/personal/diana_zapata_laureate_pe1/Documents/Aplicaciones/Microsoft%20Forms/REGISTRO%20DE%20INICIATIVAS%20-%20GESTI%C3%93N%20DE%20LA%20DEMANDA%20(2%201/Adjuntar%20sustentos%20que%20ayuden%20al%20entendimiento%20de/OFICIO-000927-2025-SGTD_Pamela%20Carolina%20Espi.pdf; https://educorpperu-my.sharepoint.com/personal/diana_zapata_laureate_pe1/Documents/Aplicaciones/Microsoft%20Forms/REGISTRO%20DE%20INICIATIVAS%20-%20GESTI%C3%93N%20DE%20LA%20DEMANDA%20(2%201/Adjuntar%20sustentos%20que%20ayuden%20al%20entendimiento%20de/OFICIO-000560-2025-SGTD_Pamela%20Carolina%20Espi.pdf</v>
      </c>
      <c r="AA162" s="45">
        <f>[1]Sheet1!AA162</f>
        <v>2.7</v>
      </c>
    </row>
    <row r="163" spans="1:27" ht="27" customHeight="1">
      <c r="A163" s="45">
        <f>[1]Sheet1!A163</f>
        <v>189</v>
      </c>
      <c r="B163" s="125">
        <f>[1]Sheet1!B163</f>
        <v>46169.635381944398</v>
      </c>
      <c r="C163" s="125">
        <f>[1]Sheet1!C163</f>
        <v>46169.641215277799</v>
      </c>
      <c r="D163" s="126" t="str">
        <f>[1]Sheet1!D163</f>
        <v>davies.galdos@laureate.pe</v>
      </c>
      <c r="E163" s="126" t="str">
        <f>[1]Sheet1!E163</f>
        <v>Davies Galdos Yactayo</v>
      </c>
      <c r="F163" s="126" t="str">
        <f>[1]Sheet1!F163</f>
        <v xml:space="preserve">[202] Formulario online de reclamos y/o denuncias Defensoria Universitaria </v>
      </c>
      <c r="G163" s="126" t="str">
        <f>[1]Sheet1!G163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3" s="126" t="str">
        <f>[1]Sheet1!H163</f>
        <v>UPC</v>
      </c>
      <c r="I163" s="126" t="str">
        <f>[1]Sheet1!I163</f>
        <v>Milagros Morgan - Rectorado UPC</v>
      </c>
      <c r="J163" s="126" t="str">
        <f>[1]Sheet1!J163</f>
        <v xml:space="preserve">Diego Vega </v>
      </c>
      <c r="K163" s="126" t="str">
        <f>[1]Sheet1!K163</f>
        <v>https://educorpperu-my.sharepoint.com/personal/diana_zapata_laureate_pe1/Documents/Aplicaciones/Microsoft%20Forms/REGISTRO%20DE%20INICIATIVAS%20-%20GESTI%C3%93N%20DE%20LA%20DEMANDA%20(2%201/Pregunta/Aprobaci%C3%B3n%20Miguel_Requerimientos%20SisAcaUPC_Davies%20Galdos%20Yactay%201.pdf</v>
      </c>
      <c r="L163" s="126" t="str">
        <f>[1]Sheet1!L163</f>
        <v>Carla Arias-Schreiber</v>
      </c>
      <c r="M163" s="82">
        <f>[1]Sheet1!M163</f>
        <v>46235</v>
      </c>
      <c r="N163" s="82" t="str">
        <f>[1]Sheet1!N163</f>
        <v>No</v>
      </c>
      <c r="O163" s="126">
        <f>[1]Sheet1!O163</f>
        <v>0</v>
      </c>
      <c r="P163" s="126">
        <f>[1]Sheet1!P163</f>
        <v>0</v>
      </c>
      <c r="Q163" s="126" t="str">
        <f>[1]Sheet1!Q163</f>
        <v>Otro</v>
      </c>
      <c r="R163" s="126" t="str">
        <f>[1]Sheet1!R163</f>
        <v>Actualmente, los estudiantes y la institución enfrentan dificultades para gestionar cambios académicos, financieros y administrativos de manera eficiente, afectando la experiencia del estudiante y la gestión interna.</v>
      </c>
      <c r="S163" s="126" t="str">
        <f>[1]Sheet1!S163</f>
        <v>Ver archivo adjunto con información del requerimiento. Link: https://educorpperu.sharepoint.com/:x:/s/Repositorio_EquipoCentral/dit/portafoliosyp/IQBPjj-nPuoDQbtwySJjx2sbAR4Cx0FwHcOnpoZf6N5wGdw?e=Qxpak7</v>
      </c>
      <c r="T163" s="126" t="str">
        <f>[1]Sheet1!T163</f>
        <v>Ver archivo adjunto con información del requerimiento. Link: https://educorpperu.sharepoint.com/:x:/s/Repositorio_EquipoCentral/dit/portafoliosyp/IQBPjj-nPuoDQbtwySJjx2sbAR4Cx0FwHcOnpoZf6N5wGdw?e=Qxpak7</v>
      </c>
      <c r="U163" s="126" t="str">
        <f>[1]Sheet1!U163</f>
        <v>Alumnos</v>
      </c>
      <c r="V163" s="126" t="str">
        <f>[1]Sheet1!V163</f>
        <v>Excelencia operativa</v>
      </c>
      <c r="W163" s="126" t="str">
        <f>[1]Sheet1!W163</f>
        <v>Si</v>
      </c>
      <c r="X163" s="126" t="str">
        <f>[1]Sheet1!X163</f>
        <v>No cuantificado o S/0</v>
      </c>
      <c r="Y163" s="126" t="str">
        <f>[1]Sheet1!Y163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3" s="45" t="str">
        <f>[1]Sheet1!Z163</f>
        <v>https://educorpperu-my.sharepoint.com/personal/diana_zapata_laureate_pe1/Documents/Aplicaciones/Microsoft%20Forms/REGISTRO%20DE%20INICIATIVAS%20-%20GESTI%C3%93N%20DE%20LA%20DEMANDA%20(2%201/Adjuntar%20sustentos%20que%20ayuden%20al%20entendimiento%20de/Status_Proy_Estabilizacion%20Sis%20Academico%20UPC__Davies%20Galdos%20Yactay%201.pdf</v>
      </c>
      <c r="AA163" s="45">
        <f>[1]Sheet1!AA163</f>
        <v>1.2000000000000002</v>
      </c>
    </row>
    <row r="164" spans="1:27" ht="18.75" customHeight="1">
      <c r="A164" s="45">
        <f>[1]Sheet1!A164</f>
        <v>190</v>
      </c>
      <c r="B164" s="125">
        <f>[1]Sheet1!B164</f>
        <v>46169.652569444399</v>
      </c>
      <c r="C164" s="125">
        <f>[1]Sheet1!C164</f>
        <v>46169.658240740697</v>
      </c>
      <c r="D164" s="126" t="str">
        <f>[1]Sheet1!D164</f>
        <v>renzo.saenz@laureate.pe</v>
      </c>
      <c r="E164" s="126" t="str">
        <f>[1]Sheet1!E164</f>
        <v>Renzo Sáenz Dávila</v>
      </c>
      <c r="F164" s="126" t="str">
        <f>[1]Sheet1!F164</f>
        <v>[47] Finanzas: Proceso de reversas</v>
      </c>
      <c r="G164" s="126" t="str">
        <f>[1]Sheet1!G164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64" s="126" t="str">
        <f>[1]Sheet1!H164</f>
        <v>UPC</v>
      </c>
      <c r="I164" s="126" t="str">
        <f>[1]Sheet1!I164</f>
        <v>Alex Pendavis - VP Finanzas</v>
      </c>
      <c r="J164" s="126" t="str">
        <f>[1]Sheet1!J164</f>
        <v>Rafael Andrade</v>
      </c>
      <c r="K164" s="126" t="str">
        <f>[1]Sheet1!K164</f>
        <v>https://educorpperu-my.sharepoint.com/personal/diana_zapata_laureate_pe1/Documents/Aplicaciones/Microsoft%20Forms/REGISTRO%20DE%20INICIATIVAS%20-%20GESTI%C3%93N%20DE%20LA%20DEMANDA%20(2%201/Pregunta/Aprobaci%C3%B3n%20Miguel_Requerimientos%20SisAcaUPC_Renzo%20S%C3%A1enz%20D%C3%A1vila.pdf</v>
      </c>
      <c r="L164" s="126" t="str">
        <f>[1]Sheet1!L164</f>
        <v>Carla Arias-Schreiber</v>
      </c>
      <c r="M164" s="82">
        <f>[1]Sheet1!M164</f>
        <v>46234</v>
      </c>
      <c r="N164" s="82" t="str">
        <f>[1]Sheet1!N164</f>
        <v>No</v>
      </c>
      <c r="O164" s="126">
        <f>[1]Sheet1!O164</f>
        <v>0</v>
      </c>
      <c r="P164" s="126">
        <f>[1]Sheet1!P164</f>
        <v>0</v>
      </c>
      <c r="Q164" s="126" t="str">
        <f>[1]Sheet1!Q164</f>
        <v>Otro</v>
      </c>
      <c r="R164" s="126" t="str">
        <f>[1]Sheet1!R164</f>
        <v xml:space="preserve">Actualmente, los estudiantes y la institución enfrentan dificultades para gestionar cambios académicos, financieros y administrativos de manera eficiente, afectando la experiencia del estudiante y la gestión interna.
</v>
      </c>
      <c r="S164" s="126" t="str">
        <f>[1]Sheet1!S164</f>
        <v>Ver archivo adjunto con información del requerimiento. Link: https://educorpperu.sharepoint.com/:x:/s/Repositorio_EquipoCentral/dit/portafoliosyp/IQBPjj-nPuoDQbtwySJjx2sbAR4Cx0FwHcOnpoZf6N5wGdw?e=Qxpak7</v>
      </c>
      <c r="T164" s="126" t="str">
        <f>[1]Sheet1!T164</f>
        <v xml:space="preserve">Ver archivo adjunto con información del requerimiento. Link: https://educorpperu.sharepoint.com/:x:/s/Repositorio_EquipoCentral/dit/portafoliosyp/IQBPjj-nPuoDQbtwySJjx2sbAR4Cx0FwHcOnpoZf6N5wGdw?e=Qxpak7
</v>
      </c>
      <c r="U164" s="126" t="str">
        <f>[1]Sheet1!U164</f>
        <v>Alumnos</v>
      </c>
      <c r="V164" s="126" t="str">
        <f>[1]Sheet1!V164</f>
        <v>Excelencia operativa</v>
      </c>
      <c r="W164" s="126" t="str">
        <f>[1]Sheet1!W164</f>
        <v>Si</v>
      </c>
      <c r="X164" s="126" t="str">
        <f>[1]Sheet1!X164</f>
        <v>No cuantificado o S/0</v>
      </c>
      <c r="Y164" s="126" t="str">
        <f>[1]Sheet1!Y164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4" s="45" t="str">
        <f>[1]Sheet1!Z164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pdf</v>
      </c>
      <c r="AA164" s="45">
        <f>[1]Sheet1!AA164</f>
        <v>1.2000000000000002</v>
      </c>
    </row>
    <row r="165" spans="1:27" ht="18.75" customHeight="1">
      <c r="A165" s="45">
        <f>[1]Sheet1!A165</f>
        <v>191</v>
      </c>
      <c r="B165" s="125">
        <f>[1]Sheet1!B165</f>
        <v>46169.658587963</v>
      </c>
      <c r="C165" s="125">
        <f>[1]Sheet1!C165</f>
        <v>46169.661851851903</v>
      </c>
      <c r="D165" s="126" t="str">
        <f>[1]Sheet1!D165</f>
        <v>renzo.saenz@laureate.pe</v>
      </c>
      <c r="E165" s="126" t="str">
        <f>[1]Sheet1!E165</f>
        <v>Renzo Sáenz Dávila</v>
      </c>
      <c r="F165" s="126" t="str">
        <f>[1]Sheet1!F165</f>
        <v>[281] Pago por crédito / curso (PxC)</v>
      </c>
      <c r="G165" s="126" t="str">
        <f>[1]Sheet1!G165</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5" s="126" t="str">
        <f>[1]Sheet1!H165</f>
        <v>UPC</v>
      </c>
      <c r="I165" s="126" t="str">
        <f>[1]Sheet1!I165</f>
        <v>Alex Pendavis - VP Finanzas</v>
      </c>
      <c r="J165" s="126" t="str">
        <f>[1]Sheet1!J165</f>
        <v>Rafael Andrade</v>
      </c>
      <c r="K165" s="126" t="str">
        <f>[1]Sheet1!K165</f>
        <v>https://educorpperu-my.sharepoint.com/personal/diana_zapata_laureate_pe1/Documents/Aplicaciones/Microsoft%20Forms/REGISTRO%20DE%20INICIATIVAS%20-%20GESTI%C3%93N%20DE%20LA%20DEMANDA%20(2%201/Pregunta/Aprobaci%C3%B3n%20Miguel_Requerimientos%20SisAcaUPC_Renzo%20S%C3%A1enz%20D%C3%A1vila%201.pdf</v>
      </c>
      <c r="L165" s="126" t="str">
        <f>[1]Sheet1!L165</f>
        <v>Carla Arias-Schreiber</v>
      </c>
      <c r="M165" s="82">
        <f>[1]Sheet1!M165</f>
        <v>46234</v>
      </c>
      <c r="N165" s="82" t="str">
        <f>[1]Sheet1!N165</f>
        <v>No</v>
      </c>
      <c r="O165" s="126">
        <f>[1]Sheet1!O165</f>
        <v>0</v>
      </c>
      <c r="P165" s="126">
        <f>[1]Sheet1!P165</f>
        <v>0</v>
      </c>
      <c r="Q165" s="126" t="str">
        <f>[1]Sheet1!Q165</f>
        <v>Otro</v>
      </c>
      <c r="R165" s="126" t="str">
        <f>[1]Sheet1!R165</f>
        <v xml:space="preserve">Actualmente, los estudiantes y la institución enfrentan dificultades para gestionar cambios académicos, financieros y administrativos de manera eficiente, afectando la experiencia del estudiante y la gestión interna.
</v>
      </c>
      <c r="S165" s="126" t="str">
        <f>[1]Sheet1!S165</f>
        <v>Ver archivo adjunto con información del requerimiento. Link: https://educorpperu.sharepoint.com/:x:/s/Repositorio_EquipoCentral/dit/portafoliosyp/IQBPjj-nPuoDQbtwySJjx2sbAR4Cx0FwHcOnpoZf6N5wGdw?e=Qxpak7</v>
      </c>
      <c r="T165" s="126" t="str">
        <f>[1]Sheet1!T165</f>
        <v xml:space="preserve">Ver archivo adjunto con información del requerimiento. Link: https://educorpperu.sharepoint.com/:x:/s/Repositorio_EquipoCentral/dit/portafoliosyp/IQBPjj-nPuoDQbtwySJjx2sbAR4Cx0FwHcOnpoZf6N5wGdw?e=Qxpak8
</v>
      </c>
      <c r="U165" s="126" t="str">
        <f>[1]Sheet1!U165</f>
        <v>Alumnos</v>
      </c>
      <c r="V165" s="126" t="str">
        <f>[1]Sheet1!V165</f>
        <v>Excelencia operativa</v>
      </c>
      <c r="W165" s="126" t="str">
        <f>[1]Sheet1!W165</f>
        <v>Si</v>
      </c>
      <c r="X165" s="126" t="str">
        <f>[1]Sheet1!X165</f>
        <v>No cuantificado o S/0</v>
      </c>
      <c r="Y165" s="126" t="str">
        <f>[1]Sheet1!Y165</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5" s="45" t="str">
        <f>[1]Sheet1!Z165</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pdf</v>
      </c>
      <c r="AA165" s="45">
        <f>[1]Sheet1!AA165</f>
        <v>1.2000000000000002</v>
      </c>
    </row>
    <row r="166" spans="1:27" ht="18.75" customHeight="1">
      <c r="A166" s="45">
        <f>[1]Sheet1!A166</f>
        <v>192</v>
      </c>
      <c r="B166" s="125">
        <f>[1]Sheet1!B166</f>
        <v>46169.662511574097</v>
      </c>
      <c r="C166" s="125">
        <f>[1]Sheet1!C166</f>
        <v>46169.665196759299</v>
      </c>
      <c r="D166" s="126" t="str">
        <f>[1]Sheet1!D166</f>
        <v>renzo.saenz@laureate.pe</v>
      </c>
      <c r="E166" s="126" t="str">
        <f>[1]Sheet1!E166</f>
        <v>Renzo Sáenz Dávila</v>
      </c>
      <c r="F166" s="126" t="str">
        <f>[1]Sheet1!F166</f>
        <v>[282] Recálculo de cuotas</v>
      </c>
      <c r="G166" s="126" t="str">
        <f>[1]Sheet1!G166</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6" s="126" t="str">
        <f>[1]Sheet1!H166</f>
        <v>UPC</v>
      </c>
      <c r="I166" s="126" t="str">
        <f>[1]Sheet1!I166</f>
        <v>Alex Pendavis - VP Finanzas</v>
      </c>
      <c r="J166" s="126" t="str">
        <f>[1]Sheet1!J166</f>
        <v>Rafael Andrade</v>
      </c>
      <c r="K166" s="126" t="str">
        <f>[1]Sheet1!K166</f>
        <v>https://educorpperu-my.sharepoint.com/personal/diana_zapata_laureate_pe1/Documents/Aplicaciones/Microsoft%20Forms/REGISTRO%20DE%20INICIATIVAS%20-%20GESTI%C3%93N%20DE%20LA%20DEMANDA%20(2%201/Pregunta/Aprobaci%C3%B3n%20Miguel_Requerimientos%20SisAcaUPC_Renzo%20S%C3%A1enz%20D%C3%A1vila%202.pdf</v>
      </c>
      <c r="L166" s="126" t="str">
        <f>[1]Sheet1!L166</f>
        <v>Carla Arias-Schreiber</v>
      </c>
      <c r="M166" s="82">
        <f>[1]Sheet1!M166</f>
        <v>46234</v>
      </c>
      <c r="N166" s="82" t="str">
        <f>[1]Sheet1!N166</f>
        <v>No</v>
      </c>
      <c r="O166" s="126">
        <f>[1]Sheet1!O166</f>
        <v>0</v>
      </c>
      <c r="P166" s="126">
        <f>[1]Sheet1!P166</f>
        <v>0</v>
      </c>
      <c r="Q166" s="126" t="str">
        <f>[1]Sheet1!Q166</f>
        <v>Otro</v>
      </c>
      <c r="R166" s="126" t="str">
        <f>[1]Sheet1!R166</f>
        <v xml:space="preserve">Actualmente, los estudiantes y la institución enfrentan dificultades para gestionar cambios académicos, financieros y administrativos de manera eficiente, afectando la experiencia del estudiante y la gestión interna.
</v>
      </c>
      <c r="S166" s="126" t="str">
        <f>[1]Sheet1!S166</f>
        <v>Ver archivo adjunto con información del requerimiento. Link: https://educorpperu.sharepoint.com/:x:/s/Repositorio_EquipoCentral/dit/portafoliosyp/IQBPjj-nPuoDQbtwySJjx2sbAR4Cx0FwHcOnpoZf6N5wGdw?e=Qxpak7</v>
      </c>
      <c r="T166" s="126" t="str">
        <f>[1]Sheet1!T166</f>
        <v xml:space="preserve">Ver archivo adjunto con información del requerimiento. Link: https://educorpperu.sharepoint.com/:x:/s/Repositorio_EquipoCentral/dit/portafoliosyp/IQBPjj-nPuoDQbtwySJjx2sbAR4Cx0FwHcOnpoZf6N5wGdw?e=Qxpak9
</v>
      </c>
      <c r="U166" s="126" t="str">
        <f>[1]Sheet1!U166</f>
        <v>Alumnos</v>
      </c>
      <c r="V166" s="126" t="str">
        <f>[1]Sheet1!V166</f>
        <v>Excelencia operativa</v>
      </c>
      <c r="W166" s="126" t="str">
        <f>[1]Sheet1!W166</f>
        <v>Si</v>
      </c>
      <c r="X166" s="126" t="str">
        <f>[1]Sheet1!X166</f>
        <v>No cuantificado o S/0</v>
      </c>
      <c r="Y166" s="126" t="str">
        <f>[1]Sheet1!Y166</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6" s="45" t="str">
        <f>[1]Sheet1!Z166</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202.pdf</v>
      </c>
      <c r="AA166" s="45">
        <f>[1]Sheet1!AA166</f>
        <v>1.2000000000000002</v>
      </c>
    </row>
    <row r="167" spans="1:27" ht="31.5" customHeight="1">
      <c r="A167" s="45">
        <f>[1]Sheet1!A167</f>
        <v>193</v>
      </c>
      <c r="B167" s="125">
        <f>[1]Sheet1!B167</f>
        <v>46169.665486111102</v>
      </c>
      <c r="C167" s="125">
        <f>[1]Sheet1!C167</f>
        <v>46169.667557870402</v>
      </c>
      <c r="D167" s="126" t="str">
        <f>[1]Sheet1!D167</f>
        <v>renzo.saenz@laureate.pe</v>
      </c>
      <c r="E167" s="126" t="str">
        <f>[1]Sheet1!E167</f>
        <v>Renzo Sáenz Dávila</v>
      </c>
      <c r="F167" s="126" t="str">
        <f>[1]Sheet1!F167</f>
        <v>[283] Automatización de procesos operativos Emisión de comprobantes (estabilización con el cambio de proceso por Gema)</v>
      </c>
      <c r="G167" s="126" t="str">
        <f>[1]Sheet1!G167</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7" s="126" t="str">
        <f>[1]Sheet1!H167</f>
        <v>UPC</v>
      </c>
      <c r="I167" s="126" t="str">
        <f>[1]Sheet1!I167</f>
        <v>Alex Pendavis - VP Finanzas</v>
      </c>
      <c r="J167" s="126" t="str">
        <f>[1]Sheet1!J167</f>
        <v>Rafael Andrade</v>
      </c>
      <c r="K167" s="126" t="str">
        <f>[1]Sheet1!K167</f>
        <v>https://educorpperu-my.sharepoint.com/personal/diana_zapata_laureate_pe1/Documents/Aplicaciones/Microsoft%20Forms/REGISTRO%20DE%20INICIATIVAS%20-%20GESTI%C3%93N%20DE%20LA%20DEMANDA%20(2%201/Pregunta/Aprobaci%C3%B3n%20Miguel_Requerimientos%20SisAcaUPC_Renzo%20S%C3%A1enz%20D%C3%A1vila%203.pdf</v>
      </c>
      <c r="L167" s="126" t="str">
        <f>[1]Sheet1!L167</f>
        <v>Carla Arias-Schreiber</v>
      </c>
      <c r="M167" s="82">
        <f>[1]Sheet1!M167</f>
        <v>46234</v>
      </c>
      <c r="N167" s="82" t="str">
        <f>[1]Sheet1!N167</f>
        <v>No</v>
      </c>
      <c r="O167" s="126">
        <f>[1]Sheet1!O167</f>
        <v>0</v>
      </c>
      <c r="P167" s="126">
        <f>[1]Sheet1!P167</f>
        <v>0</v>
      </c>
      <c r="Q167" s="126" t="str">
        <f>[1]Sheet1!Q167</f>
        <v>Otro</v>
      </c>
      <c r="R167" s="126" t="str">
        <f>[1]Sheet1!R167</f>
        <v xml:space="preserve">Actualmente, los estudiantes y la institución enfrentan dificultades para gestionar cambios académicos, financieros y administrativos de manera eficiente, afectando la experiencia del estudiante y la gestión interna.
</v>
      </c>
      <c r="S167" s="126" t="str">
        <f>[1]Sheet1!S167</f>
        <v>Ver archivo adjunto con información del requerimiento. Link: https://educorpperu.sharepoint.com/:x:/s/Repositorio_EquipoCentral/dit/portafoliosyp/IQBPjj-nPuoDQbtwySJjx2sbAR4Cx0FwHcOnpoZf6N5wGdw?e=Qxpak7</v>
      </c>
      <c r="T167" s="126" t="str">
        <f>[1]Sheet1!T167</f>
        <v xml:space="preserve">Ver archivo adjunto con información del requerimiento. Link: https://educorpperu.sharepoint.com/:x:/s/Repositorio_EquipoCentral/dit/portafoliosyp/IQBPjj-nPuoDQbtwySJjx2sbAR4Cx0FwHcOnpoZf6N5wGdw?e=Qxpak10
</v>
      </c>
      <c r="U167" s="126" t="str">
        <f>[1]Sheet1!U167</f>
        <v>Alumnos</v>
      </c>
      <c r="V167" s="126" t="str">
        <f>[1]Sheet1!V167</f>
        <v>Excelencia operativa</v>
      </c>
      <c r="W167" s="126" t="str">
        <f>[1]Sheet1!W167</f>
        <v>Si</v>
      </c>
      <c r="X167" s="126" t="str">
        <f>[1]Sheet1!X167</f>
        <v>No cuantificado o S/0</v>
      </c>
      <c r="Y167" s="126" t="str">
        <f>[1]Sheet1!Y167</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7" s="45" t="str">
        <f>[1]Sheet1!Z167</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203.pdf</v>
      </c>
      <c r="AA167" s="45">
        <f>[1]Sheet1!AA167</f>
        <v>1.2000000000000002</v>
      </c>
    </row>
    <row r="168" spans="1:27" ht="18.75" customHeight="1">
      <c r="A168" s="45">
        <f>[1]Sheet1!A168</f>
        <v>194</v>
      </c>
      <c r="B168" s="125">
        <f>[1]Sheet1!B168</f>
        <v>46169.667824074102</v>
      </c>
      <c r="C168" s="125">
        <f>[1]Sheet1!C168</f>
        <v>46169.671122685198</v>
      </c>
      <c r="D168" s="126" t="str">
        <f>[1]Sheet1!D168</f>
        <v>renzo.saenz@laureate.pe</v>
      </c>
      <c r="E168" s="126" t="str">
        <f>[1]Sheet1!E168</f>
        <v>Renzo Sáenz Dávila</v>
      </c>
      <c r="F168" s="126" t="str">
        <f>[1]Sheet1!F168</f>
        <v>[65] Clonación manual de cursos master</v>
      </c>
      <c r="G168" s="126" t="str">
        <f>[1]Sheet1!G168</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8" s="126" t="str">
        <f>[1]Sheet1!H168</f>
        <v>UPC</v>
      </c>
      <c r="I168" s="126" t="str">
        <f>[1]Sheet1!I168</f>
        <v>Milagros Morgan - Rectorado UPC</v>
      </c>
      <c r="J168" s="126" t="str">
        <f>[1]Sheet1!J168</f>
        <v>Hector Viale</v>
      </c>
      <c r="K168" s="126" t="str">
        <f>[1]Sheet1!K168</f>
        <v>https://educorpperu-my.sharepoint.com/personal/diana_zapata_laureate_pe1/Documents/Aplicaciones/Microsoft%20Forms/REGISTRO%20DE%20INICIATIVAS%20-%20GESTI%C3%93N%20DE%20LA%20DEMANDA%20(2%201/Pregunta/Aprobaci%C3%B3n%20Miguel_Requerimientos%20SisAcaUPC_Renzo%20S%C3%A1enz%20D%C3%A1vila%204.pdf</v>
      </c>
      <c r="L168" s="126" t="str">
        <f>[1]Sheet1!L168</f>
        <v>Carla Arias-Schreiber</v>
      </c>
      <c r="M168" s="82">
        <f>[1]Sheet1!M168</f>
        <v>46235</v>
      </c>
      <c r="N168" s="82" t="str">
        <f>[1]Sheet1!N168</f>
        <v>No</v>
      </c>
      <c r="O168" s="126">
        <f>[1]Sheet1!O168</f>
        <v>0</v>
      </c>
      <c r="P168" s="126">
        <f>[1]Sheet1!P168</f>
        <v>0</v>
      </c>
      <c r="Q168" s="126" t="str">
        <f>[1]Sheet1!Q168</f>
        <v>Otro</v>
      </c>
      <c r="R168" s="126" t="str">
        <f>[1]Sheet1!R168</f>
        <v xml:space="preserve">Actualmente, los estudiantes y la institución enfrentan dificultades para gestionar cambios académicos, financieros y administrativos de manera eficiente, afectando la experiencia del estudiante y la gestión interna.
</v>
      </c>
      <c r="S168" s="126" t="str">
        <f>[1]Sheet1!S168</f>
        <v>Ver archivo adjunto con información del requerimiento. Link: https://educorpperu.sharepoint.com/:x:/s/Repositorio_EquipoCentral/dit/portafoliosyp/IQBPjj-nPuoDQbtwySJjx2sbAR4Cx0FwHcOnpoZf6N5wGdw?e=Qxpak7</v>
      </c>
      <c r="T168" s="126" t="str">
        <f>[1]Sheet1!T168</f>
        <v xml:space="preserve">Ver archivo adjunto con información del requerimiento. Link: https://educorpperu.sharepoint.com/:x:/s/Repositorio_EquipoCentral/dit/portafoliosyp/IQBPjj-nPuoDQbtwySJjx2sbAR4Cx0FwHcOnpoZf6N5wGdw?e=Qxpak15
</v>
      </c>
      <c r="U168" s="126" t="str">
        <f>[1]Sheet1!U168</f>
        <v>Alumnos</v>
      </c>
      <c r="V168" s="126" t="str">
        <f>[1]Sheet1!V168</f>
        <v>Excelencia operativa</v>
      </c>
      <c r="W168" s="126" t="str">
        <f>[1]Sheet1!W168</f>
        <v>Si</v>
      </c>
      <c r="X168" s="126" t="str">
        <f>[1]Sheet1!X168</f>
        <v>No cuantificado o S/0</v>
      </c>
      <c r="Y168" s="126" t="str">
        <f>[1]Sheet1!Y168</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8" s="45" t="str">
        <f>[1]Sheet1!Z168</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204.pdf</v>
      </c>
      <c r="AA168" s="45">
        <f>[1]Sheet1!AA168</f>
        <v>1.2000000000000002</v>
      </c>
    </row>
    <row r="169" spans="1:27" ht="18.75" customHeight="1">
      <c r="A169" s="45">
        <f>[1]Sheet1!A169</f>
        <v>195</v>
      </c>
      <c r="B169" s="125">
        <f>[1]Sheet1!B169</f>
        <v>46169.671412037002</v>
      </c>
      <c r="C169" s="125">
        <f>[1]Sheet1!C169</f>
        <v>46169.673622685201</v>
      </c>
      <c r="D169" s="126" t="str">
        <f>[1]Sheet1!D169</f>
        <v>renzo.saenz@laureate.pe</v>
      </c>
      <c r="E169" s="126" t="str">
        <f>[1]Sheet1!E169</f>
        <v>Renzo Sáenz Dávila</v>
      </c>
      <c r="F169" s="126" t="str">
        <f>[1]Sheet1!F169</f>
        <v>[284] Reportes y controles de Finanzas SOX</v>
      </c>
      <c r="G169" s="126" t="str">
        <f>[1]Sheet1!G169</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69" s="126" t="str">
        <f>[1]Sheet1!H169</f>
        <v>UPC</v>
      </c>
      <c r="I169" s="126" t="str">
        <f>[1]Sheet1!I169</f>
        <v>Alex Pendavis - VP Finanzas</v>
      </c>
      <c r="J169" s="126" t="str">
        <f>[1]Sheet1!J169</f>
        <v>Rafael Andrade</v>
      </c>
      <c r="K169" s="126" t="str">
        <f>[1]Sheet1!K169</f>
        <v>https://educorpperu-my.sharepoint.com/personal/diana_zapata_laureate_pe1/Documents/Aplicaciones/Microsoft%20Forms/REGISTRO%20DE%20INICIATIVAS%20-%20GESTI%C3%93N%20DE%20LA%20DEMANDA%20(2%201/Pregunta/Aprobaci%C3%B3n%20Miguel_Requerimientos%20SisAcaUPC_Renzo%20S%C3%A1enz%20D%C3%A1vila%205.pdf</v>
      </c>
      <c r="L169" s="126" t="str">
        <f>[1]Sheet1!L169</f>
        <v>Carla Arias-Schreiber</v>
      </c>
      <c r="M169" s="82">
        <f>[1]Sheet1!M169</f>
        <v>46234</v>
      </c>
      <c r="N169" s="82" t="str">
        <f>[1]Sheet1!N169</f>
        <v>No</v>
      </c>
      <c r="O169" s="126">
        <f>[1]Sheet1!O169</f>
        <v>0</v>
      </c>
      <c r="P169" s="126">
        <f>[1]Sheet1!P169</f>
        <v>0</v>
      </c>
      <c r="Q169" s="126" t="str">
        <f>[1]Sheet1!Q169</f>
        <v>Otro</v>
      </c>
      <c r="R169" s="126" t="str">
        <f>[1]Sheet1!R169</f>
        <v xml:space="preserve">Actualmente, los estudiantes y la institución enfrentan dificultades para gestionar cambios académicos, financieros y administrativos de manera eficiente, afectando la experiencia del estudiante y la gestión interna.
</v>
      </c>
      <c r="S169" s="126" t="str">
        <f>[1]Sheet1!S169</f>
        <v>Ver archivo adjunto con información del requerimiento. Link: https://educorpperu.sharepoint.com/:x:/s/Repositorio_EquipoCentral/dit/portafoliosyp/IQBPjj-nPuoDQbtwySJjx2sbAR4Cx0FwHcOnpoZf6N5wGdw?e=Qxpak7</v>
      </c>
      <c r="T169" s="126" t="str">
        <f>[1]Sheet1!T169</f>
        <v xml:space="preserve">Ver archivo adjunto con información del requerimiento. Link: https://educorpperu.sharepoint.com/:x:/s/Repositorio_EquipoCentral/dit/portafoliosyp/IQBPjj-nPuoDQbtwySJjx2sbAR4Cx0FwHcOnpoZf6N5wGdw?e=Qxpak18
</v>
      </c>
      <c r="U169" s="126" t="str">
        <f>[1]Sheet1!U169</f>
        <v>Alumnos</v>
      </c>
      <c r="V169" s="126" t="str">
        <f>[1]Sheet1!V169</f>
        <v>Excelencia operativa</v>
      </c>
      <c r="W169" s="126" t="str">
        <f>[1]Sheet1!W169</f>
        <v>Si</v>
      </c>
      <c r="X169" s="126" t="str">
        <f>[1]Sheet1!X169</f>
        <v>No cuantificado o S/0</v>
      </c>
      <c r="Y169" s="126" t="str">
        <f>[1]Sheet1!Y169</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69" s="45" t="str">
        <f>[1]Sheet1!Z169</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205.pdf</v>
      </c>
      <c r="AA169" s="45">
        <f>[1]Sheet1!AA169</f>
        <v>1.2000000000000002</v>
      </c>
    </row>
    <row r="170" spans="1:27" ht="24" customHeight="1">
      <c r="A170" s="45">
        <f>[1]Sheet1!A170</f>
        <v>196</v>
      </c>
      <c r="B170" s="125">
        <f>[1]Sheet1!B170</f>
        <v>46169.674108796302</v>
      </c>
      <c r="C170" s="125">
        <f>[1]Sheet1!C170</f>
        <v>46169.677812499998</v>
      </c>
      <c r="D170" s="126" t="str">
        <f>[1]Sheet1!D170</f>
        <v>renzo.saenz@laureate.pe</v>
      </c>
      <c r="E170" s="126" t="str">
        <f>[1]Sheet1!E170</f>
        <v>Renzo Sáenz Dávila</v>
      </c>
      <c r="F170" s="126" t="str">
        <f>[1]Sheet1!F170</f>
        <v>[211] Cambio de modalidad: MDDU para registro de cambio de modalidad de estudios</v>
      </c>
      <c r="G170" s="126" t="str">
        <f>[1]Sheet1!G170</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0" s="126" t="str">
        <f>[1]Sheet1!H170</f>
        <v>UPC</v>
      </c>
      <c r="I170" s="126" t="str">
        <f>[1]Sheet1!I170</f>
        <v>Milagros Morgan - Rectorado UPC</v>
      </c>
      <c r="J170" s="126" t="str">
        <f>[1]Sheet1!J170</f>
        <v>Manuel Cortéz</v>
      </c>
      <c r="K170" s="126" t="str">
        <f>[1]Sheet1!K170</f>
        <v>https://educorpperu-my.sharepoint.com/personal/diana_zapata_laureate_pe1/Documents/Aplicaciones/Microsoft%20Forms/REGISTRO%20DE%20INICIATIVAS%20-%20GESTI%C3%93N%20DE%20LA%20DEMANDA%20(2%201/Pregunta/Aprobaci%C3%B3n%20Miguel_Requerimientos%20SisAcaUPC_Renzo%20S%C3%A1enz%20D%C3%A1vila%206.pdf</v>
      </c>
      <c r="L170" s="126" t="str">
        <f>[1]Sheet1!L170</f>
        <v>Carla Arias-Schreiber</v>
      </c>
      <c r="M170" s="82">
        <f>[1]Sheet1!M170</f>
        <v>46234</v>
      </c>
      <c r="N170" s="82" t="str">
        <f>[1]Sheet1!N170</f>
        <v>No</v>
      </c>
      <c r="O170" s="126">
        <f>[1]Sheet1!O170</f>
        <v>0</v>
      </c>
      <c r="P170" s="126">
        <f>[1]Sheet1!P170</f>
        <v>0</v>
      </c>
      <c r="Q170" s="126" t="str">
        <f>[1]Sheet1!Q170</f>
        <v>Otro</v>
      </c>
      <c r="R170" s="126" t="str">
        <f>[1]Sheet1!R170</f>
        <v xml:space="preserve">Actualmente, los estudiantes y la institución enfrentan dificultades para gestionar cambios académicos, financieros y administrativos de manera eficiente, afectando la experiencia del estudiante y la gestión interna.
</v>
      </c>
      <c r="S170" s="126" t="str">
        <f>[1]Sheet1!S170</f>
        <v>Ver archivo adjunto con información del requerimiento. Link: https://educorpperu.sharepoint.com/:x:/s/Repositorio_EquipoCentral/dit/portafoliosyp/IQBPjj-nPuoDQbtwySJjx2sbAR4Cx0FwHcOnpoZf6N5wGdw?e=Qxpak7</v>
      </c>
      <c r="T170" s="126" t="str">
        <f>[1]Sheet1!T170</f>
        <v xml:space="preserve">Ver archivo adjunto con información del requerimiento. Link: https://educorpperu.sharepoint.com/:x:/s/Repositorio_EquipoCentral/dit/portafoliosyp/IQBPjj-nPuoDQbtwySJjx2sbAR4Cx0FwHcOnpoZf6N5wGdw?e=Qxpak20
</v>
      </c>
      <c r="U170" s="126" t="str">
        <f>[1]Sheet1!U170</f>
        <v>Alumnos</v>
      </c>
      <c r="V170" s="126" t="str">
        <f>[1]Sheet1!V170</f>
        <v>Excelencia operativa</v>
      </c>
      <c r="W170" s="126" t="str">
        <f>[1]Sheet1!W170</f>
        <v>Si</v>
      </c>
      <c r="X170" s="126" t="str">
        <f>[1]Sheet1!X170</f>
        <v>No cuantificado o S/0</v>
      </c>
      <c r="Y170" s="126" t="str">
        <f>[1]Sheet1!Y170</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0" s="45" t="str">
        <f>[1]Sheet1!Z170</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206.pdf</v>
      </c>
      <c r="AA170" s="45">
        <f>[1]Sheet1!AA170</f>
        <v>1.2000000000000002</v>
      </c>
    </row>
    <row r="171" spans="1:27" ht="18.75" customHeight="1">
      <c r="A171" s="45">
        <f>[1]Sheet1!A171</f>
        <v>197</v>
      </c>
      <c r="B171" s="125">
        <f>[1]Sheet1!B171</f>
        <v>46169.678715277798</v>
      </c>
      <c r="C171" s="125">
        <f>[1]Sheet1!C171</f>
        <v>46169.680648148104</v>
      </c>
      <c r="D171" s="126" t="str">
        <f>[1]Sheet1!D171</f>
        <v>renzo.saenz@laureate.pe</v>
      </c>
      <c r="E171" s="126" t="str">
        <f>[1]Sheet1!E171</f>
        <v>Renzo Sáenz Dávila</v>
      </c>
      <c r="F171" s="126" t="str">
        <f>[1]Sheet1!F171</f>
        <v>[119] Corrección de asistencia docente extraacademicos </v>
      </c>
      <c r="G171" s="126" t="str">
        <f>[1]Sheet1!G171</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1" s="126" t="str">
        <f>[1]Sheet1!H171</f>
        <v>UPC</v>
      </c>
      <c r="I171" s="126" t="str">
        <f>[1]Sheet1!I171</f>
        <v>Milagros Morgan - Rectorado UPC</v>
      </c>
      <c r="J171" s="126" t="str">
        <f>[1]Sheet1!J171</f>
        <v>Javiera Alcazar</v>
      </c>
      <c r="K171" s="126" t="str">
        <f>[1]Sheet1!K171</f>
        <v>https://educorpperu-my.sharepoint.com/personal/diana_zapata_laureate_pe1/Documents/Aplicaciones/Microsoft%20Forms/REGISTRO%20DE%20INICIATIVAS%20-%20GESTI%C3%93N%20DE%20LA%20DEMANDA%20(2%201/Pregunta/Aprobaci%C3%B3n%20Miguel_Requerimientos%20SisAcaUPC_Renzo%20S%C3%A1enz%20D%C3%A1vila%207.pdf</v>
      </c>
      <c r="L171" s="126" t="str">
        <f>[1]Sheet1!L171</f>
        <v>Carla Arias-Schreiber</v>
      </c>
      <c r="M171" s="82">
        <f>[1]Sheet1!M171</f>
        <v>46160</v>
      </c>
      <c r="N171" s="82" t="str">
        <f>[1]Sheet1!N171</f>
        <v>No</v>
      </c>
      <c r="O171" s="126">
        <f>[1]Sheet1!O171</f>
        <v>0</v>
      </c>
      <c r="P171" s="126">
        <f>[1]Sheet1!P171</f>
        <v>0</v>
      </c>
      <c r="Q171" s="126" t="str">
        <f>[1]Sheet1!Q171</f>
        <v>Otro</v>
      </c>
      <c r="R171" s="126" t="str">
        <f>[1]Sheet1!R171</f>
        <v xml:space="preserve">Actualmente, los estudiantes y la institución enfrentan dificultades para gestionar cambios académicos, financieros y administrativos de manera eficiente, afectando la experiencia del estudiante y la gestión interna.
</v>
      </c>
      <c r="S171" s="126" t="str">
        <f>[1]Sheet1!S171</f>
        <v>Ver archivo adjunto con información del requerimiento. Link: https://educorpperu.sharepoint.com/:x:/s/Repositorio_EquipoCentral/dit/portafoliosyp/IQBPjj-nPuoDQbtwySJjx2sbAR4Cx0FwHcOnpoZf6N5wGdw?e=Qxpak7</v>
      </c>
      <c r="T171" s="126" t="str">
        <f>[1]Sheet1!T171</f>
        <v xml:space="preserve">Ver archivo adjunto con información del requerimiento. Link: https://educorpperu.sharepoint.com/:x:/s/Repositorio_EquipoCentral/dit/portafoliosyp/IQBPjj-nPuoDQbtwySJjx2sbAR4Cx0FwHcOnpoZf6N5wGdw?e=Qxpak21
</v>
      </c>
      <c r="U171" s="126" t="str">
        <f>[1]Sheet1!U171</f>
        <v>Alumnos</v>
      </c>
      <c r="V171" s="126" t="str">
        <f>[1]Sheet1!V171</f>
        <v>Excelencia operativa</v>
      </c>
      <c r="W171" s="126" t="str">
        <f>[1]Sheet1!W171</f>
        <v>Si</v>
      </c>
      <c r="X171" s="126" t="str">
        <f>[1]Sheet1!X171</f>
        <v>No cuantificado o S/0</v>
      </c>
      <c r="Y171" s="126" t="str">
        <f>[1]Sheet1!Y171</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1" s="45" t="str">
        <f>[1]Sheet1!Z171</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207.pdf</v>
      </c>
      <c r="AA171" s="45">
        <f>[1]Sheet1!AA171</f>
        <v>1.2000000000000002</v>
      </c>
    </row>
    <row r="172" spans="1:27" ht="18.75" customHeight="1">
      <c r="A172" s="45">
        <f>[1]Sheet1!A172</f>
        <v>198</v>
      </c>
      <c r="B172" s="125">
        <f>[1]Sheet1!B172</f>
        <v>46169.681030092601</v>
      </c>
      <c r="C172" s="125">
        <f>[1]Sheet1!C172</f>
        <v>46169.684328703697</v>
      </c>
      <c r="D172" s="126" t="str">
        <f>[1]Sheet1!D172</f>
        <v>renzo.saenz@laureate.pe</v>
      </c>
      <c r="E172" s="126" t="str">
        <f>[1]Sheet1!E172</f>
        <v>Renzo Sáenz Dávila</v>
      </c>
      <c r="F172" s="126" t="str">
        <f>[1]Sheet1!F172</f>
        <v>[120] Reprogramacion de clase extraacademicos</v>
      </c>
      <c r="G172" s="126" t="str">
        <f>[1]Sheet1!G172</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2" s="126" t="str">
        <f>[1]Sheet1!H172</f>
        <v>UPC</v>
      </c>
      <c r="I172" s="126" t="str">
        <f>[1]Sheet1!I172</f>
        <v>Milagros Morgan - Rectorado UPC</v>
      </c>
      <c r="J172" s="126" t="str">
        <f>[1]Sheet1!J172</f>
        <v>Javiera Alcazar</v>
      </c>
      <c r="K172" s="126" t="str">
        <f>[1]Sheet1!K172</f>
        <v>https://educorpperu-my.sharepoint.com/personal/diana_zapata_laureate_pe1/Documents/Aplicaciones/Microsoft%20Forms/REGISTRO%20DE%20INICIATIVAS%20-%20GESTI%C3%93N%20DE%20LA%20DEMANDA%20(2%201/Pregunta/Aprobaci%C3%B3n%20Miguel_Requerimientos%20SisAcaUPC_Renzo%20S%C3%A1enz%20D%C3%A1vila%208.pdf</v>
      </c>
      <c r="L172" s="126" t="str">
        <f>[1]Sheet1!L172</f>
        <v>Carla Arias-Schreiber</v>
      </c>
      <c r="M172" s="82">
        <f>[1]Sheet1!M172</f>
        <v>46160</v>
      </c>
      <c r="N172" s="82" t="str">
        <f>[1]Sheet1!N172</f>
        <v>No</v>
      </c>
      <c r="O172" s="126">
        <f>[1]Sheet1!O172</f>
        <v>0</v>
      </c>
      <c r="P172" s="126">
        <f>[1]Sheet1!P172</f>
        <v>0</v>
      </c>
      <c r="Q172" s="126" t="str">
        <f>[1]Sheet1!Q172</f>
        <v>Otro</v>
      </c>
      <c r="R172" s="126" t="str">
        <f>[1]Sheet1!R172</f>
        <v xml:space="preserve">Actualmente, los estudiantes y la institución enfrentan dificultades para gestionar cambios académicos, financieros y administrativos de manera eficiente, afectando la experiencia del estudiante y la gestión interna.
</v>
      </c>
      <c r="S172" s="126" t="str">
        <f>[1]Sheet1!S172</f>
        <v>Ver archivo adjunto con información del requerimiento. Link: https://educorpperu.sharepoint.com/:x:/s/Repositorio_EquipoCentral/dit/portafoliosyp/IQBPjj-nPuoDQbtwySJjx2sbAR4Cx0FwHcOnpoZf6N5wGdw?e=Qxpak7</v>
      </c>
      <c r="T172" s="126" t="str">
        <f>[1]Sheet1!T172</f>
        <v xml:space="preserve">Ver archivo adjunto con información del requerimiento. Link: https://educorpperu.sharepoint.com/:x:/s/Repositorio_EquipoCentral/dit/portafoliosyp/IQBPjj-nPuoDQbtwySJjx2sbAR4Cx0FwHcOnpoZf6N5wGdw?e=Qxpak22
</v>
      </c>
      <c r="U172" s="126" t="str">
        <f>[1]Sheet1!U172</f>
        <v>Alumnos</v>
      </c>
      <c r="V172" s="126" t="str">
        <f>[1]Sheet1!V172</f>
        <v>Excelencia operativa</v>
      </c>
      <c r="W172" s="126" t="str">
        <f>[1]Sheet1!W172</f>
        <v>Si</v>
      </c>
      <c r="X172" s="126" t="str">
        <f>[1]Sheet1!X172</f>
        <v>No cuantificado o S/0</v>
      </c>
      <c r="Y172" s="126" t="str">
        <f>[1]Sheet1!Y172</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2" s="45" t="str">
        <f>[1]Sheet1!Z172</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208.pdf</v>
      </c>
      <c r="AA172" s="45">
        <f>[1]Sheet1!AA172</f>
        <v>1.2000000000000002</v>
      </c>
    </row>
    <row r="173" spans="1:27" ht="18.75" customHeight="1">
      <c r="A173" s="45">
        <f>[1]Sheet1!A173</f>
        <v>199</v>
      </c>
      <c r="B173" s="125">
        <f>[1]Sheet1!B173</f>
        <v>46169.684861111098</v>
      </c>
      <c r="C173" s="125">
        <f>[1]Sheet1!C173</f>
        <v>46169.686886574098</v>
      </c>
      <c r="D173" s="126" t="str">
        <f>[1]Sheet1!D173</f>
        <v>renzo.saenz@laureate.pe</v>
      </c>
      <c r="E173" s="126" t="str">
        <f>[1]Sheet1!E173</f>
        <v>Renzo Sáenz Dávila</v>
      </c>
      <c r="F173" s="126" t="str">
        <f>[1]Sheet1!F173</f>
        <v>[121] Corrección de evaluaciones extraacademicos</v>
      </c>
      <c r="G173" s="126" t="str">
        <f>[1]Sheet1!G173</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3" s="126" t="str">
        <f>[1]Sheet1!H173</f>
        <v>UPC</v>
      </c>
      <c r="I173" s="126" t="str">
        <f>[1]Sheet1!I173</f>
        <v>Milagros Morgan - Rectorado UPC</v>
      </c>
      <c r="J173" s="126" t="str">
        <f>[1]Sheet1!J173</f>
        <v>Javiera Alcazar</v>
      </c>
      <c r="K173" s="126" t="str">
        <f>[1]Sheet1!K173</f>
        <v>https://educorpperu-my.sharepoint.com/personal/diana_zapata_laureate_pe1/Documents/Aplicaciones/Microsoft%20Forms/REGISTRO%20DE%20INICIATIVAS%20-%20GESTI%C3%93N%20DE%20LA%20DEMANDA%20(2%201/Pregunta/Aprobaci%C3%B3n%20Miguel_Requerimientos%20SisAcaUPC_Renzo%20S%C3%A1enz%20D%C3%A1vila%209.pdf</v>
      </c>
      <c r="L173" s="126" t="str">
        <f>[1]Sheet1!L173</f>
        <v>Carla Arias-Schreiber</v>
      </c>
      <c r="M173" s="82">
        <f>[1]Sheet1!M173</f>
        <v>46160</v>
      </c>
      <c r="N173" s="82" t="str">
        <f>[1]Sheet1!N173</f>
        <v>No</v>
      </c>
      <c r="O173" s="126">
        <f>[1]Sheet1!O173</f>
        <v>0</v>
      </c>
      <c r="P173" s="126">
        <f>[1]Sheet1!P173</f>
        <v>0</v>
      </c>
      <c r="Q173" s="126" t="str">
        <f>[1]Sheet1!Q173</f>
        <v>Otro</v>
      </c>
      <c r="R173" s="126" t="str">
        <f>[1]Sheet1!R173</f>
        <v xml:space="preserve">Actualmente, los estudiantes y la institución enfrentan dificultades para gestionar cambios académicos, financieros y administrativos de manera eficiente, afectando la experiencia del estudiante y la gestión interna.
</v>
      </c>
      <c r="S173" s="126" t="str">
        <f>[1]Sheet1!S173</f>
        <v>Ver archivo adjunto con información del requerimiento. Link: https://educorpperu.sharepoint.com/:x:/s/Repositorio_EquipoCentral/dit/portafoliosyp/IQBPjj-nPuoDQbtwySJjx2sbAR4Cx0FwHcOnpoZf6N5wGdw?e=Qxpak7</v>
      </c>
      <c r="T173" s="126" t="str">
        <f>[1]Sheet1!T173</f>
        <v xml:space="preserve">Ver archivo adjunto con información del requerimiento. Link: https://educorpperu.sharepoint.com/:x:/s/Repositorio_EquipoCentral/dit/portafoliosyp/IQBPjj-nPuoDQbtwySJjx2sbAR4Cx0FwHcOnpoZf6N5wGdw?e=Qxpak23
</v>
      </c>
      <c r="U173" s="126" t="str">
        <f>[1]Sheet1!U173</f>
        <v>Alumnos</v>
      </c>
      <c r="V173" s="126" t="str">
        <f>[1]Sheet1!V173</f>
        <v>Excelencia operativa</v>
      </c>
      <c r="W173" s="126" t="str">
        <f>[1]Sheet1!W173</f>
        <v>Si</v>
      </c>
      <c r="X173" s="126" t="str">
        <f>[1]Sheet1!X173</f>
        <v>No cuantificado o S/0</v>
      </c>
      <c r="Y173" s="126" t="str">
        <f>[1]Sheet1!Y173</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3" s="45" t="str">
        <f>[1]Sheet1!Z173</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209.pdf</v>
      </c>
      <c r="AA173" s="45">
        <f>[1]Sheet1!AA173</f>
        <v>1.2000000000000002</v>
      </c>
    </row>
    <row r="174" spans="1:27" ht="18.75" customHeight="1">
      <c r="A174" s="45">
        <f>[1]Sheet1!A174</f>
        <v>200</v>
      </c>
      <c r="B174" s="125">
        <f>[1]Sheet1!B174</f>
        <v>46169.686944444402</v>
      </c>
      <c r="C174" s="125">
        <f>[1]Sheet1!C174</f>
        <v>46169.690324074101</v>
      </c>
      <c r="D174" s="126" t="str">
        <f>[1]Sheet1!D174</f>
        <v>renzo.saenz@laureate.pe</v>
      </c>
      <c r="E174" s="126" t="str">
        <f>[1]Sheet1!E174</f>
        <v>Renzo Sáenz Dávila</v>
      </c>
      <c r="F174" s="126" t="str">
        <f>[1]Sheet1!F174</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G174" s="126" t="str">
        <f>[1]Sheet1!G174</f>
        <v xml:space="preserve">"Esta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
</v>
      </c>
      <c r="H174" s="126" t="str">
        <f>[1]Sheet1!H174</f>
        <v>UPC</v>
      </c>
      <c r="I174" s="126" t="str">
        <f>[1]Sheet1!I174</f>
        <v>Milagros Morgan - Rectorado UPC</v>
      </c>
      <c r="J174" s="126" t="str">
        <f>[1]Sheet1!J174</f>
        <v>Manuel Cortéz</v>
      </c>
      <c r="K174" s="126" t="str">
        <f>[1]Sheet1!K174</f>
        <v>https://educorpperu-my.sharepoint.com/personal/diana_zapata_laureate_pe1/Documents/Aplicaciones/Microsoft%20Forms/REGISTRO%20DE%20INICIATIVAS%20-%20GESTI%C3%93N%20DE%20LA%20DEMANDA%20(2%201/Pregunta/Aprobaci%C3%B3n%20Miguel_Requerimientos%20SisAcaUPC_Renzo%20S%C3%A1enz%20D%C3%A1vila%2010.pdf</v>
      </c>
      <c r="L174" s="126" t="str">
        <f>[1]Sheet1!L174</f>
        <v>Carla Arias-Schreiber</v>
      </c>
      <c r="M174" s="82">
        <f>[1]Sheet1!M174</f>
        <v>46387</v>
      </c>
      <c r="N174" s="82" t="str">
        <f>[1]Sheet1!N174</f>
        <v>No</v>
      </c>
      <c r="O174" s="126">
        <f>[1]Sheet1!O174</f>
        <v>0</v>
      </c>
      <c r="P174" s="126">
        <f>[1]Sheet1!P174</f>
        <v>0</v>
      </c>
      <c r="Q174" s="126" t="str">
        <f>[1]Sheet1!Q174</f>
        <v>Otro</v>
      </c>
      <c r="R174" s="126" t="str">
        <f>[1]Sheet1!R174</f>
        <v xml:space="preserve">Actualmente, los estudiantes y la institución enfrentan dificultades para gestionar cambios académicos, financieros y administrativos de manera eficiente, afectando la experiencia del estudiante y la gestión interna.
</v>
      </c>
      <c r="S174" s="126" t="str">
        <f>[1]Sheet1!S174</f>
        <v>Ver archivo adjunto con información del requerimiento. Link: https://educorpperu.sharepoint.com/:x:/s/Repositorio_EquipoCentral/dit/portafoliosyp/IQBPjj-nPuoDQbtwySJjx2sbAR4Cx0FwHcOnpoZf6N5wGdw?e=Qxpak7</v>
      </c>
      <c r="T174" s="126" t="str">
        <f>[1]Sheet1!T174</f>
        <v xml:space="preserve">Ver archivo adjunto con información del requerimiento. Link: https://educorpperu.sharepoint.com/:x:/s/Repositorio_EquipoCentral/dit/portafoliosyp/IQBPjj-nPuoDQbtwySJjx2sbAR4Cx0FwHcOnpoZf6N5wGdw?e=Qxpak26
</v>
      </c>
      <c r="U174" s="126" t="str">
        <f>[1]Sheet1!U174</f>
        <v>Alumnos</v>
      </c>
      <c r="V174" s="126" t="str">
        <f>[1]Sheet1!V174</f>
        <v>Excelencia operativa</v>
      </c>
      <c r="W174" s="126" t="str">
        <f>[1]Sheet1!W174</f>
        <v>Si</v>
      </c>
      <c r="X174" s="126" t="str">
        <f>[1]Sheet1!X174</f>
        <v>No cuantificado o S/0</v>
      </c>
      <c r="Y174" s="126" t="str">
        <f>[1]Sheet1!Y174</f>
        <v xml:space="preserve">"•Mejora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
</v>
      </c>
      <c r="Z174" s="45" t="str">
        <f>[1]Sheet1!Z174</f>
        <v>https://educorpperu-my.sharepoint.com/personal/diana_zapata_laureate_pe1/Documents/Aplicaciones/Microsoft%20Forms/REGISTRO%20DE%20INICIATIVAS%20-%20GESTI%C3%93N%20DE%20LA%20DEMANDA%20(2%201/Adjuntar%20sustentos%20que%20ayuden%20al%20entendimiento%20de/Status_Proy_Estabilizacion%20Sis%20Academico%20UPC__Renzo%20S%C3%A1enz%20D%C3%A1vila%2010.pdf</v>
      </c>
      <c r="AA174" s="45">
        <f>[1]Sheet1!AA174</f>
        <v>1.2000000000000002</v>
      </c>
    </row>
    <row r="175" spans="1:27" ht="18.75" customHeight="1">
      <c r="A175" s="199">
        <f>[1]Sheet1!A175</f>
        <v>201</v>
      </c>
      <c r="B175" s="125">
        <f>[1]Sheet1!B175</f>
        <v>46169.649259259299</v>
      </c>
      <c r="C175" s="125">
        <f>[1]Sheet1!C175</f>
        <v>46169.741365740701</v>
      </c>
      <c r="D175" s="126" t="str">
        <f>[1]Sheet1!D175</f>
        <v>davies.galdos@laureate.pe</v>
      </c>
      <c r="E175" s="126" t="str">
        <f>[1]Sheet1!E175</f>
        <v>Davies Galdos Yactayo</v>
      </c>
      <c r="F175" s="126" t="str">
        <f>[1]Sheet1!F175</f>
        <v>[194] - Reanudación de estudios</v>
      </c>
      <c r="G175" s="126" t="str">
        <f>[1]Sheet1!G175</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5" s="126" t="str">
        <f>[1]Sheet1!H175</f>
        <v>UPC</v>
      </c>
      <c r="I175" s="126" t="str">
        <f>[1]Sheet1!I175</f>
        <v>Milagros Morgan - Rectorado UPC</v>
      </c>
      <c r="J175" s="126" t="str">
        <f>[1]Sheet1!J175</f>
        <v>Miguel Chang</v>
      </c>
      <c r="K175" s="126" t="str">
        <f>[1]Sheet1!K175</f>
        <v>https://educorpperu-my.sharepoint.com/personal/diana_zapata_laureate_pe1/Documents/Aplicaciones/Microsoft%20Forms/REGISTRO%20DE%20INICIATIVAS%20-%20GESTI%C3%93N%20DE%20LA%20DEMANDA%20(2%201/Pregunta/Estabilizaci%C3%B3n%20Sistema%20Acad%C3%A9mico%20UPC%20-%20Regist_Davies%20Galdos%20Yactay.pdf</v>
      </c>
      <c r="L175" s="126" t="str">
        <f>[1]Sheet1!L175</f>
        <v>Carla Arias-Schreiber</v>
      </c>
      <c r="M175" s="82">
        <f>[1]Sheet1!M175</f>
        <v>46387</v>
      </c>
      <c r="N175" s="82" t="str">
        <f>[1]Sheet1!N175</f>
        <v>No</v>
      </c>
      <c r="O175" s="126">
        <f>[1]Sheet1!O175</f>
        <v>0</v>
      </c>
      <c r="P175" s="126">
        <f>[1]Sheet1!P175</f>
        <v>0</v>
      </c>
      <c r="Q175" s="126" t="str">
        <f>[1]Sheet1!Q175</f>
        <v>Otro</v>
      </c>
      <c r="R175" s="126" t="str">
        <f>[1]Sheet1!R175</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5" s="126" t="str">
        <f>[1]Sheet1!S175</f>
        <v>Ver archivo adjunto con información del requerimiento. Link: https://educorpperu-my.sharepoint.com/:x:/g/personal/diana_zapata_laureate_pe1/IQA4jws3Zxk9RI9Zb6WbpNsKAcXE0uImyxpnyZg5Gbjzhbs?e=3Ggumx</v>
      </c>
      <c r="T175" s="126" t="str">
        <f>[1]Sheet1!T175</f>
        <v>Ver archivo adjunto con información del requerimiento. Link: https://educorpperu-my.sharepoint.com/:x:/g/personal/diana_zapata_laureate_pe1/IQA4jws3Zxk9RI9Zb6WbpNsKAcXE0uImyxpnyZg5Gbjzhbs?e=3Ggumx</v>
      </c>
      <c r="U175" s="126" t="str">
        <f>[1]Sheet1!U175</f>
        <v>Alumnos</v>
      </c>
      <c r="V175" s="126" t="str">
        <f>[1]Sheet1!V175</f>
        <v>Excelencia operativa</v>
      </c>
      <c r="W175" s="126" t="str">
        <f>[1]Sheet1!W175</f>
        <v>Si</v>
      </c>
      <c r="X175" s="126" t="str">
        <f>[1]Sheet1!X175</f>
        <v>No cuantificado o S/0</v>
      </c>
      <c r="Y175" s="126" t="str">
        <f>[1]Sheet1!Y175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5" s="45" t="str">
        <f>[1]Sheet1!Z175</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pdf</v>
      </c>
      <c r="AA175" s="45">
        <f>[1]Sheet1!AA175</f>
        <v>1.2000000000000002</v>
      </c>
    </row>
    <row r="176" spans="1:27" ht="18.75" customHeight="1">
      <c r="A176" s="199">
        <f>[1]Sheet1!A176</f>
        <v>202</v>
      </c>
      <c r="B176" s="125">
        <f>[1]Sheet1!B176</f>
        <v>46169.741724537002</v>
      </c>
      <c r="C176" s="125">
        <f>[1]Sheet1!C176</f>
        <v>46169.745104166701</v>
      </c>
      <c r="D176" s="126" t="str">
        <f>[1]Sheet1!D176</f>
        <v>davies.galdos@laureate.pe</v>
      </c>
      <c r="E176" s="126" t="str">
        <f>[1]Sheet1!E176</f>
        <v>Davies Galdos Yactayo</v>
      </c>
      <c r="F176" s="126" t="str">
        <f>[1]Sheet1!F176</f>
        <v>[16] - Tramite de Solicitudes de Deportistas Destacados</v>
      </c>
      <c r="G176" s="126" t="str">
        <f>[1]Sheet1!G176</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6" s="126" t="str">
        <f>[1]Sheet1!H176</f>
        <v>UPC</v>
      </c>
      <c r="I176" s="126" t="str">
        <f>[1]Sheet1!I176</f>
        <v>Milagros Morgan - Rectorado UPC</v>
      </c>
      <c r="J176" s="126" t="str">
        <f>[1]Sheet1!J176</f>
        <v>Javiera Alcazar</v>
      </c>
      <c r="K176" s="126" t="str">
        <f>[1]Sheet1!K176</f>
        <v>https://educorpperu-my.sharepoint.com/personal/diana_zapata_laureate_pe1/Documents/Aplicaciones/Microsoft%20Forms/REGISTRO%20DE%20INICIATIVAS%20-%20GESTI%C3%93N%20DE%20LA%20DEMANDA%20(2%201/Pregunta/Estabilizaci%C3%B3n%20Sistema%20Acad%C3%A9mico%20UPC%20-%20Regist_Davies%20Galdos%20Yactay%201.pdf</v>
      </c>
      <c r="L176" s="126" t="str">
        <f>[1]Sheet1!L176</f>
        <v>Carla Arias-Schreiber</v>
      </c>
      <c r="M176" s="82">
        <f>[1]Sheet1!M176</f>
        <v>46387</v>
      </c>
      <c r="N176" s="82" t="str">
        <f>[1]Sheet1!N176</f>
        <v>No</v>
      </c>
      <c r="O176" s="126">
        <f>[1]Sheet1!O176</f>
        <v>0</v>
      </c>
      <c r="P176" s="126">
        <f>[1]Sheet1!P176</f>
        <v>0</v>
      </c>
      <c r="Q176" s="126" t="str">
        <f>[1]Sheet1!Q176</f>
        <v>Otro</v>
      </c>
      <c r="R176" s="126" t="str">
        <f>[1]Sheet1!R176</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6" s="126" t="str">
        <f>[1]Sheet1!S176</f>
        <v>Ver archivo adjunto con información del requerimiento. Link: https://educorpperu-my.sharepoint.com/:x:/g/personal/diana_zapata_laureate_pe1/IQA4jws3Zxk9RI9Zb6WbpNsKAcXE0uImyxpnyZg5Gbjzhbs?e=3Ggumx</v>
      </c>
      <c r="T176" s="126" t="str">
        <f>[1]Sheet1!T176</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6" s="126" t="str">
        <f>[1]Sheet1!U176</f>
        <v>Alumnos</v>
      </c>
      <c r="V176" s="126" t="str">
        <f>[1]Sheet1!V176</f>
        <v>Excelencia operativa</v>
      </c>
      <c r="W176" s="126" t="str">
        <f>[1]Sheet1!W176</f>
        <v>Si</v>
      </c>
      <c r="X176" s="126" t="str">
        <f>[1]Sheet1!X176</f>
        <v>No cuantificado o S/0</v>
      </c>
      <c r="Y176" s="126" t="str">
        <f>[1]Sheet1!Y176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6" s="45" t="str">
        <f>[1]Sheet1!Z176</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201.pdf</v>
      </c>
      <c r="AA176" s="45">
        <f>[1]Sheet1!AA176</f>
        <v>1.2000000000000002</v>
      </c>
    </row>
    <row r="177" spans="1:27" ht="18.75" customHeight="1">
      <c r="A177" s="199">
        <f>[1]Sheet1!A177</f>
        <v>203</v>
      </c>
      <c r="B177" s="125">
        <f>[1]Sheet1!B177</f>
        <v>46169.747037036999</v>
      </c>
      <c r="C177" s="125">
        <f>[1]Sheet1!C177</f>
        <v>46169.749363425901</v>
      </c>
      <c r="D177" s="126" t="str">
        <f>[1]Sheet1!D177</f>
        <v>davies.galdos@laureate.pe</v>
      </c>
      <c r="E177" s="126" t="str">
        <f>[1]Sheet1!E177</f>
        <v>Davies Galdos Yactayo</v>
      </c>
      <c r="F177" s="126" t="str">
        <f>[1]Sheet1!F177</f>
        <v>[113] - Trámite de reprogramación de clases</v>
      </c>
      <c r="G177" s="126" t="str">
        <f>[1]Sheet1!G177</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7" s="126" t="str">
        <f>[1]Sheet1!H177</f>
        <v>UPC</v>
      </c>
      <c r="I177" s="126" t="str">
        <f>[1]Sheet1!I177</f>
        <v>Milagros Morgan - Rectorado UPC</v>
      </c>
      <c r="J177" s="126" t="str">
        <f>[1]Sheet1!J177</f>
        <v>Miguel Chang</v>
      </c>
      <c r="K177" s="126" t="str">
        <f>[1]Sheet1!K177</f>
        <v>https://educorpperu-my.sharepoint.com/personal/diana_zapata_laureate_pe1/Documents/Aplicaciones/Microsoft%20Forms/REGISTRO%20DE%20INICIATIVAS%20-%20GESTI%C3%93N%20DE%20LA%20DEMANDA%20(2%201/Pregunta/Estabilizaci%C3%B3n%20Sistema%20Acad%C3%A9mico%20UPC%20-%20Regist_Davies%20Galdos%20Yactay%202.pdf</v>
      </c>
      <c r="L177" s="126" t="str">
        <f>[1]Sheet1!L177</f>
        <v>Carla Arias-Schreiber</v>
      </c>
      <c r="M177" s="82">
        <f>[1]Sheet1!M177</f>
        <v>46387</v>
      </c>
      <c r="N177" s="82" t="str">
        <f>[1]Sheet1!N177</f>
        <v>No</v>
      </c>
      <c r="O177" s="126">
        <f>[1]Sheet1!O177</f>
        <v>0</v>
      </c>
      <c r="P177" s="126">
        <f>[1]Sheet1!P177</f>
        <v>0</v>
      </c>
      <c r="Q177" s="126" t="str">
        <f>[1]Sheet1!Q177</f>
        <v>Otro</v>
      </c>
      <c r="R177" s="126" t="str">
        <f>[1]Sheet1!R177</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7" s="126" t="str">
        <f>[1]Sheet1!S177</f>
        <v>Ver archivo adjunto con información del requerimiento. Link: https://educorpperu-my.sharepoint.com/:x:/g/personal/diana_zapata_laureate_pe1/IQA4jws3Zxk9RI9Zb6WbpNsKAcXE0uImyxpnyZg5Gbjzhbs?e=3Ggumx</v>
      </c>
      <c r="T177" s="126" t="str">
        <f>[1]Sheet1!T177</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7" s="126" t="str">
        <f>[1]Sheet1!U177</f>
        <v>Alumnos</v>
      </c>
      <c r="V177" s="126" t="str">
        <f>[1]Sheet1!V177</f>
        <v>Excelencia operativa</v>
      </c>
      <c r="W177" s="126" t="str">
        <f>[1]Sheet1!W177</f>
        <v>Si</v>
      </c>
      <c r="X177" s="126" t="str">
        <f>[1]Sheet1!X177</f>
        <v>No cuantificado o S/0</v>
      </c>
      <c r="Y177" s="126" t="str">
        <f>[1]Sheet1!Y177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7" s="45" t="str">
        <f>[1]Sheet1!Z177</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202.pdf</v>
      </c>
      <c r="AA177" s="45">
        <f>[1]Sheet1!AA177</f>
        <v>1.2000000000000002</v>
      </c>
    </row>
    <row r="178" spans="1:27" ht="18.75" customHeight="1">
      <c r="A178" s="199">
        <f>[1]Sheet1!A178</f>
        <v>204</v>
      </c>
      <c r="B178" s="125">
        <f>[1]Sheet1!B178</f>
        <v>46169.750474537002</v>
      </c>
      <c r="C178" s="125">
        <f>[1]Sheet1!C178</f>
        <v>46169.752673611103</v>
      </c>
      <c r="D178" s="126" t="str">
        <f>[1]Sheet1!D178</f>
        <v>davies.galdos@laureate.pe</v>
      </c>
      <c r="E178" s="126" t="str">
        <f>[1]Sheet1!E178</f>
        <v>Davies Galdos Yactayo</v>
      </c>
      <c r="F178" s="126" t="str">
        <f>[1]Sheet1!F178</f>
        <v>[199] - Trámite de convalidación de asignatura</v>
      </c>
      <c r="G178" s="126" t="str">
        <f>[1]Sheet1!G178</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8" s="126" t="str">
        <f>[1]Sheet1!H178</f>
        <v>UPC</v>
      </c>
      <c r="I178" s="126" t="str">
        <f>[1]Sheet1!I178</f>
        <v>Milagros Morgan - Rectorado UPC</v>
      </c>
      <c r="J178" s="126" t="str">
        <f>[1]Sheet1!J178</f>
        <v>Miguel Chang</v>
      </c>
      <c r="K178" s="126" t="str">
        <f>[1]Sheet1!K178</f>
        <v>https://educorpperu-my.sharepoint.com/personal/diana_zapata_laureate_pe1/Documents/Aplicaciones/Microsoft%20Forms/REGISTRO%20DE%20INICIATIVAS%20-%20GESTI%C3%93N%20DE%20LA%20DEMANDA%20(2%201/Pregunta/Estabilizaci%C3%B3n%20Sistema%20Acad%C3%A9mico%20UPC%20-%20Regist_Davies%20Galdos%20Yactay%203.pdf</v>
      </c>
      <c r="L178" s="126" t="str">
        <f>[1]Sheet1!L178</f>
        <v>Carla Arias-Schreiber</v>
      </c>
      <c r="M178" s="82">
        <f>[1]Sheet1!M178</f>
        <v>46387</v>
      </c>
      <c r="N178" s="82" t="str">
        <f>[1]Sheet1!N178</f>
        <v>No</v>
      </c>
      <c r="O178" s="126">
        <f>[1]Sheet1!O178</f>
        <v>0</v>
      </c>
      <c r="P178" s="126">
        <f>[1]Sheet1!P178</f>
        <v>0</v>
      </c>
      <c r="Q178" s="126" t="str">
        <f>[1]Sheet1!Q178</f>
        <v>Otro</v>
      </c>
      <c r="R178" s="126" t="str">
        <f>[1]Sheet1!R178</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8" s="126" t="str">
        <f>[1]Sheet1!S178</f>
        <v>Ver archivo adjunto con información del requerimiento. Link: https://educorpperu-my.sharepoint.com/:x:/g/personal/diana_zapata_laureate_pe1/IQA4jws3Zxk9RI9Zb6WbpNsKAcXE0uImyxpnyZg5Gbjzhbs?e=3Ggumx</v>
      </c>
      <c r="T178" s="126" t="str">
        <f>[1]Sheet1!T178</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8" s="126" t="str">
        <f>[1]Sheet1!U178</f>
        <v>Alumnos</v>
      </c>
      <c r="V178" s="126" t="str">
        <f>[1]Sheet1!V178</f>
        <v>Excelencia operativa</v>
      </c>
      <c r="W178" s="126" t="str">
        <f>[1]Sheet1!W178</f>
        <v>Si</v>
      </c>
      <c r="X178" s="126" t="str">
        <f>[1]Sheet1!X178</f>
        <v>No cuantificado o S/0</v>
      </c>
      <c r="Y178" s="126" t="str">
        <f>[1]Sheet1!Y178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8" s="45" t="str">
        <f>[1]Sheet1!Z178</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203.pdf</v>
      </c>
      <c r="AA178" s="45">
        <f>[1]Sheet1!AA178</f>
        <v>1.2000000000000002</v>
      </c>
    </row>
    <row r="179" spans="1:27" ht="18.75" customHeight="1">
      <c r="A179" s="50">
        <f>[1]Sheet1!A179</f>
        <v>205</v>
      </c>
      <c r="B179" s="125">
        <f>[1]Sheet1!B179</f>
        <v>46169.752847222197</v>
      </c>
      <c r="C179" s="125">
        <f>[1]Sheet1!C179</f>
        <v>46169.754074074102</v>
      </c>
      <c r="D179" s="126" t="str">
        <f>[1]Sheet1!D179</f>
        <v>davies.galdos@laureate.pe</v>
      </c>
      <c r="E179" s="126" t="str">
        <f>[1]Sheet1!E179</f>
        <v>Davies Galdos Yactayo</v>
      </c>
      <c r="F179" s="126" t="str">
        <f>[1]Sheet1!F179</f>
        <v>[186] - Tramites Correccion de Evaluacion - anulación</v>
      </c>
      <c r="G179" s="126" t="str">
        <f>[1]Sheet1!G179</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79" s="126" t="str">
        <f>[1]Sheet1!H179</f>
        <v>UPC</v>
      </c>
      <c r="I179" s="126" t="str">
        <f>[1]Sheet1!I179</f>
        <v>Milagros Morgan - Rectorado UPC</v>
      </c>
      <c r="J179" s="126" t="str">
        <f>[1]Sheet1!J179</f>
        <v>Miguel Chang</v>
      </c>
      <c r="K179" s="126" t="str">
        <f>[1]Sheet1!K179</f>
        <v>https://educorpperu-my.sharepoint.com/personal/diana_zapata_laureate_pe1/Documents/Aplicaciones/Microsoft%20Forms/REGISTRO%20DE%20INICIATIVAS%20-%20GESTI%C3%93N%20DE%20LA%20DEMANDA%20(2%201/Pregunta/Estabilizaci%C3%B3n%20Sistema%20Acad%C3%A9mico%20UPC%20-%20Regist_Davies%20Galdos%20Yactay%204.pdf</v>
      </c>
      <c r="L179" s="126" t="str">
        <f>[1]Sheet1!L179</f>
        <v>Carla Arias-Schreiber</v>
      </c>
      <c r="M179" s="82">
        <f>[1]Sheet1!M179</f>
        <v>46387</v>
      </c>
      <c r="N179" s="82" t="str">
        <f>[1]Sheet1!N179</f>
        <v>No</v>
      </c>
      <c r="O179" s="126">
        <f>[1]Sheet1!O179</f>
        <v>0</v>
      </c>
      <c r="P179" s="126">
        <f>[1]Sheet1!P179</f>
        <v>0</v>
      </c>
      <c r="Q179" s="126" t="str">
        <f>[1]Sheet1!Q179</f>
        <v>Otro</v>
      </c>
      <c r="R179" s="126" t="str">
        <f>[1]Sheet1!R179</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79" s="126" t="str">
        <f>[1]Sheet1!S179</f>
        <v>Ver archivo adjunto con información del requerimiento. Link: https://educorpperu-my.sharepoint.com/:x:/g/personal/diana_zapata_laureate_pe1/IQA4jws3Zxk9RI9Zb6WbpNsKAcXE0uImyxpnyZg5Gbjzhbs?e=3Ggumx</v>
      </c>
      <c r="T179" s="126" t="str">
        <f>[1]Sheet1!T179</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79" s="126" t="str">
        <f>[1]Sheet1!U179</f>
        <v>Alumnos</v>
      </c>
      <c r="V179" s="126" t="str">
        <f>[1]Sheet1!V179</f>
        <v>Excelencia operativa</v>
      </c>
      <c r="W179" s="126" t="str">
        <f>[1]Sheet1!W179</f>
        <v>Si</v>
      </c>
      <c r="X179" s="126" t="str">
        <f>[1]Sheet1!X179</f>
        <v>No cuantificado o S/0</v>
      </c>
      <c r="Y179" s="126" t="str">
        <f>[1]Sheet1!Y179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79" s="45" t="str">
        <f>[1]Sheet1!Z179</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204.pdf</v>
      </c>
      <c r="AA179" s="45">
        <f>[1]Sheet1!AA179</f>
        <v>1.2000000000000002</v>
      </c>
    </row>
    <row r="180" spans="1:27" ht="18.75" customHeight="1">
      <c r="A180" s="199">
        <f>[1]Sheet1!A180</f>
        <v>206</v>
      </c>
      <c r="B180" s="125">
        <f>[1]Sheet1!B180</f>
        <v>46169.754131944399</v>
      </c>
      <c r="C180" s="125">
        <f>[1]Sheet1!C180</f>
        <v>46169.758865740703</v>
      </c>
      <c r="D180" s="126" t="str">
        <f>[1]Sheet1!D180</f>
        <v>davies.galdos@laureate.pe</v>
      </c>
      <c r="E180" s="126" t="str">
        <f>[1]Sheet1!E180</f>
        <v>Davies Galdos Yactayo</v>
      </c>
      <c r="F180" s="126" t="str">
        <f>[1]Sheet1!F180</f>
        <v>[197] - Trámite Recuperación de evaluación</v>
      </c>
      <c r="G180" s="126" t="str">
        <f>[1]Sheet1!G180</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0" s="126" t="str">
        <f>[1]Sheet1!H180</f>
        <v>UPC</v>
      </c>
      <c r="I180" s="126" t="str">
        <f>[1]Sheet1!I180</f>
        <v>Milagros Morgan - Rectorado UPC</v>
      </c>
      <c r="J180" s="126" t="str">
        <f>[1]Sheet1!J180</f>
        <v>Miguel Chang</v>
      </c>
      <c r="K180" s="126" t="str">
        <f>[1]Sheet1!K180</f>
        <v>https://educorpperu-my.sharepoint.com/personal/diana_zapata_laureate_pe1/Documents/Aplicaciones/Microsoft%20Forms/REGISTRO%20DE%20INICIATIVAS%20-%20GESTI%C3%93N%20DE%20LA%20DEMANDA%20(2%201/Pregunta/Estabilizaci%C3%B3n%20Sistema%20Acad%C3%A9mico%20UPC%20-%20Regist_Davies%20Galdos%20Yactay%205.pdf</v>
      </c>
      <c r="L180" s="126" t="str">
        <f>[1]Sheet1!L180</f>
        <v>Carla Arias-Schreiber</v>
      </c>
      <c r="M180" s="82">
        <f>[1]Sheet1!M180</f>
        <v>46387</v>
      </c>
      <c r="N180" s="82" t="str">
        <f>[1]Sheet1!N180</f>
        <v>No</v>
      </c>
      <c r="O180" s="126">
        <f>[1]Sheet1!O180</f>
        <v>0</v>
      </c>
      <c r="P180" s="126">
        <f>[1]Sheet1!P180</f>
        <v>0</v>
      </c>
      <c r="Q180" s="126" t="str">
        <f>[1]Sheet1!Q180</f>
        <v>Otro</v>
      </c>
      <c r="R180" s="126" t="str">
        <f>[1]Sheet1!R180</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0" s="126" t="str">
        <f>[1]Sheet1!S180</f>
        <v>Ver archivo adjunto con información del requerimiento. Link: https://educorpperu-my.sharepoint.com/:x:/g/personal/diana_zapata_laureate_pe1/IQA4jws3Zxk9RI9Zb6WbpNsKAcXE0uImyxpnyZg5Gbjzhbs?e=3Ggumx</v>
      </c>
      <c r="T180" s="126" t="str">
        <f>[1]Sheet1!T180</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0" s="126" t="str">
        <f>[1]Sheet1!U180</f>
        <v>Alumnos</v>
      </c>
      <c r="V180" s="126" t="str">
        <f>[1]Sheet1!V180</f>
        <v>Excelencia operativa</v>
      </c>
      <c r="W180" s="126" t="str">
        <f>[1]Sheet1!W180</f>
        <v>Si</v>
      </c>
      <c r="X180" s="126" t="str">
        <f>[1]Sheet1!X180</f>
        <v>No cuantificado o S/0</v>
      </c>
      <c r="Y180" s="126" t="str">
        <f>[1]Sheet1!Y180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0" s="45" t="str">
        <f>[1]Sheet1!Z180</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205.pdf</v>
      </c>
      <c r="AA180" s="45">
        <f>[1]Sheet1!AA180</f>
        <v>1.2000000000000002</v>
      </c>
    </row>
    <row r="181" spans="1:27" ht="18.75" customHeight="1">
      <c r="A181" s="199">
        <f>[1]Sheet1!A181</f>
        <v>207</v>
      </c>
      <c r="B181" s="125">
        <f>[1]Sheet1!B181</f>
        <v>46169.7590277778</v>
      </c>
      <c r="C181" s="125">
        <f>[1]Sheet1!C181</f>
        <v>46169.760717592602</v>
      </c>
      <c r="D181" s="126" t="str">
        <f>[1]Sheet1!D181</f>
        <v>davies.galdos@laureate.pe</v>
      </c>
      <c r="E181" s="126" t="str">
        <f>[1]Sheet1!E181</f>
        <v>Davies Galdos Yactayo</v>
      </c>
      <c r="F181" s="126" t="str">
        <f>[1]Sheet1!F181</f>
        <v>[36] - Convalidación PPP</v>
      </c>
      <c r="G181" s="126" t="str">
        <f>[1]Sheet1!G181</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1" s="126" t="str">
        <f>[1]Sheet1!H181</f>
        <v>UPC</v>
      </c>
      <c r="I181" s="126" t="str">
        <f>[1]Sheet1!I181</f>
        <v>Milagros Morgan - Rectorado UPC</v>
      </c>
      <c r="J181" s="126" t="str">
        <f>[1]Sheet1!J181</f>
        <v>Mónica Villegas</v>
      </c>
      <c r="K181" s="126" t="str">
        <f>[1]Sheet1!K181</f>
        <v>https://educorpperu-my.sharepoint.com/personal/diana_zapata_laureate_pe1/Documents/Aplicaciones/Microsoft%20Forms/REGISTRO%20DE%20INICIATIVAS%20-%20GESTI%C3%93N%20DE%20LA%20DEMANDA%20(2%201/Pregunta/Estabilizaci%C3%B3n%20Sistema%20Acad%C3%A9mico%20UPC%20-%20Regist_Davies%20Galdos%20Yactay%206.pdf</v>
      </c>
      <c r="L181" s="126" t="str">
        <f>[1]Sheet1!L181</f>
        <v>Carla Arias-Schreiber</v>
      </c>
      <c r="M181" s="82">
        <f>[1]Sheet1!M181</f>
        <v>46387</v>
      </c>
      <c r="N181" s="82" t="str">
        <f>[1]Sheet1!N181</f>
        <v>No</v>
      </c>
      <c r="O181" s="126">
        <f>[1]Sheet1!O181</f>
        <v>0</v>
      </c>
      <c r="P181" s="126">
        <f>[1]Sheet1!P181</f>
        <v>0</v>
      </c>
      <c r="Q181" s="126" t="str">
        <f>[1]Sheet1!Q181</f>
        <v>Otro</v>
      </c>
      <c r="R181" s="126" t="str">
        <f>[1]Sheet1!R181</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1" s="126" t="str">
        <f>[1]Sheet1!S181</f>
        <v>Ver archivo adjunto con información del requerimiento. Link: https://educorpperu-my.sharepoint.com/:x:/g/personal/diana_zapata_laureate_pe1/IQA4jws3Zxk9RI9Zb6WbpNsKAcXE0uImyxpnyZg5Gbjzhbs?e=3Ggumx</v>
      </c>
      <c r="T181" s="126" t="str">
        <f>[1]Sheet1!T181</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1" s="126" t="str">
        <f>[1]Sheet1!U181</f>
        <v>Alumnos</v>
      </c>
      <c r="V181" s="126" t="str">
        <f>[1]Sheet1!V181</f>
        <v>Excelencia operativa</v>
      </c>
      <c r="W181" s="126" t="str">
        <f>[1]Sheet1!W181</f>
        <v>Si</v>
      </c>
      <c r="X181" s="126" t="str">
        <f>[1]Sheet1!X181</f>
        <v>No cuantificado o S/0</v>
      </c>
      <c r="Y181" s="126" t="str">
        <f>[1]Sheet1!Y181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1" s="45" t="str">
        <f>[1]Sheet1!Z181</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206.pdf</v>
      </c>
      <c r="AA181" s="45">
        <f>[1]Sheet1!AA181</f>
        <v>1.2000000000000002</v>
      </c>
    </row>
    <row r="182" spans="1:27" ht="18.75" customHeight="1">
      <c r="A182" s="199">
        <f>[1]Sheet1!A182</f>
        <v>208</v>
      </c>
      <c r="B182" s="125">
        <f>[1]Sheet1!B182</f>
        <v>46169.760856481502</v>
      </c>
      <c r="C182" s="125">
        <f>[1]Sheet1!C182</f>
        <v>46169.762476851902</v>
      </c>
      <c r="D182" s="126" t="str">
        <f>[1]Sheet1!D182</f>
        <v>davies.galdos@laureate.pe</v>
      </c>
      <c r="E182" s="126" t="str">
        <f>[1]Sheet1!E182</f>
        <v>Davies Galdos Yactayo</v>
      </c>
      <c r="F182" s="126" t="str">
        <f>[1]Sheet1!F182</f>
        <v>[12] - Traslado de carrera - Servicio Banner</v>
      </c>
      <c r="G182" s="126" t="str">
        <f>[1]Sheet1!G182</f>
        <v>Necesitamos gestionar y formalizar ajustes académicos y administrativos de los estudiantes, para que los trámites relacionados con clases, evaluaciones, convalidaciones y movimientos de carrera se realicen de manera ordenada y conforme a las normas institucionales, logrando una correcta planificación académica, evitando conflictos de horarios y asegurando la validez de los registros educativos.</v>
      </c>
      <c r="H182" s="126" t="str">
        <f>[1]Sheet1!H182</f>
        <v>UPC</v>
      </c>
      <c r="I182" s="126" t="str">
        <f>[1]Sheet1!I182</f>
        <v>Milagros Morgan - Rectorado UPC</v>
      </c>
      <c r="J182" s="126" t="str">
        <f>[1]Sheet1!J182</f>
        <v xml:space="preserve">Maria Cifuentes </v>
      </c>
      <c r="K182" s="126" t="str">
        <f>[1]Sheet1!K182</f>
        <v>https://educorpperu-my.sharepoint.com/personal/diana_zapata_laureate_pe1/Documents/Aplicaciones/Microsoft%20Forms/REGISTRO%20DE%20INICIATIVAS%20-%20GESTI%C3%93N%20DE%20LA%20DEMANDA%20(2%201/Pregunta/Estabilizaci%C3%B3n%20Sistema%20Acad%C3%A9mico%20UPC%20-%20Regist_Davies%20Galdos%20Yactay%207.pdf</v>
      </c>
      <c r="L182" s="126" t="str">
        <f>[1]Sheet1!L182</f>
        <v>Carla Arias-Schreiber</v>
      </c>
      <c r="M182" s="82">
        <f>[1]Sheet1!M182</f>
        <v>46387</v>
      </c>
      <c r="N182" s="82" t="str">
        <f>[1]Sheet1!N182</f>
        <v>No</v>
      </c>
      <c r="O182" s="126">
        <f>[1]Sheet1!O182</f>
        <v>0</v>
      </c>
      <c r="P182" s="126">
        <f>[1]Sheet1!P182</f>
        <v>0</v>
      </c>
      <c r="Q182" s="126" t="str">
        <f>[1]Sheet1!Q182</f>
        <v>Otro</v>
      </c>
      <c r="R182" s="126" t="str">
        <f>[1]Sheet1!R182</f>
        <v>Actualmente, los estudiantes y la institución enfrentan dificultades para gestionar cambios académicos y administrativos de manera eficiente. Esto incluye reprogramaciones de clases, correcciones y subsanaciones de evaluaciones, convalidaciones, reanudación de estudios y traslados de carrera. La falta de un proceso claro y validaciones automáticas puede generar conflictos de horarios, incumplimiento de normas académicas y retrasos en la planificación educativa, afectando la experiencia del estudiante y la gestión interna.</v>
      </c>
      <c r="S182" s="126" t="str">
        <f>[1]Sheet1!S182</f>
        <v>Ver archivo adjunto con información del requerimiento. Link: https://educorpperu-my.sharepoint.com/:x:/g/personal/diana_zapata_laureate_pe1/IQA4jws3Zxk9RI9Zb6WbpNsKAcXE0uImyxpnyZg5Gbjzhbs?e=3Ggumx</v>
      </c>
      <c r="T182" s="126" t="str">
        <f>[1]Sheet1!T182</f>
        <v>Gestión académica de clases: reprogramación de clases, control de cruces de horarios y cumplimiento de períodos académicos.
Evaluaciones: corrección, subsanación, recuperación y anulación de evaluaciones.
Convalidaciones y reconocimientos académicos: convalidación de asignaturas y programas de prácticas profesionales (PPP).
Movilidad estudiantil: reanudación de estudios y traslados de carrera.
Atención a necesidades especiales de estudiantes: solicitudes de deportistas destacados u otras situaciones que requieran seguimiento administrativo especial.</v>
      </c>
      <c r="U182" s="126" t="str">
        <f>[1]Sheet1!U182</f>
        <v>Alumnos</v>
      </c>
      <c r="V182" s="126" t="str">
        <f>[1]Sheet1!V182</f>
        <v>Excelencia operativa</v>
      </c>
      <c r="W182" s="126" t="str">
        <f>[1]Sheet1!W182</f>
        <v>Si</v>
      </c>
      <c r="X182" s="126" t="str">
        <f>[1]Sheet1!X182</f>
        <v>No cuantificado o S/0</v>
      </c>
      <c r="Y182" s="126" t="str">
        <f>[1]Sheet1!Y182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2" s="45" t="str">
        <f>[1]Sheet1!Z182</f>
        <v>https://educorpperu-my.sharepoint.com/personal/diana_zapata_laureate_pe1/Documents/Aplicaciones/Microsoft%20Forms/REGISTRO%20DE%20INICIATIVAS%20-%20GESTI%C3%93N%20DE%20LA%20DEMANDA%20(2%201/Adjuntar%20sustentos%20que%20ayuden%20al%20entendimiento%20de/Estabilizaci%C3%B3n%20Sistema%20Acad%C3%A9mico%20UPC%20-%20Regist_Davies%20Galdos%20Yactay%207.pdf</v>
      </c>
      <c r="AA182" s="45">
        <f>[1]Sheet1!AA182</f>
        <v>1.2000000000000002</v>
      </c>
    </row>
    <row r="183" spans="1:27" ht="18.75" customHeight="1">
      <c r="A183" s="45">
        <f>[1]Sheet1!A183</f>
        <v>209</v>
      </c>
      <c r="B183" s="125">
        <f>[1]Sheet1!B183</f>
        <v>46169.786111111098</v>
      </c>
      <c r="C183" s="125">
        <f>[1]Sheet1!C183</f>
        <v>46169.802662037</v>
      </c>
      <c r="D183" s="126" t="str">
        <f>[1]Sheet1!D183</f>
        <v>nancy.fernandez@laureate.pe</v>
      </c>
      <c r="E183" s="126" t="str">
        <f>[1]Sheet1!E183</f>
        <v>Nancy Fernandez Ventosilla</v>
      </c>
      <c r="F183" s="126" t="str">
        <f>[1]Sheet1!F183</f>
        <v>Conectar Sócrates con el nuevo Spring CIB</v>
      </c>
      <c r="G183" s="126" t="str">
        <f>[1]Sheet1!G183</f>
        <v>Conectar Sócrates con el nuevo Spring CIB para que funcione como el modelo UPC</v>
      </c>
      <c r="H183" s="126" t="str">
        <f>[1]Sheet1!H183</f>
        <v>CIB</v>
      </c>
      <c r="I183" s="126" t="str">
        <f>[1]Sheet1!I183</f>
        <v>Danilo Tauil - GM TecVoc</v>
      </c>
      <c r="J183" s="126" t="str">
        <f>[1]Sheet1!J183</f>
        <v>Davi Paula Lima Goulart</v>
      </c>
      <c r="K183" s="126" t="str">
        <f>[1]Sheet1!K183</f>
        <v>https://educorpperu-my.sharepoint.com/personal/diana_zapata_laureate_pe1/Documents/Aplicaciones/Microsoft%20Forms/REGISTRO%20DE%20INICIATIVAS%20-%20GESTI%C3%93N%20DE%20LA%20DEMANDA%20(2%201/Pregunta/Captura%20de%20pantalla%202026-05-27%20185912_Nancy%20Fernandez%20Vent.png</v>
      </c>
      <c r="L183" s="126" t="str">
        <f>[1]Sheet1!L183</f>
        <v>Carla Arias-Schreiber</v>
      </c>
      <c r="M183" s="82">
        <f>[1]Sheet1!M183</f>
        <v>46185</v>
      </c>
      <c r="N183" s="82" t="str">
        <f>[1]Sheet1!N183</f>
        <v>No</v>
      </c>
      <c r="O183" s="126">
        <f>[1]Sheet1!O183</f>
        <v>0</v>
      </c>
      <c r="P183" s="126">
        <f>[1]Sheet1!P183</f>
        <v>0</v>
      </c>
      <c r="Q183" s="126" t="str">
        <f>[1]Sheet1!Q183</f>
        <v>Otro</v>
      </c>
      <c r="R183" s="126" t="str">
        <f>[1]Sheet1!R183</f>
        <v>Actualmente CIB trabaja con Socrates Obligaciones, se requiere saber si el esfuerzo que se realizo en Grandeza y que quwdo al 90% (pensando en conectarse al Orquestador) sirve para tener el modelo UPC</v>
      </c>
      <c r="S183" s="126" t="str">
        <f>[1]Sheet1!S183</f>
        <v xml:space="preserve">modelo UPC con nuevo Socrates </v>
      </c>
      <c r="T183" s="126" t="str">
        <f>[1]Sheet1!T183</f>
        <v>Admisión</v>
      </c>
      <c r="U183" s="126" t="str">
        <f>[1]Sheet1!U183</f>
        <v>Administrativos</v>
      </c>
      <c r="V183" s="126" t="str">
        <f>[1]Sheet1!V183</f>
        <v>Excelencia operativa</v>
      </c>
      <c r="W183" s="126" t="str">
        <f>[1]Sheet1!W183</f>
        <v>No</v>
      </c>
      <c r="X183" s="126" t="str">
        <f>[1]Sheet1!X183</f>
        <v>No cuantificado o S/0</v>
      </c>
      <c r="Y183" s="126" t="str">
        <f>[1]Sheet1!Y183</f>
        <v>menos trabajo manual</v>
      </c>
      <c r="Z183" s="45" t="str">
        <f>[1]Sheet1!Z183</f>
        <v>https://educorpperu-my.sharepoint.com/personal/diana_zapata_laureate_pe1/_layouts/15/Doc.aspx?sourcedoc=%7BE6C8C03C-44D9-4A87-8258-F1B8C85A087D%7D&amp;file=20250917%20Grandeza%20Fase%202%20-%20Status%20Comit%C3%A9%20Dire_Nancy%20Fernandez%20Vent.pptx&amp;action=edit&amp;mobileredirect=true</v>
      </c>
      <c r="AA183" s="45">
        <f>[1]Sheet1!AA183</f>
        <v>0.60000000000000009</v>
      </c>
    </row>
    <row r="184" spans="1:27" ht="18.75" customHeight="1">
      <c r="A184" s="45">
        <f>[1]Sheet1!A184</f>
        <v>210</v>
      </c>
      <c r="B184" s="125">
        <f>[1]Sheet1!B184</f>
        <v>46169.8046412037</v>
      </c>
      <c r="C184" s="125">
        <f>[1]Sheet1!C184</f>
        <v>46169.817731481497</v>
      </c>
      <c r="D184" s="126" t="str">
        <f>[1]Sheet1!D184</f>
        <v>nancy.fernandez@laureate.pe</v>
      </c>
      <c r="E184" s="126" t="str">
        <f>[1]Sheet1!E184</f>
        <v>Nancy Fernandez Ventosilla</v>
      </c>
      <c r="F184" s="126" t="str">
        <f>[1]Sheet1!F184</f>
        <v>Implementar FOCO y demás modalidades en Banner CIB</v>
      </c>
      <c r="G184" s="126" t="str">
        <f>[1]Sheet1!G184</f>
        <v>Implementar FOCO y demás modalidades en Banner CIB para no depender de Socrates y puedan funcionar con Lego</v>
      </c>
      <c r="H184" s="126" t="str">
        <f>[1]Sheet1!H184</f>
        <v>CIB</v>
      </c>
      <c r="I184" s="126" t="str">
        <f>[1]Sheet1!I184</f>
        <v>Danilo Tauil - GM TecVoc</v>
      </c>
      <c r="J184" s="126" t="str">
        <f>[1]Sheet1!J184</f>
        <v>Davi Paula Lima Goulart</v>
      </c>
      <c r="K184" s="126" t="str">
        <f>[1]Sheet1!K184</f>
        <v>https://educorpperu-my.sharepoint.com/personal/diana_zapata_laureate_pe1/Documents/Aplicaciones/Microsoft%20Forms/REGISTRO%20DE%20INICIATIVAS%20-%20GESTI%C3%93N%20DE%20LA%20DEMANDA%20(2%201/Pregunta/Captura%20de%20pantalla%202026-05-27%20185912_Nancy%20Fernandez%20Vent%201.png</v>
      </c>
      <c r="L184" s="126" t="str">
        <f>[1]Sheet1!L184</f>
        <v>Carla Arias-Schreiber</v>
      </c>
      <c r="M184" s="82">
        <f>[1]Sheet1!M184</f>
        <v>46185</v>
      </c>
      <c r="N184" s="82" t="str">
        <f>[1]Sheet1!N184</f>
        <v>No</v>
      </c>
      <c r="O184" s="126">
        <f>[1]Sheet1!O184</f>
        <v>0</v>
      </c>
      <c r="P184" s="126">
        <f>[1]Sheet1!P184</f>
        <v>0</v>
      </c>
      <c r="Q184" s="126" t="str">
        <f>[1]Sheet1!Q184</f>
        <v>Otro</v>
      </c>
      <c r="R184" s="126" t="str">
        <f>[1]Sheet1!R184</f>
        <v>Actualmente solo Carreras Técnicas esta en Banner, se requiere a todas las modalidades</v>
      </c>
      <c r="S184" s="126" t="str">
        <f>[1]Sheet1!S184</f>
        <v>se requiere a todas las modalidades CIB</v>
      </c>
      <c r="T184" s="126" t="str">
        <f>[1]Sheet1!T184</f>
        <v>Academia</v>
      </c>
      <c r="U184" s="126" t="str">
        <f>[1]Sheet1!U184</f>
        <v>Administrativos</v>
      </c>
      <c r="V184" s="126" t="str">
        <f>[1]Sheet1!V184</f>
        <v>Excelencia operativa</v>
      </c>
      <c r="W184" s="126" t="str">
        <f>[1]Sheet1!W184</f>
        <v>Si</v>
      </c>
      <c r="X184" s="126" t="str">
        <f>[1]Sheet1!X184</f>
        <v>No cuantificado o S/0</v>
      </c>
      <c r="Y184" s="126" t="str">
        <f>[1]Sheet1!Y184</f>
        <v>menos trabajo manual</v>
      </c>
      <c r="Z184" s="45" t="str">
        <f>[1]Sheet1!Z184</f>
        <v>https://educorpperu-my.sharepoint.com/personal/diana_zapata_laureate_pe1/_layouts/15/Doc.aspx?sourcedoc=%7B1F4B3AD2-AA9B-4D4B-87B0-A94E49AA5A74%7D&amp;file=Analisis%20Wetalk%20CIB%20vs%20FOCO%20CIB_Nancy%20Fernandez%20Vent.pptx&amp;action=edit&amp;mobileredirect=true</v>
      </c>
      <c r="AA184" s="45">
        <f>[1]Sheet1!AA184</f>
        <v>0.60000000000000009</v>
      </c>
    </row>
    <row r="185" spans="1:27" ht="18.75" customHeight="1">
      <c r="A185" s="50">
        <f>[1]Sheet1!A185</f>
        <v>211</v>
      </c>
      <c r="B185" s="125">
        <f>[1]Sheet1!B185</f>
        <v>46169.990219907399</v>
      </c>
      <c r="C185" s="125">
        <f>[1]Sheet1!C185</f>
        <v>46169.994224536997</v>
      </c>
      <c r="D185" s="126" t="str">
        <f>[1]Sheet1!D185</f>
        <v>carla.arias@laureate.pe</v>
      </c>
      <c r="E185" s="126" t="str">
        <f>[1]Sheet1!E185</f>
        <v>Carla Arias Schreiber Ulloa</v>
      </c>
      <c r="F185" s="126" t="str">
        <f>[1]Sheet1!F185</f>
        <v>[250] Generación de turnos de Planificación Horaria</v>
      </c>
      <c r="G185" s="126" t="str">
        <f>[1]Sheet1!G185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5" s="126" t="str">
        <f>[1]Sheet1!H185</f>
        <v>UPC</v>
      </c>
      <c r="I185" s="126" t="str">
        <f>[1]Sheet1!I185</f>
        <v>Milagros Morgan - Rectorado UPC</v>
      </c>
      <c r="J185" s="126" t="str">
        <f>[1]Sheet1!J185</f>
        <v>Miguel Chang</v>
      </c>
      <c r="K185" s="126" t="str">
        <f>[1]Sheet1!K185</f>
        <v>https://educorpperu-my.sharepoint.com/personal/diana_zapata_laureate_pe1/Documents/Aplicaciones/Microsoft%20Forms/REGISTRO%20DE%20INICIATIVAS%20-%20GESTI%C3%93N%20DE%20LA%20DEMANDA%20(2%201/Pregunta/Aprobaci%C3%B3n%20Miguel_Requerimientos%20SisAcaUPC_Carla%20Arias%20Schreibe.pdf</v>
      </c>
      <c r="L185" s="126" t="str">
        <f>[1]Sheet1!L185</f>
        <v>Carla Arias-Schreiber</v>
      </c>
      <c r="M185" s="82">
        <f>[1]Sheet1!M185</f>
        <v>46209</v>
      </c>
      <c r="N185" s="82" t="str">
        <f>[1]Sheet1!N185</f>
        <v>No</v>
      </c>
      <c r="O185" s="126">
        <f>[1]Sheet1!O185</f>
        <v>0</v>
      </c>
      <c r="P185" s="126">
        <f>[1]Sheet1!P185</f>
        <v>0</v>
      </c>
      <c r="Q185" s="126" t="str">
        <f>[1]Sheet1!Q185</f>
        <v>Otro</v>
      </c>
      <c r="R185" s="126" t="str">
        <f>[1]Sheet1!R185</f>
        <v>Actualmente, los estudiantes y la institución enfrentan dificultades para gestionar cambios académicos, financieros y administrativos de manera eficiente, afectando la experiencia del estudiante y la gestión interna.</v>
      </c>
      <c r="S185" s="126" t="str">
        <f>[1]Sheet1!S185</f>
        <v>Ver archivo adjunto con información del requerimiento. Link: https://educorpperu.sharepoint.com/:x:/s/Repositorio_EquipoCentral/dit/portafoliosyp/IQBPjj-nPuoDQbtwySJjx2sbAR4Cx0FwHcOnpoZf6N5wGdw?e=Qxpak7</v>
      </c>
      <c r="T185" s="126" t="str">
        <f>[1]Sheet1!T185</f>
        <v>Ver archivo adjunto con información del requerimiento. Link: https://educorpperu.sharepoint.com/:x:/s/Repositorio_EquipoCentral/dit/portafoliosyp/IQBPjj-nPuoDQbtwySJjx2sbAR4Cx0FwHcOnpoZf6N5wGdw?e=Qxpak11</v>
      </c>
      <c r="U185" s="126" t="str">
        <f>[1]Sheet1!U185</f>
        <v>Alumnos</v>
      </c>
      <c r="V185" s="126" t="str">
        <f>[1]Sheet1!V185</f>
        <v>Excelencia operativa</v>
      </c>
      <c r="W185" s="126" t="str">
        <f>[1]Sheet1!W185</f>
        <v>Si</v>
      </c>
      <c r="X185" s="126" t="str">
        <f>[1]Sheet1!X185</f>
        <v>No cuantificado o S/0</v>
      </c>
      <c r="Y185" s="126" t="str">
        <f>[1]Sheet1!Y185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5" s="45" t="str">
        <f>[1]Sheet1!Z185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pdf</v>
      </c>
      <c r="AA185" s="45">
        <f>[1]Sheet1!AA185</f>
        <v>1.2000000000000002</v>
      </c>
    </row>
    <row r="186" spans="1:27" ht="18.75" customHeight="1">
      <c r="A186" s="45">
        <f>[1]Sheet1!A186</f>
        <v>212</v>
      </c>
      <c r="B186" s="125">
        <f>[1]Sheet1!B186</f>
        <v>46169.993784722203</v>
      </c>
      <c r="C186" s="125">
        <f>[1]Sheet1!C186</f>
        <v>46169.995497685202</v>
      </c>
      <c r="D186" s="126" t="str">
        <f>[1]Sheet1!D186</f>
        <v>carla.arias@laureate.pe</v>
      </c>
      <c r="E186" s="126" t="str">
        <f>[1]Sheet1!E186</f>
        <v>Carla Arias Schreiber Ulloa</v>
      </c>
      <c r="F186" s="126" t="str">
        <f>[1]Sheet1!F186</f>
        <v>[200] Reporte individual de trámites (corrección asistencia docente, corrección asistencia alumno, reprogramación de clases, subsanación de evaluaciones, corrección de evaluaciones y  recuperación de evaluaciones)</v>
      </c>
      <c r="G186" s="126" t="str">
        <f>[1]Sheet1!G186</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6" s="126" t="str">
        <f>[1]Sheet1!H186</f>
        <v>UPC</v>
      </c>
      <c r="I186" s="126" t="str">
        <f>[1]Sheet1!I186</f>
        <v>Milagros Morgan - Rectorado UPC</v>
      </c>
      <c r="J186" s="126" t="str">
        <f>[1]Sheet1!J186</f>
        <v>Miguel Chang</v>
      </c>
      <c r="K186" s="126" t="str">
        <f>[1]Sheet1!K186</f>
        <v>https://educorpperu-my.sharepoint.com/personal/diana_zapata_laureate_pe1/Documents/Aplicaciones/Microsoft%20Forms/REGISTRO%20DE%20INICIATIVAS%20-%20GESTI%C3%93N%20DE%20LA%20DEMANDA%20(2%201/Pregunta/Aprobaci%C3%B3n%20Miguel_Requerimientos%20SisAcaUPC_Carla%20Arias%20Schreibe%201.pdf</v>
      </c>
      <c r="L186" s="126" t="str">
        <f>[1]Sheet1!L186</f>
        <v>Carla Arias-Schreiber</v>
      </c>
      <c r="M186" s="82">
        <f>[1]Sheet1!M186</f>
        <v>46178</v>
      </c>
      <c r="N186" s="82" t="str">
        <f>[1]Sheet1!N186</f>
        <v>No</v>
      </c>
      <c r="O186" s="126">
        <f>[1]Sheet1!O186</f>
        <v>0</v>
      </c>
      <c r="P186" s="126">
        <f>[1]Sheet1!P186</f>
        <v>0</v>
      </c>
      <c r="Q186" s="126" t="str">
        <f>[1]Sheet1!Q186</f>
        <v>Otro</v>
      </c>
      <c r="R186" s="126" t="str">
        <f>[1]Sheet1!R186</f>
        <v>Actualmente, los estudiantes y la institución enfrentan dificultades para gestionar cambios académicos, financieros y administrativos de manera eficiente, afectando la experiencia del estudiante y la gestión interna.</v>
      </c>
      <c r="S186" s="126" t="str">
        <f>[1]Sheet1!S186</f>
        <v>Ver archivo adjunto con información del requerimiento. Link: https://educorpperu.sharepoint.com/:x:/s/Repositorio_EquipoCentral/dit/portafoliosyp/IQBPjj-nPuoDQbtwySJjx2sbAR4Cx0FwHcOnpoZf6N5wGdw?e=Qxpak7</v>
      </c>
      <c r="T186" s="126" t="str">
        <f>[1]Sheet1!T186</f>
        <v>Ver archivo adjunto con información del requerimiento. Link: https://educorpperu.sharepoint.com/:x:/s/Repositorio_EquipoCentral/dit/portafoliosyp/IQBPjj-nPuoDQbtwySJjx2sbAR4Cx0FwHcOnpoZf6N5wGdw?e=Qxpak11</v>
      </c>
      <c r="U186" s="126" t="str">
        <f>[1]Sheet1!U186</f>
        <v>Alumnos</v>
      </c>
      <c r="V186" s="126" t="str">
        <f>[1]Sheet1!V186</f>
        <v>Excelencia operativa</v>
      </c>
      <c r="W186" s="126" t="str">
        <f>[1]Sheet1!W186</f>
        <v>Si</v>
      </c>
      <c r="X186" s="126" t="str">
        <f>[1]Sheet1!X186</f>
        <v>No cuantificado o S/0</v>
      </c>
      <c r="Y186" s="126" t="str">
        <f>[1]Sheet1!Y186</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6" s="45" t="str">
        <f>[1]Sheet1!Z186</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202.pdf</v>
      </c>
      <c r="AA186" s="45">
        <f>[1]Sheet1!AA186</f>
        <v>1.2000000000000002</v>
      </c>
    </row>
    <row r="187" spans="1:27" ht="35.25" customHeight="1">
      <c r="A187" s="50">
        <f>[1]Sheet1!A187</f>
        <v>213</v>
      </c>
      <c r="B187" s="125">
        <f>[1]Sheet1!B187</f>
        <v>46169.994814814803</v>
      </c>
      <c r="C187" s="125">
        <f>[1]Sheet1!C187</f>
        <v>46169.996388888903</v>
      </c>
      <c r="D187" s="126" t="str">
        <f>[1]Sheet1!D187</f>
        <v>carla.arias@laureate.pe</v>
      </c>
      <c r="E187" s="126" t="str">
        <f>[1]Sheet1!E187</f>
        <v>Carla Arias Schreiber Ulloa</v>
      </c>
      <c r="F187" s="126" t="str">
        <f>[1]Sheet1!F187</f>
        <v>[192] Corrección de asistencia alumno</v>
      </c>
      <c r="G187" s="126" t="str">
        <f>[1]Sheet1!G187</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7" s="126" t="str">
        <f>[1]Sheet1!H187</f>
        <v>UPC</v>
      </c>
      <c r="I187" s="126" t="str">
        <f>[1]Sheet1!I187</f>
        <v>Milagros Morgan - Rectorado UPC</v>
      </c>
      <c r="J187" s="126" t="str">
        <f>[1]Sheet1!J187</f>
        <v>Miguel Chang</v>
      </c>
      <c r="K187" s="126" t="str">
        <f>[1]Sheet1!K187</f>
        <v>https://educorpperu-my.sharepoint.com/personal/diana_zapata_laureate_pe1/Documents/Aplicaciones/Microsoft%20Forms/REGISTRO%20DE%20INICIATIVAS%20-%20GESTI%C3%93N%20DE%20LA%20DEMANDA%20(2%201/Pregunta/Aprobaci%C3%B3n%20Miguel_Requerimientos%20SisAcaUPC_Carla%20Arias%20Schreibe%202.pdf</v>
      </c>
      <c r="L187" s="126" t="str">
        <f>[1]Sheet1!L187</f>
        <v>Carla Arias-Schreiber</v>
      </c>
      <c r="M187" s="82">
        <f>[1]Sheet1!M187</f>
        <v>46239</v>
      </c>
      <c r="N187" s="82" t="str">
        <f>[1]Sheet1!N187</f>
        <v>No</v>
      </c>
      <c r="O187" s="126">
        <f>[1]Sheet1!O187</f>
        <v>0</v>
      </c>
      <c r="P187" s="126">
        <f>[1]Sheet1!P187</f>
        <v>0</v>
      </c>
      <c r="Q187" s="126" t="str">
        <f>[1]Sheet1!Q187</f>
        <v>Otro</v>
      </c>
      <c r="R187" s="126" t="str">
        <f>[1]Sheet1!R187</f>
        <v>Actualmente, los estudiantes y la institución enfrentan dificultades para gestionar cambios académicos, financieros y administrativos de manera eficiente, afectando la experiencia del estudiante y la gestión interna.</v>
      </c>
      <c r="S187" s="126" t="str">
        <f>[1]Sheet1!S187</f>
        <v>Ver archivo adjunto con información del requerimiento. Link: https://educorpperu.sharepoint.com/:x:/s/Repositorio_EquipoCentral/dit/portafoliosyp/IQBPjj-nPuoDQbtwySJjx2sbAR4Cx0FwHcOnpoZf6N5wGdw?e=Qxpak7</v>
      </c>
      <c r="T187" s="126" t="str">
        <f>[1]Sheet1!T187</f>
        <v>Ver archivo adjunto con información del requerimiento. Link: https://educorpperu.sharepoint.com/:x:/s/Repositorio_EquipoCentral/dit/portafoliosyp/IQBPjj-nPuoDQbtwySJjx2sbAR4Cx0FwHcOnpoZf6N5wGdw?e=Qxpak11</v>
      </c>
      <c r="U187" s="126" t="str">
        <f>[1]Sheet1!U187</f>
        <v>Alumnos</v>
      </c>
      <c r="V187" s="126" t="str">
        <f>[1]Sheet1!V187</f>
        <v>Excelencia operativa</v>
      </c>
      <c r="W187" s="126" t="str">
        <f>[1]Sheet1!W187</f>
        <v>Si</v>
      </c>
      <c r="X187" s="126" t="str">
        <f>[1]Sheet1!X187</f>
        <v>No cuantificado o S/0</v>
      </c>
      <c r="Y187" s="126" t="str">
        <f>[1]Sheet1!Y187</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7" s="45" t="str">
        <f>[1]Sheet1!Z187</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203.pdf</v>
      </c>
      <c r="AA187" s="45">
        <f>[1]Sheet1!AA187</f>
        <v>1.2000000000000002</v>
      </c>
    </row>
    <row r="188" spans="1:27" ht="18.75" customHeight="1">
      <c r="A188" s="50">
        <f>[1]Sheet1!A188</f>
        <v>214</v>
      </c>
      <c r="B188" s="125">
        <f>[1]Sheet1!B188</f>
        <v>46169.996284722198</v>
      </c>
      <c r="C188" s="125">
        <f>[1]Sheet1!C188</f>
        <v>46169.997106481504</v>
      </c>
      <c r="D188" s="126" t="str">
        <f>[1]Sheet1!D188</f>
        <v>carla.arias@laureate.pe</v>
      </c>
      <c r="E188" s="126" t="str">
        <f>[1]Sheet1!E188</f>
        <v>Carla Arias Schreiber Ulloa</v>
      </c>
      <c r="F188" s="126" t="str">
        <f>[1]Sheet1!F188</f>
        <v>[193] Corrección de asistencia docente</v>
      </c>
      <c r="G188" s="126" t="str">
        <f>[1]Sheet1!G188</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8" s="126" t="str">
        <f>[1]Sheet1!H188</f>
        <v>UPC</v>
      </c>
      <c r="I188" s="126" t="str">
        <f>[1]Sheet1!I188</f>
        <v>Milagros Morgan - Rectorado UPC</v>
      </c>
      <c r="J188" s="126" t="str">
        <f>[1]Sheet1!J188</f>
        <v>Miguel Chang</v>
      </c>
      <c r="K188" s="126" t="str">
        <f>[1]Sheet1!K188</f>
        <v>https://educorpperu-my.sharepoint.com/personal/diana_zapata_laureate_pe1/Documents/Aplicaciones/Microsoft%20Forms/REGISTRO%20DE%20INICIATIVAS%20-%20GESTI%C3%93N%20DE%20LA%20DEMANDA%20(2%201/Pregunta/Aprobaci%C3%B3n%20Miguel_Requerimientos%20SisAcaUPC_Carla%20Arias%20Schreibe%203.pdf</v>
      </c>
      <c r="L188" s="126" t="str">
        <f>[1]Sheet1!L188</f>
        <v>Carla Arias-Schreiber</v>
      </c>
      <c r="M188" s="82">
        <f>[1]Sheet1!M188</f>
        <v>46239</v>
      </c>
      <c r="N188" s="82" t="str">
        <f>[1]Sheet1!N188</f>
        <v>No</v>
      </c>
      <c r="O188" s="126">
        <f>[1]Sheet1!O188</f>
        <v>0</v>
      </c>
      <c r="P188" s="126">
        <f>[1]Sheet1!P188</f>
        <v>0</v>
      </c>
      <c r="Q188" s="126" t="str">
        <f>[1]Sheet1!Q188</f>
        <v>Otro</v>
      </c>
      <c r="R188" s="126" t="str">
        <f>[1]Sheet1!R188</f>
        <v>Actualmente, los estudiantes y la institución enfrentan dificultades para gestionar cambios académicos, financieros y administrativos de manera eficiente, afectando la experiencia del estudiante y la gestión interna.</v>
      </c>
      <c r="S188" s="126" t="str">
        <f>[1]Sheet1!S188</f>
        <v>Ver archivo adjunto con información del requerimiento. Link: https://educorpperu.sharepoint.com/:x:/s/Repositorio_EquipoCentral/dit/portafoliosyp/IQBPjj-nPuoDQbtwySJjx2sbAR4Cx0FwHcOnpoZf6N5wGdw?e=Qxpak7</v>
      </c>
      <c r="T188" s="126" t="str">
        <f>[1]Sheet1!T188</f>
        <v>Ver archivo adjunto con información del requerimiento. Link: https://educorpperu.sharepoint.com/:x:/s/Repositorio_EquipoCentral/dit/portafoliosyp/IQBPjj-nPuoDQbtwySJjx2sbAR4Cx0FwHcOnpoZf6N5wGdw?e=Qxpak11</v>
      </c>
      <c r="U188" s="126" t="str">
        <f>[1]Sheet1!U188</f>
        <v>Alumnos</v>
      </c>
      <c r="V188" s="126" t="str">
        <f>[1]Sheet1!V188</f>
        <v>Excelencia operativa</v>
      </c>
      <c r="W188" s="126" t="str">
        <f>[1]Sheet1!W188</f>
        <v>Si</v>
      </c>
      <c r="X188" s="126" t="str">
        <f>[1]Sheet1!X188</f>
        <v>No cuantificado o S/0</v>
      </c>
      <c r="Y188" s="126" t="str">
        <f>[1]Sheet1!Y188</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8" s="45" t="str">
        <f>[1]Sheet1!Z188</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204.pdf</v>
      </c>
      <c r="AA188" s="45">
        <f>[1]Sheet1!AA188</f>
        <v>1.2000000000000002</v>
      </c>
    </row>
    <row r="189" spans="1:27" ht="29.25" customHeight="1">
      <c r="A189" s="50">
        <f>[1]Sheet1!A189</f>
        <v>215</v>
      </c>
      <c r="B189" s="125">
        <f>[1]Sheet1!B189</f>
        <v>46169.997152777803</v>
      </c>
      <c r="C189" s="125">
        <f>[1]Sheet1!C189</f>
        <v>46169.999085648145</v>
      </c>
      <c r="D189" s="126" t="str">
        <f>[1]Sheet1!D189</f>
        <v>carla.arias@laureate.pe</v>
      </c>
      <c r="E189" s="126" t="str">
        <f>[1]Sheet1!E189</f>
        <v>Carla Arias Schreiber Ulloa</v>
      </c>
      <c r="F189" s="126" t="str">
        <f>[1]Sheet1!F189</f>
        <v>[209] Implementación de Plataforma de Gestión de Cambios y Asignación docente de la Programación Horaria.</v>
      </c>
      <c r="G189" s="126" t="str">
        <f>[1]Sheet1!G189</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89" s="126" t="str">
        <f>[1]Sheet1!H189</f>
        <v>UPC</v>
      </c>
      <c r="I189" s="126" t="str">
        <f>[1]Sheet1!I189</f>
        <v>Milagros Morgan - Rectorado UPC</v>
      </c>
      <c r="J189" s="126" t="str">
        <f>[1]Sheet1!J189</f>
        <v>Miguel Chang</v>
      </c>
      <c r="K189" s="126" t="str">
        <f>[1]Sheet1!K189</f>
        <v>https://educorpperu-my.sharepoint.com/personal/diana_zapata_laureate_pe1/Documents/Aplicaciones/Microsoft%20Forms/REGISTRO%20DE%20INICIATIVAS%20-%20GESTI%C3%93N%20DE%20LA%20DEMANDA%20(2%201/Pregunta/Aprobaci%C3%B3n%20Miguel_Requerimientos%20SisAcaUPC_Carla%20Arias%20Schreibe%204.pdf</v>
      </c>
      <c r="L189" s="126" t="str">
        <f>[1]Sheet1!L189</f>
        <v>Carla Arias-Schreiber</v>
      </c>
      <c r="M189" s="82">
        <f>[1]Sheet1!M189</f>
        <v>46178</v>
      </c>
      <c r="N189" s="82" t="str">
        <f>[1]Sheet1!N189</f>
        <v>No</v>
      </c>
      <c r="O189" s="126">
        <f>[1]Sheet1!O189</f>
        <v>0</v>
      </c>
      <c r="P189" s="126">
        <f>[1]Sheet1!P189</f>
        <v>0</v>
      </c>
      <c r="Q189" s="126" t="str">
        <f>[1]Sheet1!Q189</f>
        <v>Otro</v>
      </c>
      <c r="R189" s="126" t="str">
        <f>[1]Sheet1!R189</f>
        <v>Actualmente, los estudiantes y la institución enfrentan dificultades para gestionar cambios académicos, financieros y administrativos de manera eficiente, afectando la experiencia del estudiante y la gestión interna.</v>
      </c>
      <c r="S189" s="126" t="str">
        <f>[1]Sheet1!S189</f>
        <v>Ver archivo adjunto con información del requerimiento. Link: https://educorpperu.sharepoint.com/:x:/s/Repositorio_EquipoCentral/dit/portafoliosyp/IQBPjj-nPuoDQbtwySJjx2sbAR4Cx0FwHcOnpoZf6N5wGdw?e=Qxpak7</v>
      </c>
      <c r="T189" s="126" t="str">
        <f>[1]Sheet1!T189</f>
        <v>Ver archivo adjunto con información del requerimiento. Link: https://educorpperu.sharepoint.com/:x:/s/Repositorio_EquipoCentral/dit/portafoliosyp/IQBPjj-nPuoDQbtwySJjx2sbAR4Cx0FwHcOnpoZf6N5wGdw?e=Qxpak16</v>
      </c>
      <c r="U189" s="126" t="str">
        <f>[1]Sheet1!U189</f>
        <v>Docentes</v>
      </c>
      <c r="V189" s="126" t="str">
        <f>[1]Sheet1!V189</f>
        <v>Excelencia operativa</v>
      </c>
      <c r="W189" s="126" t="str">
        <f>[1]Sheet1!W189</f>
        <v>Si</v>
      </c>
      <c r="X189" s="126" t="str">
        <f>[1]Sheet1!X189</f>
        <v>No cuantificado o S/0</v>
      </c>
      <c r="Y189" s="126" t="str">
        <f>[1]Sheet1!Y189</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89" s="45" t="str">
        <f>[1]Sheet1!Z189</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205.pdf</v>
      </c>
      <c r="AA189" s="45">
        <f>[1]Sheet1!AA189</f>
        <v>1.05</v>
      </c>
    </row>
    <row r="190" spans="1:27" ht="18.75" customHeight="1">
      <c r="A190" s="50">
        <f>[1]Sheet1!A190</f>
        <v>216</v>
      </c>
      <c r="B190" s="125">
        <f>[1]Sheet1!B190</f>
        <v>46169.998946759297</v>
      </c>
      <c r="C190" s="125">
        <f>[1]Sheet1!C190</f>
        <v>46170.000914351898</v>
      </c>
      <c r="D190" s="126" t="str">
        <f>[1]Sheet1!D190</f>
        <v>carla.arias@laureate.pe</v>
      </c>
      <c r="E190" s="126" t="str">
        <f>[1]Sheet1!E190</f>
        <v>Carla Arias Schreiber Ulloa</v>
      </c>
      <c r="F190" s="126" t="str">
        <f>[1]Sheet1!F190</f>
        <v>[248] Registro de NRC a Bloque Horario</v>
      </c>
      <c r="G190" s="126" t="str">
        <f>[1]Sheet1!G190</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0" s="126" t="str">
        <f>[1]Sheet1!H190</f>
        <v>UPC</v>
      </c>
      <c r="I190" s="126" t="str">
        <f>[1]Sheet1!I190</f>
        <v>Milagros Morgan - Rectorado UPC</v>
      </c>
      <c r="J190" s="126" t="str">
        <f>[1]Sheet1!J190</f>
        <v>Miguel Chang</v>
      </c>
      <c r="K190" s="126" t="str">
        <f>[1]Sheet1!K190</f>
        <v>https://educorpperu-my.sharepoint.com/personal/diana_zapata_laureate_pe1/Documents/Aplicaciones/Microsoft%20Forms/REGISTRO%20DE%20INICIATIVAS%20-%20GESTI%C3%93N%20DE%20LA%20DEMANDA%20(2%201/Pregunta/Aprobaci%C3%B3n%20Miguel_Requerimientos%20SisAcaUPC_Carla%20Arias%20Schreibe%205.pdf</v>
      </c>
      <c r="L190" s="126" t="str">
        <f>[1]Sheet1!L190</f>
        <v>Carla Arias-Schreiber</v>
      </c>
      <c r="M190" s="82">
        <f>[1]Sheet1!M190</f>
        <v>46209</v>
      </c>
      <c r="N190" s="82" t="str">
        <f>[1]Sheet1!N190</f>
        <v>No</v>
      </c>
      <c r="O190" s="126">
        <f>[1]Sheet1!O190</f>
        <v>0</v>
      </c>
      <c r="P190" s="126">
        <f>[1]Sheet1!P190</f>
        <v>0</v>
      </c>
      <c r="Q190" s="126" t="str">
        <f>[1]Sheet1!Q190</f>
        <v>Otro</v>
      </c>
      <c r="R190" s="126" t="str">
        <f>[1]Sheet1!R190</f>
        <v>Actualmente, los estudiantes y la institución enfrentan dificultades para gestionar cambios académicos, financieros y administrativos de manera eficiente, afectando la experiencia del estudiante y la gestión interna.</v>
      </c>
      <c r="S190" s="126" t="str">
        <f>[1]Sheet1!S190</f>
        <v>Ver archivo adjunto con información del requerimiento. Link: https://educorpperu.sharepoint.com/:x:/s/Repositorio_EquipoCentral/dit/portafoliosyp/IQBPjj-nPuoDQbtwySJjx2sbAR4Cx0FwHcOnpoZf6N5wGdw?e=Qxpak7</v>
      </c>
      <c r="T190" s="126" t="str">
        <f>[1]Sheet1!T190</f>
        <v>Ver archivo adjunto con información del requerimiento. Link: https://educorpperu.sharepoint.com/:x:/s/Repositorio_EquipoCentral/dit/portafoliosyp/IQBPjj-nPuoDQbtwySJjx2sbAR4Cx0FwHcOnpoZf6N5wGdw?e=Qxpak16</v>
      </c>
      <c r="U190" s="126" t="str">
        <f>[1]Sheet1!U190</f>
        <v>Alumnos</v>
      </c>
      <c r="V190" s="126" t="str">
        <f>[1]Sheet1!V190</f>
        <v>Excelencia operativa</v>
      </c>
      <c r="W190" s="126" t="str">
        <f>[1]Sheet1!W190</f>
        <v>Si</v>
      </c>
      <c r="X190" s="126" t="str">
        <f>[1]Sheet1!X190</f>
        <v>No cuantificado o S/0</v>
      </c>
      <c r="Y190" s="126" t="str">
        <f>[1]Sheet1!Y190</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0" s="45" t="str">
        <f>[1]Sheet1!Z190</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206.pdf</v>
      </c>
      <c r="AA190" s="45">
        <f>[1]Sheet1!AA190</f>
        <v>1.2000000000000002</v>
      </c>
    </row>
    <row r="191" spans="1:27" ht="18.75" customHeight="1">
      <c r="A191" s="50">
        <f>[1]Sheet1!A191</f>
        <v>217</v>
      </c>
      <c r="B191" s="125">
        <f>[1]Sheet1!B191</f>
        <v>46170.000833333303</v>
      </c>
      <c r="C191" s="125">
        <f>[1]Sheet1!C191</f>
        <v>46170.001875000002</v>
      </c>
      <c r="D191" s="126" t="str">
        <f>[1]Sheet1!D191</f>
        <v>carla.arias@laureate.pe</v>
      </c>
      <c r="E191" s="126" t="str">
        <f>[1]Sheet1!E191</f>
        <v>Carla Arias Schreiber Ulloa</v>
      </c>
      <c r="F191" s="126" t="str">
        <f>[1]Sheet1!F191</f>
        <v>[247] Registro de Horarios personalizado masivo (matricula)</v>
      </c>
      <c r="G191" s="126" t="str">
        <f>[1]Sheet1!G191</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1" s="126" t="str">
        <f>[1]Sheet1!H191</f>
        <v>UPC</v>
      </c>
      <c r="I191" s="126" t="str">
        <f>[1]Sheet1!I191</f>
        <v>Milagros Morgan - Rectorado UPC</v>
      </c>
      <c r="J191" s="126" t="str">
        <f>[1]Sheet1!J191</f>
        <v>Miguel Chang</v>
      </c>
      <c r="K191" s="126" t="str">
        <f>[1]Sheet1!K191</f>
        <v>https://educorpperu-my.sharepoint.com/personal/diana_zapata_laureate_pe1/Documents/Aplicaciones/Microsoft%20Forms/REGISTRO%20DE%20INICIATIVAS%20-%20GESTI%C3%93N%20DE%20LA%20DEMANDA%20(2%201/Pregunta/Aprobaci%C3%B3n%20Miguel_Requerimientos%20SisAcaUPC_Carla%20Arias%20Schreibe%206.pdf</v>
      </c>
      <c r="L191" s="126" t="str">
        <f>[1]Sheet1!L191</f>
        <v>Carla Arias-Schreiber</v>
      </c>
      <c r="M191" s="82">
        <f>[1]Sheet1!M191</f>
        <v>46207</v>
      </c>
      <c r="N191" s="82" t="str">
        <f>[1]Sheet1!N191</f>
        <v>No</v>
      </c>
      <c r="O191" s="126">
        <f>[1]Sheet1!O191</f>
        <v>0</v>
      </c>
      <c r="P191" s="126">
        <f>[1]Sheet1!P191</f>
        <v>0</v>
      </c>
      <c r="Q191" s="126" t="str">
        <f>[1]Sheet1!Q191</f>
        <v>Otro</v>
      </c>
      <c r="R191" s="126" t="str">
        <f>[1]Sheet1!R191</f>
        <v>Actualmente, los estudiantes y la institución enfrentan dificultades para gestionar cambios académicos, financieros y administrativos de manera eficiente, afectando la experiencia del estudiante y la gestión interna.</v>
      </c>
      <c r="S191" s="126" t="str">
        <f>[1]Sheet1!S191</f>
        <v>Ver archivo adjunto con información del requerimiento. Link: https://educorpperu.sharepoint.com/:x:/s/Repositorio_EquipoCentral/dit/portafoliosyp/IQBPjj-nPuoDQbtwySJjx2sbAR4Cx0FwHcOnpoZf6N5wGdw?e=Qxpak7</v>
      </c>
      <c r="T191" s="126" t="str">
        <f>[1]Sheet1!T191</f>
        <v>Ver archivo adjunto con información del requerimiento. Link: https://educorpperu.sharepoint.com/:x:/s/Repositorio_EquipoCentral/dit/portafoliosyp/IQBPjj-nPuoDQbtwySJjx2sbAR4Cx0FwHcOnpoZf6N5wGdw?e=Qxpak16</v>
      </c>
      <c r="U191" s="126" t="str">
        <f>[1]Sheet1!U191</f>
        <v>Administrativos</v>
      </c>
      <c r="V191" s="126" t="str">
        <f>[1]Sheet1!V191</f>
        <v>Excelencia operativa</v>
      </c>
      <c r="W191" s="126" t="str">
        <f>[1]Sheet1!W191</f>
        <v>Si</v>
      </c>
      <c r="X191" s="126" t="str">
        <f>[1]Sheet1!X191</f>
        <v>No cuantificado o S/0</v>
      </c>
      <c r="Y191" s="126" t="str">
        <f>[1]Sheet1!Y191</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1" s="45" t="str">
        <f>[1]Sheet1!Z191</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207.pdf</v>
      </c>
      <c r="AA191" s="45">
        <f>[1]Sheet1!AA191</f>
        <v>0.60000000000000009</v>
      </c>
    </row>
    <row r="192" spans="1:27" ht="18.75" customHeight="1">
      <c r="A192" s="50">
        <f>[1]Sheet1!A192</f>
        <v>218</v>
      </c>
      <c r="B192" s="125">
        <f>[1]Sheet1!B192</f>
        <v>46170.001956018503</v>
      </c>
      <c r="C192" s="125">
        <f>[1]Sheet1!C192</f>
        <v>46170.004374999997</v>
      </c>
      <c r="D192" s="126" t="str">
        <f>[1]Sheet1!D192</f>
        <v>carla.arias@laureate.pe</v>
      </c>
      <c r="E192" s="126" t="str">
        <f>[1]Sheet1!E192</f>
        <v>Carla Arias Schreiber Ulloa</v>
      </c>
      <c r="F192" s="126" t="str">
        <f>[1]Sheet1!F192</f>
        <v>[187] Trámite de permisos para llevar cursos de otra carrera</v>
      </c>
      <c r="G192" s="126" t="str">
        <f>[1]Sheet1!G192</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2" s="126" t="str">
        <f>[1]Sheet1!H192</f>
        <v>UPC</v>
      </c>
      <c r="I192" s="126" t="str">
        <f>[1]Sheet1!I192</f>
        <v>Milagros Morgan - Rectorado UPC</v>
      </c>
      <c r="J192" s="126" t="str">
        <f>[1]Sheet1!J192</f>
        <v>Miguel Chang</v>
      </c>
      <c r="K192" s="126" t="str">
        <f>[1]Sheet1!K192</f>
        <v>https://educorpperu-my.sharepoint.com/personal/diana_zapata_laureate_pe1/Documents/Aplicaciones/Microsoft%20Forms/REGISTRO%20DE%20INICIATIVAS%20-%20GESTI%C3%93N%20DE%20LA%20DEMANDA%20(2%201/Pregunta/Aprobaci%C3%B3n%20Miguel_Requerimientos%20SisAcaUPC_Carla%20Arias%20Schreibe%207.pdf</v>
      </c>
      <c r="L192" s="126" t="str">
        <f>[1]Sheet1!L192</f>
        <v>Carla Arias-Schreiber</v>
      </c>
      <c r="M192" s="82">
        <f>[1]Sheet1!M192</f>
        <v>46209</v>
      </c>
      <c r="N192" s="82" t="str">
        <f>[1]Sheet1!N192</f>
        <v>No</v>
      </c>
      <c r="O192" s="126">
        <f>[1]Sheet1!O192</f>
        <v>0</v>
      </c>
      <c r="P192" s="126">
        <f>[1]Sheet1!P192</f>
        <v>0</v>
      </c>
      <c r="Q192" s="126" t="str">
        <f>[1]Sheet1!Q192</f>
        <v>Otro</v>
      </c>
      <c r="R192" s="126" t="str">
        <f>[1]Sheet1!R192</f>
        <v>Actualmente, los estudiantes y la institución enfrentan dificultades para gestionar cambios académicos, financieros y administrativos de manera eficiente, afectando la experiencia del estudiante y la gestión interna.</v>
      </c>
      <c r="S192" s="126" t="str">
        <f>[1]Sheet1!S192</f>
        <v>Ver archivo adjunto con información del requerimiento. Link: https://educorpperu.sharepoint.com/:x:/s/Repositorio_EquipoCentral/dit/portafoliosyp/IQBPjj-nPuoDQbtwySJjx2sbAR4Cx0FwHcOnpoZf6N5wGdw?e=Qxpak7</v>
      </c>
      <c r="T192" s="126" t="str">
        <f>[1]Sheet1!T192</f>
        <v>Ver archivo adjunto con información del requerimiento. Link: https://educorpperu.sharepoint.com/:x:/s/Repositorio_EquipoCentral/dit/portafoliosyp/IQBPjj-nPuoDQbtwySJjx2sbAR4Cx0FwHcOnpoZf6N5wGdw?e=Qxpak7</v>
      </c>
      <c r="U192" s="126" t="str">
        <f>[1]Sheet1!U192</f>
        <v>Alumnos</v>
      </c>
      <c r="V192" s="126" t="str">
        <f>[1]Sheet1!V192</f>
        <v>Excelencia operativa</v>
      </c>
      <c r="W192" s="126" t="str">
        <f>[1]Sheet1!W192</f>
        <v>Si</v>
      </c>
      <c r="X192" s="126" t="str">
        <f>[1]Sheet1!X192</f>
        <v>No cuantificado o S/0</v>
      </c>
      <c r="Y192" s="126" t="str">
        <f>[1]Sheet1!Y192</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2" s="45" t="str">
        <f>[1]Sheet1!Z192</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208.pdf</v>
      </c>
      <c r="AA192" s="45">
        <f>[1]Sheet1!AA192</f>
        <v>1.2000000000000002</v>
      </c>
    </row>
    <row r="193" spans="1:27" ht="18.75" customHeight="1">
      <c r="A193" s="50">
        <f>[1]Sheet1!A193</f>
        <v>219</v>
      </c>
      <c r="B193" s="125">
        <f>[1]Sheet1!B193</f>
        <v>46170.004328703697</v>
      </c>
      <c r="C193" s="125">
        <f>[1]Sheet1!C193</f>
        <v>46170.005775463003</v>
      </c>
      <c r="D193" s="126" t="str">
        <f>[1]Sheet1!D193</f>
        <v>carla.arias@laureate.pe</v>
      </c>
      <c r="E193" s="126" t="str">
        <f>[1]Sheet1!E193</f>
        <v>Carla Arias Schreiber Ulloa</v>
      </c>
      <c r="F193" s="126" t="str">
        <f>[1]Sheet1!F193</f>
        <v>[257] Reporte alumnos reanudantes</v>
      </c>
      <c r="G193" s="126" t="str">
        <f>[1]Sheet1!G193</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3" s="126" t="str">
        <f>[1]Sheet1!H193</f>
        <v>UPC</v>
      </c>
      <c r="I193" s="126" t="str">
        <f>[1]Sheet1!I193</f>
        <v>Milagros Morgan - Rectorado UPC</v>
      </c>
      <c r="J193" s="126" t="str">
        <f>[1]Sheet1!J193</f>
        <v>Miguel Chang</v>
      </c>
      <c r="K193" s="126" t="str">
        <f>[1]Sheet1!K193</f>
        <v>https://educorpperu-my.sharepoint.com/personal/diana_zapata_laureate_pe1/Documents/Aplicaciones/Microsoft%20Forms/REGISTRO%20DE%20INICIATIVAS%20-%20GESTI%C3%93N%20DE%20LA%20DEMANDA%20(2%201/Pregunta/Aprobaci%C3%B3n%20Miguel_Requerimientos%20SisAcaUPC_Carla%20Arias%20Schreibe%208.pdf</v>
      </c>
      <c r="L193" s="126" t="str">
        <f>[1]Sheet1!L193</f>
        <v>Carla Arias-Schreiber</v>
      </c>
      <c r="M193" s="82">
        <f>[1]Sheet1!M193</f>
        <v>46209</v>
      </c>
      <c r="N193" s="82" t="str">
        <f>[1]Sheet1!N193</f>
        <v>No</v>
      </c>
      <c r="O193" s="126">
        <f>[1]Sheet1!O193</f>
        <v>0</v>
      </c>
      <c r="P193" s="126">
        <f>[1]Sheet1!P193</f>
        <v>0</v>
      </c>
      <c r="Q193" s="126" t="str">
        <f>[1]Sheet1!Q193</f>
        <v>Otro</v>
      </c>
      <c r="R193" s="126" t="str">
        <f>[1]Sheet1!R193</f>
        <v>Actualmente, los estudiantes y la institución enfrentan dificultades para gestionar cambios académicos, financieros y administrativos de manera eficiente, afectando la experiencia del estudiante y la gestión interna.</v>
      </c>
      <c r="S193" s="126" t="str">
        <f>[1]Sheet1!S193</f>
        <v>Ver archivo adjunto con información del requerimiento. Link: https://educorpperu.sharepoint.com/:x:/s/Repositorio_EquipoCentral/dit/portafoliosyp/IQBPjj-nPuoDQbtwySJjx2sbAR4Cx0FwHcOnpoZf6N5wGdw?e=Qxpak7</v>
      </c>
      <c r="T193" s="126" t="str">
        <f>[1]Sheet1!T193</f>
        <v>Ver archivo adjunto con información del requerimiento. Link: https://educorpperu.sharepoint.com/:x:/s/Repositorio_EquipoCentral/dit/portafoliosyp/IQBPjj-nPuoDQbtwySJjx2sbAR4Cx0FwHcOnpoZf6N5wGdw?e=Qxpak7</v>
      </c>
      <c r="U193" s="126" t="str">
        <f>[1]Sheet1!U193</f>
        <v>Alumnos</v>
      </c>
      <c r="V193" s="126" t="str">
        <f>[1]Sheet1!V193</f>
        <v>Excelencia operativa</v>
      </c>
      <c r="W193" s="126" t="str">
        <f>[1]Sheet1!W193</f>
        <v>Si</v>
      </c>
      <c r="X193" s="126" t="str">
        <f>[1]Sheet1!X193</f>
        <v>No cuantificado o S/0</v>
      </c>
      <c r="Y193" s="126" t="str">
        <f>[1]Sheet1!Y193</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3" s="45" t="str">
        <f>[1]Sheet1!Z193</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209.pdf</v>
      </c>
      <c r="AA193" s="45">
        <f>[1]Sheet1!AA193</f>
        <v>1.2000000000000002</v>
      </c>
    </row>
    <row r="194" spans="1:27" ht="18.75" customHeight="1">
      <c r="A194" s="50">
        <f>[1]Sheet1!A194</f>
        <v>220</v>
      </c>
      <c r="B194" s="125">
        <f>[1]Sheet1!B194</f>
        <v>46170.005717592598</v>
      </c>
      <c r="C194" s="125">
        <f>[1]Sheet1!C194</f>
        <v>46170.006967592599</v>
      </c>
      <c r="D194" s="126" t="str">
        <f>[1]Sheet1!D194</f>
        <v>carla.arias@laureate.pe</v>
      </c>
      <c r="E194" s="126" t="str">
        <f>[1]Sheet1!E194</f>
        <v>Carla Arias Schreiber Ulloa</v>
      </c>
      <c r="F194" s="126" t="str">
        <f>[1]Sheet1!F194</f>
        <v>[258] MDUU eliminación masiva de atributos</v>
      </c>
      <c r="G194" s="126" t="str">
        <f>[1]Sheet1!G194</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4" s="126" t="str">
        <f>[1]Sheet1!H194</f>
        <v>UPC</v>
      </c>
      <c r="I194" s="126" t="str">
        <f>[1]Sheet1!I194</f>
        <v>Milagros Morgan - Rectorado UPC</v>
      </c>
      <c r="J194" s="126" t="str">
        <f>[1]Sheet1!J194</f>
        <v>Miguel Chang</v>
      </c>
      <c r="K194" s="126" t="str">
        <f>[1]Sheet1!K194</f>
        <v>https://educorpperu-my.sharepoint.com/personal/diana_zapata_laureate_pe1/Documents/Aplicaciones/Microsoft%20Forms/REGISTRO%20DE%20INICIATIVAS%20-%20GESTI%C3%93N%20DE%20LA%20DEMANDA%20(2%201/Pregunta/Aprobaci%C3%B3n%20Miguel_Requerimientos%20SisAcaUPC_Carla%20Arias%20Schreibe%2010.pdf</v>
      </c>
      <c r="L194" s="126" t="str">
        <f>[1]Sheet1!L194</f>
        <v>Carla Arias-Schreiber</v>
      </c>
      <c r="M194" s="82">
        <f>[1]Sheet1!M194</f>
        <v>46209</v>
      </c>
      <c r="N194" s="82" t="str">
        <f>[1]Sheet1!N194</f>
        <v>No</v>
      </c>
      <c r="O194" s="126">
        <f>[1]Sheet1!O194</f>
        <v>0</v>
      </c>
      <c r="P194" s="126">
        <f>[1]Sheet1!P194</f>
        <v>0</v>
      </c>
      <c r="Q194" s="126" t="str">
        <f>[1]Sheet1!Q194</f>
        <v>Otro</v>
      </c>
      <c r="R194" s="126" t="str">
        <f>[1]Sheet1!R194</f>
        <v>Actualmente, los estudiantes y la institución enfrentan dificultades para gestionar cambios académicos, financieros y administrativos de manera eficiente, afectando la experiencia del estudiante y la gestión interna.</v>
      </c>
      <c r="S194" s="126" t="str">
        <f>[1]Sheet1!S194</f>
        <v>Ver archivo adjunto con información del requerimiento. Link: https://educorpperu.sharepoint.com/:x:/s/Repositorio_EquipoCentral/dit/portafoliosyp/IQBPjj-nPuoDQbtwySJjx2sbAR4Cx0FwHcOnpoZf6N5wGdw?e=Qxpak7</v>
      </c>
      <c r="T194" s="126" t="str">
        <f>[1]Sheet1!T194</f>
        <v>Ver archivo adjunto con información del requerimiento. Link: https://educorpperu.sharepoint.com/:x:/s/Repositorio_EquipoCentral/dit/portafoliosyp/IQBPjj-nPuoDQbtwySJjx2sbAR4Cx0FwHcOnpoZf6N5wGdw?e=Qxpak7</v>
      </c>
      <c r="U194" s="126" t="str">
        <f>[1]Sheet1!U194</f>
        <v>Alumnos</v>
      </c>
      <c r="V194" s="126" t="str">
        <f>[1]Sheet1!V194</f>
        <v>Excelencia operativa</v>
      </c>
      <c r="W194" s="126" t="str">
        <f>[1]Sheet1!W194</f>
        <v>Si</v>
      </c>
      <c r="X194" s="126" t="str">
        <f>[1]Sheet1!X194</f>
        <v>No cuantificado o S/0</v>
      </c>
      <c r="Y194" s="126" t="str">
        <f>[1]Sheet1!Y194</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4" s="45" t="str">
        <f>[1]Sheet1!Z194</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2010.pdf</v>
      </c>
      <c r="AA194" s="45">
        <f>[1]Sheet1!AA194</f>
        <v>1.2000000000000002</v>
      </c>
    </row>
    <row r="195" spans="1:27" ht="18.75" customHeight="1">
      <c r="A195" s="50">
        <f>[1]Sheet1!A195</f>
        <v>221</v>
      </c>
      <c r="B195" s="125">
        <f>[1]Sheet1!B195</f>
        <v>46170.006446759297</v>
      </c>
      <c r="C195" s="125">
        <f>[1]Sheet1!C195</f>
        <v>46170.007523148102</v>
      </c>
      <c r="D195" s="126" t="str">
        <f>[1]Sheet1!D195</f>
        <v>carla.arias@laureate.pe</v>
      </c>
      <c r="E195" s="126" t="str">
        <f>[1]Sheet1!E195</f>
        <v>Carla Arias Schreiber Ulloa</v>
      </c>
      <c r="F195" s="126" t="str">
        <f>[1]Sheet1!F195</f>
        <v>[263] MDUU CAMBIO_PERIODO_CTLG</v>
      </c>
      <c r="G195" s="126" t="str">
        <f>[1]Sheet1!G195</f>
        <v>Esta fase tiene como objetivo:
•Aprovechar la oportunidad de cerrar brechas existentes en los procesos de la institución mediante el uso de tecnología, optimizando su eficiencia y alineación.
•Consolidar y fortalecer la operación abordando los aprendizajes de la primera etapa, gestionando las necesidades actuales para lograr un funcionamiento más sólido, integrado y sostenible en el tiempo</v>
      </c>
      <c r="H195" s="126" t="str">
        <f>[1]Sheet1!H195</f>
        <v>UPC</v>
      </c>
      <c r="I195" s="126" t="str">
        <f>[1]Sheet1!I195</f>
        <v>Milagros Morgan - Rectorado UPC</v>
      </c>
      <c r="J195" s="126" t="str">
        <f>[1]Sheet1!J195</f>
        <v>Miguel Chang</v>
      </c>
      <c r="K195" s="126" t="str">
        <f>[1]Sheet1!K195</f>
        <v>https://educorpperu-my.sharepoint.com/personal/diana_zapata_laureate_pe1/Documents/Aplicaciones/Microsoft%20Forms/REGISTRO%20DE%20INICIATIVAS%20-%20GESTI%C3%93N%20DE%20LA%20DEMANDA%20(2%201/Pregunta/Aprobaci%C3%B3n%20Miguel_Requerimientos%20SisAcaUPC_Carla%20Arias%20Schreibe%2011.pdf</v>
      </c>
      <c r="L195" s="126" t="str">
        <f>[1]Sheet1!L195</f>
        <v>Carla Arias-Schreiber</v>
      </c>
      <c r="M195" s="82">
        <f>[1]Sheet1!M195</f>
        <v>46209</v>
      </c>
      <c r="N195" s="82" t="str">
        <f>[1]Sheet1!N195</f>
        <v>No</v>
      </c>
      <c r="O195" s="126">
        <f>[1]Sheet1!O195</f>
        <v>0</v>
      </c>
      <c r="P195" s="126">
        <f>[1]Sheet1!P195</f>
        <v>0</v>
      </c>
      <c r="Q195" s="126" t="str">
        <f>[1]Sheet1!Q195</f>
        <v>Otro</v>
      </c>
      <c r="R195" s="126" t="str">
        <f>[1]Sheet1!R195</f>
        <v>Actualmente, los estudiantes y la institución enfrentan dificultades para gestionar cambios académicos, financieros y administrativos de manera eficiente, afectando la experiencia del estudiante y la gestión interna.</v>
      </c>
      <c r="S195" s="126" t="str">
        <f>[1]Sheet1!S195</f>
        <v>Ver archivo adjunto con información del requerimiento. Link: https://educorpperu.sharepoint.com/:x:/s/Repositorio_EquipoCentral/dit/portafoliosyp/IQBPjj-nPuoDQbtwySJjx2sbAR4Cx0FwHcOnpoZf6N5wGdw?e=Qxpak7</v>
      </c>
      <c r="T195" s="126" t="str">
        <f>[1]Sheet1!T195</f>
        <v>Ver archivo adjunto con información del requerimiento. Link: https://educorpperu.sharepoint.com/:x:/s/Repositorio_EquipoCentral/dit/portafoliosyp/IQBPjj-nPuoDQbtwySJjx2sbAR4Cx0FwHcOnpoZf6N5wGdw?e=Qxpak7</v>
      </c>
      <c r="U195" s="126" t="str">
        <f>[1]Sheet1!U195</f>
        <v>Alumnos</v>
      </c>
      <c r="V195" s="126" t="str">
        <f>[1]Sheet1!V195</f>
        <v>Excelencia operativa</v>
      </c>
      <c r="W195" s="126" t="str">
        <f>[1]Sheet1!W195</f>
        <v>Si</v>
      </c>
      <c r="X195" s="126" t="str">
        <f>[1]Sheet1!X195</f>
        <v>No cuantificado o S/0</v>
      </c>
      <c r="Y195" s="126" t="str">
        <f>[1]Sheet1!Y195</f>
        <v>•Mejora la experiencia de los estudiantes al recibir respuestas más rápidas y claras a sus solicitudes.
•Aumenta la confiabilidad y cumplimiento de normas académicas.
•Fortalece la planificación institucional y la coordinación entre áreas académicas y administrativas.
•Contribuye a la percepción de profesionalismo y eficiencia de la institución.</v>
      </c>
      <c r="Z195" s="45" t="str">
        <f>[1]Sheet1!Z195</f>
        <v>https://educorpperu-my.sharepoint.com/personal/diana_zapata_laureate_pe1/Documents/Aplicaciones/Microsoft%20Forms/REGISTRO%20DE%20INICIATIVAS%20-%20GESTI%C3%93N%20DE%20LA%20DEMANDA%20(2%201/Adjuntar%20sustentos%20que%20ayuden%20al%20entendimiento%20de/Status_Proy_Estabilizacion%20Sis%20Academico%20UPC__Carla%20Arias%20Schreibe%2011.pdf</v>
      </c>
      <c r="AA195" s="45">
        <f>[1]Sheet1!AA195</f>
        <v>1.2000000000000002</v>
      </c>
    </row>
    <row r="196" spans="1:27" ht="51" customHeight="1">
      <c r="A196" s="45">
        <f>[1]Sheet1!A196</f>
        <v>222</v>
      </c>
      <c r="B196" s="125">
        <f>[1]Sheet1!B196</f>
        <v>46170.377951388902</v>
      </c>
      <c r="C196" s="125">
        <f>[1]Sheet1!C196</f>
        <v>46170.668530092596</v>
      </c>
      <c r="D196" s="126" t="str">
        <f>[1]Sheet1!D196</f>
        <v>angela.lucano@laureate.pe</v>
      </c>
      <c r="E196" s="126" t="str">
        <f>[1]Sheet1!E196</f>
        <v>Angela Lucano Carranza</v>
      </c>
      <c r="F196" s="126" t="str">
        <f>[1]Sheet1!F196</f>
        <v>UPC - Modernización y continuidad operativa del Repositorio Académico</v>
      </c>
      <c r="G196" s="126" t="str">
        <f>[1]Sheet1!G196</f>
        <v>Necesitamos contratar un proveedor estratégico especializado para migrar y gestionar nuestro Repositorio Académico a partir de 2027, para que la universidad elimine la dependencia de una plataforma obsoleta y vulnerable, logrando proteger el patrimonio intelectual de la institución, asegurar el cumplimiento con SUNEDU/CONCYTEC y facilitar la toma de decisiones basada en datos.</v>
      </c>
      <c r="H196" s="126" t="str">
        <f>[1]Sheet1!H196</f>
        <v>UPC</v>
      </c>
      <c r="I196" s="126" t="str">
        <f>[1]Sheet1!I196</f>
        <v>Milagros Morgan - Rectorado UPC</v>
      </c>
      <c r="J196" s="126" t="str">
        <f>[1]Sheet1!J196</f>
        <v>Cecilia Justino</v>
      </c>
      <c r="K196" s="126" t="str">
        <f>[1]Sheet1!K196</f>
        <v>https://educorpperu-my.sharepoint.com/personal/diana_zapata_laureate_pe1/Documents/Aplicaciones/Microsoft%20Forms/REGISTRO%20DE%20INICIATIVAS%20-%20GESTI%C3%93N%20DE%20LA%20DEMANDA%20(2%201/Pregunta/Maria%20Cifuentes%20-%20VB%20Req.%20Repositorio%20Academi_Angela%20Lucano%20Carran.pdf</v>
      </c>
      <c r="L196" s="126" t="str">
        <f>[1]Sheet1!L196</f>
        <v>Ángela Lucano</v>
      </c>
      <c r="M196" s="82">
        <f>[1]Sheet1!M196</f>
        <v>46356</v>
      </c>
      <c r="N196" s="82" t="str">
        <f>[1]Sheet1!N196</f>
        <v>No</v>
      </c>
      <c r="O196" s="126">
        <f>[1]Sheet1!O196</f>
        <v>0</v>
      </c>
      <c r="P196" s="126">
        <f>[1]Sheet1!P196</f>
        <v>0</v>
      </c>
      <c r="Q196" s="126" t="str">
        <f>[1]Sheet1!Q196</f>
        <v>Otro</v>
      </c>
      <c r="R196" s="126" t="str">
        <f>[1]Sheet1!R196</f>
        <v>El repositorio opera sobre una versión antigua de DSpace sin soporte oficial ni actualizaciones, lo que genera riesgos operativos altos y observaciones de seguridad, además de ofrecer una interfaz rígida y estadísticas limitadas.</v>
      </c>
      <c r="S196" s="126" t="str">
        <f>[1]Sheet1!S196</f>
        <v>Migrar a una infraestructura robusta de última generación (DSpace 7+) con soporte experto 24/7, que resuelva de inmediato las brechas de seguridad, ofrezca una experiencia de usuario intuitiva y moderna, e implemente un módulo de analítica avanzada.</v>
      </c>
      <c r="T196" s="126" t="str">
        <f>[1]Sheet1!T196</f>
        <v>Procesos:
- Análisis y toma de decisiones
- Revisión y validación bibliotecaria
- Gestión de la infraestructura y ciberseguridad
- Auditoría y aseguramiento de la calidad (cumplimiento de lineamientos exigidos por SUNEDU y CONCYTEC)
- Autoarchivo y consulta de información
- Trámite de grados y títulos (depósito obligatorio de la tesis como requisito previo a la graduación)
Áreas Impactadas:
- Vicerrectorado de Investigación
- Biblioteca
- Dirección de TI
- Calidad y Acreditación (SUNEDU/CONCYTEC)
- Comunidad Académica (Docentes y Alumnos)
- Grados y Títulos</v>
      </c>
      <c r="U196" s="126" t="str">
        <f>[1]Sheet1!U196</f>
        <v>Todos</v>
      </c>
      <c r="V196" s="126" t="str">
        <f>[1]Sheet1!V196</f>
        <v>Excelencia operativa</v>
      </c>
      <c r="W196" s="126" t="str">
        <f>[1]Sheet1!W196</f>
        <v>No</v>
      </c>
      <c r="X196" s="126" t="str">
        <f>[1]Sheet1!X196</f>
        <v>No cuantificado o S/0</v>
      </c>
      <c r="Y196" s="126" t="str">
        <f>[1]Sheet1!Y196</f>
        <v>- Mitigación de Riesgos Críticos: Eliminación de observaciones de seguridad y blindaje del sistema ante hackeos o pérdida de información mediante soporte oficial.
- Decisiones Basadas en Datos: Acceso a paneles estadísticos avanzados para medir el verdadero alcance e impacto de la producción científica de la universidad.
- Experiencia de Usuario Renovada: Interfaz ágil e intuitiva que facilita tanto el depósito de documentos por parte de los investigadores como la consulta del público.
- Cumplimiento Normativo y Reputación: Garantía de alineación con los estándares de SUNEDU y CONCYTEC, potenciando el prestigio institucional.</v>
      </c>
      <c r="Z196" s="45" t="str">
        <f>[1]Sheet1!Z196</f>
        <v>https://educorpperu-my.sharepoint.com/personal/diana_zapata_laureate_pe1/_layouts/15/Doc.aspx?sourcedoc=%7BBA823F47-A903-429D-A3C6-29F0D400115F%7D&amp;file=Requerimientos%20t%C3%A9cnicos%20y%20funcionales%20Reposit_Angela%20Lucano%20Carran.docx&amp;action=default&amp;mobileredirect=true; https://educorpperu-my.sharepoint.com/personal/diana_zapata_laureate_pe1/_layouts/15/Doc.aspx?sourcedoc=%7B60D997B0-FABD-4056-B5EC-79AF8C6214F2%7D&amp;file=APA_Plantilla_Solicitud_requerimiento_PROVEED_Angela%20Lucano%20Carran.pptx&amp;action=edit&amp;mobileredirect=true</v>
      </c>
      <c r="AA196" s="45">
        <f>[1]Sheet1!AA196</f>
        <v>1.2000000000000002</v>
      </c>
    </row>
    <row r="197" spans="1:27" ht="42" customHeight="1">
      <c r="A197" s="45">
        <f>[1]Sheet1!A197</f>
        <v>223</v>
      </c>
      <c r="B197" s="125">
        <f>[1]Sheet1!B197</f>
        <v>46170.759953703702</v>
      </c>
      <c r="C197" s="125">
        <f>[1]Sheet1!C197</f>
        <v>46170.7745138889</v>
      </c>
      <c r="D197" s="126" t="str">
        <f>[1]Sheet1!D197</f>
        <v>carla.arias@laureate.pe</v>
      </c>
      <c r="E197" s="126" t="str">
        <f>[1]Sheet1!E197</f>
        <v>Carla Arias Schreiber Ulloa</v>
      </c>
      <c r="F197" s="126" t="str">
        <f>[1]Sheet1!F197</f>
        <v>Modificación de query de RPA de Horarios Convalidantes [urgente]</v>
      </c>
      <c r="G197" s="126" t="str">
        <f>[1]Sheet1!G197</f>
        <v>Que la query que actualmente consume el RPA de horarios para estudiantes nuevos convalidantes tenga el adecuado ordenamiento (según reglas establecidas en el adjunto), para lograr matricular de manera a todos los estudiantes nuevos (hoy tiene una efectividad del 50%), y reducir la brecha actual de estudiantes NE sin horarios. Impacto Comercial.
Nota: Esta solicitud es un paliativo urgente (plazo máximo 15/06), mientras se evalua una solución más robusta en Banner (ya ingresado a demanda). Ya se preconversó con el equipo de Nicolás Miranda y Lucía Vega.</v>
      </c>
      <c r="H197" s="126" t="str">
        <f>[1]Sheet1!H197</f>
        <v>UPN</v>
      </c>
      <c r="I197" s="126" t="str">
        <f>[1]Sheet1!I197</f>
        <v>Martín Santana - Rectorado UPN</v>
      </c>
      <c r="J197" s="126" t="str">
        <f>[1]Sheet1!J197</f>
        <v>Adolfo Correa</v>
      </c>
      <c r="K197" s="126" t="str">
        <f>[1]Sheet1!K197</f>
        <v>https://educorpperu-my.sharepoint.com/personal/diana_zapata_laureate_pe1/Documents/Aplicaciones/Microsoft%20Forms/REGISTRO%20DE%20INICIATIVAS%20-%20GESTI%C3%93N%20DE%20LA%20DEMANDA%20(2%201/Pregunta/VB%20Direcci%C3%B3n%20de%20Operaciones%20Acad%C3%A9micas_Carla%20Arias%20Schreibe.png</v>
      </c>
      <c r="L197" s="126" t="str">
        <f>[1]Sheet1!L197</f>
        <v>Carla Arias-Schreiber</v>
      </c>
      <c r="M197" s="82">
        <f>[1]Sheet1!M197</f>
        <v>46185</v>
      </c>
      <c r="N197" s="82" t="str">
        <f>[1]Sheet1!N197</f>
        <v>No</v>
      </c>
      <c r="O197" s="126">
        <f>[1]Sheet1!O197</f>
        <v>0</v>
      </c>
      <c r="P197" s="126">
        <f>[1]Sheet1!P197</f>
        <v>0</v>
      </c>
      <c r="Q197" s="126" t="str">
        <f>[1]Sheet1!Q197</f>
        <v>Otro</v>
      </c>
      <c r="R197" s="126" t="str">
        <f>[1]Sheet1!R197</f>
        <v xml:space="preserve">Actualmente el RPA de horarios para estudiantes nuevos convalidantes tiene una eficiencia del 50%; por esta ineficiencia, el equipo de operaciones académicas tiene que hacer un reajuste con SLA aprox de 2 semanas (con 3 backfills), impactando el cumplimiento de las metas de NE con horario, indicador clave para asegurar las ventas de estudiantes nuevos. </v>
      </c>
      <c r="S197" s="126" t="str">
        <f>[1]Sheet1!S197</f>
        <v>Que la query incluya criterios de ordenamiento de clases, validados con las áreas académicas, a fin de asegurar una mayor efectividad y registro de matrículas.</v>
      </c>
      <c r="T197" s="126" t="str">
        <f>[1]Sheet1!T197</f>
        <v>Admisión y matrícula de estudiantes nuevos</v>
      </c>
      <c r="U197" s="126" t="str">
        <f>[1]Sheet1!U197</f>
        <v>Alumnos</v>
      </c>
      <c r="V197" s="126" t="str">
        <f>[1]Sheet1!V197</f>
        <v>Crecimiento escalable</v>
      </c>
      <c r="W197" s="126" t="str">
        <f>[1]Sheet1!W197</f>
        <v>No</v>
      </c>
      <c r="X197" s="126" t="str">
        <f>[1]Sheet1!X197</f>
        <v>Entre S/100,000.00 y S/500,000.00</v>
      </c>
      <c r="Y197" s="126" t="str">
        <f>[1]Sheet1!Y197</f>
        <v>Impacto aproximado en 1000 NE sin horarios.
Sin horarios, hay gran posibilidad de deserción y no pago de la CM (promedio S/. 750 por estudiante)</v>
      </c>
      <c r="Z197" s="45" t="str">
        <f>[1]Sheet1!Z197</f>
        <v>https://educorpperu-my.sharepoint.com/personal/diana_zapata_laureate_pe1/_layouts/15/Doc.aspx?sourcedoc=%7B45E01FAF-19EF-4B31-AA5C-E27A0AF53719%7D&amp;file=Reglas%20RPA%20Convalidaci%C3%B3n_Carla%20Arias%20Schreibe.xlsx&amp;action=default&amp;mobileredirect=true</v>
      </c>
      <c r="AA197" s="45">
        <f>[1]Sheet1!AA197</f>
        <v>1.7</v>
      </c>
    </row>
    <row r="198" spans="1:27" ht="40.5" customHeight="1">
      <c r="A198" s="45">
        <f>[1]Sheet1!A198</f>
        <v>224</v>
      </c>
      <c r="B198" s="125">
        <f>[1]Sheet1!B198</f>
        <v>46175.551284722198</v>
      </c>
      <c r="C198" s="125">
        <f>[1]Sheet1!C198</f>
        <v>46175.568969907399</v>
      </c>
      <c r="D198" s="126" t="str">
        <f>[1]Sheet1!D198</f>
        <v>carla.arias@laureate.pe</v>
      </c>
      <c r="E198" s="126" t="str">
        <f>[1]Sheet1!E198</f>
        <v>Carla Arias Schreiber Ulloa</v>
      </c>
      <c r="F198" s="126" t="str">
        <f>[1]Sheet1!F198</f>
        <v>[Urgente] Subsanar impacto en Retiro de Cursos</v>
      </c>
      <c r="G198" s="126" t="str">
        <f>[1]Sheet1!G198</f>
        <v>El trámite de retiro de curso que está vigente actualmente, está permitiendo a los estudiantes retirarse de en cursos están finalizados (módulo A - UG), incumpliendo nuestro reglamento de estudios. Esto, debido a que el trámite no soporta la modularidad que se implementó en malla gutemberg (al parecer, no se identificó en su momento que esto podría ser un impacto).
Para evitar que más estudiantes se retiren de manera incorrecta y contraria a nuestro reglamento de estudios, se pide poder atender con prioridad este requerimiento.</v>
      </c>
      <c r="H198" s="126" t="str">
        <f>[1]Sheet1!H198</f>
        <v>UPN</v>
      </c>
      <c r="I198" s="126" t="str">
        <f>[1]Sheet1!I198</f>
        <v>Martín Santana - Rectorado UPN</v>
      </c>
      <c r="J198" s="126" t="str">
        <f>[1]Sheet1!J198</f>
        <v>Luz Marina Flores</v>
      </c>
      <c r="K198" s="126" t="str">
        <f>[1]Sheet1!K198</f>
        <v>https://educorpperu-my.sharepoint.com/personal/diana_zapata_laureate_pe1/Documents/Aplicaciones/Microsoft%20Forms/REGISTRO%20DE%20INICIATIVAS%20-%20GESTI%C3%93N%20DE%20LA%20DEMANDA%20(2%201/Pregunta/VB%20Direcci%C3%B3n%20de%20Operaciones%20Acad%C3%A9micas_Carla%20Arias%20Schreibe%201.png</v>
      </c>
      <c r="L198" s="126" t="str">
        <f>[1]Sheet1!L198</f>
        <v>Carla Arias-Schreiber</v>
      </c>
      <c r="M198" s="82">
        <f>[1]Sheet1!M198</f>
        <v>46178</v>
      </c>
      <c r="N198" s="82" t="str">
        <f>[1]Sheet1!N198</f>
        <v>No</v>
      </c>
      <c r="O198" s="126">
        <f>[1]Sheet1!O198</f>
        <v>0</v>
      </c>
      <c r="P198" s="126">
        <f>[1]Sheet1!P198</f>
        <v>0</v>
      </c>
      <c r="Q198" s="126" t="str">
        <f>[1]Sheet1!Q198</f>
        <v>Regulatoria</v>
      </c>
      <c r="R198" s="126" t="str">
        <f>[1]Sheet1!R198</f>
        <v xml:space="preserve">Los estudiantes pueden retirarse de en cursos están finalizados, incumpliendo nuestro reglamento de estudios.
</v>
      </c>
      <c r="S198" s="126" t="str">
        <f>[1]Sheet1!S198</f>
        <v>Asegurar que las solicitudes de retiro de cursos solo permitan seleccionar los cursos habilitados, es decir, que a la fecha de la solicitud el curso no haya culminado.</v>
      </c>
      <c r="T198" s="126" t="str">
        <f>[1]Sheet1!T198</f>
        <v>Retiro de Curso</v>
      </c>
      <c r="U198" s="126" t="str">
        <f>[1]Sheet1!U198</f>
        <v>Alumnos</v>
      </c>
      <c r="V198" s="126" t="str">
        <f>[1]Sheet1!V198</f>
        <v>Excelencia académica</v>
      </c>
      <c r="W198" s="126" t="str">
        <f>[1]Sheet1!W198</f>
        <v>No</v>
      </c>
      <c r="X198" s="126" t="str">
        <f>[1]Sheet1!X198</f>
        <v>No cuantificado o S/0</v>
      </c>
      <c r="Y198" s="126" t="str">
        <f>[1]Sheet1!Y198</f>
        <v>Cumplimiento de reglamento de estudios</v>
      </c>
      <c r="Z198" s="45" t="str">
        <f>[1]Sheet1!Z198</f>
        <v>https://educorpperu-my.sharepoint.com/personal/diana_zapata_laureate_pe1/_layouts/15/Doc.aspx?sourcedoc=%7BCA651870-84CC-4F3D-A1CB-2E965DDE729A%7D&amp;file=PPT%20Modificaci%C3%B3n%20de%20retiro%20de%20curso-solo%20para_Carla%20Arias%20Schreibe.pptx&amp;action=edit&amp;mobileredirect=true</v>
      </c>
      <c r="AA198" s="45">
        <f>[1]Sheet1!AA198</f>
        <v>2.9</v>
      </c>
    </row>
    <row r="199" spans="1:27" ht="51" customHeight="1">
      <c r="A199" s="45">
        <f>[1]Sheet1!A199</f>
        <v>225</v>
      </c>
      <c r="B199" s="125">
        <f>[1]Sheet1!B199</f>
        <v>46181.983622685198</v>
      </c>
      <c r="C199" s="125">
        <f>[1]Sheet1!C199</f>
        <v>46181.992662037002</v>
      </c>
      <c r="D199" s="126" t="str">
        <f>[1]Sheet1!D199</f>
        <v>nicolas.morales@laureate.pe</v>
      </c>
      <c r="E199" s="126" t="str">
        <f>[1]Sheet1!E199</f>
        <v>Nicolas Morales Chumpitaz</v>
      </c>
      <c r="F199" s="126" t="str">
        <f>[1]Sheet1!F199</f>
        <v>Mejora en el proceso de Matrícula WeTalk</v>
      </c>
      <c r="G199" s="126" t="str">
        <f>[1]Sheet1!G199</f>
        <v>Necesitamos mejorar el proceso de Matrícula con reglas de negocio claras, a fin de tener agilidad del proceso mediante la simplificación y soporte de soluciones tecnológicas.</v>
      </c>
      <c r="H199" s="126" t="str">
        <f>[1]Sheet1!H199</f>
        <v>UPC</v>
      </c>
      <c r="I199" s="126" t="str">
        <f>[1]Sheet1!I199</f>
        <v>Milagros Morgan - Rectorado UPC</v>
      </c>
      <c r="J199" s="126" t="str">
        <f>[1]Sheet1!J199</f>
        <v>Sara Miller</v>
      </c>
      <c r="K199" s="126" t="str">
        <f>[1]Sheet1!K199</f>
        <v>https://educorpperu-my.sharepoint.com/personal/diana_zapata_laureate_pe1/Documents/Aplicaciones/Microsoft%20Forms/REGISTRO%20DE%20INICIATIVAS%20-%20GESTI%C3%93N%20DE%20LA%20DEMANDA%20(2%201/Pregunta/RE%20SPO%20Iniciativa%20Productividad%20WeTalk%20cLEAN_Nicolas%20Morales%20Chum%203.png</v>
      </c>
      <c r="L199" s="126" t="str">
        <f>[1]Sheet1!L199</f>
        <v>Franco Vera</v>
      </c>
      <c r="M199" s="82">
        <f>[1]Sheet1!M199</f>
        <v>46387</v>
      </c>
      <c r="N199" s="82" t="str">
        <f>[1]Sheet1!N199</f>
        <v>Si</v>
      </c>
      <c r="O199" s="126" t="str">
        <f>[1]Sheet1!O199</f>
        <v>G&amp;A</v>
      </c>
      <c r="P199" s="126">
        <f>[1]Sheet1!P199</f>
        <v>77544</v>
      </c>
      <c r="Q199" s="126" t="str">
        <f>[1]Sheet1!Q199</f>
        <v>Otro</v>
      </c>
      <c r="R199" s="126" t="str">
        <f>[1]Sheet1!R199</f>
        <v xml:space="preserve">Defectos: La plataforma de UPC tiene muchos errores en el proceso de matrícula(facturación, lectura del nivel de inglés) , retrabajo por errores y cambios de estado, 
Espera: El pago no actualiza el estado del alumno, provocando pérdida de plazas
Inventario: Se generan reservas sin compromiso de pago hasta el cierre de la matrícula, bloqueando cupos y afectando la disponibilidad para alumnos con intención real de matricularse
Sobreprocesamiento: El proceso no está cubriendo la matrícula de alumnos PostGrado como autoservicio. Asimismo, en el caso de alumnos subvencionados, no existe un cambio automático de estado de reservado a matriculado.
</v>
      </c>
      <c r="S199" s="126" t="str">
        <f>[1]Sheet1!S199</f>
        <v>1.	Cambio de estado en automático de Reservado a Matriculado para alumnos subvencionados. 2.	Habilitar una opción para que los alumnos de posgrado UPC puedan autogestionar su matrícula con un perfil de alumno externo 3.	Análisis de incidentes en la plataforma idiomas UPC y asegurar solución, hoy está impactando en generar matrículas manuales uno a uno.</v>
      </c>
      <c r="T199" s="126" t="str">
        <f>[1]Sheet1!T199</f>
        <v>WeTalk UPC</v>
      </c>
      <c r="U199" s="126" t="str">
        <f>[1]Sheet1!U199</f>
        <v>Alumnos</v>
      </c>
      <c r="V199" s="126" t="str">
        <f>[1]Sheet1!V199</f>
        <v>Excelencia operativa</v>
      </c>
      <c r="W199" s="126" t="str">
        <f>[1]Sheet1!W199</f>
        <v>No</v>
      </c>
      <c r="X199" s="126" t="str">
        <f>[1]Sheet1!X199</f>
        <v>Menor a S/100,000.00</v>
      </c>
      <c r="Y199" s="126" t="str">
        <f>[1]Sheet1!Y199</f>
        <v>Mejora en la experiencia del colaborador
Reducción de un tiempo operativo por demoras en tiempo de respuesta</v>
      </c>
      <c r="Z199" s="45" t="str">
        <f>[1]Sheet1!Z199</f>
        <v>https://educorpperu-my.sharepoint.com/personal/diana_zapata_laureate_pe1/_layouts/15/Doc.aspx?sourcedoc=%7B8CDBE70E-7BB8-4804-AF04-26DEBBF272D7%7D&amp;file=LEAN%2BIA_Pitch%20TI_WeTALK%20(1)_Nicolas%20Morales%20Chum.pptx&amp;action=edit&amp;mobileredirect=true</v>
      </c>
      <c r="AA199" s="45">
        <f>[1]Sheet1!AA199</f>
        <v>2.85</v>
      </c>
    </row>
    <row r="200" spans="1:27" ht="71.25" customHeight="1">
      <c r="A200" s="45">
        <f>[1]Sheet1!A200</f>
        <v>226</v>
      </c>
      <c r="B200" s="125">
        <f>[1]Sheet1!B200</f>
        <v>46182.696863425903</v>
      </c>
      <c r="C200" s="125">
        <f>[1]Sheet1!C200</f>
        <v>46182.705856481502</v>
      </c>
      <c r="D200" s="126" t="str">
        <f>[1]Sheet1!D200</f>
        <v>jose.herbozo@laureate.pe</v>
      </c>
      <c r="E200" s="126" t="str">
        <f>[1]Sheet1!E200</f>
        <v>José Paredes Herbozo</v>
      </c>
      <c r="F200" s="126" t="str">
        <f>[1]Sheet1!F200</f>
        <v>Actualización en tiempo real del campo "Monto a Pagar" del CRM</v>
      </c>
      <c r="G200" s="126" t="str">
        <f>[1]Sheet1!G200</f>
        <v xml:space="preserve">Poder extraer este campo como parte de las vistas de "Matrícula" que se tiene desde CRM. </v>
      </c>
      <c r="H200" s="126" t="str">
        <f>[1]Sheet1!H200</f>
        <v>UPN</v>
      </c>
      <c r="I200" s="126" t="str">
        <f>[1]Sheet1!I200</f>
        <v>Ivan Olivares - VP Marketing y Comercial</v>
      </c>
      <c r="J200" s="126" t="str">
        <f>[1]Sheet1!J200</f>
        <v>Álvaro Verástegui</v>
      </c>
      <c r="K200" s="126" t="str">
        <f>[1]Sheet1!K200</f>
        <v>https://educorpperu-my.sharepoint.com/personal/diana_zapata_laureate_pe1/Documents/Aplicaciones/Microsoft%20Forms/REGISTRO%20DE%20INICIATIVAS%20-%20GESTI%C3%93N%20DE%20LA%20DEMANDA%20(2%201/Pregunta/olk_tSJiqCRjNS_Jos%C3%A9%20Paredes%20Herbozo.png</v>
      </c>
      <c r="L200" s="126" t="str">
        <f>[1]Sheet1!L200</f>
        <v>Jose Paredes</v>
      </c>
      <c r="M200" s="82">
        <f>[1]Sheet1!M200</f>
        <v>46198</v>
      </c>
      <c r="N200" s="82" t="str">
        <f>[1]Sheet1!N200</f>
        <v>No</v>
      </c>
      <c r="O200" s="126">
        <f>[1]Sheet1!O200</f>
        <v>0</v>
      </c>
      <c r="P200" s="126">
        <f>[1]Sheet1!P200</f>
        <v>0</v>
      </c>
      <c r="Q200" s="126" t="str">
        <f>[1]Sheet1!Q200</f>
        <v>Otro</v>
      </c>
      <c r="R200" s="126" t="str">
        <f>[1]Sheet1!R200</f>
        <v>El campo "Monto a Pagar" del CRM no se actualiza en tiempo real, a pesar de que sí tiene conceptos asociados y visibles (DA/DI, PM, CM).
Esta lógica viene así desde hace tiempo pero últimamente este campo demora más en actualizar, no se sabe el motivo.</v>
      </c>
      <c r="S200" s="126" t="str">
        <f>[1]Sheet1!S200</f>
        <v>Que el campo "Monto a Pagar" se actualiza en tiempo real de acuerdo a los montos de los conceptos que vayan llegando al CRM (DA/DI, PM, CM)</v>
      </c>
      <c r="T200" s="126" t="str">
        <f>[1]Sheet1!T200</f>
        <v>- Funnel Comercial
- Admisión
- Ratio de ventas</v>
      </c>
      <c r="U200" s="126" t="str">
        <f>[1]Sheet1!U200</f>
        <v>Administrativos</v>
      </c>
      <c r="V200" s="126" t="str">
        <f>[1]Sheet1!V200</f>
        <v>Crecimiento escalable</v>
      </c>
      <c r="W200" s="126" t="str">
        <f>[1]Sheet1!W200</f>
        <v>No</v>
      </c>
      <c r="X200" s="126" t="str">
        <f>[1]Sheet1!X200</f>
        <v>Entre S/100,000.00 y S/500,000.00</v>
      </c>
      <c r="Y200" s="126" t="str">
        <f>[1]Sheet1!Y200</f>
        <v>Tener la información a tiempo y poder tomar decisiones estratégicas desde el frente comercial.</v>
      </c>
      <c r="Z200" s="45" t="str">
        <f>[1]Sheet1!Z200</f>
        <v>https://educorpperu-my.sharepoint.com/personal/diana_zapata_laureate_pe1/_layouts/15/Doc.aspx?sourcedoc=%7B0553A9B5-286C-4B66-9516-95B3B41E3BDA%7D&amp;file=Monto%20a%20Pagar%20en%20tiempo%20real_Jos%C3%A9%20Paredes%20Herbozo.pptx&amp;action=edit&amp;mobileredirect=true</v>
      </c>
      <c r="AA200" s="45">
        <f>[1]Sheet1!AA200</f>
        <v>1.0999999999999999</v>
      </c>
    </row>
    <row r="201" spans="1:27" ht="63" customHeight="1">
      <c r="A201" s="45">
        <f>[1]Sheet1!A201</f>
        <v>227</v>
      </c>
      <c r="B201" s="125">
        <f>[1]Sheet1!B201</f>
        <v>46183.502546296302</v>
      </c>
      <c r="C201" s="125">
        <f>[1]Sheet1!C201</f>
        <v>46183.627280092602</v>
      </c>
      <c r="D201" s="126" t="str">
        <f>[1]Sheet1!D201</f>
        <v>diana.zapata@laureate.pe</v>
      </c>
      <c r="E201" s="126" t="str">
        <f>[1]Sheet1!E201</f>
        <v>Diana Zapata Del Mar</v>
      </c>
      <c r="F201" s="126" t="str">
        <f>[1]Sheet1!F201</f>
        <v>Aplicación de la gestión de la demanda - Fase 1</v>
      </c>
      <c r="G201" s="126" t="str">
        <f>[1]Sheet1!G201</f>
        <v>Necesitamos desarrollar una aplicación para la gestión de la demanda, para eliminar las actividades manuales y mejorar la eficiencia en el registro, estimación y planificación de iniciativas, logrando una mayor trazabilidad, la automatización de notificaciones, una mejor visibilidad del proceso y una atención más oportuna de las necesidades del negocio</v>
      </c>
      <c r="H201" s="126" t="str">
        <f>[1]Sheet1!H201</f>
        <v>LAU</v>
      </c>
      <c r="I201" s="126" t="str">
        <f>[1]Sheet1!I201</f>
        <v>Humberto Marotta - Tecnologías y transformación digital</v>
      </c>
      <c r="J201" s="126" t="str">
        <f>[1]Sheet1!J201</f>
        <v>Omar Zuñiga</v>
      </c>
      <c r="K201" s="126" t="str">
        <f>[1]Sheet1!K201</f>
        <v>https://educorpperu-my.sharepoint.com/personal/diana_zapata_laureate_pe1/Documents/Aplicaciones/Microsoft%20Forms/REGISTRO%20DE%20INICIATIVAS%20-%20GESTI%C3%93N%20DE%20LA%20DEMANDA%20(2%201/Pregunta/Aprobaci%C3%B3n%20Omar%20Z._Diana%20Zapata%20Del%20Mar.pdf</v>
      </c>
      <c r="L201" s="126" t="str">
        <f>[1]Sheet1!L201</f>
        <v>Gerson Vereau</v>
      </c>
      <c r="M201" s="82">
        <f>[1]Sheet1!M201</f>
        <v>46263</v>
      </c>
      <c r="N201" s="82" t="str">
        <f>[1]Sheet1!N201</f>
        <v>No</v>
      </c>
      <c r="O201" s="126">
        <f>[1]Sheet1!O201</f>
        <v>0</v>
      </c>
      <c r="P201" s="126">
        <f>[1]Sheet1!P201</f>
        <v>0</v>
      </c>
      <c r="Q201" s="126" t="str">
        <f>[1]Sheet1!Q201</f>
        <v>Otro</v>
      </c>
      <c r="R201" s="126" t="str">
        <f>[1]Sheet1!R201</f>
        <v>Actualmente el proceso de la demanda se realiza con carios excel y todos los cambios de estado son manuales. Esto tiene un gran riesgo a nivel de data y por otro lado una gran limitación para el seguimiento</v>
      </c>
      <c r="S201" s="126" t="str">
        <f>[1]Sheet1!S201</f>
        <v>Contar con una plataforma que soporte todo el proceso de la gestión de la demanda</v>
      </c>
      <c r="T201" s="126" t="str">
        <f>[1]Sheet1!T201</f>
        <v>Cross a la TTD y negocio</v>
      </c>
      <c r="U201" s="126" t="str">
        <f>[1]Sheet1!U201</f>
        <v>Administrativos</v>
      </c>
      <c r="V201" s="126" t="str">
        <f>[1]Sheet1!V201</f>
        <v>Excelencia operativa</v>
      </c>
      <c r="W201" s="126" t="str">
        <f>[1]Sheet1!W201</f>
        <v>No</v>
      </c>
      <c r="X201" s="126" t="str">
        <f>[1]Sheet1!X201</f>
        <v>No cuantificado o S/0</v>
      </c>
      <c r="Y201" s="126" t="str">
        <f>[1]Sheet1!Y201</f>
        <v>Mejorar el proceso de la gestión de la demanda, permitiendo mayor rapidez en la signación de casos, mejor trazzabilidad y reduciendo el riesgo por cambios manuales.</v>
      </c>
      <c r="Z201" s="45" t="str">
        <f>[1]Sheet1!Z201</f>
        <v>https://educorpperu-my.sharepoint.com/personal/diana_zapata_laureate_pe1/Documents/Aplicaciones/Microsoft%20Forms/REGISTRO%20DE%20INICIATIVAS%20-%20GESTI%C3%93N%20DE%20LA%20DEMANDA%20(2%201/Adjuntar%20sustentos%20que%20ayuden%20al%20entendimiento%20de/Cronograma%20MVP%20demanda%20V1.0_Diana%20Zapata%20Del%20Mar.pdf</v>
      </c>
      <c r="AA201" s="45">
        <f>[1]Sheet1!AA201</f>
        <v>0.60000000000000009</v>
      </c>
    </row>
    <row r="202" spans="1:27" ht="56.25" customHeight="1">
      <c r="A202" s="45">
        <f>[1]Sheet1!A202</f>
        <v>228</v>
      </c>
      <c r="B202" s="125">
        <f>[1]Sheet1!B202</f>
        <v>46183.504374999997</v>
      </c>
      <c r="C202" s="125">
        <f>[1]Sheet1!C202</f>
        <v>46183.728298611102</v>
      </c>
      <c r="D202" s="126" t="str">
        <f>[1]Sheet1!D202</f>
        <v>julio.avalos@upc.pe</v>
      </c>
      <c r="E202" s="126" t="str">
        <f>[1]Sheet1!E202</f>
        <v>Jeremy Avalos Chumpitaz</v>
      </c>
      <c r="F202" s="126" t="str">
        <f>[1]Sheet1!F202</f>
        <v>Uso de iProyection en ambientes academicos</v>
      </c>
      <c r="G202" s="126" t="str">
        <f>[1]Sheet1!G202</f>
        <v>Necesitamos implementar la solución Epson iProjection en las aulas equipadas con proyectores Epson, para eliminar las dificultades y tiempos de espera asociados a las conexiones físicas de los dispositivos de los docentes, logrando una experiencia de enseñanza más ágil, flexible y eficiente durante el desarrollo de las clases</v>
      </c>
      <c r="H202" s="126" t="str">
        <f>[1]Sheet1!H202</f>
        <v>UPC</v>
      </c>
      <c r="I202" s="126" t="str">
        <f>[1]Sheet1!I202</f>
        <v>Alex Pendavis - VP Finanzas</v>
      </c>
      <c r="J202" s="126" t="str">
        <f>[1]Sheet1!J202</f>
        <v>Efferson Flores</v>
      </c>
      <c r="K202" s="126" t="str">
        <f>[1]Sheet1!K202</f>
        <v>https://educorpperu-my.sharepoint.com/personal/diana_zapata_laureate_pe1/Documents/Aplicaciones/Microsoft%20Forms/REGISTRO%20DE%20INICIATIVAS%20-%20GESTI%C3%93N%20DE%20LA%20DEMANDA%20(2%201/Pregunta/Solicitud%20de%20aprobaci%C3%B3n%20para%20inicio%20de%20piloto_Jeremy%20Avalos%20Chumpi.pdf</v>
      </c>
      <c r="L202" s="126" t="str">
        <f>[1]Sheet1!L202</f>
        <v>Franco Vera</v>
      </c>
      <c r="M202" s="82">
        <f>[1]Sheet1!M202</f>
        <v>46183</v>
      </c>
      <c r="N202" s="82" t="str">
        <f>[1]Sheet1!N202</f>
        <v>No</v>
      </c>
      <c r="O202" s="126">
        <f>[1]Sheet1!O202</f>
        <v>0</v>
      </c>
      <c r="P202" s="126">
        <f>[1]Sheet1!P202</f>
        <v>0</v>
      </c>
      <c r="Q202" s="126" t="str">
        <f>[1]Sheet1!Q202</f>
        <v>Otro</v>
      </c>
      <c r="R202" s="126" t="str">
        <f>[1]Sheet1!R202</f>
        <v>Actualmente, las aulas utilizan dispositivos Apple TV para la proyección inalámbrica de contenido. Esto genera costos asociados al mantenimiento y renovación de equipos adicionales, pese a que los proyectores Epson cuentan con la funcionalidad nativa Epson iProjection para realizar la misma función. Como resultado, se mantiene una infraestructura redundante que puede optimizarse aprovechando las capacidades ya disponibles en los equipos instalados.</v>
      </c>
      <c r="S202" s="126" t="str">
        <f>[1]Sheet1!S202</f>
        <v>Se espera aprovechar las capacidades nativas de los proyectores Epson para la proyección inalámbrica de contenido, eliminando la necesidad de dispositivos Apple TV, optimizando recursos tecnológicos y reduciendo costos de operación y mantenimiento.</v>
      </c>
      <c r="T202" s="126" t="str">
        <f>[1]Sheet1!T202</f>
        <v xml:space="preserve">Proyección de contenido en sesiones académicas
Area Academica
</v>
      </c>
      <c r="U202" s="126" t="str">
        <f>[1]Sheet1!U202</f>
        <v>Todos</v>
      </c>
      <c r="V202" s="126" t="str">
        <f>[1]Sheet1!V202</f>
        <v>Excelencia operativa</v>
      </c>
      <c r="W202" s="126" t="str">
        <f>[1]Sheet1!W202</f>
        <v>No</v>
      </c>
      <c r="X202" s="126" t="str">
        <f>[1]Sheet1!X202</f>
        <v>No cuantificado o S/0</v>
      </c>
      <c r="Y202" s="126" t="str">
        <f>[1]Sheet1!Y202</f>
        <v>Optimización de la experiencia de proyección inalámbrica, simplificación de la infraestructura tecnológica, reducción de la dependencia de equipos adicionales (Apple TV), estandarización de la solución de proyección en aulas y mejora de la eficiencia operativa y soporte técnico.</v>
      </c>
      <c r="Z202" s="45" t="str">
        <f>[1]Sheet1!Z202</f>
        <v>https://educorpperu-my.sharepoint.com/personal/diana_zapata_laureate_pe1/_layouts/15/Doc.aspx?sourcedoc=%7B78BF4257-5AC1-4164-89AA-8538FA4C3F76%7D&amp;file=Epson%20iProjection_Jeremy%20Avalos%20Chumpi.pptx&amp;action=edit&amp;mobileredirect=true</v>
      </c>
      <c r="AA202" s="45">
        <f>[1]Sheet1!AA202</f>
        <v>1.2000000000000002</v>
      </c>
    </row>
    <row r="203" spans="1:27" ht="43.5" customHeight="1">
      <c r="A203" s="45">
        <f>[1]Sheet1!A203</f>
        <v>229</v>
      </c>
      <c r="B203" s="125">
        <f>[1]Sheet1!B203</f>
        <v>46183.674386574101</v>
      </c>
      <c r="C203" s="125">
        <f>[1]Sheet1!C203</f>
        <v>46183.766238425902</v>
      </c>
      <c r="D203" s="126" t="str">
        <f>[1]Sheet1!D203</f>
        <v>alejandro.tello@laureate.pe</v>
      </c>
      <c r="E203" s="126" t="str">
        <f>[1]Sheet1!E203</f>
        <v>Alejandro Tello Llosa</v>
      </c>
      <c r="F203" s="126" t="str">
        <f>[1]Sheet1!F203</f>
        <v>Plataforma de Convalidación Online (Parte del proyecto de Admisión Online)</v>
      </c>
      <c r="G203" s="126" t="str">
        <f>[1]Sheet1!G203</f>
        <v>Necesitamos desarrollar una herramienta digital inteligente que transforme el proceso de convalidación académica tradicional para eliminar la dependencia de la disponibilidad del asesor, que tiene tiempos de evaluación de 45 a 60 minutos, logrando así una experiencia automatizada, disponible 24/7 y orientada a la conversión, priorizando a los prospectos de Working Adult (CAD y WAS) y a los de UG que necesitan conocer el valor real de su experiencia académica previa antes de tomar la decisión de inscribirse.</v>
      </c>
      <c r="H203" s="126" t="str">
        <f>[1]Sheet1!H203</f>
        <v>UPN</v>
      </c>
      <c r="I203" s="126" t="str">
        <f>[1]Sheet1!I203</f>
        <v>Ivan Olivares - VP Marketing y Comercial</v>
      </c>
      <c r="J203" s="126" t="str">
        <f>[1]Sheet1!J203</f>
        <v>Roberto Yepez</v>
      </c>
      <c r="K203" s="126" t="str">
        <f>[1]Sheet1!K203</f>
        <v>https://educorpperu-my.sharepoint.com/personal/diana_zapata_laureate_pe1/Documents/Aplicaciones/Microsoft%20Forms/REGISTRO%20DE%20INICIATIVAS%20-%20GESTI%C3%93N%20DE%20LA%20DEMANDA%20(2%201/Pregunta/Fw_%20CEA%20_%20Laureate%20_%20Admisi%C3%B3n%20Online%20UPN%20(Apr_Alejandro%20Tello%20Llos%201.pdf</v>
      </c>
      <c r="L203" s="126" t="str">
        <f>[1]Sheet1!L203</f>
        <v>Carla Arias-Schreiber</v>
      </c>
      <c r="M203" s="82">
        <f>[1]Sheet1!M203</f>
        <v>46230</v>
      </c>
      <c r="N203" s="82" t="str">
        <f>[1]Sheet1!N203</f>
        <v>Si</v>
      </c>
      <c r="O203" s="126" t="str">
        <f>[1]Sheet1!O203</f>
        <v>Revenue Growth</v>
      </c>
      <c r="P203" s="126" t="str">
        <f>[1]Sheet1!P203</f>
        <v>7541</v>
      </c>
      <c r="Q203" s="126" t="str">
        <f>[1]Sheet1!Q203</f>
        <v>Otro</v>
      </c>
      <c r="R203" s="126" t="str">
        <f>[1]Sheet1!R203</f>
        <v>Se necesita cargar en GDO los documentos que el prospecto u asesor utilizan para realizar la convalidación y el que la IA convalidadora genera como resultado de convalidación, además de poder consultar su estado de validación antes de realizar el registro correspondiente en Banner.</v>
      </c>
      <c r="S203" s="126" t="str">
        <f>[1]Sheet1!S203</f>
        <v>La solución permite cargar los documentos asociados a la convalidación (Recórd de notras u otro similar y el Resultado de Convalidación - RC)en GDO y consultar su estado de validación antes de realizar el registro correspondiente en Banner.</v>
      </c>
      <c r="T203" s="126" t="str">
        <f>[1]Sheet1!T203</f>
        <v xml:space="preserve">https://app.mural.co/t/upn5433/m/upn5433/171447482504/434d0d9c4ff682dc4ab48e0f6e6120c82a314456
(ingresar como invitado)
Responsables de áreas impactadas:
Cristina Dreifuss - Decano De La Facultad De Arquitectura
Nestor Ayasta - Control y mejora continua
Carlos Diez - Director de secretaría Académica
</v>
      </c>
      <c r="U203" s="126" t="str">
        <f>[1]Sheet1!U203</f>
        <v>Administrativos</v>
      </c>
      <c r="V203" s="126" t="str">
        <f>[1]Sheet1!V203</f>
        <v>Crecimiento escalable</v>
      </c>
      <c r="W203" s="126" t="str">
        <f>[1]Sheet1!W203</f>
        <v>No</v>
      </c>
      <c r="X203" s="126" t="str">
        <f>[1]Sheet1!X203</f>
        <v>Mayor a S/500,000.00</v>
      </c>
      <c r="Y203" s="126" t="str">
        <f>[1]Sheet1!Y203</f>
        <v xml:space="preserve">-Cargar documentación de sustento (sílabos, certificados de estudios, constancias) en GDO de manera automatizada
-Evaluación automatizada de estados de validación de los documentos
</v>
      </c>
      <c r="Z203" s="45" t="str">
        <f>[1]Sheet1!Z203</f>
        <v>https://educorpperu-my.sharepoint.com/personal/diana_zapata_laureate_pe1/_layouts/15/Doc.aspx?sourcedoc=%7BB80B068F-D7C9-413C-9BD8-5469F5AD1C79%7D&amp;file=Solicitud%20de%20requerimientos%20Idea%20nueva%20y%20mejo_Alejandro%20Tello%20Llos%201.pptx&amp;action=edit&amp;mobileredirect=true</v>
      </c>
      <c r="AA203" s="45">
        <f>[1]Sheet1!AA203</f>
        <v>2.9</v>
      </c>
    </row>
    <row r="204" spans="1:27" ht="54" customHeight="1">
      <c r="A204" s="45">
        <f>[1]Sheet1!A204</f>
        <v>230</v>
      </c>
      <c r="B204" s="125">
        <f>[1]Sheet1!B204</f>
        <v>46184.483460648102</v>
      </c>
      <c r="C204" s="125">
        <f>[1]Sheet1!C204</f>
        <v>46185.651273148098</v>
      </c>
      <c r="D204" s="126" t="str">
        <f>[1]Sheet1!D204</f>
        <v>carla.arias@laureate.pe</v>
      </c>
      <c r="E204" s="126" t="str">
        <f>[1]Sheet1!E204</f>
        <v>Carla Arias Schreiber Ulloa</v>
      </c>
      <c r="F204" s="126" t="str">
        <f>[1]Sheet1!F204</f>
        <v>Inclusión del nuevo nivel "SE - Segunda Especialización" en integración Banner-Portal EPEC</v>
      </c>
      <c r="G204" s="126" t="str">
        <f>[1]Sheet1!G204</f>
        <v>Asegurar que la integración Banner-Portal EPEC pueda contemplar el nuevo producto de segunda especialización; actualmente no están migrando todos los estudiantes estudiantes hacia Portal por lo que no es posible el registro de notas, incurriendo en un incumplimiento académico. Ya tenemos reclamos de estudiantes.
Se registra en demanda, debido a que cuando se mk6 implementó este nuevo producto (el año pasado), no se incluyó en el alcance la validación de la integración con Portal EPEC.</v>
      </c>
      <c r="H204" s="126" t="str">
        <f>[1]Sheet1!H204</f>
        <v>UPN</v>
      </c>
      <c r="I204" s="126" t="str">
        <f>[1]Sheet1!I204</f>
        <v>Martín Santana - Rectorado UPN</v>
      </c>
      <c r="J204" s="126" t="str">
        <f>[1]Sheet1!J204</f>
        <v>William Cruzado</v>
      </c>
      <c r="K204" s="126" t="str">
        <f>[1]Sheet1!K204</f>
        <v>https://educorpperu-my.sharepoint.com/personal/diana_zapata_laureate_pe1/Documents/Aplicaciones/Microsoft%20Forms/REGISTRO%20DE%20INICIATIVAS%20-%20GESTI%C3%93N%20DE%20LA%20DEMANDA%20(2%201/Pregunta/Director%20Acad%C3%A9mico%20EPEC_Carla%20Arias%20Schreibe.png</v>
      </c>
      <c r="L204" s="126" t="str">
        <f>[1]Sheet1!L204</f>
        <v>Carla Arias-Schreiber</v>
      </c>
      <c r="M204" s="82">
        <f>[1]Sheet1!M204</f>
        <v>46190</v>
      </c>
      <c r="N204" s="82" t="str">
        <f>[1]Sheet1!N204</f>
        <v>No</v>
      </c>
      <c r="O204" s="126">
        <f>[1]Sheet1!O204</f>
        <v>0</v>
      </c>
      <c r="P204" s="126">
        <f>[1]Sheet1!P204</f>
        <v>0</v>
      </c>
      <c r="Q204" s="126" t="str">
        <f>[1]Sheet1!Q204</f>
        <v>Regulatoria</v>
      </c>
      <c r="R204" s="126" t="str">
        <f>[1]Sheet1!R204</f>
        <v>El año pasado cuando se implementó la iniciativa, a solicitud del área Comercial, no se incluyó dentro del alcance la integración con portal EPEC; solamente integración con Portal Trámites.
Hoy, esta omisión está impactando los procesos académicos de la escuela.</v>
      </c>
      <c r="S204" s="126" t="str">
        <f>[1]Sheet1!S204</f>
        <v>Que la integración Banner-Portal EPEC soporte la implementación de este nuevo producto, de manera bidireccional: Para que los estudiantes migran a Portal y las notas lleguen de retorno a Banner.</v>
      </c>
      <c r="T204" s="126" t="str">
        <f>[1]Sheet1!T204</f>
        <v>Cierre de ciclo: registro de notas
Emisión de constancias académicas
Usuarios: Estudiantes y Academia EPEC</v>
      </c>
      <c r="U204" s="126" t="str">
        <f>[1]Sheet1!U204</f>
        <v>Alumnos</v>
      </c>
      <c r="V204" s="126" t="str">
        <f>[1]Sheet1!V204</f>
        <v>Experiencia</v>
      </c>
      <c r="W204" s="126" t="str">
        <f>[1]Sheet1!W204</f>
        <v>No</v>
      </c>
      <c r="X204" s="126" t="str">
        <f>[1]Sheet1!X204</f>
        <v>No cuantificado o S/0</v>
      </c>
      <c r="Y204" s="126" t="str">
        <f>[1]Sheet1!Y204</f>
        <v>Mitigar impacto actual a estudiantes.</v>
      </c>
      <c r="Z204" s="45" t="str">
        <f>[1]Sheet1!Z204</f>
        <v>https://educorpperu-my.sharepoint.com/personal/diana_zapata_laureate_pe1/Documents/Aplicaciones/Microsoft%20Forms/REGISTRO%20DE%20INICIATIVAS%20-%20GESTI%C3%93N%20DE%20LA%20DEMANDA%20(2%201/Adjuntar%20sustentos%20que%20ayuden%20al%20entendimiento%20de/INC1338620_Carla%20Arias%20Schreibe.png</v>
      </c>
      <c r="AA204" s="45">
        <f>[1]Sheet1!AA204</f>
        <v>2.8</v>
      </c>
    </row>
    <row r="205" spans="1:27" ht="83.25" customHeight="1">
      <c r="A205" s="50">
        <f>[1]Sheet1!A205</f>
        <v>231</v>
      </c>
      <c r="B205" s="125">
        <f>[1]Sheet1!B205</f>
        <v>46188.750972222202</v>
      </c>
      <c r="C205" s="125">
        <f>[1]Sheet1!C205</f>
        <v>46189.521018518499</v>
      </c>
      <c r="D205" s="126" t="str">
        <f>[1]Sheet1!D205</f>
        <v>nicolas.morales@laureate.pe</v>
      </c>
      <c r="E205" s="126" t="str">
        <f>[1]Sheet1!E205</f>
        <v>Nicolas Morales Chumpitaz</v>
      </c>
      <c r="F205" s="126" t="str">
        <f>[1]Sheet1!F205</f>
        <v>Lean + IA - Gestión de egreso GyT - Digitalización y automatización de la venta de egreso y bachiller, y la generación de la constancia de egreso</v>
      </c>
      <c r="G205" s="126" t="str">
        <f>[1]Sheet1!G205</f>
        <v>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Obtener su egreso y posteriormente su bachiller de manera simple, digital y sin fricciones, con visibilidad clara del estado de su trámite, sin reprocesos ni seguimiento manual, y con su diploma disponible oportunamente cuando cumple los requisitos</v>
      </c>
      <c r="H205" s="126" t="str">
        <f>[1]Sheet1!H205</f>
        <v>UPC</v>
      </c>
      <c r="I205" s="126" t="str">
        <f>[1]Sheet1!I205</f>
        <v>Milagros Morgan - Rectorado UPC</v>
      </c>
      <c r="J205" s="126" t="str">
        <f>[1]Sheet1!J205</f>
        <v>Diego Vega</v>
      </c>
      <c r="K205" s="126" t="str">
        <f>[1]Sheet1!K205</f>
        <v>https://educorpperu-my.sharepoint.com/personal/diana_zapata_laureate_pe1/Documents/Aplicaciones/Microsoft%20Forms/REGISTRO%20DE%20INICIATIVAS%20-%20GESTI%C3%93N%20DE%20LA%20DEMANDA%20(2%201/Pregunta/G%26T%20UPC%20-%20UPN_Nicolas%20Morales%20Chum.png</v>
      </c>
      <c r="L205" s="126" t="str">
        <f>[1]Sheet1!L205</f>
        <v>Franco Vera</v>
      </c>
      <c r="M205" s="82">
        <f>[1]Sheet1!M205</f>
        <v>46387</v>
      </c>
      <c r="N205" s="82" t="str">
        <f>[1]Sheet1!N205</f>
        <v>Si</v>
      </c>
      <c r="O205" s="126" t="str">
        <f>[1]Sheet1!O205</f>
        <v>G&amp;A</v>
      </c>
      <c r="P205" s="126" t="str">
        <f>[1]Sheet1!P205</f>
        <v>76557</v>
      </c>
      <c r="Q205" s="126" t="str">
        <f>[1]Sheet1!Q205</f>
        <v>Otro</v>
      </c>
      <c r="R205" s="126" t="str">
        <f>[1]Sheet1!R205</f>
        <v xml:space="preserve">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Múltiples revisiones académicas y administrativas en cadena.
Casos detenidos en bandejas sin SLA visible.
Talento No Utilizado: Analistas dedicados a: validaciones básicas, carga de información, seguimiento manual.
Poco tiempo para análisis, mejora o control.
</v>
      </c>
      <c r="S205" s="126" t="str">
        <f>[1]Sheet1!S205</f>
        <v>asdada</v>
      </c>
      <c r="T205" s="126" t="str">
        <f>[1]Sheet1!T205</f>
        <v xml:space="preserve">Activación del interés del estudiante por egreso y bachiller:
- Segmentación inteligente 
 (próximos a egreso)
- Identificación de estudiantes próximos de 8°, 9° y 10° (riesgo y progreso)
- Comunicación proactiva personalizada
- Habilitación y notificación de activación del trámite de Egreso/Bachiller
Solicitud del trámite de egreso/bachiller
- Generación del trámite E/B, realizar pago y adjuntar foto 
- Validación de fotografía + datos personales
- Registro de condición de egreso
(Ejecución de procesos masivos banner) 
- Generación y registro de libro, folio y tomo de egresado (información que se registra en la constancia de egreso)
- Ajuste de CAPP
(Ejecución de procesos masivos banner) 
Generación de la constancia de egreso
- Notificación de obtención de la condición de Egreso al estudiante
- Generación y pago del trámite
- Generación y entrega digital de la constancias de Egreso
- Notificación de estudiantes con egreso al equipo de Marketing/Eventos Institucionales
Generación del diploma bachiller
Comunicación de requisitos pendientes para Bachiller
Migración de datos del trámite del edstudiante
Generar resolución rectoral y solicitud de datos
Registrar el N° de resolución, fecha de resolución rectoral y otros datos propios de la institución
Solicitar firma de Resolución Rectoral
Firma de la resolución rectoral
</v>
      </c>
      <c r="U205" s="126" t="str">
        <f>[1]Sheet1!U205</f>
        <v>Alumnos</v>
      </c>
      <c r="V205" s="126" t="str">
        <f>[1]Sheet1!V205</f>
        <v>Excelencia operativa</v>
      </c>
      <c r="W205" s="126" t="str">
        <f>[1]Sheet1!W205</f>
        <v>No</v>
      </c>
      <c r="X205" s="126" t="str">
        <f>[1]Sheet1!X205</f>
        <v>Mayor a S/500,000.00</v>
      </c>
      <c r="Y205" s="126" t="str">
        <f>[1]Sheet1!Y205</f>
        <v xml:space="preserve">Liberación de horas operativas
Incremento del NPS del estudiante
Reducción de SLA
</v>
      </c>
      <c r="Z205" s="45" t="str">
        <f>[1]Sheet1!Z205</f>
        <v>https://educorpperu-my.sharepoint.com/personal/diana_zapata_laureate_pe1/Documents/Aplicaciones/Microsoft%20Forms/REGISTRO%20DE%20INICIATIVAS%20-%20GESTI%C3%93N%20DE%20LA%20DEMANDA%20(2%201/Adjuntar%20sustentos%20que%20ayuden%20al%20entendimiento%20de/Resultados%20Taller%20Cocreaci%C3%B3n_Gesti%C3%B3n%20de%20Egres_Nicolas%20Morales%20Chum.pdf</v>
      </c>
      <c r="AA205" s="45">
        <f>[1]Sheet1!AA205</f>
        <v>3.3</v>
      </c>
    </row>
    <row r="206" spans="1:27" ht="42" customHeight="1">
      <c r="A206" s="45">
        <f>[1]Sheet1!A206</f>
        <v>232</v>
      </c>
      <c r="B206" s="125">
        <f>[1]Sheet1!B206</f>
        <v>46189.621828703697</v>
      </c>
      <c r="C206" s="125">
        <f>[1]Sheet1!C206</f>
        <v>46189.837361111102</v>
      </c>
      <c r="D206" s="126" t="str">
        <f>[1]Sheet1!D206</f>
        <v>suly.kong@upn.edu.pe</v>
      </c>
      <c r="E206" s="126" t="str">
        <f>[1]Sheet1!E206</f>
        <v>Suly Kong Paredes</v>
      </c>
      <c r="F206" s="126" t="str">
        <f>[1]Sheet1!F206</f>
        <v>Implementación de un Formulario Digital de Denuncias por Hostigamiento Sexual para la comunidad universitaria</v>
      </c>
      <c r="G206" s="126" t="str">
        <f>[1]Sheet1!G206</f>
        <v>Necesitamos proporcionar un canal digital institucional que permita a estudiantes, docentes, colaboradores y demás integrantes de la comunidad universitaria presentar denuncias de manera remota, segura y confidencial, estructurado con campos obligatorios y validaciones automáticas,
para que se optimicen los tiempos de atención desde el inicio, se evite que los espacios del registro queden vacíos, se eliminen los errores ortográficos y con un mejor orden en la presentación de las evidencias recibidas,
logrando fortalecer la protección de las personas involucradas a través de un expediente digital 100% íntegro y ágil, promoviendo así una cultura de prevención, confidencialidad y respuesta efectiva frente al hostigamiento sexual conforme a la normativa vigente.</v>
      </c>
      <c r="H206" s="126" t="str">
        <f>[1]Sheet1!H206</f>
        <v>UPN</v>
      </c>
      <c r="I206" s="126" t="str">
        <f>[1]Sheet1!I206</f>
        <v>Martín Santana - Rectorado UPN</v>
      </c>
      <c r="J206" s="126" t="str">
        <f>[1]Sheet1!J206</f>
        <v>Suly Kong</v>
      </c>
      <c r="K206" s="126" t="str">
        <f>[1]Sheet1!K206</f>
        <v>https://educorpperu-my.sharepoint.com/personal/diana_zapata_laureate_pe1/Documents/Aplicaciones/Microsoft%20Forms/REGISTRO%20DE%20INICIATIVAS%20-%20GESTI%C3%93N%20DE%20LA%20DEMANDA%20(2%201/Pregunta/Aprobaci%C3%B3n%20de%20proyecto%20STPD_Suly%20Kong%20Paredes.pdf</v>
      </c>
      <c r="L206" s="126" t="str">
        <f>[1]Sheet1!L206</f>
        <v>Gerson Vereau</v>
      </c>
      <c r="M206" s="82">
        <f>[1]Sheet1!M206</f>
        <v>46203</v>
      </c>
      <c r="N206" s="82" t="str">
        <f>[1]Sheet1!N206</f>
        <v>No</v>
      </c>
      <c r="O206" s="126">
        <f>[1]Sheet1!O206</f>
        <v>0</v>
      </c>
      <c r="P206" s="126">
        <f>[1]Sheet1!P206</f>
        <v>0</v>
      </c>
      <c r="Q206" s="126" t="str">
        <f>[1]Sheet1!Q206</f>
        <v>Regulatoria</v>
      </c>
      <c r="R206" s="126" t="str">
        <f>[1]Sheet1!R206</f>
        <v>Actualmente, la recepción de denuncias se gestiona mediante un formato físico o impreso para llenado a mano, lo cual genera los siguientes impactos críticos:
El formato de denuncia ingresa con campos vacíos y omiten información clave para el procedimiento legal, como la no denominación del agresor. Al no estar automatizado, el sistema no obliga a validar los requisitos mínimos obligatorios, forzando al equipo responsable de los procedimientos de hostigamiento sexual a tener que recontactar y escribir nuevamente al denunciante para solicitar la información faltante, lo que genera un constante reproceso, una grave pérdida de tiempo y dilata el inicio formal del caso.
Asimismo, la mayoría de las denuncias son impresas y llenadas a mano, por lo que la caligrafía resulta ilegible al momento de narrar los hechos. La escritura manuscrita de nombres, correos o códigos institucionales —que son datos vitales— resulta muchas veces indescifrable, lo que impide, obstaculiza o retrasa la correcta identificación de los involucrados en la plataforma interna.
Finalmente, aunque el formato indica que se deben adjuntar evidencias, los usuarios anexan las imágenes de forma totalmente desorganizada y sin una secuencia clara. A esto se suma que el formulario exige una firma obligatoria para su validez legal, pero la mayoría de los denunciantes deja ese campo completamente vacío, invalidando el documento en primera instancia y obligando a coordinar citas adicionales solo para regularizar la firma.</v>
      </c>
      <c r="S206" s="126" t="str">
        <f>[1]Sheet1!S206</f>
        <v>Se espera implementar un formulario digital interactivo en línea que automatice por completo la recepción de las denuncias por hostigamiento sexual. Este sistema contará con campos obligatorios y validados que impedirán el envío de formularios incompletos, asegurando el ingreso de información clave y 100% legible desde el primer intento para agilizar la identificación de los involucrados.  Asimismo, guiará al usuario paso a paso con textos de autoayuda para el llenado para adjuntar y clasificar las evidencias de manera ordenada. Finalmente, la integración de la firma digital garantizará la validez legal inmediata del documento, eliminando la necesidad de recontactar a los denunciantes para subsanar datos, acelerando la respuesta institucional y la activación de los protocolos de protección.</v>
      </c>
      <c r="T206" s="126" t="str">
        <f>[1]Sheet1!T206</f>
        <v>Legal y Compliance, GTH</v>
      </c>
      <c r="U206" s="126" t="str">
        <f>[1]Sheet1!U206</f>
        <v>Todos</v>
      </c>
      <c r="V206" s="126" t="str">
        <f>[1]Sheet1!V206</f>
        <v>Excelencia operativa</v>
      </c>
      <c r="W206" s="126" t="str">
        <f>[1]Sheet1!W206</f>
        <v>No</v>
      </c>
      <c r="X206" s="126" t="str">
        <f>[1]Sheet1!X206</f>
        <v>No cuantificado o S/0</v>
      </c>
      <c r="Y206" s="126" t="str">
        <f>[1]Sheet1!Y206</f>
        <v xml:space="preserve">Beneficios de la Digitalización del Formulario
Mejor orientación al estudiante: El uso de textos de autoayuda facilitará un llenado intuitivo y empático.
Mayor confidencialidad: Se garantiza un entorno en línea seguro y privado para el registro de información sensible.
Reducción de errores y omisiones: Los campos obligatorios impedirán el envío de denuncias incompletas, eliminando la necesidad de recontactar al usuario.
Estandarización y orden de la información: Se asegura que todos los expedientes e imágenes de evidencia ingresen con una estructura uniforme y secuencial.
Optimización del tiempo de trámite: Al recibir expedientes legibles y completos desde el primer intento, se reduce  el tiempo de evaluación y respuesta.
Mejora en la calidad legal de los expedientes: Asegura el cumplimiento estricto de los requisitos mínimos y de validez legal necesarios para el procedimiento.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
</v>
      </c>
      <c r="Z206" s="45" t="str">
        <f>[1]Sheet1!Z206</f>
        <v>https://educorpperu-my.sharepoint.com/personal/diana_zapata_laureate_pe1/_layouts/15/Doc.aspx?sourcedoc=%7B5B07AEEE-4299-4D4B-963E-F8445E0C7C82%7D&amp;file=PPT%20Propuestas%20mejoras%20STPD%20Formulario_Suly%20Kong%20Paredes.pptx&amp;action=edit&amp;mobileredirect=true
https://educorpperu.sharepoint.com/:f:/s/Repositorio_EquipoCentral/dit/portafoliosyp/IgBvQLyxg3jRTJksENoYy169ARmu3CExg193ZT9QaA9jwD8?e=OjNiHJ</v>
      </c>
      <c r="AA206" s="45">
        <f>[1]Sheet1!AA206</f>
        <v>2.7</v>
      </c>
    </row>
    <row r="207" spans="1:27" ht="48" customHeight="1">
      <c r="A207" s="45">
        <f>[1]Sheet1!A207</f>
        <v>233</v>
      </c>
      <c r="B207" s="125">
        <f>[1]Sheet1!B207</f>
        <v>46189.380543981497</v>
      </c>
      <c r="C207" s="125">
        <f>[1]Sheet1!C207</f>
        <v>46190.054490740702</v>
      </c>
      <c r="D207" s="126" t="str">
        <f>[1]Sheet1!D207</f>
        <v>marco.pezo@laureate.pe</v>
      </c>
      <c r="E207" s="126" t="str">
        <f>[1]Sheet1!E207</f>
        <v>Marco Pezo Huillca</v>
      </c>
      <c r="F207" s="126" t="str">
        <f>[1]Sheet1!F207</f>
        <v>Problemas de accesos con Tramites V2 - Dependencia con IDusuarioprod</v>
      </c>
      <c r="G207" s="126" t="str">
        <f>[1]Sheet1!G207</f>
        <v>Necesitamos implementar un proyecto de modificación y unificación de accesos para las aplicaciones que utilizan las cuentas UPC\IDUSUARIOPRODWS y UPC\IDUSUARIOPROD.
Para que se elimine la dispersión en la configuración de contraseñas, se reduzca el riesgo de fallos en los cambios trimestrales, se atienda la dependencia entre múltiples dominios y áreas, y se evite la superposición con requerimientos en curso.
Logrando una gestión centralizada y controlada de accesos, mayor seguridad y continuidad operativa en las aplicaciones críticas, así como eficiencia en la coordinación de cambios entre dominios y equipos de plataforma.</v>
      </c>
      <c r="H207" s="126" t="str">
        <f>[1]Sheet1!H207</f>
        <v>UPC</v>
      </c>
      <c r="I207" s="126" t="str">
        <f>[1]Sheet1!I207</f>
        <v>Humberto Marotta - Tecnologías y transformación digital</v>
      </c>
      <c r="J207" s="126" t="str">
        <f>[1]Sheet1!J207</f>
        <v>Ernesto Barrón</v>
      </c>
      <c r="K207" s="126" t="str">
        <f>[1]Sheet1!K207</f>
        <v>https://educorpperu-my.sharepoint.com/personal/diana_zapata_laureate_pe1/Documents/Aplicaciones/Microsoft%20Forms/REGISTRO%20DE%20INICIATIVAS%20-%20GESTI%C3%93N%20DE%20LA%20DEMANDA%20(2%201/Pregunta/RV_%20Solicitud%20para%20modificar%20las%20configuracio_Marco%20Pezo%20Huillca.pdf</v>
      </c>
      <c r="L207" s="126" t="str">
        <f>[1]Sheet1!L207</f>
        <v>Gerson Vereau</v>
      </c>
      <c r="M207" s="82">
        <f>[1]Sheet1!M207</f>
        <v>46219</v>
      </c>
      <c r="N207" s="82" t="str">
        <f>[1]Sheet1!N207</f>
        <v>No</v>
      </c>
      <c r="O207" s="126">
        <f>[1]Sheet1!O207</f>
        <v>0</v>
      </c>
      <c r="P207" s="126">
        <f>[1]Sheet1!P207</f>
        <v>0</v>
      </c>
      <c r="Q207" s="126" t="str">
        <f>[1]Sheet1!Q207</f>
        <v>ITSM</v>
      </c>
      <c r="R207" s="126" t="str">
        <f>[1]Sheet1!R207</f>
        <v>Se han reportado múltiples incidencias a la plataforma Tramitator (V1, V2) e Intranet Docente  incluyendo errores de autenticación, caídas totales del servicio, intermitencias de acceso, cierre inesperado de sesión y carga incompleta de opciones, afectando tanto a usuarios académicos como administrativos e impactando la gestión de trámites institucionales.</v>
      </c>
      <c r="S207" s="126" t="str">
        <f>[1]Sheet1!S207</f>
        <v>Necesitamos unificar credenciales con idusuarioprodws y centralizar la gestión de contraseñas, para que se elimine el punto único de falla y se reduzcan riesgos de seguridad y disponibilidad, logrando una operación estable, segura y con menor incidencia en reinicios o cambios de contraseñas.</v>
      </c>
      <c r="T207" s="126" t="str">
        <f>[1]Sheet1!T207</f>
        <v>las areas administrativas que utilicen las siguientes aplicaciones: 
motor planilla
idusuario
wetalk
sanciones
trámites del alumno
gestión de delegados
intranet docente – administrativo
control gcpm
sistema de gestión docente
sistema de gestión de becas</v>
      </c>
      <c r="U207" s="126" t="str">
        <f>[1]Sheet1!U207</f>
        <v>Administrativos</v>
      </c>
      <c r="V207" s="126" t="str">
        <f>[1]Sheet1!V207</f>
        <v>Excelencia operativa</v>
      </c>
      <c r="W207" s="126" t="str">
        <f>[1]Sheet1!W207</f>
        <v>No</v>
      </c>
      <c r="X207" s="126" t="str">
        <f>[1]Sheet1!X207</f>
        <v>No cuantificado o S/0</v>
      </c>
      <c r="Y207" s="126" t="str">
        <f>[1]Sheet1!Y207</f>
        <v>mayor seguridad y control en credenciales, con estabilidad operativa y confianza en la continuidad de los servicios críticos.</v>
      </c>
      <c r="Z207" s="45" t="str">
        <f>[1]Sheet1!Z207</f>
        <v>https://educorpperu-my.sharepoint.com/personal/diana_zapata_laureate_pe1/_layouts/15/Doc.aspx?sourcedoc=%7B6D778619-F7DC-41F9-8C16-C9C973429B94%7D&amp;file=Actividades_Estimacion_Marco%20Pezo%20Huillca.xlsx&amp;action=default&amp;mobileredirect=true</v>
      </c>
      <c r="AA207" s="45">
        <f>[1]Sheet1!AA207</f>
        <v>1.4999999999999998</v>
      </c>
    </row>
    <row r="208" spans="1:27" ht="45.75" customHeight="1">
      <c r="A208" s="45">
        <f>[1]Sheet1!A208</f>
        <v>234</v>
      </c>
      <c r="B208" s="125">
        <f>[1]Sheet1!B208</f>
        <v>46190.418865740699</v>
      </c>
      <c r="C208" s="125">
        <f>[1]Sheet1!C208</f>
        <v>46190.426192129598</v>
      </c>
      <c r="D208" s="126" t="str">
        <f>[1]Sheet1!D208</f>
        <v>marco.pezo@laureate.pe</v>
      </c>
      <c r="E208" s="126" t="str">
        <f>[1]Sheet1!E208</f>
        <v>Marco Pezo Huillca</v>
      </c>
      <c r="F208" s="126" t="str">
        <f>[1]Sheet1!F208</f>
        <v>PRB0043036 Revisión de caídas de alto relacionadas a pase a producción por desarrollo</v>
      </c>
      <c r="G208" s="126" t="str">
        <f>[1]Sheet1!G208</f>
        <v>Necesitamos implementar un plan macro que estandarice pruebas, documentación y homologación de ambientes en los pases a producción,
para que se elimine la recurrencia de incidentes de alto impacto ocasionados por cambios mal planteados, pruebas insuficientes o diferencias entre ambientes,
logrando mayor estabilidad en los sistemas críticos, reducción de riesgos operativos y confianza del negocio en la continuidad de sus procesos.</v>
      </c>
      <c r="H208" s="126" t="str">
        <f>[1]Sheet1!H208</f>
        <v>LAU</v>
      </c>
      <c r="I208" s="126" t="str">
        <f>[1]Sheet1!I208</f>
        <v>Humberto Marotta - Tecnologías y transformación digital</v>
      </c>
      <c r="J208" s="126" t="str">
        <f>[1]Sheet1!J208</f>
        <v>Ernesto Barrón</v>
      </c>
      <c r="K208" s="126" t="str">
        <f>[1]Sheet1!K208</f>
        <v>https://educorpperu-my.sharepoint.com/personal/diana_zapata_laureate_pe1/Documents/Aplicaciones/Microsoft%20Forms/REGISTRO%20DE%20INICIATIVAS%20-%20GESTI%C3%93N%20DE%20LA%20DEMANDA%20(2%201/Pregunta/PRB0043036%20Acuerdos%20RE_%20Revisi%C3%B3n%20de%20ca%C3%ADdas%20de_Marco%20Pezo%20Huillca.pdf</v>
      </c>
      <c r="L208" s="126" t="str">
        <f>[1]Sheet1!L208</f>
        <v>Gerson Vereau</v>
      </c>
      <c r="M208" s="82">
        <f>[1]Sheet1!M208</f>
        <v>46219</v>
      </c>
      <c r="N208" s="82" t="str">
        <f>[1]Sheet1!N208</f>
        <v>No</v>
      </c>
      <c r="O208" s="126">
        <f>[1]Sheet1!O208</f>
        <v>0</v>
      </c>
      <c r="P208" s="126">
        <f>[1]Sheet1!P208</f>
        <v>0</v>
      </c>
      <c r="Q208" s="126" t="str">
        <f>[1]Sheet1!Q208</f>
        <v>ITSM</v>
      </c>
      <c r="R208" s="126" t="str">
        <f>[1]Sheet1!R208</f>
        <v>Hoy en día, los pases a producción están generando caídas de alto impacto en sistemas críticos, con 9 incidentes registrados en lo que va del 2026.  
Las causas principales son diferencias entre ambientes de desarrollo y producción, pruebas insuficientes, documentación incompleta y requerimientos poco detallados del negocio.
Esto impacta directamente al negocio porque provoca interrupciones en servicios como Banner y procesos académicos, obliga a realizar correcciones urgentes en horarios nocturnos, incrementa el riesgo operativo y disminuye la confianza del usuario en la estabilidad de las aplicaciones.</v>
      </c>
      <c r="S208" s="126" t="str">
        <f>[1]Sheet1!S208</f>
        <v>Situación deseada   Necesitamos establecer un plan macro de control en los pases a producción, con ambientes homologados y pruebas estandarizadas, para que se reduzca la recurrencia de caídas de alto impacto y se eliminen errores derivados de diferencias entre entornos o documentación incompleta, logrando mayor estabilidad en sistemas críticos como Banner, continuidad operativa sin interrupciones y confianza del negocio en la calidad de los cambios implementados.</v>
      </c>
      <c r="T208" s="126" t="str">
        <f>[1]Sheet1!T208</f>
        <v xml:space="preserve">Todas las áreas que soliciten un cambio, que implique que el equipo de Soluciones y aplicaciones desarrolle y necesite un pase a producción que pueda impactar en una aplicación critica </v>
      </c>
      <c r="U208" s="126" t="str">
        <f>[1]Sheet1!U208</f>
        <v>Todos</v>
      </c>
      <c r="V208" s="126" t="str">
        <f>[1]Sheet1!V208</f>
        <v>Excelencia operativa</v>
      </c>
      <c r="W208" s="126" t="str">
        <f>[1]Sheet1!W208</f>
        <v>No</v>
      </c>
      <c r="X208" s="126" t="str">
        <f>[1]Sheet1!X208</f>
        <v>No cuantificado o S/0</v>
      </c>
      <c r="Y208" s="126" t="str">
        <f>[1]Sheet1!Y208</f>
        <v>Mayor estabilidad operativa en sistemas críticos como Banner y procesos académicos.
Incremento en la confianza del negocio al reducir la recurrencia de caídas por pases a producción.
Mejor experiencia de usuario al evitar interrupciones y correcciones urgentes fuera de horario.
Fortalecimiento de la gobernanza de cambios mediante pruebas estandarizadas y documentación completa.
Reducción de la incertidumbre operativa al contar con ambientes homologados y controlados.</v>
      </c>
      <c r="Z208" s="45" t="str">
        <f>[1]Sheet1!Z208</f>
        <v>https://educorpperu-my.sharepoint.com/personal/diana_zapata_laureate_pe1/_layouts/15/Doc.aspx?sourcedoc=%7BB4E5B08F-C313-443B-A674-EAEFB2CF90A2%7D&amp;file=PRB0043036%20Ca%C3%ADdas%20de%20servicio%20luego%20de%20cambio_Marco%20Pezo%20Huillca.xlsx&amp;action=default&amp;mobileredirect=true</v>
      </c>
      <c r="AA208" s="45">
        <f>[1]Sheet1!AA208</f>
        <v>2.0999999999999996</v>
      </c>
    </row>
    <row r="209" spans="1:27" ht="42.75" customHeight="1">
      <c r="A209" s="45">
        <f>[1]Sheet1!A209</f>
        <v>235</v>
      </c>
      <c r="B209" s="125">
        <f>[1]Sheet1!B209</f>
        <v>46189.664594907401</v>
      </c>
      <c r="C209" s="125">
        <f>[1]Sheet1!C209</f>
        <v>46190.457766203697</v>
      </c>
      <c r="D209" s="126" t="str">
        <f>[1]Sheet1!D209</f>
        <v>suly.kong@upn.edu.pe</v>
      </c>
      <c r="E209" s="126" t="str">
        <f>[1]Sheet1!E209</f>
        <v>Suly Kong Paredes</v>
      </c>
      <c r="F209" s="126" t="str">
        <f>[1]Sheet1!F209</f>
        <v>Implementación de una Plataforma Integral de Gestión Documental para Procedimientos Disciplinarios</v>
      </c>
      <c r="G209" s="126" t="str">
        <f>[1]Sheet1!G209</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209" s="126" t="str">
        <f>[1]Sheet1!H209</f>
        <v>UPN</v>
      </c>
      <c r="I209" s="126" t="str">
        <f>[1]Sheet1!I209</f>
        <v>Martín Santana - Rectorado UPN</v>
      </c>
      <c r="J209" s="126" t="str">
        <f>[1]Sheet1!J209</f>
        <v>Suly Kong Paredes</v>
      </c>
      <c r="K209" s="126" t="str">
        <f>[1]Sheet1!K209</f>
        <v>https://educorpperu-my.sharepoint.com/personal/diana_zapata_laureate_pe1/Documents/Aplicaciones/Microsoft%20Forms/REGISTRO%20DE%20INICIATIVAS%20-%20GESTI%C3%93N%20DE%20LA%20DEMANDA%20(2%201/Pregunta/Aprobaci%C3%B3n%20de%20proyecto%20STPD_Suly%20Kong%20Paredes%201.pdf</v>
      </c>
      <c r="L209" s="126" t="str">
        <f>[1]Sheet1!L209</f>
        <v>Gerson Vereau</v>
      </c>
      <c r="M209" s="82">
        <f>[1]Sheet1!M209</f>
        <v>46233</v>
      </c>
      <c r="N209" s="82" t="str">
        <f>[1]Sheet1!N209</f>
        <v>No</v>
      </c>
      <c r="O209" s="126">
        <f>[1]Sheet1!O209</f>
        <v>0</v>
      </c>
      <c r="P209" s="126">
        <f>[1]Sheet1!P209</f>
        <v>0</v>
      </c>
      <c r="Q209" s="126" t="str">
        <f>[1]Sheet1!Q209</f>
        <v>Regulatoria</v>
      </c>
      <c r="R209" s="126" t="str">
        <f>[1]Sheet1!R209</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va. 
</v>
      </c>
      <c r="S209" s="126" t="str">
        <f>[1]Sheet1!S209</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209" s="126" t="str">
        <f>[1]Sheet1!T209</f>
        <v>Ética &amp; Compliance, GTH</v>
      </c>
      <c r="U209" s="126" t="str">
        <f>[1]Sheet1!U209</f>
        <v>Todos</v>
      </c>
      <c r="V209" s="126" t="str">
        <f>[1]Sheet1!V209</f>
        <v>Excelencia operativa</v>
      </c>
      <c r="W209" s="126" t="str">
        <f>[1]Sheet1!W209</f>
        <v>No</v>
      </c>
      <c r="X209" s="126" t="str">
        <f>[1]Sheet1!X209</f>
        <v>No cuantificado o S/0</v>
      </c>
      <c r="Y209" s="126" t="str">
        <f>[1]Sheet1!Y209</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209" s="45" t="str">
        <f>[1]Sheet1!Z209</f>
        <v>https://educorpperu-my.sharepoint.com/personal/diana_zapata_laureate_pe1/_layouts/15/Doc.aspx?sourcedoc=%7B6A525D12-219C-40DF-A47B-B718514E376F%7D&amp;file=PPT%20Propuestas%20mejoras%20STPD%20Plataforma_Suly%20Kong%20Paredes.pptx&amp;action=edit&amp;mobileredirect=true</v>
      </c>
      <c r="AA209" s="45">
        <f>[1]Sheet1!AA209</f>
        <v>2.7</v>
      </c>
    </row>
    <row r="210" spans="1:27" ht="38.25" customHeight="1">
      <c r="A210" s="45">
        <f>[1]Sheet1!A210</f>
        <v>236</v>
      </c>
      <c r="B210" s="125">
        <f>[1]Sheet1!B210</f>
        <v>46190.426249999997</v>
      </c>
      <c r="C210" s="125">
        <f>[1]Sheet1!C210</f>
        <v>46190.495127314804</v>
      </c>
      <c r="D210" s="126" t="str">
        <f>[1]Sheet1!D210</f>
        <v>marco.pezo@laureate.pe</v>
      </c>
      <c r="E210" s="126" t="str">
        <f>[1]Sheet1!E210</f>
        <v>Marco Pezo Huillca</v>
      </c>
      <c r="F210" s="126" t="str">
        <f>[1]Sheet1!F210</f>
        <v xml:space="preserve">PRB0043077 Revisión del aplicaciones alojadas en el servidor PEAWSBDPW06 </v>
      </c>
      <c r="G210" s="126" t="str">
        <f>[1]Sheet1!G210</f>
        <v>Necesitamos independizar las aplicaciones críticas y optimizar la ejecución de queries y ETLs en el servidor,
para que se eliminen las caídas recurrentes que afectan múltiples servicios académicos y administrativos por consumo excesivo de recursos,
logrando mayor estabilidad operativa, continuidad de los portales y confianza del negocio en la disponibilidad de sus aplicaciones críticas.</v>
      </c>
      <c r="H210" s="126" t="str">
        <f>[1]Sheet1!H210</f>
        <v>UPN</v>
      </c>
      <c r="I210" s="126" t="str">
        <f>[1]Sheet1!I210</f>
        <v>Humberto Marotta - Tecnologías y transformación digital</v>
      </c>
      <c r="J210" s="126" t="str">
        <f>[1]Sheet1!J210</f>
        <v>Ernesto Barrón</v>
      </c>
      <c r="K210" s="126" t="str">
        <f>[1]Sheet1!K210</f>
        <v>https://educorpperu-my.sharepoint.com/personal/diana_zapata_laureate_pe1/Documents/Aplicaciones/Microsoft%20Forms/REGISTRO%20DE%20INICIATIVAS%20-%20GESTI%C3%93N%20DE%20LA%20DEMANDA%20(2%201/Pregunta/Acuerdos%20PRB0043077%20IMPORTANTE%20Revisi%C3%B3n%20del%20a_Marco%20Pezo%20Huillca.pdf</v>
      </c>
      <c r="L210" s="126" t="str">
        <f>[1]Sheet1!L210</f>
        <v>Gerson Vereau</v>
      </c>
      <c r="M210" s="82">
        <f>[1]Sheet1!M210</f>
        <v>46219</v>
      </c>
      <c r="N210" s="82" t="str">
        <f>[1]Sheet1!N210</f>
        <v>No</v>
      </c>
      <c r="O210" s="126">
        <f>[1]Sheet1!O210</f>
        <v>0</v>
      </c>
      <c r="P210" s="126">
        <f>[1]Sheet1!P210</f>
        <v>0</v>
      </c>
      <c r="Q210" s="126" t="str">
        <f>[1]Sheet1!Q210</f>
        <v>ITSM</v>
      </c>
      <c r="R210" s="126" t="str">
        <f>[1]Sheet1!R210</f>
        <v>Hoy en día, el servidor 06 concentra múltiples aplicaciones críticas (intranet, portales académicos, pagos, CRM), lo que ha generado 14 caídas en los últimos 6 meses.  
Las caídas ocurren porque los recursos del servidor se saturan cuando se ejecutan ETLs en paralelo o queries pesados, provocando que todas las aplicaciones alojadas se caigan simultáneamente.
Esto impacta directamente al negocio porque interrumpe servicios académicos y administrativos, obliga a aplicar soluciones paliativas urgentes en horarios nocturnos, incrementa el riesgo operativo y reduce la confianza de los usuarios en la estabilidad de los sistemas institucionales.</v>
      </c>
      <c r="S210" s="126" t="str">
        <f>[1]Sheet1!S210</f>
        <v>Necesitamos separar las aplicaciones críticas y ordenar la ejecución de queries y ETLs en servidores dedicados, para que se eliminen las caídas recurrentes por saturación de recursos y se evite que un fallo afecte transversalmente a todos los servicios, logrando continuidad operativa en portales académicos y administrativos, mayor disponibilidad de aplicaciones críticas y confianza del negocio en la estabilidad de la infraestructura.</v>
      </c>
      <c r="T210" s="126" t="str">
        <f>[1]Sheet1!T210</f>
        <v xml:space="preserve">todas las áreas que cuenten con aplicaciones alojadas en el servidor 06 </v>
      </c>
      <c r="U210" s="126" t="str">
        <f>[1]Sheet1!U210</f>
        <v>Todos</v>
      </c>
      <c r="V210" s="126" t="str">
        <f>[1]Sheet1!V210</f>
        <v>Excelencia operativa</v>
      </c>
      <c r="W210" s="126" t="str">
        <f>[1]Sheet1!W210</f>
        <v>No</v>
      </c>
      <c r="X210" s="126" t="str">
        <f>[1]Sheet1!X210</f>
        <v>No cuantificado o S/0</v>
      </c>
      <c r="Y210" s="126" t="str">
        <f>[1]Sheet1!Y210</f>
        <v>La separación de aplicaciones críticas y la optimización de queries y ETLs permitirá reducir las caídas recurrentes, brindando mayor estabilidad operativa, continuidad en portales académicos y administrativos, mejor experiencia de usuario al evitar interrupciones, fortalecimiento de la gobernanza de infraestructura y confianza del negocio en la disponibilidad de sus sistemas.</v>
      </c>
      <c r="Z210" s="45" t="str">
        <f>[1]Sheet1!Z210</f>
        <v>https://educorpperu-my.sharepoint.com/personal/diana_zapata_laureate_pe1/Documents/Aplicaciones/Microsoft%20Forms/REGISTRO%20DE%20INICIATIVAS%20-%20GESTI%C3%93N%20DE%20LA%20DEMANDA%20(2%201/Adjuntar%20sustentos%20que%20ayuden%20al%20entendimiento%20de/RE%20PRB0043077%20IMPORTANTE%20Revisi%C3%B3n%20del%20aplicac_Marco%20Pezo%20Huillca.pdf</v>
      </c>
      <c r="AA210" s="45">
        <f>[1]Sheet1!AA210</f>
        <v>2.0999999999999996</v>
      </c>
    </row>
    <row r="211" spans="1:27" ht="94.5" customHeight="1">
      <c r="A211" s="50">
        <f>[1]Sheet1!A211</f>
        <v>237</v>
      </c>
      <c r="B211" s="125">
        <f>[1]Sheet1!B211</f>
        <v>46190.525405092601</v>
      </c>
      <c r="C211" s="125">
        <f>[1]Sheet1!C211</f>
        <v>46190.5390162037</v>
      </c>
      <c r="D211" s="126" t="str">
        <f>[1]Sheet1!D211</f>
        <v>nicolas.morales@laureate.pe</v>
      </c>
      <c r="E211" s="126" t="str">
        <f>[1]Sheet1!E211</f>
        <v>Nicolas Morales Chumpitaz</v>
      </c>
      <c r="F211" s="126" t="str">
        <f>[1]Sheet1!F211</f>
        <v>Lean + IA - Gestión de egreso GyT - Trámite de titulación UPC</v>
      </c>
      <c r="G211" s="126" t="str">
        <f>[1]Sheet1!G211</f>
        <v xml:space="preserve">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Necesitamos que el estudiante pueda obtener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1" s="126" t="str">
        <f>[1]Sheet1!H211</f>
        <v>UPC</v>
      </c>
      <c r="I211" s="126" t="str">
        <f>[1]Sheet1!I211</f>
        <v>Milagros Morgan - Rectorado UPC</v>
      </c>
      <c r="J211" s="126" t="str">
        <f>[1]Sheet1!J211</f>
        <v>Diego Vega</v>
      </c>
      <c r="K211" s="126" t="str">
        <f>[1]Sheet1!K211</f>
        <v>https://educorpperu-my.sharepoint.com/personal/diana_zapata_laureate_pe1/Documents/Aplicaciones/Microsoft%20Forms/REGISTRO%20DE%20INICIATIVAS%20-%20GESTI%C3%93N%20DE%20LA%20DEMANDA%20(2%201/Pregunta/G%26T%20UPC%20-%20UPN_Nicolas%20Morales%20Chum%201.png</v>
      </c>
      <c r="L211" s="126" t="str">
        <f>[1]Sheet1!L211</f>
        <v>Franco Vera</v>
      </c>
      <c r="M211" s="82">
        <f>[1]Sheet1!M211</f>
        <v>46387</v>
      </c>
      <c r="N211" s="82" t="str">
        <f>[1]Sheet1!N211</f>
        <v>Si</v>
      </c>
      <c r="O211" s="126" t="str">
        <f>[1]Sheet1!O211</f>
        <v>G&amp;A</v>
      </c>
      <c r="P211" s="126" t="str">
        <f>[1]Sheet1!P211</f>
        <v>76557</v>
      </c>
      <c r="Q211" s="126" t="str">
        <f>[1]Sheet1!Q211</f>
        <v>Otro</v>
      </c>
      <c r="R211" s="126" t="str">
        <f>[1]Sheet1!R211</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1" s="126" t="str">
        <f>[1]Sheet1!S211</f>
        <v>Generar solicitud de aprobación de tema de tesis o de suficiencia profesional// Validación de formato, titulo, otros// Envío de solicitudes a responsables académicos// Revisar, evaluar tema de tesis y brindar respuesta (informe)// Asignación de asesor académico// Brindar respuesta de la solicitud// Solicitud de asesorías // Realizar pago// Recibir solicitud y asignar asesor // Elaboración de la tesis o suficiencia profesional// Solicitud de ampliación// Revisión final del trabajo + VB// Solicitud de sustentación + carga de documentos + pago// Revisión de documentos// VB final por parte del asesor// Revisión de la versión final de la tesis o trabajo (bucle)// Asignación de jurados, fecha y hora de sustentación// Sustentación// Registro de resultados – Acta de sustentación// Publicación de trabajo en repositorio y emisión de handle// PROCESO: Expedición de titulo profesional// Trazabilidad integral</v>
      </c>
      <c r="T211" s="126" t="str">
        <f>[1]Sheet1!T211</f>
        <v>Grados y Títulos</v>
      </c>
      <c r="U211" s="126" t="str">
        <f>[1]Sheet1!U211</f>
        <v>Alumnos</v>
      </c>
      <c r="V211" s="126" t="str">
        <f>[1]Sheet1!V211</f>
        <v>Excelencia operativa</v>
      </c>
      <c r="W211" s="126" t="str">
        <f>[1]Sheet1!W211</f>
        <v>No</v>
      </c>
      <c r="X211" s="126" t="str">
        <f>[1]Sheet1!X211</f>
        <v>Mayor a S/500,000.00</v>
      </c>
      <c r="Y211" s="126" t="str">
        <f>[1]Sheet1!Y211</f>
        <v>Liberación de horas operativas
Mayor eficiencia en horas y opex
Incremento del NPS del estudiante
Reducción de SLA</v>
      </c>
      <c r="Z211" s="45" t="str">
        <f>[1]Sheet1!Z211</f>
        <v>https://educorpperu-my.sharepoint.com/personal/diana_zapata_laureate_pe1/_layouts/15/Doc.aspx?sourcedoc=%7B59108DC4-BCFB-45D2-921E-F5F5AABCFCF6%7D&amp;file=Resultados%20Taller%20Cocreaci%C3%B3n_Gesti%C3%B3n%20de%20Egres_Nicolas%20Morales%20Chum.pptx&amp;action=edit&amp;mobileredirect=true</v>
      </c>
      <c r="AA211" s="45">
        <f>[1]Sheet1!AA211</f>
        <v>3.3</v>
      </c>
    </row>
    <row r="212" spans="1:27" ht="102.75" customHeight="1">
      <c r="A212" s="50">
        <f>[1]Sheet1!A212</f>
        <v>238</v>
      </c>
      <c r="B212" s="125">
        <f>[1]Sheet1!B212</f>
        <v>46190.539085648197</v>
      </c>
      <c r="C212" s="125">
        <f>[1]Sheet1!C212</f>
        <v>46190.545775462997</v>
      </c>
      <c r="D212" s="126" t="str">
        <f>[1]Sheet1!D212</f>
        <v>nicolas.morales@laureate.pe</v>
      </c>
      <c r="E212" s="126" t="str">
        <f>[1]Sheet1!E212</f>
        <v>Nicolas Morales Chumpitaz</v>
      </c>
      <c r="F212" s="126" t="str">
        <f>[1]Sheet1!F212</f>
        <v>Lean + IA - Gestión de egreso GyT - Venta y programa de titulación UPC</v>
      </c>
      <c r="G212" s="126" t="str">
        <f>[1]Sheet1!G212</f>
        <v xml:space="preserve">Venta y Programa de Titulación UPC - Digitalización y automatización end-to-end de la gestión del Título Profesional, desde la identificación proactiva de estudiantes elegibles, la activación de su interés, la inscripción al trámite o programa de titulación, el seguimiento del cumplimiento de requisitos académicos y documentarios, hasta la emisión del diploma de título profesional.
Que el alumno obtenga su Título Profesional de manera simple y sin fricciones, con claridad sobre si debe seguir el trámite directo o un programa de titulación, con visibilidad del estado de su proceso, sin reprocesos ni seguimientos manuales, y con su diploma disponible oportunamente cuando cumple los requisitos.
</v>
      </c>
      <c r="H212" s="126" t="str">
        <f>[1]Sheet1!H212</f>
        <v>UPC</v>
      </c>
      <c r="I212" s="126" t="str">
        <f>[1]Sheet1!I212</f>
        <v>Milagros Morgan - Rectorado UPC</v>
      </c>
      <c r="J212" s="126" t="str">
        <f>[1]Sheet1!J212</f>
        <v>Diego Vega</v>
      </c>
      <c r="K212" s="126" t="str">
        <f>[1]Sheet1!K212</f>
        <v>https://educorpperu-my.sharepoint.com/personal/diana_zapata_laureate_pe1/Documents/Aplicaciones/Microsoft%20Forms/REGISTRO%20DE%20INICIATIVAS%20-%20GESTI%C3%93N%20DE%20LA%20DEMANDA%20(2%201/Pregunta/RE%20SPO%20Iniciativa%20Productividad%20WeTalk%20cLEAN_Nicolas%20Morales%20Chum%204.png</v>
      </c>
      <c r="L212" s="126" t="str">
        <f>[1]Sheet1!L212</f>
        <v>Franco Vera</v>
      </c>
      <c r="M212" s="82">
        <f>[1]Sheet1!M212</f>
        <v>46387</v>
      </c>
      <c r="N212" s="82" t="str">
        <f>[1]Sheet1!N212</f>
        <v>Si</v>
      </c>
      <c r="O212" s="126" t="str">
        <f>[1]Sheet1!O212</f>
        <v>G&amp;A</v>
      </c>
      <c r="P212" s="126" t="str">
        <f>[1]Sheet1!P212</f>
        <v>76557</v>
      </c>
      <c r="Q212" s="126" t="str">
        <f>[1]Sheet1!Q212</f>
        <v>Otro</v>
      </c>
      <c r="R212" s="126" t="str">
        <f>[1]Sheet1!R212</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2" s="126" t="str">
        <f>[1]Sheet1!S212</f>
        <v>Identificación de los estudiantes para TSP// Envío de comunicaciones para promover la matrícula en el programa// Realizar pago// Auto matrícula en el programa// Envío de detalle para el inicio de clases (sección, aula virtual)// Ejecución de clases y asignación de asesores// Validación del trabajo versión final y generación de resultados// Revisión final del trabajo (acta de conformidad de trabajo)// Revisión de la versión final de la tesis o trabajo (bucle)// Asignación de jurados y la fecha y hora de sustentación// Sustentación// Registro de resultados – Acta de sustentación// Publicación de trabajo en repositorio y emisión de handle// PROCESO: Expedición de titulo profesional// Trazabilidad integral</v>
      </c>
      <c r="T212" s="126" t="str">
        <f>[1]Sheet1!T212</f>
        <v>Grados y Títulos - Venta y programa de Titulación en UPC</v>
      </c>
      <c r="U212" s="126" t="str">
        <f>[1]Sheet1!U212</f>
        <v>Alumnos</v>
      </c>
      <c r="V212" s="126" t="str">
        <f>[1]Sheet1!V212</f>
        <v>Excelencia operativa</v>
      </c>
      <c r="W212" s="126" t="str">
        <f>[1]Sheet1!W212</f>
        <v>No</v>
      </c>
      <c r="X212" s="126" t="str">
        <f>[1]Sheet1!X212</f>
        <v>Mayor a S/500,000.00</v>
      </c>
      <c r="Y212" s="126" t="str">
        <f>[1]Sheet1!Y212</f>
        <v>Liberación de horas operativas
Mayor eficiencia en horas y opex
Incremento del NPS del estudiante
Reducción de SLA</v>
      </c>
      <c r="Z212" s="45" t="str">
        <f>[1]Sheet1!Z212</f>
        <v>https://educorpperu-my.sharepoint.com/personal/diana_zapata_laureate_pe1/_layouts/15/Doc.aspx?sourcedoc=%7B83B028A3-350B-4FFD-B8F6-5DB34F887832%7D&amp;file=Resultados%20Taller%20Cocreaci%C3%B3n_Gesti%C3%B3n%20de%20Egres_Nicolas%20Morales%20Chum%201.pptx&amp;action=edit&amp;mobileredirect=true</v>
      </c>
      <c r="AA212" s="45">
        <f>[1]Sheet1!AA212</f>
        <v>3.3</v>
      </c>
    </row>
    <row r="213" spans="1:27" ht="78" customHeight="1">
      <c r="A213" s="50">
        <f>[1]Sheet1!A213</f>
        <v>239</v>
      </c>
      <c r="B213" s="125">
        <f>[1]Sheet1!B213</f>
        <v>46190.545844907399</v>
      </c>
      <c r="C213" s="125">
        <f>[1]Sheet1!C213</f>
        <v>46190.555844907401</v>
      </c>
      <c r="D213" s="126" t="str">
        <f>[1]Sheet1!D213</f>
        <v>nicolas.morales@laureate.pe</v>
      </c>
      <c r="E213" s="126" t="str">
        <f>[1]Sheet1!E213</f>
        <v>Nicolas Morales Chumpitaz</v>
      </c>
      <c r="F213" s="126" t="str">
        <f>[1]Sheet1!F213</f>
        <v>Lean + IA - Gestión de egreso GyT - Venta y trámite de titulación UPN</v>
      </c>
      <c r="G213" s="126" t="str">
        <f>[1]Sheet1!G213</f>
        <v xml:space="preserve">Digitalización y automatización end-to-end de la gestión del Título Profesional, desde la identificación proactiva de estudiantes elegibles, la activación de su interés, la inscripción al trámite, el seguimiento del cumplimiento de requisitos académicos y documentarios, hasta la emisión del diploma de título profesional. 
Que el estudiante obtenga su Título Profesional de manera simple y sin fricciones, con claridad sobre el trámite directo con visibilidad del estado de su proceso, sin reprocesos ni seguimientos manuales, y con su diploma disponible oportunamente e inscrito en SUNEDU cuando cumple los requisitos.
</v>
      </c>
      <c r="H213" s="126" t="str">
        <f>[1]Sheet1!H213</f>
        <v>UPN</v>
      </c>
      <c r="I213" s="126" t="str">
        <f>[1]Sheet1!I213</f>
        <v>Martín Santana - Rectorado UPN</v>
      </c>
      <c r="J213" s="126" t="str">
        <f>[1]Sheet1!J213</f>
        <v>Alex Rueda</v>
      </c>
      <c r="K213" s="126" t="str">
        <f>[1]Sheet1!K213</f>
        <v>https://educorpperu-my.sharepoint.com/personal/diana_zapata_laureate_pe1/Documents/Aplicaciones/Microsoft%20Forms/REGISTRO%20DE%20INICIATIVAS%20-%20GESTI%C3%93N%20DE%20LA%20DEMANDA%20(2%201/Pregunta/G%26T%20UPC%20-%20UPN_Nicolas%20Morales%20Chum%202.png</v>
      </c>
      <c r="L213" s="126" t="str">
        <f>[1]Sheet1!L213</f>
        <v>Franco Vera</v>
      </c>
      <c r="M213" s="82">
        <f>[1]Sheet1!M213</f>
        <v>46387</v>
      </c>
      <c r="N213" s="82" t="str">
        <f>[1]Sheet1!N213</f>
        <v>Si</v>
      </c>
      <c r="O213" s="126" t="str">
        <f>[1]Sheet1!O213</f>
        <v>G&amp;A</v>
      </c>
      <c r="P213" s="126" t="str">
        <f>[1]Sheet1!P213</f>
        <v>76557</v>
      </c>
      <c r="Q213" s="126" t="str">
        <f>[1]Sheet1!Q213</f>
        <v>Otro</v>
      </c>
      <c r="R213" s="126" t="str">
        <f>[1]Sheet1!R213</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3" s="126" t="str">
        <f>[1]Sheet1!S213</f>
        <v>A. Activación del interés del estudiante por titulación //Identificación de los estudiantes obtener el título profesional //Envío de comunicaciones para promover trámite - B. Solicitud del trámite de titulación//Generar trámite de titulación + carga de documentos según modalidad y forma //Realizar pago //Validación de documentos //Comunicación sobre la modalidad/forma y siguientes pasos //Revisión de documentos y brindar respuesta  //Realiza cambio de modalidad //Asignación y comunicación del asesor al estudiante //Elaboración de la tesis o informe de experiencia profesional //Solicitud de ampliación (opcional) //Solicitud de  cambio de modalidad/forma(opcional) //Cargar tesis, informe de experiencia o articulo científico la versión final + documentos faltantes //Revisión de los documentos //Revisión de los documentos, emite rúbrica de evaluación/acta de aprobación de tesis y carga el informe de //similitud de turnitin //Asignación de jurados(No aplica para trabajo de suficiencia profesional) //Comunicar aprobación con observaciones de la tesis/trabajo a levantar //Levantar  observaciones //Recibir tesis/trabajo con observaciones levantadas //Comunicar resultados de la revisión de tesis/trabajo y asignación de fecha de sustentación //Sustentación //Completar rúbrica de evaluación + brindar resultados al bachiller después de la sustentación //Notificar al bachiller levantar observaciones de la tesis en caso requiera //Segunda programación sustentación //Realizar juramentación //Identificar al bachiller listo para la expedición de diploma y registro de la tesis/trabajo en el repositorio</v>
      </c>
      <c r="T213" s="126" t="str">
        <f>[1]Sheet1!T213</f>
        <v>Grados y Títulos</v>
      </c>
      <c r="U213" s="126" t="str">
        <f>[1]Sheet1!U213</f>
        <v>Alumnos</v>
      </c>
      <c r="V213" s="126" t="str">
        <f>[1]Sheet1!V213</f>
        <v>Excelencia operativa</v>
      </c>
      <c r="W213" s="126" t="str">
        <f>[1]Sheet1!W213</f>
        <v>No</v>
      </c>
      <c r="X213" s="126" t="str">
        <f>[1]Sheet1!X213</f>
        <v>Mayor a S/500,000.00</v>
      </c>
      <c r="Y213" s="126" t="str">
        <f>[1]Sheet1!Y213</f>
        <v xml:space="preserve">Liberación de horas operativas
Mayor eficiencia en horas y opex
Incremento del NPS del estudiante
Reducción de SLA
</v>
      </c>
      <c r="Z213" s="45" t="str">
        <f>[1]Sheet1!Z213</f>
        <v>https://educorpperu-my.sharepoint.com/personal/diana_zapata_laureate_pe1/_layouts/15/Doc.aspx?sourcedoc=%7B0B51FF89-A5AD-440A-9F62-C47E6174E332%7D&amp;file=Resultados%20Taller%20Cocreaci%C3%B3n_Gesti%C3%B3n%20de%20Egres_Nicolas%20Morales%20Chum%202.pptx&amp;action=edit&amp;mobileredirect=true</v>
      </c>
      <c r="AA213" s="45">
        <f>[1]Sheet1!AA213</f>
        <v>3.3</v>
      </c>
    </row>
    <row r="214" spans="1:27" ht="89.25" customHeight="1">
      <c r="A214" s="50">
        <f>[1]Sheet1!A214</f>
        <v>240</v>
      </c>
      <c r="B214" s="125">
        <f>[1]Sheet1!B214</f>
        <v>46190.560787037</v>
      </c>
      <c r="C214" s="125">
        <f>[1]Sheet1!C214</f>
        <v>46190.5704513889</v>
      </c>
      <c r="D214" s="126" t="str">
        <f>[1]Sheet1!D214</f>
        <v>nicolas.morales@laureate.pe</v>
      </c>
      <c r="E214" s="126" t="str">
        <f>[1]Sheet1!E214</f>
        <v>Nicolas Morales Chumpitaz</v>
      </c>
      <c r="F214" s="126" t="str">
        <f>[1]Sheet1!F214</f>
        <v>Lean + IA - Gestión de egreso GyT -Generación del diploma de bachiller y título</v>
      </c>
      <c r="G214" s="126" t="str">
        <f>[1]Sheet1!G214</f>
        <v>Generación del Título Profesional UPC - UPN: Digitalización y automatización end‑to‑end de la gestión de Egreso y Bachiller, desde la identificación proactiva de estudiantes elegibles, la formalización del trámite, hasta la generación y disponibilización de la constancia de egreso y diploma bachiller, con trazabilidad integral y mínima intervención manual. Necesitamos que el estudiante obtenga su egreso y posteriormente su bachiller de manera simple, digital y sin fricciones, con visibilidad clara del estado de su trámite, sin reprocesos ni seguimiento manual, y con su diploma disponible oportunamente cuando cumple los requisitos.</v>
      </c>
      <c r="H214" s="126" t="str">
        <f>[1]Sheet1!H214</f>
        <v>UPC</v>
      </c>
      <c r="I214" s="126" t="str">
        <f>[1]Sheet1!I214</f>
        <v>Milagros Morgan - Rectorado UPC</v>
      </c>
      <c r="J214" s="126" t="str">
        <f>[1]Sheet1!J214</f>
        <v>Diego Vega</v>
      </c>
      <c r="K214" s="126" t="str">
        <f>[1]Sheet1!K214</f>
        <v>https://educorpperu-my.sharepoint.com/personal/diana_zapata_laureate_pe1/Documents/Aplicaciones/Microsoft%20Forms/REGISTRO%20DE%20INICIATIVAS%20-%20GESTI%C3%93N%20DE%20LA%20DEMANDA%20(2%201/Pregunta/G%26T%20UPC%20-%20UPN_Nicolas%20Morales%20Chum%203.png</v>
      </c>
      <c r="L214" s="126" t="str">
        <f>[1]Sheet1!L214</f>
        <v>Franco Vera</v>
      </c>
      <c r="M214" s="82">
        <f>[1]Sheet1!M214</f>
        <v>46387</v>
      </c>
      <c r="N214" s="82" t="str">
        <f>[1]Sheet1!N214</f>
        <v>Si</v>
      </c>
      <c r="O214" s="126" t="str">
        <f>[1]Sheet1!O214</f>
        <v>G&amp;A</v>
      </c>
      <c r="P214" s="126" t="str">
        <f>[1]Sheet1!P214</f>
        <v>76557</v>
      </c>
      <c r="Q214" s="126" t="str">
        <f>[1]Sheet1!Q214</f>
        <v>Otro</v>
      </c>
      <c r="R214" s="126" t="str">
        <f>[1]Sheet1!R214</f>
        <v>Defectos
Solicitudes devueltas por: documentos faltantes, errores de registro, datos inconsistentes.
Correcciones manuales posteriores.
Sobreprocesamiento
Validación manual repetida de: requisitos académicos, pagos, estados del estudiante.
Revisión caso por caso cuando las reglas son estándar.
Transporte
Uso de correos, Excel, carpetas compartidas y sistema académico.
Copia/pega de información entre plataformas no integradas.
Espera
Validación de requisitos
Revisión de tesis / trabajo
Talento No Utilizado
Analistas dedicados a: validaciones básicas, carga de información, seguimiento manual.
Poco tiempo para análisis, mejora o control.</v>
      </c>
      <c r="S214" s="126" t="str">
        <f>[1]Sheet1!S214</f>
        <v xml:space="preserve">Identificación de estudiantes con acta de sustentación aprobada// Migración de datos del trámite del estudiante// Generar resolución rectoral y solicitud de datos// Registrar el N° de resolución, fecha de resolución rectoral y otros datos propios de la institución// Solicitar firma de Resolución Rectoral// Firma de la resolución rectoral// Generar URL de los trabajos y registrar datos (link de URL y registrar el programa de similitud, y % de similitud)// Generar # diploma, # libro, folio y # registro y registro en sistema// Generar reporte de estudiantes para envío del proveedor y SUNEDU// Enviar fotos y reporte al proveedor// Generar y enviar diplomas firmados// Aplicar control de calidad de una muestra// Envío de los diplomas a los titulados// Recibir diplomas en físico y registro de recepción// Enviar mail solicitando agendar cita para recojo de diplomas bajo horario programado por GyT// Reservar fecha y hora de recojo de diploma / entrega por convocatorias// Recibir diploma y firmar recepción// Migración de datos// Elaborar padrón de inscripción y la carta de inscripción/Oficio// Adjuntar en la plataforma de Sunedu el oficio (UPN) / carta de inscripción + el padrón (UPC)// Envío del # de expediente// Recibir observaciones de SUNEDU con respecto al padrón enviado, y gestionar la subsanación// Recibir la notificación de SUNEDU indicando el registro de los diplomas// Enviar mail solicitando agendar cita para recojo de diplomas bajo horario programado por GyT// Recibir diploma y firmar recepción// Migración de datos// </v>
      </c>
      <c r="T214" s="126" t="str">
        <f>[1]Sheet1!T214</f>
        <v>Grados y Títulos</v>
      </c>
      <c r="U214" s="126" t="str">
        <f>[1]Sheet1!U214</f>
        <v>Alumnos</v>
      </c>
      <c r="V214" s="126" t="str">
        <f>[1]Sheet1!V214</f>
        <v>Excelencia operativa</v>
      </c>
      <c r="W214" s="126" t="str">
        <f>[1]Sheet1!W214</f>
        <v>No</v>
      </c>
      <c r="X214" s="126" t="str">
        <f>[1]Sheet1!X214</f>
        <v>Mayor a S/500,000.00</v>
      </c>
      <c r="Y214" s="126" t="str">
        <f>[1]Sheet1!Y214</f>
        <v>Liberación de horas operativas
Incremento del NPS del estudiante
Reducción de SLA</v>
      </c>
      <c r="Z214" s="45" t="str">
        <f>[1]Sheet1!Z214</f>
        <v>https://educorpperu-my.sharepoint.com/personal/diana_zapata_laureate_pe1/_layouts/15/Doc.aspx?sourcedoc=%7B3024AECB-32ED-43E0-B733-2D883D960D15%7D&amp;file=Resultados%20Taller%20Cocreaci%C3%B3n_Gesti%C3%B3n%20de%20Egres_Nicolas%20Morales%20Chum%203.pptx&amp;action=edit&amp;mobileredirect=true</v>
      </c>
      <c r="AA214" s="45">
        <f>[1]Sheet1!AA214</f>
        <v>3.3</v>
      </c>
    </row>
    <row r="215" spans="1:27" ht="34.5" customHeight="1">
      <c r="A215" s="45">
        <f>[1]Sheet1!A215</f>
        <v>241</v>
      </c>
      <c r="B215" s="125">
        <f>[1]Sheet1!B215</f>
        <v>46190.5417592593</v>
      </c>
      <c r="C215" s="125">
        <f>[1]Sheet1!C215</f>
        <v>46190.575937499998</v>
      </c>
      <c r="D215" s="126" t="str">
        <f>[1]Sheet1!D215</f>
        <v>marco.pezo@laureate.pe</v>
      </c>
      <c r="E215" s="126" t="str">
        <f>[1]Sheet1!E215</f>
        <v>Marco Pezo Huillca</v>
      </c>
      <c r="F215" s="126" t="str">
        <f>[1]Sheet1!F215</f>
        <v>PRB0042770 RE: Banner reconstrucción de las instancia a un punto anterior para estabilizar el servicio - Guardado de logs Banner</v>
      </c>
      <c r="G215" s="126" t="str">
        <f>[1]Sheet1!G215</f>
        <v>Necesitamos implementar un mecanismo automatizado de extracción y centralización de logs de las aplicaciones Banner, para eliminar la dependencia de revisiones manuales y la dispersión de información en múltiples servidores, logrando una mayor trazabilidad de las transacciones, capacidad de análisis de eventos y una gestión más eficiente de incidentes y requerimientos de auditoría.</v>
      </c>
      <c r="H215" s="126" t="str">
        <f>[1]Sheet1!H215</f>
        <v>LAU</v>
      </c>
      <c r="I215" s="126" t="str">
        <f>[1]Sheet1!I215</f>
        <v>Humberto Marotta - Tecnologías y transformación digital</v>
      </c>
      <c r="J215" s="126" t="str">
        <f>[1]Sheet1!J215</f>
        <v>Ernesto Barrón</v>
      </c>
      <c r="K215" s="126" t="str">
        <f>[1]Sheet1!K215</f>
        <v>https://educorpperu-my.sharepoint.com/personal/diana_zapata_laureate_pe1/Documents/Aplicaciones/Microsoft%20Forms/REGISTRO%20DE%20INICIATIVAS%20-%20GESTI%C3%93N%20DE%20LA%20DEMANDA%20(2%201/Pregunta/Re_%20PRB0042770%20RE_%20Banner%20reconstrucci%C3%B3n%20de%20l_Marco%20Pezo%20Huillca.pdf</v>
      </c>
      <c r="L215" s="126" t="str">
        <f>[1]Sheet1!L215</f>
        <v>Gerson Vereau</v>
      </c>
      <c r="M215" s="82">
        <f>[1]Sheet1!M215</f>
        <v>46219</v>
      </c>
      <c r="N215" s="82" t="str">
        <f>[1]Sheet1!N215</f>
        <v>No</v>
      </c>
      <c r="O215" s="126">
        <f>[1]Sheet1!O215</f>
        <v>0</v>
      </c>
      <c r="P215" s="126">
        <f>[1]Sheet1!P215</f>
        <v>0</v>
      </c>
      <c r="Q215" s="126" t="str">
        <f>[1]Sheet1!Q215</f>
        <v>ITSM</v>
      </c>
      <c r="R215" s="126" t="str">
        <f>[1]Sheet1!R215</f>
        <v>Actualmente, la información generada por las aplicaciones Banner se encuentra distribuida en archivos de log almacenados localmente en los servidores de aplicaciones, lo que dificulta su consulta, análisis y correlación de eventos. Ante la necesidad de realizar auditorías, investigaciones de incidentes o análisis operativos, los equipos deben acceder manualmente a múltiples servidores y revisar grandes volúmenes de información no estructurada.
Esta situación incrementa los tiempos de atención y diagnóstico, limita la capacidad de trazabilidad de las operaciones realizadas en el sistema y dificulta la obtención de información consolidada para la toma de decisiones. Adicionalmente, no existe un mecanismo centralizado que permita explotar estos datos de manera eficiente para fines de monitoreo, analítica o identificación temprana de problemas.</v>
      </c>
      <c r="S215" s="126" t="str">
        <f>[1]Sheet1!S215</f>
        <v>Se espera contar con una solución que permita extraer, centralizar y estructurar de manera automática la información registrada en los logs de Banner, facilitando su consulta, análisis y explotación desde un repositorio único. La iniciativa debe proporcionar trazabilidad de las operaciones realizadas por los usuarios y procesos del sistema, así como disponibilidad oportuna de la información para actividades de auditoría, monitoreo, soporte e investigación de incidentes.  Con esta capacidad, el negocio podrá acceder a información consolidada y confiable, reducir los tiempos de análisis y diagnóstico, mejorar la visibilidad sobre la operación de las aplicaciones y habilitar futuras iniciativas de analítica y monitoreo basadas en datos.</v>
      </c>
      <c r="T215" s="126" t="str">
        <f>[1]Sheet1!T215</f>
        <v>Banner UPN y UPC</v>
      </c>
      <c r="U215" s="126" t="str">
        <f>[1]Sheet1!U215</f>
        <v>Administrativos</v>
      </c>
      <c r="V215" s="126" t="str">
        <f>[1]Sheet1!V215</f>
        <v>Excelencia operativa</v>
      </c>
      <c r="W215" s="126" t="str">
        <f>[1]Sheet1!W215</f>
        <v>No</v>
      </c>
      <c r="X215" s="126" t="str">
        <f>[1]Sheet1!X215</f>
        <v>No cuantificado o S/0</v>
      </c>
      <c r="Y215" s="126" t="str">
        <f>[1]Sheet1!Y215</f>
        <v>Mayor trazabilidad y visibilidad de las operaciones realizadas en Banner.
Reducción del tiempo requerido para la investigación y diagnóstico de incidentes.
Mejora en los procesos de auditoría y cumplimiento mediante información centralizada.
Mayor eficiencia en la atención de requerimientos de soporte y del negocio.
Disponibilidad de información estructurada para análisis y toma de decisiones.
Base para futuras iniciativas de monitoreo y analítica.</v>
      </c>
      <c r="Z215" s="45" t="str">
        <f>[1]Sheet1!Z215</f>
        <v>https://educorpperu-my.sharepoint.com/personal/diana_zapata_laureate_pe1/Documents/Aplicaciones/Microsoft%20Forms/REGISTRO%20DE%20INICIATIVAS%20-%20GESTI%C3%93N%20DE%20LA%20DEMANDA%20(2%201/Adjuntar%20sustentos%20que%20ayuden%20al%20entendimiento%20de/Re_%20PRB0042770%20RE_%20Banner%20reconstrucci%C3%B3n%20de%20l_Marco%20Pezo%20Huillca.pdf</v>
      </c>
      <c r="AA215" s="45">
        <f>[1]Sheet1!AA215</f>
        <v>1.4999999999999998</v>
      </c>
    </row>
    <row r="216" spans="1:27" ht="78.75" customHeight="1">
      <c r="A216" s="66">
        <f>[1]Sheet1!A216</f>
        <v>242</v>
      </c>
      <c r="B216" s="125">
        <f>[1]Sheet1!B216</f>
        <v>46190.5705787037</v>
      </c>
      <c r="C216" s="125">
        <f>[1]Sheet1!C216</f>
        <v>46190.576111111099</v>
      </c>
      <c r="D216" s="126" t="str">
        <f>[1]Sheet1!D216</f>
        <v>nicolas.morales@laureate.pe</v>
      </c>
      <c r="E216" s="126" t="str">
        <f>[1]Sheet1!E216</f>
        <v>Nicolas Morales Chumpitaz</v>
      </c>
      <c r="F216" s="126" t="str">
        <f>[1]Sheet1!F216</f>
        <v>Mejora en el proceso de matrícula WeTalk</v>
      </c>
      <c r="G216" s="126" t="str">
        <f>[1]Sheet1!G216</f>
        <v>Necesitamos agilizar el proceso de matrícula para los alumnos subvencionados y de Postgrado para que puedan asegurar su matrícula y vacante logrando mejorar su experiencia y reducir esperas y errores por actividades manuales.</v>
      </c>
      <c r="H216" s="126" t="str">
        <f>[1]Sheet1!H216</f>
        <v>UPC</v>
      </c>
      <c r="I216" s="126" t="str">
        <f>[1]Sheet1!I216</f>
        <v>Sebastian Lindley - VP Transformación</v>
      </c>
      <c r="J216" s="126" t="str">
        <f>[1]Sheet1!J216</f>
        <v>Sara Miller</v>
      </c>
      <c r="K216" s="126" t="str">
        <f>[1]Sheet1!K216</f>
        <v>https://educorpperu-my.sharepoint.com/personal/diana_zapata_laureate_pe1/Documents/Aplicaciones/Microsoft%20Forms/REGISTRO%20DE%20INICIATIVAS%20-%20GESTI%C3%93N%20DE%20LA%20DEMANDA%20(2%201/Pregunta/RE%20SPO%20Iniciativa%20Productividad%20WeTalk%20cLEAN_Nicolas%20Morales%20Chum%205.png</v>
      </c>
      <c r="L216" s="126" t="str">
        <f>[1]Sheet1!L216</f>
        <v>Ángela Lucano</v>
      </c>
      <c r="M216" s="82">
        <f>[1]Sheet1!M216</f>
        <v>46387</v>
      </c>
      <c r="N216" s="82" t="str">
        <f>[1]Sheet1!N216</f>
        <v>Si</v>
      </c>
      <c r="O216" s="126" t="str">
        <f>[1]Sheet1!O216</f>
        <v>G&amp;A</v>
      </c>
      <c r="P216" s="126" t="str">
        <f>[1]Sheet1!P216</f>
        <v>77769</v>
      </c>
      <c r="Q216" s="126" t="str">
        <f>[1]Sheet1!Q216</f>
        <v>Otro</v>
      </c>
      <c r="R216" s="126" t="str">
        <f>[1]Sheet1!R216</f>
        <v>El proceso de matrícula para alumnos subvencionados es manual, teniendo que acceder personal administrativo a cambio el estado a cada alumno en Idiomas UPC. Asimismo, los alumnos postgrado no pueden realizar su automatrícula (como en pregrado) teniendo que realizarlo el personal administrativo desde Socrates.</v>
      </c>
      <c r="S216" s="126" t="str">
        <f>[1]Sheet1!S216</f>
        <v>El cambio de estado a los alumnos subvencionados debe ser automático y Idiomas UPC debe permitir la automatrícula de los alumnos postgrado.</v>
      </c>
      <c r="T216" s="126" t="str">
        <f>[1]Sheet1!T216</f>
        <v>WeTalk.</v>
      </c>
      <c r="U216" s="126" t="str">
        <f>[1]Sheet1!U216</f>
        <v>Alumnos</v>
      </c>
      <c r="V216" s="126" t="str">
        <f>[1]Sheet1!V216</f>
        <v>Excelencia operativa</v>
      </c>
      <c r="W216" s="126" t="str">
        <f>[1]Sheet1!W216</f>
        <v>No</v>
      </c>
      <c r="X216" s="126" t="str">
        <f>[1]Sheet1!X216</f>
        <v>Mayor a S/500,000.00</v>
      </c>
      <c r="Y216" s="126" t="str">
        <f>[1]Sheet1!Y216</f>
        <v>Mejor experiencia del alumno
Reducción de FTE en el proceso</v>
      </c>
      <c r="Z216" s="45" t="str">
        <f>[1]Sheet1!Z216</f>
        <v>https://educorpperu-my.sharepoint.com/personal/diana_zapata_laureate_pe1/_layouts/15/Doc.aspx?sourcedoc=%7BF283DBE4-81C4-4617-B304-54D7AF381373%7D&amp;file=LEAN%2BIA_Pitch%20TI_WeTALK%20(1)_Nicolas%20Morales%20Chum%201.pptx&amp;action=edit&amp;mobileredirect=true</v>
      </c>
      <c r="AA216" s="45">
        <f>[1]Sheet1!AA216</f>
        <v>3.3</v>
      </c>
    </row>
    <row r="217" spans="1:27" ht="27.75" customHeight="1">
      <c r="A217" s="45">
        <f>[1]Sheet1!A217</f>
        <v>243</v>
      </c>
      <c r="B217" s="125">
        <f>[1]Sheet1!B217</f>
        <v>46190.674432870401</v>
      </c>
      <c r="C217" s="125">
        <f>[1]Sheet1!C217</f>
        <v>46190.705972222197</v>
      </c>
      <c r="D217" s="126" t="str">
        <f>[1]Sheet1!D217</f>
        <v>angela.lucano@laureate.pe</v>
      </c>
      <c r="E217" s="126" t="str">
        <f>[1]Sheet1!E217</f>
        <v>Angela Lucano Carranza</v>
      </c>
      <c r="F217" s="126" t="str">
        <f>[1]Sheet1!F217</f>
        <v>CIBERTEC - Implementación de mecanismo de redireccionamiento post cambio de contraseña hacia Aula Virtual (BB) integrado con Microsoft Password Reset</v>
      </c>
      <c r="G217" s="126" t="str">
        <f>[1]Sheet1!G217</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7" s="126" t="str">
        <f>[1]Sheet1!H217</f>
        <v>CIB</v>
      </c>
      <c r="I217" s="126" t="str">
        <f>[1]Sheet1!I217</f>
        <v>Mónica García - VP Operaciones Digitales y Online</v>
      </c>
      <c r="J217" s="126" t="str">
        <f>[1]Sheet1!J217</f>
        <v>Antonio Rodriguez-Campra</v>
      </c>
      <c r="K217" s="126" t="str">
        <f>[1]Sheet1!K217</f>
        <v>https://educorpperu-my.sharepoint.com/personal/diana_zapata_laureate_pe1/Documents/Aplicaciones/Microsoft%20Forms/REGISTRO%20DE%20INICIATIVAS%20-%20GESTI%C3%93N%20DE%20LA%20DEMANDA%20(2%201/Pregunta/Aprobaci%C3%B3n%20de%20la%20iniciativa%20-%20Antonio%20Campra_Angela%20Lucano%20Carran.pdf</v>
      </c>
      <c r="L217" s="126" t="str">
        <f>[1]Sheet1!L217</f>
        <v>Ángela Lucano</v>
      </c>
      <c r="M217" s="82">
        <f>[1]Sheet1!M217</f>
        <v>46203</v>
      </c>
      <c r="N217" s="82" t="str">
        <f>[1]Sheet1!N217</f>
        <v>No</v>
      </c>
      <c r="O217" s="126">
        <f>[1]Sheet1!O217</f>
        <v>0</v>
      </c>
      <c r="P217" s="126">
        <f>[1]Sheet1!P217</f>
        <v>0</v>
      </c>
      <c r="Q217" s="126" t="str">
        <f>[1]Sheet1!Q217</f>
        <v>Otro</v>
      </c>
      <c r="R217" s="126" t="str">
        <f>[1]Sheet1!R217</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7" s="126" t="str">
        <f>[1]Sheet1!S217</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7" s="126" t="str">
        <f>[1]Sheet1!T217</f>
        <v>Onboarding digital del estudiante
Acceso y adopción de plataformas académicas
Experiencia del alumno
Retención y permanencia estudiantil
Soporte y autogestión digital</v>
      </c>
      <c r="U217" s="126" t="str">
        <f>[1]Sheet1!U217</f>
        <v>Alumnos</v>
      </c>
      <c r="V217" s="126" t="str">
        <f>[1]Sheet1!V217</f>
        <v>Experiencia</v>
      </c>
      <c r="W217" s="126" t="str">
        <f>[1]Sheet1!W217</f>
        <v>No</v>
      </c>
      <c r="X217" s="126" t="str">
        <f>[1]Sheet1!X217</f>
        <v>No cuantificado o S/0</v>
      </c>
      <c r="Y217" s="126" t="str">
        <f>[1]Sheet1!Y217</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7" s="45" t="str">
        <f>[1]Sheet1!Z217</f>
        <v>https://educorpperu-my.sharepoint.com/personal/diana_zapata_laureate_pe1/Documents/Aplicaciones/Microsoft%20Forms/REGISTRO%20DE%20INICIATIVAS%20-%20GESTI%C3%93N%20DE%20LA%20DEMANDA%20(2%201/Adjuntar%20sustentos%20que%20ayuden%20al%20entendimiento%20de/Iniciativas%20priorizadas_Angela%20Lucano%20Carran.pdf</v>
      </c>
      <c r="AA217" s="45">
        <f>[1]Sheet1!AA217</f>
        <v>1.3</v>
      </c>
    </row>
    <row r="218" spans="1:27" ht="34.5" customHeight="1">
      <c r="A218" s="45">
        <f>[1]Sheet1!A218</f>
        <v>244</v>
      </c>
      <c r="B218" s="125">
        <f>[1]Sheet1!B218</f>
        <v>46190.706041666701</v>
      </c>
      <c r="C218" s="125">
        <f>[1]Sheet1!C218</f>
        <v>46190.709131944401</v>
      </c>
      <c r="D218" s="126" t="str">
        <f>[1]Sheet1!D218</f>
        <v>angela.lucano@laureate.pe</v>
      </c>
      <c r="E218" s="126" t="str">
        <f>[1]Sheet1!E218</f>
        <v>Angela Lucano Carranza</v>
      </c>
      <c r="F218" s="126" t="str">
        <f>[1]Sheet1!F218</f>
        <v>UPN - Implementación de mecanismo de redireccionamiento post cambio de contraseña hacia Aula Virtual (BB) integrado con Microsoft Password Reset</v>
      </c>
      <c r="G218" s="126" t="str">
        <f>[1]Sheet1!G218</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18" s="126" t="str">
        <f>[1]Sheet1!H218</f>
        <v>UPN</v>
      </c>
      <c r="I218" s="126" t="str">
        <f>[1]Sheet1!I218</f>
        <v>Mónica García - VP Operaciones Digitales y Online</v>
      </c>
      <c r="J218" s="126" t="str">
        <f>[1]Sheet1!J218</f>
        <v>Antonio Rodriguez-Campra</v>
      </c>
      <c r="K218" s="126" t="str">
        <f>[1]Sheet1!K218</f>
        <v>https://educorpperu-my.sharepoint.com/personal/diana_zapata_laureate_pe1/Documents/Aplicaciones/Microsoft%20Forms/REGISTRO%20DE%20INICIATIVAS%20-%20GESTI%C3%93N%20DE%20LA%20DEMANDA%20(2%201/Pregunta/Aprobaci%C3%B3n%20de%20la%20iniciativa%20-%20Antonio%20Campra_Angela%20Lucano%20Carran%201.pdf</v>
      </c>
      <c r="L218" s="126" t="str">
        <f>[1]Sheet1!L218</f>
        <v>Ángela Lucano</v>
      </c>
      <c r="M218" s="82">
        <f>[1]Sheet1!M218</f>
        <v>46203</v>
      </c>
      <c r="N218" s="82" t="str">
        <f>[1]Sheet1!N218</f>
        <v>No</v>
      </c>
      <c r="O218" s="126">
        <f>[1]Sheet1!O218</f>
        <v>0</v>
      </c>
      <c r="P218" s="126">
        <f>[1]Sheet1!P218</f>
        <v>0</v>
      </c>
      <c r="Q218" s="126" t="str">
        <f>[1]Sheet1!Q218</f>
        <v>Otro</v>
      </c>
      <c r="R218" s="126" t="str">
        <f>[1]Sheet1!R218</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18" s="126" t="str">
        <f>[1]Sheet1!S218</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18" s="126" t="str">
        <f>[1]Sheet1!T218</f>
        <v>Onboarding del estudiante
Acceso y adopción de plataformas académicas
Experiencia del alumno
Retención y permanencia estudiantil
Soporte y autogestión digital</v>
      </c>
      <c r="U218" s="126" t="str">
        <f>[1]Sheet1!U218</f>
        <v>Alumnos</v>
      </c>
      <c r="V218" s="126" t="str">
        <f>[1]Sheet1!V218</f>
        <v>Experiencia</v>
      </c>
      <c r="W218" s="126" t="str">
        <f>[1]Sheet1!W218</f>
        <v>No</v>
      </c>
      <c r="X218" s="126" t="str">
        <f>[1]Sheet1!X218</f>
        <v>No cuantificado o S/0</v>
      </c>
      <c r="Y218" s="126" t="str">
        <f>[1]Sheet1!Y218</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18" s="45" t="str">
        <f>[1]Sheet1!Z218</f>
        <v>https://educorpperu-my.sharepoint.com/personal/diana_zapata_laureate_pe1/Documents/Aplicaciones/Microsoft%20Forms/REGISTRO%20DE%20INICIATIVAS%20-%20GESTI%C3%93N%20DE%20LA%20DEMANDA%20(2%201/Adjuntar%20sustentos%20que%20ayuden%20al%20entendimiento%20de/Iniciativas%20priorizadas_Angela%20Lucano%20Carran%201.pdf</v>
      </c>
      <c r="AA218" s="45">
        <f>[1]Sheet1!AA218</f>
        <v>1.3</v>
      </c>
    </row>
    <row r="219" spans="1:27" ht="38.25" customHeight="1">
      <c r="A219" s="45">
        <f>[1]Sheet1!A219</f>
        <v>245</v>
      </c>
      <c r="B219" s="125">
        <f>[1]Sheet1!B219</f>
        <v>46190.7096296296</v>
      </c>
      <c r="C219" s="125">
        <f>[1]Sheet1!C219</f>
        <v>46190.715300925898</v>
      </c>
      <c r="D219" s="126" t="str">
        <f>[1]Sheet1!D219</f>
        <v>angela.lucano@laureate.pe</v>
      </c>
      <c r="E219" s="126" t="str">
        <f>[1]Sheet1!E219</f>
        <v>Angela Lucano Carranza</v>
      </c>
      <c r="F219" s="126" t="str">
        <f>[1]Sheet1!F219</f>
        <v>Solución temporal CIB: Inclusión de mensaje con acceso a Aula Virtual (BB) posterior al cambio de contraseña</v>
      </c>
      <c r="G219" s="126" t="str">
        <f>[1]Sheet1!G219</f>
        <v>Necesitamos incorporar un mensaje informativo en Sócrates CIB al finalizar el proceso de cambio de contraseña, incluyendo el enlace de acceso a Aula Virtual (BB), para que los estudiantes puedan continuar de manera guiada su acceso a los servicios académicos digitales, logrando mejorar la experiencia del alumno, facilitar el onboarding digital y reducir fricciones en el acceso a plataformas críticas. El texto debe decir: "Ingresa a tu aula virtual aquí: *ENLACE DE LOGIN DE BLACKBOARD*"</v>
      </c>
      <c r="H219" s="126" t="str">
        <f>[1]Sheet1!H219</f>
        <v>CIB</v>
      </c>
      <c r="I219" s="126" t="str">
        <f>[1]Sheet1!I219</f>
        <v>Mónica García - VP Operaciones Digitales y Online</v>
      </c>
      <c r="J219" s="126" t="str">
        <f>[1]Sheet1!J219</f>
        <v>Antonio Rodriguez-Campra</v>
      </c>
      <c r="K219" s="126" t="str">
        <f>[1]Sheet1!K219</f>
        <v>https://educorpperu-my.sharepoint.com/personal/diana_zapata_laureate_pe1/Documents/Aplicaciones/Microsoft%20Forms/REGISTRO%20DE%20INICIATIVAS%20-%20GESTI%C3%93N%20DE%20LA%20DEMANDA%20(2%201/Pregunta/Aprobaci%C3%B3n%20de%20la%20iniciativa%20-%20Antonio%20Campra_Angela%20Lucano%20Carran%202.pdf</v>
      </c>
      <c r="L219" s="126" t="str">
        <f>[1]Sheet1!L219</f>
        <v>Ángela Lucano</v>
      </c>
      <c r="M219" s="82">
        <f>[1]Sheet1!M219</f>
        <v>46203</v>
      </c>
      <c r="N219" s="82" t="str">
        <f>[1]Sheet1!N219</f>
        <v>No</v>
      </c>
      <c r="O219" s="126">
        <f>[1]Sheet1!O219</f>
        <v>0</v>
      </c>
      <c r="P219" s="126">
        <f>[1]Sheet1!P219</f>
        <v>0</v>
      </c>
      <c r="Q219" s="126" t="str">
        <f>[1]Sheet1!Q219</f>
        <v>Otro</v>
      </c>
      <c r="R219" s="126" t="str">
        <f>[1]Sheet1!R219</f>
        <v>Actualmente, luego de completar el cambio de contraseña mediante Sócrates CIB, los usuarios no cuentan con una guía o acceso directo hacia Aula Virtual (BB). Esta situación genera fricción en la experiencia digital, incrementa la probabilidad de abandono del flujo de acceso y puede derivar en consultas adicionales a soporte o deserción, especialmente durante etapas de incorporación y actividad académica.</v>
      </c>
      <c r="S219" s="126" t="str">
        <f>[1]Sheet1!S219</f>
        <v>Al culminar exitosamente el cambio de contraseña en Sócrates CIB, el usuario visualizará un mensaje informativo con acceso directo a Aula Virtual (BB), permitiéndole continuar inmediatamente con sus actividades académicas. Esta solución temporal busca mejorar la experiencia del estudiante mientras se implementa una solución definitiva de redireccionamiento automático.</v>
      </c>
      <c r="T219" s="126" t="str">
        <f>[1]Sheet1!T219</f>
        <v>Procesos: Cambio y recuperación de contraseña, Onboarding digital del estudiante, Acceso a plataformas académicas, Autenticación e inicio de sesión, Navegación entre servicios digitales institucionales, Adopción y uso de Aula Virtual (BB), Atención de incidencias de acceso y Experiencia digital del alumno.
Áreas: Experiencia del Alumno, Educación Virtual, Mesa de Ayuda y Soporte TI, Operaciones Académicas, Analítica y Retención Estudiantil.</v>
      </c>
      <c r="U219" s="126" t="str">
        <f>[1]Sheet1!U219</f>
        <v>Alumnos</v>
      </c>
      <c r="V219" s="126" t="str">
        <f>[1]Sheet1!V219</f>
        <v>Experiencia</v>
      </c>
      <c r="W219" s="126" t="str">
        <f>[1]Sheet1!W219</f>
        <v>No</v>
      </c>
      <c r="X219" s="126" t="str">
        <f>[1]Sheet1!X219</f>
        <v>No cuantificado o S/0</v>
      </c>
      <c r="Y219" s="126" t="str">
        <f>[1]Sheet1!Y219</f>
        <v>- Mejora la experiencia del alumno al proporcionar una guía clara hacia Aula Virtual (BB).
- Facilita el onboarding digital mediante un acceso más visible y sencillo a plataformas académicas.
- Incrementa la adopción y uso oportuno de Aula Virtual tras el cambio de contraseña.
- Contribuye a la retención estudiantil al disminuir fricciones en el acceso a servicios digitales.</v>
      </c>
      <c r="Z219" s="45" t="str">
        <f>[1]Sheet1!Z219</f>
        <v>https://educorpperu-my.sharepoint.com/personal/diana_zapata_laureate_pe1/Documents/Aplicaciones/Microsoft%20Forms/REGISTRO%20DE%20INICIATIVAS%20-%20GESTI%C3%93N%20DE%20LA%20DEMANDA%20(2%201/Adjuntar%20sustentos%20que%20ayuden%20al%20entendimiento%20de/imagen%20(1)_Angela%20Lucano%20Carran.jpeg</v>
      </c>
      <c r="AA219" s="45">
        <f>[1]Sheet1!AA219</f>
        <v>1.3</v>
      </c>
    </row>
    <row r="220" spans="1:27" ht="29.25" customHeight="1">
      <c r="A220" s="45">
        <f>[1]Sheet1!A220</f>
        <v>246</v>
      </c>
      <c r="B220" s="125">
        <f>[1]Sheet1!B220</f>
        <v>46190.715405092596</v>
      </c>
      <c r="C220" s="125">
        <f>[1]Sheet1!C220</f>
        <v>46190.718449074098</v>
      </c>
      <c r="D220" s="126" t="str">
        <f>[1]Sheet1!D220</f>
        <v>angela.lucano@laureate.pe</v>
      </c>
      <c r="E220" s="126" t="str">
        <f>[1]Sheet1!E220</f>
        <v>Angela Lucano Carranza</v>
      </c>
      <c r="F220" s="126" t="str">
        <f>[1]Sheet1!F220</f>
        <v>Habilitación de capacidad editable en cursos de Onboarding de Banner CIB para agrupación masiva de estudiantes en Blackboard</v>
      </c>
      <c r="G220" s="126" t="str">
        <f>[1]Sheet1!G220</f>
        <v>Necesitamos habilitar una capacidad editable (máximo 3000 estudiantes) en los cursos de Onboarding de Banner CIB, para que la asignación y agrupación de estudiantes nuevos en Blackboard se realice de manera eficiente, logrando optimizar la gestión de comunicaciones, fortalecer el seguimiento temprano y contribuir a la reducción de la deserción estudiantil.</v>
      </c>
      <c r="H220" s="126" t="str">
        <f>[1]Sheet1!H220</f>
        <v>CIB</v>
      </c>
      <c r="I220" s="126" t="str">
        <f>[1]Sheet1!I220</f>
        <v>Mónica García - VP Operaciones Digitales y Online</v>
      </c>
      <c r="J220" s="126" t="str">
        <f>[1]Sheet1!J220</f>
        <v>Antonio Rodriguez-Campra</v>
      </c>
      <c r="K220" s="126" t="str">
        <f>[1]Sheet1!K220</f>
        <v>https://educorpperu-my.sharepoint.com/personal/diana_zapata_laureate_pe1/Documents/Aplicaciones/Microsoft%20Forms/REGISTRO%20DE%20INICIATIVAS%20-%20GESTI%C3%93N%20DE%20LA%20DEMANDA%20(2%201/Pregunta/Aprobaci%C3%B3n%20de%20la%20iniciativa%20-%20Antonio%20Campra_Angela%20Lucano%20Carran%203.pdf</v>
      </c>
      <c r="L220" s="126" t="str">
        <f>[1]Sheet1!L220</f>
        <v>Ángela Lucano</v>
      </c>
      <c r="M220" s="82">
        <f>[1]Sheet1!M220</f>
        <v>46203</v>
      </c>
      <c r="N220" s="82" t="str">
        <f>[1]Sheet1!N220</f>
        <v>No</v>
      </c>
      <c r="O220" s="126">
        <f>[1]Sheet1!O220</f>
        <v>0</v>
      </c>
      <c r="P220" s="126">
        <f>[1]Sheet1!P220</f>
        <v>0</v>
      </c>
      <c r="Q220" s="126" t="str">
        <f>[1]Sheet1!Q220</f>
        <v>Otro</v>
      </c>
      <c r="R220" s="126" t="str">
        <f>[1]Sheet1!R220</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220" s="126" t="str">
        <f>[1]Sheet1!S220</f>
        <v>Se espera contar con cursos de Onboarding en Banner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220" s="126" t="str">
        <f>[1]Sheet1!T220</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220" s="126" t="str">
        <f>[1]Sheet1!U220</f>
        <v>Alumnos</v>
      </c>
      <c r="V220" s="126" t="str">
        <f>[1]Sheet1!V220</f>
        <v>Excelencia operativa</v>
      </c>
      <c r="W220" s="126" t="str">
        <f>[1]Sheet1!W220</f>
        <v>No</v>
      </c>
      <c r="X220" s="126" t="str">
        <f>[1]Sheet1!X220</f>
        <v>No cuantificado o S/0</v>
      </c>
      <c r="Y220" s="126" t="str">
        <f>[1]Sheet1!Y220</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220" s="45" t="str">
        <f>[1]Sheet1!Z220</f>
        <v>https://educorpperu-my.sharepoint.com/personal/diana_zapata_laureate_pe1/Documents/Aplicaciones/Microsoft%20Forms/REGISTRO%20DE%20INICIATIVAS%20-%20GESTI%C3%93N%20DE%20LA%20DEMANDA%20(2%201/Adjuntar%20sustentos%20que%20ayuden%20al%20entendimiento%20de/Iniciativas%20priorizadas_Angela%20Lucano%20Carran%202.pdf</v>
      </c>
      <c r="AA220" s="45">
        <f>[1]Sheet1!AA220</f>
        <v>1.2000000000000002</v>
      </c>
    </row>
    <row r="221" spans="1:27" ht="32.25" customHeight="1">
      <c r="A221" s="45">
        <f>[1]Sheet1!A221</f>
        <v>247</v>
      </c>
      <c r="B221" s="125">
        <f>[1]Sheet1!B221</f>
        <v>46190.718715277799</v>
      </c>
      <c r="C221" s="125">
        <f>[1]Sheet1!C221</f>
        <v>46190.722280092603</v>
      </c>
      <c r="D221" s="126" t="str">
        <f>[1]Sheet1!D221</f>
        <v>angela.lucano@laureate.pe</v>
      </c>
      <c r="E221" s="126" t="str">
        <f>[1]Sheet1!E221</f>
        <v>Angela Lucano Carranza</v>
      </c>
      <c r="F221" s="126" t="str">
        <f>[1]Sheet1!F221</f>
        <v>CIB: Acceso anticipado a cursos en Blackboard mediante habilitación temprana de NRC seleccionados</v>
      </c>
      <c r="G221" s="126" t="str">
        <f>[1]Sheet1!G221</f>
        <v>Necesitamos habilitar de manera anticipada en Blackboard los NRC seleccionados correspondientes a cursos de primer ciclo o definidos para carreras a distancia, para que los estudiantes accedan tempranamente a sus recursos académicos y procesos de onboarding, logrando mejorar la experiencia del alumno, fortalecer su preparación previa al inicio de clases y contribuir a la retención estudiantil.</v>
      </c>
      <c r="H221" s="126" t="str">
        <f>[1]Sheet1!H221</f>
        <v>CIB</v>
      </c>
      <c r="I221" s="126" t="str">
        <f>[1]Sheet1!I221</f>
        <v>Mónica García - VP Operaciones Digitales y Online</v>
      </c>
      <c r="J221" s="126" t="str">
        <f>[1]Sheet1!J221</f>
        <v>Antonio Rodriguez-Campra</v>
      </c>
      <c r="K221" s="126" t="str">
        <f>[1]Sheet1!K221</f>
        <v>https://educorpperu-my.sharepoint.com/personal/diana_zapata_laureate_pe1/Documents/Aplicaciones/Microsoft%20Forms/REGISTRO%20DE%20INICIATIVAS%20-%20GESTI%C3%93N%20DE%20LA%20DEMANDA%20(2%201/Pregunta/Aprobaci%C3%B3n%20de%20la%20iniciativa%20-%20Antonio%20Campra_Angela%20Lucano%20Carran%204.pdf</v>
      </c>
      <c r="L221" s="126" t="str">
        <f>[1]Sheet1!L221</f>
        <v>Ángela Lucano</v>
      </c>
      <c r="M221" s="82">
        <f>[1]Sheet1!M221</f>
        <v>46203</v>
      </c>
      <c r="N221" s="82" t="str">
        <f>[1]Sheet1!N221</f>
        <v>No</v>
      </c>
      <c r="O221" s="126">
        <f>[1]Sheet1!O221</f>
        <v>0</v>
      </c>
      <c r="P221" s="126">
        <f>[1]Sheet1!P221</f>
        <v>0</v>
      </c>
      <c r="Q221" s="126" t="str">
        <f>[1]Sheet1!Q221</f>
        <v>Otro</v>
      </c>
      <c r="R221" s="126" t="str">
        <f>[1]Sheet1!R221</f>
        <v>Actualmente, los cursos en Blackboard son habilitados próximos al inicio del periodo académico, limitando el acceso temprano de los estudiantes a información relevante, contenidos introductorios y actividades de onboarding. Esta situación reduce las oportunidades de familiarización con el entorno virtual, dificulta la preparación anticipada y restringe las acciones de acompañamiento temprano, especialmente para estudiantes de primer ciclo y modalidades a distancia.</v>
      </c>
      <c r="S221" s="126" t="str">
        <f>[1]Sheet1!S221</f>
        <v>Se espera habilitar en Blackboard los NRC seleccionados con una anticipación flexible de al menos 30 días antes del inicio de clases, permitiendo que los estudiantes accedan tempranamente a sus cursos y recursos académicos. Esto facilitará el onboarding digital, promoverá una mayor interacción previa al inicio del ciclo y fortalecerá las estrategias institucionales de acompañamiento y permanencia estudiantil.</v>
      </c>
      <c r="T221" s="126" t="str">
        <f>[1]Sheet1!T221</f>
        <v>Procesos: Onboarding digital del estudiante, Habilitación y publicación de cursos en Blackboard, Gestión de NRC y periodos académicos, Comunicación y acompañamiento previo al inicio de clases, Gestión de la experiencia del estudiante, Analítica de participación y engagement, Retención y permanencia estudiantil.
Áreas: Experiencia del Alumno, Educación Virtual, Operaciones Académicas, Analítica y Retención Estudiantil, Servicios al Estudiante.</v>
      </c>
      <c r="U221" s="126" t="str">
        <f>[1]Sheet1!U221</f>
        <v>Alumnos</v>
      </c>
      <c r="V221" s="126" t="str">
        <f>[1]Sheet1!V221</f>
        <v>Experiencia</v>
      </c>
      <c r="W221" s="126" t="str">
        <f>[1]Sheet1!W221</f>
        <v>No</v>
      </c>
      <c r="X221" s="126" t="str">
        <f>[1]Sheet1!X221</f>
        <v>No cuantificado o S/0</v>
      </c>
      <c r="Y221" s="126" t="str">
        <f>[1]Sheet1!Y221</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221" s="45" t="str">
        <f>[1]Sheet1!Z221</f>
        <v>https://educorpperu-my.sharepoint.com/personal/diana_zapata_laureate_pe1/Documents/Aplicaciones/Microsoft%20Forms/REGISTRO%20DE%20INICIATIVAS%20-%20GESTI%C3%93N%20DE%20LA%20DEMANDA%20(2%201/Adjuntar%20sustentos%20que%20ayuden%20al%20entendimiento%20de/Iniciativas%20priorizadas_Angela%20Lucano%20Carran%203.pdf</v>
      </c>
      <c r="AA221" s="45">
        <f>[1]Sheet1!AA221</f>
        <v>1.3</v>
      </c>
    </row>
    <row r="222" spans="1:27" ht="49.5" customHeight="1">
      <c r="A222" s="45">
        <f>[1]Sheet1!A222</f>
        <v>248</v>
      </c>
      <c r="B222" s="125">
        <f>[1]Sheet1!B222</f>
        <v>46194.373993055597</v>
      </c>
      <c r="C222" s="125">
        <f>[1]Sheet1!C222</f>
        <v>46195.465682870403</v>
      </c>
      <c r="D222" s="126" t="str">
        <f>[1]Sheet1!D222</f>
        <v>angela.lucano@laureate.pe</v>
      </c>
      <c r="E222" s="126" t="str">
        <f>[1]Sheet1!E222</f>
        <v>Angela Lucano Carranza</v>
      </c>
      <c r="F222" s="126" t="str">
        <f>[1]Sheet1!F222</f>
        <v>Validación automática del requisito de idioma para el trámite de Carpeta Bachiller</v>
      </c>
      <c r="G222" s="126" t="str">
        <f>[1]Sheet1!G222</f>
        <v>Necesitamos automatizar la validación del requisito institucional de idioma durante el trámite de Carpeta Bachiller, para que el sistema determine automáticamente si el estudiante cumple con las condiciones académicas requeridas y elimine la necesidad de realizar el proceso manual de visado cuando corresponda, logrando reducir los tiempos de atención, optimizar la operación del Centro de Idiomas y mejorar la experiencia del estudiante.</v>
      </c>
      <c r="H222" s="126" t="str">
        <f>[1]Sheet1!H222</f>
        <v>UPN</v>
      </c>
      <c r="I222" s="126" t="str">
        <f>[1]Sheet1!I222</f>
        <v>Martín Santana - Rectorado UPN</v>
      </c>
      <c r="J222" s="126" t="str">
        <f>[1]Sheet1!J222</f>
        <v>Luis Eyzaguirre</v>
      </c>
      <c r="K222" s="126" t="str">
        <f>[1]Sheet1!K222</f>
        <v>https://educorpperu-my.sharepoint.com/personal/diana_zapata_laureate_pe1/Documents/Aplicaciones/Microsoft%20Forms/REGISTRO%20DE%20INICIATIVAS%20-%20GESTI%C3%93N%20DE%20LA%20DEMANDA%20(2%201/Pregunta/VB_Automatizaci%C3%B3n%20del%20proceso%20de%20visado%20de%20pr_Angela%20Lucano%20Carran.pdf</v>
      </c>
      <c r="L222" s="126" t="str">
        <f>[1]Sheet1!L222</f>
        <v>Ángela Lucano</v>
      </c>
      <c r="M222" s="82">
        <f>[1]Sheet1!M222</f>
        <v>46310</v>
      </c>
      <c r="N222" s="82" t="str">
        <f>[1]Sheet1!N222</f>
        <v>No</v>
      </c>
      <c r="O222" s="126">
        <f>[1]Sheet1!O222</f>
        <v>0</v>
      </c>
      <c r="P222" s="126">
        <f>[1]Sheet1!P222</f>
        <v>0</v>
      </c>
      <c r="Q222" s="126" t="str">
        <f>[1]Sheet1!Q222</f>
        <v>Otro</v>
      </c>
      <c r="R222" s="126" t="str">
        <f>[1]Sheet1!R222</f>
        <v>Actualmente, para completar el trámite de obtención del grado de bachiller, el estudiante debe gestionar la validación de su requisito de idioma mediante un proceso manual que contempla la solicitud del certificado, el visado a través de Contacto UPN y posteriormente la solicitud de la Carpeta Bachiller. Este flujo puede tomar hasta 18 días hábiles y requiere intervención operativa del Centro de Idiomas para validar información que ya se encuentra disponible en los sistemas institucionales. El crecimiento sostenido de los programas de idiomas, especialmente portugués, incrementará significativamente el volumen de solicitudes de visado, generando una mayor carga operativa y afectando la escalabilidad del proceso.</v>
      </c>
      <c r="S222" s="126" t="str">
        <f>[1]Sheet1!S222</f>
        <v>Se espera que el sistema valide automáticamente el cumplimiento del requisito institucional de idioma utilizando la información académica registrada en Banner. Cuando el estudiante cumpla las condiciones definidas, el sistema deberá reconocer automáticamente el cumplimiento del requisito dentro del trámite de Carpeta Bachiller, evitando la necesidad de realizar el visado manual. Asimismo, deberá reflejar el resultado de la validación tanto para el estudiante como para los equipos de backoffice responsables de la revisión de solicitudes.</v>
      </c>
      <c r="T222" s="126" t="str">
        <f>[1]Sheet1!T222</f>
        <v>Procesos: Trámite de Carpeta Bachiller, Validación del requisito institucional de idioma, Visado de certificados de idioma, Gestión documental académica, Atención de solicitudes a través de Contacto UPN, Gestión de egreso, Obtención del grado de bachiller.
Áreas: Centro de Idiomas, Grados y Títulos, Registro Académico, Servicios al Estudiante, Operaciones Académicas, Experiencia del Alumno y TI.</v>
      </c>
      <c r="U222" s="126" t="str">
        <f>[1]Sheet1!U222</f>
        <v>Alumnos</v>
      </c>
      <c r="V222" s="126" t="str">
        <f>[1]Sheet1!V222</f>
        <v>Crecimiento escalable</v>
      </c>
      <c r="W222" s="126" t="str">
        <f>[1]Sheet1!W222</f>
        <v>No</v>
      </c>
      <c r="X222" s="126" t="str">
        <f>[1]Sheet1!X222</f>
        <v>Mayor a S/500,000.00</v>
      </c>
      <c r="Y222" s="126" t="str">
        <f>[1]Sheet1!Y222</f>
        <v>Elimina la necesidad de visado manual para estudiantes que cumplen automáticamente el requisito.
Reduce significativamente la carga operativa del Centro de Idiomas.
Incrementa la escalabilidad del proceso ante el crecimiento de estudiantes de programas de idiomas.
Mejora la experiencia del estudiante al eliminar pasos administrativos innecesarios.
Reduce errores humanos y duplicidad de validaciones.
Mejora la trazabilidad y control del proceso mediante validaciones sistémicas.
Facilita la generación de reportes y seguimiento de cumplimiento.
Optimiza la gestión de solicitudes de Carpeta Bachiller.
Impacto en ingresos
Precio de la Carpeta Bachiller: S/ 1,246 (incluye IGV).
Meta 2025: 10,948 carpetas.
Ingreso proyectado: S/ 13.6 MM.
La automatización permitirá habilitar oportunamente a estudiantes que ya cumplen los requisitos, facilitando su acceso al proceso de Carpeta Bachiller.</v>
      </c>
      <c r="Z222" s="45" t="str">
        <f>[1]Sheet1!Z222</f>
        <v>https://educorpperu-my.sharepoint.com/personal/diana_zapata_laureate_pe1/_layouts/15/Doc.aspx?sourcedoc=%7B61ABEAF0-CF85-437F-813D-0681B373A4E0%7D&amp;file=Solicitud%20de%20requerimiento%20Automatizaci%C3%B3n%20de_Angela%20Lucano%20Carran.pptx&amp;action=edit&amp;mobileredirect=true; https://educorpperu-my.sharepoint.com/personal/diana_zapata_laureate_pe1/_layouts/15/Doc.aspx?sourcedoc=%7B5EC1EF0D-6110-431F-A353-C4C09B8E4B97%7D&amp;file=analisis%20y%20propuesta%20de%20desarrollo_%20Portugues_Angela%20Lucano%20Carran.docx&amp;action=default&amp;mobileredirect=true</v>
      </c>
      <c r="AA222" s="45">
        <f>[1]Sheet1!AA222</f>
        <v>2</v>
      </c>
    </row>
    <row r="223" spans="1:27" ht="49.5" customHeight="1">
      <c r="A223" s="45">
        <f>[1]Sheet1!A223</f>
        <v>249</v>
      </c>
      <c r="B223" s="125">
        <f>[1]Sheet1!B223</f>
        <v>46196.657141203701</v>
      </c>
      <c r="C223" s="125">
        <f>[1]Sheet1!C223</f>
        <v>46196.657627314802</v>
      </c>
      <c r="D223" s="126" t="str">
        <f>[1]Sheet1!D223</f>
        <v>josselin.aponte@laureate.pe</v>
      </c>
      <c r="E223" s="126" t="str">
        <f>[1]Sheet1!E223</f>
        <v>Josselin Aponte Balladares</v>
      </c>
      <c r="F223" s="126" t="str">
        <f>[1]Sheet1!F223</f>
        <v>Automatizar el registro de productos financieron de UPC</v>
      </c>
      <c r="G223" s="126" t="str">
        <f>[1]Sheet1!G223</f>
        <v xml:space="preserve">Necesitamos automatizar el registro de los productos financieros UPC otorgados durante las campañas de matrícula, para agilizar el proceso de retención y reducir los tiempos operativos (60 horas-hombre por campaña), brindando mayor credibilidad, reduciendo los reclamos y desconfianza de los alumnos, logrando alcanzar las metas de matrícula de cada intake y así impacto revenue de UPC.
</v>
      </c>
      <c r="H223" s="126" t="str">
        <f>[1]Sheet1!H223</f>
        <v>UPC</v>
      </c>
      <c r="I223" s="126" t="str">
        <f>[1]Sheet1!I223</f>
        <v>Álvaro Valdez - VP Operaciones</v>
      </c>
      <c r="J223" s="126" t="str">
        <f>[1]Sheet1!J223</f>
        <v>Diana Figueroa</v>
      </c>
      <c r="K223" s="126" t="str">
        <f>[1]Sheet1!K223</f>
        <v>https://educorpperu-my.sharepoint.com/personal/diana_zapata_laureate_pe1/Documents/Aplicaciones/Microsoft%20Forms/REGISTRO%20DE%20INICIATIVAS%20-%20GESTI%C3%93N%20DE%20LA%20DEMANDA%20(2%201/Pregunta/RE_%20Aprobaci%C3%B3n%20de%20solicitud%20PSFT%20PER05%20-%201805_Josselin%20Aponte%20Ball.pdf</v>
      </c>
      <c r="L223" s="126" t="str">
        <f>[1]Sheet1!L223</f>
        <v>Gerson Vereau</v>
      </c>
      <c r="M223" s="82">
        <f>[1]Sheet1!M223</f>
        <v>46296</v>
      </c>
      <c r="N223" s="82" t="str">
        <f>[1]Sheet1!N223</f>
        <v>No</v>
      </c>
      <c r="O223" s="126">
        <f>[1]Sheet1!O223</f>
        <v>0</v>
      </c>
      <c r="P223" s="126">
        <f>[1]Sheet1!P223</f>
        <v>0</v>
      </c>
      <c r="Q223" s="126" t="str">
        <f>[1]Sheet1!Q223</f>
        <v>Otro</v>
      </c>
      <c r="R223" s="126" t="str">
        <f>[1]Sheet1!R223</f>
        <v>Actualmente, el registro y la trazabilidad de los beneficios aceptados por los alumnos se gestionan mediante un proceso manual, soportado en múltiples archivos que se comparten y editan entre distintas áreas. Esta forma de trabajo genera los siguientes impactos en el negocio:
- Tiempo de correción manual de errores: 8 horas por semana para corrección y validación de información.
- Trazabilidad limitada: al no existir un registro centralizado, no es posible dar seguimiento confiable y en tiempo real al estado de cada beneficio.
- Riesgo de pérdida de información: la edición de los mismos archivos por varias áreas incrementa la probabilidad de sobrescritura o pérdida de datos durante el traspaso ( principalmente 2 equipos con 40 asesores en total que tienen el poder de edición).
- Validaciones básicas: el proceso solo cuenta con controles mínimos, lo que eleva el riesgo de error o falta de aplicación del beneficio (código escrito por asesor, validación 10 caracteres).
- Exposición a reclamos y escalamientos: ante un error o la no aplicación del beneficio, el alumno puede reclamar y escalar el caso, afectando su experiencia y la percepción de la institución (75 reclamos + 25 consultas por campañas aprox).</v>
      </c>
      <c r="S223" s="126" t="str">
        <f>[1]Sheet1!S223</f>
        <v>Agilizar el proceso de inscripción, eliminar los errores manuales y mejorar la credibilidad de los beneficios otorgados</v>
      </c>
      <c r="T223" s="126" t="str">
        <f>[1]Sheet1!T223</f>
        <v>Se busca que se ejecute la primera fase que corresponde hasta el registros de beneficios en Mi UPC (trámites) . además, del consolidado y exportación de data. El área que deberá adaptarse al nuevo formato es el equipo de Financiero, queda pendiente el VB de Yna Pacheco</v>
      </c>
      <c r="U223" s="126" t="str">
        <f>[1]Sheet1!U223</f>
        <v>Todos</v>
      </c>
      <c r="V223" s="126" t="str">
        <f>[1]Sheet1!V223</f>
        <v>Excelencia operativa</v>
      </c>
      <c r="W223" s="126" t="str">
        <f>[1]Sheet1!W223</f>
        <v>No</v>
      </c>
      <c r="X223" s="126" t="str">
        <f>[1]Sheet1!X223</f>
        <v>Mayor a S/500,000.00</v>
      </c>
      <c r="Y223" s="126" t="str">
        <f>[1]Sheet1!Y223</f>
        <v>La estrategia de retención es lograr que los alumnos con intención de no matrícula o estado de duda se matrículen en un periodo determinado, el alcance es 3,800 colocaciones de los cuales 3,600 se matrículan, esto ha generado ingresos de S/ 36 millones (gasto en beneficios: S/ 2.3 millones)</v>
      </c>
      <c r="Z223" s="45" t="str">
        <f>[1]Sheet1!Z223</f>
        <v>https://educorpperu-my.sharepoint.com/personal/diana_zapata_laureate_pe1/_layouts/15/Doc.aspx?sourcedoc=%7B040C007C-5EB2-4273-AE6B-0341EE8F1C25%7D&amp;file=FLUJO%20DE%20ACTIVACION%20_JOURNEY%20DE%20EJECUCION%20UPC_Josselin%20Aponte%20Ball.pptx&amp;action=edit&amp;mobileredirect=true</v>
      </c>
      <c r="AA223" s="45">
        <f>[1]Sheet1!AA223</f>
        <v>1.8</v>
      </c>
    </row>
    <row r="224" spans="1:27" ht="49.5" customHeight="1">
      <c r="A224" s="45">
        <f>[1]Sheet1!A224</f>
        <v>250</v>
      </c>
      <c r="B224" s="125">
        <f>[1]Sheet1!B224</f>
        <v>46195.697905092602</v>
      </c>
      <c r="C224" s="125">
        <f>[1]Sheet1!C224</f>
        <v>46196.758958333303</v>
      </c>
      <c r="D224" s="126" t="str">
        <f>[1]Sheet1!D224</f>
        <v>miriam.marca@laureate.pe</v>
      </c>
      <c r="E224" s="126" t="str">
        <f>[1]Sheet1!E224</f>
        <v>Miriam Marca Delgado</v>
      </c>
      <c r="F224" s="126" t="str">
        <f>[1]Sheet1!F224</f>
        <v>Autoservicio: Cambio de contraseña alumnos y docentes nuevos + Actualización de número celular</v>
      </c>
      <c r="G224" s="126" t="str">
        <f>[1]Sheet1!G224</f>
        <v>Necesitamos implementar un flujo de autogestión para el registro y actualización del celular y correo personal de alumnos y docentes, considerando tanto a usuarios nuevos cuyos datos son registrados por Admisión y sincronizados desde CRM hacia Banner y Microsoft Entra ID, como a usuarios regulares que pueden actualizar sus datos directamente, para que todos puedan restablecer sus contraseñas en autoservicio sin intervención de la mesa de ayuda, logrando reducir la carga operativa de TI, mejorar la experiencia del usuario y asegurar un acceso más rápido, seguro y continuo a los sistemas académicos de UPC, UPN y CIB.</v>
      </c>
      <c r="H224" s="126" t="str">
        <f>[1]Sheet1!H224</f>
        <v>UPC</v>
      </c>
      <c r="I224" s="126" t="str">
        <f>[1]Sheet1!I224</f>
        <v>Humberto Marotta - Tecnologías y transformación digital</v>
      </c>
      <c r="J224" s="126" t="str">
        <f>[1]Sheet1!J224</f>
        <v>Kelly Wong</v>
      </c>
      <c r="K224" s="126" t="str">
        <f>[1]Sheet1!K224</f>
        <v>https://educorpperu-my.sharepoint.com/personal/diana_zapata_laureate_pe1/_layouts/15/Doc.aspx?sourcedoc=%7B186F0881-74A0-4FD9-86CA-AB8BEF4DEEB3%7D&amp;file=Aprobaci%C3%B3n%20de%20la%20iniciativa%20-%20Gerente%20de%20%C3%A1rea_Miriam%20Marca%20Delgado.docx&amp;action=default&amp;mobileredirect=true</v>
      </c>
      <c r="L224" s="126" t="str">
        <f>[1]Sheet1!L224</f>
        <v>Gerson Vereau</v>
      </c>
      <c r="M224" s="82">
        <f>[1]Sheet1!M224</f>
        <v>46238</v>
      </c>
      <c r="N224" s="82" t="str">
        <f>[1]Sheet1!N224</f>
        <v>No</v>
      </c>
      <c r="O224" s="126">
        <f>[1]Sheet1!O224</f>
        <v>0</v>
      </c>
      <c r="P224" s="126">
        <f>[1]Sheet1!P224</f>
        <v>0</v>
      </c>
      <c r="Q224" s="126" t="str">
        <f>[1]Sheet1!Q224</f>
        <v>ITSM</v>
      </c>
      <c r="R224" s="126" t="str">
        <f>[1]Sheet1!R224</f>
        <v>Mesa de ayuda registra y actualiza manualmente el número de celular y el correo personal de estudiantes y docentes en Microsoft Entra ID, ya que los usuarios no pueden hacerlo por sí mismos. Esto genera una alta dependencia del soporte tecnológico,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
      <c r="S224" s="126" t="str">
        <f>[1]Sheet1!S224</f>
        <v>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En este modelo, el usuario mantiene sus datos de contacto actualizados de forma directa y validada, permitiendo habilitar el autoservicio de restablecimiento de contraseña sin intervención de la mesa de ayuda, asegurando consistencia entre sistemas, reducción de procesos manuales, mayor seguridad en la validación de identidad y una experiencia más ágil y autónoma para el acceso a los servicios académicos.</v>
      </c>
      <c r="T224" s="126" t="str">
        <f>[1]Sheet1!T224</f>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
      <c r="U224" s="126" t="str">
        <f>[1]Sheet1!U224</f>
        <v>Todos</v>
      </c>
      <c r="V224" s="126" t="str">
        <f>[1]Sheet1!V224</f>
        <v>Crecimiento escalable</v>
      </c>
      <c r="W224" s="126" t="str">
        <f>[1]Sheet1!W224</f>
        <v>No</v>
      </c>
      <c r="X224" s="126" t="str">
        <f>[1]Sheet1!X224</f>
        <v>No cuantificado o S/0</v>
      </c>
      <c r="Y224" s="126" t="str">
        <f>[1]Sheet1!Y224</f>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
      <c r="Z224" s="45" t="str">
        <f>[1]Sheet1!Z224</f>
        <v>https://educorpperu-my.sharepoint.com/personal/diana_zapata_laureate_pe1/_layouts/15/Doc.aspx?sourcedoc=%7B005529C3-5768-414A-A54D-D9386FA5F422%7D&amp;file=Formato%20Solicitud%20de%20Requerimientos%20Simplific_Miriam%20Marca%20Delgado.pptx&amp;action=edit&amp;mobileredirect=true</v>
      </c>
      <c r="AA224" s="45">
        <f>[1]Sheet1!AA224</f>
        <v>2.2999999999999998</v>
      </c>
    </row>
    <row r="225" spans="1:27" ht="177.75" customHeight="1">
      <c r="A225" s="45">
        <f>[1]Sheet1!A225</f>
        <v>251</v>
      </c>
      <c r="B225" s="125">
        <f>[1]Sheet1!B225</f>
        <v>46197.763078703698</v>
      </c>
      <c r="C225" s="125">
        <f>[1]Sheet1!C225</f>
        <v>46197.770370370403</v>
      </c>
      <c r="D225" s="126" t="str">
        <f>[1]Sheet1!D225</f>
        <v>antonio.campra@laureate.pe</v>
      </c>
      <c r="E225" s="126" t="str">
        <f>[1]Sheet1!E225</f>
        <v>Antonio Rodriguez-Campra Garcia</v>
      </c>
      <c r="F225" s="126" t="str">
        <f>[1]Sheet1!F225</f>
        <v>Asincronía Cibertec: CRM (solución temporal)</v>
      </c>
      <c r="G225" s="126" t="str">
        <f>[1]Sheet1!G225</f>
        <v>Se necesita contar con una plataforma que soporte la gestión de acompañamiento y contactabilidad que los asesores de Perfect Start realizan a estudiantes nuevos en Cibertec, para garantizar la retención de nuevos estudiantes y mejorar las tasas de éxito académico, logrando asegurar la implementación del modelo asincrónico, reducir la deserción y soportar la sostenibilidad financiera de la institución.</v>
      </c>
      <c r="H225" s="126" t="str">
        <f>[1]Sheet1!H225</f>
        <v>CIB</v>
      </c>
      <c r="I225" s="126" t="str">
        <f>[1]Sheet1!I225</f>
        <v>Danilo Tauil - GM TecVoc</v>
      </c>
      <c r="J225" s="126" t="str">
        <f>[1]Sheet1!J225</f>
        <v>Antonio Rodríguez-Campra</v>
      </c>
      <c r="K225" s="126" t="str">
        <f>[1]Sheet1!K225</f>
        <v>https://educorpperu-my.sharepoint.com/personal/diana_zapata_laureate_pe1/Documents/Aplicaciones/Microsoft%20Forms/REGISTRO%20DE%20INICIATIVAS%20-%20GESTI%C3%93N%20DE%20LA%20DEMANDA%20(2%201/Pregunta/Aprobaci%C3%B3n%20Cibertec_Antonio%20Rodriguez-Ca.pdf</v>
      </c>
      <c r="L225" s="126" t="str">
        <f>[1]Sheet1!L225</f>
        <v>Carla Arias-Schreiber</v>
      </c>
      <c r="M225" s="82">
        <f>[1]Sheet1!M225</f>
        <v>46206</v>
      </c>
      <c r="N225" s="82" t="str">
        <f>[1]Sheet1!N225</f>
        <v>Sí</v>
      </c>
      <c r="O225" s="126" t="str">
        <f>[1]Sheet1!O225</f>
        <v>TecVoc</v>
      </c>
      <c r="P225" s="126">
        <f>[1]Sheet1!P225</f>
        <v>77565</v>
      </c>
      <c r="Q225" s="126" t="str">
        <f>[1]Sheet1!Q225</f>
        <v>Otro</v>
      </c>
      <c r="R225" s="126" t="str">
        <f>[1]Sheet1!R225</f>
        <v>Sólo 2/10 estudiantes de Cibertec se gradúan. La deserción es alarmante y progresiva. Según el último focus group la falta de flexibilidad de un modelo síncrono está afectando a los estudiantes que optan por la modalidad a distancia. Movernos hacia la asincronía genera más flexibilidad para el estudiante, al tiempo que permite escalar con un modelo más costo-eficiente</v>
      </c>
      <c r="S225" s="126" t="str">
        <f>[1]Sheet1!S225</f>
        <v>Reducción significativa (en revisión del % esperado) del attrition, mejora en la satisfacción y % incremental de ebitda año a año</v>
      </c>
      <c r="T225" s="126" t="str">
        <f>[1]Sheet1!T225</f>
        <v>Academia Cibertec, IT, Operaciones OL</v>
      </c>
      <c r="U225" s="126" t="str">
        <f>[1]Sheet1!U225</f>
        <v>Todos</v>
      </c>
      <c r="V225" s="126" t="str">
        <f>[1]Sheet1!V225</f>
        <v>Crecimiento escalable</v>
      </c>
      <c r="W225" s="126" t="str">
        <f>[1]Sheet1!W225</f>
        <v>No</v>
      </c>
      <c r="X225" s="126" t="str">
        <f>[1]Sheet1!X225</f>
        <v>Mayor a S/500,000.00</v>
      </c>
      <c r="Y225" s="126" t="str">
        <f>[1]Sheet1!Y225</f>
        <v>Los beneficios cualitativos de mayor peso para Cibertec son la reducción de deserción por incompatibilidad logística, la generación de datos de retención que hoy no existen, y la propuesta de valor diferenciada para el adulto trabajador que compite con alternativas más flexibles.</v>
      </c>
      <c r="Z225" s="45" t="str">
        <f>[1]Sheet1!Z225</f>
        <v>https://educorpperu.sharepoint.com/:p:/s/Repositorio_EquipoCentral/dit/portafoliosyp/IQBlNk_3SQ9SRK2djnzewcE5AQAq_dKwOCAQdBdYyyVPcHU?e=3kRMRJ</v>
      </c>
      <c r="AA225" s="45">
        <f>[1]Sheet1!AA225</f>
        <v>2</v>
      </c>
    </row>
    <row r="226" spans="1:27" ht="177.75" customHeight="1">
      <c r="A226" s="45">
        <f>[1]Sheet1!A226</f>
        <v>252</v>
      </c>
      <c r="B226" s="125">
        <f>[1]Sheet1!B226</f>
        <v>46199.528206018498</v>
      </c>
      <c r="C226" s="125">
        <f>[1]Sheet1!C226</f>
        <v>46199.547962962999</v>
      </c>
      <c r="D226" s="126" t="str">
        <f>[1]Sheet1!D226</f>
        <v>cinthya.perea@laureate.pe</v>
      </c>
      <c r="E226" s="126" t="str">
        <f>[1]Sheet1!E226</f>
        <v>Cinthya Perea Isasi</v>
      </c>
      <c r="F226" s="126" t="str">
        <f>[1]Sheet1!F226</f>
        <v>Aurora Data Lake</v>
      </c>
      <c r="G226" s="126" t="str">
        <f>[1]Sheet1!G226</f>
        <v xml:space="preserve">Modernizar la plataforma de datos y analítica, con acceso a los usuarios a visualizar los productos que tenemos disponibles en Data &amp; BI.
</v>
      </c>
      <c r="H226" s="126" t="str">
        <f>[1]Sheet1!H226</f>
        <v>LAU</v>
      </c>
      <c r="I226" s="126" t="str">
        <f>[1]Sheet1!I226</f>
        <v>Humberto Marotta - Tecnologías y transformación digital</v>
      </c>
      <c r="J226" s="126" t="str">
        <f>[1]Sheet1!J226</f>
        <v>Cinthya Perea</v>
      </c>
      <c r="K226" s="126" t="str">
        <f>[1]Sheet1!K226</f>
        <v>https://educorpperu-my.sharepoint.com/personal/diana_zapata_laureate_pe1/Documents/Aplicaciones/Microsoft%20Forms/REGISTRO%20DE%20INICIATIVAS%20-%20GESTI%C3%93N%20DE%20LA%20DEMANDA%20(2%201/Pregunta/Conformidad%20para%20ingreso%20a%20la%20Demanda_Cinthya%20Perea%20Isasi.pdf</v>
      </c>
      <c r="L226" s="126" t="str">
        <f>[1]Sheet1!L226</f>
        <v>Gerson Vereau</v>
      </c>
      <c r="M226" s="82">
        <f>[1]Sheet1!M226</f>
        <v>46568</v>
      </c>
      <c r="N226" s="82" t="str">
        <f>[1]Sheet1!N226</f>
        <v>No</v>
      </c>
      <c r="O226" s="126">
        <f>[1]Sheet1!O226</f>
        <v>0</v>
      </c>
      <c r="P226" s="126">
        <f>[1]Sheet1!P226</f>
        <v>0</v>
      </c>
      <c r="Q226" s="126" t="str">
        <f>[1]Sheet1!Q226</f>
        <v>Otro</v>
      </c>
      <c r="R226" s="126" t="str">
        <f>[1]Sheet1!R226</f>
        <v>Laureate Perú opera un Data Lake sobre Azure con datos de UPC, UPN y Cibertec. La información no esta estructurada como entidades de negocio sino se traen tal cual el aplicativo las tiene pasando por transformaciones propias de un data lake para terminar exponiéndose al negocio por medio de reportes, Dashboard y archivos que cumplen con demandas de información de la institución .
La arquitectura actual está fuertemente acoplada a Azure y a Azure Data Factory como motor de orquestación, lo que limita la portabilidad de los datos y el potencial de evolución hacia un entorno multi-cloud.
Esta situación ha generado un ecosistema paralelo de Shadow Data donde las áreas construyen sus propios Excels, cruces manuales y bases de datos locales para suplir la falta de acceso a los datos oficiales, con el consiguiente riesgo de inconsistencia, desconfianza y duplicidad de esfuerzo.</v>
      </c>
      <c r="S226" s="126" t="str">
        <f>[1]Sheet1!S226</f>
        <v xml:space="preserve">Construcción de Catálogos y Entidades modelados en Databricks. A diferencia del modelo actual basado en Azure Data Factory, las nuevas entidades y Catálogos serán construidos en Databricks con archivos Delta, organizados en capas Raw, Curated y Provisioned. Esta arquitectura es deliberadamente agnóstica de nube: los archivos Delta son portables y el modelo funcionará igual sobre Azure, GCP o cualquier otra nube sin necesidad de reescribir la lógica. </v>
      </c>
      <c r="T226" s="126" t="str">
        <f>[1]Sheet1!T226</f>
        <v>Data &amp; BI</v>
      </c>
      <c r="U226" s="126" t="str">
        <f>[1]Sheet1!U226</f>
        <v>Administrativos</v>
      </c>
      <c r="V226" s="126" t="str">
        <f>[1]Sheet1!V226</f>
        <v>Excelencia operativa</v>
      </c>
      <c r="W226" s="126" t="str">
        <f>[1]Sheet1!W226</f>
        <v>No</v>
      </c>
      <c r="X226" s="126" t="str">
        <f>[1]Sheet1!X226</f>
        <v>No cuantificado o S/0</v>
      </c>
      <c r="Y226" s="126" t="str">
        <f>[1]Sheet1!Y226</f>
        <v>Autonomía: el área consulta sin esperar
Velocidad: de semanas a minutos
Confianza: dato único y certificado
Trazabilidad: sabe de dónde viene el dato</v>
      </c>
      <c r="Z226" s="45" t="str">
        <f>[1]Sheet1!Z226</f>
        <v>https://educorpperu-my.sharepoint.com/personal/diana_zapata_laureate_pe1/_layouts/15/Doc.aspx?sourcedoc=%7B95C567E8-7CA7-4921-84DA-6A8C37FAD1A1%7D&amp;file=Gesti%C3%B3n%20de%20iniciativas%20-%20Aurora%20Data%20Lake_Cinthya%20Perea%20Isasi.pptx&amp;action=edit&amp;mobileredirect=true</v>
      </c>
      <c r="AA226" s="45">
        <f>[1]Sheet1!AA226</f>
        <v>0.60000000000000009</v>
      </c>
    </row>
    <row r="227" spans="1:27" ht="177.75" customHeight="1">
      <c r="A227" s="45">
        <f>[1]Sheet1!A227</f>
        <v>253</v>
      </c>
      <c r="B227" s="125">
        <f>[1]Sheet1!B227</f>
        <v>46199.548020833303</v>
      </c>
      <c r="C227" s="125">
        <f>[1]Sheet1!C227</f>
        <v>46199.553888888899</v>
      </c>
      <c r="D227" s="126" t="str">
        <f>[1]Sheet1!D227</f>
        <v>cinthya.perea@laureate.pe</v>
      </c>
      <c r="E227" s="126" t="str">
        <f>[1]Sheet1!E227</f>
        <v>Cinthya Perea Isasi</v>
      </c>
      <c r="F227" s="126" t="str">
        <f>[1]Sheet1!F227</f>
        <v>Aurora Data Explorer</v>
      </c>
      <c r="G227" s="126" t="str">
        <f>[1]Sheet1!G227</f>
        <v xml:space="preserve">Implementar una solución que permita democratizar el acceso al datalake de la compañía de una manera gobernada (Aurora Data Explorer)
</v>
      </c>
      <c r="H227" s="126" t="str">
        <f>[1]Sheet1!H227</f>
        <v>LAU</v>
      </c>
      <c r="I227" s="126" t="str">
        <f>[1]Sheet1!I227</f>
        <v>Humberto Marotta - Tecnologías y transformación digital</v>
      </c>
      <c r="J227" s="126" t="str">
        <f>[1]Sheet1!J227</f>
        <v>Cinthya Perea</v>
      </c>
      <c r="K227" s="126" t="str">
        <f>[1]Sheet1!K227</f>
        <v>https://educorpperu-my.sharepoint.com/personal/diana_zapata_laureate_pe1/Documents/Aplicaciones/Microsoft%20Forms/REGISTRO%20DE%20INICIATIVAS%20-%20GESTI%C3%93N%20DE%20LA%20DEMANDA%20(2%201/Pregunta/Conformidad%20para%20ingreso%20a%20la%20Demanda_Cinthya%20Perea%20Isasi%201.pdf</v>
      </c>
      <c r="L227" s="126" t="str">
        <f>[1]Sheet1!L227</f>
        <v>Gerson Vereau</v>
      </c>
      <c r="M227" s="82">
        <f>[1]Sheet1!M227</f>
        <v>46563</v>
      </c>
      <c r="N227" s="82" t="str">
        <f>[1]Sheet1!N227</f>
        <v>No</v>
      </c>
      <c r="O227" s="126">
        <f>[1]Sheet1!O227</f>
        <v>0</v>
      </c>
      <c r="P227" s="126">
        <f>[1]Sheet1!P227</f>
        <v>0</v>
      </c>
      <c r="Q227" s="126" t="str">
        <f>[1]Sheet1!Q227</f>
        <v>Otro</v>
      </c>
      <c r="R227" s="126" t="str">
        <f>[1]Sheet1!R227</f>
        <v xml:space="preserve">Democratizar el acceso al datalake de la compañía de una manera gobernada
</v>
      </c>
      <c r="S227" s="126" t="str">
        <f>[1]Sheet1!S227</f>
        <v>Desarrollo del front Aurora Data Explorer, cuya función central es exponer todos los productos de datos formalizados en una sola ventana de acceso para toda la organización. Cualquier usuario con acceso puede ver qué productos existen, qué contienen, quién es el Owner responsable y — si tiene los permisos correspondientes — acceder directamente al dato sin necesidad de intermediarios. Esto transforma el modelo actual de dependencia total en un modelo de autoservicio gobernado donde el negocio tiene autonomía y Data &amp; BI tiene control.</v>
      </c>
      <c r="T227" s="126" t="str">
        <f>[1]Sheet1!T227</f>
        <v>Data y BI</v>
      </c>
      <c r="U227" s="126" t="str">
        <f>[1]Sheet1!U227</f>
        <v>Administrativos</v>
      </c>
      <c r="V227" s="126" t="str">
        <f>[1]Sheet1!V227</f>
        <v>Excelencia operativa</v>
      </c>
      <c r="W227" s="126" t="str">
        <f>[1]Sheet1!W227</f>
        <v>No</v>
      </c>
      <c r="X227" s="126" t="str">
        <f>[1]Sheet1!X227</f>
        <v>No cuantificado o S/0</v>
      </c>
      <c r="Y227" s="126" t="str">
        <f>[1]Sheet1!Y227</f>
        <v>Autonomía: el área consulta sin esperar
Velocidad: de semanas a minutos
Confianza: dato único y certificado</v>
      </c>
      <c r="Z227" s="45" t="str">
        <f>[1]Sheet1!Z227</f>
        <v>https://educorpperu-my.sharepoint.com/personal/diana_zapata_laureate_pe1/_layouts/15/Doc.aspx?sourcedoc=%7B8F0AEBB4-6AC4-432E-811C-06BCC6AAC7A7%7D&amp;file=Gesti%C3%B3n%20de%20iniciativas%20-%20Aurora%20Data%20Explorer_Cinthya%20Perea%20Isasi.pptx&amp;action=edit&amp;mobileredirect=true</v>
      </c>
      <c r="AA227" s="45">
        <f>[1]Sheet1!AA227</f>
        <v>0.60000000000000009</v>
      </c>
    </row>
    <row r="228" spans="1:27" ht="177.75" customHeight="1">
      <c r="A228" s="45">
        <f>[1]Sheet1!A228</f>
        <v>254</v>
      </c>
      <c r="B228" s="125">
        <f>[1]Sheet1!B228</f>
        <v>46203.464548611097</v>
      </c>
      <c r="C228" s="125">
        <f>[1]Sheet1!C228</f>
        <v>46203.490740740701</v>
      </c>
      <c r="D228" s="126" t="str">
        <f>[1]Sheet1!D228</f>
        <v>nestor.ayasta@laureate.pe</v>
      </c>
      <c r="E228" s="126" t="str">
        <f>[1]Sheet1!E228</f>
        <v>Nestor Ayasta Valera</v>
      </c>
      <c r="F228" s="126" t="str">
        <f>[1]Sheet1!F228</f>
        <v>Modelo de Cliente Único en UPN</v>
      </c>
      <c r="G228" s="126" t="str">
        <f>[1]Sheet1!G228</f>
        <v xml:space="preserve">Mayor tasa de conversión en prospectos reciclados: el asesor puede retomar el contexto exacto del prospecto (programa evaluado, objeción anterior, canal de origen) y personalizar el acercamiento en lugar de tratar a un prospecto conocido como uno nuevo.
</v>
      </c>
      <c r="H228" s="126" t="str">
        <f>[1]Sheet1!H228</f>
        <v>UPN</v>
      </c>
      <c r="I228" s="126" t="str">
        <f>[1]Sheet1!I228</f>
        <v>Ivan Olivares - VP Marketing y Comercial</v>
      </c>
      <c r="J228" s="126" t="str">
        <f>[1]Sheet1!J228</f>
        <v>Néstor Ayasta</v>
      </c>
      <c r="K228" s="126" t="str">
        <f>[1]Sheet1!K228</f>
        <v>https://educorpperu-my.sharepoint.com/personal/diana_zapata_laureate_pe1/Documents/Aplicaciones/Microsoft%20Forms/REGISTRO%20DE%20INICIATIVAS%20-%20GESTI%C3%93N%20DE%20LA%20DEMANDA%20(2%201/Pregunta/APROBACI%C3%93N_Nestor%20Ayasta%20Valera.pdf</v>
      </c>
      <c r="L228" s="126" t="str">
        <f>[1]Sheet1!L228</f>
        <v>Bruno Chiappe</v>
      </c>
      <c r="M228" s="82">
        <f>[1]Sheet1!M228</f>
        <v>46233</v>
      </c>
      <c r="N228" s="82" t="str">
        <f>[1]Sheet1!N228</f>
        <v>No</v>
      </c>
      <c r="O228" s="126">
        <f>[1]Sheet1!O228</f>
        <v>0</v>
      </c>
      <c r="P228" s="126">
        <f>[1]Sheet1!P228</f>
        <v>0</v>
      </c>
      <c r="Q228" s="126" t="str">
        <f>[1]Sheet1!Q228</f>
        <v>Otro</v>
      </c>
      <c r="R228" s="126" t="str">
        <f>[1]Sheet1!R228</f>
        <v xml:space="preserve">En UPN, cada inicio de campaña el sistema recrea los registros de prospectos con un nuevo código, eliminando el historial anterior. Este proceso (volteo de campaña) requiere la ejecución de un Job ETL que involucra 77-78 vistas en secuencia, demora hasta una semana y bloquea la operación de ventas durante su ejecución.
</v>
      </c>
      <c r="S228" s="126" t="str">
        <f>[1]Sheet1!S228</f>
        <v>Contar con un id único registro de contacto por persona en el CRM de UPN, permitirá marcarlo para luego poder ir llenando los demás datos en futuras interacciones y así contar historial completo independiente de la campaña o período académico</v>
      </c>
      <c r="T228" s="126" t="str">
        <f>[1]Sheet1!T228</f>
        <v>Admisión, Command Center, Marketing Digital</v>
      </c>
      <c r="U228" s="126" t="str">
        <f>[1]Sheet1!U228</f>
        <v>Todos</v>
      </c>
      <c r="V228" s="126" t="str">
        <f>[1]Sheet1!V228</f>
        <v>Excelencia operativa</v>
      </c>
      <c r="W228" s="126" t="str">
        <f>[1]Sheet1!W228</f>
        <v>No</v>
      </c>
      <c r="X228" s="126" t="str">
        <f>[1]Sheet1!X228</f>
        <v>Entre S/100,000.00 y S/500,000.00</v>
      </c>
      <c r="Y228" s="126" t="str">
        <f>[1]Sheet1!Y228</f>
        <v xml:space="preserve">Contar con un id único registro de contacto por persona en el CRM de UPN, permitirá marcarlo para luego poder ir llenando los demás datos en futuras interacciones y así contar historial completo independiente de la campaña o período académico.
Este código único del contacto debe persistir entre campañas: al iniciar un nuevo ciclo, se actualiza el estado del prospecto mediante etiquetado o reetiquetado, sin recrear ni duplicar el registro.
El asesor debe poder ver, desde un único registro, el historial completo: campañas en que fue contactado, programas evaluados, interacciones previas, resultado de cada ciclo y motivo de no conversión.
El inicio de campaña no debe bloquear la operación de ventas: el cambio de estado de los prospectos debe ejecutarse de forma transparente y sin interrumpir la gestión del asesor.
El modelo debe garantizar la trazabilidad desde el primer contacto del prospecto hasta su conversión o descarte definitivo, independientemente del número de campañas transcurridas.
</v>
      </c>
      <c r="Z228" s="45" t="str">
        <f>[1]Sheet1!Z228</f>
        <v>https://educorpperu-my.sharepoint.com/personal/diana_zapata_laureate_pe1/_layouts/15/Doc.aspx?sourcedoc=%7B24F89CD6-E723-4EF0-BDC9-3147A2EC3D9B%7D&amp;file=Pedidos%20UPN%20MEJORAS_Nestor%20Ayasta%20Valera.pptx&amp;action=edit&amp;mobileredirect=true</v>
      </c>
      <c r="AA228" s="45">
        <f>[1]Sheet1!AA228</f>
        <v>1.5</v>
      </c>
    </row>
    <row r="229" spans="1:27" ht="260.25" customHeight="1">
      <c r="A229" s="45">
        <f>[1]Sheet1!A229</f>
        <v>255</v>
      </c>
      <c r="B229" s="125">
        <f>[1]Sheet1!B229</f>
        <v>46203.490798611099</v>
      </c>
      <c r="C229" s="125">
        <f>[1]Sheet1!C229</f>
        <v>46203.494062500002</v>
      </c>
      <c r="D229" s="126" t="str">
        <f>[1]Sheet1!D229</f>
        <v>nestor.ayasta@laureate.pe</v>
      </c>
      <c r="E229" s="126" t="str">
        <f>[1]Sheet1!E229</f>
        <v>Nestor Ayasta Valera</v>
      </c>
      <c r="F229" s="126" t="str">
        <f>[1]Sheet1!F229</f>
        <v>Integración de las variables de la oferta</v>
      </c>
      <c r="G229" s="126" t="str">
        <f>[1]Sheet1!G229</f>
        <v xml:space="preserve">Reducción de la cantidad de oportunidades perdidas por combinaciones inválidas que llegan a admisión y se revierten. Impactando en la tasa de conversión
</v>
      </c>
      <c r="H229" s="126" t="str">
        <f>[1]Sheet1!H229</f>
        <v>UPN</v>
      </c>
      <c r="I229" s="126" t="str">
        <f>[1]Sheet1!I229</f>
        <v>Ivan Olivares - VP Marketing y Comercial</v>
      </c>
      <c r="J229" s="126" t="str">
        <f>[1]Sheet1!J229</f>
        <v>Néstor Ayasta</v>
      </c>
      <c r="K229" s="126" t="str">
        <f>[1]Sheet1!K229</f>
        <v>https://educorpperu-my.sharepoint.com/personal/diana_zapata_laureate_pe1/Documents/Aplicaciones/Microsoft%20Forms/REGISTRO%20DE%20INICIATIVAS%20-%20GESTI%C3%93N%20DE%20LA%20DEMANDA%20(2%201/Pregunta/APROBACI%C3%93N_Nestor%20Ayasta%20Valera%201.pdf</v>
      </c>
      <c r="L229" s="126" t="str">
        <f>[1]Sheet1!L229</f>
        <v>Bruno Chiappe</v>
      </c>
      <c r="M229" s="82">
        <f>[1]Sheet1!M229</f>
        <v>46233</v>
      </c>
      <c r="N229" s="82" t="str">
        <f>[1]Sheet1!N229</f>
        <v>No</v>
      </c>
      <c r="O229" s="126">
        <f>[1]Sheet1!O229</f>
        <v>0</v>
      </c>
      <c r="P229" s="126">
        <f>[1]Sheet1!P229</f>
        <v>0</v>
      </c>
      <c r="Q229" s="126" t="str">
        <f>[1]Sheet1!Q229</f>
        <v>Otro</v>
      </c>
      <c r="R229" s="126" t="str">
        <f>[1]Sheet1!R229</f>
        <v>Registro del ofrecimiento académico es manual y poco parametrizado.
Las configuraciones y/o actualizaciones en la oferta académica se solicitan mediante ticket con el equipo de TI.
La Unidad de Negocio esta relacionada al periodo
La modalidad de estudio esta relacionada al producto
El tipo de ingreso(*) está relacionado al subtipo</v>
      </c>
      <c r="S229" s="126" t="str">
        <f>[1]Sheet1!S229</f>
        <v>Contar con las variables de oferta académica integradas</v>
      </c>
      <c r="T229" s="126" t="str">
        <f>[1]Sheet1!T229</f>
        <v>admisión, comman center control, back office</v>
      </c>
      <c r="U229" s="126" t="str">
        <f>[1]Sheet1!U229</f>
        <v>Todos</v>
      </c>
      <c r="V229" s="126" t="str">
        <f>[1]Sheet1!V229</f>
        <v>Excelencia operativa</v>
      </c>
      <c r="W229" s="126" t="str">
        <f>[1]Sheet1!W229</f>
        <v>No</v>
      </c>
      <c r="X229" s="126" t="str">
        <f>[1]Sheet1!X229</f>
        <v>Entre S/100,000.00 y S/500,000.00</v>
      </c>
      <c r="Y229" s="126" t="str">
        <f>[1]Sheet1!Y229</f>
        <v xml:space="preserve">Reducción de errores e incidencias, al estar las variables integradas se evita combinaciones inválidas.
El asesor solo verá opciones válidas, lo que reduce tiempos de registro y retrabajos.
Permite habilitar nuevas combinaciones (sedes, modalidades, productos) sin rediseñar el proceso.
Reducción de la cantidad de oportunidades perdidas por combinaciones inválidas que llegan a admisión y se revierten. Impactando en la tasa de conversión
</v>
      </c>
      <c r="Z229" s="45" t="str">
        <f>[1]Sheet1!Z229</f>
        <v>https://educorpperu-my.sharepoint.com/personal/diana_zapata_laureate_pe1/_layouts/15/Doc.aspx?sourcedoc=%7B7383D943-290F-433F-AA5A-DA7BF50083D9%7D&amp;file=Pedidos%20UPN%20MEJORAS_Nestor%20Ayasta%20Valera%201.pptx&amp;action=edit&amp;mobileredirect=true</v>
      </c>
      <c r="AA229" s="45">
        <f>[1]Sheet1!AA229</f>
        <v>1.5</v>
      </c>
    </row>
    <row r="230" spans="1:27" ht="260.25" customHeight="1">
      <c r="A230" s="45">
        <f>[1]Sheet1!A230</f>
        <v>256</v>
      </c>
      <c r="B230" s="125">
        <f>[1]Sheet1!B230</f>
        <v>46203.494097222203</v>
      </c>
      <c r="C230" s="125">
        <f>[1]Sheet1!C230</f>
        <v>46203.495914351799</v>
      </c>
      <c r="D230" s="126" t="str">
        <f>[1]Sheet1!D230</f>
        <v>nestor.ayasta@laureate.pe</v>
      </c>
      <c r="E230" s="126" t="str">
        <f>[1]Sheet1!E230</f>
        <v>Nestor Ayasta Valera</v>
      </c>
      <c r="F230" s="126" t="str">
        <f>[1]Sheet1!F230</f>
        <v>Que el asesor pueda generar y enviar constancias de ingreso</v>
      </c>
      <c r="G230" s="126" t="str">
        <f>[1]Sheet1!G230</f>
        <v xml:space="preserve">El sistema debe permitir enviar en automático la constancia de ingreso correspondiente a todo ingresante a la UPN. Para ello, el sistema deberá validar automáticamente que la oferta académica bajo la cual está registrado el postulante se encuentre habilitada para la beca, considerando variables como unidad de negocio, tipo y subtipo de ingreso, carrera, sede y modalidad de estudio.
Asimismo, el sistema deberá contemplar la validación de condiciones adicionales cuando corresponda, tales como la obtención de una nota aprobatoria, vacante u otros requisitos definidos para cada caso.  Para la carrera de Medicina Humana, se deberá generar y enviar un modelo de constancia diferenciado, acorde a sus condiciones y requisitos específicos.
En caso de que el postulante no cumpla con alguna de las validaciones (oferta no habilitada, no contar con vacante, evaluación no aprobada u otra condición), el sistema deberá bloquear el envío de la constancia y mostrar al asesor un mensaje claro indicando el motivo del incumplimiento.
</v>
      </c>
      <c r="H230" s="126" t="str">
        <f>[1]Sheet1!H230</f>
        <v>UPN</v>
      </c>
      <c r="I230" s="126" t="str">
        <f>[1]Sheet1!I230</f>
        <v>Ivan Olivares - VP Marketing y Comercial</v>
      </c>
      <c r="J230" s="126" t="str">
        <f>[1]Sheet1!J230</f>
        <v>Néstor Ayasta</v>
      </c>
      <c r="K230" s="126" t="str">
        <f>[1]Sheet1!K230</f>
        <v>https://educorpperu-my.sharepoint.com/personal/diana_zapata_laureate_pe1/Documents/Aplicaciones/Microsoft%20Forms/REGISTRO%20DE%20INICIATIVAS%20-%20GESTI%C3%93N%20DE%20LA%20DEMANDA%20(2%201/Pregunta/APROBACI%C3%93N_Nestor%20Ayasta%20Valera%202.pdf</v>
      </c>
      <c r="L230" s="126" t="str">
        <f>[1]Sheet1!L230</f>
        <v>Bruno Chiappe</v>
      </c>
      <c r="M230" s="82">
        <f>[1]Sheet1!M230</f>
        <v>46233</v>
      </c>
      <c r="N230" s="82" t="str">
        <f>[1]Sheet1!N230</f>
        <v>No</v>
      </c>
      <c r="O230" s="126">
        <f>[1]Sheet1!O230</f>
        <v>0</v>
      </c>
      <c r="P230" s="126">
        <f>[1]Sheet1!P230</f>
        <v>0</v>
      </c>
      <c r="Q230" s="126" t="str">
        <f>[1]Sheet1!Q230</f>
        <v>Otro</v>
      </c>
      <c r="R230" s="126" t="str">
        <f>[1]Sheet1!R230</f>
        <v xml:space="preserve">Se cuenta con una opción en CRM para el envío de constancias de ingreso estandarizadas vía correo; sin embargo, no existen validaciones automáticas que aseguren que la oferta aplicada sea válida para becas ni que se cumplan condiciones específicas (ej. nota aprobatoria para la carrera de Medicina).
</v>
      </c>
      <c r="S230" s="126" t="str">
        <f>[1]Sheet1!S230</f>
        <v>El sistema debe permitir enviar en automático la constancia de ingreso correspondiente a todo ingresante a la UPN</v>
      </c>
      <c r="T230" s="126" t="str">
        <f>[1]Sheet1!T230</f>
        <v>admisión, control, back office</v>
      </c>
      <c r="U230" s="126" t="str">
        <f>[1]Sheet1!U230</f>
        <v>Todos</v>
      </c>
      <c r="V230" s="126" t="str">
        <f>[1]Sheet1!V230</f>
        <v>Excelencia operativa</v>
      </c>
      <c r="W230" s="126" t="str">
        <f>[1]Sheet1!W230</f>
        <v>No</v>
      </c>
      <c r="X230" s="126" t="str">
        <f>[1]Sheet1!X230</f>
        <v>Entre S/100,000.00 y S/500,000.00</v>
      </c>
      <c r="Y230" s="126" t="str">
        <f>[1]Sheet1!Y230</f>
        <v xml:space="preserve">Mejor experiencia del postulante (documento correcto y listo para uso)
Entidades no observarían documentación.
146 horas hombre invertidas en convertir esas imágenes en PDF y reenviar al postulante por campaña. Proceso manual.
Cero emisión incorrecta de constancias
Cumplimiento de requisitos académicos y comerciales
Reducción de retrabajos y validaciones manuales
El postulante que recibe su documento en PDF en minutos tiene menos tiempo para reconsiderar.
Reducción del tiempo entre aceptación y matrícula formal.
</v>
      </c>
      <c r="Z230" s="45" t="str">
        <f>[1]Sheet1!Z230</f>
        <v>https://educorpperu-my.sharepoint.com/personal/diana_zapata_laureate_pe1/_layouts/15/Doc.aspx?sourcedoc=%7BA509D71C-A48F-4BC2-B7BC-0DF590817908%7D&amp;file=Pedidos%20UPN%20MEJORAS_Nestor%20Ayasta%20Valera%202.pptx&amp;action=edit&amp;mobileredirect=true</v>
      </c>
      <c r="AA230" s="45">
        <f>[1]Sheet1!AA230</f>
        <v>1.5</v>
      </c>
    </row>
    <row r="231" spans="1:27" ht="260.25" customHeight="1">
      <c r="A231" s="45">
        <f>[1]Sheet1!A231</f>
        <v>257</v>
      </c>
      <c r="B231" s="125">
        <f>[1]Sheet1!B231</f>
        <v>46203.495949074102</v>
      </c>
      <c r="C231" s="125">
        <f>[1]Sheet1!C231</f>
        <v>46203.499293981498</v>
      </c>
      <c r="D231" s="126" t="str">
        <f>[1]Sheet1!D231</f>
        <v>nestor.ayasta@laureate.pe</v>
      </c>
      <c r="E231" s="126" t="str">
        <f>[1]Sheet1!E231</f>
        <v>Nestor Ayasta Valera</v>
      </c>
      <c r="F231" s="126" t="str">
        <f>[1]Sheet1!F231</f>
        <v>Dato telefónico del apoderado no permite marcarlo desde CRM</v>
      </c>
      <c r="G231" s="126" t="str">
        <f>[1]Sheet1!G231</f>
        <v xml:space="preserve">Necesitamos que el dato telefónico del apoderado pueda ser marcado desde CRM  para poder contactarlo con la misma facilidad que los prospectos logrando mayor conversión siendo él un decisor clave. </v>
      </c>
      <c r="H231" s="126" t="str">
        <f>[1]Sheet1!H231</f>
        <v>UPN</v>
      </c>
      <c r="I231" s="126" t="str">
        <f>[1]Sheet1!I231</f>
        <v>Ivan Olivares - VP Marketing y Comercial</v>
      </c>
      <c r="J231" s="126" t="str">
        <f>[1]Sheet1!J231</f>
        <v>Néstor Ayasta</v>
      </c>
      <c r="K231" s="126" t="str">
        <f>[1]Sheet1!K231</f>
        <v>https://educorpperu-my.sharepoint.com/personal/diana_zapata_laureate_pe1/Documents/Aplicaciones/Microsoft%20Forms/REGISTRO%20DE%20INICIATIVAS%20-%20GESTI%C3%93N%20DE%20LA%20DEMANDA%20(2%201/Pregunta/APROBACI%C3%93N_Nestor%20Ayasta%20Valera%203.pdf</v>
      </c>
      <c r="L231" s="126" t="str">
        <f>[1]Sheet1!L231</f>
        <v>Bruno Chiappe</v>
      </c>
      <c r="M231" s="82">
        <f>[1]Sheet1!M231</f>
        <v>46233</v>
      </c>
      <c r="N231" s="82" t="str">
        <f>[1]Sheet1!N231</f>
        <v>No</v>
      </c>
      <c r="O231" s="126">
        <f>[1]Sheet1!O231</f>
        <v>0</v>
      </c>
      <c r="P231" s="126">
        <f>[1]Sheet1!P231</f>
        <v>0</v>
      </c>
      <c r="Q231" s="126" t="str">
        <f>[1]Sheet1!Q231</f>
        <v>Otro</v>
      </c>
      <c r="R231" s="126" t="str">
        <f>[1]Sheet1!R231</f>
        <v>Dato telefónico del apoderado no permite marcarlo desde CRM</v>
      </c>
      <c r="S231" s="126" t="str">
        <f>[1]Sheet1!S231</f>
        <v>Poder contactarlo desde CRM</v>
      </c>
      <c r="T231" s="126" t="str">
        <f>[1]Sheet1!T231</f>
        <v>admisión, Command Center, mkt digital, prospección</v>
      </c>
      <c r="U231" s="126" t="str">
        <f>[1]Sheet1!U231</f>
        <v>Todos</v>
      </c>
      <c r="V231" s="126" t="str">
        <f>[1]Sheet1!V231</f>
        <v>Excelencia operativa</v>
      </c>
      <c r="W231" s="126" t="str">
        <f>[1]Sheet1!W231</f>
        <v>No</v>
      </c>
      <c r="X231" s="126" t="str">
        <f>[1]Sheet1!X231</f>
        <v>Entre S/100,000.00 y S/500,000.00</v>
      </c>
      <c r="Y231" s="126" t="str">
        <f>[1]Sheet1!Y231</f>
        <v xml:space="preserve">El apoderado es el decisor en el proceso de admisión de pregrado. Hoy no puede ser contactado con la misma eficiencia que el prospecto, lo que reduce la tasa de conversión en segmentos donde la familia influye en la decisión.
Optimización de los tiempos de discado.
Productividad.
</v>
      </c>
      <c r="Z231" s="45" t="str">
        <f>[1]Sheet1!Z231</f>
        <v>https://educorpperu-my.sharepoint.com/personal/diana_zapata_laureate_pe1/_layouts/15/Doc.aspx?sourcedoc=%7BF63D462E-777D-4480-899D-D89747E376C2%7D&amp;file=Pedidos%20UPN%20MEJORAS_Nestor%20Ayasta%20Valera%203.pptx&amp;action=edit&amp;mobileredirect=true</v>
      </c>
      <c r="AA231" s="45">
        <f>[1]Sheet1!AA231</f>
        <v>1.5</v>
      </c>
    </row>
    <row r="232" spans="1:27" ht="260.25" customHeight="1">
      <c r="A232" s="45">
        <f>[1]Sheet1!A232</f>
        <v>258</v>
      </c>
      <c r="B232" s="125">
        <f>[1]Sheet1!B232</f>
        <v>46203.499340277798</v>
      </c>
      <c r="C232" s="125">
        <f>[1]Sheet1!C232</f>
        <v>46203.500787037003</v>
      </c>
      <c r="D232" s="126" t="str">
        <f>[1]Sheet1!D232</f>
        <v>nestor.ayasta@laureate.pe</v>
      </c>
      <c r="E232" s="126" t="str">
        <f>[1]Sheet1!E232</f>
        <v>Nestor Ayasta Valera</v>
      </c>
      <c r="F232" s="126" t="str">
        <f>[1]Sheet1!F232</f>
        <v>Doble tipificación (CRM – Genesys – Chatigo)</v>
      </c>
      <c r="G232" s="126" t="str">
        <f>[1]Sheet1!G232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H232" s="126" t="str">
        <f>[1]Sheet1!H232</f>
        <v>UPN</v>
      </c>
      <c r="I232" s="126" t="str">
        <f>[1]Sheet1!I232</f>
        <v>Ivan Olivares - VP Marketing y Comercial</v>
      </c>
      <c r="J232" s="126" t="str">
        <f>[1]Sheet1!J232</f>
        <v>Néstor Ayasta</v>
      </c>
      <c r="K232" s="126" t="str">
        <f>[1]Sheet1!K232</f>
        <v>https://educorpperu-my.sharepoint.com/personal/diana_zapata_laureate_pe1/Documents/Aplicaciones/Microsoft%20Forms/REGISTRO%20DE%20INICIATIVAS%20-%20GESTI%C3%93N%20DE%20LA%20DEMANDA%20(2%201/Pregunta/APROBACI%C3%93N_Nestor%20Ayasta%20Valera%204.pdf</v>
      </c>
      <c r="L232" s="126" t="str">
        <f>[1]Sheet1!L232</f>
        <v>Bruno Chiappe</v>
      </c>
      <c r="M232" s="82">
        <f>[1]Sheet1!M232</f>
        <v>46233</v>
      </c>
      <c r="N232" s="82" t="str">
        <f>[1]Sheet1!N232</f>
        <v>No</v>
      </c>
      <c r="O232" s="126">
        <f>[1]Sheet1!O232</f>
        <v>0</v>
      </c>
      <c r="P232" s="126">
        <f>[1]Sheet1!P232</f>
        <v>0</v>
      </c>
      <c r="Q232" s="126" t="str">
        <f>[1]Sheet1!Q232</f>
        <v>Otro</v>
      </c>
      <c r="R232" s="126" t="str">
        <f>[1]Sheet1!R232</f>
        <v xml:space="preserve">Actualmente debe de tipificarse el resultado de la llamada o interacción en whatsapp en el mismo Genesys y Chatigo (mediante un solo nivel). Asimismo, debe de valorarse también la actividad de llamada o de whatsapp generada en el CRM (mediante cuatro niveles).
</v>
      </c>
      <c r="S232" s="126" t="str">
        <f>[1]Sheet1!S232</f>
        <v>Implementar una integración directa entre Genesys/Chatigo y el CRM que permita sincronizar automáticamente de las tipificaciones.</v>
      </c>
      <c r="T232" s="126" t="str">
        <f>[1]Sheet1!T232</f>
        <v>admisión, command center, makt digital, prospección</v>
      </c>
      <c r="U232" s="126" t="str">
        <f>[1]Sheet1!U232</f>
        <v>Todos</v>
      </c>
      <c r="V232" s="126" t="str">
        <f>[1]Sheet1!V232</f>
        <v>Excelencia operativa</v>
      </c>
      <c r="W232" s="126" t="str">
        <f>[1]Sheet1!W232</f>
        <v>No</v>
      </c>
      <c r="X232" s="126" t="str">
        <f>[1]Sheet1!X232</f>
        <v>Entre S/100,000.00 y S/500,000.00</v>
      </c>
      <c r="Y232" s="126" t="str">
        <f>[1]Sheet1!Y232</f>
        <v xml:space="preserve">Reducción del tiempo operativo al evitar la doble tipificación en Genesys/Chatigo y CRM.
Incremento de la productividad del asesor al simplificar el registro de interacciones.
Información más confiable para reportes, seguimiento comercial e indicadores de gestión.
Si la doble tipificación toma 2 minutos por interacción y el asesor gestiona 80 interacciones al día, son 160 minutos diarios — más de 2.5 horas — perdidas en registro administrativo
</v>
      </c>
      <c r="Z232" s="45" t="str">
        <f>[1]Sheet1!Z232</f>
        <v>https://educorpperu-my.sharepoint.com/personal/diana_zapata_laureate_pe1/_layouts/15/Doc.aspx?sourcedoc=%7B1C8F7AD9-D712-4AFE-9390-439E3CBFB7E6%7D&amp;file=Pedidos%20UPN%20MEJORAS_Nestor%20Ayasta%20Valera%204.pptx&amp;action=edit&amp;mobileredirect=true</v>
      </c>
      <c r="AA232" s="45">
        <f>[1]Sheet1!AA232</f>
        <v>1.5</v>
      </c>
    </row>
    <row r="233" spans="1:27" ht="260.25" customHeight="1">
      <c r="A233" s="45">
        <f>[1]Sheet1!A233</f>
        <v>259</v>
      </c>
      <c r="B233" s="125">
        <f>[1]Sheet1!B233</f>
        <v>46203.5008564815</v>
      </c>
      <c r="C233" s="125">
        <f>[1]Sheet1!C233</f>
        <v>46203.5022453704</v>
      </c>
      <c r="D233" s="126" t="str">
        <f>[1]Sheet1!D233</f>
        <v>nestor.ayasta@laureate.pe</v>
      </c>
      <c r="E233" s="126" t="str">
        <f>[1]Sheet1!E233</f>
        <v>Nestor Ayasta Valera</v>
      </c>
      <c r="F233" s="126" t="str">
        <f>[1]Sheet1!F233</f>
        <v>Actualización automática de Hitos en CRM</v>
      </c>
      <c r="G233" s="126" t="str">
        <f>[1]Sheet1!G233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H233" s="126" t="str">
        <f>[1]Sheet1!H233</f>
        <v>UPN</v>
      </c>
      <c r="I233" s="126" t="str">
        <f>[1]Sheet1!I233</f>
        <v>Ivan Olivares - VP Marketing y Comercial</v>
      </c>
      <c r="J233" s="126" t="str">
        <f>[1]Sheet1!J233</f>
        <v>Néstor Ayasta</v>
      </c>
      <c r="K233" s="126" t="str">
        <f>[1]Sheet1!K233</f>
        <v>https://educorpperu-my.sharepoint.com/personal/diana_zapata_laureate_pe1/Documents/Aplicaciones/Microsoft%20Forms/REGISTRO%20DE%20INICIATIVAS%20-%20GESTI%C3%93N%20DE%20LA%20DEMANDA%20(2%201/Pregunta/APROBACI%C3%93N_Nestor%20Ayasta%20Valera%205.pdf</v>
      </c>
      <c r="L233" s="126" t="str">
        <f>[1]Sheet1!L233</f>
        <v>Bruno Chiappe</v>
      </c>
      <c r="M233" s="82">
        <f>[1]Sheet1!M233</f>
        <v>46233</v>
      </c>
      <c r="N233" s="82" t="str">
        <f>[1]Sheet1!N233</f>
        <v>No</v>
      </c>
      <c r="O233" s="126">
        <f>[1]Sheet1!O233</f>
        <v>0</v>
      </c>
      <c r="P233" s="126">
        <f>[1]Sheet1!P233</f>
        <v>0</v>
      </c>
      <c r="Q233" s="126" t="str">
        <f>[1]Sheet1!Q233</f>
        <v>Otro</v>
      </c>
      <c r="R233" s="126" t="str">
        <f>[1]Sheet1!R233</f>
        <v xml:space="preserve">Actualmente, el asesor debe actualizar manualmente los estados y fechas de seguimiento de cada hito en la línea de tiempo del CRM, como examen, documentos, matrícula, entre otros. Esta actualización se realiza tanto durante el seguimiento correspondiente como al finalizar cada etapa.
</v>
      </c>
      <c r="S233" s="126" t="str">
        <f>[1]Sheet1!S233</f>
        <v>Se requiere que, una vez culminada cada etapa, el CRM actualice automáticamente el estado del hito según corresponda, por ejemplo: pagado, exonerado, completo, entre otros. Asimismo, el sistema deberá continuar automáticamente con la siguiente etapa de la línea de tiempo, sin intervención manual del asesor.</v>
      </c>
      <c r="T233" s="126" t="str">
        <f>[1]Sheet1!T233</f>
        <v>admisión, back office, makt digital, command center</v>
      </c>
      <c r="U233" s="126" t="str">
        <f>[1]Sheet1!U233</f>
        <v>Todos</v>
      </c>
      <c r="V233" s="126" t="str">
        <f>[1]Sheet1!V233</f>
        <v>Excelencia operativa</v>
      </c>
      <c r="W233" s="126" t="str">
        <f>[1]Sheet1!W233</f>
        <v>No</v>
      </c>
      <c r="X233" s="126" t="str">
        <f>[1]Sheet1!X233</f>
        <v>Entre S/100,000.00 y S/500,000.00</v>
      </c>
      <c r="Y233" s="126" t="str">
        <f>[1]Sheet1!Y233</f>
        <v xml:space="preserve">La actualización manual de hitos genera subregistro en el funnel comercial, distorsiona los reportes de gestión y retrasa el reconocimiento de comisiones. El avance automático garantiza que cada matrícula se refleje en tiempo real
Optimización de tiempos operativos Incremento de la productividad del asesor.
Reducción de tareas manuales y posibles errores de actualización. Mayor trazabilidad y continuidad en el proceso de seguimiento.
</v>
      </c>
      <c r="Z233" s="45" t="str">
        <f>[1]Sheet1!Z233</f>
        <v>https://educorpperu-my.sharepoint.com/personal/diana_zapata_laureate_pe1/_layouts/15/Doc.aspx?sourcedoc=%7BFDDA71CE-4BC1-47BC-B10C-1E0BCEB3794F%7D&amp;file=Pedidos%20UPN%20MEJORAS_Nestor%20Ayasta%20Valera%205.pptx&amp;action=edit&amp;mobileredirect=true</v>
      </c>
      <c r="AA233" s="45">
        <f>[1]Sheet1!AA233</f>
        <v>1.5</v>
      </c>
    </row>
    <row r="234" spans="1:27" ht="260.25" customHeight="1">
      <c r="A234" s="45">
        <f>[1]Sheet1!A234</f>
        <v>260</v>
      </c>
      <c r="B234" s="125">
        <f>[1]Sheet1!B234</f>
        <v>46203.383495370399</v>
      </c>
      <c r="C234" s="125">
        <f>[1]Sheet1!C234</f>
        <v>46203.733530092599</v>
      </c>
      <c r="D234" s="126" t="str">
        <f>[1]Sheet1!D234</f>
        <v>brunella.manrique@laureate.pe</v>
      </c>
      <c r="E234" s="126" t="str">
        <f>[1]Sheet1!E234</f>
        <v>Brunella Manrique Caballero</v>
      </c>
      <c r="F234" s="126" t="str">
        <f>[1]Sheet1!F234</f>
        <v>TOOL EN ALCANCE SOX - SHAREPOINT POWER PLATFORM UPC: Se requiere retirar del rol privilegiado site_admin al grupo de acceso UPC - ADMIN UPC TRAMITES</v>
      </c>
      <c r="G234" s="126" t="str">
        <f>[1]Sheet1!G234</f>
        <v>Necesitamos: Retirar el rol privilegiado site_admin al grupo UPC - ADMIN UPC TRAMITES, el cual contiene más de 2000 usuarios de negocio.
Para: Eliminar el riesgo de acceso no autorizado a data sensible que forma parte del alcance SOX.
Logrando: Que no ocurra una modificación indebida y evitando caer en una deficiencia de control.</v>
      </c>
      <c r="H234" s="126" t="str">
        <f>[1]Sheet1!H234</f>
        <v>UPC</v>
      </c>
      <c r="I234" s="126" t="str">
        <f>[1]Sheet1!I234</f>
        <v>Jesse Singh - IT Compliance Director</v>
      </c>
      <c r="J234" s="126" t="str">
        <f>[1]Sheet1!J234</f>
        <v>Brunella Manrique</v>
      </c>
      <c r="K234" s="126" t="str">
        <f>[1]Sheet1!K234</f>
        <v>https://educorpperu-my.sharepoint.com/personal/diana_zapata_laureate_pe1/Documents/Aplicaciones/Microsoft%20Forms/REGISTRO%20DE%20INICIATIVAS%20-%20GESTI%C3%93N%20DE%20LA%20DEMANDA%20(2%201/Pregunta/Approval%20of%20IT%20Compliance%20Director_Brunella%20Manrique%20Ca.pdf</v>
      </c>
      <c r="L234" s="126" t="str">
        <f>[1]Sheet1!L234</f>
        <v>Gerson Vereau</v>
      </c>
      <c r="M234" s="82">
        <f>[1]Sheet1!M234</f>
        <v>46220</v>
      </c>
      <c r="N234" s="82" t="str">
        <f>[1]Sheet1!N234</f>
        <v>No</v>
      </c>
      <c r="O234" s="126">
        <f>[1]Sheet1!O234</f>
        <v>0</v>
      </c>
      <c r="P234" s="126">
        <f>[1]Sheet1!P234</f>
        <v>0</v>
      </c>
      <c r="Q234" s="126" t="str">
        <f>[1]Sheet1!Q234</f>
        <v>Regulatoria</v>
      </c>
      <c r="R234" s="126" t="str">
        <f>[1]Sheet1!R234</f>
        <v>La tool Power Platform ha entrado en alcance SOX este año 2026, como parte de la revisión de accesos privilegiados del sharepoint, se identificó que el grupo UPC ADMIN UPC TRAMITES tiene acceso dos roles: site_member y site_admin. El requerimiento consiste en retirar el rol privilegiado al grupo mencionado para restringir el acceso de cualquier usuario no autorizado a realizar operaciones en las listas de datos del sharepoint. De no implementarse, la situación conllevaría a una deficiencia de control.  En paralelo, se está coordinando con Control Interno para realizar la revisión con procedimientos manuales desde enero a junio con la finalidad de reducir el impacto de la deficiencia.</v>
      </c>
      <c r="S234" s="126" t="str">
        <f>[1]Sheet1!S234</f>
        <v>Retirar el rol site_admin al grupo UPC ADMIN UPC TRAMITES</v>
      </c>
      <c r="T234" s="126" t="str">
        <f>[1]Sheet1!T234</f>
        <v>Proceso de trámites a través de Power Platform</v>
      </c>
      <c r="U234" s="126" t="str">
        <f>[1]Sheet1!U234</f>
        <v>Todos</v>
      </c>
      <c r="V234" s="126" t="str">
        <f>[1]Sheet1!V234</f>
        <v>Excelencia operativa</v>
      </c>
      <c r="W234" s="126" t="str">
        <f>[1]Sheet1!W234</f>
        <v>No</v>
      </c>
      <c r="X234" s="126" t="str">
        <f>[1]Sheet1!X234</f>
        <v>No cuantificado o S/0</v>
      </c>
      <c r="Y234" s="126" t="str">
        <f>[1]Sheet1!Y234</f>
        <v>Cumplimiento SOX. Este pedido nace por una solicitud de cambio CHG0099754 donde no funcionó el retiro del rol privilegiado al grupo. Sobre este requerimiento, se tuvo una reunión el 17 de junio con Jorge Fuentes y Johnny Rodriguez y Jesse Singh donde se explicó la necesidad, urgencia e importancia de este pedido.</v>
      </c>
      <c r="Z234" s="45" t="str">
        <f>[1]Sheet1!Z234</f>
        <v>https://educorpperu-my.sharepoint.com/personal/diana_zapata_laureate_pe1/Documents/Aplicaciones/Microsoft%20Forms/REGISTRO%20DE%20INICIATIVAS%20-%20GESTI%C3%93N%20DE%20LA%20DEMANDA%20(2%201/Adjuntar%20sustentos%20que%20ayuden%20al%20entendimiento%20de/change_request%20CHG0099754_Brunella%20Manrique%20Ca.pdf</v>
      </c>
      <c r="AA234" s="45">
        <f>[1]Sheet1!AA234</f>
        <v>2.7</v>
      </c>
    </row>
    <row r="235" spans="1:27" ht="260.25" customHeight="1">
      <c r="A235" s="45">
        <f>[1]Sheet1!A235</f>
        <v>261</v>
      </c>
      <c r="B235" s="125">
        <f>[1]Sheet1!B235</f>
        <v>46204.078136574099</v>
      </c>
      <c r="C235" s="125">
        <f>[1]Sheet1!C235</f>
        <v>46204.456331018497</v>
      </c>
      <c r="D235" s="126" t="str">
        <f>[1]Sheet1!D235</f>
        <v>javier.santiago@laureate.pe</v>
      </c>
      <c r="E235" s="126" t="str">
        <f>[1]Sheet1!E235</f>
        <v>Javier Santiago Modesto</v>
      </c>
      <c r="F235" s="126" t="str">
        <f>[1]Sheet1!F235</f>
        <v>Api CRM para registro de información de Trámites Bachiller.</v>
      </c>
      <c r="G235" s="126" t="str">
        <f>[1]Sheet1!G235</f>
        <v>Necesitamos asegurar el registro de información relevante de Trámites Bachiller, para garantizar la integridad de la información con CRM, logrando que el 100% de los trámites bachiller estén identificados correctamente en CRM.</v>
      </c>
      <c r="H235" s="126" t="str">
        <f>[1]Sheet1!H235</f>
        <v>UPN</v>
      </c>
      <c r="I235" s="126" t="str">
        <f>[1]Sheet1!I235</f>
        <v>Mónica García - VP Operaciones Digitales y Online</v>
      </c>
      <c r="J235" s="126" t="str">
        <f>[1]Sheet1!J235</f>
        <v>Jose Horna</v>
      </c>
      <c r="K235" s="126" t="str">
        <f>[1]Sheet1!K235</f>
        <v>https://educorpperu-my.sharepoint.com/personal/diana_zapata_laureate_pe1/Documents/Aplicaciones/Microsoft%20Forms/REGISTRO%20DE%20INICIATIVAS%20-%20GESTI%C3%93N%20DE%20LA%20DEMANDA%20(2%201/Pregunta/Aprobaci%C3%B3n%20de%20VP%20o%20Director_Javier%20Santiago%20Mode.pdf</v>
      </c>
      <c r="L235" s="126" t="str">
        <f>[1]Sheet1!L235</f>
        <v>Franco Vera</v>
      </c>
      <c r="M235" s="82">
        <f>[1]Sheet1!M235</f>
        <v>46251</v>
      </c>
      <c r="N235" s="82" t="str">
        <f>[1]Sheet1!N235</f>
        <v>No</v>
      </c>
      <c r="O235" s="126">
        <f>[1]Sheet1!O235</f>
        <v>0</v>
      </c>
      <c r="P235" s="126">
        <f>[1]Sheet1!P235</f>
        <v>0</v>
      </c>
      <c r="Q235" s="126" t="str">
        <f>[1]Sheet1!Q235</f>
        <v>Otro</v>
      </c>
      <c r="R235" s="126" t="str">
        <f>[1]Sheet1!R235</f>
        <v>La implementación de Trámites Bachiller en el portal del estudiante UPN requiere de la integración de una api CRM para el registro de información relevante del alumno y los estados de trámites bachiller. Mientras no se cuente con la api CRM, la información se gestionara por medio de reportes de análitica web (taggeo).</v>
      </c>
      <c r="S235" s="126" t="str">
        <f>[1]Sheet1!S235</f>
        <v>Api CRM permitirá registrar información relevante de trámites bachiller, para fines de reporteria de CRM.</v>
      </c>
      <c r="T235" s="126" t="str">
        <f>[1]Sheet1!T235</f>
        <v>CRM, Grados y Títulos, Experiencia del estudiante</v>
      </c>
      <c r="U235" s="126" t="str">
        <f>[1]Sheet1!U235</f>
        <v>Alumnos</v>
      </c>
      <c r="V235" s="126" t="str">
        <f>[1]Sheet1!V235</f>
        <v>Excelencia operativa</v>
      </c>
      <c r="W235" s="126" t="str">
        <f>[1]Sheet1!W235</f>
        <v>No</v>
      </c>
      <c r="X235" s="126" t="str">
        <f>[1]Sheet1!X235</f>
        <v>No cuantificado o S/0</v>
      </c>
      <c r="Y235" s="126" t="str">
        <f>[1]Sheet1!Y235</f>
        <v>Reportería y gestión de Trámites Bachiller por estados (solicitados, anulados, pagados, observados)</v>
      </c>
      <c r="Z235" s="45" t="str">
        <f>[1]Sheet1!Z235</f>
        <v>https://educorpperu-my.sharepoint.com/personal/diana_zapata_laureate_pe1/_layouts/15/Doc.aspx?sourcedoc=%7B981A85BC-F613-4585-BC6B-59CADFCF0655%7D&amp;file=Solicitud%20de%20requerimientos%20Idea%20nueva%20y%20mejo_Javier%20Santiago%20Mode%201.pptx&amp;action=edit&amp;mobileredirect=true</v>
      </c>
      <c r="AA235" s="45">
        <f>[1]Sheet1!AA235</f>
        <v>1.2000000000000002</v>
      </c>
    </row>
    <row r="236" spans="1:27" ht="260.25" customHeight="1">
      <c r="A236" s="45">
        <f>[1]Sheet1!A236</f>
        <v>262</v>
      </c>
      <c r="B236" s="125">
        <f>[1]Sheet1!B236</f>
        <v>46204.403275463003</v>
      </c>
      <c r="C236" s="125">
        <f>[1]Sheet1!C236</f>
        <v>46204.477384259299</v>
      </c>
      <c r="D236" s="126" t="str">
        <f>[1]Sheet1!D236</f>
        <v>manuel.castro@upc.pe</v>
      </c>
      <c r="E236" s="126" t="str">
        <f>[1]Sheet1!E236</f>
        <v>Manuel Maguin Castro Chiroque</v>
      </c>
      <c r="F236" s="126" t="str">
        <f>[1]Sheet1!F236</f>
        <v>Sistema Automatizado de Apertura y Cierre de Aulas</v>
      </c>
      <c r="G236" s="126" t="str">
        <f>[1]Sheet1!G236</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6" s="126" t="str">
        <f>[1]Sheet1!H236</f>
        <v>UPN</v>
      </c>
      <c r="I236" s="126" t="str">
        <f>[1]Sheet1!I236</f>
        <v>Álvaro Valdez - VP Operaciones</v>
      </c>
      <c r="J236" s="126" t="str">
        <f>[1]Sheet1!J236</f>
        <v>Manuel Castro</v>
      </c>
      <c r="K236" s="126" t="str">
        <f>[1]Sheet1!K236</f>
        <v>https://educorpperu-my.sharepoint.com/personal/diana_zapata_laureate_pe1/Documents/Aplicaciones/Microsoft%20Forms/REGISTRO%20DE%20INICIATIVAS%20-%20GESTI%C3%93N%20DE%20LA%20DEMANDA%20(2%201/Pregunta/Aprobaci%C3%B3n%20Direcci%C3%B3n_Manuel%20Maguin%20Castro.pdf</v>
      </c>
      <c r="L236" s="126" t="str">
        <f>[1]Sheet1!L236</f>
        <v>Franco Vera</v>
      </c>
      <c r="M236" s="82">
        <f>[1]Sheet1!M236</f>
        <v>46231</v>
      </c>
      <c r="N236" s="82" t="str">
        <f>[1]Sheet1!N236</f>
        <v>Sí</v>
      </c>
      <c r="O236" s="126" t="str">
        <f>[1]Sheet1!O236</f>
        <v>Expansion/ Footprint</v>
      </c>
      <c r="P236" s="126" t="str">
        <f>[1]Sheet1!P236</f>
        <v>76746</v>
      </c>
      <c r="Q236" s="126" t="str">
        <f>[1]Sheet1!Q236</f>
        <v>Otro</v>
      </c>
      <c r="R236" s="126" t="str">
        <f>[1]Sheet1!R236</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6" s="126" t="str">
        <f>[1]Sheet1!S236</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6" s="126" t="str">
        <f>[1]Sheet1!T236</f>
        <v xml:space="preserve">Proceso de apertura y cierre de puertas. Las áreas impactadas son: equipo de docentes y el equipo de ambientes académicos. </v>
      </c>
      <c r="U236" s="126" t="str">
        <f>[1]Sheet1!U236</f>
        <v>Todos</v>
      </c>
      <c r="V236" s="126" t="str">
        <f>[1]Sheet1!V236</f>
        <v>Excelencia operativa</v>
      </c>
      <c r="W236" s="126" t="str">
        <f>[1]Sheet1!W236</f>
        <v>No</v>
      </c>
      <c r="X236" s="126" t="str">
        <f>[1]Sheet1!X236</f>
        <v>Mayor a S/500,000.00</v>
      </c>
      <c r="Y236" s="126" t="str">
        <f>[1]Sheet1!Y236</f>
        <v xml:space="preserve">Autogestión de docentes, mejoras en la seguridad de los espacios, reasignación de actividades de que SI aportan valor a la gestión operativa de campus. </v>
      </c>
      <c r="Z236" s="45" t="str">
        <f>[1]Sheet1!Z236</f>
        <v>https://educorpperu-my.sharepoint.com/personal/diana_zapata_laureate_pe1/_layouts/15/Doc.aspx?sourcedoc=%7BADB2AC9C-6985-4078-91E5-EAEE97F34FCE%7D&amp;file=Gesti%C3%B3n%20de%20iniciativas%20-%20Proceso%20y%20registro%202_Manuel%20Maguin%20Castro.pptx&amp;action=edit&amp;mobileredirect=true; https://educorpperu-my.sharepoint.com/personal/diana_zapata_laureate_pe1/_layouts/15/Doc.aspx?sourcedoc=%7BB1FF34CB-5F5D-4277-80CB-8954735AC7E6%7D&amp;file=TDR%20Cerraduras%20electr%C3%B3nicas%20UPC%20UPN_26.06%20com_Manuel%20Maguin%20Castro.docx&amp;action=default&amp;mobileredirect=true</v>
      </c>
      <c r="AA236" s="45">
        <f>[1]Sheet1!AA236</f>
        <v>1.8</v>
      </c>
    </row>
    <row r="237" spans="1:27" ht="260.25" customHeight="1">
      <c r="A237" s="45">
        <f>[1]Sheet1!A237</f>
        <v>263</v>
      </c>
      <c r="B237" s="125">
        <f>[1]Sheet1!B237</f>
        <v>46204.477546296301</v>
      </c>
      <c r="C237" s="125">
        <f>[1]Sheet1!C237</f>
        <v>46204.480995370403</v>
      </c>
      <c r="D237" s="126" t="str">
        <f>[1]Sheet1!D237</f>
        <v>manuel.castro@upc.pe</v>
      </c>
      <c r="E237" s="126" t="str">
        <f>[1]Sheet1!E237</f>
        <v>Manuel Maguin Castro Chiroque</v>
      </c>
      <c r="F237" s="126" t="str">
        <f>[1]Sheet1!F237</f>
        <v>Sistema Automatizado de Apertura y Cierre de Aulas</v>
      </c>
      <c r="G237" s="126" t="str">
        <f>[1]Sheet1!G237</f>
        <v xml:space="preserve">El objetivo es automatizar el proceso de apertura de puertas de los ambientes académicos en UPC y UPN, el cual actualmente es manual y no aporta valor a la operación de campus.
Por ello, 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
</v>
      </c>
      <c r="H237" s="126" t="str">
        <f>[1]Sheet1!H237</f>
        <v>UPC</v>
      </c>
      <c r="I237" s="126" t="str">
        <f>[1]Sheet1!I237</f>
        <v>Álvaro Valdez - VP Operaciones</v>
      </c>
      <c r="J237" s="126" t="str">
        <f>[1]Sheet1!J237</f>
        <v>Manuel Castro Chiroque - Ambientes académicos</v>
      </c>
      <c r="K237" s="126" t="str">
        <f>[1]Sheet1!K237</f>
        <v>https://educorpperu-my.sharepoint.com/personal/diana_zapata_laureate_pe1/Documents/Aplicaciones/Microsoft%20Forms/REGISTRO%20DE%20INICIATIVAS%20-%20GESTI%C3%93N%20DE%20LA%20DEMANDA%20(2%201/Pregunta/Aprobaci%C3%B3n%20Direcci%C3%B3n_Manuel%20Maguin%20Castro%201.pdf</v>
      </c>
      <c r="L237" s="126" t="str">
        <f>[1]Sheet1!L237</f>
        <v>Franco Vera</v>
      </c>
      <c r="M237" s="82">
        <f>[1]Sheet1!M237</f>
        <v>46230</v>
      </c>
      <c r="N237" s="82" t="str">
        <f>[1]Sheet1!N237</f>
        <v>Sí</v>
      </c>
      <c r="O237" s="126" t="str">
        <f>[1]Sheet1!O237</f>
        <v>Expansion/ Footprint</v>
      </c>
      <c r="P237" s="126" t="str">
        <f>[1]Sheet1!P237</f>
        <v>76746</v>
      </c>
      <c r="Q237" s="126" t="str">
        <f>[1]Sheet1!Q237</f>
        <v>Otro</v>
      </c>
      <c r="R237" s="126" t="str">
        <f>[1]Sheet1!R237</f>
        <v>Actualmente, el proceso de apertura de ambientes académicos es manual mediante llaves mecánicas tradicionales. Esta actividad representa cerca del 40% de las solicitudes de atenciones por lo que existe una fuerte dependencia del técnico. Asimismo, existe el riesgo de la pérdida de llaves, demoras en la apertura de los ambientes y dependencia del docente con los técnicos para la apertura de estos espacios.</v>
      </c>
      <c r="S237" s="126" t="str">
        <f>[1]Sheet1!S237</f>
        <v>A través de cerraduras electrónicas, el docente podrá autogestionar su ingreso a los laboratorios asignados mediante una aplicación en su celular, la cual estará conectada a una plataforma del proveedor. Esta plataforma contendrá información como nombres de docentes, horarios, cursos, días y laboratorios donde tienen clases programadas. Asimismo, el sistema permitirá restringir el acceso a personal no autorizado y mantener los laboratorios cerrados en las franjas horarias en las que se encuentren desocupados, mejorando de esta manera la seguridad de nuestros espacios.</v>
      </c>
      <c r="T237" s="126" t="str">
        <f>[1]Sheet1!T237</f>
        <v xml:space="preserve">Proceso de apertura y cierre de puertas. Las áreas impactadas son: equipo de docentes y el equipo de ambientes académicos. </v>
      </c>
      <c r="U237" s="126" t="str">
        <f>[1]Sheet1!U237</f>
        <v>Todos</v>
      </c>
      <c r="V237" s="126" t="str">
        <f>[1]Sheet1!V237</f>
        <v>Excelencia operativa</v>
      </c>
      <c r="W237" s="126" t="str">
        <f>[1]Sheet1!W237</f>
        <v>No</v>
      </c>
      <c r="X237" s="126" t="str">
        <f>[1]Sheet1!X237</f>
        <v>Mayor a S/500,000.00</v>
      </c>
      <c r="Y237" s="126" t="str">
        <f>[1]Sheet1!Y237</f>
        <v xml:space="preserve">Autogestión de docentes, mejoras en la seguridad de los espacios, reasignación de actividades de que SI aportan valor a la gestión operativa de campus. </v>
      </c>
      <c r="Z237" s="45" t="str">
        <f>[1]Sheet1!Z237</f>
        <v>https://educorpperu-my.sharepoint.com/personal/diana_zapata_laureate_pe1/_layouts/15/Doc.aspx?sourcedoc=%7B84465051-E436-4473-A5B2-4E267AE0A194%7D&amp;file=Gesti%C3%B3n%20de%20iniciativas%20-%20Proceso%20y%20registro%202_Manuel%20Maguin%20Castro%201.pptx&amp;action=edit&amp;mobileredirect=true; https://educorpperu-my.sharepoint.com/personal/diana_zapata_laureate_pe1/_layouts/15/Doc.aspx?sourcedoc=%7B7410D738-1362-48D3-9E90-603AF01C880B%7D&amp;file=TDR%20Cerraduras%20electr%C3%B3nicas%20UPC%20UPN_26.06%20com_Manuel%20Maguin%20Castro%201.docx&amp;action=default&amp;mobileredirect=true</v>
      </c>
      <c r="AA237" s="45">
        <f>[1]Sheet1!AA237</f>
        <v>1.8</v>
      </c>
    </row>
    <row r="238" spans="1:27" ht="260.25" customHeight="1">
      <c r="A238" s="45">
        <f>[1]Sheet1!A238</f>
        <v>264</v>
      </c>
      <c r="B238" s="125">
        <f>[1]Sheet1!B238</f>
        <v>46204.461805555598</v>
      </c>
      <c r="C238" s="125">
        <f>[1]Sheet1!C238</f>
        <v>46204.6484375</v>
      </c>
      <c r="D238" s="126" t="str">
        <f>[1]Sheet1!D238</f>
        <v>carla.arias@laureate.pe</v>
      </c>
      <c r="E238" s="126" t="str">
        <f>[1]Sheet1!E238</f>
        <v>Carla Arias Schreiber Ulloa</v>
      </c>
      <c r="F238" s="126" t="str">
        <f>[1]Sheet1!F238</f>
        <v>Emisión de Certificados para la Universidad de Arizona</v>
      </c>
      <c r="G238" s="126" t="str">
        <f>[1]Sheet1!G238</f>
        <v>Emitir los certificados de estudios requeridos por la universidad de Arizona, con los datos adicionales al ceritifcado UPC y en inglés, para hacer efectivo el cumplimiento del convenio internacional. Logrando que los estudiantes de las siguientes cohortes puedan iniciar/ continuar estudios y egresar con este intercambio.
Se revisó de antemano con Nicolás Morales.</v>
      </c>
      <c r="H238" s="126" t="str">
        <f>[1]Sheet1!H238</f>
        <v>UPC</v>
      </c>
      <c r="I238" s="126" t="str">
        <f>[1]Sheet1!I238</f>
        <v>Milagros Morgan - Rectorado UPC</v>
      </c>
      <c r="J238" s="126" t="str">
        <f>[1]Sheet1!J238</f>
        <v>Jason Sherrilsl</v>
      </c>
      <c r="K238" s="126" t="str">
        <f>[1]Sheet1!K238</f>
        <v>https://educorpperu-my.sharepoint.com/personal/diana_zapata_laureate_pe1/Documents/Aplicaciones/Microsoft%20Forms/REGISTRO%20DE%20INICIATIVAS%20-%20GESTI%C3%93N%20DE%20LA%20DEMANDA%20(2%201/Pregunta/VB%20Vicerrectorado%20Acad%C3%A9mico_Carla%20Arias%20Schreibe.png</v>
      </c>
      <c r="L238" s="126" t="str">
        <f>[1]Sheet1!L238</f>
        <v>Carla Arias-Schreiber</v>
      </c>
      <c r="M238" s="82">
        <f>[1]Sheet1!M238</f>
        <v>46237</v>
      </c>
      <c r="N238" s="82" t="str">
        <f>[1]Sheet1!N238</f>
        <v>No</v>
      </c>
      <c r="O238" s="126">
        <f>[1]Sheet1!O238</f>
        <v>0</v>
      </c>
      <c r="P238" s="126">
        <f>[1]Sheet1!P238</f>
        <v>0</v>
      </c>
      <c r="Q238" s="126" t="str">
        <f>[1]Sheet1!Q238</f>
        <v>Otro</v>
      </c>
      <c r="R238" s="126" t="str">
        <f>[1]Sheet1!R238</f>
        <v>Los certificados requeridos por la Universidad de Arizona, contienen campos adicionales al certificado UPC y deben estar tranducidos al inglés. Antes se emitían en Sócrates, pero el aplicativo ha quedado descontinuado; el ciclo anterior, se emitieron con ayuda de un aplicativo creado por una persona de TI (de manera no oficial) que ya no trabaja en Laureate Perú y no lo transfirió.</v>
      </c>
      <c r="S238" s="126" t="str">
        <f>[1]Sheet1!S238</f>
        <v xml:space="preserve">Tener un aplicativo que, en función a una base de datos con la que el negocio ya cuenta, pueda emitir los certificados en el formato, con los datos y el lenguaje requerido en el convenio internacional. </v>
      </c>
      <c r="T238" s="126" t="str">
        <f>[1]Sheet1!T238</f>
        <v>Matrícula y continuadad de estudios de estudiantes de las cohortes 5, 6 7 y 8, así como el monitoreo de los estudiantes de la cohorte 9. Promedio de 800 estudiantes.</v>
      </c>
      <c r="U238" s="126" t="str">
        <f>[1]Sheet1!U238</f>
        <v>Alumnos</v>
      </c>
      <c r="V238" s="126" t="str">
        <f>[1]Sheet1!V238</f>
        <v>Student Success y Empleabilidad</v>
      </c>
      <c r="W238" s="126" t="str">
        <f>[1]Sheet1!W238</f>
        <v>No</v>
      </c>
      <c r="X238" s="126" t="str">
        <f>[1]Sheet1!X238</f>
        <v>Mayor a S/500,000.00</v>
      </c>
      <c r="Y238" s="126" t="str">
        <f>[1]Sheet1!Y238</f>
        <v>Cumplimiento contractual con la Universidad de Arizona (fechas específicas).
En caso de incomplimiento, esto afectaría directamente la la reputación institucional respecto al programa UPC-Arizona frente con nuestros estudiantes y socios estratégicos. Riesgo de denuncia a INDECOPI.
Impacto cuantitativo, calculado en función al proyectado del 20% de estudiantes -de las cohortes activas del convenio- que no se matricularían en el siguiente ciclo al no poder iniciar/ continuar sus estudios con Arizona.</v>
      </c>
      <c r="Z238" s="45" t="str">
        <f>[1]Sheet1!Z238</f>
        <v>https://educorpperu-my.sharepoint.com/personal/diana_zapata_laureate_pe1/_layouts/15/Doc.aspx?sourcedoc=%7B9172BC27-DCE3-466F-89D5-C3796095CE7B%7D&amp;file=UPC%20list%20of%20course%20with%20Spanish%20and%20English%20t_Carla%20Arias%20Schreibe.xlsx&amp;action=default&amp;mobileredirect=true</v>
      </c>
      <c r="AA238" s="45">
        <f>[1]Sheet1!AA238</f>
        <v>1.9</v>
      </c>
    </row>
    <row r="239" spans="1:27" ht="260.25" customHeight="1">
      <c r="A239" s="45">
        <f>[1]Sheet1!A239</f>
        <v>265</v>
      </c>
      <c r="B239" s="125">
        <f>[1]Sheet1!B239</f>
        <v>46205.669664351903</v>
      </c>
      <c r="C239" s="125">
        <f>[1]Sheet1!C239</f>
        <v>46205.704780092601</v>
      </c>
      <c r="D239" s="126" t="str">
        <f>[1]Sheet1!D239</f>
        <v>sally.vilcapoma@upn.edu.pe</v>
      </c>
      <c r="E239" s="126" t="str">
        <f>[1]Sheet1!E239</f>
        <v>Sally Vilcapoma Cantaro</v>
      </c>
      <c r="F239" s="126" t="str">
        <f>[1]Sheet1!F239</f>
        <v>Acompañamiento para implementación de Plataforma para la gestión de Atenciones Psicológicas y psicopedagógicas</v>
      </c>
      <c r="G239" s="126" t="str">
        <f>[1]Sheet1!G239</f>
        <v>Necesitamos el acompañamiento para implementar una plataforma en Power Apps para gestionar las atenciones psicológicas y psicopedagógicas de los estudiantes logrando una trazabilidad del servicio al 100%, una mejora de la experiencia del estudiante con el servicio a 95%, una reducción de horas hombre del equipo de Contacto UPN y la centralización de la información histórica.</v>
      </c>
      <c r="H239" s="126" t="str">
        <f>[1]Sheet1!H239</f>
        <v>UPN</v>
      </c>
      <c r="I239" s="126" t="str">
        <f>[1]Sheet1!I239</f>
        <v>Martín Santana - Rectorado UPN</v>
      </c>
      <c r="J239" s="126" t="str">
        <f>[1]Sheet1!J239</f>
        <v>Directora de Desarrollo Académico y Sostenibilidad</v>
      </c>
      <c r="K239" s="126" t="str">
        <f>[1]Sheet1!K239</f>
        <v>https://educorpperu-my.sharepoint.com/personal/diana_zapata_laureate_pe1/Documents/Aplicaciones/Microsoft%20Forms/REGISTRO%20DE%20INICIATIVAS%20-%20GESTI%C3%93N%20DE%20LA%20DEMANDA%20(2%201/Pregunta/Aprobaci%C3%B3n%20Nataly_Sally%20Vilcapoma%20Cant.pdf</v>
      </c>
      <c r="L239" s="126" t="str">
        <f>[1]Sheet1!L239</f>
        <v>Ángela Lucano</v>
      </c>
      <c r="M239" s="82">
        <f>[1]Sheet1!M239</f>
        <v>46248</v>
      </c>
      <c r="N239" s="82" t="str">
        <f>[1]Sheet1!N239</f>
        <v>No</v>
      </c>
      <c r="O239" s="126">
        <f>[1]Sheet1!O239</f>
        <v>0</v>
      </c>
      <c r="P239" s="126">
        <f>[1]Sheet1!P239</f>
        <v>0</v>
      </c>
      <c r="Q239" s="126" t="str">
        <f>[1]Sheet1!Q239</f>
        <v>Otro</v>
      </c>
      <c r="R239" s="126" t="str">
        <f>[1]Sheet1!R239</f>
        <v>Actualmente las citas psicológicas y psicopedagógicas son solicitadas por el estudiante a través de Contacto UPN, derivadas por el docente o personal académico a través de correo y derivadas por identificación de población vulnerable, estas atenciones se registran por el Orientador Psicológico de Campus en un archivo excel compartido en el OneDrive de la Coordinadora de Bienestar Emocional. Otra desventaja del proceso, es que no cuenta con una trazabilidad de la información que se abordó durante la sesión (como historial clínico) y la rotación del puesto de orientador psicológico es alta. En caso de no desarrollarse la herramienta en la fecha se tendría que seguir manejando la información manual con el riesgo de pérdida de datos.</v>
      </c>
      <c r="S239" s="126" t="str">
        <f>[1]Sheet1!S239</f>
        <v>Es estudiante solicita una cita a través de la agenda de Bookings, esto viaja hacia la plataforma para que el orientador pueda gestionar el servicio.</v>
      </c>
      <c r="T239" s="126" t="str">
        <f>[1]Sheet1!T239</f>
        <v>Acompañamiento al Estudiante de Campus, Bienestar Universitario</v>
      </c>
      <c r="U239" s="126" t="str">
        <f>[1]Sheet1!U239</f>
        <v>Alumnos</v>
      </c>
      <c r="V239" s="126" t="str">
        <f>[1]Sheet1!V239</f>
        <v>Experiencia</v>
      </c>
      <c r="W239" s="126" t="str">
        <f>[1]Sheet1!W239</f>
        <v>No</v>
      </c>
      <c r="X239" s="126" t="str">
        <f>[1]Sheet1!X239</f>
        <v>Menor a S/100,000.00</v>
      </c>
      <c r="Y239" s="126" t="str">
        <f>[1]Sheet1!Y239</f>
        <v>Centralizar la información en SharePoint, garantizando la trazabilidad total del estudiante y reduciendo drásticamente los errores manuales. El impacto más crítico es la autonomía operativa, ya que al independizar el flujo de datos de Contacto UPN, se mitiga un retraso de hasta 48 horas para agendar la cita, permitiendo atenciones inmediatas y un servicio ágil y escalable</v>
      </c>
      <c r="Z239" s="45" t="str">
        <f>[1]Sheet1!Z239</f>
        <v>https://educorpperu-my.sharepoint.com/personal/diana_zapata_laureate_pe1/_layouts/15/Doc.aspx?sourcedoc=%7B03BB0B77-35E6-475D-87FD-A799B1FA122A%7D&amp;file=Requerimiento_APP%20Orientaciones%20Psicol%C3%B3gicas_Sally%20Vilcapoma%20Cant.pptx&amp;action=edit&amp;mobileredirect=true</v>
      </c>
      <c r="AA239" s="45">
        <f>[1]Sheet1!AA239</f>
        <v>1.45</v>
      </c>
    </row>
    <row r="240" spans="1:27" ht="260.25" customHeight="1">
      <c r="A240" s="45">
        <f>[1]Sheet1!A240</f>
        <v>266</v>
      </c>
      <c r="B240" s="125">
        <f>[1]Sheet1!B240</f>
        <v>46206.174525463</v>
      </c>
      <c r="C240" s="125">
        <f>[1]Sheet1!C240</f>
        <v>46206.192395833299</v>
      </c>
      <c r="D240" s="126" t="str">
        <f>[1]Sheet1!D240</f>
        <v>jose.herbozo@laureate.pe</v>
      </c>
      <c r="E240" s="126" t="str">
        <f>[1]Sheet1!E240</f>
        <v>José Paredes Herbozo</v>
      </c>
      <c r="F240" s="126" t="str">
        <f>[1]Sheet1!F240</f>
        <v>Implementación de Integración Bidireccional entre HubSpot y Microsoft Dynamics 365 para UPC, UPN y Cibertec</v>
      </c>
      <c r="G240" s="126" t="str">
        <f>[1]Sheet1!G240</f>
        <v>Implementar una integración bidireccional entre HubSpot y Microsoft Dynamics 365 para sincronizar automáticamente la información comercial, centralizar los datos y mejorar la trazabilidad, calidad y eficiencia de los procesos comerciales para UPC, UPN y Cibertec.</v>
      </c>
      <c r="H240" s="126" t="str">
        <f>[1]Sheet1!H240</f>
        <v>LAU</v>
      </c>
      <c r="I240" s="126" t="str">
        <f>[1]Sheet1!I240</f>
        <v>Ivan Olivares - VP Marketing y Comercial</v>
      </c>
      <c r="J240" s="126" t="str">
        <f>[1]Sheet1!J240</f>
        <v>Abel Reyes Chávez</v>
      </c>
      <c r="K240" s="126" t="str">
        <f>[1]Sheet1!K240</f>
        <v>https://educorpperu-my.sharepoint.com/personal/diana_zapata_laureate_pe1/_layouts/15/Doc.aspx?sourcedoc=%7BA2D7D2E1-21E2-4BEB-BEF8-D565BC942935%7D&amp;file=Solicitud%20de%20requerimientos%20Idea%20nueva%20y%20mejo_Jos%C3%A9%20Paredes%20Herbozo.pptx&amp;action=edit&amp;mobileredirect=true</v>
      </c>
      <c r="L240" s="126" t="str">
        <f>[1]Sheet1!L240</f>
        <v>Jose Paredes</v>
      </c>
      <c r="M240" s="82">
        <f>[1]Sheet1!M240</f>
        <v>46295</v>
      </c>
      <c r="N240" s="82" t="str">
        <f>[1]Sheet1!N240</f>
        <v>No</v>
      </c>
      <c r="O240" s="126">
        <f>[1]Sheet1!O240</f>
        <v>0</v>
      </c>
      <c r="P240" s="126">
        <f>[1]Sheet1!P240</f>
        <v>0</v>
      </c>
      <c r="Q240" s="126" t="str">
        <f>[1]Sheet1!Q240</f>
        <v>Otro</v>
      </c>
      <c r="R240" s="126" t="str">
        <f>[1]Sheet1!R240</f>
        <v>La información comercial entre HubSpot y Microsoft Dynamics 365 no se encuentra sincronizada automáticamente, lo que genera procesos manuales, duplicidad e inconsistencias de datos, menor trazabilidad de los leads y retrasos en la gestión comercial y de marketing.</v>
      </c>
      <c r="S240" s="126" t="str">
        <f>[1]Sheet1!S240</f>
        <v>Contar con una integración bidireccional y automatizada entre HubSpot y Microsoft Dynamics 365 que mantenga sincronizada la información comercial en tiempo real, elimine procesos manuales, evite duplicidades y mejore la trazabilidad de leads y oportunidades.</v>
      </c>
      <c r="T240" s="126" t="str">
        <f>[1]Sheet1!T240</f>
        <v>Procesos impactados:
- Captación y gestión de leads.
- Gestión del pipeline comercial.
- Calificación y seguimiento de oportunidades.
- Automatización de marketing.
- Reporting y analítica comercial.
Áreas impactadas:
- Marketing.
- Performance.
- Contact Center.
- Admisión.
- BI y Analítica.
- Tecnología.
- Gerencia Comercial.
- Gerencia Digital.</v>
      </c>
      <c r="U240" s="126" t="str">
        <f>[1]Sheet1!U240</f>
        <v>Administrativos</v>
      </c>
      <c r="V240" s="126" t="str">
        <f>[1]Sheet1!V240</f>
        <v>Excelencia operativa</v>
      </c>
      <c r="W240" s="126" t="str">
        <f>[1]Sheet1!W240</f>
        <v>No</v>
      </c>
      <c r="X240" s="126" t="str">
        <f>[1]Sheet1!X240</f>
        <v>Mayor a S/500,000.00</v>
      </c>
      <c r="Y240" s="126" t="str">
        <f>[1]Sheet1!Y240</f>
        <v>Beneficios cualitativos:
- Centralización de la información comercial.
- Mayor trazabilidad de leads y oportunidades.
- Mejor calidad y consistencia de los datos.
- Eliminación de duplicidad de información.
- Automatización de procesos comerciales y de marketing.
- Disponibilidad de información en tiempo real para la toma de decisiones.
- Mayor eficiencia operativa y mejor experiencia para los usuarios internos.</v>
      </c>
      <c r="Z240" s="45" t="str">
        <f>[1]Sheet1!Z240</f>
        <v>https://educorpperu-my.sharepoint.com/personal/diana_zapata_laureate_pe1/_layouts/15/Doc.aspx?sourcedoc=%7BDAC805CC-225C-4F93-89AB-3CED771CD9B0%7D&amp;file=Solicitud%20de%20requerimientos%20Idea%20nueva%20y%20mejo_Jos%C3%A9%20Paredes%20Herbozo%201.pptx&amp;action=edit&amp;mobileredirect=true</v>
      </c>
      <c r="AA240" s="45">
        <f>[1]Sheet1!AA240</f>
        <v>1.2</v>
      </c>
    </row>
    <row r="241" spans="1:27" ht="260.25" customHeight="1">
      <c r="A241" s="45">
        <f>[1]Sheet1!A241</f>
        <v>267</v>
      </c>
      <c r="B241" s="125">
        <f>[1]Sheet1!B241</f>
        <v>46209.486365740697</v>
      </c>
      <c r="C241" s="125">
        <f>[1]Sheet1!C241</f>
        <v>46209.505439814799</v>
      </c>
      <c r="D241" s="126" t="str">
        <f>[1]Sheet1!D241</f>
        <v>bruno.chiappe@laureate.pe</v>
      </c>
      <c r="E241" s="126" t="str">
        <f>[1]Sheet1!E241</f>
        <v>Bruno Chiappe Vegas</v>
      </c>
      <c r="F241" s="126" t="str">
        <f>[1]Sheet1!F241</f>
        <v>Implementación de Gestión de Convenios con Colegios en CRM</v>
      </c>
      <c r="G241" s="126" t="str">
        <f>[1]Sheet1!G241</f>
        <v>Necesitamos contar con una sección en el CRM que permita identificar a los postulantes provenientes de convenios con colegios, para mejorar su trazabilidad durante el proceso de admisión, optimizando la coordinación con las instituciones educativas y facilitando el seguimiento por parte del equipo comercial.</v>
      </c>
      <c r="H241" s="126" t="str">
        <f>[1]Sheet1!H241</f>
        <v>CIB</v>
      </c>
      <c r="I241" s="126" t="str">
        <f>[1]Sheet1!I241</f>
        <v>Ivan Olivares - VP Marketing y Comercial</v>
      </c>
      <c r="J241" s="126" t="str">
        <f>[1]Sheet1!J241</f>
        <v>Nestor Ayasta Valera</v>
      </c>
      <c r="K241" s="126" t="str">
        <f>[1]Sheet1!K241</f>
        <v>https://educorpperu-my.sharepoint.com/personal/diana_zapata_laureate_pe1/Documents/Aplicaciones/Microsoft%20Forms/REGISTRO%20DE%20INICIATIVAS%20-%20GESTI%C3%93N%20DE%20LA%20DEMANDA%20(2%201/Pregunta/Gestion%20Convenios%20Colegios%20CIB%20-%20Aprob_Bruno%20Chiappe%20Vegas.pdf</v>
      </c>
      <c r="L241" s="126" t="str">
        <f>[1]Sheet1!L241</f>
        <v>Bruno Chiappe</v>
      </c>
      <c r="M241" s="82">
        <f>[1]Sheet1!M241</f>
        <v>46234</v>
      </c>
      <c r="N241" s="82" t="str">
        <f>[1]Sheet1!N241</f>
        <v>No</v>
      </c>
      <c r="O241" s="126">
        <f>[1]Sheet1!O241</f>
        <v>0</v>
      </c>
      <c r="P241" s="126">
        <f>[1]Sheet1!P241</f>
        <v>0</v>
      </c>
      <c r="Q241" s="126" t="str">
        <f>[1]Sheet1!Q241</f>
        <v>Otro</v>
      </c>
      <c r="R241" s="126" t="str">
        <f>[1]Sheet1!R241</f>
        <v>Actualmente no existe un mecanismo visible en el CRM que permita identificar de manera clara a los postulantes provenientes de convenios con colegios. Esto genera que el seguimiento y la coordinación con las instituciones educativas se realicen de forma manual, dificultando la trazabilidad del proceso, el conocimiento del estado de cada postulante y la gestión oportuna por parte del equipo comercial.</v>
      </c>
      <c r="S241" s="126" t="str">
        <f>[1]Sheet1!S241</f>
        <v>El CRM debe incorporar una sección o campo visible que permita identificar a los postulantes provenientes de convenios con colegios. Esta información debe estar disponible durante todo el proceso de admisión, permitiendo al equipo comercial realizar seguimiento, consultar la condición del postulante y coordinar de manera más eficiente con las áreas involucradas.</v>
      </c>
      <c r="T241" s="126" t="str">
        <f>[1]Sheet1!T241</f>
        <v>Admisión, BackOffice, Ventas</v>
      </c>
      <c r="U241" s="126" t="str">
        <f>[1]Sheet1!U241</f>
        <v>Administrativos</v>
      </c>
      <c r="V241" s="126" t="str">
        <f>[1]Sheet1!V241</f>
        <v>Excelencia operativa</v>
      </c>
      <c r="W241" s="126" t="str">
        <f>[1]Sheet1!W241</f>
        <v>No</v>
      </c>
      <c r="X241" s="126" t="str">
        <f>[1]Sheet1!X241</f>
        <v>No cuantificado o S/0</v>
      </c>
      <c r="Y241" s="126" t="str">
        <f>[1]Sheet1!Y241</f>
        <v>Mayor visibilidad y trazabilidad de los postulantes provenientes de convenios con colegios, mejor coordinación entre Cibertec y las instituciones educativas, reducción de reprocesos por validaciones manuales, mayor control del proceso de admisión y mejor experiencia para postulantes, asesores y áreas involucradas.</v>
      </c>
      <c r="Z241" s="45" t="str">
        <f>[1]Sheet1!Z241</f>
        <v>https://educorpperu-my.sharepoint.com/personal/diana_zapata_laureate_pe1/_layouts/15/Doc.aspx?sourcedoc=%7B72711418-1819-4097-83D3-B1CE5D070BE3%7D&amp;file=Pedidos%20de%20CRM%20CIB_COLEGIO_Bruno%20Chiappe%20Vegas.pptx&amp;action=edit&amp;mobileredirect=true</v>
      </c>
      <c r="AA241" s="45">
        <f>[1]Sheet1!AA241</f>
        <v>0.60000000000000009</v>
      </c>
    </row>
    <row r="242" spans="1:27" ht="260.25" customHeight="1">
      <c r="A242" s="45">
        <f>[1]Sheet1!A242</f>
        <v>268</v>
      </c>
      <c r="B242" s="125">
        <f>[1]Sheet1!B242</f>
        <v>46209.5055208333</v>
      </c>
      <c r="C242" s="125">
        <f>[1]Sheet1!C242</f>
        <v>46209.523865740703</v>
      </c>
      <c r="D242" s="126" t="str">
        <f>[1]Sheet1!D242</f>
        <v>bruno.chiappe@laureate.pe</v>
      </c>
      <c r="E242" s="126" t="str">
        <f>[1]Sheet1!E242</f>
        <v>Bruno Chiappe Vegas</v>
      </c>
      <c r="F242" s="126" t="str">
        <f>[1]Sheet1!F242</f>
        <v>Gestión de secciones y horarios en CRM para el proceso de admisión CIB</v>
      </c>
      <c r="G242" s="126" t="str">
        <f>[1]Sheet1!G242</f>
        <v>Necesitamos permitir el registro, visualización y transferencia de la sección seleccionada por el postulante, junto con sus horarios, desde el simulador hacia CRM, para reducir errores de matrícula, evitar validaciones manuales y brindar información más precisa durante el proceso de venta e incorporación.</v>
      </c>
      <c r="H242" s="126" t="str">
        <f>[1]Sheet1!H242</f>
        <v>CIB</v>
      </c>
      <c r="I242" s="126" t="str">
        <f>[1]Sheet1!I242</f>
        <v>Ivan Olivares - VP Marketing y Comercial</v>
      </c>
      <c r="J242" s="126" t="str">
        <f>[1]Sheet1!J242</f>
        <v>Néstor Ayasta</v>
      </c>
      <c r="K242" s="126" t="str">
        <f>[1]Sheet1!K242</f>
        <v>https://educorpperu-my.sharepoint.com/personal/diana_zapata_laureate_pe1/Documents/Aplicaciones/Microsoft%20Forms/REGISTRO%20DE%20INICIATIVAS%20-%20GESTI%C3%93N%20DE%20LA%20DEMANDA%20(2%201/Pregunta/Gestion%20Secciones%20Horarios%20CRM%20CIB%20-%20Aprob_Bruno%20Chiappe%20Vegas.pdf</v>
      </c>
      <c r="L242" s="126" t="str">
        <f>[1]Sheet1!L242</f>
        <v>Bruno Chiappe</v>
      </c>
      <c r="M242" s="82">
        <f>[1]Sheet1!M242</f>
        <v>46234</v>
      </c>
      <c r="N242" s="82" t="str">
        <f>[1]Sheet1!N242</f>
        <v>No</v>
      </c>
      <c r="O242" s="126">
        <f>[1]Sheet1!O242</f>
        <v>0</v>
      </c>
      <c r="P242" s="126">
        <f>[1]Sheet1!P242</f>
        <v>0</v>
      </c>
      <c r="Q242" s="126" t="str">
        <f>[1]Sheet1!Q242</f>
        <v>Otro</v>
      </c>
      <c r="R242" s="126" t="str">
        <f>[1]Sheet1!R242</f>
        <v>Actualmente, la información de la sección específica seleccionada por el postulante y sus horarios no queda registrada dentro del CRM. Esto obliga a que los equipos de Control y Matrícula realicen validaciones manuales para identificar la sección correcta, generando riesgo de errores, observaciones, retrabajos y demoras en la matrícula.</v>
      </c>
      <c r="S242" s="126" t="str">
        <f>[1]Sheet1!S242</f>
        <v>El CRM deberá permitir registrar y visualizar la sección seleccionada por el postulante, asociada a sede, carrera y turno. Además, el simulador deberá mostrar las secciones disponibles con sus días y horarios para que el asesor pueda brindar información correcta durante la venta.  Como solución inicial (piloto), se propone utilizar un campo disponible en CRM para registrar la sección seleccionada. Como solución definitiva, se requiere implementar un campo específico de sección, integrado al proceso de matrícula y reportería.</v>
      </c>
      <c r="T242" s="126" t="str">
        <f>[1]Sheet1!T242</f>
        <v>Admisión, BackOffice, Matrícula y Ventas</v>
      </c>
      <c r="U242" s="126" t="str">
        <f>[1]Sheet1!U242</f>
        <v>Administrativos</v>
      </c>
      <c r="V242" s="126" t="str">
        <f>[1]Sheet1!V242</f>
        <v>Excelencia operativa</v>
      </c>
      <c r="W242" s="126" t="str">
        <f>[1]Sheet1!W242</f>
        <v>No</v>
      </c>
      <c r="X242" s="126" t="str">
        <f>[1]Sheet1!X242</f>
        <v>No cuantificado o S/0</v>
      </c>
      <c r="Y242" s="126" t="str">
        <f>[1]Sheet1!Y242</f>
        <v>Este requerimiento permitirá mejorar la calidad y trazabilidad de la información registrada durante el proceso de admisión, reduciendo la dependencia de validaciones manuales y minimizando errores en la asignación de secciones y horarios. Asimismo, facilitará que los equipos de Control, Back Office y Matrícula cuenten con información visible y consistente desde CRM, mejorando la coordinación operativa y la experiencia del postulante al recibir información más clara y precisa durante su proceso de incorporación.</v>
      </c>
      <c r="Z242" s="45" t="str">
        <f>[1]Sheet1!Z242</f>
        <v>https://educorpperu-my.sharepoint.com/personal/diana_zapata_laureate_pe1/_layouts/15/Doc.aspx?sourcedoc=%7BBB590750-A89E-4A04-8F5A-EC0E6A50E4AF%7D&amp;file=Pedidos%20de%20CRM%20CIB_Bruno%20Chiappe%20Vegas.pptx&amp;action=edit&amp;mobileredirect=true; https://educorpperu-my.sharepoint.com/personal/diana_zapata_laureate_pe1/_layouts/15/Doc.aspx?sourcedoc=%7B3B5D2F82-75FB-4A5C-931E-51EB2AFF0CE6%7D&amp;file=HORARIOS%20JULIO%202026_v1_Bruno%20Chiappe%20Vegas.xlsx&amp;action=default&amp;mobileredirect=true</v>
      </c>
      <c r="AA242" s="45">
        <f>[1]Sheet1!AA242</f>
        <v>0.60000000000000009</v>
      </c>
    </row>
    <row r="243" spans="1:27" ht="260.25" customHeight="1">
      <c r="A243" s="45">
        <f>[1]Sheet1!A243</f>
        <v>269</v>
      </c>
      <c r="B243" s="125">
        <f>[1]Sheet1!B243</f>
        <v>46211.677743055603</v>
      </c>
      <c r="C243" s="125">
        <f>[1]Sheet1!C243</f>
        <v>46211.687268518501</v>
      </c>
      <c r="D243" s="126" t="str">
        <f>[1]Sheet1!D243</f>
        <v>carla.arias@laureate.pe</v>
      </c>
      <c r="E243" s="126" t="str">
        <f>[1]Sheet1!E243</f>
        <v>Carla Arias Schreiber Ulloa</v>
      </c>
      <c r="F243" s="126" t="str">
        <f>[1]Sheet1!F243</f>
        <v>Equivalencias imperfectas</v>
      </c>
      <c r="G243" s="126" t="str">
        <f>[1]Sheet1!G243</f>
        <v>Registrar en Banner las equivalencias "imperfectas" originadas por la malla Gutemberg, donde se presentan 3 escenarios que hoy el sistema no soporta, para asegurar la correcta trazabilidad, minimizar los impactos en registros/ procesos académicos y mitigar contingencias legales, logrando eliminar el trabajo manual de los equipos académicos, errores en asignación de cursos y alto nivel de tickets + reclamos de estudiantes.</v>
      </c>
      <c r="H243" s="126" t="str">
        <f>[1]Sheet1!H243</f>
        <v>UPN</v>
      </c>
      <c r="I243" s="126" t="str">
        <f>[1]Sheet1!I243</f>
        <v>Martín Santana - Rectorado UPN</v>
      </c>
      <c r="J243" s="126" t="str">
        <f>[1]Sheet1!J243</f>
        <v>Giancarlo Flores</v>
      </c>
      <c r="K243" s="126" t="str">
        <f>[1]Sheet1!K243</f>
        <v>https://educorpperu-my.sharepoint.com/personal/diana_zapata_laureate_pe1/Documents/Aplicaciones/Microsoft%20Forms/REGISTRO%20DE%20INICIATIVAS%20-%20GESTI%C3%93N%20DE%20LA%20DEMANDA%20(2%201/Pregunta/VB%20Rector%20UPN_Carla%20Arias%20Schreibe.png</v>
      </c>
      <c r="L243" s="126" t="str">
        <f>[1]Sheet1!L243</f>
        <v>Carla Arias-Schreiber</v>
      </c>
      <c r="M243" s="82">
        <f>[1]Sheet1!M243</f>
        <v>46353</v>
      </c>
      <c r="N243" s="82" t="str">
        <f>[1]Sheet1!N243</f>
        <v>No</v>
      </c>
      <c r="O243" s="126">
        <f>[1]Sheet1!O243</f>
        <v>0</v>
      </c>
      <c r="P243" s="126">
        <f>[1]Sheet1!P243</f>
        <v>0</v>
      </c>
      <c r="Q243" s="126" t="str">
        <f>[1]Sheet1!Q243</f>
        <v>Otro</v>
      </c>
      <c r="R243" s="126" t="str">
        <f>[1]Sheet1!R243</f>
        <v>Actualmente en el sistema Banner no se pueden registrar equivalencias académicas con la malla gutemberg, bajo los siguientes escenarios: 2 cursos equivalen a 1 o viceversa, o donde en equivalencias 1 a 1 el creditaje es mayor (impacto financiero a estudiantes con contigencia legal).</v>
      </c>
      <c r="S243" s="126" t="str">
        <f>[1]Sheet1!S243</f>
        <v>Que el sistema soporta los tres escenarios descritos en la ppt adjunta.</v>
      </c>
      <c r="T243" s="126" t="str">
        <f>[1]Sheet1!T243</f>
        <v>Matrícula
Registro académicos
Egreso y grados/ títulos
Operaciones académicas</v>
      </c>
      <c r="U243" s="126" t="str">
        <f>[1]Sheet1!U243</f>
        <v>Alumnos</v>
      </c>
      <c r="V243" s="126" t="str">
        <f>[1]Sheet1!V243</f>
        <v>Excelencia académica</v>
      </c>
      <c r="W243" s="126" t="str">
        <f>[1]Sheet1!W243</f>
        <v>No</v>
      </c>
      <c r="X243" s="126" t="str">
        <f>[1]Sheet1!X243</f>
        <v>No cuantificado o S/0</v>
      </c>
      <c r="Y243" s="126" t="str">
        <f>[1]Sheet1!Y243</f>
        <v>Asegurar el correcto avance académico de nuestros estudiantes y egreso.</v>
      </c>
      <c r="Z243" s="45" t="str">
        <f>[1]Sheet1!Z243</f>
        <v>https://educorpperu-my.sharepoint.com/personal/diana_zapata_laureate_pe1/_layouts/15/Doc.aspx?sourcedoc=%7B85F19B8A-D1D8-4393-94E6-0FE9A9BC1CB9%7D&amp;file=Gesti%C3%B3n%20de%20Iniciativas%20-%20Equivalencias%2027-1_Carla%20Arias%20Schreibe.pptx&amp;action=edit&amp;mobileredirect=true</v>
      </c>
      <c r="AA243" s="45">
        <f>[1]Sheet1!AA243</f>
        <v>1.4</v>
      </c>
    </row>
    <row r="244" spans="1:27" ht="260.25" customHeight="1">
      <c r="A244" s="45">
        <f>[1]Sheet1!A244</f>
        <v>270</v>
      </c>
      <c r="B244" s="125">
        <f>[1]Sheet1!B244</f>
        <v>46212.427488425899</v>
      </c>
      <c r="C244" s="125">
        <f>[1]Sheet1!C244</f>
        <v>46212.458067129599</v>
      </c>
      <c r="D244" s="126" t="str">
        <f>[1]Sheet1!D244</f>
        <v>marco.zuniga@laureate.pe</v>
      </c>
      <c r="E244" s="126" t="str">
        <f>[1]Sheet1!E244</f>
        <v>Marco Zuñiga Leiva</v>
      </c>
      <c r="F244" s="126" t="str">
        <f>[1]Sheet1!F244</f>
        <v>Sistema Spring-Habilitación de comprobantes temporales(XB) para las cuotas 2 en adelante y automatización del cambio a fiscal</v>
      </c>
      <c r="G244" s="126" t="str">
        <f>[1]Sheet1!G244</f>
        <v xml:space="preserve">
Necesitamos habilitar la emisión de comprobantes temporales tipo XB desde la cuota 2 en adelante en el enlace de transferencia de obligaciones EPG y en Spring, para gestionar correctamente las modalidades de pago financiado, logrando disminuir el trabajo operativo, reducir el riesgo de omisión de cuotas, optimizar las conciliaciones diarias y garantizar el correcto cálculo de las comisiones de los asesores de ventas.
</v>
      </c>
      <c r="H244" s="126" t="str">
        <f>[1]Sheet1!H244</f>
        <v>UPC</v>
      </c>
      <c r="I244" s="126" t="str">
        <f>[1]Sheet1!I244</f>
        <v>Alex Pendavis - VP Finanzas</v>
      </c>
      <c r="J244" s="126" t="str">
        <f>[1]Sheet1!J244</f>
        <v>Karol Espinoza</v>
      </c>
      <c r="K244" s="126" t="str">
        <f>[1]Sheet1!K244</f>
        <v>https://educorpperu-my.sharepoint.com/personal/diana_zapata_laureate_pe1/_layouts/15/Doc.aspx?sourcedoc=%7BDC295ECD-77F3-4093-8FC7-7358E967986B%7D&amp;file=Aprobaci%C3%B3n_1_Marco%20Zu%C3%B1iga%20Leiva.docx&amp;action=default&amp;mobileredirect=true</v>
      </c>
      <c r="L244" s="126" t="str">
        <f>[1]Sheet1!L244</f>
        <v>Franco Vera</v>
      </c>
      <c r="M244" s="82">
        <f>[1]Sheet1!M244</f>
        <v>46223</v>
      </c>
      <c r="N244" s="82" t="str">
        <f>[1]Sheet1!N244</f>
        <v>No</v>
      </c>
      <c r="O244" s="126">
        <f>[1]Sheet1!O244</f>
        <v>0</v>
      </c>
      <c r="P244" s="126">
        <f>[1]Sheet1!P244</f>
        <v>0</v>
      </c>
      <c r="Q244" s="126" t="str">
        <f>[1]Sheet1!Q244</f>
        <v>Regulatoria</v>
      </c>
      <c r="R244" s="126" t="str">
        <f>[1]Sheet1!R244</f>
        <v>Actualmente, en el proceso de Transferencia de Obligaciones para los programas de EPG, el área de Ventas únicamente puede generar la cuota 1 como documento temporal. Como consecuencia, el área de Facturación debe realizar conciliaciones diarias para emitir las cuotas pendientes que no pudieron ser generadas por los asesores.
Al tratarse de un proceso manual, se genera una alta carga operativa, especialmente durante los periodos de cierre. Asimismo, existe el riesgo de que algunos alumnos queden con cuotas pendientes de emisión, afectando los controles del proceso. Adicionalmente, los asesores requieren que todas las cuotas se encuentren registradas en el sistema para garantizar el cálculo correcto de sus comisiones. De no contar con la mejora, el área de facturación tendría que realizar las revisiones manuales diarias y post jornada de ventas para mitigar los riesgos mencionados.</v>
      </c>
      <c r="S244" s="126" t="str">
        <f>[1]Sheet1!S244</f>
        <v>Que los asesores puedan emitir todas las cuotas de los programas al momento de la venta para que el area de facturación realice una conciliación sólo de revisión y que las comisiones puedan ser calculadas de manera correcta.</v>
      </c>
      <c r="T244" s="126" t="str">
        <f>[1]Sheet1!T244</f>
        <v>Proceso de ventas y área de facturación .</v>
      </c>
      <c r="U244" s="126" t="str">
        <f>[1]Sheet1!U244</f>
        <v>Administrativos</v>
      </c>
      <c r="V244" s="126" t="str">
        <f>[1]Sheet1!V244</f>
        <v>Excelencia operativa</v>
      </c>
      <c r="W244" s="126" t="str">
        <f>[1]Sheet1!W244</f>
        <v>No</v>
      </c>
      <c r="X244" s="126" t="str">
        <f>[1]Sheet1!X244</f>
        <v>No cuantificado o S/0</v>
      </c>
      <c r="Y244" s="126" t="str">
        <f>[1]Sheet1!Y244</f>
        <v>Reducción operativa en riesgos y horas hombre</v>
      </c>
      <c r="Z244" s="45" t="str">
        <f>[1]Sheet1!Z244</f>
        <v>https://educorpperu-my.sharepoint.com/personal/diana_zapata_laureate_pe1/_layouts/15/Doc.aspx?sourcedoc=%7B9EE90CB9-3E09-48F8-9CD4-7985225ADC00%7D&amp;file=Gesti%C3%B3n%20de%20iniciativas%20-%20Proceso%20y%20registro%205_Marco%20Zu%C3%B1iga%20Leiva.pptx&amp;action=edit&amp;mobileredirect=true</v>
      </c>
      <c r="AA244" s="45">
        <f>[1]Sheet1!AA244</f>
        <v>2.1</v>
      </c>
    </row>
    <row r="245" spans="1:27" ht="260.25" customHeight="1">
      <c r="A245" s="45">
        <f>[1]Sheet1!A245</f>
        <v>271</v>
      </c>
      <c r="B245" s="125">
        <f>[1]Sheet1!B245</f>
        <v>46212.4686574074</v>
      </c>
      <c r="C245" s="125">
        <f>[1]Sheet1!C245</f>
        <v>46212.482060185197</v>
      </c>
      <c r="D245" s="126" t="str">
        <f>[1]Sheet1!D245</f>
        <v>marco.zuniga@laureate.pe</v>
      </c>
      <c r="E245" s="126" t="str">
        <f>[1]Sheet1!E245</f>
        <v>Marco Zuñiga Leiva</v>
      </c>
      <c r="F245" s="126" t="str">
        <f>[1]Sheet1!F245</f>
        <v>Módulo intranet EPG Interfaz Sócrates Spring -Habilitación de la emisión de más de 8 cuotas por operación y mejora en el tiempo de procesamiento</v>
      </c>
      <c r="G245" s="126" t="str">
        <f>[1]Sheet1!G245</f>
        <v>Necesitamos automatizar el proceso de emisión de cuotas y eliminar la limitación actual de 8 cuotas por operación en EPG.
Para habilitar la gestión eficiente de las modalidades de financiamiento de hasta 36 cuotas, asegurando que el sistema responda al crecimiento y a las nuevas necesidades comerciales.
Logrando una mayor eficiencia operativa, la reducción de procesos manuales y riesgos operativos, la mejora en los tiempos de atención y la continuidad del proceso de emisión de comprobantes, contribuyendo a la escalabilidad y sostenibilidad de la operación.</v>
      </c>
      <c r="H245" s="126" t="str">
        <f>[1]Sheet1!H245</f>
        <v>UPC</v>
      </c>
      <c r="I245" s="126" t="str">
        <f>[1]Sheet1!I245</f>
        <v>Alex Pendavis - VP Finanzas</v>
      </c>
      <c r="J245" s="126" t="str">
        <f>[1]Sheet1!J245</f>
        <v>Karol Espinoza</v>
      </c>
      <c r="K245" s="126" t="str">
        <f>[1]Sheet1!K245</f>
        <v>https://educorpperu-my.sharepoint.com/personal/diana_zapata_laureate_pe1/_layouts/15/Doc.aspx?sourcedoc=%7BB0001A3B-6027-464D-9A31-26B92EEE92CF%7D&amp;file=Aprobaci%C3%B3n_3_4_Marco%20Zu%C3%B1iga%20Leiva.docx&amp;action=default&amp;mobileredirect=true</v>
      </c>
      <c r="L245" s="126" t="str">
        <f>[1]Sheet1!L245</f>
        <v>Franco Vera</v>
      </c>
      <c r="M245" s="82">
        <f>[1]Sheet1!M245</f>
        <v>46223</v>
      </c>
      <c r="N245" s="82" t="str">
        <f>[1]Sheet1!N245</f>
        <v>No</v>
      </c>
      <c r="O245" s="126">
        <f>[1]Sheet1!O245</f>
        <v>0</v>
      </c>
      <c r="P245" s="126">
        <f>[1]Sheet1!P245</f>
        <v>0</v>
      </c>
      <c r="Q245" s="126" t="str">
        <f>[1]Sheet1!Q245</f>
        <v>Otro</v>
      </c>
      <c r="R245" s="126" t="str">
        <f>[1]Sheet1!R245</f>
        <v xml:space="preserve">
Problema o necesidad actual
Desde mediados de 2025 se ha evidenciado un deterioro en el desempeño del proceso de Transferencia de Obligaciones (Intranet EPG). El tiempo de procesamiento, que anteriormente era de aproximadamente 3 segundos por obligación, actualmente puede superar 1 minuto por cada registro. Adicionalmente, el sistema presenta una limitación que impide procesar más de 8 cuotas por operación, a pesar de que las modalidades de financiamiento vigentes en EPG contemplan planes de hasta 36 cuotas. Al intentar superar dicho límite, el proceso genera un error y no permite completar la emisión de la totalidad de las cuotas.
Impacto en el negocio
Esta situación incrementa significativamente los tiempos de procesamiento y la carga operativa del área de Facturación, retrasando la emisión de comprobantes y afectando el cumplimiento de los tiempos establecidos. Asimismo, obliga a realizar múltiples operaciones para un mismo alumno, incrementando el riesgo de errores, omisión de cuotas y reprocesos, especialmente durante los periodos de mayor volumen de matrículas y cierre.
Gestión temporal si no se implementa la iniciativa
Mientras no se implemente la mejora, el área de Facturación continuará procesando las cuotas de forma parcial y en múltiples operaciones, realizando controles y conciliaciones manuales para completar la emisión de los cronogramas. Esta medida permitirá mantener la continuidad de la operación; sin embargo, no elimina la restricción del sistema, incrementa el esfuerzo operativo, prolonga los tiempos de atención y mantiene el riesgo de errores e incumplimientos en el proceso.
</v>
      </c>
      <c r="S245" s="126" t="str">
        <f>[1]Sheet1!S245</f>
        <v>Contar con un proceso de Transferencia de Obligaciones con tiempos de respuesta óptimos y la capacidad de procesar en una sola operación la totalidad de las cuotas definidas en las modalidades de financiamiento vigentes (hasta 36 cuotas). Esto permitirá emitir el cronograma completo de comprobantes de manera automática, reduciendo significativamente los tiempos de procesamiento, eliminando la necesidad de realizar múltiples operaciones y controles manuales, disminuyendo el riesgo de errores u omisión de cuotas y garantizando la continuidad, eficiencia y escalabilidad del proceso de facturación conforme al crecimiento de la oferta académica.</v>
      </c>
      <c r="T245" s="126" t="str">
        <f>[1]Sheet1!T245</f>
        <v xml:space="preserve">
Área de Ventas y Facturación</v>
      </c>
      <c r="U245" s="126" t="str">
        <f>[1]Sheet1!U245</f>
        <v>Administrativos</v>
      </c>
      <c r="V245" s="126" t="str">
        <f>[1]Sheet1!V245</f>
        <v>Excelencia operativa</v>
      </c>
      <c r="W245" s="126" t="str">
        <f>[1]Sheet1!W245</f>
        <v>No</v>
      </c>
      <c r="X245" s="126" t="str">
        <f>[1]Sheet1!X245</f>
        <v>No cuantificado o S/0</v>
      </c>
      <c r="Y245" s="126" t="str">
        <f>[1]Sheet1!Y245</f>
        <v>Reducción del trabajo operativo, y minimización de riesgos.</v>
      </c>
      <c r="Z245" s="45" t="str">
        <f>[1]Sheet1!Z245</f>
        <v>https://educorpperu-my.sharepoint.com/personal/diana_zapata_laureate_pe1/_layouts/15/Doc.aspx?sourcedoc=%7BD6FA0EA7-A334-428A-B0EF-18A454AB7288%7D&amp;file=M%C3%B3dulo%20intranet%20EPG%20Interfaz%20y%20S%C3%B3crates%20Sprin_Marco%20Zu%C3%B1iga%20Leiva.pptx&amp;action=edit&amp;mobileredirect=true</v>
      </c>
      <c r="AA245" s="45">
        <f>[1]Sheet1!AA245</f>
        <v>0.60000000000000009</v>
      </c>
    </row>
    <row r="246" spans="1:27" ht="260.25" customHeight="1">
      <c r="A246" s="45">
        <f>[1]Sheet1!A246</f>
        <v>272</v>
      </c>
      <c r="B246" s="125">
        <f>[1]Sheet1!B246</f>
        <v>46212.488981481503</v>
      </c>
      <c r="C246" s="125">
        <f>[1]Sheet1!C246</f>
        <v>46212.498564814799</v>
      </c>
      <c r="D246" s="126" t="str">
        <f>[1]Sheet1!D246</f>
        <v>marco.zuniga@laureate.pe</v>
      </c>
      <c r="E246" s="126" t="str">
        <f>[1]Sheet1!E246</f>
        <v>Marco Zuñiga Leiva</v>
      </c>
      <c r="F246" s="126" t="str">
        <f>[1]Sheet1!F246</f>
        <v>Sistema Sócrates -Habilitación de la generación de más de 8 cuotas por operación generación de obligaciones .</v>
      </c>
      <c r="G246" s="126" t="str">
        <f>[1]Sheet1!G246</f>
        <v xml:space="preserve">Necesitamos automatizar la generación de obligaciones y eliminar la restricción que limita la emisión a solo 8 cuotas por operación en el módulo de generación de obligaciones de Sócrates.
Para soportar las modalidades de financiamiento vigentes de los programas de maestrías y diplomados, que contemplan planes de hasta 36 cuotas, mediante un proceso eficiente, automatizado y escalable.
Logrando reducir la carga operativa, optimizar los tiempos de procesamiento, eliminar la necesidad de ejecutar múltiples corridas para un mismo alumno, disminuir el riesgo de errores en la emisión de obligaciones y fortalecer la continuidad y confiabilidad del proceso de facturación.
</v>
      </c>
      <c r="H246" s="126" t="str">
        <f>[1]Sheet1!H246</f>
        <v>UPC</v>
      </c>
      <c r="I246" s="126" t="str">
        <f>[1]Sheet1!I246</f>
        <v>Alex Pendavis - VP Finanzas</v>
      </c>
      <c r="J246" s="126" t="str">
        <f>[1]Sheet1!J246</f>
        <v>Karol Espinoza</v>
      </c>
      <c r="K246" s="126" t="str">
        <f>[1]Sheet1!K246</f>
        <v>https://educorpperu-my.sharepoint.com/personal/diana_zapata_laureate_pe1/_layouts/15/Doc.aspx?sourcedoc=%7B264D4D20-2E61-4610-8CEF-977D4749F443%7D&amp;file=Aprobaci%C3%B3n_3_4_Marco%20Zu%C3%B1iga%20Leiva%201.docx&amp;action=default&amp;mobileredirect=true</v>
      </c>
      <c r="L246" s="126" t="str">
        <f>[1]Sheet1!L246</f>
        <v>Franco Vera</v>
      </c>
      <c r="M246" s="82">
        <f>[1]Sheet1!M246</f>
        <v>46224</v>
      </c>
      <c r="N246" s="82" t="str">
        <f>[1]Sheet1!N246</f>
        <v>No</v>
      </c>
      <c r="O246" s="126">
        <f>[1]Sheet1!O246</f>
        <v>0</v>
      </c>
      <c r="P246" s="126">
        <f>[1]Sheet1!P246</f>
        <v>0</v>
      </c>
      <c r="Q246" s="126" t="str">
        <f>[1]Sheet1!Q246</f>
        <v>Otro</v>
      </c>
      <c r="R246" s="126" t="str">
        <f>[1]Sheet1!R246</f>
        <v xml:space="preserve">Actualmente, el módulo de generación de obligaciones de Sócrates presenta una restricción que solo permite procesar hasta 8 cuotas por operación. Sin embargo, las modalidades de financiamiento vigentes para los programas de maestrías y diplomados contemplan planes de hasta 36 cuotas, por lo que la generación de las obligaciones no puede completarse en una sola ejecución.
Adicionalmente, este no es un proceso masivo, sino que la generación de obligaciones se realiza alumno por alumno. Como consecuencia, para aquellos estudiantes con financiamientos mayores a 8 cuotas, el proceso debe ejecutarse en múltiples corridas para un mismo alumno, incrementando significativamente la intervención manual y la complejidad operativa.
Impacto en el negocio
Esta limitación incrementa la carga operativa del área de Facturación, prolonga los tiempos de procesamiento y retrasa la generación de las obligaciones. Asimismo, al tratarse de un proceso ejecutado de forma individual por cada alumno, el esfuerzo operativo se multiplica conforme aumenta el volumen de matrículas, elevando el riesgo de errores, reprocesos y omisión de cuotas, además de afectar la capacidad del área para atender oportunamente la demanda durante las campañas de mayor volumen.
Gestión temporal si no se implementa en la fecha requerida
En caso de que la mejora no sea implementada en la fecha prevista, el área de Facturación continuará generando las obligaciones alumno por alumno, realizando múltiples corridas para aquellos financiamientos que excedan las 8 cuotas y aplicando controles y conciliaciones manuales para verificar la emisión de la totalidad de las obligaciones. Si bien esta medida permitirá mantener la continuidad de la operación, implicará un mayor esfuerzo operativo, mayores tiempos de procesamiento y la permanencia de los riesgos asociados a errores, reprocesos y omisión de obligaciones.
</v>
      </c>
      <c r="S246" s="126" t="str">
        <f>[1]Sheet1!S246</f>
        <v>Contar con un proceso de generación de obligaciones en Sócrates que permita emitir, en una sola operación y de forma automatizada, la totalidad de las cuotas correspondientes a las modalidades de financiamiento vigentes (hasta 36 cuotas) para cada alumno. Con esta mejora, el área de Facturación podrá generar las obligaciones de manera más ágil, sin necesidad de realizar múltiples corridas por alumno ni controles manuales para completar el cronograma de cuotas. Esto permitirá reducir significativamente la carga operativa, optimizar los tiempos de procesamiento, minimizar el riesgo de errores u omisión de obligaciones y disponer de un proceso más eficiente, confiable y escalable, capaz de responder al crecimiento de la oferta académica y de las nuevas modalidades de financiamiento.</v>
      </c>
      <c r="T246" s="126" t="str">
        <f>[1]Sheet1!T246</f>
        <v>Area de ventas, área de Facturación .</v>
      </c>
      <c r="U246" s="126" t="str">
        <f>[1]Sheet1!U246</f>
        <v>Administrativos</v>
      </c>
      <c r="V246" s="126" t="str">
        <f>[1]Sheet1!V246</f>
        <v>Excelencia operativa</v>
      </c>
      <c r="W246" s="126" t="str">
        <f>[1]Sheet1!W246</f>
        <v>No</v>
      </c>
      <c r="X246" s="126" t="str">
        <f>[1]Sheet1!X246</f>
        <v>No cuantificado o S/0</v>
      </c>
      <c r="Y246" s="126" t="str">
        <f>[1]Sheet1!Y246</f>
        <v>Reducción del trabajo operativo, de riesgos y mejora en la atención.</v>
      </c>
      <c r="Z246" s="45" t="str">
        <f>[1]Sheet1!Z246</f>
        <v>https://educorpperu-my.sharepoint.com/personal/diana_zapata_laureate_pe1/_layouts/15/Doc.aspx?sourcedoc=%7B68918AA3-3AE1-48DD-A63B-52BBF71FCDC4%7D&amp;file=Sistema%20S%C3%B3crates%20-Habilitaci%C3%B3n%20de%20la%20generaci_Marco%20Zu%C3%B1iga%20Leiva.pptx&amp;action=edit&amp;mobileredirect=true</v>
      </c>
      <c r="AA246" s="45">
        <f>[1]Sheet1!AA246</f>
        <v>0.60000000000000009</v>
      </c>
    </row>
    <row r="247" spans="1:27" ht="260.25" customHeight="1">
      <c r="A247" s="45">
        <f>[1]Sheet1!A247</f>
        <v>273</v>
      </c>
      <c r="B247" s="125">
        <f>[1]Sheet1!B247</f>
        <v>46212.749259259297</v>
      </c>
      <c r="C247" s="125">
        <f>[1]Sheet1!C247</f>
        <v>46212.778275463003</v>
      </c>
      <c r="D247" s="126" t="str">
        <f>[1]Sheet1!D247</f>
        <v>iris.montenegro@upn.edu.pe</v>
      </c>
      <c r="E247" s="126" t="str">
        <f>[1]Sheet1!E247</f>
        <v>Iris Montenegro Sanchez</v>
      </c>
      <c r="F247" s="126" t="str">
        <f>[1]Sheet1!F247</f>
        <v>Visibilidad de cargos en los canales de recaudación de banca por internet y banca movil</v>
      </c>
      <c r="G247" s="126" t="str">
        <f>[1]Sheet1!G247</f>
        <v xml:space="preserve">Necesitamos: que los conceptos de confirmación de matrícula, prematricula y cuotas puedan ser visibles en los medios de recaudación de los bancos (banca móvil y banca por internet)
Para: que los estudiantes ´puedan identificar el concepto que están pagando. Como dato el 88% de los estudiantes realizan el pago de sus conceptos por el banco. Adicional a ello, evitar tener casos de reembolso por pagos que no reconocen.
Logrando: Con ello podremos lograr, que los estudiante puedan estar identificar que concepto están pagando y así evitar reprocesos. </v>
      </c>
      <c r="H247" s="126" t="str">
        <f>[1]Sheet1!H247</f>
        <v>UPN</v>
      </c>
      <c r="I247" s="126" t="str">
        <f>[1]Sheet1!I247</f>
        <v>Alex Pendavis - VP Finanzas</v>
      </c>
      <c r="J247" s="126" t="str">
        <f>[1]Sheet1!J247</f>
        <v>Karol Espinoza</v>
      </c>
      <c r="K247" s="126" t="str">
        <f>[1]Sheet1!K247</f>
        <v>https://educorpperu-my.sharepoint.com/personal/diana_zapata_laureate_pe1/Documents/Aplicaciones/Microsoft%20Forms/REGISTRO%20DE%20INICIATIVAS%20-%20GESTI%C3%93N%20DE%20LA%20DEMANDA%20(2%201/Pregunta/vb-%20Director%20de%20operaciones%20financieras_Iris%20Montenegro%20Sanc.pdf</v>
      </c>
      <c r="L247" s="126" t="str">
        <f>[1]Sheet1!L247</f>
        <v>Franco Vera</v>
      </c>
      <c r="M247" s="82">
        <f>[1]Sheet1!M247</f>
        <v>46255</v>
      </c>
      <c r="N247" s="82" t="str">
        <f>[1]Sheet1!N247</f>
        <v>No</v>
      </c>
      <c r="O247" s="126">
        <f>[1]Sheet1!O247</f>
        <v>0</v>
      </c>
      <c r="P247" s="126">
        <f>[1]Sheet1!P247</f>
        <v>0</v>
      </c>
      <c r="Q247" s="126" t="str">
        <f>[1]Sheet1!Q247</f>
        <v>Seguridad TI</v>
      </c>
      <c r="R247" s="126" t="str">
        <f>[1]Sheet1!R247</f>
        <v>Actualmente cuando un estudiante quiere pagar por el app del banco o banca por internet lo único que visualiza es un numero de transacción, por lo que es imposible identificar que concepto esta pagando. 
El principal problema es la falta de transparencia y visibilidad de la deuda del estudiante, lo que genera incertidumbre sobre qué está pagando, incrementa las consultas a las áreas de atención y así como estar gestionado reembolso por pagos que no pudieron identificar.</v>
      </c>
      <c r="S247" s="126" t="str">
        <f>[1]Sheet1!S247</f>
        <v>Que los estudiantes puedan identificar los conceptos pagados.</v>
      </c>
      <c r="T247" s="126" t="str">
        <f>[1]Sheet1!T247</f>
        <v>procesos de recaudación, gestión de reembolso
Areas: Facturación, recaudación, atención al estudiantes, a los estudiantes mismo</v>
      </c>
      <c r="U247" s="126" t="str">
        <f>[1]Sheet1!U247</f>
        <v>Alumnos</v>
      </c>
      <c r="V247" s="126" t="str">
        <f>[1]Sheet1!V247</f>
        <v>Excelencia operativa</v>
      </c>
      <c r="W247" s="126" t="str">
        <f>[1]Sheet1!W247</f>
        <v>No</v>
      </c>
      <c r="X247" s="126" t="str">
        <f>[1]Sheet1!X247</f>
        <v>No cuantificado o S/0</v>
      </c>
      <c r="Y247" s="126" t="str">
        <f>[1]Sheet1!Y247</f>
        <v>Evitar gestionar reembolso innecesarios, mejorar la experiencia con el estudiante</v>
      </c>
      <c r="Z247" s="45" t="str">
        <f>[1]Sheet1!Z247</f>
        <v>https://educorpperu-my.sharepoint.com/personal/diana_zapata_laureate_pe1/_layouts/15/Doc.aspx?sourcedoc=%7B667DBB4F-FB71-4472-B7BA-BD2155F6D09F%7D&amp;file=Gesti%C3%B3n%20de%20iniciativas%20-%20Visibilidad%20de%20cargo_Iris%20Montenegro%20Sanc.pptx&amp;action=edit&amp;mobileredirect=true</v>
      </c>
      <c r="AA247" s="45">
        <f>[1]Sheet1!AA247</f>
        <v>2.0999999999999996</v>
      </c>
    </row>
    <row r="248" spans="1:27" ht="260.25" customHeight="1">
      <c r="A248" s="45">
        <f>[1]Sheet1!A248</f>
        <v>274</v>
      </c>
      <c r="B248" s="125">
        <f>[1]Sheet1!B248</f>
        <v>46212.834074074097</v>
      </c>
      <c r="C248" s="125">
        <f>[1]Sheet1!C248</f>
        <v>46212.843287037002</v>
      </c>
      <c r="D248" s="126" t="str">
        <f>[1]Sheet1!D248</f>
        <v>iris.montenegro@upn.edu.pe</v>
      </c>
      <c r="E248" s="126" t="str">
        <f>[1]Sheet1!E248</f>
        <v>Iris Montenegro Sanchez</v>
      </c>
      <c r="F248" s="126" t="str">
        <f>[1]Sheet1!F248</f>
        <v>Revisión integral del proyecto de carpeta de grados y título en cuotas</v>
      </c>
      <c r="G248" s="126" t="str">
        <f>[1]Sheet1!G248</f>
        <v xml:space="preserve">Necesitamos: La revisión integral de los cargos que se generan en cuanto al trámite de grados y título fraccionado en cuotas. Los cuales cuando pasan mas de los tres días estos cargos no se llegan a cancelar en peoplesoft, pese que en el Portal el trámite si figura anulado. Asi mismo se requiere de un reporte para la revisión de los cargos generados
Para: Evitar pagos en transacciones que deberían estar anulados, evitar reprocesos y traslados de pagos. 
Logrando: Mejorar la experiencia del estudiante y evitar proceso manuales. </v>
      </c>
      <c r="H248" s="126" t="str">
        <f>[1]Sheet1!H248</f>
        <v>UPN</v>
      </c>
      <c r="I248" s="126" t="str">
        <f>[1]Sheet1!I248</f>
        <v>Alex Pendavis - VP Finanzas</v>
      </c>
      <c r="J248" s="126" t="str">
        <f>[1]Sheet1!J248</f>
        <v>Karol Espinoza</v>
      </c>
      <c r="K248" s="126" t="str">
        <f>[1]Sheet1!K248</f>
        <v>https://educorpperu-my.sharepoint.com/personal/diana_zapata_laureate_pe1/Documents/Aplicaciones/Microsoft%20Forms/REGISTRO%20DE%20INICIATIVAS%20-%20GESTI%C3%93N%20DE%20LA%20DEMANDA%20(2%201/Pregunta/vb-%20Director%20de%20operaciones%20financieras_Iris%20Montenegro%20Sanc%201.pdf</v>
      </c>
      <c r="L248" s="126" t="str">
        <f>[1]Sheet1!L248</f>
        <v>Franco Vera</v>
      </c>
      <c r="M248" s="82">
        <f>[1]Sheet1!M248</f>
        <v>46262</v>
      </c>
      <c r="N248" s="82" t="str">
        <f>[1]Sheet1!N248</f>
        <v>No</v>
      </c>
      <c r="O248" s="126">
        <f>[1]Sheet1!O248</f>
        <v>0</v>
      </c>
      <c r="P248" s="126">
        <f>[1]Sheet1!P248</f>
        <v>0</v>
      </c>
      <c r="Q248" s="126" t="str">
        <f>[1]Sheet1!Q248</f>
        <v>Otro</v>
      </c>
      <c r="R248" s="126" t="str">
        <f>[1]Sheet1!R248</f>
        <v xml:space="preserve">Actualmente este servicio esta generando reprocesos, ya que, se ha identificado casos donde los trámites con el estado anulado en el portal en peoplesoft dichas transacciones no se están cancelando y siguen figurando en estado nueva ( como si estuviese pendientes por pagar)
Esta situación genera que el estudiante pague a una transacción con un trámite anulado en el portal, ocasionado reclamos por los estudiantes y reprocesos con el área de Facturación. 
Así mismo hay transacciones que cuando pagan la cuota inicial, deberían emitirse todas las demás cuotas vinculadas, pero esto no esta funcionando del todo. </v>
      </c>
      <c r="S248" s="126" t="str">
        <f>[1]Sheet1!S248</f>
        <v>Que los trámites con el estado anulado en el portal se cancelen en el sistema peoplesoft</v>
      </c>
      <c r="T248" s="126" t="str">
        <f>[1]Sheet1!T248</f>
        <v>Grados y título, Facturación, estudiante</v>
      </c>
      <c r="U248" s="126" t="str">
        <f>[1]Sheet1!U248</f>
        <v>Alumnos</v>
      </c>
      <c r="V248" s="126" t="str">
        <f>[1]Sheet1!V248</f>
        <v>Excelencia operativa</v>
      </c>
      <c r="W248" s="126" t="str">
        <f>[1]Sheet1!W248</f>
        <v>No</v>
      </c>
      <c r="X248" s="126" t="str">
        <f>[1]Sheet1!X248</f>
        <v>No cuantificado o S/0</v>
      </c>
      <c r="Y248" s="126" t="str">
        <f>[1]Sheet1!Y248</f>
        <v>Mejorar la experiencia con el estudiante, y evitar reprocesos manuales</v>
      </c>
      <c r="Z248" s="45" t="str">
        <f>[1]Sheet1!Z248</f>
        <v>https://educorpperu-my.sharepoint.com/personal/diana_zapata_laureate_pe1/_layouts/15/Doc.aspx?sourcedoc=%7B24511586-805C-4252-BC6D-1B9079CAB5E7%7D&amp;file=Bosquejo%20de%20reporte%20de%20grados%20y%20t%C3%ADtulo_Iris%20Montenegro%20Sanc.xlsx&amp;action=default&amp;mobileredirect=true; https://educorpperu-my.sharepoint.com/personal/diana_zapata_laureate_pe1/_layouts/15/Doc.aspx?sourcedoc=%7B692F479A-9173-4A27-8D98-076C1ACC9B69%7D&amp;file=GESTIN~1_Iris%20Montenegro%20Sanc.PPT&amp;action=edit&amp;mobileredirect=true</v>
      </c>
      <c r="AA248" s="45">
        <f>[1]Sheet1!AA248</f>
        <v>1.2000000000000002</v>
      </c>
    </row>
    <row r="249" spans="1:27" ht="260.25" customHeight="1">
      <c r="A249" s="45">
        <f>[1]Sheet1!A249</f>
        <v>275</v>
      </c>
      <c r="B249" s="125">
        <f>[1]Sheet1!B249</f>
        <v>46213.456655092603</v>
      </c>
      <c r="C249" s="125">
        <f>[1]Sheet1!C249</f>
        <v>46213.548842592601</v>
      </c>
      <c r="D249" s="126" t="str">
        <f>[1]Sheet1!D249</f>
        <v>franco.vera@laureate.pe</v>
      </c>
      <c r="E249" s="126" t="str">
        <f>[1]Sheet1!E249</f>
        <v>Franco Manuel Vera Sanchez</v>
      </c>
      <c r="F249" s="126" t="str">
        <f>[1]Sheet1!F249</f>
        <v>Sistematización del Proceso de Reclutamiento y Selección e Incorporación de Colaboradores mediante solución ATS/HCM</v>
      </c>
      <c r="G249" s="126" t="str">
        <f>[1]Sheet1!G249</f>
        <v>Solución para agilizar los procesos de Reclutamiento y Selección como: relevo de perfil, revisión de documentos (CV, CUL, DNI, DJ, otros) y entrevistas psicolaborales. Y el proceso de Incorporación.</v>
      </c>
      <c r="H249" s="126" t="str">
        <f>[1]Sheet1!H249</f>
        <v>LAU</v>
      </c>
      <c r="I249" s="126" t="str">
        <f>[1]Sheet1!I249</f>
        <v>Tairi Ruillier- VP Personas y Cultura</v>
      </c>
      <c r="J249" s="126" t="str">
        <f>[1]Sheet1!J249</f>
        <v>Alfredo Ávalos</v>
      </c>
      <c r="K249" s="126" t="str">
        <f>[1]Sheet1!K249</f>
        <v>https://educorpperu-my.sharepoint.com/personal/diana_zapata_laureate_pe1/Documents/Aplicaciones/Microsoft%20Forms/REGISTRO%20DE%20INICIATIVAS%20-%20GESTI%C3%93N%20DE%20LA%20DEMANDA%20(2%201/Pregunta/Correo%20aprobacion%20GTH_Franco%20Manuel%20Vera%20S.pdf</v>
      </c>
      <c r="L249" s="126" t="str">
        <f>[1]Sheet1!L249</f>
        <v>Franco Vera</v>
      </c>
      <c r="M249" s="82">
        <f>[1]Sheet1!M249</f>
        <v>46387</v>
      </c>
      <c r="N249" s="82" t="str">
        <f>[1]Sheet1!N249</f>
        <v>Sí</v>
      </c>
      <c r="O249" s="126" t="str">
        <f>[1]Sheet1!O249</f>
        <v>G&amp;A</v>
      </c>
      <c r="P249" s="126" t="str">
        <f>[1]Sheet1!P249</f>
        <v>77768</v>
      </c>
      <c r="Q249" s="126" t="str">
        <f>[1]Sheet1!Q249</f>
        <v>Otro</v>
      </c>
      <c r="R249" s="126" t="str">
        <f>[1]Sheet1!R249</f>
        <v>Proceso de selección y reclutamiento manual y poco eficiente.</v>
      </c>
      <c r="S249" s="126" t="str">
        <f>[1]Sheet1!S249</f>
        <v>Automatizando de actividades para generar el informe de relevamiento, el primer filtro, el pre screening, la evaluación psicotécnica, y entrevistas.</v>
      </c>
      <c r="T249" s="126" t="str">
        <f>[1]Sheet1!T249</f>
        <v>Proceso es de Reclutamiento y Selección, y las áreas impactadas son GTH y las áreas usuarias que hagan una solicitud de requerimiento.</v>
      </c>
      <c r="U249" s="126" t="str">
        <f>[1]Sheet1!U249</f>
        <v>Administrativos</v>
      </c>
      <c r="V249" s="126" t="str">
        <f>[1]Sheet1!V249</f>
        <v>Excelencia operativa</v>
      </c>
      <c r="W249" s="126" t="str">
        <f>[1]Sheet1!W249</f>
        <v>No</v>
      </c>
      <c r="X249" s="126" t="str">
        <f>[1]Sheet1!X249</f>
        <v>Mayor a S/500,000.00</v>
      </c>
      <c r="Y249" s="126" t="str">
        <f>[1]Sheet1!Y249</f>
        <v>Incremento de satisfacción de líderes de área. Más de 20K horas liberadas.</v>
      </c>
      <c r="Z249" s="45" t="str">
        <f>[1]Sheet1!Z249</f>
        <v>https://educorpperu-my.sharepoint.com/personal/diana_zapata_laureate_pe1/Documents/Aplicaciones/Microsoft%20Forms/REGISTRO%20DE%20INICIATIVAS%20-%20GESTI%C3%93N%20DE%20LA%20DEMANDA%20(2%201/Adjuntar%20sustentos%20que%20ayuden%20al%20entendimiento%20de/TOBE-Reclutamiento%20y%20Selecci%C3%B3n%20(Colab.)%2009.07_Franco%20Manuel%20Vera%20S.pdf</v>
      </c>
      <c r="AA249" s="45">
        <f>[1]Sheet1!AA249</f>
        <v>1.2</v>
      </c>
    </row>
    <row r="250" spans="1:27" ht="260.25" customHeight="1">
      <c r="A250" s="45">
        <f>[1]Sheet1!A250</f>
        <v>276</v>
      </c>
      <c r="B250" s="125">
        <f>[1]Sheet1!B250</f>
        <v>46213.5452546296</v>
      </c>
      <c r="C250" s="125">
        <f>[1]Sheet1!C250</f>
        <v>46213.551296296297</v>
      </c>
      <c r="D250" s="126" t="str">
        <f>[1]Sheet1!D250</f>
        <v>carla.arias@laureate.pe</v>
      </c>
      <c r="E250" s="126" t="str">
        <f>[1]Sheet1!E250</f>
        <v>Carla Arias Schreiber Ulloa</v>
      </c>
      <c r="F250" s="126" t="str">
        <f>[1]Sheet1!F250</f>
        <v>Query de historial académico</v>
      </c>
      <c r="G250" s="126" t="str">
        <f>[1]Sheet1!G250</f>
        <v>Para la matrícula 26- 2, se necesita una query que ayude a identificar de manera preventiva los errores de asignación de periodo catálogo, tanto para carreras presenciales/ semipresenciales y a distancia, a fin de corregirlos oportunamente y mitigar impactos a estudiantes durante la matrícula en curso. A partir de la implementación de malla gutemberg, esta casuística es uno de los principales motivos de consultas y reclamos de estudiantes en Contacto UPN. 
A la par se está trabajando en un requerimiento de automatización que ayude a corregir el error de raíz (aún no ingresado a demanda): por la premura, la query ayudará con un paliativo manual.</v>
      </c>
      <c r="H250" s="126" t="str">
        <f>[1]Sheet1!H250</f>
        <v>UPN</v>
      </c>
      <c r="I250" s="126" t="str">
        <f>[1]Sheet1!I250</f>
        <v>Martín Santana - Rectorado UPN</v>
      </c>
      <c r="J250" s="126" t="str">
        <f>[1]Sheet1!J250</f>
        <v>Carlos Alvarez</v>
      </c>
      <c r="K250" s="126" t="str">
        <f>[1]Sheet1!K250</f>
        <v>https://educorpperu-my.sharepoint.com/personal/diana_zapata_laureate_pe1/Documents/Aplicaciones/Microsoft%20Forms/REGISTRO%20DE%20INICIATIVAS%20-%20GESTI%C3%93N%20DE%20LA%20DEMANDA%20(2%201/Pregunta/VB%20Rector%20UPN_Carla%20Arias%20Schreibe%201.png</v>
      </c>
      <c r="L250" s="126" t="str">
        <f>[1]Sheet1!L250</f>
        <v>Carla Arias-Schreiber</v>
      </c>
      <c r="M250" s="82">
        <f>[1]Sheet1!M250</f>
        <v>46227</v>
      </c>
      <c r="N250" s="82" t="str">
        <f>[1]Sheet1!N250</f>
        <v>No</v>
      </c>
      <c r="O250" s="126">
        <f>[1]Sheet1!O250</f>
        <v>0</v>
      </c>
      <c r="P250" s="126">
        <f>[1]Sheet1!P250</f>
        <v>0</v>
      </c>
      <c r="Q250" s="126" t="str">
        <f>[1]Sheet1!Q250</f>
        <v>Otro</v>
      </c>
      <c r="R250" s="126" t="str">
        <f>[1]Sheet1!R250</f>
        <v xml:space="preserve">A partir de la implementación de malla gutemberg, esta casuística es uno de los principales motivos de consultas y reclamos de estudiantes en Contacto UPN. </v>
      </c>
      <c r="S250" s="126" t="str">
        <f>[1]Sheet1!S250</f>
        <v>Contar con la query para mitigar impactos en la matrícula 26-2; ver detalles en la ppt.</v>
      </c>
      <c r="T250" s="126" t="str">
        <f>[1]Sheet1!T250</f>
        <v>Matrícula</v>
      </c>
      <c r="U250" s="126" t="str">
        <f>[1]Sheet1!U250</f>
        <v>Alumnos</v>
      </c>
      <c r="V250" s="126" t="str">
        <f>[1]Sheet1!V250</f>
        <v>Excelencia académica</v>
      </c>
      <c r="W250" s="126" t="str">
        <f>[1]Sheet1!W250</f>
        <v>No</v>
      </c>
      <c r="X250" s="126" t="str">
        <f>[1]Sheet1!X250</f>
        <v>No cuantificado o S/0</v>
      </c>
      <c r="Y250" s="126" t="str">
        <f>[1]Sheet1!Y250</f>
        <v>Impacto en NPS de estudiantes; uno de los principales motivos de consultas/ reclamos en Contacto UPN.</v>
      </c>
      <c r="Z250" s="45" t="str">
        <f>[1]Sheet1!Z250</f>
        <v>https://educorpperu-my.sharepoint.com/personal/diana_zapata_laureate_pe1/_layouts/15/Doc.aspx?sourcedoc=%7BB7E088E1-8006-4783-94C8-791CBACD3725%7D&amp;file=Gesti%C3%B3n%20de%20iniciativas%20-%20Registro%20CA_Carla%20Arias%20Schreibe.pptx&amp;action=edit&amp;mobileredirect=true</v>
      </c>
      <c r="AA250" s="45">
        <f>[1]Sheet1!AA250</f>
        <v>1.4</v>
      </c>
    </row>
    <row r="251" spans="1:27" ht="260.25" customHeight="1">
      <c r="A251" s="45">
        <f>[1]Sheet1!A251</f>
        <v>277</v>
      </c>
      <c r="B251" s="125">
        <f>[1]Sheet1!B251</f>
        <v>46213.605717592603</v>
      </c>
      <c r="C251" s="125">
        <f>[1]Sheet1!C251</f>
        <v>46213.6088773148</v>
      </c>
      <c r="D251" s="126" t="str">
        <f>[1]Sheet1!D251</f>
        <v>iris.montenegro@upn.edu.pe</v>
      </c>
      <c r="E251" s="126" t="str">
        <f>[1]Sheet1!E251</f>
        <v>Iris Montenegro Sanchez</v>
      </c>
      <c r="F251" s="126" t="str">
        <f>[1]Sheet1!F251</f>
        <v>Configuración de códigos de NC Y ND según normativa de SUNAT</v>
      </c>
      <c r="G251" s="126" t="str">
        <f>[1]Sheet1!G251</f>
        <v xml:space="preserve">Necesitamos: Revisar y actualizar en peoplesoft y otras herramientas (de ser el caso), los códigos de generación de notas de crédito y notas de débito según la Resolución de SUNAT N° 0048-2026. Asi mismo se requiere realizar la prueba con la representación impresa. 
Para: Cumplir normativa de SUNAT
Logrando: Evitar sanciones por el ente regulador.
</v>
      </c>
      <c r="H251" s="126" t="str">
        <f>[1]Sheet1!H251</f>
        <v>UPN</v>
      </c>
      <c r="I251" s="126" t="str">
        <f>[1]Sheet1!I251</f>
        <v>Alex Pendavis - VP Finanzas</v>
      </c>
      <c r="J251" s="126" t="str">
        <f>[1]Sheet1!J251</f>
        <v>Karol Espinoza Salguero</v>
      </c>
      <c r="K251" s="126" t="str">
        <f>[1]Sheet1!K251</f>
        <v>https://educorpperu-my.sharepoint.com/personal/diana_zapata_laureate_pe1/Documents/Aplicaciones/Microsoft%20Forms/REGISTRO%20DE%20INICIATIVAS%20-%20GESTI%C3%93N%20DE%20LA%20DEMANDA%20(2%201/Pregunta/Requerimiento%20de%20Facturaci%C3%B3n%20-%20Actualizaci%C3%B3n_Iris%20Montenegro%20Sanc.pdf</v>
      </c>
      <c r="L251" s="126" t="str">
        <f>[1]Sheet1!L251</f>
        <v>Franco Vera</v>
      </c>
      <c r="M251" s="82">
        <f>[1]Sheet1!M251</f>
        <v>46235</v>
      </c>
      <c r="N251" s="82" t="str">
        <f>[1]Sheet1!N251</f>
        <v>No</v>
      </c>
      <c r="O251" s="126">
        <f>[1]Sheet1!O251</f>
        <v>0</v>
      </c>
      <c r="P251" s="126">
        <f>[1]Sheet1!P251</f>
        <v>0</v>
      </c>
      <c r="Q251" s="126" t="str">
        <f>[1]Sheet1!Q251</f>
        <v>Regulatoria</v>
      </c>
      <c r="R251" s="126" t="str">
        <f>[1]Sheet1!R251</f>
        <v>Se recibió la resolución de SUNAT N°0048-2026, en la cual entra en vigencia el 01.08. Donde se menciona que se debe realizar la modificación de los códigos que se utilizan en las notas de crédito y notas de débito, así como también en los resumes diarios (por concepto gratuito)</v>
      </c>
      <c r="S251" s="126" t="str">
        <f>[1]Sheet1!S251</f>
        <v>Se necesita la configuración de los códigos de las notas de crédito y notas de debito, asi como validar la descripción que sale en la documentación impresa, según la resolución de Sunat, a fin de poder cumplir con la norma.</v>
      </c>
      <c r="T251" s="126" t="str">
        <f>[1]Sheet1!T251</f>
        <v>Proceso de generación de notas de crédito y débito.
Área impactada: Facturación, TAX</v>
      </c>
      <c r="U251" s="126" t="str">
        <f>[1]Sheet1!U251</f>
        <v>Administrativos</v>
      </c>
      <c r="V251" s="126" t="str">
        <f>[1]Sheet1!V251</f>
        <v>Excelencia operativa</v>
      </c>
      <c r="W251" s="126" t="str">
        <f>[1]Sheet1!W251</f>
        <v>No</v>
      </c>
      <c r="X251" s="126" t="str">
        <f>[1]Sheet1!X251</f>
        <v>No cuantificado o S/0</v>
      </c>
      <c r="Y251" s="126" t="str">
        <f>[1]Sheet1!Y251</f>
        <v>Evitar sanciones, cumplir con el ente regular y evitar reprocesos.</v>
      </c>
      <c r="Z251" s="45" t="str">
        <f>[1]Sheet1!Z251</f>
        <v>https://educorpperu-my.sharepoint.com/personal/diana_zapata_laureate_pe1/Documents/Aplicaciones/Microsoft%20Forms/REGISTRO%20DE%20INICIATIVAS%20-%20GESTI%C3%93N%20DE%20LA%20DEMANDA%20(2%201/Adjuntar%20sustentos%20que%20ayuden%20al%20entendimiento%20de/Actualizaci%C3%B3n%20de%20las%20Reglas%20de%20Validaciones%20d_Iris%20Montenegro%20Sanc.pdf; https://educorpperu-my.sharepoint.com/personal/diana_zapata_laureate_pe1/_layouts/15/Doc.aspx?sourcedoc=%7B336FA848-93EF-4FA2-BA09-B2F9A606325D%7D&amp;file=Gesti%C3%B3n%20de%20iniciativas%20-%20Requerimiento%20de%20ND_Iris%20Montenegro%20Sanc.pptx&amp;action=edit&amp;mobileredirect=true; https://educorpperu-my.sharepoint.com/personal/diana_zapata_laureate_pe1/Documents/Aplicaciones/Microsoft%20Forms/REGISTRO%20DE%20INICIATIVAS%20-%20GESTI%C3%93N%20DE%20LA%20DEMANDA%20(2%201/Adjuntar%20sustentos%20que%20ayuden%20al%20entendimiento%20de/Respuesta%20del%20proveedor_Iris%20Montenegro%20Sanc.pdf</v>
      </c>
      <c r="AA251" s="45">
        <f>[1]Sheet1!AA251</f>
        <v>2.1</v>
      </c>
    </row>
    <row r="252" spans="1:27" ht="260.25" customHeight="1">
      <c r="A252" s="45">
        <f>[1]Sheet1!A252</f>
        <v>278</v>
      </c>
      <c r="B252" s="125">
        <f>[1]Sheet1!B252</f>
        <v>46216.606435185196</v>
      </c>
      <c r="C252" s="125">
        <f>[1]Sheet1!C252</f>
        <v>46216.611909722204</v>
      </c>
      <c r="D252" s="126" t="str">
        <f>[1]Sheet1!D252</f>
        <v>angela.lucano@laureate.pe</v>
      </c>
      <c r="E252" s="126" t="str">
        <f>[1]Sheet1!E252</f>
        <v>Angela Lucano Carranza</v>
      </c>
      <c r="F252" s="126" t="str">
        <f>[1]Sheet1!F252</f>
        <v>CIBERTEC - Implementación de mecanismo de redireccionamiento post cambio de contraseña hacia Aula Virtual (BB) integrado con Microsoft Password Reset</v>
      </c>
      <c r="G252" s="126" t="str">
        <f>[1]Sheet1!G252</f>
        <v>Necesitamos implementar una solución integrada con Microsoft Password Reset que permita el redireccionamiento automático hacia Aula Virtual (BB) tras el cambio exitoso de contraseña, para que los usuarios accedan de manera inmediata a los servicios académicos digitales, logrando una experiencia de usuario más fluida, la reducción de incidencias de acceso y el fortalecimiento del onboarding y la permanencia estudiantil.</v>
      </c>
      <c r="H252" s="126" t="str">
        <f>[1]Sheet1!H252</f>
        <v>CIB</v>
      </c>
      <c r="I252" s="126" t="str">
        <f>[1]Sheet1!I252</f>
        <v>Mónica García - VP Operaciones Digitales y Online</v>
      </c>
      <c r="J252" s="126" t="str">
        <f>[1]Sheet1!J252</f>
        <v>Antonio Rodriguez-Campra</v>
      </c>
      <c r="K252" s="126" t="str">
        <f>[1]Sheet1!K252</f>
        <v>https://educorpperu-my.sharepoint.com/personal/diana_zapata_laureate_pe1/Documents/Aplicaciones/Microsoft%20Forms/REGISTRO%20DE%20INICIATIVAS%20-%20GESTI%C3%93N%20DE%20LA%20DEMANDA%20(2%201/Pregunta/Aprobaci%C3%B3n%20de%20la%20iniciativa%20-%20Antonio%20Campra_Angela%20Lucano%20Carran%205.pdf</v>
      </c>
      <c r="L252" s="126" t="str">
        <f>[1]Sheet1!L252</f>
        <v>Ángela Lucano</v>
      </c>
      <c r="M252" s="82">
        <f>[1]Sheet1!M252</f>
        <v>46233</v>
      </c>
      <c r="N252" s="82" t="str">
        <f>[1]Sheet1!N252</f>
        <v>No</v>
      </c>
      <c r="O252" s="126">
        <f>[1]Sheet1!O252</f>
        <v>0</v>
      </c>
      <c r="P252" s="126">
        <f>[1]Sheet1!P252</f>
        <v>0</v>
      </c>
      <c r="Q252" s="126" t="str">
        <f>[1]Sheet1!Q252</f>
        <v>Otro</v>
      </c>
      <c r="R252" s="126" t="str">
        <f>[1]Sheet1!R252</f>
        <v>Actualmente, luego de realizar el cambio de contraseña, los usuarios no son redireccionados automáticamente hacia Aula Virtual (BB), lo que genera pasos manuales adicionales para completar el acceso a la plataforma. Esta situación puede ocasionar confusión, incremento de consultas y una experiencia de usuario fragmentada, especialmente en momentos críticos del ciclo académico donde el acceso oportuno a los recursos virtuales es fundamental.</v>
      </c>
      <c r="S252" s="126" t="str">
        <f>[1]Sheet1!S252</f>
        <v>Se espera que, una vez finalizado exitosamente el proceso de cambio de contraseña, el usuario sea redireccionado automáticamente hacia Aula Virtual (BB), permitiendo una transición transparente y segura entre ambos servicios. Esto brindará una experiencia integrada, reducirá fricciones en el acceso a plataformas académicas y facilitará la continuidad de las actividades de estudiantes principalmente. Con ello se cerraría la brecha de contraseña; riesgo R1 en plan de contingencia en el Onboarding 2.0.</v>
      </c>
      <c r="T252" s="126" t="str">
        <f>[1]Sheet1!T252</f>
        <v>Onboarding digital del estudiante
Acceso y adopción de plataformas académicas
Experiencia del alumno
Retención y permanencia estudiantil
Soporte y autogestión digital</v>
      </c>
      <c r="U252" s="126" t="str">
        <f>[1]Sheet1!U252</f>
        <v>Alumnos</v>
      </c>
      <c r="V252" s="126" t="str">
        <f>[1]Sheet1!V252</f>
        <v>Experiencia</v>
      </c>
      <c r="W252" s="126" t="str">
        <f>[1]Sheet1!W252</f>
        <v>No</v>
      </c>
      <c r="X252" s="126" t="str">
        <f>[1]Sheet1!X252</f>
        <v>Mayor a S/500,000.00</v>
      </c>
      <c r="Y252" s="126" t="str">
        <f>[1]Sheet1!Y252</f>
        <v>- Mejora la experiencia del alumno al ofrecer un acceso fluido y sin interrupciones hacia Aula Virtual (BB).
- Facilita el onboarding digital mediante una activación más simple y rápida de los servicios académicos.
- Incrementa la adopción y uso temprano de Aula Virtual, favoreciendo la participación académica desde el primer acceso.
- Contribuye a la retención estudiantil al reducir barreras de acceso a plataformas críticas para el aprendizaje.
- Disminuye las incidencias y requerimientos de soporte, optimizando la operación y mejorando la satisfacción del usuario.</v>
      </c>
      <c r="Z252" s="45" t="str">
        <f>[1]Sheet1!Z252</f>
        <v>https://educorpperu-my.sharepoint.com/personal/diana_zapata_laureate_pe1/Documents/Aplicaciones/Microsoft%20Forms/REGISTRO%20DE%20INICIATIVAS%20-%20GESTI%C3%93N%20DE%20LA%20DEMANDA%20(2%201/Adjuntar%20sustentos%20que%20ayuden%20al%20entendimiento%20de/Sustento%20redireccionamiento_Angela%20Lucano%20Carran.pdf</v>
      </c>
      <c r="AA252" s="45">
        <f>[1]Sheet1!AA252</f>
        <v>1.9</v>
      </c>
    </row>
    <row r="253" spans="1:27" ht="260.25" customHeight="1">
      <c r="A253" s="45">
        <f>[1]Sheet1!A253</f>
        <v>279</v>
      </c>
      <c r="B253" s="125">
        <f>[1]Sheet1!B253</f>
        <v>46216.422384259298</v>
      </c>
      <c r="C253" s="125">
        <f>[1]Sheet1!C253</f>
        <v>46216.704212962999</v>
      </c>
      <c r="D253" s="126" t="str">
        <f>[1]Sheet1!D253</f>
        <v>franco.vera@laureate.pe</v>
      </c>
      <c r="E253" s="126" t="str">
        <f>[1]Sheet1!E253</f>
        <v>Franco Manuel Vera Sanchez</v>
      </c>
      <c r="F253" s="126" t="str">
        <f>[1]Sheet1!F253</f>
        <v>CIBERTEC POLO AREQUIPA</v>
      </c>
      <c r="G253" s="126" t="str">
        <f>[1]Sheet1!G253</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53" s="126" t="str">
        <f>[1]Sheet1!H253</f>
        <v>CIB</v>
      </c>
      <c r="I253" s="126" t="str">
        <f>[1]Sheet1!I253</f>
        <v>Danilo Tauil - GM TecVoc</v>
      </c>
      <c r="J253" s="126" t="str">
        <f>[1]Sheet1!J253</f>
        <v>Paola Mora</v>
      </c>
      <c r="K253" s="126" t="str">
        <f>[1]Sheet1!K253</f>
        <v>https://educorpperu-my.sharepoint.com/personal/diana_zapata_laureate_pe1/Documents/Aplicaciones/Microsoft%20Forms/REGISTRO%20DE%20INICIATIVAS%20-%20GESTI%C3%93N%20DE%20LA%20DEMANDA%20(2%201/Pregunta/RE_%20GANTT%20POLOS_%20Franco%20Manuel%20Vera%20Sanchez%20-_Franco%20Manuel%20Vera%20S.pdf</v>
      </c>
      <c r="L253" s="126" t="str">
        <f>[1]Sheet1!L253</f>
        <v>Franco Vera</v>
      </c>
      <c r="M253" s="82">
        <f>[1]Sheet1!M253</f>
        <v>46327</v>
      </c>
      <c r="N253" s="82" t="str">
        <f>[1]Sheet1!N253</f>
        <v>No</v>
      </c>
      <c r="O253" s="126">
        <f>[1]Sheet1!O253</f>
        <v>0</v>
      </c>
      <c r="P253" s="126">
        <f>[1]Sheet1!P253</f>
        <v>0</v>
      </c>
      <c r="Q253" s="126" t="str">
        <f>[1]Sheet1!Q253</f>
        <v>Otro</v>
      </c>
      <c r="R253" s="126" t="str">
        <f>[1]Sheet1!R253</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53" s="126" t="str">
        <f>[1]Sheet1!S253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3" s="126" t="str">
        <f>[1]Sheet1!T253</f>
        <v>TI, Contrataciones, MKT, Finanzas, Infraestructura</v>
      </c>
      <c r="U253" s="126" t="str">
        <f>[1]Sheet1!U253</f>
        <v>Alumnos</v>
      </c>
      <c r="V253" s="126" t="str">
        <f>[1]Sheet1!V253</f>
        <v>Experiencia</v>
      </c>
      <c r="W253" s="126" t="str">
        <f>[1]Sheet1!W253</f>
        <v>No</v>
      </c>
      <c r="X253" s="126" t="str">
        <f>[1]Sheet1!X253</f>
        <v>Mayor a S/500,000.00</v>
      </c>
      <c r="Y253" s="126" t="str">
        <f>[1]Sheet1!Y253</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53" s="45" t="str">
        <f>[1]Sheet1!Z253</f>
        <v>https://educorpperu-my.sharepoint.com/personal/diana_zapata_laureate_pe1/_layouts/15/Doc.aspx?sourcedoc=%7B5ADAD1CF-A51F-40DE-B215-3DE5BD9FA542%7D&amp;file=CIP%20Polos%20-%20Arequipa_Franco%20Manuel%20Vera%20S.pptx&amp;action=edit&amp;mobileredirect=true</v>
      </c>
      <c r="AA253" s="45">
        <f>[1]Sheet1!AA253</f>
        <v>1.9</v>
      </c>
    </row>
    <row r="254" spans="1:27" ht="260.25" customHeight="1">
      <c r="A254" s="45">
        <f>[1]Sheet1!A254</f>
        <v>280</v>
      </c>
      <c r="B254" s="125">
        <f>[1]Sheet1!B254</f>
        <v>46216.706319444398</v>
      </c>
      <c r="C254" s="125">
        <f>[1]Sheet1!C254</f>
        <v>46216.710821759298</v>
      </c>
      <c r="D254" s="126" t="str">
        <f>[1]Sheet1!D254</f>
        <v>franco.vera@laureate.pe</v>
      </c>
      <c r="E254" s="126" t="str">
        <f>[1]Sheet1!E254</f>
        <v>Franco Manuel Vera Sanchez</v>
      </c>
      <c r="F254" s="126" t="str">
        <f>[1]Sheet1!F254</f>
        <v>CIBERTEC POLO SJM</v>
      </c>
      <c r="G254" s="126" t="str">
        <f>[1]Sheet1!G254</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54" s="126" t="str">
        <f>[1]Sheet1!H254</f>
        <v>CIB</v>
      </c>
      <c r="I254" s="126" t="str">
        <f>[1]Sheet1!I254</f>
        <v>Danilo Tauil - GM TecVoc</v>
      </c>
      <c r="J254" s="126" t="str">
        <f>[1]Sheet1!J254</f>
        <v>Paola Mora</v>
      </c>
      <c r="K254" s="126" t="str">
        <f>[1]Sheet1!K254</f>
        <v>https://educorpperu-my.sharepoint.com/personal/diana_zapata_laureate_pe1/Documents/Aplicaciones/Microsoft%20Forms/REGISTRO%20DE%20INICIATIVAS%20-%20GESTI%C3%93N%20DE%20LA%20DEMANDA%20(2%201/Pregunta/RE_%20GANTT%20POLOS_%20Franco%20Manuel%20Vera%20Sanchez%20-_Franco%20Manuel%20Vera%20S%201.pdf</v>
      </c>
      <c r="L254" s="126" t="str">
        <f>[1]Sheet1!L254</f>
        <v>Franco Vera</v>
      </c>
      <c r="M254" s="82">
        <f>[1]Sheet1!M254</f>
        <v>46327</v>
      </c>
      <c r="N254" s="82" t="str">
        <f>[1]Sheet1!N254</f>
        <v>No</v>
      </c>
      <c r="O254" s="126">
        <f>[1]Sheet1!O254</f>
        <v>0</v>
      </c>
      <c r="P254" s="126">
        <f>[1]Sheet1!P254</f>
        <v>0</v>
      </c>
      <c r="Q254" s="126" t="str">
        <f>[1]Sheet1!Q254</f>
        <v>Otro</v>
      </c>
      <c r="R254" s="126" t="str">
        <f>[1]Sheet1!R254</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4" s="126" t="str">
        <f>[1]Sheet1!S254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4" s="126" t="str">
        <f>[1]Sheet1!T254</f>
        <v>TI, Contrataciones, MKT, Finanzas, Infraestructura</v>
      </c>
      <c r="U254" s="126" t="str">
        <f>[1]Sheet1!U254</f>
        <v>Alumnos</v>
      </c>
      <c r="V254" s="126" t="str">
        <f>[1]Sheet1!V254</f>
        <v>Experiencia</v>
      </c>
      <c r="W254" s="126" t="str">
        <f>[1]Sheet1!W254</f>
        <v>No</v>
      </c>
      <c r="X254" s="126" t="str">
        <f>[1]Sheet1!X254</f>
        <v>Mayor a S/500,000.00</v>
      </c>
      <c r="Y254" s="126" t="str">
        <f>[1]Sheet1!Y254</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4" s="45" t="str">
        <f>[1]Sheet1!Z254</f>
        <v>https://educorpperu-my.sharepoint.com/personal/diana_zapata_laureate_pe1/_layouts/15/Doc.aspx?sourcedoc=%7B963F8E6D-6032-4964-9955-6D84E4DAFFCC%7D&amp;file=CIP%20Polos%20-%20Lima%20Sur%20(1)_Franco%20Manuel%20Vera%20S.pptx&amp;action=edit&amp;mobileredirect=true</v>
      </c>
      <c r="AA254" s="45">
        <f>[1]Sheet1!AA254</f>
        <v>1.9</v>
      </c>
    </row>
    <row r="255" spans="1:27" ht="260.25" customHeight="1">
      <c r="A255" s="45">
        <f>[1]Sheet1!A255</f>
        <v>281</v>
      </c>
      <c r="B255" s="125">
        <f>[1]Sheet1!B255</f>
        <v>46216.710925925901</v>
      </c>
      <c r="C255" s="125">
        <f>[1]Sheet1!C255</f>
        <v>46216.731736111098</v>
      </c>
      <c r="D255" s="126" t="str">
        <f>[1]Sheet1!D255</f>
        <v>franco.vera@laureate.pe</v>
      </c>
      <c r="E255" s="126" t="str">
        <f>[1]Sheet1!E255</f>
        <v>Franco Manuel Vera Sanchez</v>
      </c>
      <c r="F255" s="126" t="str">
        <f>[1]Sheet1!F255</f>
        <v>CIBERTEC POLO PIURA</v>
      </c>
      <c r="G255" s="126" t="str">
        <f>[1]Sheet1!G255</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55" s="126" t="str">
        <f>[1]Sheet1!H255</f>
        <v>CIB</v>
      </c>
      <c r="I255" s="126" t="str">
        <f>[1]Sheet1!I255</f>
        <v>Danilo Tauil - GM TecVoc</v>
      </c>
      <c r="J255" s="126" t="str">
        <f>[1]Sheet1!J255</f>
        <v>Paola Mora</v>
      </c>
      <c r="K255" s="126" t="str">
        <f>[1]Sheet1!K255</f>
        <v>https://educorpperu-my.sharepoint.com/personal/diana_zapata_laureate_pe1/Documents/Aplicaciones/Microsoft%20Forms/REGISTRO%20DE%20INICIATIVAS%20-%20GESTI%C3%93N%20DE%20LA%20DEMANDA%20(2%201/Pregunta/RE_%20GANTT%20POLOS_%20Franco%20Manuel%20Vera%20Sanchez%20-_Franco%20Manuel%20Vera%20S%202.pdf</v>
      </c>
      <c r="L255" s="126" t="str">
        <f>[1]Sheet1!L255</f>
        <v>Franco Vera</v>
      </c>
      <c r="M255" s="82">
        <f>[1]Sheet1!M255</f>
        <v>46327</v>
      </c>
      <c r="N255" s="82" t="str">
        <f>[1]Sheet1!N255</f>
        <v>No</v>
      </c>
      <c r="O255" s="126">
        <f>[1]Sheet1!O255</f>
        <v>0</v>
      </c>
      <c r="P255" s="126">
        <f>[1]Sheet1!P255</f>
        <v>0</v>
      </c>
      <c r="Q255" s="126" t="str">
        <f>[1]Sheet1!Q255</f>
        <v>Otro</v>
      </c>
      <c r="R255" s="126" t="str">
        <f>[1]Sheet1!R255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5" s="126" t="str">
        <f>[1]Sheet1!S255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5" s="126" t="str">
        <f>[1]Sheet1!T255</f>
        <v>TI, Contrataciones, MKT, Finanzas, Infraestructura</v>
      </c>
      <c r="U255" s="126" t="str">
        <f>[1]Sheet1!U255</f>
        <v>Alumnos</v>
      </c>
      <c r="V255" s="126" t="str">
        <f>[1]Sheet1!V255</f>
        <v>Experiencia</v>
      </c>
      <c r="W255" s="126" t="str">
        <f>[1]Sheet1!W255</f>
        <v>No</v>
      </c>
      <c r="X255" s="126" t="str">
        <f>[1]Sheet1!X255</f>
        <v>Mayor a S/500,000.00</v>
      </c>
      <c r="Y255" s="126" t="str">
        <f>[1]Sheet1!Y255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5" s="45" t="str">
        <f>[1]Sheet1!Z255</f>
        <v>https://educorpperu-my.sharepoint.com/personal/diana_zapata_laureate_pe1/_layouts/15/Doc.aspx?sourcedoc=%7B109975D3-8E4D-4C85-9968-B5110CB350F3%7D&amp;file=CIP%20Polos%20-%20Piura_Franco%20Manuel%20Vera%20S.pptx&amp;action=edit&amp;mobileredirect=true</v>
      </c>
      <c r="AA255" s="45">
        <f>[1]Sheet1!AA255</f>
        <v>1.9</v>
      </c>
    </row>
    <row r="256" spans="1:27" ht="260.25" customHeight="1">
      <c r="A256" s="45">
        <f>[1]Sheet1!A256</f>
        <v>282</v>
      </c>
      <c r="B256" s="125">
        <f>[1]Sheet1!B256</f>
        <v>46216.731932870403</v>
      </c>
      <c r="C256" s="125">
        <f>[1]Sheet1!C256</f>
        <v>46216.735717592601</v>
      </c>
      <c r="D256" s="126" t="str">
        <f>[1]Sheet1!D256</f>
        <v>franco.vera@laureate.pe</v>
      </c>
      <c r="E256" s="126" t="str">
        <f>[1]Sheet1!E256</f>
        <v>Franco Manuel Vera Sanchez</v>
      </c>
      <c r="F256" s="126" t="str">
        <f>[1]Sheet1!F256</f>
        <v>CIBERTEC POLO Lima Norte</v>
      </c>
      <c r="G256" s="126" t="str">
        <f>[1]Sheet1!G256</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56" s="126" t="str">
        <f>[1]Sheet1!H256</f>
        <v>CIB</v>
      </c>
      <c r="I256" s="126" t="str">
        <f>[1]Sheet1!I256</f>
        <v>Danilo Tauil - GM TecVoc</v>
      </c>
      <c r="J256" s="126" t="str">
        <f>[1]Sheet1!J256</f>
        <v>Paola Mora</v>
      </c>
      <c r="K256" s="126" t="str">
        <f>[1]Sheet1!K256</f>
        <v>https://educorpperu-my.sharepoint.com/personal/diana_zapata_laureate_pe1/Documents/Aplicaciones/Microsoft%20Forms/REGISTRO%20DE%20INICIATIVAS%20-%20GESTI%C3%93N%20DE%20LA%20DEMANDA%20(2%201/Pregunta/RE_%20GANTT%20POLOS_%20Franco%20Manuel%20Vera%20Sanchez%20-_Franco%20Manuel%20Vera%20S%203.pdf</v>
      </c>
      <c r="L256" s="126" t="str">
        <f>[1]Sheet1!L256</f>
        <v>Franco Vera</v>
      </c>
      <c r="M256" s="82">
        <f>[1]Sheet1!M256</f>
        <v>46327</v>
      </c>
      <c r="N256" s="82" t="str">
        <f>[1]Sheet1!N256</f>
        <v>No</v>
      </c>
      <c r="O256" s="126">
        <f>[1]Sheet1!O256</f>
        <v>0</v>
      </c>
      <c r="P256" s="126">
        <f>[1]Sheet1!P256</f>
        <v>0</v>
      </c>
      <c r="Q256" s="126" t="str">
        <f>[1]Sheet1!Q256</f>
        <v>Otro</v>
      </c>
      <c r="R256" s="126" t="str">
        <f>[1]Sheet1!R256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6" s="126" t="str">
        <f>[1]Sheet1!S256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6" s="126" t="str">
        <f>[1]Sheet1!T256</f>
        <v xml:space="preserve">TI, Contrataciones, MKT, Finanzas, Infraestructura </v>
      </c>
      <c r="U256" s="126" t="str">
        <f>[1]Sheet1!U256</f>
        <v>Alumnos</v>
      </c>
      <c r="V256" s="126" t="str">
        <f>[1]Sheet1!V256</f>
        <v>Experiencia</v>
      </c>
      <c r="W256" s="126" t="str">
        <f>[1]Sheet1!W256</f>
        <v>No</v>
      </c>
      <c r="X256" s="126" t="str">
        <f>[1]Sheet1!X256</f>
        <v>Mayor a S/500,000.00</v>
      </c>
      <c r="Y256" s="126" t="str">
        <f>[1]Sheet1!Y256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6" s="45" t="str">
        <f>[1]Sheet1!Z256</f>
        <v>https://educorpperu-my.sharepoint.com/personal/diana_zapata_laureate_pe1/_layouts/15/Doc.aspx?sourcedoc=%7BDCFDF309-7512-4FDF-AE80-C97F47F43C7F%7D&amp;file=CIP%20Polos%20-%20Lima%20Norte_Franco%20Manuel%20Vera%20S.pptx&amp;action=edit&amp;mobileredirect=true</v>
      </c>
      <c r="AA256" s="45">
        <f>[1]Sheet1!AA256</f>
        <v>1.9</v>
      </c>
    </row>
    <row r="257" spans="1:27" ht="260.25" customHeight="1">
      <c r="A257" s="45">
        <f>[1]Sheet1!A257</f>
        <v>283</v>
      </c>
      <c r="B257" s="125">
        <f>[1]Sheet1!B257</f>
        <v>46216.735798611102</v>
      </c>
      <c r="C257" s="125">
        <f>[1]Sheet1!C257</f>
        <v>46216.737719907404</v>
      </c>
      <c r="D257" s="126" t="str">
        <f>[1]Sheet1!D257</f>
        <v>franco.vera@laureate.pe</v>
      </c>
      <c r="E257" s="126" t="str">
        <f>[1]Sheet1!E257</f>
        <v>Franco Manuel Vera Sanchez</v>
      </c>
      <c r="F257" s="126" t="str">
        <f>[1]Sheet1!F257</f>
        <v>CIBERTEC POLO SJL</v>
      </c>
      <c r="G257" s="126" t="str">
        <f>[1]Sheet1!G257</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57" s="126" t="str">
        <f>[1]Sheet1!H257</f>
        <v>CIB</v>
      </c>
      <c r="I257" s="126" t="str">
        <f>[1]Sheet1!I257</f>
        <v>Danilo Tauil - GM TecVoc</v>
      </c>
      <c r="J257" s="126" t="str">
        <f>[1]Sheet1!J257</f>
        <v>Paola Mora</v>
      </c>
      <c r="K257" s="126" t="str">
        <f>[1]Sheet1!K257</f>
        <v>https://educorpperu-my.sharepoint.com/personal/diana_zapata_laureate_pe1/Documents/Aplicaciones/Microsoft%20Forms/REGISTRO%20DE%20INICIATIVAS%20-%20GESTI%C3%93N%20DE%20LA%20DEMANDA%20(2%201/Pregunta/RE_%20GANTT%20POLOS_%20Franco%20Manuel%20Vera%20Sanchez%20-_Franco%20Manuel%20Vera%20S%204.pdf</v>
      </c>
      <c r="L257" s="126" t="str">
        <f>[1]Sheet1!L257</f>
        <v>Franco Vera</v>
      </c>
      <c r="M257" s="82">
        <f>[1]Sheet1!M257</f>
        <v>46327</v>
      </c>
      <c r="N257" s="82" t="str">
        <f>[1]Sheet1!N257</f>
        <v>No</v>
      </c>
      <c r="O257" s="126">
        <f>[1]Sheet1!O257</f>
        <v>0</v>
      </c>
      <c r="P257" s="126">
        <f>[1]Sheet1!P257</f>
        <v>0</v>
      </c>
      <c r="Q257" s="126" t="str">
        <f>[1]Sheet1!Q257</f>
        <v>Otro</v>
      </c>
      <c r="R257" s="126" t="str">
        <f>[1]Sheet1!R257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57" s="126" t="str">
        <f>[1]Sheet1!S257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57" s="126" t="str">
        <f>[1]Sheet1!T257</f>
        <v xml:space="preserve">TI, Contrataciones, MKT, Finanzas, Infraestructura </v>
      </c>
      <c r="U257" s="126" t="str">
        <f>[1]Sheet1!U257</f>
        <v>Alumnos</v>
      </c>
      <c r="V257" s="126" t="str">
        <f>[1]Sheet1!V257</f>
        <v>Experiencia</v>
      </c>
      <c r="W257" s="126" t="str">
        <f>[1]Sheet1!W257</f>
        <v>No</v>
      </c>
      <c r="X257" s="126" t="str">
        <f>[1]Sheet1!X257</f>
        <v>Mayor a S/500,000.00</v>
      </c>
      <c r="Y257" s="126" t="str">
        <f>[1]Sheet1!Y257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57" s="45" t="str">
        <f>[1]Sheet1!Z257</f>
        <v>https://educorpperu-my.sharepoint.com/personal/diana_zapata_laureate_pe1/_layouts/15/Doc.aspx?sourcedoc=%7B5FCDE81B-B370-4C6C-8DAF-4B3EE140541A%7D&amp;file=CIP%20Polos%20-%20Lima%20Este_Franco%20Manuel%20Vera%20S.pptx&amp;action=edit&amp;mobileredirect=true</v>
      </c>
      <c r="AA257" s="45">
        <f>[1]Sheet1!AA257</f>
        <v>1.9</v>
      </c>
    </row>
    <row r="258" spans="1:27" ht="260.25" customHeight="1">
      <c r="A258" s="45">
        <f>[1]Sheet1!A258</f>
        <v>284</v>
      </c>
      <c r="B258" s="125">
        <f>[1]Sheet1!B258</f>
        <v>46218.484155092599</v>
      </c>
      <c r="C258" s="125">
        <f>[1]Sheet1!C258</f>
        <v>46218.498541666697</v>
      </c>
      <c r="D258" s="126" t="str">
        <f>[1]Sheet1!D258</f>
        <v>alice.rodrigues@upc.pe</v>
      </c>
      <c r="E258" s="126" t="str">
        <f>[1]Sheet1!E258</f>
        <v>Alice Rodrigues Hoyer</v>
      </c>
      <c r="F258" s="126" t="str">
        <f>[1]Sheet1!F258</f>
        <v>Herramienta para extraer la población de alumnos para el registro de convalidaciones masivas</v>
      </c>
      <c r="G258" s="126" t="str">
        <f>[1]Sheet1!G258</f>
        <v>Necesitamos implementar una herramienta que permita identificar y extraer de forma rápida y precisa la población de estudiantes que requiere el registro masivo de convalidaciones, para que las convalidaciones sean procesadas oportunamente antes de los procesos académicos clave, logrando una correcta planificación de la oferta académica y una matrícula sin inconvenientes para los estudiantes.</v>
      </c>
      <c r="H258" s="126" t="str">
        <f>[1]Sheet1!H258</f>
        <v>UPC</v>
      </c>
      <c r="I258" s="126" t="str">
        <f>[1]Sheet1!I258</f>
        <v>Milagros Morgan - Rectorado UPC</v>
      </c>
      <c r="J258" s="126" t="str">
        <f>[1]Sheet1!J258</f>
        <v>Maria Isabel Cifuentes</v>
      </c>
      <c r="K258" s="126" t="str">
        <f>[1]Sheet1!K258</f>
        <v>https://educorpperu-my.sharepoint.com/personal/diana_zapata_laureate_pe1/Documents/Aplicaciones/Microsoft%20Forms/REGISTRO%20DE%20INICIATIVAS%20-%20GESTI%C3%93N%20DE%20LA%20DEMANDA%20(2%201/Pregunta/Re_%20Requerimiento%20de%20una%20Herramienta%20para%20ext_Alice%20Rodrigues%20Hoye.pdf</v>
      </c>
      <c r="L258" s="126" t="str">
        <f>[1]Sheet1!L258</f>
        <v>Ángela Lucano</v>
      </c>
      <c r="M258" s="82">
        <f>[1]Sheet1!M258</f>
        <v>46265</v>
      </c>
      <c r="N258" s="82" t="str">
        <f>[1]Sheet1!N258</f>
        <v>No</v>
      </c>
      <c r="O258" s="126">
        <f>[1]Sheet1!O258</f>
        <v>0</v>
      </c>
      <c r="P258" s="126">
        <f>[1]Sheet1!P258</f>
        <v>0</v>
      </c>
      <c r="Q258" s="126" t="str">
        <f>[1]Sheet1!Q258</f>
        <v>Regulatoria</v>
      </c>
      <c r="R258" s="126" t="str">
        <f>[1]Sheet1!R258</f>
        <v>Actualmente no existe una herramienta que permita identificar de manera ágil y confiable a los estudiantes que requieren convalidaciones masivas. Esto obliga a realizar la identificación mediante procesos manuales o con un alto esfuerzo operativo (bajo un análisis de 10 meses aproximadamente y una limitante de 4 días según calendario del proceso de actualización curricular por 3897 convalidaciones), incrementando el riesgo de omisiones y retrasos. Como consecuencia, se pone en riesgo la ejecución oportuna de procesos críticos como la planificación de la oferta académica y la matrícula, afectando tanto la operación interna como la experiencia del estudiante.</v>
      </c>
      <c r="S258" s="126" t="str">
        <f>[1]Sheet1!S258</f>
        <v>Contar con una herramienta que permita obtener de manera automática, confiable y oportuna la población de estudiantes que requiere convalidaciones masivas, de acuerdo a las normas transitorias indicados en los Formatos F04. Es decir, la herramienta deberá arrojar los cursos cumplidos por el alumno, así como también el curso a convalidar de la malla 2027, garantizando que este proceso se complete antes de la planificación académica y del inicio de la matrícula. De esta manera, los estudiantes tendrán habilitados los cursos que les corresponden según las normas académicas vigentes y las áreas podrán ejecutar sus procesos con información completa y confiable.</v>
      </c>
      <c r="T258" s="126" t="str">
        <f>[1]Sheet1!T258</f>
        <v>La solución impacta principalmente los procesos de planificación académica (GOA), al proporcionar el insumo necesario para definir la proyección de la demanda y la oferta de cursos para cada periodo; el proceso de convalidaciones, al facilitar el registro masivo de equivalencias; y el proceso de matrícula, al asegurar que los estudiantes puedan visualizar e inscribir los cursos que realmente les corresponden. Asimismo, beneficia a las áreas de Gestión Académica, Planificación Académica, Registro Académico, Matrícula (DOA) y Atención al Estudiante, reduciendo incidencias operativas y consultas por errores en la inscripción.</v>
      </c>
      <c r="U258" s="126" t="str">
        <f>[1]Sheet1!U258</f>
        <v>Alumnos</v>
      </c>
      <c r="V258" s="126" t="str">
        <f>[1]Sheet1!V258</f>
        <v>Excelencia operativa</v>
      </c>
      <c r="W258" s="126" t="str">
        <f>[1]Sheet1!W258</f>
        <v>No</v>
      </c>
      <c r="X258" s="126" t="str">
        <f>[1]Sheet1!X258</f>
        <v>Mayor a S/500,000.00</v>
      </c>
      <c r="Y258" s="126" t="str">
        <f>[1]Sheet1!Y258</f>
        <v>- Garantiza que las convalidaciones se registren antes de los procesos académicos críticos.
- Asegura una planificación de la oferta académica basada en información completa y actualizada.
- Reduce el riesgo de que los estudiantes no puedan matricular los cursos que les corresponden.
- Disminuye consultas, reclamos e incidencias durante el proceso de matrícula.
- Reduce significativamente el esfuerzo operativo dedicado a la identificación manual de estudiantes.
- Minimiza errores y omisiones en el registro masivo de convalidaciones.
- Incrementa la confiabilidad de la información utilizada para la planificación académica.
- Mejora la experiencia del estudiante al permitir una matrícula correcta desde el primer intento.
- Reduce riesgos de retrasos en los cronogramas académicos.
- Fortalece la continuidad y estabilidad de los procesos académicos de las universidades.</v>
      </c>
      <c r="Z258" s="45" t="str">
        <f>[1]Sheet1!Z258</f>
        <v>https://educorpperu-my.sharepoint.com/personal/diana_zapata_laureate_pe1/_layouts/15/Doc.aspx?sourcedoc=%7B14C353B8-C56E-4315-88C8-0ABDAD0578FB%7D&amp;file=Gesti%C3%B3n%20de%20iniciativas%20-%20Proceso%20y%20registro_Alice%20Rodrigues%20Hoye.pptx&amp;action=edit&amp;mobileredirect=true</v>
      </c>
      <c r="AA258" s="45">
        <f>[1]Sheet1!AA258</f>
        <v>3.3</v>
      </c>
    </row>
    <row r="259" spans="1:27" ht="260.25" customHeight="1">
      <c r="A259" s="45">
        <f>[1]Sheet1!A259</f>
        <v>285</v>
      </c>
      <c r="B259" s="125">
        <f>[1]Sheet1!B259</f>
        <v>46219.0019328704</v>
      </c>
      <c r="C259" s="125">
        <f>[1]Sheet1!C259</f>
        <v>46219.0172916667</v>
      </c>
      <c r="D259" s="126" t="str">
        <f>[1]Sheet1!D259</f>
        <v>valeria.ocampo@upn.edu.pe</v>
      </c>
      <c r="E259" s="126" t="str">
        <f>[1]Sheet1!E259</f>
        <v>Valeria Ocampo Silva</v>
      </c>
      <c r="F259" s="126" t="str">
        <f>[1]Sheet1!F259</f>
        <v>Certifikate: Mejora de flujo de proceso + Implementación de nueva constancia</v>
      </c>
      <c r="G259" s="126" t="str">
        <f>[1]Sheet1!G259</f>
        <v>Necesitamos eliminar el paso duplicado de "Revisión de Secretaría General" en los 11 documentos de Certifikate que lo contemplan, incorporar la visualización previa antes de la emisión, y automatizar la Constancia de Promedio Ponderado Promocional —hoy elaborada manualmente y que representó el 81% de las constancias emitidas en 2026 a mayo—, para reducir la operatividad manual y redundante que hoy enlentece el proceso de solicitud de certificados y constancias, logrando disminuir el SLA de atención para Secretaría Académica y Secretaría General, y entregar una respuesta más rápida y confiable a los alumnos, quienes dependen de estos documentos para trámites académicos y laborales críticos, incluyendo las postulaciones a plazas SERUMS, donde el promedio ponderado promocional es un criterio determinante y con plazos improrrogables.</v>
      </c>
      <c r="H259" s="126" t="str">
        <f>[1]Sheet1!H259</f>
        <v>UPN</v>
      </c>
      <c r="I259" s="126" t="str">
        <f>[1]Sheet1!I259</f>
        <v>Martín Santana - Rectorado UPN</v>
      </c>
      <c r="J259" s="126" t="str">
        <f>[1]Sheet1!J259</f>
        <v>Valeria Ocampo</v>
      </c>
      <c r="K259" s="126" t="str">
        <f>[1]Sheet1!K259</f>
        <v>https://educorpperu-my.sharepoint.com/personal/diana_zapata_laureate_pe1/Documents/Aplicaciones/Microsoft%20Forms/REGISTRO%20DE%20INICIATIVAS%20-%20GESTI%C3%93N%20DE%20LA%20DEMANDA%20(2%201/Pregunta/VB_Valeria%20Ocampo%20Silva.pdf</v>
      </c>
      <c r="L259" s="126" t="str">
        <f>[1]Sheet1!L259</f>
        <v>Gerson Vereau</v>
      </c>
      <c r="M259" s="82">
        <f>[1]Sheet1!M259</f>
        <v>46264</v>
      </c>
      <c r="N259" s="82" t="str">
        <f>[1]Sheet1!N259</f>
        <v>No</v>
      </c>
      <c r="O259" s="126">
        <f>[1]Sheet1!O259</f>
        <v>0</v>
      </c>
      <c r="P259" s="126">
        <f>[1]Sheet1!P259</f>
        <v>0</v>
      </c>
      <c r="Q259" s="126" t="str">
        <f>[1]Sheet1!Q259</f>
        <v>Otro</v>
      </c>
      <c r="R259" s="126" t="str">
        <f>[1]Sheet1!R259</f>
        <v>Actualmente, 11 de los más de 30 documentos gestionados en Certifikate incluyen un paso de "Revisión de Secretaría General" que duplica una revisión ya realizada previamente en el flujo, sin opción de visualización previa antes de la emisión, lo que genera doble carga operativa entre Secretaría Académica y Secretaría General y obliga a reprocesos cuando se detectan errores después de firmado. A esto se suma que la Constancia de Promedio Ponderado Promocional no está automatizada y se elabora de forma manual, representando el 81% de las constancias emitidas en lo que va de 2026, lo cual incrementa el riesgo de errores y suma carga operativa adicional a ambas áreas. En conjunto, estos problemas extienden innecesariamente el SLA de entrega y afectan directamente al alumno, en especial a los egresados que requieren esta constancia para postular a plazas SERUMS, proceso con plazos ajustados e improrrogables donde el promedio ponderado es un dato determinante. Si no se implementa en la fecha requerida, ambas áreas continuarán absorbiendo revisiones redundantes y elaboración manual documento por documento, manteniendo SLAs elevados y exponiendo a los alumnos al riesgo de no contar con sus documentos a tiempo para trámites con fecha límite fija.</v>
      </c>
      <c r="S259" s="126" t="str">
        <f>[1]Sheet1!S259</f>
        <v>Los documentos con doble revisión contarán con un único paso de revisión más visualización previa antes de la firma, y la Constancia de Promedio Ponderado Promocional se emitirá de forma automatizada y con firma digital, sin elaboración manual. Con ello, se reduce el SLA de atención para Secretaría Académica y Secretaría General, y los alumnos —incluidos los postulantes a SERUMS— reciben sus documentos de forma más ágil y oportuna.</v>
      </c>
      <c r="T259" s="126" t="str">
        <f>[1]Sheet1!T259</f>
        <v>Secretaría General y Secretaría Académica</v>
      </c>
      <c r="U259" s="126" t="str">
        <f>[1]Sheet1!U259</f>
        <v>Todos</v>
      </c>
      <c r="V259" s="126" t="str">
        <f>[1]Sheet1!V259</f>
        <v>Excelencia operativa</v>
      </c>
      <c r="W259" s="126" t="str">
        <f>[1]Sheet1!W259</f>
        <v>No</v>
      </c>
      <c r="X259" s="126" t="str">
        <f>[1]Sheet1!X259</f>
        <v>No cuantificado o S/0</v>
      </c>
      <c r="Y259" s="126" t="str">
        <f>[1]Sheet1!Y259</f>
        <v>Reducción del SLA de atención y de la carga operativa en Secretaría Académica y Secretaría General, menor riesgo de errores y reprocesos al contar con visualización previa y firma digital automatizada, y mejora en la experiencia del alumno.</v>
      </c>
      <c r="Z259" s="45" t="str">
        <f>[1]Sheet1!Z259</f>
        <v>https://educorpperu-my.sharepoint.com/personal/diana_zapata_laureate_pe1/_layouts/15/Doc.aspx?sourcedoc=%7B21D7B5C1-B4BA-465A-8801-649ED3E1721E%7D&amp;file=Gesti%C3%B3n%20de%20iniciativas%20-%20Proceso%20y%20registro%207_Valeria%20Ocampo%20Silva.pptx&amp;action=edit&amp;mobileredirect=true; https://educorpperu-my.sharepoint.com/personal/diana_zapata_laureate_pe1/Documents/Aplicaciones/Microsoft%20Forms/REGISTRO%20DE%20INICIATIVAS%20-%20GESTI%C3%93N%20DE%20LA%20DEMANDA%20(2%201/Adjuntar%20sustentos%20que%20ayuden%20al%20entendimiento%20de/UPN%20-%20Propuesta%20_Mejoras%20de%20flujos%20de%20proceso_Valeria%20Ocampo%20Silva.pdf; https://educorpperu-my.sharepoint.com/personal/diana_zapata_laureate_pe1/Documents/Aplicaciones/Microsoft%20Forms/REGISTRO%20DE%20INICIATIVAS%20-%20GESTI%C3%93N%20DE%20LA%20DEMANDA%20(2%201/Adjuntar%20sustentos%20que%20ayuden%20al%20entendimiento%20de/UPN%20-%20Propuesta%20Nueva%20_Constancia%20de%20Promedio_Valeria%20Ocampo%20Silva.pdf</v>
      </c>
      <c r="AA259" s="45">
        <f>[1]Sheet1!AA259</f>
        <v>1.2000000000000002</v>
      </c>
    </row>
    <row r="260" spans="1:27" ht="260.25" customHeight="1">
      <c r="A260" s="45">
        <f>[1]Sheet1!A260</f>
        <v>286</v>
      </c>
      <c r="B260" s="125">
        <f>[1]Sheet1!B260</f>
        <v>46219.417962963002</v>
      </c>
      <c r="C260" s="125">
        <f>[1]Sheet1!C260</f>
        <v>46219.432256944398</v>
      </c>
      <c r="D260" s="126" t="str">
        <f>[1]Sheet1!D260</f>
        <v>percy.romero@laureate.pe</v>
      </c>
      <c r="E260" s="126" t="str">
        <f>[1]Sheet1!E260</f>
        <v>Percy Romero Vegas</v>
      </c>
      <c r="F260" s="126" t="str">
        <f>[1]Sheet1!F260</f>
        <v>DEBITO AUTOMATICO | CIBERTEC</v>
      </c>
      <c r="G260" s="126" t="str">
        <f>[1]Sheet1!G260</f>
        <v>Implementar un nuevo medio de pago Débito Automático que permita recaudar los pagos de los estudiantes de forma oportuna, segura y automatizada, garantizando el reconocimiento del pago, la conciliación de las transacciones y una experiencia de pago simple para el alumno.</v>
      </c>
      <c r="H260" s="126" t="str">
        <f>[1]Sheet1!H260</f>
        <v>CORP</v>
      </c>
      <c r="I260" s="126" t="str">
        <f>[1]Sheet1!I260</f>
        <v>Alex Pendavis - VP Finanzas</v>
      </c>
      <c r="J260" s="126" t="str">
        <f>[1]Sheet1!J260</f>
        <v>Percy Romero</v>
      </c>
      <c r="K260" s="126" t="str">
        <f>[1]Sheet1!K260</f>
        <v>https://educorpperu-my.sharepoint.com/personal/diana_zapata_laureate_pe1/Documents/Aplicaciones/Microsoft%20Forms/REGISTRO%20DE%20INICIATIVAS%20-%20GESTI%C3%93N%20DE%20LA%20DEMANDA%20(2%201/Pregunta/APROBACION%20MB_Percy%20Romero%20Vegas.pdf</v>
      </c>
      <c r="L260" s="126" t="str">
        <f>[1]Sheet1!L260</f>
        <v>Franco Vera</v>
      </c>
      <c r="M260" s="82">
        <f>[1]Sheet1!M260</f>
        <v>46249</v>
      </c>
      <c r="N260" s="82" t="str">
        <f>[1]Sheet1!N260</f>
        <v>No</v>
      </c>
      <c r="O260" s="126">
        <f>[1]Sheet1!O260</f>
        <v>0</v>
      </c>
      <c r="P260" s="126">
        <f>[1]Sheet1!P260</f>
        <v>0</v>
      </c>
      <c r="Q260" s="126" t="str">
        <f>[1]Sheet1!Q260</f>
        <v>Otro</v>
      </c>
      <c r="R260" s="126" t="str">
        <f>[1]Sheet1!R260</f>
        <v xml:space="preserve">Implementar un nuevo medio de pago Débito Automático que permita recaudar los pagos de los estudiantes de forma oportuna, segura y automatizada, garantizando el reconocimiento del pago, la conciliación de las transacciones y una experiencia de pago simple para el alumno.
</v>
      </c>
      <c r="S260" s="126" t="str">
        <f>[1]Sheet1!S260</f>
        <v>El proyecto debe contemplar: (1) Afilliación de la tarjeta de manera digital (2) Cobro o débito automático (3) Reconocimiento del débito en el ERP (4) Proceso de conciliación automática (5) Gestión de excepciones (6) Monitoreo y gobierno del medio de pago</v>
      </c>
      <c r="T260" s="126" t="str">
        <f>[1]Sheet1!T260</f>
        <v>Medios de Pago, Cobranzas, Servicio de Experierncia al Estudiante, Comercial y Ventas.</v>
      </c>
      <c r="U260" s="126" t="str">
        <f>[1]Sheet1!U260</f>
        <v>Todos</v>
      </c>
      <c r="V260" s="126" t="str">
        <f>[1]Sheet1!V260</f>
        <v>Excelencia operativa</v>
      </c>
      <c r="W260" s="126" t="str">
        <f>[1]Sheet1!W260</f>
        <v>No</v>
      </c>
      <c r="X260" s="126" t="str">
        <f>[1]Sheet1!X260</f>
        <v>Menor a S/100,000.00</v>
      </c>
      <c r="Y260" s="126" t="str">
        <f>[1]Sheet1!Y260</f>
        <v xml:space="preserve">Experiência al estudiante, eficiencia de procesos </v>
      </c>
      <c r="Z260" s="45" t="str">
        <f>[1]Sheet1!Z260</f>
        <v>https://educorpperu-my.sharepoint.com/personal/diana_zapata_laureate_pe1/_layouts/15/Doc.aspx?sourcedoc=%7B297C9C4B-8317-4E80-86F4-53AF0D16936C%7D&amp;file=2.-%20Solicitud%20de%20requerimientos%20-%20%20Debito%20Aut_Percy%20Romero%20Vegas.pptx&amp;action=edit&amp;mobileredirect=true</v>
      </c>
      <c r="AA260" s="45">
        <f>[1]Sheet1!AA260</f>
        <v>1.35</v>
      </c>
    </row>
    <row r="261" spans="1:27" ht="260.25" customHeight="1">
      <c r="A261" s="45">
        <f>[1]Sheet1!A261</f>
        <v>287</v>
      </c>
      <c r="B261" s="125">
        <f>[1]Sheet1!B261</f>
        <v>46219.694467592599</v>
      </c>
      <c r="C261" s="125">
        <f>[1]Sheet1!C261</f>
        <v>46219.706041666701</v>
      </c>
      <c r="D261" s="126" t="str">
        <f>[1]Sheet1!D261</f>
        <v>franco.vera@laureate.pe</v>
      </c>
      <c r="E261" s="126" t="str">
        <f>[1]Sheet1!E261</f>
        <v>Franco Manuel Vera Sanchez</v>
      </c>
      <c r="F261" s="126" t="str">
        <f>[1]Sheet1!F261</f>
        <v>Sistematización del Proceso de Reclutamiento y Selección e Incorporación de Colaboradores mediante solución ATS/DOA UPN</v>
      </c>
      <c r="G261" s="126" t="str">
        <f>[1]Sheet1!G261</f>
        <v>Solución para agilizar los procesos de Reclutamiento y Selección como: relevo de perfil, revisión de documentos (CV, CUL, DNI, DJ, otros) y entrevistas psicolaborales. Y el proceso de Incorporación.</v>
      </c>
      <c r="H261" s="126" t="str">
        <f>[1]Sheet1!H261</f>
        <v>UPN</v>
      </c>
      <c r="I261" s="126" t="str">
        <f>[1]Sheet1!I261</f>
        <v>Martín Santana - Rectorado UPN</v>
      </c>
      <c r="J261" s="126" t="str">
        <f>[1]Sheet1!J261</f>
        <v>Maria del Pilar Miranda</v>
      </c>
      <c r="K261" s="126" t="str">
        <f>[1]Sheet1!K261</f>
        <v>https://educorpperu-my.sharepoint.com/personal/diana_zapata_laureate_pe1/Documents/Aplicaciones/Microsoft%20Forms/REGISTRO%20DE%20INICIATIVAS%20-%20GESTI%C3%93N%20DE%20LA%20DEMANDA%20(2%201/Pregunta/RE_%20ESTATUS%20LEAN+IA%20-%20ESTIMACI%C3%93N%20TI_%20APROBACI_Franco%20Manuel%20Vera%20S.pdf</v>
      </c>
      <c r="L261" s="126" t="str">
        <f>[1]Sheet1!L261</f>
        <v>Carla Arias-Schreiber</v>
      </c>
      <c r="M261" s="82">
        <f>[1]Sheet1!M261</f>
        <v>46387</v>
      </c>
      <c r="N261" s="82" t="str">
        <f>[1]Sheet1!N261</f>
        <v>Sí</v>
      </c>
      <c r="O261" s="126" t="str">
        <f>[1]Sheet1!O261</f>
        <v>G&amp;A</v>
      </c>
      <c r="P261" s="126" t="str">
        <f>[1]Sheet1!P261</f>
        <v>76557</v>
      </c>
      <c r="Q261" s="126" t="str">
        <f>[1]Sheet1!Q261</f>
        <v>Otro</v>
      </c>
      <c r="R261" s="126" t="str">
        <f>[1]Sheet1!R261</f>
        <v>Proceso de selección y reclutamiento manual y poco eficiente.</v>
      </c>
      <c r="S261" s="126" t="str">
        <f>[1]Sheet1!S261</f>
        <v>Automatizando de actividades para generar el informe de relevamiento, el primer filtro, el pre screening, la evaluación psicotécnica, y entrevistas.</v>
      </c>
      <c r="T261" s="126" t="str">
        <f>[1]Sheet1!T261</f>
        <v>Proceso es de Reclutamiento y Selección, y las áreas impactadas son GTH y las áreas usuarias que hagan una solicitud de requerimiento.</v>
      </c>
      <c r="U261" s="126" t="str">
        <f>[1]Sheet1!U261</f>
        <v>Administrativos</v>
      </c>
      <c r="V261" s="126" t="str">
        <f>[1]Sheet1!V261</f>
        <v>Excelencia operativa</v>
      </c>
      <c r="W261" s="126" t="str">
        <f>[1]Sheet1!W261</f>
        <v>No</v>
      </c>
      <c r="X261" s="126" t="str">
        <f>[1]Sheet1!X261</f>
        <v>Mayor a S/500,000.00</v>
      </c>
      <c r="Y261" s="126" t="str">
        <f>[1]Sheet1!Y261</f>
        <v>Horas liberadas
•Incremento de satisfacción de líderes de área.</v>
      </c>
      <c r="Z261" s="45" t="str">
        <f>[1]Sheet1!Z261</f>
        <v>https://educorpperu-my.sharepoint.com/personal/diana_zapata_laureate_pe1/_layouts/15/Doc.aspx?sourcedoc=%7B8DE909F9-7CD9-41DC-A33B-0FB86434FDD7%7D&amp;file=DOA%20UPN_Soluciones_Franco%20Manuel%20Vera%20S.pptx&amp;action=edit&amp;mobileredirect=true</v>
      </c>
      <c r="AA261" s="45">
        <f>[1]Sheet1!AA261</f>
        <v>1.2</v>
      </c>
    </row>
    <row r="262" spans="1:27" ht="260.25" customHeight="1">
      <c r="A262" s="45">
        <f>[1]Sheet1!A262</f>
        <v>288</v>
      </c>
      <c r="B262" s="125">
        <f>[1]Sheet1!B262</f>
        <v>46219.706134259301</v>
      </c>
      <c r="C262" s="125">
        <f>[1]Sheet1!C262</f>
        <v>46219.707627314798</v>
      </c>
      <c r="D262" s="126" t="str">
        <f>[1]Sheet1!D262</f>
        <v>franco.vera@laureate.pe</v>
      </c>
      <c r="E262" s="126" t="str">
        <f>[1]Sheet1!E262</f>
        <v>Franco Manuel Vera Sanchez</v>
      </c>
      <c r="F262" s="126" t="str">
        <f>[1]Sheet1!F262</f>
        <v>Sistematización del Proceso de Reclutamiento y Selección e Incorporación de Colaboradores mediante solución ATS/WETALK</v>
      </c>
      <c r="G262" s="126" t="str">
        <f>[1]Sheet1!G262</f>
        <v>Solución para agilizar los procesos de Reclutamiento y Selección como: relevo de perfil, revisión de documentos (CV, CUL, DNI, DJ, otros) y entrevistas psicolaborales. Y el proceso de Incorporación.</v>
      </c>
      <c r="H262" s="126" t="str">
        <f>[1]Sheet1!H262</f>
        <v>UPC</v>
      </c>
      <c r="I262" s="126" t="str">
        <f>[1]Sheet1!I262</f>
        <v>Milagros Morgan - Rectorado UPC</v>
      </c>
      <c r="J262" s="126" t="str">
        <f>[1]Sheet1!J262</f>
        <v>Sara Miller</v>
      </c>
      <c r="K262" s="126" t="str">
        <f>[1]Sheet1!K262</f>
        <v>https://educorpperu-my.sharepoint.com/personal/diana_zapata_laureate_pe1/Documents/Aplicaciones/Microsoft%20Forms/REGISTRO%20DE%20INICIATIVAS%20-%20GESTI%C3%93N%20DE%20LA%20DEMANDA%20(2%201/Pregunta/RE_%20ESTATUS%20LEAN+IA%20-%20ESTIMACI%C3%93N%20TI_%20APROBACI_Franco%20Manuel%20Vera%20S%201.pdf</v>
      </c>
      <c r="L262" s="126" t="str">
        <f>[1]Sheet1!L262</f>
        <v>Franco Vera</v>
      </c>
      <c r="M262" s="82">
        <f>[1]Sheet1!M262</f>
        <v>46387</v>
      </c>
      <c r="N262" s="82" t="str">
        <f>[1]Sheet1!N262</f>
        <v>Sí</v>
      </c>
      <c r="O262" s="126" t="str">
        <f>[1]Sheet1!O262</f>
        <v>G&amp;A</v>
      </c>
      <c r="P262" s="126" t="str">
        <f>[1]Sheet1!P262</f>
        <v>77769</v>
      </c>
      <c r="Q262" s="126" t="str">
        <f>[1]Sheet1!Q262</f>
        <v>Otro</v>
      </c>
      <c r="R262" s="126" t="str">
        <f>[1]Sheet1!R262</f>
        <v>Proceso de selección y reclutamiento manual y poco eficiente.</v>
      </c>
      <c r="S262" s="126" t="str">
        <f>[1]Sheet1!S262</f>
        <v>Automatizando de actividades para generar el informe de relevamiento, el primer filtro, el pre screening, la evaluación psicotécnica, y entrevistas.</v>
      </c>
      <c r="T262" s="126" t="str">
        <f>[1]Sheet1!T262</f>
        <v>Proceso es de Reclutamiento y Selección, y las áreas impactadas son GTH y las áreas usuarias que hagan una solicitud de requerimiento.</v>
      </c>
      <c r="U262" s="126" t="str">
        <f>[1]Sheet1!U262</f>
        <v>Administrativos</v>
      </c>
      <c r="V262" s="126" t="str">
        <f>[1]Sheet1!V262</f>
        <v>Excelencia operativa</v>
      </c>
      <c r="W262" s="126" t="str">
        <f>[1]Sheet1!W262</f>
        <v>No</v>
      </c>
      <c r="X262" s="126" t="str">
        <f>[1]Sheet1!X262</f>
        <v>Mayor a S/500,000.00</v>
      </c>
      <c r="Y262" s="126" t="str">
        <f>[1]Sheet1!Y262</f>
        <v>Horas liberadas
•Incremento de satisfacción de líderes de área.</v>
      </c>
      <c r="Z262" s="45" t="str">
        <f>[1]Sheet1!Z262</f>
        <v>https://educorpperu-my.sharepoint.com/personal/diana_zapata_laureate_pe1/_layouts/15/Doc.aspx?sourcedoc=%7BCF639430-A404-4112-AC31-B7778DFCBC52%7D&amp;file=LEAN%2BIA_Pitch%20TI_WeTALK_Franco%20Manuel%20Vera%20S.pptx&amp;action=edit&amp;mobileredirect=true</v>
      </c>
      <c r="AA262" s="45">
        <f>[1]Sheet1!AA262</f>
        <v>1.2</v>
      </c>
    </row>
    <row r="263" spans="1:27" ht="260.25" customHeight="1">
      <c r="A263" s="45">
        <f>[1]Sheet1!A263</f>
        <v>289</v>
      </c>
      <c r="B263" s="125">
        <f>[1]Sheet1!B263</f>
        <v>46218.738576388903</v>
      </c>
      <c r="C263" s="125">
        <f>[1]Sheet1!C263</f>
        <v>46219.817129629599</v>
      </c>
      <c r="D263" s="126" t="str">
        <f>[1]Sheet1!D263</f>
        <v>rocio.cocha@upn.edu.pe</v>
      </c>
      <c r="E263" s="126" t="str">
        <f>[1]Sheet1!E263</f>
        <v>Rocio Cocha Diaz</v>
      </c>
      <c r="F263" s="126" t="str">
        <f>[1]Sheet1!F263</f>
        <v xml:space="preserve">Automatización de los metadatos en el Dspace para el Repositorio Institucional (UPN) y registro en banner (SHAQPNO)  </v>
      </c>
      <c r="G263" s="126" t="str">
        <f>[1]Sheet1!G263</f>
        <v>Automatización de los metadatos en el Dspace y registro en banner (SHAQPNO) para asegurar el registro oportuno y correcto de los trabajos de investigación en Banner y en el Repositorio Institucional, garantizando la integridad de la información publicada y optimizando el proceso mediante la reducción del tiempo de gestión manual por publicación, actualmente de 40 minutos.</v>
      </c>
      <c r="H263" s="126" t="str">
        <f>[1]Sheet1!H263</f>
        <v>UPN</v>
      </c>
      <c r="I263" s="126" t="str">
        <f>[1]Sheet1!I263</f>
        <v>Martín Santana - Rectorado UPN</v>
      </c>
      <c r="J263" s="126" t="str">
        <f>[1]Sheet1!J263</f>
        <v xml:space="preserve">Rocio Cocha </v>
      </c>
      <c r="K263" s="126" t="str">
        <f>[1]Sheet1!K263</f>
        <v>https://educorpperu-my.sharepoint.com/personal/diana_zapata_laureate_pe1/Documents/Aplicaciones/Microsoft%20Forms/REGISTRO%20DE%20INICIATIVAS%20-%20GESTI%C3%93N%20DE%20LA%20DEMANDA%20(2%201/Pregunta/utomatizaci%C3%B3n%20URL%20y%20datos%20de%20t%C3%ADtulo%20(SHAQPNO)_Rocio%20Cocha%20Diaz.pdf</v>
      </c>
      <c r="L263" s="126" t="str">
        <f>[1]Sheet1!L263</f>
        <v>Franco Vera</v>
      </c>
      <c r="M263" s="82">
        <f>[1]Sheet1!M263</f>
        <v>46234</v>
      </c>
      <c r="N263" s="82" t="str">
        <f>[1]Sheet1!N263</f>
        <v>No</v>
      </c>
      <c r="O263" s="126">
        <f>[1]Sheet1!O263</f>
        <v>0</v>
      </c>
      <c r="P263" s="126">
        <f>[1]Sheet1!P263</f>
        <v>0</v>
      </c>
      <c r="Q263" s="126" t="str">
        <f>[1]Sheet1!Q263</f>
        <v>ITSM</v>
      </c>
      <c r="R263" s="126" t="str">
        <f>[1]Sheet1!R263</f>
        <v>Durante el registro de nuevas investigaciones desarrolladas por los egresados de la Universidad Privada del Norte en el Repositorio Institucional, se describe campo por campo todos los datos concerniente a los archivos: investigación (trabajo de suficiencia profesional, trabajo de investigación tesis y tesis en formato de artículo científico), esta descripción manual se traduce en un trabajo operativo alineado a lo detallado en la Guia ALICIA 2.1.0, la descripción de las investigaciones corren en el riesgo de:
- Datos con imprecisiones. 
- Datos incompletos. 
Decantando en posibles comunicaciones u oficios que detectan observaciones de descripción o incongruencias, remitidas por las instituciones que compilan nuestros registros, llámense: CONCYTEC y SUNEDU.</v>
      </c>
      <c r="S263" s="126" t="str">
        <f>[1]Sheet1!S263</f>
        <v>Se busca la automatización de los siguientes procesos manuales:  1) La descripción de las investigaciones en el Repositorio Institucional UPN.  2) La carga de ciertos datos (título, URI, porcentaje de similitud e informe de similitud) en Banner.  Esto impactaria positivamente en el negocio, debido a la precisión que conllevaría la automatización, descargando los archivos cargados en SIGAT y transformándolos en datos dentro del software DSpace (software utilizado para el montaje de nuestro repositorio).</v>
      </c>
      <c r="T263" s="126" t="str">
        <f>[1]Sheet1!T263</f>
        <v>Grados y títulos.</v>
      </c>
      <c r="U263" s="126" t="str">
        <f>[1]Sheet1!U263</f>
        <v>Todos</v>
      </c>
      <c r="V263" s="126" t="str">
        <f>[1]Sheet1!V263</f>
        <v>Excelencia operativa</v>
      </c>
      <c r="W263" s="126" t="str">
        <f>[1]Sheet1!W263</f>
        <v>No</v>
      </c>
      <c r="X263" s="126" t="str">
        <f>[1]Sheet1!X263</f>
        <v>Entre S/100,000.00 y S/500,000.00</v>
      </c>
      <c r="Y263" s="126" t="str">
        <f>[1]Sheet1!Y263</f>
        <v>- Mayor calidad y consistencia de la información, al reducir los errores derivados del registro manual de metadatos en el Repositorio Institucional.
- Disminución del riesgo de observaciones por parte de entidades externas, como CONCYTEC y SUNEDU, al asegurar que la descripción de las investigaciones cumpla con los lineamientos de la Guía ALICIA 2.1.0.
- Estandarización del proceso de registro, garantizando que todos los trabajos de investigación sean descritos bajo criterios uniformes.
- Mayor eficiencia operativa, al eliminar actividades manuales y repetitivas de digitación y registro de información en DSpace y Banner.
- Optimización del tiempo del personal, permitiendo que el equipo de Respositorio Institucional enfoque sus esfuerzos en actividades de análisis, validación y mejora del servicio, en lugar de tareas operativas.
-Mayor confiabilidad e integridad de la información, al evitar inconsistencias entre los sistemas SIGAT, DSpace y Banner.
- Fortalecimiento de la trazabilidad de la información, facilitando el seguimiento y la validación de los datos registrados desde su origen hasta su publicación.
- Mayor capacidad de respuesta ante auditorías y requerimientos de información, al disponer de registros estandarizados, consistentes y confiables.</v>
      </c>
      <c r="Z263" s="45" t="str">
        <f>[1]Sheet1!Z263</f>
        <v>https://educorpperu-my.sharepoint.com/personal/diana_zapata_laureate_pe1/_layouts/15/Doc.aspx?sourcedoc=%7BF9060765-8106-4CFB-8C30-43E2654F9948%7D&amp;file=Automatizaci%C3%B3n%20URL%20y%20SHAQPNO_Rocio%20Cocha%20Diaz.pptx&amp;action=edit&amp;mobileredirect=true</v>
      </c>
      <c r="AA263" s="45">
        <f>[1]Sheet1!AA263</f>
        <v>2.4</v>
      </c>
    </row>
    <row r="264" spans="1:27" ht="260.25" customHeight="1">
      <c r="A264" s="45">
        <f>[1]Sheet1!A264</f>
        <v>290</v>
      </c>
      <c r="B264" s="125">
        <f>[1]Sheet1!B264</f>
        <v>46219.853981481501</v>
      </c>
      <c r="C264" s="125">
        <f>[1]Sheet1!C264</f>
        <v>46219.864247685196</v>
      </c>
      <c r="D264" s="126" t="str">
        <f>[1]Sheet1!D264</f>
        <v>carla.arias@laureate.pe</v>
      </c>
      <c r="E264" s="126" t="str">
        <f>[1]Sheet1!E264</f>
        <v>Carla Arias Schreiber Ulloa</v>
      </c>
      <c r="F264" s="126" t="str">
        <f>[1]Sheet1!F264</f>
        <v>Matrícula de nuevos estudiantes CAD en Modulo B 26-2 + Modulo A 27-0</v>
      </c>
      <c r="G264" s="126" t="str">
        <f>[1]Sheet1!G264</f>
        <v>Necesitamos habilitar la opción de generar matrículas de nuevos estudiantes de CAD en el modulo B del 2026-2, para incrementar la cantidad de NE del intake 2 del 2026. Esta iniciativa responde a una estrategia comercial apalancada por Ivan Olivares.
La confirmación del análisis y propuesta de solución se necesita la semana del 20/07, idealmente a mediados, y la culminación de configuraciones/ pruebas integradas, el 04/09.</v>
      </c>
      <c r="H264" s="126" t="str">
        <f>[1]Sheet1!H264</f>
        <v>UPN</v>
      </c>
      <c r="I264" s="126" t="str">
        <f>[1]Sheet1!I264</f>
        <v>Ivan Olivares - VP Marketing y Comercial</v>
      </c>
      <c r="J264" s="126" t="str">
        <f>[1]Sheet1!J264</f>
        <v>Orietta Mazuelos</v>
      </c>
      <c r="K264" s="126" t="str">
        <f>[1]Sheet1!K264</f>
        <v>https://educorpperu-my.sharepoint.com/personal/diana_zapata_laureate_pe1/Documents/Aplicaciones/Microsoft%20Forms/REGISTRO%20DE%20INICIATIVAS%20-%20GESTI%C3%93N%20DE%20LA%20DEMANDA%20(2%201/Pregunta/Captura%20de%20pantalla%202026-07-16%20202849_Carla%20Arias%20Schreibe.png</v>
      </c>
      <c r="L264" s="126" t="str">
        <f>[1]Sheet1!L264</f>
        <v>Carla Arias-Schreiber</v>
      </c>
      <c r="M264" s="82">
        <f>[1]Sheet1!M264</f>
        <v>46269</v>
      </c>
      <c r="N264" s="82" t="str">
        <f>[1]Sheet1!N264</f>
        <v>No</v>
      </c>
      <c r="O264" s="126">
        <f>[1]Sheet1!O264</f>
        <v>0</v>
      </c>
      <c r="P264" s="126">
        <f>[1]Sheet1!P264</f>
        <v>0</v>
      </c>
      <c r="Q264" s="126" t="str">
        <f>[1]Sheet1!Q264</f>
        <v>Otro</v>
      </c>
      <c r="R264" s="126" t="str">
        <f>[1]Sheet1!R264</f>
        <v>Actualmente no podemos ofrecer la opción de incorporar NE desde el mod B.</v>
      </c>
      <c r="S264" s="126" t="str">
        <f>[1]Sheet1!S264</f>
        <v>Se espera poder recibir nuevos estudiantes a partir de octubre 2026, los cuales deben quedar registrados un ciclo completo, iniciando clases en los cursos del módulo B (por eficiencias en teaching cost) y completando su ciclo con las clases del módulo A. Así mismo, los conceptos de pagos y cuotas deben ser los mismos de un ciclo regular. De cara al estudiante, el ciclo debe abarcar desde octubre a febrero, completando la cantidad de meses de un ciclo regular.</v>
      </c>
      <c r="T264" s="126" t="str">
        <f>[1]Sheet1!T264</f>
        <v>Admisión
Ventas
Matrícula
Facturación</v>
      </c>
      <c r="U264" s="126" t="str">
        <f>[1]Sheet1!U264</f>
        <v>Alumnos</v>
      </c>
      <c r="V264" s="126" t="str">
        <f>[1]Sheet1!V264</f>
        <v>Crecimiento escalable</v>
      </c>
      <c r="W264" s="126" t="str">
        <f>[1]Sheet1!W264</f>
        <v>No</v>
      </c>
      <c r="X264" s="126" t="str">
        <f>[1]Sheet1!X264</f>
        <v>Mayor a S/500,000.00</v>
      </c>
      <c r="Y264" s="126" t="str">
        <f>[1]Sheet1!Y264</f>
        <v>Fortalecer nuestras opciones de ingreso versus algunas instituciones de la competencia</v>
      </c>
      <c r="Z264" s="45" t="str">
        <f>[1]Sheet1!Z264</f>
        <v>https://educorpperu-my.sharepoint.com/personal/diana_zapata_laureate_pe1/_layouts/15/Doc.aspx?sourcedoc=%7B38A7C463-6546-4332-BBF2-350C205EA259%7D&amp;file=Gesti%C3%B3n%20de%20iniciativas%20-%20NE%20CAD%20Mod%20B%2026-2_Carla%20Arias%20Schreibe.pptx&amp;action=edit&amp;mobileredirect=true</v>
      </c>
      <c r="AA264" s="45">
        <f>[1]Sheet1!AA264</f>
        <v>2</v>
      </c>
    </row>
    <row r="265" spans="1:27" ht="260.25" customHeight="1">
      <c r="A265" s="45">
        <f>[1]Sheet1!A265</f>
        <v>291</v>
      </c>
      <c r="B265" s="125">
        <f>[1]Sheet1!B265</f>
        <v>46219.755219907398</v>
      </c>
      <c r="C265" s="125">
        <f>[1]Sheet1!C265</f>
        <v>46220.335300925901</v>
      </c>
      <c r="D265" s="126" t="str">
        <f>[1]Sheet1!D265</f>
        <v>efferson.flores@laureate.pe</v>
      </c>
      <c r="E265" s="126" t="str">
        <f>[1]Sheet1!E265</f>
        <v>Efferson Flores Cordova</v>
      </c>
      <c r="F265" s="126" t="str">
        <f>[1]Sheet1!F265</f>
        <v>Implementación Central telefonica  Genesys  Cibertec   como de UPN</v>
      </c>
      <c r="G265" s="126" t="str">
        <f>[1]Sheet1!G265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0.9M por ciclo
Daria mi conformidad si llegaran atener una central similar a la de UPN para atención de llamadas entrantes en genesys
</v>
      </c>
      <c r="H265" s="126" t="str">
        <f>[1]Sheet1!H265</f>
        <v>CIB</v>
      </c>
      <c r="I265" s="126" t="str">
        <f>[1]Sheet1!I265</f>
        <v>Alex Pendavis - VP Finanzas</v>
      </c>
      <c r="J265" s="126" t="str">
        <f>[1]Sheet1!J265</f>
        <v>Efferson Flores</v>
      </c>
      <c r="K265" s="126" t="str">
        <f>[1]Sheet1!K265</f>
        <v>https://educorpperu-my.sharepoint.com/personal/diana_zapata_laureate_pe1/Documents/Aplicaciones/Microsoft%20Forms/REGISTRO%20DE%20INICIATIVAS%20-%20GESTI%C3%93N%20DE%20LA%20DEMANDA%20(2%201/Pregunta/Jorge%20Gonzales%20Herrera%20Director%20cobranzas%20Lau_Efferson%20Flores%20Cord.pdf</v>
      </c>
      <c r="L265" s="126" t="str">
        <f>[1]Sheet1!L265</f>
        <v>Franco Vera</v>
      </c>
      <c r="M265" s="82">
        <f>[1]Sheet1!M265</f>
        <v>46237</v>
      </c>
      <c r="N265" s="82" t="str">
        <f>[1]Sheet1!N265</f>
        <v>No</v>
      </c>
      <c r="O265" s="126">
        <f>[1]Sheet1!O265</f>
        <v>0</v>
      </c>
      <c r="P265" s="126">
        <f>[1]Sheet1!P265</f>
        <v>0</v>
      </c>
      <c r="Q265" s="126" t="str">
        <f>[1]Sheet1!Q265</f>
        <v>Otro</v>
      </c>
      <c r="R265" s="126" t="str">
        <f>[1]Sheet1!R265</f>
        <v xml:space="preserve">Implementar central telefónica para atender llamadas entrantes en genesys por parte del equipo  de cobranzas, similar al de UPN para Cibertec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0.7M por ciclo
</v>
      </c>
      <c r="S265" s="126" t="str">
        <f>[1]Sheet1!S265</f>
        <v>.Daria mi conformidad si llegaran atener una central similar a la de UPN para atención de llamadas entrantes en genesys</v>
      </c>
      <c r="T265" s="126" t="str">
        <f>[1]Sheet1!T265</f>
        <v xml:space="preserve">impactamos en el proceso de cobranzas, matrícula alumnos, reingresos- cobranzas- admisión , retención </v>
      </c>
      <c r="U265" s="126" t="str">
        <f>[1]Sheet1!U265</f>
        <v>Alumnos</v>
      </c>
      <c r="V265" s="126" t="str">
        <f>[1]Sheet1!V265</f>
        <v>Excelencia operativa</v>
      </c>
      <c r="W265" s="126" t="str">
        <f>[1]Sheet1!W265</f>
        <v>No</v>
      </c>
      <c r="X265" s="126" t="str">
        <f>[1]Sheet1!X265</f>
        <v>Mayor a S/500,000.00</v>
      </c>
      <c r="Y265" s="126" t="str">
        <f>[1]Sheet1!Y265</f>
        <v>Mejor experiencia del estudiante: un único canal de atención para resolver consultas, reclamos y facilidades de pago de forma ágil y oportuna.
Mayor accesibilidad: los estudiantes podrán comunicarse directamente con el equipo de cobranzas sin depender de derivaciones o múltiples canales.
Incremento de la satisfacción y confianza: respuestas más rápidas y consistentes fortalecen la percepción del servicio.
Mayor eficiencia operativa: centraliza la atención, reduce tiempos de respuesta y evita duplicidad de gestiones.
Estandarización del servicio: se aplican los mismos protocolos, indicadores y niveles de atención que ya funcionan en UPN.
Mejor control y trazabilidad: todas las interacciones quedan registradas en Genesys, facilitando el seguimiento, la medición de KPIs y la gestión de calidad.
Mayor productividad del equipo: una mejor distribución de llamadas permite optimizar la capacidad operativa y reducir tiempos ociosos.
Mayor efectividad en la recuperación de deuda: la atención inmediata facilita concretar acuerdos de pago y resolver objeciones antes de que el estudiante abandone la gestión.
Continuidad académica: al resolver oportunamente temas de deuda y productos financieros, se incrementan las probabilidades de que el estudiante complete su matrícula y continúe sus estudios.
Escalabilidad: la solución permite incorporar nuevas campañas, IVR, encuestas y canales digitales sin rediseñar la operación.</v>
      </c>
      <c r="Z265" s="45" t="str">
        <f>[1]Sheet1!Z265</f>
        <v>https://educorpperu-my.sharepoint.com/personal/diana_zapata_laureate_pe1/_layouts/15/Doc.aspx?sourcedoc=%7B7F473993-F007-4B0D-B461-FE5B72B66A02%7D&amp;file=Gesti%C3%B3n%20de%20iniciativas%20-%20Implementar%20%20Central_Efferson%20Flores%20Cord.pptx&amp;action=edit&amp;mobileredirect=true</v>
      </c>
      <c r="AA265" s="45">
        <f>[1]Sheet1!AA265</f>
        <v>1.8</v>
      </c>
    </row>
    <row r="266" spans="1:27" ht="260.25" customHeight="1">
      <c r="A266" s="45">
        <f>[1]Sheet1!A266</f>
        <v>292</v>
      </c>
      <c r="B266" s="125">
        <f>[1]Sheet1!B266</f>
        <v>46220.3296990741</v>
      </c>
      <c r="C266" s="125">
        <f>[1]Sheet1!C266</f>
        <v>46220.340381944399</v>
      </c>
      <c r="D266" s="126" t="str">
        <f>[1]Sheet1!D266</f>
        <v>efferson.flores@laureate.pe</v>
      </c>
      <c r="E266" s="126" t="str">
        <f>[1]Sheet1!E266</f>
        <v>Efferson Flores Cordova</v>
      </c>
      <c r="F266" s="126" t="str">
        <f>[1]Sheet1!F266</f>
        <v>Implementación Central telefonica  Genesys  UPC   como de UPN</v>
      </c>
      <c r="G266" s="126" t="str">
        <f>[1]Sheet1!G266</f>
        <v xml:space="preserve">.Implementar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cobranzas,en S/. 7M por ciclo
Daria mi conformidad si llegaran atener una central similar a la de UPN para atención de llamadas entrantes en genesys
</v>
      </c>
      <c r="H266" s="126" t="str">
        <f>[1]Sheet1!H266</f>
        <v>UPC</v>
      </c>
      <c r="I266" s="126" t="str">
        <f>[1]Sheet1!I266</f>
        <v>Alex Pendavis - VP Finanzas</v>
      </c>
      <c r="J266" s="126" t="str">
        <f>[1]Sheet1!J266</f>
        <v>Efferson Flores Córdova</v>
      </c>
      <c r="K266" s="126" t="str">
        <f>[1]Sheet1!K266</f>
        <v>https://educorpperu-my.sharepoint.com/personal/diana_zapata_laureate_pe1/Documents/Aplicaciones/Microsoft%20Forms/REGISTRO%20DE%20INICIATIVAS%20-%20GESTI%C3%93N%20DE%20LA%20DEMANDA%20(2%201/Pregunta/Jorge%20Gonzales%20Herrera%20Director%20cobranzas%20Lau_Efferson%20Flores%20Cord%201.pdf</v>
      </c>
      <c r="L266" s="126" t="str">
        <f>[1]Sheet1!L266</f>
        <v>Franco Vera</v>
      </c>
      <c r="M266" s="82">
        <f>[1]Sheet1!M266</f>
        <v>46237</v>
      </c>
      <c r="N266" s="82" t="str">
        <f>[1]Sheet1!N266</f>
        <v>No</v>
      </c>
      <c r="O266" s="126">
        <f>[1]Sheet1!O266</f>
        <v>0</v>
      </c>
      <c r="P266" s="126">
        <f>[1]Sheet1!P266</f>
        <v>0</v>
      </c>
      <c r="Q266" s="126" t="str">
        <f>[1]Sheet1!Q266</f>
        <v>Otro</v>
      </c>
      <c r="R266" s="126" t="str">
        <f>[1]Sheet1!R266</f>
        <v xml:space="preserve">el flujo de cobranza es indirecto, el alumno no puede contactarnos de manera directa si desea saber sobre la deuda o sobre alguna facilidad de matrícula.
.Implementar central telefónica para atender llamadas entrantes en genesys por parte del equipo  de cobranzas, similar al de UPN para UPC . La central de cobranzas UPN en genesys es  (01) 616 5699. 
La solicitamos para atender consultas sugerencias, reclamos gestión de cobranzas  facilidades de pago y solicitudes de productos financieros .
Beneficio mejorar la eficiencia operativa, recuperación de ingresos, experiencia del estudiante y continuidad académica ya que uno de los principales 
fortalecerá la experiencia del estudiante y la excelencia operativa al centralizar la atención de cobranzas, en S/. 3M por ciclo
</v>
      </c>
      <c r="S266" s="126" t="str">
        <f>[1]Sheet1!S266</f>
        <v>.Daria mi conformidad si llegaran atener una central similar a la de UPN para atención de llamadas entrantes en genesys</v>
      </c>
      <c r="T266" s="126" t="str">
        <f>[1]Sheet1!T266</f>
        <v>.Áreas impactadas
Cobranzas.
Atención al Estudiante / Contact Center.
Matrícula.
Productos Financieros.
Finanzas.
Experiencia del Estudiante.
Tecnología (Genesys e integraciones).
Procesos impactados
Atención de consultas sobre deuda.
Negociación y formalización de acuerdos de pago.
Otorgamiento de facilidades de matrícula.
Colocación de productos financieros.
Atención de reclamos y consultas relacionadas con cobranzas.
Habilitación oportuna para matrícula.
Seguimiento de compromisos de pago.
Escalamiento y resolución de casos.
Beneficios esperados
Canal directo de atención para los estudiantes.
Reducción de tiempos de respuesta y eliminación de derivaciones innecesarias.
Incremento en la recuperación de ingresos mediante una atención inmediata y especializada.
Mayor colocación de facilidades de pago y productos financieros.
Mejora de la experiencia y satisfacción del estudiante.
Mayor continuidad académica al facilitar la regularización oportuna de las obligaciones.
Estandarización de la atención y trazabilidad de las interacciones en Genesys.
Mayor productividad del equipo y mejor control de indicadores de gestión.
Impacto esperado
La implementación fortalecerá la experiencia del estudiante y la excelencia operativa al centralizar la atención de cobranzas en un canal especializado, contribuyendo a una recuperación estimada de S/ 7 millones por ciclo, además de mejorar la eficiencia de los procesos y favorecer la continuidad académica de los estudiantes.</v>
      </c>
      <c r="U266" s="126" t="str">
        <f>[1]Sheet1!U266</f>
        <v>Alumnos</v>
      </c>
      <c r="V266" s="126" t="str">
        <f>[1]Sheet1!V266</f>
        <v>Excelencia operativa</v>
      </c>
      <c r="W266" s="126" t="str">
        <f>[1]Sheet1!W266</f>
        <v>No</v>
      </c>
      <c r="X266" s="126" t="str">
        <f>[1]Sheet1!X266</f>
        <v>Mayor a S/500,000.00</v>
      </c>
      <c r="Y266" s="126" t="str">
        <f>[1]Sheet1!Y266</f>
        <v>.La implementación de una central telefónica de llamadas entrantes en Genesys para Cibertec, similar a la utilizada por UPN (01) 616-5699, permitirá centralizar la atención de consultas, reclamos, facilidades de pago y productos financieros, fortaleciendo la experiencia del estudiante y la excelencia operativa.
Esta iniciativa mejorará la accesibilidad al servicio, reducirá los tiempos de respuesta, estandarizará la atención, optimizará la productividad del equipo y facilitará un mayor control de la gestión mediante indicadores y trazabilidad. Asimismo, contribuirá a incrementar la recuperación de ingresos, estimada en aproximadamente S/ 7 millones por ciclo, y favorecerá la continuidad académica al brindar una atención más oportuna y eficiente a los estudiantes.
Daría mi conformidad con la implementación de una central de atención para Cibertec con las mismas capacidades operativas que la actualmente disponible para UPN en Genesys, por los beneficios que representa tanto para la operación como para la experiencia del estudiante.</v>
      </c>
      <c r="Z266" s="45" t="str">
        <f>[1]Sheet1!Z266</f>
        <v>https://educorpperu-my.sharepoint.com/personal/diana_zapata_laureate_pe1/_layouts/15/Doc.aspx?sourcedoc=%7BE09B5411-78B9-4AB1-8FB8-FE12F8B41C2E%7D&amp;file=Gesti%C3%B3n%20de%20iniciativas%20-%20Implementar%20%20Central_Efferson%20Flores%20Cord%201.pptx&amp;action=edit&amp;mobileredirect=true</v>
      </c>
      <c r="AA266" s="45">
        <f>[1]Sheet1!AA266</f>
        <v>1.8</v>
      </c>
    </row>
    <row r="267" spans="1:27" ht="260.25" customHeight="1">
      <c r="A267" s="50">
        <f>[1]Sheet1!A267</f>
        <v>293</v>
      </c>
      <c r="B267" s="125">
        <f>[1]Sheet1!B267</f>
        <v>46220.340543981503</v>
      </c>
      <c r="C267" s="125">
        <f>[1]Sheet1!C267</f>
        <v>46220.348622685196</v>
      </c>
      <c r="D267" s="126" t="str">
        <f>[1]Sheet1!D267</f>
        <v>efferson.flores@laureate.pe</v>
      </c>
      <c r="E267" s="126" t="str">
        <f>[1]Sheet1!E267</f>
        <v>Efferson Flores Cordova</v>
      </c>
      <c r="F267" s="126" t="str">
        <f>[1]Sheet1!F267</f>
        <v>Implementación de CRM cobranzas para Cibertec similar al de UPN</v>
      </c>
      <c r="G267" s="126" t="str">
        <f>[1]Sheet1!G267</f>
        <v xml:space="preserve">Contar con un CRM de cobranzas homologado entre UPN y Cibertec permitirá estandarizar procesos, mejorar la gestión basada en datos y acelerar la implementación de estrategias de recuperación, incrementando la eficiencia operativa y la calidad del servicio al estudiante.
</v>
      </c>
      <c r="H267" s="126" t="str">
        <f>[1]Sheet1!H267</f>
        <v>CIB</v>
      </c>
      <c r="I267" s="126" t="str">
        <f>[1]Sheet1!I267</f>
        <v>Alex Pendavis - VP Finanzas</v>
      </c>
      <c r="J267" s="126" t="str">
        <f>[1]Sheet1!J267</f>
        <v>Efferson Flores Córdova</v>
      </c>
      <c r="K267" s="126" t="str">
        <f>[1]Sheet1!K267</f>
        <v>https://educorpperu-my.sharepoint.com/personal/diana_zapata_laureate_pe1/Documents/Aplicaciones/Microsoft%20Forms/REGISTRO%20DE%20INICIATIVAS%20-%20GESTI%C3%93N%20DE%20LA%20DEMANDA%20(2%201/Pregunta/Jorge%20Gonzales%20Herrera%20Director%20cobranzas%20Lau_Efferson%20Flores%20Cord%202.pdf</v>
      </c>
      <c r="L267" s="126" t="str">
        <f>[1]Sheet1!L267</f>
        <v>Franco Vera</v>
      </c>
      <c r="M267" s="82">
        <f>[1]Sheet1!M267</f>
        <v>46237</v>
      </c>
      <c r="N267" s="82" t="str">
        <f>[1]Sheet1!N267</f>
        <v>No</v>
      </c>
      <c r="O267" s="126">
        <f>[1]Sheet1!O267</f>
        <v>0</v>
      </c>
      <c r="P267" s="126">
        <f>[1]Sheet1!P267</f>
        <v>0</v>
      </c>
      <c r="Q267" s="126" t="str">
        <f>[1]Sheet1!Q267</f>
        <v>Otro</v>
      </c>
      <c r="R267" s="126" t="str">
        <f>[1]Sheet1!R267</f>
        <v>Problema actual: El CRM de Cibertec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v>
      </c>
      <c r="S267" s="126" t="str">
        <f>[1]Sheet1!S267</f>
        <v>Resultado esperado: Contar con un CRM de cobranzas homologado al de UPN, que permita una gestión integral, información confiable para la toma de decisiones y una operación más eficiente.</v>
      </c>
      <c r="T267" s="126" t="str">
        <f>[1]Sheet1!T267</f>
        <v>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7" s="126" t="str">
        <f>[1]Sheet1!U267</f>
        <v>Alumnos</v>
      </c>
      <c r="V267" s="126" t="str">
        <f>[1]Sheet1!V267</f>
        <v>Excelencia operativa</v>
      </c>
      <c r="W267" s="126" t="str">
        <f>[1]Sheet1!W267</f>
        <v>No</v>
      </c>
      <c r="X267" s="126" t="str">
        <f>[1]Sheet1!X267</f>
        <v>Mayor a S/500,000.00</v>
      </c>
      <c r="Y267" s="126" t="str">
        <f>[1]Sheet1!Y267</f>
        <v>Mayor eficiencia operativa.
Mejor trazabilidad y seguimiento de las gestiones.
Toma de decisiones basada en información confiable.
Mejor experiencia del estudiante.
Optimización de los procesos de matrícula y cobranzas.
Mayor estandarización y control de la gestión.</v>
      </c>
      <c r="Z267" s="45" t="str">
        <f>[1]Sheet1!Z267</f>
        <v>https://educorpperu-my.sharepoint.com/personal/diana_zapata_laureate_pe1/_layouts/15/Doc.aspx?sourcedoc=%7B5D06D5DD-304E-4DCB-85B2-757EAE543131%7D&amp;file=Gesti%C3%B3n%20de%20iniciativas%20-%20Implementacion%20CRM%20p_Efferson%20Flores%20Cord.pptx&amp;action=edit&amp;mobileredirect=true</v>
      </c>
      <c r="AA267" s="45">
        <f>[1]Sheet1!AA267</f>
        <v>1.8</v>
      </c>
    </row>
    <row r="268" spans="1:27" ht="260.25" customHeight="1">
      <c r="A268" s="45">
        <f>[1]Sheet1!A268</f>
        <v>294</v>
      </c>
      <c r="B268" s="125">
        <f>[1]Sheet1!B268</f>
        <v>46220.3504861111</v>
      </c>
      <c r="C268" s="125">
        <f>[1]Sheet1!C268</f>
        <v>46220.356412036999</v>
      </c>
      <c r="D268" s="126" t="str">
        <f>[1]Sheet1!D268</f>
        <v>efferson.flores@laureate.pe</v>
      </c>
      <c r="E268" s="126" t="str">
        <f>[1]Sheet1!E268</f>
        <v>Efferson Flores Cordova</v>
      </c>
      <c r="F268" s="126" t="str">
        <f>[1]Sheet1!F268</f>
        <v>Implementación CRm cobranzas para UPC similar al de UPN</v>
      </c>
      <c r="G268" s="126" t="str">
        <f>[1]Sheet1!G268</f>
        <v>Contar con un CRM de cobranzas homologado entre  UPC, UPN y Cibertec permitirá estandarizar procesos, mejorar la gestión basada en datos y acelerar la implementación de estrategias de recuperación, incrementando la eficiencia operativa y la calidad del servicio al estudiante.</v>
      </c>
      <c r="H268" s="126" t="str">
        <f>[1]Sheet1!H268</f>
        <v>UPC</v>
      </c>
      <c r="I268" s="126" t="str">
        <f>[1]Sheet1!I268</f>
        <v>Alex Pendavis - VP Finanzas</v>
      </c>
      <c r="J268" s="126" t="str">
        <f>[1]Sheet1!J268</f>
        <v>Efferson Flores Cordova</v>
      </c>
      <c r="K268" s="126" t="str">
        <f>[1]Sheet1!K268</f>
        <v>https://educorpperu-my.sharepoint.com/personal/diana_zapata_laureate_pe1/Documents/Aplicaciones/Microsoft%20Forms/REGISTRO%20DE%20INICIATIVAS%20-%20GESTI%C3%93N%20DE%20LA%20DEMANDA%20(2%201/Pregunta/Jorge%20Gonzales%20Herrera%20Director%20cobranzas%20Lau_Efferson%20Flores%20Cord%203.pdf</v>
      </c>
      <c r="L268" s="126" t="str">
        <f>[1]Sheet1!L268</f>
        <v>Franco Vera</v>
      </c>
      <c r="M268" s="82">
        <f>[1]Sheet1!M268</f>
        <v>46237</v>
      </c>
      <c r="N268" s="82" t="str">
        <f>[1]Sheet1!N268</f>
        <v>No</v>
      </c>
      <c r="O268" s="126">
        <f>[1]Sheet1!O268</f>
        <v>0</v>
      </c>
      <c r="P268" s="126">
        <f>[1]Sheet1!P268</f>
        <v>0</v>
      </c>
      <c r="Q268" s="126" t="str">
        <f>[1]Sheet1!Q268</f>
        <v>Otro</v>
      </c>
      <c r="R268" s="126" t="str">
        <f>[1]Sheet1!R268</f>
        <v xml:space="preserve">El CRM de UPC es básico y no permite registrar ni explotar de forma estructurada la información de las gestiones de cobranza. Esto limita la trazabilidad de las interacciones, la generación de reportes, el seguimiento de compromisos de pago y la definición de estrategias de recuperación basadas en datos, afectando la eficiencia operativa, la recuperación de ingresos y la experiencia del estudiante.
</v>
      </c>
      <c r="S268" s="126" t="str">
        <f>[1]Sheet1!S268</f>
        <v>Resultado esperado: Contar con un CRM de cobranzas homologado al de UPN, que permita una gestión integral, información confiable para la toma de decisiones y una operación más eficiente.</v>
      </c>
      <c r="T268" s="126" t="str">
        <f>[1]Sheet1!T268</f>
        <v>Áreas involucradas
Cobranzas.
Matrícula.
Tecnología (TI/CRM).
atención al alumno
Procesos involucrados
Gestión y seguimiento de cobranzas.
Atención de consultas sobre deuda y facilidades de pago.
Registro y seguimiento de compromisos de pago.
Habilitación de estudiantes para el proceso de matrícula.
Generación de reportes e indicadores para la definición de estrategias de recuperación.
Seguimiento de campañas de matrícula y cobranzas.
Impacto esperado
La implementación permitirá integrar la gestión de cobranzas con el proceso de matrícula, mejorando la trazabilidad de las interacciones con los estudiantes, optimizando la recuperación de ingresos y favoreciendo la continuidad académica mediante una atención más oportuna y una mejor toma de decisiones.</v>
      </c>
      <c r="U268" s="126" t="str">
        <f>[1]Sheet1!U268</f>
        <v>Alumnos</v>
      </c>
      <c r="V268" s="126" t="str">
        <f>[1]Sheet1!V268</f>
        <v>Excelencia operativa</v>
      </c>
      <c r="W268" s="126" t="str">
        <f>[1]Sheet1!W268</f>
        <v>No</v>
      </c>
      <c r="X268" s="126" t="str">
        <f>[1]Sheet1!X268</f>
        <v>Mayor a S/500,000.00</v>
      </c>
      <c r="Y268" s="126" t="str">
        <f>[1]Sheet1!Y268</f>
        <v>Mayor eficiencia operativa.
Mejor trazabilidad y seguimiento de las gestiones.
Toma de decisiones basada en información confiable.
Mejor experiencia del estudiante.
Optimización de los procesos de matrícula y cobranzas.
Mayor estandarización y control de la gestión.
Fortalecimiento de la continuidad académica.</v>
      </c>
      <c r="Z268" s="45" t="str">
        <f>[1]Sheet1!Z268</f>
        <v>https://educorpperu-my.sharepoint.com/personal/diana_zapata_laureate_pe1/_layouts/15/Doc.aspx?sourcedoc=%7B1632AC62-5CA9-4FA4-9D71-9EBC635E8EE0%7D&amp;file=Gesti%C3%B3n%20de%20iniciativas%20-%20Implementacion%20CRM%20p_Efferson%20Flores%20Cord%201.pptx&amp;action=edit&amp;mobileredirect=true</v>
      </c>
      <c r="AA268" s="45">
        <f>[1]Sheet1!AA268</f>
        <v>1.8</v>
      </c>
    </row>
    <row r="269" spans="1:27" ht="260.25" customHeight="1">
      <c r="A269" s="45">
        <f>[1]Sheet1!A269</f>
        <v>295</v>
      </c>
      <c r="B269" s="125">
        <f>[1]Sheet1!B269</f>
        <v>46220.454675925903</v>
      </c>
      <c r="C269" s="125">
        <f>[1]Sheet1!C269</f>
        <v>46220.494699074101</v>
      </c>
      <c r="D269" s="126" t="str">
        <f>[1]Sheet1!D269</f>
        <v>bruno.chiappe@laureate.pe</v>
      </c>
      <c r="E269" s="126" t="str">
        <f>[1]Sheet1!E269</f>
        <v>Bruno Chiappe Vegas</v>
      </c>
      <c r="F269" s="126" t="str">
        <f>[1]Sheet1!F269</f>
        <v>NOVA - Data&amp;BI Comercial - Funnel Comercial</v>
      </c>
      <c r="G269" s="126" t="str">
        <f>[1]Sheet1!G269</f>
        <v>Necesitamos implementar un ecosistema corporativo de Business Intelligence para consolidar y analizar el funnel comercial de UPC, UPN y Cibertec, para que las áreas comerciales cuenten con información homologada, actualizada y trazable sobre la conversión de prospectos, logrando agilizar la toma de decisiones, reducir los reprocesos manuales y mejorar el seguimiento del desempeño comercial.</v>
      </c>
      <c r="H269" s="126" t="str">
        <f>[1]Sheet1!H269</f>
        <v>LAU</v>
      </c>
      <c r="I269" s="126" t="str">
        <f>[1]Sheet1!I269</f>
        <v>Ivan Olivares - VP Marketing y Comercial</v>
      </c>
      <c r="J269" s="126" t="str">
        <f>[1]Sheet1!J269</f>
        <v>Alvaro Verástegui</v>
      </c>
      <c r="K269" s="126" t="str">
        <f>[1]Sheet1!K269</f>
        <v>https://educorpperu-my.sharepoint.com/personal/diana_zapata_laureate_pe1/Documents/Aplicaciones/Microsoft%20Forms/REGISTRO%20DE%20INICIATIVAS%20-%20GESTI%C3%93N%20DE%20LA%20DEMANDA%20(2%201/Pregunta/6BCs%20BI%20Comercial%20-%20aprob_Bruno%20Chiappe%20Vegas.pdf</v>
      </c>
      <c r="L269" s="126" t="str">
        <f>[1]Sheet1!L269</f>
        <v>Bruno Chiappe</v>
      </c>
      <c r="M269" s="82">
        <f>[1]Sheet1!M269</f>
        <v>46265</v>
      </c>
      <c r="N269" s="82" t="str">
        <f>[1]Sheet1!N269</f>
        <v>No</v>
      </c>
      <c r="O269" s="126">
        <f>[1]Sheet1!O269</f>
        <v>0</v>
      </c>
      <c r="P269" s="126">
        <f>[1]Sheet1!P269</f>
        <v>0</v>
      </c>
      <c r="Q269" s="126" t="str">
        <f>[1]Sheet1!Q269</f>
        <v>Otro</v>
      </c>
      <c r="R269" s="126" t="str">
        <f>[1]Sheet1!R269</f>
        <v>Actualmente, cada institución gestiona reportes independientes en Excel, lo que obliga a realizar consolidaciones manuales para obtener una visión corporativa.
Esta situación genera:
Reprocesos y mayor tiempo para consolidar información.
Diferencias en los criterios y reglas utilizadas para medir las etapas del funnel.
Limitada trazabilidad de los volúmenes de conversión.
Dependencia del equipo de BI para responder consultas específicas.
Dificultad para cruzar información proveniente de fuentes y estructuras distintas.
Demoras para detectar caídas del funnel y tomar acciones durante la campaña comercial.</v>
      </c>
      <c r="S269" s="126" t="str">
        <f>[1]Sheet1!S269</f>
        <v>Se requiere diseñar e implementar una solución corporativa de Business Intelligence que consolide en Power BI la información del funnel comercial de UPC, UPN y Cibertec.  La solución deberá contar con una vista corporativa Laureate y tres vistas especializadas por institución, permitiendo realizar el seguimiento integral de la conversión desde la generación del lead hasta la matrícula o New Enrollment. Asimismo, deberá homologar los principales indicadores, dimensiones y reglas de negocio, manteniendo las particularidades operativas de cada institución.</v>
      </c>
      <c r="T269" s="126" t="str">
        <f>[1]Sheet1!T269</f>
        <v>Procesos:
- Gestión comercial y seguimiento del funnel de admisión
- Reporting y analítica comercial
Áreas impactadas:
- Dirección Comercial Corporativa
- BI y analítica
- Admisión</v>
      </c>
      <c r="U269" s="126" t="str">
        <f>[1]Sheet1!U269</f>
        <v>Administrativos</v>
      </c>
      <c r="V269" s="126" t="str">
        <f>[1]Sheet1!V269</f>
        <v>Excelencia operativa</v>
      </c>
      <c r="W269" s="126" t="str">
        <f>[1]Sheet1!W269</f>
        <v>No</v>
      </c>
      <c r="X269" s="126" t="str">
        <f>[1]Sheet1!X269</f>
        <v>No cuantificado o S/0</v>
      </c>
      <c r="Y269" s="126" t="str">
        <f>[1]Sheet1!Y269</f>
        <v>Contar con una visión corporativa e integrada del desempeño comercial.
Mejorar la trazabilidad de las bases comerciales nuevas y recicladas.
Facilitar el análisis autónomo por parte de los usuarios comerciales.
Reducir la dependencia operativa del equipo de BI.
Mejorar el seguimiento de la inversión en medios y campañas digitales.
Fortalecer el gobierno, calidad y linaje de los datos.</v>
      </c>
      <c r="Z269" s="45" t="str">
        <f>[1]Sheet1!Z269</f>
        <v>https://educorpperu-my.sharepoint.com/personal/diana_zapata_laureate_pe1/Documents/Aplicaciones/Microsoft%20Forms/REGISTRO%20DE%20INICIATIVAS%20-%20GESTI%C3%93N%20DE%20LA%20DEMANDA%20(2%201/Adjuntar%20sustentos%20que%20ayuden%20al%20entendimiento%20de/Business%20Case%20BI%20-%20Funnel_Bruno%20Chiappe%20Vegas.pdf</v>
      </c>
      <c r="AA269" s="45">
        <f>[1]Sheet1!AA269</f>
        <v>0.60000000000000009</v>
      </c>
    </row>
    <row r="270" spans="1:27" ht="260.25" customHeight="1">
      <c r="A270" s="45">
        <f>[1]Sheet1!A270</f>
        <v>296</v>
      </c>
      <c r="B270" s="125">
        <f>[1]Sheet1!B270</f>
        <v>46220.498460648101</v>
      </c>
      <c r="C270" s="125">
        <f>[1]Sheet1!C270</f>
        <v>46220.501851851797</v>
      </c>
      <c r="D270" s="126" t="str">
        <f>[1]Sheet1!D270</f>
        <v>jose.herbozo@laureate.pe</v>
      </c>
      <c r="E270" s="126" t="str">
        <f>[1]Sheet1!E270</f>
        <v>José Paredes Herbozo</v>
      </c>
      <c r="F270" s="126" t="str">
        <f>[1]Sheet1!F270</f>
        <v>Habilitación de matrícula en Portugués para alumnos con deuda de carrera</v>
      </c>
      <c r="G270" s="126" t="str">
        <f>[1]Sheet1!G270</f>
        <v>Necesitamos habilitar la matrícula en el programa de Portugués para alumnos con deuda de carrera, Working Adult y maestrías, para eliminar la restricción que impide su inscripción pese a su intención de compra, logrando incrementar las matrículas, generar ingresos adicionales y ampliar el mercado potencial del programa.</v>
      </c>
      <c r="H270" s="126" t="str">
        <f>[1]Sheet1!H270</f>
        <v>UPN</v>
      </c>
      <c r="I270" s="126" t="str">
        <f>[1]Sheet1!I270</f>
        <v>Ivan Olivares - VP Marketing y Comercial</v>
      </c>
      <c r="J270" s="126" t="str">
        <f>[1]Sheet1!J270</f>
        <v>Gianfranco Espinoza</v>
      </c>
      <c r="K270" s="126" t="str">
        <f>[1]Sheet1!K270</f>
        <v>https://educorpperu-my.sharepoint.com/personal/diana_zapata_laureate_pe1/Documents/Aplicaciones/Microsoft%20Forms/REGISTRO%20DE%20INICIATIVAS%20-%20GESTI%C3%93N%20DE%20LA%20DEMANDA%20(2%201/Pregunta/olk_eJL5tSut9h_Jos%C3%A9%20Paredes%20Herbozo.png</v>
      </c>
      <c r="L270" s="126" t="str">
        <f>[1]Sheet1!L270</f>
        <v>Gerson Vereau</v>
      </c>
      <c r="M270" s="82">
        <f>[1]Sheet1!M270</f>
        <v>46265</v>
      </c>
      <c r="N270" s="82" t="str">
        <f>[1]Sheet1!N270</f>
        <v>No</v>
      </c>
      <c r="O270" s="126">
        <f>[1]Sheet1!O270</f>
        <v>0</v>
      </c>
      <c r="P270" s="126">
        <f>[1]Sheet1!P270</f>
        <v>0</v>
      </c>
      <c r="Q270" s="126" t="str">
        <f>[1]Sheet1!Q270</f>
        <v>Otro</v>
      </c>
      <c r="R270" s="126" t="str">
        <f>[1]Sheet1!R270</f>
        <v>Actualmente, los alumnos que mantienen deudas de carrera, Working Adult o maestrías no pueden matricularse en el programa de Portugués, debido a la lógica actual de priorización de pagos. Esta restricción limita el acceso al programa, reduce las matrículas potenciales y genera una pérdida de oportunidades de ingresos para el negocio.</v>
      </c>
      <c r="S270" s="126" t="str">
        <f>[1]Sheet1!S270</f>
        <v>Permitir que los alumnos con deuda de carrera, Working Adult o maestrías puedan matricularse en el programa de Portugués mediante la priorización del pago de este concepto, incrementando las matrículas y el revenue del programa sin eliminar la deuda existente.</v>
      </c>
      <c r="T270" s="126" t="str">
        <f>[1]Sheet1!T270</f>
        <v>Procesos impactados: Matrícula de Portugués, facturación, cobranzas y recaudación, gestión de pagos y priorización de deudas.
Áreas impactadas: Dirección de Nuevos Negocios, Finanzas, Facturación, Cobranzas, Comercial y TI.</v>
      </c>
      <c r="U270" s="126" t="str">
        <f>[1]Sheet1!U270</f>
        <v>Alumnos</v>
      </c>
      <c r="V270" s="126" t="str">
        <f>[1]Sheet1!V270</f>
        <v>Excelencia operativa</v>
      </c>
      <c r="W270" s="126" t="str">
        <f>[1]Sheet1!W270</f>
        <v>No</v>
      </c>
      <c r="X270" s="126" t="str">
        <f>[1]Sheet1!X270</f>
        <v>Mayor a S/500,000.00</v>
      </c>
      <c r="Y270" s="126" t="str">
        <f>[1]Sheet1!Y270</f>
        <v>Mejora la experiencia del alumno al eliminar una restricción de matrícula, incrementa la captación de estudiantes para el programa de Portugués, optimiza el proceso de pago y contribuye al crecimiento del negocio sin afectar la recuperación de la deuda existente.</v>
      </c>
      <c r="Z270" s="45" t="str">
        <f>[1]Sheet1!Z270</f>
        <v>https://educorpperu-my.sharepoint.com/personal/diana_zapata_laureate_pe1/_layouts/15/Doc.aspx?sourcedoc=%7B6AAC98EB-1D0F-423B-BA7D-DE83D1D0EBC7%7D&amp;file=VF%20Requerimiento%20mejora%20deuda%20Portugu%C3%A9s_Jos%C3%A9%20Paredes%20Herbozo.pptx&amp;action=edit&amp;mobileredirect=true</v>
      </c>
      <c r="AA270" s="45">
        <f>[1]Sheet1!AA270</f>
        <v>1.8</v>
      </c>
    </row>
    <row r="271" spans="1:27" ht="260.25" customHeight="1">
      <c r="A271" s="45">
        <f>[1]Sheet1!A271</f>
        <v>297</v>
      </c>
      <c r="B271" s="125">
        <f>[1]Sheet1!B271</f>
        <v>46220.494826388902</v>
      </c>
      <c r="C271" s="125">
        <f>[1]Sheet1!C271</f>
        <v>46220.5245601852</v>
      </c>
      <c r="D271" s="126" t="str">
        <f>[1]Sheet1!D271</f>
        <v>bruno.chiappe@laureate.pe</v>
      </c>
      <c r="E271" s="126" t="str">
        <f>[1]Sheet1!E271</f>
        <v>Bruno Chiappe Vegas</v>
      </c>
      <c r="F271" s="126" t="str">
        <f>[1]Sheet1!F271</f>
        <v>NOVA - Data&amp;BI Comercial - Dashboard Ejecutivo Comercial</v>
      </c>
      <c r="G271" s="126" t="str">
        <f>[1]Sheet1!G271</f>
        <v>Necesitamos implementar un Dashboard Ejecutivo Comercial corporativo que consolide la información comercial de UPC, UPN y CIB, para disponer de una única fuente de información homologada que permita monitorear el desempeño de la campaña comercial y tomar decisiones oportunas, logrando reducir el esfuerzo manual de consolidación, mejorar la calidad de los indicadores y fortalecer la gobernanza de los datos.</v>
      </c>
      <c r="H271" s="126" t="str">
        <f>[1]Sheet1!H271</f>
        <v>LAU</v>
      </c>
      <c r="I271" s="126" t="str">
        <f>[1]Sheet1!I271</f>
        <v>Ivan Olivares - VP Marketing y Comercial</v>
      </c>
      <c r="J271" s="126" t="str">
        <f>[1]Sheet1!J271</f>
        <v>Alvaro Verástegui</v>
      </c>
      <c r="K271" s="126" t="str">
        <f>[1]Sheet1!K271</f>
        <v>https://educorpperu-my.sharepoint.com/personal/diana_zapata_laureate_pe1/Documents/Aplicaciones/Microsoft%20Forms/REGISTRO%20DE%20INICIATIVAS%20-%20GESTI%C3%93N%20DE%20LA%20DEMANDA%20(2%201/Pregunta/6BCs%20BI%20Comercial%20-%20aprob_Bruno%20Chiappe%20Vegas%201.pdf</v>
      </c>
      <c r="L271" s="126" t="str">
        <f>[1]Sheet1!L271</f>
        <v>Bruno Chiappe</v>
      </c>
      <c r="M271" s="82">
        <f>[1]Sheet1!M271</f>
        <v>46265</v>
      </c>
      <c r="N271" s="82" t="str">
        <f>[1]Sheet1!N271</f>
        <v>No</v>
      </c>
      <c r="O271" s="126">
        <f>[1]Sheet1!O271</f>
        <v>0</v>
      </c>
      <c r="P271" s="126">
        <f>[1]Sheet1!P271</f>
        <v>0</v>
      </c>
      <c r="Q271" s="126" t="str">
        <f>[1]Sheet1!Q271</f>
        <v>Otro</v>
      </c>
      <c r="R271" s="126" t="str">
        <f>[1]Sheet1!R271</f>
        <v>Actualmente la información comercial se encuentra distribuida en múltiples fuentes y reportes independientes, generando:
- Diferencias en los resultados reportados entre áreas.
- Consolidaciones manuales en Excel.
- Múltiples definiciones de KPIs.
- Alta dependencia operativa del equipo de BI.
- Falta de una fuente única y confiable para la toma de decisiones ejecutivas.</v>
      </c>
      <c r="S271" s="126" t="str">
        <f>[1]Sheet1!S271</f>
        <v>Implementar un dashboard ejecutivo corporativo que centralice y homologue la información comercial de UPC, UPN y CIB, permitiendo monitorear el desempeño de la campaña comercial mediante indicadores consolidados, comparativos históricos y métricas estandarizadas para apoyar la toma de decisiones.</v>
      </c>
      <c r="T271" s="126" t="str">
        <f>[1]Sheet1!T271</f>
        <v>Procesos:
- Gestión comercial de campañas.
- Seguimiento del desempeño comercial.
- Monitoreo del cumplimiento de metas comerciales.
- Reporting y analítica comercial
Áreas impactadas:
- BI Comercial
- Marketing
- Finanzas
- Admisión
- Retención
- Command Center</v>
      </c>
      <c r="U271" s="126" t="str">
        <f>[1]Sheet1!U271</f>
        <v>Administrativos</v>
      </c>
      <c r="V271" s="126" t="str">
        <f>[1]Sheet1!V271</f>
        <v>Excelencia operativa</v>
      </c>
      <c r="W271" s="126" t="str">
        <f>[1]Sheet1!W271</f>
        <v>No</v>
      </c>
      <c r="X271" s="126" t="str">
        <f>[1]Sheet1!X271</f>
        <v>No cuantificado o S/0</v>
      </c>
      <c r="Y271" s="126" t="str">
        <f>[1]Sheet1!Y271</f>
        <v>- Centraliza la información comercial en una única fuente oficial.
- Mejora la calidad y consistencia de los indicadores corporativos.
- Facilita la toma de decisiones estratégicas basada en datos confiables.
- Reduce la dependencia de procesos manuales y archivos paralelos.</v>
      </c>
      <c r="Z271" s="45" t="str">
        <f>[1]Sheet1!Z271</f>
        <v>https://educorpperu-my.sharepoint.com/personal/diana_zapata_laureate_pe1/Documents/Aplicaciones/Microsoft%20Forms/REGISTRO%20DE%20INICIATIVAS%20-%20GESTI%C3%93N%20DE%20LA%20DEMANDA%20(2%201/Adjuntar%20sustentos%20que%20ayuden%20al%20entendimiento%20de/Business%20Case%20BI%20-%20Laureate%20Per%C3%BA_Bruno%20Chiappe%20Vegas.pdf</v>
      </c>
      <c r="AA271" s="45">
        <f>[1]Sheet1!AA271</f>
        <v>0.60000000000000009</v>
      </c>
    </row>
    <row r="272" spans="1:27" ht="260.25" customHeight="1">
      <c r="A272" s="45">
        <f>[1]Sheet1!A272</f>
        <v>298</v>
      </c>
      <c r="B272" s="125">
        <f>[1]Sheet1!B272</f>
        <v>46220.5546875</v>
      </c>
      <c r="C272" s="125">
        <f>[1]Sheet1!C272</f>
        <v>46220.561770833301</v>
      </c>
      <c r="D272" s="126" t="str">
        <f>[1]Sheet1!D272</f>
        <v>jose.herbozo@laureate.pe</v>
      </c>
      <c r="E272" s="126" t="str">
        <f>[1]Sheet1!E272</f>
        <v>José Paredes Herbozo</v>
      </c>
      <c r="F272" s="126" t="str">
        <f>[1]Sheet1!F272</f>
        <v>Solicitud de Mejora – Sincronización del levantamiento de retenciones (MDUU – Cobranzas UPN)</v>
      </c>
      <c r="G272" s="126" t="str">
        <f>[1]Sheet1!G272</f>
        <v>Necesitamos que el levantamiento de retenciones mediante el MDUU se sincronice de forma automática e inmediata con el portal (en lote y en línea), para eliminar la dependencia del proceso nocturno de Banner, logrando que el estudiante pueda registrar su solicitud de reingreso el mismo día, optimizando los tiempos de atención y mejorando su experiencia.</v>
      </c>
      <c r="H272" s="126" t="str">
        <f>[1]Sheet1!H272</f>
        <v>UPN</v>
      </c>
      <c r="I272" s="126" t="str">
        <f>[1]Sheet1!I272</f>
        <v>Alex Pendavis - VP Finanzas</v>
      </c>
      <c r="J272" s="126" t="str">
        <f>[1]Sheet1!J272</f>
        <v>Jorge Gonzales</v>
      </c>
      <c r="K272" s="126" t="str">
        <f>[1]Sheet1!K272</f>
        <v>https://educorpperu-my.sharepoint.com/personal/diana_zapata_laureate_pe1/Documents/Aplicaciones/Microsoft%20Forms/REGISTRO%20DE%20INICIATIVAS%20-%20GESTI%C3%93N%20DE%20LA%20DEMANDA%20(2%201/Pregunta/olk_euQyzIs8Ey_Jos%C3%A9%20Paredes%20Herbozo.png</v>
      </c>
      <c r="L272" s="126" t="str">
        <f>[1]Sheet1!L272</f>
        <v>Jose Paredes</v>
      </c>
      <c r="M272" s="82">
        <f>[1]Sheet1!M272</f>
        <v>46241</v>
      </c>
      <c r="N272" s="82" t="str">
        <f>[1]Sheet1!N272</f>
        <v>No</v>
      </c>
      <c r="O272" s="126">
        <f>[1]Sheet1!O272</f>
        <v>0</v>
      </c>
      <c r="P272" s="126">
        <f>[1]Sheet1!P272</f>
        <v>0</v>
      </c>
      <c r="Q272" s="126" t="str">
        <f>[1]Sheet1!Q272</f>
        <v>Otro</v>
      </c>
      <c r="R272" s="126" t="str">
        <f>[1]Sheet1!R272</f>
        <v>Actualmente, el levantamiento de retenciones se procesa mediante la carga de un archivo que se ejecuta únicamente durante el proceso nocturno de Banner. Por ello, la actualización no se refleja de forma inmediata en el portal, lo que impide que el estudiante registre su solicitud de reingreso el mismo día, debiendo esperar hasta la finalización del proceso nocturno.
Adicionalmente (diapositiva 10): aunque las retenciones se muestran como "levantadas" en Banner, el sistema aún no permite realizar solicitudes de reingreso hasta que se ejecute dicho proceso de lectura nocturno.</v>
      </c>
      <c r="S272" s="126" t="str">
        <f>[1]Sheet1!S272</f>
        <v>Se espera que, una vez cargado y procesado el archivo de levantamiento de retenciones mediante el MDUU (tanto en lote como de forma individual), la actualización se sincronice de manera inmediata con el portal, permitiendo que el estudiante pueda registrar su solicitud de reingreso el mismo día, sin depender del proceso nocturno de Banner — optimizando los tiempos de atención y mejorando la experiencia del proceso.</v>
      </c>
      <c r="T272" s="126" t="str">
        <f>[1]Sheet1!T272</f>
        <v>Proceso: Levantamiento de retenciones vía MDUU (carga masiva/individual) y su sincronización con el proceso nocturno de Banner.
Área de Cobranza: responsable de determinar y validar qué estudiantes aplican al beneficio de condonación.
Portal / Portal Dirección: debe reflejar la actualización de la deuda y el levantamiento de la retención de forma inmediata.
Proceso de reingreso del estudiante: depende directamente de esta sincronización para poder registrarse el mismo día.</v>
      </c>
      <c r="U272" s="126" t="str">
        <f>[1]Sheet1!U272</f>
        <v>Alumnos</v>
      </c>
      <c r="V272" s="126" t="str">
        <f>[1]Sheet1!V272</f>
        <v>Excelencia operativa</v>
      </c>
      <c r="W272" s="126" t="str">
        <f>[1]Sheet1!W272</f>
        <v>No</v>
      </c>
      <c r="X272" s="126" t="str">
        <f>[1]Sheet1!X272</f>
        <v>Entre S/100,000.00 y S/500,000.00</v>
      </c>
      <c r="Y272" s="126" t="str">
        <f>[1]Sheet1!Y272</f>
        <v>Mejora la experiencia del estudiante al poder registrar su solicitud de reingreso el mismo día, sin esperas.
Optimiza los tiempos de atención del proceso de levantamiento de retenciones.
Elimina la dependencia operativa del proceso nocturno de Banner.
Mayor consistencia e inmediatez entre el estado real de la retención (MDUU) y lo reflejado en el portal.</v>
      </c>
      <c r="Z272" s="45" t="str">
        <f>[1]Sheet1!Z272</f>
        <v>https://educorpperu-my.sharepoint.com/personal/diana_zapata_laureate_pe1/_layouts/15/Doc.aspx?sourcedoc=%7BAAE813CE-4560-4F99-8C74-963A71C18A76%7D&amp;file=Gesti%C3%B3n%20de%20iniciativas%20-%20Proceso%20y%20registro_M_Jos%C3%A9%20Paredes%20Herbozo.pptx&amp;action=edit&amp;mobileredirect=true</v>
      </c>
      <c r="AA272" s="45">
        <f>[1]Sheet1!AA272</f>
        <v>1.5</v>
      </c>
    </row>
    <row r="273" spans="1:27" ht="260.25" customHeight="1">
      <c r="A273" s="45">
        <f>[1]Sheet1!A273</f>
        <v>299</v>
      </c>
      <c r="B273" s="125">
        <f>[1]Sheet1!B273</f>
        <v>46220.670648148203</v>
      </c>
      <c r="C273" s="125">
        <f>[1]Sheet1!C273</f>
        <v>46220.671979166698</v>
      </c>
      <c r="D273" s="126" t="str">
        <f>[1]Sheet1!D273</f>
        <v>jose.herbozo@laureate.pe</v>
      </c>
      <c r="E273" s="126" t="str">
        <f>[1]Sheet1!E273</f>
        <v>José Paredes Herbozo</v>
      </c>
      <c r="F273" s="126" t="str">
        <f>[1]Sheet1!F273</f>
        <v>Depurar la base contactable de UPN para mejorar la eficiencia de las campañas outbound</v>
      </c>
      <c r="G273" s="126" t="str">
        <f>[1]Sheet1!G273</f>
        <v xml:space="preserve">Eliminar los contactos con numeración inalcanzable de la base de datos de UPN, que actualmente representa entre un 30% y 35% del total, para incrementar la eficiencia y efectividad de las campañas de comunicación outbound.
</v>
      </c>
      <c r="H273" s="126" t="str">
        <f>[1]Sheet1!H273</f>
        <v>UPN</v>
      </c>
      <c r="I273" s="126" t="str">
        <f>[1]Sheet1!I273</f>
        <v>Ivan Olivares - VP Marketing y Comercial</v>
      </c>
      <c r="J273" s="126" t="str">
        <f>[1]Sheet1!J273</f>
        <v>Pedro Guibar</v>
      </c>
      <c r="K273" s="126" t="str">
        <f>[1]Sheet1!K273</f>
        <v>https://educorpperu-my.sharepoint.com/personal/diana_zapata_laureate_pe1/Documents/Aplicaciones/Microsoft%20Forms/REGISTRO%20DE%20INICIATIVAS%20-%20GESTI%C3%93N%20DE%20LA%20DEMANDA%20(2%201/Pregunta/Aprobaci%C3%B3n%20Abel_Jos%C3%A9%20Paredes%20Herbozo.jpg</v>
      </c>
      <c r="L273" s="126" t="str">
        <f>[1]Sheet1!L273</f>
        <v>Jose Paredes</v>
      </c>
      <c r="M273" s="82">
        <f>[1]Sheet1!M273</f>
        <v>46234</v>
      </c>
      <c r="N273" s="82" t="str">
        <f>[1]Sheet1!N273</f>
        <v>No</v>
      </c>
      <c r="O273" s="126">
        <f>[1]Sheet1!O273</f>
        <v>0</v>
      </c>
      <c r="P273" s="126">
        <f>[1]Sheet1!P273</f>
        <v>0</v>
      </c>
      <c r="Q273" s="126" t="str">
        <f>[1]Sheet1!Q273</f>
        <v>Otro</v>
      </c>
      <c r="R273" s="126" t="str">
        <f>[1]Sheet1!R273</f>
        <v xml:space="preserve">La base de contactos de UPN, que asciende a aproximadamente 2 millones, presenta una alta proporción (entre 30% y 35%) de números inalcanzables, reflejada en respuestas SIP 480. Esta situación reduce drásticamente la eficiencia y el retorno de inversión de las campañas de comunicación outbound. Actualmente, Negocio realiza un barrido de estos números a menor escala mediante una campaña IVR (UPN LIMA IVR_Colegio_ADM), pero este proceso no es suficiente para el volumen total de contactos, lo que implica una gestión ineficiente y mayores costos operativos por intentos fallidos.
</v>
      </c>
      <c r="S273" s="126" t="str">
        <f>[1]Sheet1!S273</f>
        <v>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v>
      </c>
      <c r="T273" s="126" t="str">
        <f>[1]Sheet1!T273</f>
        <v xml:space="preserve">Áreas involucradas: Negocio (gestión de campañas outbound, Pedro Guibar), e-Contact (proveedor de servicios de barrido y extracción de datos, Virgilio/Sioly/Miguel), TI Omnicanal (seguimiento y trazabilidad, Jorge Gastulo). Procesos afectados: gestión y depuración de bases de datos de contactos, ejecución y optimización de campañas de comunicación outbound (IVR), integración de datos vía API. Sistemas: Plataformas de gestión de contactos, sistemas IVR, herramientas de e-Contact, potencialmente el CRM.
</v>
      </c>
      <c r="U273" s="126" t="str">
        <f>[1]Sheet1!U273</f>
        <v>Administrativos</v>
      </c>
      <c r="V273" s="126" t="str">
        <f>[1]Sheet1!V273</f>
        <v>Excelencia operativa</v>
      </c>
      <c r="W273" s="126" t="str">
        <f>[1]Sheet1!W273</f>
        <v>No</v>
      </c>
      <c r="X273" s="126" t="str">
        <f>[1]Sheet1!X273</f>
        <v>No cuantificado o S/0</v>
      </c>
      <c r="Y273" s="126" t="str">
        <f>[1]Sheet1!Y273</f>
        <v xml:space="preserve">El equipo de Negocio podrá ejecutar campañas de comunicación outbound con mayor confianza y efectividad, al reducir la frustración de contactar números inalcanzables. Esto mejorará la percepción de profesionalismo en las interacciones y permitirá enfocar recursos en prospectos genuinamente interesados, optimizando la experiencia tanto del colaborador como del futuro estudiante.
</v>
      </c>
      <c r="Z273" s="45" t="str">
        <f>[1]Sheet1!Z273</f>
        <v>https://educorpperu-my.sharepoint.com/personal/diana_zapata_laureate_pe1/_layouts/15/Doc.aspx?sourcedoc=%7BF9677511-6220-48F9-B5E8-F44DEDCDAFE2%7D&amp;file=Depurar%20la%20base%20contactable%20de%20UPN%20para%20mejor_Jos%C3%A9%20Paredes%20Herbozo.pptx&amp;action=edit&amp;mobileredirect=true</v>
      </c>
      <c r="AA273" s="45">
        <f>[1]Sheet1!AA273</f>
        <v>0.60000000000000009</v>
      </c>
    </row>
    <row r="274" spans="1:27" ht="260.25" customHeight="1">
      <c r="A274" s="45">
        <f>[1]Sheet1!A274</f>
        <v>300</v>
      </c>
      <c r="B274" s="125">
        <f>[1]Sheet1!B274</f>
        <v>46223.409398148098</v>
      </c>
      <c r="C274" s="125">
        <f>[1]Sheet1!C274</f>
        <v>46223.442129629599</v>
      </c>
      <c r="D274" s="126" t="str">
        <f>[1]Sheet1!D274</f>
        <v>bruno.chiappe@laureate.pe</v>
      </c>
      <c r="E274" s="126" t="str">
        <f>[1]Sheet1!E274</f>
        <v>Bruno Chiappe Vegas</v>
      </c>
      <c r="F274" s="126" t="str">
        <f>[1]Sheet1!F274</f>
        <v>NOVA - Data&amp;BI Comercial - Dashboard KPI Digital Perú</v>
      </c>
      <c r="G274" s="126" t="str">
        <f>[1]Sheet1!G274</f>
        <v>Necesitamos implementar un dashboard corporativo que centralice y automatice los indicadores de marketing digital, para reducir la dispersión de información, los procesos manuales y las diferencias entre fuentes, logrando una visión integral y confiable que facilite la toma de decisiones y la optimización de la inversión digital.</v>
      </c>
      <c r="H274" s="126" t="str">
        <f>[1]Sheet1!H274</f>
        <v>LAU</v>
      </c>
      <c r="I274" s="126" t="str">
        <f>[1]Sheet1!I274</f>
        <v>Ivan Olivares - VP Marketing y Comercial</v>
      </c>
      <c r="J274" s="126" t="str">
        <f>[1]Sheet1!J274</f>
        <v>Alvaro Verástegui</v>
      </c>
      <c r="K274" s="126" t="str">
        <f>[1]Sheet1!K274</f>
        <v>https://educorpperu-my.sharepoint.com/personal/diana_zapata_laureate_pe1/Documents/Aplicaciones/Microsoft%20Forms/REGISTRO%20DE%20INICIATIVAS%20-%20GESTI%C3%93N%20DE%20LA%20DEMANDA%20(2%201/Pregunta/6BCs%20BI%20Comercial%20-%20aprob_Bruno%20Chiappe%20Vegas%202.pdf</v>
      </c>
      <c r="L274" s="126" t="str">
        <f>[1]Sheet1!L274</f>
        <v>Bruno Chiappe</v>
      </c>
      <c r="M274" s="82">
        <f>[1]Sheet1!M274</f>
        <v>46265</v>
      </c>
      <c r="N274" s="82" t="str">
        <f>[1]Sheet1!N274</f>
        <v>No</v>
      </c>
      <c r="O274" s="126">
        <f>[1]Sheet1!O274</f>
        <v>0</v>
      </c>
      <c r="P274" s="126">
        <f>[1]Sheet1!P274</f>
        <v>0</v>
      </c>
      <c r="Q274" s="126" t="str">
        <f>[1]Sheet1!Q274</f>
        <v>Otro</v>
      </c>
      <c r="R274" s="126" t="str">
        <f>[1]Sheet1!R274</f>
        <v>La información del performance digital se encuentra distribuida entre distintas plataformas publicitarias, herramientas comerciales y fuentes de datos. Esto dificulta contar con una visión única y confiable de los resultados.
La consolidación y generación de reportes se realiza parcialmente de manera manual, lo que incrementa los tiempos operativos, la dependencia del equipo y el riesgo de errores. Asimismo, existen diferencias en las definiciones y fórmulas utilizadas para calcular determinados KPIs, limitando la trazabilidad y comparación de resultados.</v>
      </c>
      <c r="S274" s="126" t="str">
        <f>[1]Sheet1!S274</f>
        <v>Desarrollar una solución analítica centralizada que contemple:  Integración de las principales fuentes de información digital y comercial. Homologación de métricas y criterios de cálculo. Modelo de datos analítico centralizado. Dashboards ejecutivos para seguimiento estratégico. Dashboards operativos para monitoreo diario. Filtros por fecha, plataforma, campaña, fuente, producto y campus. Comparativos históricos, semanales y frente a periodos anteriores. Catálogo corporativo de métricas y KPIs. Controles de calidad, consistencia y actualización de datos. Manual de interpretación y uso de los dashboards.</v>
      </c>
      <c r="T274" s="126" t="str">
        <f>[1]Sheet1!T274</f>
        <v>Analítica comercial y seguimiento del funnel digital
Áreas impactadas:
- BI Comercial
- Marketing</v>
      </c>
      <c r="U274" s="126" t="str">
        <f>[1]Sheet1!U274</f>
        <v>Administrativos</v>
      </c>
      <c r="V274" s="126" t="str">
        <f>[1]Sheet1!V274</f>
        <v>Excelencia operativa</v>
      </c>
      <c r="W274" s="126" t="str">
        <f>[1]Sheet1!W274</f>
        <v>No</v>
      </c>
      <c r="X274" s="126" t="str">
        <f>[1]Sheet1!X274</f>
        <v>No cuantificado o S/0</v>
      </c>
      <c r="Y274" s="126" t="str">
        <f>[1]Sheet1!Y274</f>
        <v>Contar con una visión única e integral del desempeño digital.
Mejorar la toma de decisiones mediante información confiable y actualizada.
Estandarizar las definiciones y fórmulas de los principales KPIs.
Mejorar la trazabilidad de los resultados de las campañas.
Fortalecer el control de la inversión en medios digitales.</v>
      </c>
      <c r="Z274" s="45" t="str">
        <f>[1]Sheet1!Z274</f>
        <v>https://educorpperu-my.sharepoint.com/personal/diana_zapata_laureate_pe1/Documents/Aplicaciones/Microsoft%20Forms/REGISTRO%20DE%20INICIATIVAS%20-%20GESTI%C3%93N%20DE%20LA%20DEMANDA%20(2%201/Adjuntar%20sustentos%20que%20ayuden%20al%20entendimiento%20de/Business%20Case%20BI%20-%20Kpi%20Digital_Bruno%20Chiappe%20Vegas.pdf</v>
      </c>
      <c r="AA274" s="45">
        <f>[1]Sheet1!AA274</f>
        <v>0.60000000000000009</v>
      </c>
    </row>
    <row r="275" spans="1:27" ht="260.25" customHeight="1">
      <c r="A275" s="45">
        <f>[1]Sheet1!A275</f>
        <v>301</v>
      </c>
      <c r="B275" s="125">
        <f>[1]Sheet1!B275</f>
        <v>46223.442187499997</v>
      </c>
      <c r="C275" s="125">
        <f>[1]Sheet1!C275</f>
        <v>46223.455949074101</v>
      </c>
      <c r="D275" s="126" t="str">
        <f>[1]Sheet1!D275</f>
        <v>bruno.chiappe@laureate.pe</v>
      </c>
      <c r="E275" s="126" t="str">
        <f>[1]Sheet1!E275</f>
        <v>Bruno Chiappe Vegas</v>
      </c>
      <c r="F275" s="126" t="str">
        <f>[1]Sheet1!F275</f>
        <v>NOVA - Data&amp;BI Comercial - Dashboard BI para KPIs de WhatsApp + Chattigo</v>
      </c>
      <c r="G275" s="126" t="str">
        <f>[1]Sheet1!G275</f>
        <v>Necesitamos implementar un dashboard de Business Intelligence que centralice, automatice y estandarice la información de Chattigo, CRM, Funnel y Genesys, para eliminar la dispersión de datos, los reportes manuales y las diferencias entre indicadores, logrando una visión integral del desempeño de WhatsApp, mayor eficiencia operativa y una toma de decisiones rápida, confiable y basada en datos.</v>
      </c>
      <c r="H275" s="126" t="str">
        <f>[1]Sheet1!H275</f>
        <v>LAU</v>
      </c>
      <c r="I275" s="126" t="str">
        <f>[1]Sheet1!I275</f>
        <v>Ivan Olivares - VP Marketing y Comercial</v>
      </c>
      <c r="J275" s="126" t="str">
        <f>[1]Sheet1!J275</f>
        <v>Alvaro Verástegui</v>
      </c>
      <c r="K275" s="126" t="str">
        <f>[1]Sheet1!K275</f>
        <v>https://educorpperu-my.sharepoint.com/personal/diana_zapata_laureate_pe1/Documents/Aplicaciones/Microsoft%20Forms/REGISTRO%20DE%20INICIATIVAS%20-%20GESTI%C3%93N%20DE%20LA%20DEMANDA%20(2%201/Pregunta/6BCs%20BI%20Comercial%20-%20aprob_Bruno%20Chiappe%20Vegas%203.pdf</v>
      </c>
      <c r="L275" s="126" t="str">
        <f>[1]Sheet1!L275</f>
        <v>Bruno Chiappe</v>
      </c>
      <c r="M275" s="82">
        <f>[1]Sheet1!M275</f>
        <v>46265</v>
      </c>
      <c r="N275" s="82" t="str">
        <f>[1]Sheet1!N275</f>
        <v>No</v>
      </c>
      <c r="O275" s="126">
        <f>[1]Sheet1!O275</f>
        <v>0</v>
      </c>
      <c r="P275" s="126">
        <f>[1]Sheet1!P275</f>
        <v>0</v>
      </c>
      <c r="Q275" s="126" t="str">
        <f>[1]Sheet1!Q275</f>
        <v>Otro</v>
      </c>
      <c r="R275" s="126" t="str">
        <f>[1]Sheet1!R275</f>
        <v>Actualmente, la información sobre campañas, conversaciones, atención y gestión de leads mediante WhatsApp se encuentra distribuida en diferentes plataformas y fuentes. Esta situación genera múltiples versiones de los KPIs, diferencias en los datos y dificultades para contar con una visión única y confiable.
Asimismo, la consolidación de información y la elaboración de reportes se realizan principalmente de manera manual, incrementando los tiempos operativos, la dependencia del equipo y el riesgo de errores. La falta de una solución centralizada también limita la trazabilidad de las conversaciones y leads, así como el análisis del rendimiento de las campañas digitales.</v>
      </c>
      <c r="S275" s="126" t="str">
        <f>[1]Sheet1!S275</f>
        <v>Contar con una solución corporativa de Business Intelligence que integre la información de Chattigo, CRM, Funnel y Genesys en un modelo analítico centralizado, con actualización diaria y dashboards ejecutivos y operativos.  La solución deberá permitir visualizar indicadores homologados sobre atención, contactabilidad, tiempos de respuesta, conversaciones, conversión de leads, inversión digital y retorno de campañas. Además, deberá asegurar la calidad, consistencia, trazabilidad y disponibilidad oportuna de la información.</v>
      </c>
      <c r="T275" s="126" t="str">
        <f>[1]Sheet1!T275</f>
        <v>Procesos impactados:
- Monitoreo de campañas digitales.
- Gestión y seguimiento de leads.
- Atención de conversaciones mediante WhatsApp
- Definición, homologación y gobierno de KPIs.
- Toma de decisiones comerciales y de marketing.
Áreas impactadas:
- VP Comercial
- Marketing Digital.
- BI Comercial
- Command Center</v>
      </c>
      <c r="U275" s="126" t="str">
        <f>[1]Sheet1!U275</f>
        <v>Administrativos</v>
      </c>
      <c r="V275" s="126" t="str">
        <f>[1]Sheet1!V275</f>
        <v>Excelencia operativa</v>
      </c>
      <c r="W275" s="126" t="str">
        <f>[1]Sheet1!W275</f>
        <v>No</v>
      </c>
      <c r="X275" s="126" t="str">
        <f>[1]Sheet1!X275</f>
        <v>No cuantificado o S/0</v>
      </c>
      <c r="Y275" s="126" t="str">
        <f>[1]Sheet1!Y275</f>
        <v>Visión corporativa e integral del desempeño operativo y digital de Chattigo.
Información centralizada, confiable y disponible oportunamente.
Reducción de errores, reprocesos y versiones distintas de los indicadores.
Mayor trazabilidad de campañas, conversaciones, atención y gestión de leads.
Mejora en la toma de decisiones basada en datos.</v>
      </c>
      <c r="Z275" s="45" t="str">
        <f>[1]Sheet1!Z275</f>
        <v>https://educorpperu.sharepoint.com/:b:/s/Repositorio_EquipoCentral/dit/portafoliosyp/IQDBl9jUw-MVQrwueEa3yjNRAWuHhLhK21IgqTnBGC5X54A?e=SXBYb8</v>
      </c>
      <c r="AA275" s="45">
        <f>[1]Sheet1!AA275</f>
        <v>0.60000000000000009</v>
      </c>
    </row>
    <row r="276" spans="1:27" ht="260.25" customHeight="1">
      <c r="A276" s="45">
        <f>[1]Sheet1!A276</f>
        <v>302</v>
      </c>
      <c r="B276" s="125">
        <f>[1]Sheet1!B276</f>
        <v>46223.456041666701</v>
      </c>
      <c r="C276" s="125">
        <f>[1]Sheet1!C276</f>
        <v>46223.475902777798</v>
      </c>
      <c r="D276" s="126" t="str">
        <f>[1]Sheet1!D276</f>
        <v>bruno.chiappe@laureate.pe</v>
      </c>
      <c r="E276" s="126" t="str">
        <f>[1]Sheet1!E276</f>
        <v>Bruno Chiappe Vegas</v>
      </c>
      <c r="F276" s="126" t="str">
        <f>[1]Sheet1!F276</f>
        <v>NOVA - Data&amp;BI Comercial - Dashboard Prospección</v>
      </c>
      <c r="G276" s="126" t="str">
        <f>[1]Sheet1!G276</f>
        <v>Necesitamos implementar un dashboard corporativo y tableros institucionales en Power BI que centralicen y homologuen los indicadores de prospección, para eliminar la consolidación manual, las inconsistencias entre fuentes y la falta de información oportuna, logrando un monitoreo diario, mayor trazabilidad comercial y una mejor toma de decisiones para Laureate, UPC, UPN y Cibertec.</v>
      </c>
      <c r="H276" s="126" t="str">
        <f>[1]Sheet1!H276</f>
        <v>LAU</v>
      </c>
      <c r="I276" s="126" t="str">
        <f>[1]Sheet1!I276</f>
        <v>Ivan Olivares - VP Marketing y Comercial</v>
      </c>
      <c r="J276" s="126" t="str">
        <f>[1]Sheet1!J276</f>
        <v>Alvaro Verástegui</v>
      </c>
      <c r="K276" s="126" t="str">
        <f>[1]Sheet1!K276</f>
        <v>https://educorpperu-my.sharepoint.com/personal/diana_zapata_laureate_pe1/Documents/Aplicaciones/Microsoft%20Forms/REGISTRO%20DE%20INICIATIVAS%20-%20GESTI%C3%93N%20DE%20LA%20DEMANDA%20(2%201/Pregunta/6BCs%20BI%20Comercial%20-%20aprob_Bruno%20Chiappe%20Vegas%204.pdf</v>
      </c>
      <c r="L276" s="126" t="str">
        <f>[1]Sheet1!L276</f>
        <v>Bruno Chiappe</v>
      </c>
      <c r="M276" s="82">
        <f>[1]Sheet1!M276</f>
        <v>46265</v>
      </c>
      <c r="N276" s="82" t="str">
        <f>[1]Sheet1!N276</f>
        <v>No</v>
      </c>
      <c r="O276" s="126">
        <f>[1]Sheet1!O276</f>
        <v>0</v>
      </c>
      <c r="P276" s="126">
        <f>[1]Sheet1!P276</f>
        <v>0</v>
      </c>
      <c r="Q276" s="126" t="str">
        <f>[1]Sheet1!Q276</f>
        <v>Otro</v>
      </c>
      <c r="R276" s="126" t="str">
        <f>[1]Sheet1!R276</f>
        <v>Actualmente, el seguimiento de las campañas de prospección se realiza mediante procesos manuales de extracción, consolidación, actualización y validación de información proveniente de distintas fuentes y sistemas.
Esto genera:
Tiempos elevados para actualizar y elaborar reportes.
Riesgo de inconsistencias, duplicidades y errores de consolidación.
Diferencias en criterios, métricas y reglas de negocio entre instituciones.
Dependencia operativa de archivos y reportes manuales.</v>
      </c>
      <c r="S276" s="126" t="str">
        <f>[1]Sheet1!S276</f>
        <v>Contar con una solución analítica centralizada en Power BI, compuesta por un dashboard corporativo Laureate y tableros especializados para UPC, UPN y Cibertec.  La solución deberá:  Actualizar la información diariamente. Consolidar las fuentes comerciales y operativas. Homologar métricas, dimensiones y reglas de negocio. Mostrar el avance de fichas, actividades, cartera, población y cumplimiento de metas.</v>
      </c>
      <c r="T276" s="126" t="str">
        <f>[1]Sheet1!T276</f>
        <v>Procesos impactados:
- Prospección comercial.
- Gestión y seguimiento de colegios.
- Registro y monitoreo de actividades comerciales.
- Captación y seguimiento de fichas.
Áreas impactadas:
- VP Comercial
- Marketing y Prospección Comercial
- BI Comercial
- Command Center</v>
      </c>
      <c r="U276" s="126" t="str">
        <f>[1]Sheet1!U276</f>
        <v>Administrativos</v>
      </c>
      <c r="V276" s="126" t="str">
        <f>[1]Sheet1!V276</f>
        <v>Excelencia operativa</v>
      </c>
      <c r="W276" s="126" t="str">
        <f>[1]Sheet1!W276</f>
        <v>No</v>
      </c>
      <c r="X276" s="126" t="str">
        <f>[1]Sheet1!X276</f>
        <v>No cuantificado o S/0</v>
      </c>
      <c r="Y276" s="126" t="str">
        <f>[1]Sheet1!Y276</f>
        <v>Visibilidad integral y centralizada de las campañas de prospección.
Disponibilidad diaria de información comercial y operativa.
Mejor trazabilidad entre actividades, colegios impactados y fichas generadas.
Menor dependencia de procesos y reportes manuales.
Homologación de KPIs, reglas de negocio y criterios comerciales.</v>
      </c>
      <c r="Z276" s="45" t="str">
        <f>[1]Sheet1!Z276</f>
        <v>https://educorpperu-my.sharepoint.com/personal/diana_zapata_laureate_pe1/Documents/Aplicaciones/Microsoft%20Forms/REGISTRO%20DE%20INICIATIVAS%20-%20GESTI%C3%93N%20DE%20LA%20DEMANDA%20(2%201/Adjuntar%20sustentos%20que%20ayuden%20al%20entendimiento%20de/Business%20Case%20BI%20-%20Prospecci%C3%B3n_Bruno%20Chiappe%20Vegas.pdf</v>
      </c>
      <c r="AA276" s="45">
        <f>[1]Sheet1!AA276</f>
        <v>0.60000000000000009</v>
      </c>
    </row>
    <row r="277" spans="1:27" ht="260.25" customHeight="1">
      <c r="A277" s="45">
        <f>[1]Sheet1!A277</f>
        <v>303</v>
      </c>
      <c r="B277" s="125">
        <f>[1]Sheet1!B277</f>
        <v>46223.475960648197</v>
      </c>
      <c r="C277" s="125">
        <f>[1]Sheet1!C277</f>
        <v>46223.479641203703</v>
      </c>
      <c r="D277" s="126" t="str">
        <f>[1]Sheet1!D277</f>
        <v>bruno.chiappe@laureate.pe</v>
      </c>
      <c r="E277" s="126" t="str">
        <f>[1]Sheet1!E277</f>
        <v>Bruno Chiappe Vegas</v>
      </c>
      <c r="F277" s="126" t="str">
        <f>[1]Sheet1!F277</f>
        <v>NOVA - Data&amp;BI Comercial - Plataforma Predictiva de Lead Scoring Comercial</v>
      </c>
      <c r="G277" s="126" t="str">
        <f>[1]Sheet1!G277</f>
        <v>Necesitamos implementar un modelo corporativo, automatizado y dinámico de Lead Scoring predictivo, para eliminar la priorización manual de prospectos, la dependencia operativa y las ineficiencias en la asignación de bases y canales comerciales, logrando incrementar la conversión, optimizar la capacidad del Contact Center, mejorar la productividad de los asesores y fortalecer la toma de decisiones basada en datos.</v>
      </c>
      <c r="H277" s="126" t="str">
        <f>[1]Sheet1!H277</f>
        <v>LAU</v>
      </c>
      <c r="I277" s="126" t="str">
        <f>[1]Sheet1!I277</f>
        <v>Ivan Olivares - VP Marketing y Comercial</v>
      </c>
      <c r="J277" s="126" t="str">
        <f>[1]Sheet1!J277</f>
        <v>Alvaro Verástegui</v>
      </c>
      <c r="K277" s="126" t="str">
        <f>[1]Sheet1!K277</f>
        <v>https://educorpperu-my.sharepoint.com/personal/diana_zapata_laureate_pe1/Documents/Aplicaciones/Microsoft%20Forms/REGISTRO%20DE%20INICIATIVAS%20-%20GESTI%C3%93N%20DE%20LA%20DEMANDA%20(2%201/Pregunta/6BCs%20BI%20Comercial%20-%20aprob_Bruno%20Chiappe%20Vegas%205.pdf</v>
      </c>
      <c r="L277" s="126" t="str">
        <f>[1]Sheet1!L277</f>
        <v>Bruno Chiappe</v>
      </c>
      <c r="M277" s="82">
        <f>[1]Sheet1!M277</f>
        <v>46265</v>
      </c>
      <c r="N277" s="82" t="str">
        <f>[1]Sheet1!N277</f>
        <v>No</v>
      </c>
      <c r="O277" s="126">
        <f>[1]Sheet1!O277</f>
        <v>0</v>
      </c>
      <c r="P277" s="126">
        <f>[1]Sheet1!P277</f>
        <v>0</v>
      </c>
      <c r="Q277" s="126" t="str">
        <f>[1]Sheet1!Q277</f>
        <v>Otro</v>
      </c>
      <c r="R277" s="126" t="str">
        <f>[1]Sheet1!R277</f>
        <v>Actualmente, la priorización y segmentación de las bases de prospectos se realiza manualmente por el equipo de Command Center, utilizando principalmente experiencia operativa, análisis históricos, tipificaciones efectuadas por los asesores y criterios funcionales.
Esta forma de trabajo genera una alta dependencia de personas específicas, actividades manuales y repetitivas, retrasos en la ejecución de campañas, reprocesos, baja escalabilidad y una limitada capacidad para predecir la probabilidad de conversión de cada prospecto.
Asimismo, la carga de bases entre CRM 365 y Genesys requiere intervención manual. Los equipos GTR destinan aproximadamente tres horas diarias a estas actividades, mientras que los analistas dedican entre tres y cuatro horas semanales al diseño manual de estrategias y segmentaciones.</v>
      </c>
      <c r="S277" s="126" t="str">
        <f>[1]Sheet1!S277</f>
        <v>Contar con una plataforma corporativa de Lead Scoring que clasifique automáticamente a los prospectos según su probabilidad de conversión y actualice dinámicamente su puntuación en función de su comportamiento e interacciones.  La solución deberá integrar información histórica y multicanal proveniente de CRM 365, Genesys, HubSpot, Chattigo, WhatsApp, formularios, llamadas y otras fuentes relacionadas con el Contact Center.</v>
      </c>
      <c r="T277" s="126" t="str">
        <f>[1]Sheet1!T277</f>
        <v>Procesos impactados
- Priorización y segmentación de bases comerciales.
- Diseño y ejecución de estrategias de contacto.
- Carga y distribución de bases entre CRM 365 y Genesys.
- Asignación de campañas, asesores y canales.
- Gestión de prospectos y seguimiento del funnel comercial.
- Dimensionamiento de la capacidad operativa del Contact Center.
- Gestión de llamadas, WhatsApp y otras interacciones multicanal.
Áreas impactadas:
- BI Comercial
- Marketing
- Finanzas
- Admisión
- Retención
- Command Center</v>
      </c>
      <c r="U277" s="126" t="str">
        <f>[1]Sheet1!U277</f>
        <v>Administrativos</v>
      </c>
      <c r="V277" s="126" t="str">
        <f>[1]Sheet1!V277</f>
        <v>Excelencia operativa</v>
      </c>
      <c r="W277" s="126" t="str">
        <f>[1]Sheet1!W277</f>
        <v>No</v>
      </c>
      <c r="X277" s="126" t="str">
        <f>[1]Sheet1!X277</f>
        <v>No cuantificado o S/0</v>
      </c>
      <c r="Y277" s="126" t="str">
        <f>[1]Sheet1!Y277</f>
        <v>Toma de decisiones comerciales basada en datos.
Priorización objetiva de prospectos con mayor probabilidad de matrícula.
Reducción de la dependencia de conocimientos individuales.
Estandarización del proceso de priorización comercial entre instituciones.
Mayor trazabilidad del prospecto y de sus interacciones.
Optimización de la capacidad operativa del Contact Center.</v>
      </c>
      <c r="Z277" s="45" t="str">
        <f>[1]Sheet1!Z277</f>
        <v>https://educorpperu-my.sharepoint.com/personal/diana_zapata_laureate_pe1/Documents/Aplicaciones/Microsoft%20Forms/REGISTRO%20DE%20INICIATIVAS%20-%20GESTI%C3%93N%20DE%20LA%20DEMANDA%20(2%201/Adjuntar%20sustentos%20que%20ayuden%20al%20entendimiento%20de/Business%20Case%20BI%20-%20Lead%20Score_Bruno%20Chiappe%20Vegas.pdf</v>
      </c>
      <c r="AA277" s="45">
        <f>[1]Sheet1!AA277</f>
        <v>0.60000000000000009</v>
      </c>
    </row>
    <row r="278" spans="1:27" ht="260.25" customHeight="1">
      <c r="A278" s="45">
        <f>[1]Sheet1!A278</f>
        <v>304</v>
      </c>
      <c r="B278" s="125">
        <f>[1]Sheet1!B278</f>
        <v>46223.631574074097</v>
      </c>
      <c r="C278" s="125">
        <f>[1]Sheet1!C278</f>
        <v>46223.6855208333</v>
      </c>
      <c r="D278" s="126" t="str">
        <f>[1]Sheet1!D278</f>
        <v>angela.lucano@laureate.pe</v>
      </c>
      <c r="E278" s="126" t="str">
        <f>[1]Sheet1!E278</f>
        <v>Angela Lucano Carranza</v>
      </c>
      <c r="F278" s="126" t="str">
        <f>[1]Sheet1!F278</f>
        <v>CIB: MDUU – Eliminación Masiva de Cursos Proyectados y Matriculados por Cambio de Plan de Estudios</v>
      </c>
      <c r="G278" s="126" t="str">
        <f>[1]Sheet1!G278</f>
        <v>Necesitamos eliminar la proyección de pre-matrícula de un grupo de estudiantes definido por una popsel para determinado periodo una vez que la pre-matrícula culmine. Adicionalmente, se necesita optimizar la lógica de los MDUU PREM_BORRAR_CURSO_EN_PROGRESO y PREM_BORRAR_CURSO_SIN_PREREQ para que también valide las equivalencias, para que cuando se ejecuten los MDUU’s realicen la eliminación de la proyección y el eliminado de matrícula, considerando los códigos de los cursos del plan del alumno como también sus equivalencias debido al cambio de mallas que se realizó. Todo esto para que su prematrícula, matrícula y su avance académico se generen de acuerdo con la nueva malla curricular, logrando una migración ordenada, reduciendo errores y asegurando que los estudiantes continúen correctamente con su formación.</v>
      </c>
      <c r="H278" s="126" t="str">
        <f>[1]Sheet1!H278</f>
        <v>CIB</v>
      </c>
      <c r="I278" s="126" t="str">
        <f>[1]Sheet1!I278</f>
        <v>Danilo Tauil - GM TecVoc</v>
      </c>
      <c r="J278" s="126" t="str">
        <f>[1]Sheet1!J278</f>
        <v>Yenny Pajuelo</v>
      </c>
      <c r="K278" s="126" t="str">
        <f>[1]Sheet1!K278</f>
        <v>https://educorpperu-my.sharepoint.com/personal/diana_zapata_laureate_pe1/Documents/Aplicaciones/Microsoft%20Forms/REGISTRO%20DE%20INICIATIVAS%20-%20GESTI%C3%93N%20DE%20LA%20DEMANDA%20(2%201/Pregunta/VB%20de%20la%20Directora%20de%20Operaciones%20CIB_Angela%20Lucano%20Carran.pdf</v>
      </c>
      <c r="L278" s="126" t="str">
        <f>[1]Sheet1!L278</f>
        <v>Ángela Lucano</v>
      </c>
      <c r="M278" s="82">
        <f>[1]Sheet1!M278</f>
        <v>46248</v>
      </c>
      <c r="N278" s="82" t="str">
        <f>[1]Sheet1!N278</f>
        <v>No</v>
      </c>
      <c r="O278" s="126">
        <f>[1]Sheet1!O278</f>
        <v>0</v>
      </c>
      <c r="P278" s="126">
        <f>[1]Sheet1!P278</f>
        <v>0</v>
      </c>
      <c r="Q278" s="126" t="str">
        <f>[1]Sheet1!Q278</f>
        <v>Otro</v>
      </c>
      <c r="R278" s="126" t="str">
        <f>[1]Sheet1!R278</f>
        <v>Cuando un estudiante cambia a un nuevo plan de estudios, puede conservar cursos proyectados o incluso cursos matriculados que pertenecen al plan anterior. Esto ocasiona que el sistema genere una prematrícula con información que ya no corresponde a la nueva malla curricular, generando inconsistencias, retrabajos y demoras. Actualmente, la eliminación de estos cursos requiere actividades manuales o soluciones temporales, lo que incrementa el riesgo de errores y el tiempo de atención.
Actualmente se genera proyección para pre-matrícula, luego cuando esta culmina se genera proyección de matrícula oficial y ambas proyecciones coexisten a la vez generando confusión y errores al momento que el alumno escoge sus cursos a inscribir, por ello se necesita un MDUU que realice la eliminación de la proyección para poder realizar la limpieza antes de generarles a los estudiantes la nueva proyección de la matrícula regular.</v>
      </c>
      <c r="S278" s="126" t="str">
        <f>[1]Sheet1!S278</f>
        <v>1.	Contar con una solución que permita eliminar de la proyección de pre-matrícula de forma masiva los cursos del plan anterior para un grupo de estudiantes y un período académico determinado, que se lograría si el mduu valida también las equivalencias. De esta manera, el sistema podrá generar una prematricula y una proyección académica acordes con el nuevo plan de estudios, asegurando que cada estudiante continúe correctamente con la malla curricular que le corresponde. 2.	Tener un MDUU que se encargue de eliminar la proyección de pre-matrícula, para que esté limpio antes de ejecutar la nueva proyección de la matrícula regular. 3.	Cuando se ejecute el MDUU de eliminado de cursos de la matrícula del estudiante que no cumplen los pre-requisitos también se considere los cursos equivalentes.</v>
      </c>
      <c r="T278" s="126" t="str">
        <f>[1]Sheet1!T278</f>
        <v>Esta mejora impacta los procesos de cambio de plan de estudios, prematrícula, matrícula y gestión académica, permitiendo que la información del estudiante esté alineada con su plan vigente. Asimismo, beneficia a las áreas de Registro Académico, Servicios Académicos, Operaciones Académicas y Tecnologías de Información, al reducir actividades manuales, disminuir incidencias, evitar errores de matrícula por parte de los estudiantes al elegir sus cursos, agilizar la atención de cambios de malla curricular, el alumno tendrá una matrícula limpia, rápida y sin confusiones. Verá únicamente los cursos que le corresponden a su plan vigente, evitando reclamos o quejas en el área de servicio al estudiante.</v>
      </c>
      <c r="U278" s="126" t="str">
        <f>[1]Sheet1!U278</f>
        <v>Todos</v>
      </c>
      <c r="V278" s="126" t="str">
        <f>[1]Sheet1!V278</f>
        <v>Excelencia operativa</v>
      </c>
      <c r="W278" s="126" t="str">
        <f>[1]Sheet1!W278</f>
        <v>No</v>
      </c>
      <c r="X278" s="126" t="str">
        <f>[1]Sheet1!X278</f>
        <v>No cuantificado o S/0</v>
      </c>
      <c r="Y278" s="126" t="str">
        <f>[1]Sheet1!Y278</f>
        <v>Prematrícula y matrícula alineadas al nuevo plan de estudios.
Eliminación de proyecciones duplicadas o desactualizadas.
Validación de equivalencias de cursos durante la depuración.
Reducción de errores y reclamos de estudiantes.
Mayor eficiencia operativa y menor retrabajo de las áreas académicas y de TI.</v>
      </c>
      <c r="Z278" s="45" t="str">
        <f>[1]Sheet1!Z278</f>
        <v>https://educorpperu-my.sharepoint.com/personal/diana_zapata_laureate_pe1/_layouts/15/Doc.aspx?sourcedoc=%7B0A38ED3B-2D54-4B93-B3E4-DB3A5F40A007%7D&amp;file=Gesti%C3%B3n%20de%20iniciativas%20-%20Proceso%20y%20registro%20-_Angela%20Lucano%20Carran.pptx&amp;action=edit&amp;mobileredirect=true</v>
      </c>
      <c r="AA278" s="45">
        <f>[1]Sheet1!AA278</f>
        <v>1.2000000000000002</v>
      </c>
    </row>
    <row r="279" spans="1:27" ht="260.25" customHeight="1">
      <c r="A279" s="45">
        <f>[1]Sheet1!A279</f>
        <v>305</v>
      </c>
      <c r="B279" s="125">
        <f>[1]Sheet1!B279</f>
        <v>46223.6856134259</v>
      </c>
      <c r="C279" s="125">
        <f>[1]Sheet1!C279</f>
        <v>46223.777754629598</v>
      </c>
      <c r="D279" s="126" t="str">
        <f>[1]Sheet1!D279</f>
        <v>angela.lucano@laureate.pe</v>
      </c>
      <c r="E279" s="126" t="str">
        <f>[1]Sheet1!E279</f>
        <v>Angela Lucano Carranza</v>
      </c>
      <c r="F279" s="126" t="str">
        <f>[1]Sheet1!F279</f>
        <v>Mejora del MDUU de Certificación Modular y Automatización del Envío de Certificados</v>
      </c>
      <c r="G279" s="126" t="str">
        <f>[1]Sheet1!G279</f>
        <v>Necesitamos optimizar el proceso de certificación modular mediante la mejora del MDUU y la automatización de la generación y envío de certificados, para evitar certificaciones duplicadas, garantizar la correcta asignación de módulos y eliminar tareas manuales, logrando mayor eficiencia operativa, trazabilidad de los envíos y una atención más oportuna a los estudiantes.</v>
      </c>
      <c r="H279" s="126" t="str">
        <f>[1]Sheet1!H279</f>
        <v>CIB</v>
      </c>
      <c r="I279" s="126" t="str">
        <f>[1]Sheet1!I279</f>
        <v>Danilo Tauil - GM TecVoc</v>
      </c>
      <c r="J279" s="126" t="str">
        <f>[1]Sheet1!J279</f>
        <v>Yenny Pajuelo</v>
      </c>
      <c r="K279" s="126" t="str">
        <f>[1]Sheet1!K279</f>
        <v>https://educorpperu-my.sharepoint.com/personal/diana_zapata_laureate_pe1/Documents/Aplicaciones/Microsoft%20Forms/REGISTRO%20DE%20INICIATIVAS%20-%20GESTI%C3%93N%20DE%20LA%20DEMANDA%20(2%201/Pregunta/VB%20del%20Director%20General%20de%20CIB_Angela%20Lucano%20Carran.pdf</v>
      </c>
      <c r="L279" s="126" t="str">
        <f>[1]Sheet1!L279</f>
        <v>Ángela Lucano</v>
      </c>
      <c r="M279" s="82">
        <f>[1]Sheet1!M279</f>
        <v>46255</v>
      </c>
      <c r="N279" s="82" t="str">
        <f>[1]Sheet1!N279</f>
        <v>No</v>
      </c>
      <c r="O279" s="126">
        <f>[1]Sheet1!O279</f>
        <v>0</v>
      </c>
      <c r="P279" s="126">
        <f>[1]Sheet1!P279</f>
        <v>0</v>
      </c>
      <c r="Q279" s="126" t="str">
        <f>[1]Sheet1!Q279</f>
        <v>Otro</v>
      </c>
      <c r="R279" s="126" t="str">
        <f>[1]Sheet1!R279</f>
        <v>Actualmente, el proceso de certificación modular presenta limitaciones tanto en la lógica de validación como en su ejecución operativa. El MDUU de certificación modular no identifica correctamente las certificaciones otorgadas en periodos anteriores, lo que puede generar la asignación duplicada de un mismo módulo a un estudiante y afectar la confiabilidad de la información académica. Asimismo, la generación, almacenamiento, envío y seguimiento de los certificados se realiza mediante actividades manuales apoyadas en múltiples herramientas, incrementando los tiempos de atención, el riesgo de errores, la falta de trazabilidad y el esfuerzo operativo de las áreas responsables. Esto impacta la eficiencia del proceso, la calidad de la información y la experiencia del estudiante.</v>
      </c>
      <c r="S279" s="126" t="str">
        <f>[1]Sheet1!S279</f>
        <v>Contar con un proceso de certificación modular preciso, estandarizado y eficiente, que garantice la correcta asignación de los módulos de certificación según el historial académico de cada estudiante, evitando registros duplicados o inconsistentes. Asimismo, que la generación, entrega y seguimiento de los certificados se realice de manera ágil, con trazabilidad de cada envío, reduciendo la intervención manual y los tiempos de atención, para brindar un servicio oportuno y confiable a los estudiantes, optimizar la operación de las áreas académicas y asegurar la calidad de la información institucional.</v>
      </c>
      <c r="T279" s="126" t="str">
        <f>[1]Sheet1!T279</f>
        <v>La iniciativa impacta el proceso de certificación modular, desde la validación del cumplimiento de requisitos hasta la generación, emisión, envío y seguimiento de los certificados. Las principales áreas involucradas son: Operaciones Académicas, Sedes y Experiencia.</v>
      </c>
      <c r="U279" s="126" t="str">
        <f>[1]Sheet1!U279</f>
        <v>Alumnos</v>
      </c>
      <c r="V279" s="126" t="str">
        <f>[1]Sheet1!V279</f>
        <v>Excelencia operativa</v>
      </c>
      <c r="W279" s="126" t="str">
        <f>[1]Sheet1!W279</f>
        <v>No</v>
      </c>
      <c r="X279" s="126" t="str">
        <f>[1]Sheet1!X279</f>
        <v>Entre S/100,000.00 y S/500,000.00</v>
      </c>
      <c r="Y279" s="126" t="str">
        <f>[1]Sheet1!Y279</f>
        <v xml:space="preserve">Optimiza la eficiencia operativa al automatizar un proceso actualmente manual, reduce el esfuerzo administrativo sin incrementar recursos, mejora la experiencia y retención del estudiante, fortalece la seguridad e integridad de la información, contribuye al cumplimiento normativo y genera beneficios sostenidos para aproximadamente 4,000–5,000 estudiantes por intake.
</v>
      </c>
      <c r="Z279" s="45" t="str">
        <f>[1]Sheet1!Z279</f>
        <v>https://educorpperu-my.sharepoint.com/personal/diana_zapata_laureate_pe1/_layouts/15/Doc.aspx?sourcedoc=%7B55D5BD72-A184-44F3-B230-F641FA44A58D%7D&amp;file=Gesti%C3%B3n%20de%20iniciativas%20-%20Proceso%20y%20registro%20M_Angela%20Lucano%20Carran.pptx&amp;action=edit&amp;mobileredirect=true</v>
      </c>
      <c r="AA279" s="45">
        <f>[1]Sheet1!AA279</f>
        <v>1.5</v>
      </c>
    </row>
    <row r="280" spans="1:27" ht="260.25" customHeight="1">
      <c r="A280" s="45">
        <f>[1]Sheet1!A280</f>
        <v>306</v>
      </c>
      <c r="B280" s="125">
        <f>[1]Sheet1!B280</f>
        <v>46224.414224537002</v>
      </c>
      <c r="C280" s="125">
        <f>[1]Sheet1!C280</f>
        <v>46224.425798611097</v>
      </c>
      <c r="D280" s="126" t="str">
        <f>[1]Sheet1!D280</f>
        <v>jorge.tacza@laureate.pe</v>
      </c>
      <c r="E280" s="126" t="str">
        <f>[1]Sheet1!E280</f>
        <v>Jorge Enrique Tacza Duran</v>
      </c>
      <c r="F280" s="126" t="str">
        <f>[1]Sheet1!F280</f>
        <v>Configuración Notas de Crédito, Notas de Débito y Resumen Diario según RS 048-2026/SUNAT</v>
      </c>
      <c r="G280" s="126" t="str">
        <f>[1]Sheet1!G280</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0" s="126" t="str">
        <f>[1]Sheet1!H280</f>
        <v>UPC</v>
      </c>
      <c r="I280" s="126" t="str">
        <f>[1]Sheet1!I280</f>
        <v>Alex Pendavis - VP Finanzas</v>
      </c>
      <c r="J280" s="126" t="str">
        <f>[1]Sheet1!J280</f>
        <v>Karol Espinoza</v>
      </c>
      <c r="K280" s="126" t="str">
        <f>[1]Sheet1!K280</f>
        <v>https://educorpperu-my.sharepoint.com/personal/diana_zapata_laureate_pe1/Documents/Aplicaciones/Microsoft%20Forms/REGISTRO%20DE%20INICIATIVAS%20-%20GESTI%C3%93N%20DE%20LA%20DEMANDA%20(2%201/Pregunta/Aprobaci%C3%B3n%20UPC_Jorge%20Enrique%20Tacza.pdf</v>
      </c>
      <c r="L280" s="126" t="str">
        <f>[1]Sheet1!L280</f>
        <v>Franco Vera</v>
      </c>
      <c r="M280" s="82">
        <f>[1]Sheet1!M280</f>
        <v>46235</v>
      </c>
      <c r="N280" s="82" t="str">
        <f>[1]Sheet1!N280</f>
        <v>No</v>
      </c>
      <c r="O280" s="126">
        <f>[1]Sheet1!O280</f>
        <v>0</v>
      </c>
      <c r="P280" s="126">
        <f>[1]Sheet1!P280</f>
        <v>0</v>
      </c>
      <c r="Q280" s="126" t="str">
        <f>[1]Sheet1!Q280</f>
        <v>Regulatoria</v>
      </c>
      <c r="R280" s="126" t="str">
        <f>[1]Sheet1!R280</f>
        <v>Se recibió la RS N°048-2026/SUNAT en la cual entra en vigencia el 01 de agosto 2026. Donde se menciona que se debe realizar la modificación de los códigos que se utilizaban en las notas de crédito, notas de débito y en el resumen diario (por concepto gratuito).</v>
      </c>
      <c r="S280" s="126" t="str">
        <f>[1]Sheet1!S280</f>
        <v>Se necesita la configuración las modificaciones en las notas de crédito, notas de débito y resumen diario. Validando el correcto envío del resumen diario y correcta representación impresa de las notas de crédito y notas de débito.</v>
      </c>
      <c r="T280" s="126" t="str">
        <f>[1]Sheet1!T280</f>
        <v>Procesos: - Emisión de Notas de Crédito y Notas de Débito.
                - Envío de Resumen Diario
Áreas impactadas: Tax y Facturación</v>
      </c>
      <c r="U280" s="126" t="str">
        <f>[1]Sheet1!U280</f>
        <v>Administrativos</v>
      </c>
      <c r="V280" s="126" t="str">
        <f>[1]Sheet1!V280</f>
        <v>Ninguno</v>
      </c>
      <c r="W280" s="126" t="str">
        <f>[1]Sheet1!W280</f>
        <v>No</v>
      </c>
      <c r="X280" s="126" t="str">
        <f>[1]Sheet1!X280</f>
        <v>No cuantificado o S/0</v>
      </c>
      <c r="Y280" s="126" t="str">
        <f>[1]Sheet1!Y280</f>
        <v>Evitar sanciones, cumplir con el ente regulador (SUNAT) y evitar reprocesos.</v>
      </c>
      <c r="Z280" s="45" t="str">
        <f>[1]Sheet1!Z280</f>
        <v>https://educorpperu-my.sharepoint.com/personal/diana_zapata_laureate_pe1/_layouts/15/Doc.aspx?sourcedoc=%7B4D7C3916-9FD8-47B4-956C-C1731BE68B40%7D&amp;file=Gesti%C3%B3n%20de%20iniciativas%20-%20Proceso%20y%20registro%205_Jorge%20Enrique%20Tacza.pptx&amp;action=edit&amp;mobileredirect=true; https://educorpperu-my.sharepoint.com/personal/diana_zapata_laureate_pe1/_layouts/15/Doc.aspx?sourcedoc=%7BFC92C5D3-28F2-451C-954B-3C6755EBBBA6%7D&amp;file=Actualizaci%C3%B3n%20Cat%C3%A1logos%20SUNAT%20-%20NC-ND%20y%20Resum_Jorge%20Enrique%20Tacza.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pdf; https://educorpperu-my.sharepoint.com/personal/diana_zapata_laureate_pe1/Documents/Aplicaciones/Microsoft%20Forms/REGISTRO%20DE%20INICIATIVAS%20-%20GESTI%C3%93N%20DE%20LA%20DEMANDA%20(2%201/Adjuntar%20sustentos%20que%20ayuden%20al%20entendimiento%20de/Aprobaci%C3%B3n%20UPC_Jorge%20Enrique%20Tacza.pdf;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pdf</v>
      </c>
      <c r="AA280" s="45">
        <f>[1]Sheet1!AA280</f>
        <v>1.7999999999999998</v>
      </c>
    </row>
    <row r="281" spans="1:27" ht="260.25" customHeight="1">
      <c r="A281" s="45">
        <f>[1]Sheet1!A281</f>
        <v>307</v>
      </c>
      <c r="B281" s="125">
        <f>[1]Sheet1!B281</f>
        <v>46224.425856481503</v>
      </c>
      <c r="C281" s="125">
        <f>[1]Sheet1!C281</f>
        <v>46224.428703703699</v>
      </c>
      <c r="D281" s="126" t="str">
        <f>[1]Sheet1!D281</f>
        <v>jorge.tacza@laureate.pe</v>
      </c>
      <c r="E281" s="126" t="str">
        <f>[1]Sheet1!E281</f>
        <v>Jorge Enrique Tacza Duran</v>
      </c>
      <c r="F281" s="126" t="str">
        <f>[1]Sheet1!F281</f>
        <v>Configuración Notas de Crédito, Notas de Débito y Resumen Diario según RS 048-2026/SUNAT</v>
      </c>
      <c r="G281" s="126" t="str">
        <f>[1]Sheet1!G281</f>
        <v>Necesitamos: Revisar y actualizar en SPRING UPC y otras herramientas (de ser el caso), los códigos para sustentar la emisión de Notas de crédito,  Notas de débito y Resumen Diario según la R.S. N°0048-2026/SUNAT. Asimismo se solicita realizar las pruebas de representación impresa.
Para: Cumplir con la normativa de SUNAT
Logrando: Evitar sanciones por el ente regulador y reprocesos operativos.</v>
      </c>
      <c r="H281" s="126" t="str">
        <f>[1]Sheet1!H281</f>
        <v>CIB</v>
      </c>
      <c r="I281" s="126" t="str">
        <f>[1]Sheet1!I281</f>
        <v>Alex Pendavis - VP Finanzas</v>
      </c>
      <c r="J281" s="126" t="str">
        <f>[1]Sheet1!J281</f>
        <v>Karol Espinoza</v>
      </c>
      <c r="K281" s="126" t="str">
        <f>[1]Sheet1!K281</f>
        <v>https://educorpperu-my.sharepoint.com/personal/diana_zapata_laureate_pe1/Documents/Aplicaciones/Microsoft%20Forms/REGISTRO%20DE%20INICIATIVAS%20-%20GESTI%C3%93N%20DE%20LA%20DEMANDA%20(2%201/Pregunta/Aprobaci%C3%B3n%20CIB_Jorge%20Enrique%20Tacza.pdf</v>
      </c>
      <c r="L281" s="126" t="str">
        <f>[1]Sheet1!L281</f>
        <v>Franco Vera</v>
      </c>
      <c r="M281" s="82">
        <f>[1]Sheet1!M281</f>
        <v>46235</v>
      </c>
      <c r="N281" s="82" t="str">
        <f>[1]Sheet1!N281</f>
        <v>No</v>
      </c>
      <c r="O281" s="126">
        <f>[1]Sheet1!O281</f>
        <v>0</v>
      </c>
      <c r="P281" s="126">
        <f>[1]Sheet1!P281</f>
        <v>0</v>
      </c>
      <c r="Q281" s="126" t="str">
        <f>[1]Sheet1!Q281</f>
        <v>Regulatoria</v>
      </c>
      <c r="R281" s="126" t="str">
        <f>[1]Sheet1!R281</f>
        <v>Se recibió la RS N°048-2026/SUNAT en la cual entra en vigencia el 01 de agosto 2026. Donde se menciona que se debe realizar la modificación de los códigos que se utilizaban en las notas de crédito, notas de débito y en el resumen diario (por concepto gratuito).</v>
      </c>
      <c r="S281" s="126" t="str">
        <f>[1]Sheet1!S281</f>
        <v>Se necesita la configuración las modificaciones en las notas de crédito, notas de débito y resumen diario. Validando el correcto envío del resumen diario y correcta representación impresa de las notas de crédito y notas de débito.</v>
      </c>
      <c r="T281" s="126" t="str">
        <f>[1]Sheet1!T281</f>
        <v>Procesos: - Emisión de Notas de Crédito y Notas de Débito.
                - Envío de Resumen Diario
Áreas impactadas: Tax y Facturación</v>
      </c>
      <c r="U281" s="126" t="str">
        <f>[1]Sheet1!U281</f>
        <v>Administrativos</v>
      </c>
      <c r="V281" s="126" t="str">
        <f>[1]Sheet1!V281</f>
        <v>Excelencia operativa</v>
      </c>
      <c r="W281" s="126" t="str">
        <f>[1]Sheet1!W281</f>
        <v>No</v>
      </c>
      <c r="X281" s="126" t="str">
        <f>[1]Sheet1!X281</f>
        <v>No cuantificado o S/0</v>
      </c>
      <c r="Y281" s="126" t="str">
        <f>[1]Sheet1!Y281</f>
        <v>Evitar sanciones, cumplir con el ente regulador y evitar reprocesos operativos.</v>
      </c>
      <c r="Z281" s="45" t="str">
        <f>[1]Sheet1!Z281</f>
        <v>https://educorpperu-my.sharepoint.com/personal/diana_zapata_laureate_pe1/_layouts/15/Doc.aspx?sourcedoc=%7BE5D082EB-69A4-4E96-B790-5DC3FB50DD8D%7D&amp;file=Actualizaci%C3%B3n%20Cat%C3%A1logos%20SUNAT%20-%20NC-ND%20y%20Resum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Actualizaci%C3%B3n%20de%20las%20Reglas%20de%20Validaciones%20d_Jorge%20Enrique%20Tacza%201.pdf; https://educorpperu-my.sharepoint.com/personal/diana_zapata_laureate_pe1/Documents/Aplicaciones/Microsoft%20Forms/REGISTRO%20DE%20INICIATIVAS%20-%20GESTI%C3%93N%20DE%20LA%20DEMANDA%20(2%201/Adjuntar%20sustentos%20que%20ayuden%20al%20entendimiento%20de/Aprobaci%C3%B3n%20CIB_Jorge%20Enrique%20Tacza.pdf; https://educorpperu-my.sharepoint.com/personal/diana_zapata_laureate_pe1/_layouts/15/Doc.aspx?sourcedoc=%7B7F4EE761-2989-4221-A3C7-3AF348A04582%7D&amp;file=Gesti%C3%B3n%20de%20iniciativas%20-%20Proceso%20y%20registro%205_Jorge%20Enrique%20Tacza%201.pptx&amp;action=edit&amp;mobileredirect=true; https://educorpperu-my.sharepoint.com/personal/diana_zapata_laureate_pe1/Documents/Aplicaciones/Microsoft%20Forms/REGISTRO%20DE%20INICIATIVAS%20-%20GESTI%C3%93N%20DE%20LA%20DEMANDA%20(2%201/Adjuntar%20sustentos%20que%20ayuden%20al%20entendimiento%20de/Implementaci%C3%B3n%20RS01.08%20-%20Webinar%20t%C3%A9cnico_Jorge%20Enrique%20Tacza%201.pdf</v>
      </c>
      <c r="AA281" s="45">
        <f>[1]Sheet1!AA281</f>
        <v>2.1</v>
      </c>
    </row>
    <row r="282" spans="1:27" ht="260.25" customHeight="1">
      <c r="A282" s="45">
        <f>[1]Sheet1!A282</f>
        <v>308</v>
      </c>
      <c r="B282" s="125">
        <f>[1]Sheet1!B282</f>
        <v>46224.460763888899</v>
      </c>
      <c r="C282" s="125">
        <f>[1]Sheet1!C282</f>
        <v>46224.496620370403</v>
      </c>
      <c r="D282" s="126" t="str">
        <f>[1]Sheet1!D282</f>
        <v>nestor.ayasta@laureate.pe</v>
      </c>
      <c r="E282" s="126" t="str">
        <f>[1]Sheet1!E282</f>
        <v>Nestor Ayasta Valera</v>
      </c>
      <c r="F282" s="126" t="str">
        <f>[1]Sheet1!F282</f>
        <v>Estandarizar 50 Campos en el ecosistema comercial: CRM, Genesys, HubSpot y Chattigo</v>
      </c>
      <c r="G282" s="126" t="str">
        <f>[1]Sheet1!G282</f>
        <v>Contrato de datos común CRM ↔ Genesys ↔ HubSpot ↔ Chattigo</v>
      </c>
      <c r="H282" s="126" t="str">
        <f>[1]Sheet1!H282</f>
        <v>LAU</v>
      </c>
      <c r="I282" s="126" t="str">
        <f>[1]Sheet1!I282</f>
        <v>Ivan Olivares - VP Marketing y Comercial</v>
      </c>
      <c r="J282" s="126" t="str">
        <f>[1]Sheet1!J282</f>
        <v>Néstor Ayasta</v>
      </c>
      <c r="K282" s="126" t="str">
        <f>[1]Sheet1!K282</f>
        <v>https://educorpperu-my.sharepoint.com/personal/diana_zapata_laureate_pe1/Documents/Aplicaciones/Microsoft%20Forms/REGISTRO%20DE%20INICIATIVAS%20-%20GESTI%C3%93N%20DE%20LA%20DEMANDA%20(2%201/Pregunta/Captura%20de%20pantalla%202026-07-21%20112515_Nestor%20Ayasta%20Valera.png</v>
      </c>
      <c r="L282" s="126" t="str">
        <f>[1]Sheet1!L282</f>
        <v>Bruno Chiappe</v>
      </c>
      <c r="M282" s="82">
        <f>[1]Sheet1!M282</f>
        <v>46265</v>
      </c>
      <c r="N282" s="82" t="str">
        <f>[1]Sheet1!N282</f>
        <v>No</v>
      </c>
      <c r="O282" s="126">
        <f>[1]Sheet1!O282</f>
        <v>0</v>
      </c>
      <c r="P282" s="126">
        <f>[1]Sheet1!P282</f>
        <v>0</v>
      </c>
      <c r="Q282" s="126" t="str">
        <f>[1]Sheet1!Q282</f>
        <v>Otro</v>
      </c>
      <c r="R282" s="126" t="str">
        <f>[1]Sheet1!R282</f>
        <v>Los 50 campos del contrato deben existir con el mismo nombre y tipo de dato en todas las herramientas del ecosistema: CRM MS Dynamics, Genesys, HubSpot y Chattigo.</v>
      </c>
      <c r="S282" s="126" t="str">
        <f>[1]Sheet1!S282</f>
        <v>Este pedido asegura la estructura de datos — que los campos existan, con el tipo correcto y sean usables</v>
      </c>
      <c r="T282" s="126" t="str">
        <f>[1]Sheet1!T282</f>
        <v>Admisión , Marketing Digital, BI, Command Center</v>
      </c>
      <c r="U282" s="126" t="str">
        <f>[1]Sheet1!U282</f>
        <v>Todos</v>
      </c>
      <c r="V282" s="126" t="str">
        <f>[1]Sheet1!V282</f>
        <v>Excelencia operativa</v>
      </c>
      <c r="W282" s="126" t="str">
        <f>[1]Sheet1!W282</f>
        <v>No</v>
      </c>
      <c r="X282" s="126" t="str">
        <f>[1]Sheet1!X282</f>
        <v>Entre S/100,000.00 y S/500,000.00</v>
      </c>
      <c r="Y282" s="126" t="str">
        <f>[1]Sheet1!Y282</f>
        <v>Elimina el retrabajo y los errores de mapeo, Da trazabilidad y confiabilidad al dato del prospecto, Es la base para dos capacidades nuevas de negocio que hoy no existen</v>
      </c>
      <c r="Z282" s="45" t="str">
        <f>[1]Sheet1!Z282</f>
        <v>https://educorpperu-my.sharepoint.com/personal/diana_zapata_laureate_pe1/_layouts/15/Doc.aspx?sourcedoc=%7B1F6ED5D5-C153-47A0-A002-2CAF1EA1FE6A%7D&amp;file=Pedidos%20UPN%20MEJORAS_Nestor%20Ayasta%20Valera%206.pptx&amp;action=edit&amp;mobileredirect=true</v>
      </c>
      <c r="AA282" s="45">
        <f>[1]Sheet1!AA282</f>
        <v>1.5</v>
      </c>
    </row>
    <row r="283" spans="1:27" ht="260.25" customHeight="1">
      <c r="A283" s="45">
        <f>[1]Sheet1!A283</f>
        <v>309</v>
      </c>
      <c r="B283" s="125">
        <f>[1]Sheet1!B283</f>
        <v>46225.395567129599</v>
      </c>
      <c r="C283" s="125">
        <f>[1]Sheet1!C283</f>
        <v>46225.404097222199</v>
      </c>
      <c r="D283" s="126" t="str">
        <f>[1]Sheet1!D283</f>
        <v>marco.zuniga@laureate.pe</v>
      </c>
      <c r="E283" s="126" t="str">
        <f>[1]Sheet1!E283</f>
        <v>Marco Zuñiga Leiva</v>
      </c>
      <c r="F283" s="126" t="str">
        <f>[1]Sheet1!F283</f>
        <v xml:space="preserve">Actualización en aplicativo Spring en cumplimiento a la R.S. N.° 000048 -2026/SUNAT. </v>
      </c>
      <c r="G283" s="126" t="str">
        <f>[1]Sheet1!G283</f>
        <v>Necesitamos implementar las actualizaciones correspondientes en el sistema Spring para cumplir con lo establecido en la R.S. N.° 000048-2026/SUNAT, logrando la adecuación del aplicativo a las disposiciones vigentes y asegurando la continuidad del proceso de emisión de comprobantes electrónicos.</v>
      </c>
      <c r="H283" s="126" t="str">
        <f>[1]Sheet1!H283</f>
        <v>UPC</v>
      </c>
      <c r="I283" s="126" t="str">
        <f>[1]Sheet1!I283</f>
        <v>Alex Pendavis - VP Finanzas</v>
      </c>
      <c r="J283" s="126" t="str">
        <f>[1]Sheet1!J283</f>
        <v>Karol Espinoza</v>
      </c>
      <c r="K283" s="126" t="str">
        <f>[1]Sheet1!K283</f>
        <v>https://educorpperu-my.sharepoint.com/personal/diana_zapata_laureate_pe1/_layouts/15/Doc.aspx?sourcedoc=%7B2F44E458-3B7C-4DAA-BB6F-5B39AB253516%7D&amp;file=Aprobaci%C3%B3n_Marco%20Zu%C3%B1iga%20Leiva.docx&amp;action=default&amp;mobileredirect=true</v>
      </c>
      <c r="L283" s="126" t="str">
        <f>[1]Sheet1!L283</f>
        <v>Franco Vera</v>
      </c>
      <c r="M283" s="82">
        <f>[1]Sheet1!M283</f>
        <v>46235</v>
      </c>
      <c r="N283" s="82" t="str">
        <f>[1]Sheet1!N283</f>
        <v>No</v>
      </c>
      <c r="O283" s="126">
        <f>[1]Sheet1!O283</f>
        <v>0</v>
      </c>
      <c r="P283" s="126">
        <f>[1]Sheet1!P283</f>
        <v>0</v>
      </c>
      <c r="Q283" s="126" t="str">
        <f>[1]Sheet1!Q283</f>
        <v>Regulatoria</v>
      </c>
      <c r="R283" s="126" t="str">
        <f>[1]Sheet1!R283</f>
        <v xml:space="preserve">Se requiere realizar las configuraciones respectivas en el sistema spring con el fin de dar cumplimiento a la R.S. N.° 000048-2026/SUNAT. Este cambio aplica a la facturación electrónica de Notas de Crédito (NC) y Notas de Débito (ND).
</v>
      </c>
      <c r="S283" s="126" t="str">
        <f>[1]Sheet1!S283</f>
        <v>Se requiere realizar las modificaciones necesarias en la descripción de las Notas de Crédito y Notas de Débito, de acuerdo con las disposiciones establecidas por la normativa, así como incorporar los nuevos códigos requeridos para la generación del Resumen Diario.</v>
      </c>
      <c r="T283" s="126" t="str">
        <f>[1]Sheet1!T283</f>
        <v>Facturación, Recaudación, Contabilidad y Taxes.</v>
      </c>
      <c r="U283" s="126" t="str">
        <f>[1]Sheet1!U283</f>
        <v>Todos</v>
      </c>
      <c r="V283" s="126" t="str">
        <f>[1]Sheet1!V283</f>
        <v>Excelencia operativa</v>
      </c>
      <c r="W283" s="126" t="str">
        <f>[1]Sheet1!W283</f>
        <v>No</v>
      </c>
      <c r="X283" s="126" t="str">
        <f>[1]Sheet1!X283</f>
        <v>No cuantificado o S/0</v>
      </c>
      <c r="Y283" s="126" t="str">
        <f>[1]Sheet1!Y283</f>
        <v>Cumplir con las normativas establecidas por SUNAT.</v>
      </c>
      <c r="Z283" s="45" t="str">
        <f>[1]Sheet1!Z283</f>
        <v>https://educorpperu-my.sharepoint.com/personal/diana_zapata_laureate_pe1/_layouts/15/Doc.aspx?sourcedoc=%7B47DD1CF6-FEC5-44C1-99A3-8034DBE13FE3%7D&amp;file=Gesti%C3%B3n%20de%20iniciativas%20-%20Proceso%20y%20registro%205_Marco%20Zu%C3%B1iga%20Leiva%201.pptx&amp;action=edit&amp;mobileredirect=true</v>
      </c>
      <c r="AA283" s="45">
        <f>[1]Sheet1!AA283</f>
        <v>2.7</v>
      </c>
    </row>
    <row r="284" spans="1:27" ht="260.25" customHeight="1">
      <c r="A284" s="45">
        <f>[1]Sheet1!A284</f>
        <v>310</v>
      </c>
      <c r="B284" s="125">
        <f>[1]Sheet1!B284</f>
        <v>46225.408379629604</v>
      </c>
      <c r="C284" s="125">
        <f>[1]Sheet1!C284</f>
        <v>46225.418391203697</v>
      </c>
      <c r="D284" s="126" t="str">
        <f>[1]Sheet1!D284</f>
        <v>marco.zuniga@laureate.pe</v>
      </c>
      <c r="E284" s="126" t="str">
        <f>[1]Sheet1!E284</f>
        <v>Marco Zuñiga Leiva</v>
      </c>
      <c r="F284" s="126" t="str">
        <f>[1]Sheet1!F284</f>
        <v xml:space="preserve">Módulo de transferencia de obligaciones –Habilitación de botones y exclusión de obligaciones ya procesadas. </v>
      </c>
      <c r="G284" s="126" t="str">
        <f>[1]Sheet1!G284</f>
        <v>Necesitamos incorporar en el módulo de transference de obligaciones para ventas, la selección masiva, el filtrado por modalidad y el ocultamiento de obligaciones procesadas para optimizar el proceso de emisión de comprobantes, logrando mayor eficiencia operativa y reduciendo el riesgo de omisiones o duplicidades.</v>
      </c>
      <c r="H284" s="126" t="str">
        <f>[1]Sheet1!H284</f>
        <v>UPC</v>
      </c>
      <c r="I284" s="126" t="str">
        <f>[1]Sheet1!I284</f>
        <v>Alex Pendavis - VP Finanzas</v>
      </c>
      <c r="J284" s="126" t="str">
        <f>[1]Sheet1!J284</f>
        <v>Karol Espinoza</v>
      </c>
      <c r="K284" s="126" t="str">
        <f>[1]Sheet1!K284</f>
        <v>https://educorpperu-my.sharepoint.com/personal/diana_zapata_laureate_pe1/_layouts/15/Doc.aspx?sourcedoc=%7B2826619F-AEBE-42FE-A2B2-375277A76F7E%7D&amp;file=Aprobaci%C3%B3n_2_Marco%20Zu%C3%B1iga%20Leiva.docx&amp;action=default&amp;mobileredirect=true</v>
      </c>
      <c r="L284" s="126" t="str">
        <f>[1]Sheet1!L284</f>
        <v>Franco Vera</v>
      </c>
      <c r="M284" s="82">
        <f>[1]Sheet1!M284</f>
        <v>46235</v>
      </c>
      <c r="N284" s="82" t="str">
        <f>[1]Sheet1!N284</f>
        <v>No</v>
      </c>
      <c r="O284" s="126">
        <f>[1]Sheet1!O284</f>
        <v>0</v>
      </c>
      <c r="P284" s="126">
        <f>[1]Sheet1!P284</f>
        <v>0</v>
      </c>
      <c r="Q284" s="126" t="str">
        <f>[1]Sheet1!Q284</f>
        <v>Otro</v>
      </c>
      <c r="R284" s="126" t="str">
        <f>[1]Sheet1!R284</f>
        <v>Necesitamos incorporar los botones de selección masiva, el filtrado de obligaciones por modalidad y el ocultamiento de las obligaciones ya procesadas para optimizar el proceso de emisión de comprobantes, logrando reducir los tiempos operativos, minimizar el riesgo de omisiones o duplicidades en el procesamiento de cuotas, asegurar la continuidad de la facturación y fortalecer la confiabilidad de la información, contribuyendo a una operación más eficiente y a una mejor atención de las necesidades del negocio.</v>
      </c>
      <c r="S284" s="126" t="str">
        <f>[1]Sheet1!S284</f>
        <v>Con las mejoras propuestas los asesores de ventas podrán realizar un proceso más eficiente al momento de transferir obligaciones, ya que con la configuración actual sin filtros y con demasiada intervención manual, genera confusiones y limitaciones antes un proceso que debe ser ágil .</v>
      </c>
      <c r="T284" s="126" t="str">
        <f>[1]Sheet1!T284</f>
        <v xml:space="preserve">Facturación , Ventas y Admisión </v>
      </c>
      <c r="U284" s="126" t="str">
        <f>[1]Sheet1!U284</f>
        <v>Todos</v>
      </c>
      <c r="V284" s="126" t="str">
        <f>[1]Sheet1!V284</f>
        <v>Excelencia operativa</v>
      </c>
      <c r="W284" s="126" t="str">
        <f>[1]Sheet1!W284</f>
        <v>No</v>
      </c>
      <c r="X284" s="126" t="str">
        <f>[1]Sheet1!X284</f>
        <v>No cuantificado o S/0</v>
      </c>
      <c r="Y284" s="126" t="str">
        <f>[1]Sheet1!Y284</f>
        <v>Precisión en el cálculo de comisiones, disminución del trabajo operación para las áreas de Ventas y Facturación.</v>
      </c>
      <c r="Z284" s="45" t="str">
        <f>[1]Sheet1!Z284</f>
        <v>https://educorpperu-my.sharepoint.com/personal/diana_zapata_laureate_pe1/_layouts/15/Doc.aspx?sourcedoc=%7BF5478423-8C64-44F8-990B-A3F799FAAB2E%7D&amp;file=M%C3%B3dulo%20de%20transferencia%20de%20obligaciones%20%E2%80%93Habi_Marco%20Zu%C3%B1iga%20Leiva.pptx&amp;action=edit&amp;mobileredirect=true</v>
      </c>
      <c r="AA284" s="45">
        <f>[1]Sheet1!AA284</f>
        <v>1.2000000000000002</v>
      </c>
    </row>
    <row r="285" spans="1:27" ht="260.25" customHeight="1">
      <c r="A285" s="45">
        <f>[1]Sheet1!A285</f>
        <v>311</v>
      </c>
      <c r="B285" s="125">
        <f>[1]Sheet1!B285</f>
        <v>46225.3977199074</v>
      </c>
      <c r="C285" s="125">
        <f>[1]Sheet1!C285</f>
        <v>46225.459664351903</v>
      </c>
      <c r="D285" s="126" t="str">
        <f>[1]Sheet1!D285</f>
        <v>jorge.castro@laureate.pe</v>
      </c>
      <c r="E285" s="126" t="str">
        <f>[1]Sheet1!E285</f>
        <v>Ronald Benites</v>
      </c>
      <c r="F285" s="126" t="str">
        <f>[1]Sheet1!F285</f>
        <v>[Horacius 2] - Integración con aplicativo UPC (CRM)</v>
      </c>
      <c r="G285" s="126" t="str">
        <f>[1]Sheet1!G285</f>
        <v>Necesitamos implementar Horacius como solución IAM corporativa para transformar el modelo actual hacia un esquema centralizado, automatizado y gobernado del ciclo de vida de identidades y accesos, logrando eficiencia operativa, cumplimiento SOX y mejora en los niveles de servicio a las áreas usuarias.</v>
      </c>
      <c r="H285" s="126" t="str">
        <f>[1]Sheet1!H285</f>
        <v>LAU</v>
      </c>
      <c r="I285" s="126" t="str">
        <f>[1]Sheet1!I285</f>
        <v>Humberto Marotta - Tecnologías y transformación digital</v>
      </c>
      <c r="J285" s="126" t="str">
        <f>[1]Sheet1!J285</f>
        <v>Henry Longa</v>
      </c>
      <c r="K285" s="126" t="str">
        <f>[1]Sheet1!K285</f>
        <v>https://educorpperu-my.sharepoint.com/personal/diana_zapata_laureate_pe1/Documents/Aplicaciones/Microsoft%20Forms/REGISTRO%20DE%20INICIATIVAS%20-%20GESTI%C3%93N%20DE%20LA%20DEMANDA%20(2%201/Pregunta/Aprobaci%C3%B3n%20Humberto%20Morotta_Jorge%20Castro%20Quispe.pdf</v>
      </c>
      <c r="L285" s="126" t="str">
        <f>[1]Sheet1!L285</f>
        <v>Gerson Vereau</v>
      </c>
      <c r="M285" s="82">
        <f>[1]Sheet1!M285</f>
        <v>46237</v>
      </c>
      <c r="N285" s="82" t="str">
        <f>[1]Sheet1!N285</f>
        <v>No</v>
      </c>
      <c r="O285" s="126">
        <f>[1]Sheet1!O285</f>
        <v>0</v>
      </c>
      <c r="P285" s="126">
        <f>[1]Sheet1!P285</f>
        <v>0</v>
      </c>
      <c r="Q285" s="126" t="str">
        <f>[1]Sheet1!Q285</f>
        <v>Otro</v>
      </c>
      <c r="R285" s="126" t="str">
        <f>[1]Sheet1!R285</f>
        <v>"Actualmente, la gestión de identidades y accesos se realiza de forma descentralizada y con alta intervención manual, generando demoras en altas y ceses, reprocesos y dependencias operativas entre áreas. Esta situación incrementa el riesgo de observaciones SOX por incumplimientos en tiempos y falta de trazabilidad consolidada.
La ausencia de un modelo centralizado y gobernado limita la eficiencia operativa, afecta los niveles de servicio a las áreas usuarias y dificulta la estandarización bajo un enfoque GBS, impactando directamente en control interno y productividad."</v>
      </c>
      <c r="S285" s="126" t="str">
        <f>[1]Sheet1!S285</f>
        <v>"La gestión de identidades y accesos opera de forma centralizada y automatizada, con integración end-to-end entre HCM, Active Directory , Correo Corporativo y aplicaciones críticas. Las altas, cambios y ceses se ejecutan dentro de los plazos definidos, con trazabilidad completa y control de vencimiento automático de accesos temporales. El modelo se maneja estandarizado, mejora los SLA y reduce el riesgo de observaciones SOX."</v>
      </c>
      <c r="T285" s="126" t="str">
        <f>[1]Sheet1!T285</f>
        <v xml:space="preserve">Gestión de Accesos, IT Compliance, Gestión Recurso Humano , Gestión Académica, Comercial </v>
      </c>
      <c r="U285" s="126" t="str">
        <f>[1]Sheet1!U285</f>
        <v>Todos</v>
      </c>
      <c r="V285" s="126" t="str">
        <f>[1]Sheet1!V285</f>
        <v>Excelencia operativa</v>
      </c>
      <c r="W285" s="126" t="str">
        <f>[1]Sheet1!W285</f>
        <v>No</v>
      </c>
      <c r="X285" s="126" t="str">
        <f>[1]Sheet1!X285</f>
        <v>No cuantificado o S/0</v>
      </c>
      <c r="Y285" s="126" t="str">
        <f>[1]Sheet1!Y285</f>
        <v>"Fortalecimiento del gobierno corporativo y estandarización del control de accesos entre instituciones.
Mayor trazabilidad y transparencia en aprobaciones, reduciendo dependencia operativa y riesgo de error.
Disminución del riesgo reputacional y de incumplimiento de controles ITGC–SOX.
Mejora en la experiencia del colaborador mediante accesos oportunos y correctamente asignados.
Incremento en la madurez organizacional en gestión de identidades, habilitando futuras automatizaciones."</v>
      </c>
      <c r="Z285" s="45" t="str">
        <f>[1]Sheet1!Z285</f>
        <v>https://educorpperu-my.sharepoint.com/personal/diana_zapata_laureate_pe1/Documents/Aplicaciones/Microsoft%20Forms/REGISTRO%20DE%20INICIATIVAS%20-%20GESTI%C3%93N%20DE%20LA%20DEMANDA%20(2%201/Adjuntar%20sustentos%20que%20ayuden%20al%20entendimiento%20de/Roadmap%20Horacius%20fase%20II%20Per%C3%BA%20(propuesta)_Ron_Jorge%20Castro%20Quispe.pdf</v>
      </c>
      <c r="AA285" s="45">
        <f>[1]Sheet1!AA285</f>
        <v>1.2000000000000002</v>
      </c>
    </row>
    <row r="286" spans="1:27" ht="260.25" customHeight="1">
      <c r="A286" s="45">
        <f>[1]Sheet1!A286</f>
        <v>312</v>
      </c>
      <c r="B286" s="125">
        <f>[1]Sheet1!B286</f>
        <v>46225.477789351797</v>
      </c>
      <c r="C286" s="125">
        <f>[1]Sheet1!C286</f>
        <v>46225.494710648098</v>
      </c>
      <c r="D286" s="126" t="str">
        <f>[1]Sheet1!D286</f>
        <v>martha.apaza@laureate.pe</v>
      </c>
      <c r="E286" s="126" t="str">
        <f>[1]Sheet1!E286</f>
        <v>Martha Luisa Apaza Azurin</v>
      </c>
      <c r="F286" s="45" t="str">
        <f>[1]Sheet1!F286</f>
        <v>Solicitud de implementación de mejora del trámite de Retiro de Ciclo, orientado a corregir incidencias.</v>
      </c>
      <c r="G286" s="126" t="str">
        <f>[1]Sheet1!G286</f>
        <v xml:space="preserve">Necesitamos:
Implementar mejoras en el trámite de Retiro de Ciclo en Power Apps, permitiendo que los alumnos que no cuentan con una Carta de Permanencia vigente puedan ingresar su solicitud sin bloqueos y que los alumnos de la modalidad EPE puedan realizar el trámite de Retiro de Ciclo correctamente tanto en el Módulo A como en el Módulo B, sin restricciones generadas por la existencia de notas en el Módulo A.
Para eliminar las validaciones erróneas del sistema que impiden el ingreso del trámite, reducir la dependencia de ingresos manuales y garantizar que los estudiantes puedan gestionar su solicitud de manera oportuna y sin incidencias.
Logrando reducir la carga operativa del equipo de Retenciones, optimizar los tiempos de atención, disminuir los reclamos e incidencias, mejorar la experiencia del alumno y fortalecer la eficiencia y confiabilidad del proceso de Retiro de Ciclo.
</v>
      </c>
      <c r="H286" s="126" t="str">
        <f>[1]Sheet1!H286</f>
        <v>UPC</v>
      </c>
      <c r="I286" s="126" t="str">
        <f>[1]Sheet1!I286</f>
        <v>Álvaro Valdez - VP Operaciones</v>
      </c>
      <c r="J286" s="126" t="str">
        <f>[1]Sheet1!J286</f>
        <v>Jhoy Vargas</v>
      </c>
      <c r="K286" s="126" t="str">
        <f>[1]Sheet1!K286</f>
        <v>https://educorpperu-my.sharepoint.com/personal/diana_zapata_laureate_pe1/Documents/Aplicaciones/Microsoft%20Forms/REGISTRO%20DE%20INICIATIVAS%20-%20GESTI%C3%93N%20DE%20LA%20DEMANDA%20(2%201/Pregunta/APROBACION%20DE%20FRANCISCO%20SAMAME%20RETIRO%20DE%20CICL_Martha%20Luisa%20Apaza%20A.pdf</v>
      </c>
      <c r="L286" s="126" t="str">
        <f>[1]Sheet1!L286</f>
        <v>Franco Vera</v>
      </c>
      <c r="M286" s="82">
        <f>[1]Sheet1!M286</f>
        <v>46259</v>
      </c>
      <c r="N286" s="82" t="str">
        <f>[1]Sheet1!N286</f>
        <v>No</v>
      </c>
      <c r="O286" s="126">
        <f>[1]Sheet1!O286</f>
        <v>0</v>
      </c>
      <c r="P286" s="126">
        <f>[1]Sheet1!P286</f>
        <v>0</v>
      </c>
      <c r="Q286" s="126" t="str">
        <f>[1]Sheet1!Q286</f>
        <v>Otro</v>
      </c>
      <c r="R286" s="126" t="str">
        <f>[1]Sheet1!R286</f>
        <v xml:space="preserve">Actualmente, el trámite de Retiro de Ciclo en Power Apps presenta incidencias funcionales que impiden que algunos estudiantes puedan registrar su solicitud de manera correcta. Se han identificado dos escenarios principales:
•	Alumnos que no cuentan con una Carta de Permanencia vigente, pero el sistema los identifica erróneamente como si la tuvieran, bloqueando el ingreso del trámite. 
•	Alumnos de la modalidad EPE que no pueden realizar el Retiro de Ciclo del Módulo B porque el sistema detecta notas registradas en el Módulo A y restringe el proceso. Esta situación también está relacionada con la validación de cursos padre e hijo (parte teórica y parte práctica), donde la existencia de una nota en uno de los componentes ocasiona que el sistema impida el retiro del módulo correspondiente, aun cuando el alumno debería poder realizar el trámite de acuerdo con el reglamento Administrativo Académico.
Estas incidencias generan un impacto directo en la operación del negocio, ya que incrementan la cantidad de incidencias reportadas, generando al equipo de Retenciones a realizar gestiones manuales y excepcionales para atender los casos, aumentando la carga operativa, retrasan los tiempos de atención y generando insatisfacción por parte de los estudiantes. Asimismo, afectan la continuidad y confiabilidad del proceso de Retiro de Ciclo, al impedir que los alumnos puedan autogestionar su solicitud a través de la plataforma.
En caso de que la mejora no se implemente en la fecha requerida, la gestión continuará realizándose mediante validaciones e ingresos manuales, además del registro y seguimiento de incidencias con el equipo de TI (atención  de ticket incidencias) para cada caso presentado. No elimina la causa raíz del problema, incrementa la demanda operativa del equipo de Retenciones, prolonga los tiempos de atención manteniendo retrasos y una experiencia negativa para los estudiantes.
</v>
      </c>
      <c r="S286" s="126" t="str">
        <f>[1]Sheet1!S286</f>
        <v>Se espera que, luego de la implementación de esta iniciativa, el trámite de Retiro de Ciclo en Power Apps funcione de manera automática, estable y conforme a las reglas de negocio definidas. El sistema deberá permitir que los estudiantes sin una Carta de Permanencia vigente puedan ingresar su solicitud de Retiro de Ciclo sin bloqueos incorrectos. Asimismo, los alumnos de la modalidad EPE deberán poder realizar el retiro tanto del Módulo A como del Módulo B, sin que la existencia de notas en el Módulo A o las validaciones relacionadas con cursos padre e hijo (parte teóricos y parte prácticos) restrinjan el proceso cuando corresponda aplicar el retiro. Con esta implementación, el proceso será completamente autogestionable para el estudiante, reduciendo la necesidad de intervenciones manuales, ingresos por excepción y generación de incidencias hacia el equipo de TI. Esto permitirá optimizar los tiempos de atención, reducir los reclamos de los estudiantes y garantizar un proceso de Retiro de Ciclo más eficiente, confiable y alineado con el reglamento académico establecido.</v>
      </c>
      <c r="T286" s="126" t="str">
        <f>[1]Sheet1!T286</f>
        <v xml:space="preserve">Procesos impactados
•	Trámite de Retiro de Ciclo en Power Apps. 
•	Validación de Retiro de Ciclo para alumnos de modalidad EPE (Módulo A y Módulo B). 
•	Validación de cursos padre e hijo (componentes teóricos y prácticos) durante el proceso de retiro. 
•	Gestión y seguimiento de incidencias asociadas al trámite. 
Áreas impactadas
•	Retenciones (owner del proceso de Retiro de Ciclo). 
•	Equipo de soporte TI, responsable del mantenimiento y desarrollo de Power Apps. (Jessica Galarreta)
•	Secretaría Académica, por la validación del reglamento académicos relacionadas con el retiro y la gestión de cursos. 
•	Equipo Outbound, al reducir consultas y reclamos derivados de las incidencias. 
Usuarios impactados
•	Estudiantes de Pregrado que realizan el trámite de Retiro de Ciclo. 
•	Estudiantes de la modalidad EPE que solicitan el retiro del Módulo A o Módulo B. 
•	Equipo de Retenciones, quienes gestionan y realizan el seguimiento de los trámites. 
•	Equipos de TI, al disminuir la generación de incidencias y requerimientos de soporte relacionados con estas casuísticas. 
</v>
      </c>
      <c r="U286" s="126" t="str">
        <f>[1]Sheet1!U286</f>
        <v>Todos</v>
      </c>
      <c r="V286" s="126" t="str">
        <f>[1]Sheet1!V286</f>
        <v>Excelencia operativa</v>
      </c>
      <c r="W286" s="126" t="str">
        <f>[1]Sheet1!W286</f>
        <v>No</v>
      </c>
      <c r="X286" s="126" t="str">
        <f>[1]Sheet1!X286</f>
        <v>Entre S/100,000.00 y S/500,000.00</v>
      </c>
      <c r="Y286" s="126" t="str">
        <f>[1]Sheet1!Y286</f>
        <v xml:space="preserve">•	Mejora de la experiencia del estudiante al permitir que el trámite de Retiro de Ciclo pueda realizarse sin bloqueos ocasionados por validaciones erróneas del sistema. 
•	Incremento de la confiabilidad y estabilidad del proceso de Retiro de Ciclo en Power Apps, alineándolo con las reglas de negocio y normativas académicas. 
•	Reducción de la carga operativa del equipo de Retenciones al disminuir la necesidad de realizar ingresos manuales, gestiones excepcionales y seguimiento de incidencias. 
•	Disminución de consultas, reclamos y casos escalados hacia las áreas de Retenciones y TI. 
•	Optimización de los tiempos de atención y resolución de solicitudes de Retiro de Ciclo. 
•	Mayor eficiencia operativa al reducir reprocesos y dependencias de intervenciones manuales. 
•	Fortalecimiento de la calidad del servicio brindado al estudiante mediante un proceso más ágil, confiable y autogestionable. 
•	Reducción del riesgo de errores operativos derivados de gestiones manuales y de incidencias recurrentes en el sistema. 
</v>
      </c>
      <c r="Z286" s="45" t="str">
        <f>[1]Sheet1!Z286</f>
        <v>https://educorpperu-my.sharepoint.com/personal/diana_zapata_laureate_pe1/_layouts/15/Doc.aspx?sourcedoc=%7B553CEC42-3CE3-4778-AEFF-A4C5196101C3%7D&amp;file=Solicitud%20de%20requerimientos%20Mejoras%20tramite%20d_Martha%20Luisa%20Apaza%20A.pptx&amp;action=edit&amp;mobileredirect=true; https://educorpperu-my.sharepoint.com/personal/diana_zapata_laureate_pe1/_layouts/15/Doc.aspx?sourcedoc=%7B9E8D8035-F633-4E0E-99AF-B985BBBB4256%7D&amp;file=CARTA%20DE%20PERMANENCIA%202026_Martha%20Luisa%20Apaza%20A.xlsx&amp;action=default&amp;mobileredirect=true</v>
      </c>
      <c r="AA286" s="45">
        <f>[1]Sheet1!AA286</f>
        <v>1.5</v>
      </c>
    </row>
    <row r="287" spans="1:27" ht="260.25" customHeight="1">
      <c r="A287" s="45">
        <f>[1]Sheet1!A287</f>
        <v>314</v>
      </c>
      <c r="B287" s="125">
        <f>[1]Sheet1!B287</f>
        <v>46224.409328703703</v>
      </c>
      <c r="C287" s="125">
        <f>[1]Sheet1!C287</f>
        <v>46227.4695138889</v>
      </c>
      <c r="D287" s="126" t="str">
        <f>[1]Sheet1!D287</f>
        <v>franco.vera@laureate.pe</v>
      </c>
      <c r="E287" s="126" t="str">
        <f>[1]Sheet1!E287</f>
        <v>Franco Manuel Vera Sanchez</v>
      </c>
      <c r="F287" s="45" t="str">
        <f>[1]Sheet1!F287</f>
        <v>Instalación de equipos de seguridad electrónica CCTV y control de acceso en los almacenes UPN, UPC y CIB</v>
      </c>
      <c r="G287" s="126" t="str">
        <f>[1]Sheet1!G287</f>
        <v>Se requiere implementar una cámara IP y control de acceso a los almacenes, para eliminar posibles accesos indebidos. De tal manera que, se protejan los activos y que esta solución sea independiente de la plataforma corporativa de seguridad electrónica.</v>
      </c>
      <c r="H287" s="126" t="str">
        <f>[1]Sheet1!H287</f>
        <v>LAU</v>
      </c>
      <c r="I287" s="126" t="str">
        <f>[1]Sheet1!I287</f>
        <v>Álvaro Valdez - VP Operaciones</v>
      </c>
      <c r="J287" s="126" t="str">
        <f>[1]Sheet1!J287</f>
        <v xml:space="preserve">Raúl Córdova </v>
      </c>
      <c r="K287" s="126" t="str">
        <f>[1]Sheet1!K287</f>
        <v>https://educorpperu-my.sharepoint.com/personal/diana_zapata_laureate_pe1/Documents/Aplicaciones/Microsoft%20Forms/REGISTRO%20DE%20INICIATIVAS%20-%20GESTI%C3%93N%20DE%20LA%20DEMANDA%20(2%201/Pregunta/Implementacion%20CCTV%20y%20Control%20acceso%20almacene_Franco%20Manuel%20Vera%20S%201.pdf</v>
      </c>
      <c r="L287" s="126" t="str">
        <f>[1]Sheet1!L287</f>
        <v>Franco Vera</v>
      </c>
      <c r="M287" s="82">
        <f>[1]Sheet1!M287</f>
        <v>46387</v>
      </c>
      <c r="N287" s="82" t="str">
        <f>[1]Sheet1!N287</f>
        <v>No</v>
      </c>
      <c r="O287" s="126">
        <f>[1]Sheet1!O287</f>
        <v>0</v>
      </c>
      <c r="P287" s="126">
        <f>[1]Sheet1!P287</f>
        <v>0</v>
      </c>
      <c r="Q287" s="126" t="str">
        <f>[1]Sheet1!Q287</f>
        <v>Otro</v>
      </c>
      <c r="R287" s="126" t="str">
        <f>[1]Sheet1!R287</f>
        <v>Como resultado de la evaluación de seguridad, se identificó que 14 almacenes carecen de sistemas de videovigilancia (CCTV) y control de acceso, a pesar de albergar activos de alto valor. En consecuencia, se recomienda la implementación de estas soluciones de seguridad electrónica con el fin de mitigar riesgos, controlar el acceso al personal autorizado y fortalecer la protección de los bienes institucionales.</v>
      </c>
      <c r="S287" s="126" t="str">
        <f>[1]Sheet1!S287</f>
        <v>La solución deberá garantizar el monitoreo continuo de las áreas críticas, el registro y conservación de evidencias en video, el control de acceso mediante la autorización del personal, la trazabilidad de los ingresos y la capacidad de respuesta ante incidentes de seguridad. Asimismo, la implementación deberá cumplir con los estándares corporativos de infraestructura y seguridad electrónica, fortaleciendo los mecanismos de prevención, detección y control, y contribuyendo a la continuidad operativa y la protección del patrimonio institucional. La administración funcional de la solución estará a cargo del Jefe de Activos, quien será responsable de la gestión operativa del sistema, la supervisión de los accesos autorizados, la consulta de las evidencias de video cuando corresponda y el seguimiento de las incidencias relacionadas con la seguridad de los almacenes.</v>
      </c>
      <c r="T287" s="126" t="str">
        <f>[1]Sheet1!T287</f>
        <v>Los siguientes procesos: Gestión y administración de activos. Control de acceso a almacenes y áreas restringidas. Recepción, almacenamiento y despacho de bienes. Custodia y protección de activos institucionales. Gestión de incidentes de seguridad e investigaciones internas.
Monitoreo y verificación de eventos mediante CCTV. Auditoría y trazabilidad de ingresos y salidas del personal autorizado. Continuidad operativa de los almacenes.</v>
      </c>
      <c r="U287" s="126" t="str">
        <f>[1]Sheet1!U287</f>
        <v>Administrativos</v>
      </c>
      <c r="V287" s="126" t="str">
        <f>[1]Sheet1!V287</f>
        <v>Excelencia operativa</v>
      </c>
      <c r="W287" s="126" t="str">
        <f>[1]Sheet1!W287</f>
        <v>No</v>
      </c>
      <c r="X287" s="126" t="str">
        <f>[1]Sheet1!X287</f>
        <v>No cuantificado o S/0</v>
      </c>
      <c r="Y287" s="126" t="str">
        <f>[1]Sheet1!Y287</f>
        <v>Fortalecimiento de la seguridad patrimonial, mediante la protección de los almacenes que resguardan activos de alto valor.
Control de acceso al personal autorizado, garantizando la trazabilidad de los ingresos y salidas de cada almacén.
Monitoreo remoto de los almacenes, permitiendo al Jefe de Activos supervisar el estado de las instalaciones y verificar eventos cuando sea necesario.
Disponibilidad de evidencias de video, facilitando la investigación de incidentes y la atención de requerimientos de auditoría.
Reducción del riesgo de pérdidas, hurtos y accesos no autorizados, mediante la implementación de controles preventivos y de detección.
Mejora de los controles internos para la administración y custodia de los activos institucionales.
Cumplimiento de los estándares corporativos de seguridad electrónica, fortaleciendo la gestión de riesgos y la protección del patrimonio institucional.</v>
      </c>
      <c r="Z287" s="45" t="str">
        <f>[1]Sheet1!Z287</f>
        <v>https://educorpperu-my.sharepoint.com/personal/diana_zapata_laureate_pe1/_layouts/15/Doc.aspx?sourcedoc=%7BA9CC76CF-9ECA-475A-9141-C4C49550D716%7D&amp;file=Gesti%C3%B3n%20de%20iniciativas%20-%20Proceso%20y%20registro%20-_Franco%20Manuel%20Vera%20S.pptx&amp;action=edit&amp;mobileredirect=true</v>
      </c>
      <c r="AA287" s="45">
        <f>[1]Sheet1!AA287</f>
        <v>0.60000000000000009</v>
      </c>
    </row>
    <row r="288" spans="1:27" ht="260.25" customHeight="1">
      <c r="A288" s="45">
        <f>[1]Sheet1!A288</f>
        <v>318</v>
      </c>
      <c r="B288" s="125">
        <f>[1]Sheet1!B288</f>
        <v>46227.546875</v>
      </c>
      <c r="C288" s="125">
        <f>[1]Sheet1!C288</f>
        <v>46227.698263888902</v>
      </c>
      <c r="D288" s="126" t="str">
        <f>[1]Sheet1!D288</f>
        <v>carlos.tunoque@upc.pe</v>
      </c>
      <c r="E288" s="126" t="str">
        <f>[1]Sheet1!E288</f>
        <v>Carlos Eduardo Tuñoque Yco</v>
      </c>
      <c r="F288" s="45" t="str">
        <f>[1]Sheet1!F288</f>
        <v>Independización de la red de CCTV + Centralización de CCTV</v>
      </c>
      <c r="G288" s="126" t="str">
        <f>[1]Sheet1!G288</f>
        <v>•	Fase 1 – Servicio de Análisis y Levantamiento de Información
o	Esta etapa tiene como objetivo realizar un diagnóstico integral de la infraestructura actual de CCTV, validando la información existente y generando todos los insumos técnicos necesarios para la implementación del proyecto. Entre los principales entregables se encuentran:
	Levantamiento y actualización de la infraestructura de red asociada al CCTV.
	Validación de inventarios y planos.
	Trazabilidad entre cámaras, switches y cuartos de comunicaciones.
	Identificación de brechas de infraestructura.
	Propuesta de arquitectura conceptual para la independización de la red (Actualmente con redes y comunicaciones).
	Dimensionamiento preliminar, estimación de costos y cronograma referencial de implementación.
•	Fase 2 – Licitación para la Implementación
o	Con la información obtenida durante la Fase 1 se actualizarán los TDR y se iniciará el proceso de licitación para la ejecución de los proyectos contemplados dentro del programa de modernización de seguridad electrónica. Los documentos considerados son:
	01. TDR – Independización de la Red de CCTV (UPC – LCT).
	02. TDR – Implementación del CCTV Central (UPC – LCT).
	03. TDR – Monitoreo de Paneles de Detección de Incendio (UPC – LCT).
	04. TDR – Renovación del Sistema de Intrusión (UPC – LCT).
	05. TDR – Servicio de Monitoreo de Alarmas (UPC – LCT).
A fin de que la Dirección pueda tomar una decisión debidamente sustentada, agradeceré que el equipo técnico de TI (Infraestructura, Redes y Telefonía, y Seguridad de la Información) pueda emitir su apreciación técnica respecto a la viabilidad de la propuesta, así como las restricciones, condiciones o parámetros que deberían considerarse en función de los estándares que tienen definidos. En función de dichas recomendaciones, se definirán los siguientes pasos del proyecto.</v>
      </c>
      <c r="H288" s="126" t="str">
        <f>[1]Sheet1!H288</f>
        <v>CORP</v>
      </c>
      <c r="I288" s="126" t="str">
        <f>[1]Sheet1!I288</f>
        <v>Álvaro Valdez - VP Operaciones</v>
      </c>
      <c r="J288" s="126" t="str">
        <f>[1]Sheet1!J288</f>
        <v xml:space="preserve">Alexander Sindical </v>
      </c>
      <c r="K288" s="126" t="str">
        <f>[1]Sheet1!K288</f>
        <v>https://educorpperu-my.sharepoint.com/personal/diana_zapata_laureate_pe1/Documents/Aplicaciones/Microsoft%20Forms/REGISTRO%20DE%20INICIATIVAS%20-%20GESTI%C3%93N%20DE%20LA%20DEMANDA%20(2%201/Pregunta/Aprobaci%C3%B3n%20Frida%20Cortavitarte_Carlos%20Eduardo%20Tu%C3%B1oq.pdf</v>
      </c>
      <c r="L288" s="126" t="str">
        <f>[1]Sheet1!L288</f>
        <v>Franco Vera</v>
      </c>
      <c r="M288" s="82">
        <f>[1]Sheet1!M288</f>
        <v>46258</v>
      </c>
      <c r="N288" s="82" t="str">
        <f>[1]Sheet1!N288</f>
        <v>No</v>
      </c>
      <c r="O288" s="126">
        <f>[1]Sheet1!O288</f>
        <v>0</v>
      </c>
      <c r="P288" s="126">
        <f>[1]Sheet1!P288</f>
        <v>0</v>
      </c>
      <c r="Q288" s="126" t="str">
        <f>[1]Sheet1!Q288</f>
        <v>Seguridad TI</v>
      </c>
      <c r="R288" s="126" t="str">
        <f>[1]Sheet1!R288</f>
        <v>Actualmente, el sistema de CCTV de UPC opera sobre una infraestructura de red compartida con otros servicios institucionales, como datos, voz, WiFi, control de accesos y otros sistemas tecnológicos. Si bien existe segmentación mediante VLAN, el tráfico de CCTV continúa dependiendo de switches, enlaces, gabinetes y recursos de red compartidos. Esto limita la capacidad de garantizar de forma permanente el rendimiento, la disponibilidad y la escalabilidad del sistema de videovigilancia. 
El principal impacto para el negocio radica en el riesgo de afectación de la visualización centralizada de cámaras, la posible degradación del servicio, la dependencia de la capacidad actual de la red y las restricciones para el crecimiento futuro del sistema CCTV, así como el riesgo recurrente de que un switch pueda ser apagado o desconectado por error de algún proveedor. Asimismo, se ha identificado que la independización es el ideal técnicamente tomando como referencia el modelo de UPN en cuanto a independización de red; sin embargo, para su implementación en UPC y Laureate deberá adecuarse a la capacidad instalada, madurez operativa y condiciones propias de UPC, considerando las diferencias de infraestructura, distancias de cableado, capacidad en gabinetes, espacios técnicos y estándares corporativos de TI y Seguridad de la Información.
De no implementarse en la fecha requerida, la gestión temporal continuaría mediante la operación actual: CCTV segmentado lógicamente por VLAN, visualización centralizada bajo la capacidad disponible y monitoreo operativo desde Seguridad, con validación técnica de TI para cualquier ampliación o requerimiento adicional de ancho de banda, evitando exceder la capacidad proyectada del sistema.</v>
      </c>
      <c r="S288" s="126" t="str">
        <f>[1]Sheet1!S288</f>
        <v>Se espera contar con una arquitectura de solución técnicamente validada para la independización progresiva del sistema de CCTV, que permita reducir riesgos técnicos y sustentar adecuadamente la etapa de implementación. El escenario deseado contempla una primera fase de análisis y levantamiento de información, orientada a diagnosticar integralmente la infraestructura actual de CCTV, validar inventarios y planos, establecer trazabilidad entre cámaras, switches y cuartos de comunicaciones, identificar brechas, proponer una arquitectura conceptual, dimensionar costos y definir un cronograma referencial.  Con dicha información, se espera actualizar los TDR e iniciar posteriormente la licitación para la implementación de los proyectos de modernización de seguridad electrónica, incluyendo la independización de la red CCTV, implementación del CCTV central, monitoreo de paneles de detección de incendio, renovación del sistema de intrusión y servicio de monitoreo de alarmas.  La solución final deberá permitir que el CCTV opere con mayor control, disponibilidad, seguridad, escalabilidad y alineamiento a los estándares corporativos de TI y Seguridad de la Información.</v>
      </c>
      <c r="T288" s="126" t="str">
        <f>[1]Sheet1!T288</f>
        <v>La iniciativa impacta principalmente los procesos de seguridad electrónica, videovigilancia, monitoreo centralizado, gestión de incidentes, continuidad operativa y administración de infraestructura tecnológica asociada al CCTV.
Las áreas involucradas o impactadas son:
•	Dirección de Riesgos y Seguridad / Seguridad Física y Electrónica: responsable de la necesidad operativa, priorización funcional y seguimiento del proyecto. 
•	TI — Infraestructura, Redes y Telefonía: responsable de validar arquitectura de red, conectividad, switches, enlaces, gabinetes, ancho de banda y restricciones técnicas. 
•	Seguridad de la Información: responsable de validar el cumplimiento de estándares corporativos, segmentación, riesgos de exposición y controles de seguridad. 
•	Compras: responsable del proceso de selección del proveedor especializado y posterior licitación. 
•	Operaciones / Infraestructura / Real Estate: involucrados en caso se requieran adecuaciones físicas, gabinetes, cuartos técnicos, canalizaciones, energía o espacios adicionales. 
•	Campus y sedes UPC/LCT: usuarios operativos impactados por la modernización, visualización y continuidad del sistema CCTV. 
•	SPO, de corresponder, como área a mantener alineada respecto al nuevo enfoque, alcance y planificación del proyecto. 
La conformidad de estas áreas será necesaria para validar restricciones, viabilidad, costos, tiempos y condiciones de implementación antes de avanzar a la fase de ejecución.</v>
      </c>
      <c r="U288" s="126" t="str">
        <f>[1]Sheet1!U288</f>
        <v>Todos</v>
      </c>
      <c r="V288" s="126" t="str">
        <f>[1]Sheet1!V288</f>
        <v>Excelencia operativa</v>
      </c>
      <c r="W288" s="126" t="str">
        <f>[1]Sheet1!W288</f>
        <v>No</v>
      </c>
      <c r="X288" s="126" t="str">
        <f>[1]Sheet1!X288</f>
        <v>No cuantificado o S/0</v>
      </c>
      <c r="Y288" s="126" t="str">
        <f>[1]Sheet1!Y288</f>
        <v>La iniciativa permitirá reducir riesgos técnicos y operativos asociados a la operación actual del sistema de CCTV, fortaleciendo la disponibilidad, estabilidad y escalabilidad de la videovigilancia en los campus y sedes UPC. Asimismo, facilitará una toma de decisiones basada en información técnica validada, permitiendo identificar brechas de infraestructura, dimensionar adecuadamente costos y tiempos, y definir una arquitectura de solución alineada a los estándares corporativos de Redes y Comunidaciones, Infraestructura de TI y Seguridad de la Información.
Adicionalmente, contribuirá a mejorar la continuidad operativa, optimizar la gestión del monitoreo centralizado, reducir la dependencia de infraestructura compartida y establecer una base técnica sólida para futuras ampliaciones del sistema CCTV.</v>
      </c>
      <c r="Z288" s="45" t="str">
        <f>[1]Sheet1!Z288</f>
        <v>https://educorpperu-my.sharepoint.com/personal/diana_zapata_laureate_pe1/Documents/Aplicaciones/Microsoft%20Forms/REGISTRO%20DE%20INICIATIVAS%20-%20GESTI%C3%93N%20DE%20LA%20DEMANDA%20(2%201/Adjuntar%20sustentos%20que%20ayuden%20al%20entendimiento%20de/Independizaci%C3%B3n%20de%20CCTV%20-%20v01%20(2)_Carlos%20Eduardo%20Tu%C3%B1oq.pdf; https://educorpperu-my.sharepoint.com/personal/diana_zapata_laureate_pe1/_layouts/15/Doc.aspx?sourcedoc=%7B383D53CE-1150-4A88-AF7D-6B64207083E4%7D&amp;file=04.%20TDR%20-%20Centralizaci%C3%B3n%20del%20Sistema%20de%20CCTV_Carlos%20Eduardo%20Tu%C3%B1oq.docx&amp;action=default&amp;mobileredirect=true; https://educorpperu-my.sharepoint.com/personal/diana_zapata_laureate_pe1/_layouts/15/Doc.aspx?sourcedoc=%7B860B00AD-4736-4F96-9DB9-AE218778A20C%7D&amp;file=03.%20TDR%20-%20Servicio%20de%20Monitoreo%20de%20Alarmas%20(U_Carlos%20Eduardo%20Tu%C3%B1oq.docx&amp;action=default&amp;mobileredirect=true; https://educorpperu-my.sharepoint.com/personal/diana_zapata_laureate_pe1/_layouts/15/Doc.aspx?sourcedoc=%7B5E1753DE-D35F-43A2-B6C8-7D57B927C495%7D&amp;file=02.%20TDR%20-%20Renovaci%C3%B3n%20del%20Sistema%20de%20Intrusi%C3%B3n_Carlos%20Eduardo%20Tu%C3%B1oq.docx&amp;action=default&amp;mobileredirect=true; https://educorpperu-my.sharepoint.com/personal/diana_zapata_laureate_pe1/_layouts/15/Doc.aspx?sourcedoc=%7B5A4A4F96-23E9-48A9-A43C-176C1AE29CCE%7D&amp;file=01.%20TDR%20-%20Monitoreo%20de%20Paneles%20de%20Detecci%C3%B3n%20d_Carlos%20Eduardo%20Tu%C3%B1oq.docx&amp;action=default&amp;mobileredirect=true; https://educorpperu-my.sharepoint.com/personal/diana_zapata_laureate_pe1/_layouts/15/Doc.aspx?sourcedoc=%7B6575E1D0-DA6A-4A52-B915-3D222B35DC24%7D&amp;file=00.%20TDR%20-%20Fase%201%20Analisis%20y%20Levantamiento%20Red_Carlos%20Eduardo%20Tu%C3%B1oq.docx&amp;action=default&amp;mobileredirect=true</v>
      </c>
      <c r="AA288" s="45">
        <f>[1]Sheet1!AA288</f>
        <v>2.0999999999999996</v>
      </c>
    </row>
    <row r="289" spans="1:27" ht="260.25" customHeight="1">
      <c r="A289" s="45">
        <f>[1]Sheet1!A289</f>
        <v>319</v>
      </c>
      <c r="B289" s="125">
        <f>[1]Sheet1!B289</f>
        <v>46228.787835648203</v>
      </c>
      <c r="C289" s="125">
        <f>[1]Sheet1!C289</f>
        <v>46228.800671296303</v>
      </c>
      <c r="D289" s="126" t="str">
        <f>[1]Sheet1!D289</f>
        <v>franco.vera@laureate.pe</v>
      </c>
      <c r="E289" s="126" t="str">
        <f>[1]Sheet1!E289</f>
        <v>Franco Manuel Vera Sanchez</v>
      </c>
      <c r="F289" s="45" t="str">
        <f>[1]Sheet1!F289</f>
        <v>CIBERTEC POLO IT AREQUIPA</v>
      </c>
      <c r="G289" s="126" t="str">
        <f>[1]Sheet1!G289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89" s="126" t="str">
        <f>[1]Sheet1!H289</f>
        <v>CIB</v>
      </c>
      <c r="I289" s="126" t="str">
        <f>[1]Sheet1!I289</f>
        <v>Danilo Tauil - GM TecVoc</v>
      </c>
      <c r="J289" s="126" t="str">
        <f>[1]Sheet1!J289</f>
        <v>Paola Mora</v>
      </c>
      <c r="K289" s="126" t="str">
        <f>[1]Sheet1!K289</f>
        <v>https://educorpperu-my.sharepoint.com/personal/diana_zapata_laureate_pe1/Documents/Aplicaciones/Microsoft%20Forms/REGISTRO%20DE%20INICIATIVAS%20-%20GESTI%C3%93N%20DE%20LA%20DEMANDA%20(2%201/Pregunta/Correo%20aprobacion%20GTH_Franco%20Manuel%20Vera%20S_Franco%20Manuel%20Vera%20S.pdf</v>
      </c>
      <c r="L289" s="126" t="str">
        <f>[1]Sheet1!L289</f>
        <v>Franco Vera</v>
      </c>
      <c r="M289" s="82">
        <f>[1]Sheet1!M289</f>
        <v>46327</v>
      </c>
      <c r="N289" s="82" t="str">
        <f>[1]Sheet1!N289</f>
        <v>No</v>
      </c>
      <c r="O289" s="126">
        <f>[1]Sheet1!O289</f>
        <v>0</v>
      </c>
      <c r="P289" s="126">
        <f>[1]Sheet1!P289</f>
        <v>0</v>
      </c>
      <c r="Q289" s="126" t="str">
        <f>[1]Sheet1!Q289</f>
        <v>Otro</v>
      </c>
      <c r="R289" s="126" t="str">
        <f>[1]Sheet1!R289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89" s="126" t="str">
        <f>[1]Sheet1!S289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89" s="126" t="str">
        <f>[1]Sheet1!T289</f>
        <v>.</v>
      </c>
      <c r="U289" s="126" t="str">
        <f>[1]Sheet1!U289</f>
        <v>Alumnos</v>
      </c>
      <c r="V289" s="126" t="str">
        <f>[1]Sheet1!V289</f>
        <v>Experiencia</v>
      </c>
      <c r="W289" s="126" t="str">
        <f>[1]Sheet1!W289</f>
        <v>No</v>
      </c>
      <c r="X289" s="126" t="str">
        <f>[1]Sheet1!X289</f>
        <v>Mayor a S/500,000.00</v>
      </c>
      <c r="Y289" s="126" t="str">
        <f>[1]Sheet1!Y289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89" s="45" t="str">
        <f>[1]Sheet1!Z289</f>
        <v>https://educorpperu-my.sharepoint.com/personal/diana_zapata_laureate_pe1/_layouts/15/Doc.aspx?sourcedoc=%7BFE13B676-4370-49E4-829E-2A5145B4B7F6%7D&amp;file=Gesti%C3%B3n%20de%20iniciativas%20-%20Proceso%20y%20registro_Franco%20Manuel%20Vera%20S.pptx&amp;action=edit&amp;mobileredirect=true</v>
      </c>
      <c r="AA289" s="45">
        <f>[1]Sheet1!AA289</f>
        <v>1.9</v>
      </c>
    </row>
    <row r="290" spans="1:27" ht="260.25" customHeight="1">
      <c r="A290" s="45">
        <f>[1]Sheet1!A290</f>
        <v>320</v>
      </c>
      <c r="B290" s="125">
        <f>[1]Sheet1!B290</f>
        <v>46228.800763888903</v>
      </c>
      <c r="C290" s="125">
        <f>[1]Sheet1!C290</f>
        <v>46228.803553240701</v>
      </c>
      <c r="D290" s="126" t="str">
        <f>[1]Sheet1!D290</f>
        <v>franco.vera@laureate.pe</v>
      </c>
      <c r="E290" s="126" t="str">
        <f>[1]Sheet1!E290</f>
        <v>Franco Manuel Vera Sanchez</v>
      </c>
      <c r="F290" s="45" t="str">
        <f>[1]Sheet1!F290</f>
        <v>CIBERTEC POLO IT SJM</v>
      </c>
      <c r="G290" s="126" t="str">
        <f>[1]Sheet1!G290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0" s="126" t="str">
        <f>[1]Sheet1!H290</f>
        <v>CIB</v>
      </c>
      <c r="I290" s="126" t="str">
        <f>[1]Sheet1!I290</f>
        <v>Danilo Tauil - GM TecVoc</v>
      </c>
      <c r="J290" s="126" t="str">
        <f>[1]Sheet1!J290</f>
        <v>Paola Mora</v>
      </c>
      <c r="K290" s="126" t="str">
        <f>[1]Sheet1!K290</f>
        <v>https://educorpperu-my.sharepoint.com/personal/diana_zapata_laureate_pe1/Documents/Aplicaciones/Microsoft%20Forms/REGISTRO%20DE%20INICIATIVAS%20-%20GESTI%C3%93N%20DE%20LA%20DEMANDA%20(2%201/Pregunta/RE_%20ESTATUS%20LEAN+IA%20-%20ESTIMACI%C3%93N%20TI_%20APROBACI_Franco%20Manuel%20Vera%20S%202.pdf</v>
      </c>
      <c r="L290" s="126" t="str">
        <f>[1]Sheet1!L290</f>
        <v>Franco Vera</v>
      </c>
      <c r="M290" s="82">
        <f>[1]Sheet1!M290</f>
        <v>46327</v>
      </c>
      <c r="N290" s="82" t="str">
        <f>[1]Sheet1!N290</f>
        <v>No</v>
      </c>
      <c r="O290" s="126">
        <f>[1]Sheet1!O290</f>
        <v>0</v>
      </c>
      <c r="P290" s="126">
        <f>[1]Sheet1!P290</f>
        <v>0</v>
      </c>
      <c r="Q290" s="126" t="str">
        <f>[1]Sheet1!Q290</f>
        <v>Otro</v>
      </c>
      <c r="R290" s="126" t="str">
        <f>[1]Sheet1!R290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0" s="126" t="str">
        <f>[1]Sheet1!S290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0" s="126" t="str">
        <f>[1]Sheet1!T290</f>
        <v>.</v>
      </c>
      <c r="U290" s="126" t="str">
        <f>[1]Sheet1!U290</f>
        <v>Alumnos</v>
      </c>
      <c r="V290" s="126" t="str">
        <f>[1]Sheet1!V290</f>
        <v>Experiencia</v>
      </c>
      <c r="W290" s="126" t="str">
        <f>[1]Sheet1!W290</f>
        <v>No</v>
      </c>
      <c r="X290" s="126" t="str">
        <f>[1]Sheet1!X290</f>
        <v>Mayor a S/500,000.00</v>
      </c>
      <c r="Y290" s="126" t="str">
        <f>[1]Sheet1!Y290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0" s="45" t="str">
        <f>[1]Sheet1!Z290</f>
        <v>https://educorpperu-my.sharepoint.com/personal/diana_zapata_laureate_pe1/_layouts/15/Doc.aspx?sourcedoc=%7B77E639EE-FF96-40FC-B479-CAFD418FD773%7D&amp;file=Gesti%C3%B3n%20de%20iniciativas%20-%20Proceso%20y%20registro_Franco%20Manuel%20Vera%20S%201.pptx&amp;action=edit&amp;mobileredirect=true</v>
      </c>
      <c r="AA290" s="45">
        <f>[1]Sheet1!AA290</f>
        <v>1.9</v>
      </c>
    </row>
    <row r="291" spans="1:27" ht="260.25" customHeight="1">
      <c r="A291" s="45">
        <f>[1]Sheet1!A291</f>
        <v>321</v>
      </c>
      <c r="B291" s="125">
        <f>[1]Sheet1!B291</f>
        <v>46228.803645833301</v>
      </c>
      <c r="C291" s="125">
        <f>[1]Sheet1!C291</f>
        <v>46228.805069444403</v>
      </c>
      <c r="D291" s="126" t="str">
        <f>[1]Sheet1!D291</f>
        <v>franco.vera@laureate.pe</v>
      </c>
      <c r="E291" s="126" t="str">
        <f>[1]Sheet1!E291</f>
        <v>Franco Manuel Vera Sanchez</v>
      </c>
      <c r="F291" s="45" t="str">
        <f>[1]Sheet1!F291</f>
        <v>CIBERTEC POLO IT PIURA</v>
      </c>
      <c r="G291" s="126" t="str">
        <f>[1]Sheet1!G291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1" s="126" t="str">
        <f>[1]Sheet1!H291</f>
        <v>CIB</v>
      </c>
      <c r="I291" s="126" t="str">
        <f>[1]Sheet1!I291</f>
        <v>Danilo Tauil - GM TecVoc</v>
      </c>
      <c r="J291" s="126" t="str">
        <f>[1]Sheet1!J291</f>
        <v>Paola Mora</v>
      </c>
      <c r="K291" s="126" t="str">
        <f>[1]Sheet1!K291</f>
        <v>https://educorpperu-my.sharepoint.com/personal/diana_zapata_laureate_pe1/Documents/Aplicaciones/Microsoft%20Forms/REGISTRO%20DE%20INICIATIVAS%20-%20GESTI%C3%93N%20DE%20LA%20DEMANDA%20(2%201/Pregunta/RE_%20ESTATUS%20LEAN+IA%20-%20ESTIMACI%C3%93N%20TI_%20APROBACI_Franco%20Manuel%20Vera%20S%203.pdf</v>
      </c>
      <c r="L291" s="126" t="str">
        <f>[1]Sheet1!L291</f>
        <v>Franco Vera</v>
      </c>
      <c r="M291" s="82">
        <f>[1]Sheet1!M291</f>
        <v>46327</v>
      </c>
      <c r="N291" s="82" t="str">
        <f>[1]Sheet1!N291</f>
        <v>No</v>
      </c>
      <c r="O291" s="126">
        <f>[1]Sheet1!O291</f>
        <v>0</v>
      </c>
      <c r="P291" s="126">
        <f>[1]Sheet1!P291</f>
        <v>0</v>
      </c>
      <c r="Q291" s="126" t="str">
        <f>[1]Sheet1!Q291</f>
        <v>Otro</v>
      </c>
      <c r="R291" s="126" t="str">
        <f>[1]Sheet1!R291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1" s="126" t="str">
        <f>[1]Sheet1!S291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1" s="126" t="str">
        <f>[1]Sheet1!T291</f>
        <v>.</v>
      </c>
      <c r="U291" s="126" t="str">
        <f>[1]Sheet1!U291</f>
        <v>Alumnos</v>
      </c>
      <c r="V291" s="126" t="str">
        <f>[1]Sheet1!V291</f>
        <v>Experiencia</v>
      </c>
      <c r="W291" s="126" t="str">
        <f>[1]Sheet1!W291</f>
        <v>No</v>
      </c>
      <c r="X291" s="126" t="str">
        <f>[1]Sheet1!X291</f>
        <v>Mayor a S/500,000.00</v>
      </c>
      <c r="Y291" s="126" t="str">
        <f>[1]Sheet1!Y291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1" s="45" t="str">
        <f>[1]Sheet1!Z291</f>
        <v>https://educorpperu-my.sharepoint.com/personal/diana_zapata_laureate_pe1/_layouts/15/Doc.aspx?sourcedoc=%7B10F4171A-7579-4F3D-8DF0-8A04C35F3A7B%7D&amp;file=Gesti%C3%B3n%20de%20iniciativas%20-%20Proceso%20y%20registro_Franco%20Manuel%20Vera%20S%202.pptx&amp;action=edit&amp;mobileredirect=true</v>
      </c>
      <c r="AA291" s="45">
        <f>[1]Sheet1!AA291</f>
        <v>1.9</v>
      </c>
    </row>
    <row r="292" spans="1:27" ht="260.25" customHeight="1">
      <c r="A292" s="45">
        <f>[1]Sheet1!A292</f>
        <v>322</v>
      </c>
      <c r="B292" s="125">
        <f>[1]Sheet1!B292</f>
        <v>46228.805428240703</v>
      </c>
      <c r="C292" s="125">
        <f>[1]Sheet1!C292</f>
        <v>46228.8069791667</v>
      </c>
      <c r="D292" s="126" t="str">
        <f>[1]Sheet1!D292</f>
        <v>franco.vera@laureate.pe</v>
      </c>
      <c r="E292" s="126" t="str">
        <f>[1]Sheet1!E292</f>
        <v>Franco Manuel Vera Sanchez</v>
      </c>
      <c r="F292" s="45" t="str">
        <f>[1]Sheet1!F292</f>
        <v>CIBERTEC POLO IT CONSOLIDADO</v>
      </c>
      <c r="G292" s="126" t="str">
        <f>[1]Sheet1!G292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2" s="126" t="str">
        <f>[1]Sheet1!H292</f>
        <v>CIB</v>
      </c>
      <c r="I292" s="126" t="str">
        <f>[1]Sheet1!I292</f>
        <v>Danilo Tauil - GM TecVoc</v>
      </c>
      <c r="J292" s="126" t="str">
        <f>[1]Sheet1!J292</f>
        <v>Paola Mora</v>
      </c>
      <c r="K292" s="126" t="str">
        <f>[1]Sheet1!K292</f>
        <v>https://educorpperu-my.sharepoint.com/personal/diana_zapata_laureate_pe1/Documents/Aplicaciones/Microsoft%20Forms/REGISTRO%20DE%20INICIATIVAS%20-%20GESTI%C3%93N%20DE%20LA%20DEMANDA%20(2%201/Pregunta/RE_%20ESTATUS%20LEAN+IA%20-%20ESTIMACI%C3%93N%20TI_%20APROBACI_Franco%20Manuel%20Vera%20S%204.pdf</v>
      </c>
      <c r="L292" s="126" t="str">
        <f>[1]Sheet1!L292</f>
        <v>Franco Vera</v>
      </c>
      <c r="M292" s="82">
        <f>[1]Sheet1!M292</f>
        <v>46327</v>
      </c>
      <c r="N292" s="82" t="str">
        <f>[1]Sheet1!N292</f>
        <v>No</v>
      </c>
      <c r="O292" s="126">
        <f>[1]Sheet1!O292</f>
        <v>0</v>
      </c>
      <c r="P292" s="126">
        <f>[1]Sheet1!P292</f>
        <v>0</v>
      </c>
      <c r="Q292" s="126" t="str">
        <f>[1]Sheet1!Q292</f>
        <v>Otro</v>
      </c>
      <c r="R292" s="126" t="str">
        <f>[1]Sheet1!R292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2" s="126" t="str">
        <f>[1]Sheet1!S292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2" s="126" t="str">
        <f>[1]Sheet1!T292</f>
        <v>.</v>
      </c>
      <c r="U292" s="126" t="str">
        <f>[1]Sheet1!U292</f>
        <v>Alumnos</v>
      </c>
      <c r="V292" s="126" t="str">
        <f>[1]Sheet1!V292</f>
        <v>Experiencia</v>
      </c>
      <c r="W292" s="126" t="str">
        <f>[1]Sheet1!W292</f>
        <v>No</v>
      </c>
      <c r="X292" s="126" t="str">
        <f>[1]Sheet1!X292</f>
        <v>Mayor a S/500,000.00</v>
      </c>
      <c r="Y292" s="126" t="str">
        <f>[1]Sheet1!Y292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2" s="45" t="str">
        <f>[1]Sheet1!Z292</f>
        <v>https://educorpperu-my.sharepoint.com/personal/diana_zapata_laureate_pe1/_layouts/15/Doc.aspx?sourcedoc=%7B295BC3DA-A840-45FF-A723-B3216CC8AAF3%7D&amp;file=Gesti%C3%B3n%20de%20iniciativas%20-%20Proceso%20y%20registro_Franco%20Manuel%20Vera%20S%203.pptx&amp;action=edit&amp;mobileredirect=true</v>
      </c>
      <c r="AA292" s="45">
        <f>[1]Sheet1!AA292</f>
        <v>1.9</v>
      </c>
    </row>
    <row r="293" spans="1:27" ht="260.25" customHeight="1">
      <c r="A293" s="45">
        <f>[1]Sheet1!A293</f>
        <v>323</v>
      </c>
      <c r="B293" s="125">
        <f>[1]Sheet1!B293</f>
        <v>46228.807037036997</v>
      </c>
      <c r="C293" s="125">
        <f>[1]Sheet1!C293</f>
        <v>46228.808217592603</v>
      </c>
      <c r="D293" s="126" t="str">
        <f>[1]Sheet1!D293</f>
        <v>franco.vera@laureate.pe</v>
      </c>
      <c r="E293" s="126" t="str">
        <f>[1]Sheet1!E293</f>
        <v>Franco Manuel Vera Sanchez</v>
      </c>
      <c r="F293" s="45" t="str">
        <f>[1]Sheet1!F293</f>
        <v>CIBERTEC POLO IT SJL</v>
      </c>
      <c r="G293" s="126" t="str">
        <f>[1]Sheet1!G293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3" s="126" t="str">
        <f>[1]Sheet1!H293</f>
        <v>CIB</v>
      </c>
      <c r="I293" s="126" t="str">
        <f>[1]Sheet1!I293</f>
        <v>Danilo Tauil - GM TecVoc</v>
      </c>
      <c r="J293" s="126" t="str">
        <f>[1]Sheet1!J293</f>
        <v>Paola Mora</v>
      </c>
      <c r="K293" s="126" t="str">
        <f>[1]Sheet1!K293</f>
        <v>https://educorpperu-my.sharepoint.com/personal/diana_zapata_laureate_pe1/Documents/Aplicaciones/Microsoft%20Forms/REGISTRO%20DE%20INICIATIVAS%20-%20GESTI%C3%93N%20DE%20LA%20DEMANDA%20(2%201/Pregunta/RE_%20ESTATUS%20LEAN+IA%20-%20ESTIMACI%C3%93N%20TI_%20APROBACI_Franco%20Manuel%20Vera%20S%205.pdf</v>
      </c>
      <c r="L293" s="126" t="str">
        <f>[1]Sheet1!L293</f>
        <v>Franco Vera</v>
      </c>
      <c r="M293" s="82">
        <f>[1]Sheet1!M293</f>
        <v>46327</v>
      </c>
      <c r="N293" s="82" t="str">
        <f>[1]Sheet1!N293</f>
        <v>No</v>
      </c>
      <c r="O293" s="126">
        <f>[1]Sheet1!O293</f>
        <v>0</v>
      </c>
      <c r="P293" s="126">
        <f>[1]Sheet1!P293</f>
        <v>0</v>
      </c>
      <c r="Q293" s="126" t="str">
        <f>[1]Sheet1!Q293</f>
        <v>Otro</v>
      </c>
      <c r="R293" s="126" t="str">
        <f>[1]Sheet1!R293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3" s="126" t="str">
        <f>[1]Sheet1!S293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3" s="126" t="str">
        <f>[1]Sheet1!T293</f>
        <v>.</v>
      </c>
      <c r="U293" s="126" t="str">
        <f>[1]Sheet1!U293</f>
        <v>Alumnos</v>
      </c>
      <c r="V293" s="126" t="str">
        <f>[1]Sheet1!V293</f>
        <v>Experiencia</v>
      </c>
      <c r="W293" s="126" t="str">
        <f>[1]Sheet1!W293</f>
        <v>No</v>
      </c>
      <c r="X293" s="126" t="str">
        <f>[1]Sheet1!X293</f>
        <v>Mayor a S/500,000.00</v>
      </c>
      <c r="Y293" s="126" t="str">
        <f>[1]Sheet1!Y293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3" s="45" t="str">
        <f>[1]Sheet1!Z293</f>
        <v>https://educorpperu-my.sharepoint.com/personal/diana_zapata_laureate_pe1/_layouts/15/Doc.aspx?sourcedoc=%7B8CA262A6-E876-4804-9E3E-CFDA8B015928%7D&amp;file=Gesti%C3%B3n%20de%20iniciativas%20-%20Proceso%20y%20registro_Franco%20Manuel%20Vera%20S%204.pptx&amp;action=edit&amp;mobileredirect=true</v>
      </c>
      <c r="AA293" s="45">
        <f>[1]Sheet1!AA293</f>
        <v>1.9</v>
      </c>
    </row>
    <row r="294" spans="1:27" ht="260.25" customHeight="1">
      <c r="A294" s="45">
        <f>[1]Sheet1!A294</f>
        <v>324</v>
      </c>
      <c r="B294" s="125">
        <f>[1]Sheet1!B294</f>
        <v>46228.808275463001</v>
      </c>
      <c r="C294" s="125">
        <f>[1]Sheet1!C294</f>
        <v>46228.812060185199</v>
      </c>
      <c r="D294" s="126" t="str">
        <f>[1]Sheet1!D294</f>
        <v>franco.vera@laureate.pe</v>
      </c>
      <c r="E294" s="126" t="str">
        <f>[1]Sheet1!E294</f>
        <v>Franco Manuel Vera Sanchez</v>
      </c>
      <c r="F294" s="45" t="str">
        <f>[1]Sheet1!F294</f>
        <v>CIBERTEC POLO IT AREQUIPA</v>
      </c>
      <c r="G294" s="126" t="str">
        <f>[1]Sheet1!G294</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4" s="126" t="str">
        <f>[1]Sheet1!H294</f>
        <v>CIB</v>
      </c>
      <c r="I294" s="126" t="str">
        <f>[1]Sheet1!I294</f>
        <v>Danilo Tauil - GM TecVoc</v>
      </c>
      <c r="J294" s="126" t="str">
        <f>[1]Sheet1!J294</f>
        <v>Paola Mora</v>
      </c>
      <c r="K294" s="126" t="str">
        <f>[1]Sheet1!K294</f>
        <v>https://educorpperu-my.sharepoint.com/personal/diana_zapata_laureate_pe1/Documents/Aplicaciones/Microsoft%20Forms/REGISTRO%20DE%20INICIATIVAS%20-%20GESTI%C3%93N%20DE%20LA%20DEMANDA%20(2%201/Pregunta/RE_%20ESTATUS%20LEAN+IA%20-%20ESTIMACI%C3%93N%20TI_%20APROBACI_Franco%20Manuel%20Vera%20S%206.pdf</v>
      </c>
      <c r="L294" s="126" t="str">
        <f>[1]Sheet1!L294</f>
        <v>Franco Vera</v>
      </c>
      <c r="M294" s="82">
        <f>[1]Sheet1!M294</f>
        <v>46327</v>
      </c>
      <c r="N294" s="82" t="str">
        <f>[1]Sheet1!N294</f>
        <v>No</v>
      </c>
      <c r="O294" s="126">
        <f>[1]Sheet1!O294</f>
        <v>0</v>
      </c>
      <c r="P294" s="126">
        <f>[1]Sheet1!P294</f>
        <v>0</v>
      </c>
      <c r="Q294" s="126" t="str">
        <f>[1]Sheet1!Q294</f>
        <v>Otro</v>
      </c>
      <c r="R294" s="126" t="str">
        <f>[1]Sheet1!R294</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4" s="126" t="str">
        <f>[1]Sheet1!S294</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4" s="126" t="str">
        <f>[1]Sheet1!T294</f>
        <v>.</v>
      </c>
      <c r="U294" s="126" t="str">
        <f>[1]Sheet1!U294</f>
        <v>Todos</v>
      </c>
      <c r="V294" s="126" t="str">
        <f>[1]Sheet1!V294</f>
        <v>Experiencia</v>
      </c>
      <c r="W294" s="126" t="str">
        <f>[1]Sheet1!W294</f>
        <v>No</v>
      </c>
      <c r="X294" s="126" t="str">
        <f>[1]Sheet1!X294</f>
        <v>Mayor a S/500,000.00</v>
      </c>
      <c r="Y294" s="126" t="str">
        <f>[1]Sheet1!Y294</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4" s="45" t="str">
        <f>[1]Sheet1!Z294</f>
        <v>https://educorpperu-my.sharepoint.com/personal/diana_zapata_laureate_pe1/_layouts/15/Doc.aspx?sourcedoc=%7BDE974B20-086C-43B9-B16F-F9B0418FB9DA%7D&amp;file=Gesti%C3%B3n%20de%20iniciativas%20-%20Proceso%20y%20registro_Franco%20Manuel%20Vera%20S%205.pptx&amp;action=edit&amp;mobileredirect=true</v>
      </c>
      <c r="AA294" s="45">
        <f>[1]Sheet1!AA294</f>
        <v>1.9</v>
      </c>
    </row>
    <row r="295" spans="1:27" ht="260.25" customHeight="1">
      <c r="A295" s="45">
        <f>[1]Sheet1!A295</f>
        <v>325</v>
      </c>
      <c r="B295" s="125">
        <f>[1]Sheet1!B295</f>
        <v>46228.812314814801</v>
      </c>
      <c r="C295" s="125">
        <f>[1]Sheet1!C295</f>
        <v>46228.813449074099</v>
      </c>
      <c r="D295" s="126" t="str">
        <f>[1]Sheet1!D295</f>
        <v>franco.vera@laureate.pe</v>
      </c>
      <c r="E295" s="126" t="str">
        <f>[1]Sheet1!E295</f>
        <v>Franco Manuel Vera Sanchez</v>
      </c>
      <c r="F295" s="45" t="str">
        <f>[1]Sheet1!F295</f>
        <v>CIBERTEC POLO IT SJM</v>
      </c>
      <c r="G295" s="126" t="str">
        <f>[1]Sheet1!G295</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295" s="126" t="str">
        <f>[1]Sheet1!H295</f>
        <v>CIB</v>
      </c>
      <c r="I295" s="126" t="str">
        <f>[1]Sheet1!I295</f>
        <v>Danilo Tauil - GM TecVoc</v>
      </c>
      <c r="J295" s="126" t="str">
        <f>[1]Sheet1!J295</f>
        <v>Paola Mora</v>
      </c>
      <c r="K295" s="126" t="str">
        <f>[1]Sheet1!K295</f>
        <v>https://educorpperu-my.sharepoint.com/personal/diana_zapata_laureate_pe1/Documents/Aplicaciones/Microsoft%20Forms/REGISTRO%20DE%20INICIATIVAS%20-%20GESTI%C3%93N%20DE%20LA%20DEMANDA%20(2%201/Pregunta/RE_%20ESTATUS%20LEAN+IA%20-%20ESTIMACI%C3%93N%20TI_%20APROBACI_Franco%20Manuel%20Vera%20S%207.pdf</v>
      </c>
      <c r="L295" s="126" t="str">
        <f>[1]Sheet1!L295</f>
        <v>Franco Vera</v>
      </c>
      <c r="M295" s="82">
        <f>[1]Sheet1!M295</f>
        <v>46327</v>
      </c>
      <c r="N295" s="82" t="str">
        <f>[1]Sheet1!N295</f>
        <v>No</v>
      </c>
      <c r="O295" s="126">
        <f>[1]Sheet1!O295</f>
        <v>0</v>
      </c>
      <c r="P295" s="126">
        <f>[1]Sheet1!P295</f>
        <v>0</v>
      </c>
      <c r="Q295" s="126" t="str">
        <f>[1]Sheet1!Q295</f>
        <v>Otro</v>
      </c>
      <c r="R295" s="126" t="str">
        <f>[1]Sheet1!R295</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5" s="126" t="str">
        <f>[1]Sheet1!S295</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5" s="126" t="str">
        <f>[1]Sheet1!T295</f>
        <v>.</v>
      </c>
      <c r="U295" s="126" t="str">
        <f>[1]Sheet1!U295</f>
        <v>Todos</v>
      </c>
      <c r="V295" s="126" t="str">
        <f>[1]Sheet1!V295</f>
        <v>Experiencia</v>
      </c>
      <c r="W295" s="126" t="str">
        <f>[1]Sheet1!W295</f>
        <v>No</v>
      </c>
      <c r="X295" s="126" t="str">
        <f>[1]Sheet1!X295</f>
        <v>Mayor a S/500,000.00</v>
      </c>
      <c r="Y295" s="126" t="str">
        <f>[1]Sheet1!Y295</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5" s="45" t="str">
        <f>[1]Sheet1!Z295</f>
        <v>https://educorpperu-my.sharepoint.com/personal/diana_zapata_laureate_pe1/_layouts/15/Doc.aspx?sourcedoc=%7BF7BF541C-1B37-47BC-8828-6581E66FC68D%7D&amp;file=Gesti%C3%B3n%20de%20iniciativas%20-%20Proceso%20y%20registro_Franco%20Manuel%20Vera%20S%206.pptx&amp;action=edit&amp;mobileredirect=true</v>
      </c>
      <c r="AA295" s="45">
        <f>[1]Sheet1!AA295</f>
        <v>1.9</v>
      </c>
    </row>
    <row r="296" spans="1:27" ht="260.25" customHeight="1">
      <c r="A296" s="45">
        <f>[1]Sheet1!A296</f>
        <v>326</v>
      </c>
      <c r="B296" s="125">
        <f>[1]Sheet1!B296</f>
        <v>46228.8136226852</v>
      </c>
      <c r="C296" s="125">
        <f>[1]Sheet1!C296</f>
        <v>46228.814629629604</v>
      </c>
      <c r="D296" s="126" t="str">
        <f>[1]Sheet1!D296</f>
        <v>franco.vera@laureate.pe</v>
      </c>
      <c r="E296" s="126" t="str">
        <f>[1]Sheet1!E296</f>
        <v>Franco Manuel Vera Sanchez</v>
      </c>
      <c r="F296" s="45" t="str">
        <f>[1]Sheet1!F296</f>
        <v>CIBERTEC POLO IT PIURA</v>
      </c>
      <c r="G296" s="126" t="str">
        <f>[1]Sheet1!G296</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296" s="126" t="str">
        <f>[1]Sheet1!H296</f>
        <v>CIB</v>
      </c>
      <c r="I296" s="126" t="str">
        <f>[1]Sheet1!I296</f>
        <v>Danilo Tauil - GM TecVoc</v>
      </c>
      <c r="J296" s="126" t="str">
        <f>[1]Sheet1!J296</f>
        <v>Paola Mora</v>
      </c>
      <c r="K296" s="126" t="str">
        <f>[1]Sheet1!K296</f>
        <v>https://educorpperu-my.sharepoint.com/personal/diana_zapata_laureate_pe1/Documents/Aplicaciones/Microsoft%20Forms/REGISTRO%20DE%20INICIATIVAS%20-%20GESTI%C3%93N%20DE%20LA%20DEMANDA%20(2%201/Pregunta/RE_%20ESTATUS%20LEAN+IA%20-%20ESTIMACI%C3%93N%20TI_%20APROBACI_Franco%20Manuel%20Vera%20S%208.pdf</v>
      </c>
      <c r="L296" s="126" t="str">
        <f>[1]Sheet1!L296</f>
        <v>Franco Vera</v>
      </c>
      <c r="M296" s="82">
        <f>[1]Sheet1!M296</f>
        <v>46327</v>
      </c>
      <c r="N296" s="82" t="str">
        <f>[1]Sheet1!N296</f>
        <v>No</v>
      </c>
      <c r="O296" s="126">
        <f>[1]Sheet1!O296</f>
        <v>0</v>
      </c>
      <c r="P296" s="126">
        <f>[1]Sheet1!P296</f>
        <v>0</v>
      </c>
      <c r="Q296" s="126" t="str">
        <f>[1]Sheet1!Q296</f>
        <v>Otro</v>
      </c>
      <c r="R296" s="126" t="str">
        <f>[1]Sheet1!R296</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6" s="126" t="str">
        <f>[1]Sheet1!S296</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6" s="126" t="str">
        <f>[1]Sheet1!T296</f>
        <v>.</v>
      </c>
      <c r="U296" s="126" t="str">
        <f>[1]Sheet1!U296</f>
        <v>Alumnos</v>
      </c>
      <c r="V296" s="126" t="str">
        <f>[1]Sheet1!V296</f>
        <v>Experiencia</v>
      </c>
      <c r="W296" s="126" t="str">
        <f>[1]Sheet1!W296</f>
        <v>No</v>
      </c>
      <c r="X296" s="126" t="str">
        <f>[1]Sheet1!X296</f>
        <v>Mayor a S/500,000.00</v>
      </c>
      <c r="Y296" s="126" t="str">
        <f>[1]Sheet1!Y296</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6" s="45" t="str">
        <f>[1]Sheet1!Z296</f>
        <v>https://educorpperu-my.sharepoint.com/personal/diana_zapata_laureate_pe1/_layouts/15/Doc.aspx?sourcedoc=%7B4DECA671-3458-4253-BF43-F7D945BD2294%7D&amp;file=Gesti%C3%B3n%20de%20iniciativas%20-%20Proceso%20y%20registro_Franco%20Manuel%20Vera%20S%207.pptx&amp;action=edit&amp;mobileredirect=true</v>
      </c>
      <c r="AA296" s="45">
        <f>[1]Sheet1!AA296</f>
        <v>1.9</v>
      </c>
    </row>
    <row r="297" spans="1:27" ht="260.25" customHeight="1">
      <c r="A297" s="45">
        <f>[1]Sheet1!A297</f>
        <v>327</v>
      </c>
      <c r="B297" s="125">
        <f>[1]Sheet1!B297</f>
        <v>46228.8147453704</v>
      </c>
      <c r="C297" s="125">
        <f>[1]Sheet1!C297</f>
        <v>46228.816261574102</v>
      </c>
      <c r="D297" s="126" t="str">
        <f>[1]Sheet1!D297</f>
        <v>franco.vera@laureate.pe</v>
      </c>
      <c r="E297" s="126" t="str">
        <f>[1]Sheet1!E297</f>
        <v>Franco Manuel Vera Sanchez</v>
      </c>
      <c r="F297" s="45" t="str">
        <f>[1]Sheet1!F297</f>
        <v>CIBERTEC POLO IT LIMA NORTE</v>
      </c>
      <c r="G297" s="126" t="str">
        <f>[1]Sheet1!G297</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297" s="126" t="str">
        <f>[1]Sheet1!H297</f>
        <v>CIB</v>
      </c>
      <c r="I297" s="126" t="str">
        <f>[1]Sheet1!I297</f>
        <v>Danilo Tauil - GM TecVoc</v>
      </c>
      <c r="J297" s="126" t="str">
        <f>[1]Sheet1!J297</f>
        <v>Paola Mora</v>
      </c>
      <c r="K297" s="126" t="str">
        <f>[1]Sheet1!K297</f>
        <v>https://educorpperu-my.sharepoint.com/personal/diana_zapata_laureate_pe1/Documents/Aplicaciones/Microsoft%20Forms/REGISTRO%20DE%20INICIATIVAS%20-%20GESTI%C3%93N%20DE%20LA%20DEMANDA%20(2%201/Pregunta/RE_%20ESTATUS%20LEAN+IA%20-%20ESTIMACI%C3%93N%20TI_%20APROBACI_Franco%20Manuel%20Vera%20S%209.pdf</v>
      </c>
      <c r="L297" s="126" t="str">
        <f>[1]Sheet1!L297</f>
        <v>Franco Vera</v>
      </c>
      <c r="M297" s="82">
        <f>[1]Sheet1!M297</f>
        <v>46327</v>
      </c>
      <c r="N297" s="82" t="str">
        <f>[1]Sheet1!N297</f>
        <v>No</v>
      </c>
      <c r="O297" s="126">
        <f>[1]Sheet1!O297</f>
        <v>0</v>
      </c>
      <c r="P297" s="126">
        <f>[1]Sheet1!P297</f>
        <v>0</v>
      </c>
      <c r="Q297" s="126" t="str">
        <f>[1]Sheet1!Q297</f>
        <v>Otro</v>
      </c>
      <c r="R297" s="126" t="str">
        <f>[1]Sheet1!R297</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7" s="126" t="str">
        <f>[1]Sheet1!S297</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7" s="126" t="str">
        <f>[1]Sheet1!T297</f>
        <v>.</v>
      </c>
      <c r="U297" s="126" t="str">
        <f>[1]Sheet1!U297</f>
        <v>Alumnos</v>
      </c>
      <c r="V297" s="126" t="str">
        <f>[1]Sheet1!V297</f>
        <v>Experiencia</v>
      </c>
      <c r="W297" s="126" t="str">
        <f>[1]Sheet1!W297</f>
        <v>No</v>
      </c>
      <c r="X297" s="126" t="str">
        <f>[1]Sheet1!X297</f>
        <v>Mayor a S/500,000.00</v>
      </c>
      <c r="Y297" s="126" t="str">
        <f>[1]Sheet1!Y297</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7" s="45" t="str">
        <f>[1]Sheet1!Z297</f>
        <v>https://educorpperu-my.sharepoint.com/personal/diana_zapata_laureate_pe1/_layouts/15/Doc.aspx?sourcedoc=%7BFD918875-C7D7-4697-8430-4F3FA9D0A3AE%7D&amp;file=Gesti%C3%B3n%20de%20iniciativas%20-%20Proceso%20y%20registro_Franco%20Manuel%20Vera%20S%208.pptx&amp;action=edit&amp;mobileredirect=true</v>
      </c>
      <c r="AA297" s="45">
        <f>[1]Sheet1!AA297</f>
        <v>1.9</v>
      </c>
    </row>
    <row r="298" spans="1:27" ht="260.25" customHeight="1">
      <c r="A298" s="45">
        <f>[1]Sheet1!A298</f>
        <v>328</v>
      </c>
      <c r="B298" s="125">
        <f>[1]Sheet1!B298</f>
        <v>46228.816400463002</v>
      </c>
      <c r="C298" s="125">
        <f>[1]Sheet1!C298</f>
        <v>46228.818356481497</v>
      </c>
      <c r="D298" s="126" t="str">
        <f>[1]Sheet1!D298</f>
        <v>franco.vera@laureate.pe</v>
      </c>
      <c r="E298" s="126" t="str">
        <f>[1]Sheet1!E298</f>
        <v>Franco Manuel Vera Sanchez</v>
      </c>
      <c r="F298" s="45" t="str">
        <f>[1]Sheet1!F298</f>
        <v>CIBERTEC POLO IT SJL</v>
      </c>
      <c r="G298" s="126" t="str">
        <f>[1]Sheet1!G298</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298" s="126" t="str">
        <f>[1]Sheet1!H298</f>
        <v>CIB</v>
      </c>
      <c r="I298" s="126" t="str">
        <f>[1]Sheet1!I298</f>
        <v>Danilo Tauil - GM TecVoc</v>
      </c>
      <c r="J298" s="126" t="str">
        <f>[1]Sheet1!J298</f>
        <v>Paola Mora</v>
      </c>
      <c r="K298" s="126" t="str">
        <f>[1]Sheet1!K298</f>
        <v>https://educorpperu-my.sharepoint.com/personal/diana_zapata_laureate_pe1/Documents/Aplicaciones/Microsoft%20Forms/REGISTRO%20DE%20INICIATIVAS%20-%20GESTI%C3%93N%20DE%20LA%20DEMANDA%20(2%201/Pregunta/RE_%20ESTATUS%20LEAN+IA%20-%20ESTIMACI%C3%93N%20TI_%20APROBACI_Franco%20Manuel%20Vera%20S%2010.pdf</v>
      </c>
      <c r="L298" s="126" t="str">
        <f>[1]Sheet1!L298</f>
        <v>Franco Vera</v>
      </c>
      <c r="M298" s="82">
        <f>[1]Sheet1!M298</f>
        <v>46327</v>
      </c>
      <c r="N298" s="82" t="str">
        <f>[1]Sheet1!N298</f>
        <v>No</v>
      </c>
      <c r="O298" s="126">
        <f>[1]Sheet1!O298</f>
        <v>0</v>
      </c>
      <c r="P298" s="126">
        <f>[1]Sheet1!P298</f>
        <v>0</v>
      </c>
      <c r="Q298" s="126" t="str">
        <f>[1]Sheet1!Q298</f>
        <v>Otro</v>
      </c>
      <c r="R298" s="126" t="str">
        <f>[1]Sheet1!R298</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298" s="126" t="str">
        <f>[1]Sheet1!S298</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8" s="126" t="str">
        <f>[1]Sheet1!T298</f>
        <v>.</v>
      </c>
      <c r="U298" s="126" t="str">
        <f>[1]Sheet1!U298</f>
        <v>Alumnos</v>
      </c>
      <c r="V298" s="126" t="str">
        <f>[1]Sheet1!V298</f>
        <v>Experiencia</v>
      </c>
      <c r="W298" s="126" t="str">
        <f>[1]Sheet1!W298</f>
        <v>No</v>
      </c>
      <c r="X298" s="126" t="str">
        <f>[1]Sheet1!X298</f>
        <v>Mayor a S/500,000.00</v>
      </c>
      <c r="Y298" s="126" t="str">
        <f>[1]Sheet1!Y298</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298" s="45" t="str">
        <f>[1]Sheet1!Z298</f>
        <v>https://educorpperu-my.sharepoint.com/personal/diana_zapata_laureate_pe1/_layouts/15/Doc.aspx?sourcedoc=%7B66AB13A3-C32E-4E38-BF1B-AF1F6371E85D%7D&amp;file=Gesti%C3%B3n%20de%20iniciativas%20-%20Proceso%20y%20registro_Franco%20Manuel%20Vera%20S%209.pptx&amp;action=edit&amp;mobileredirect=true</v>
      </c>
      <c r="AA298" s="45">
        <f>[1]Sheet1!AA298</f>
        <v>1.9</v>
      </c>
    </row>
    <row r="299" spans="1:27" ht="260.25" customHeight="1">
      <c r="A299" s="45">
        <f>[1]Sheet1!A299</f>
        <v>329</v>
      </c>
      <c r="B299" s="125">
        <f>[1]Sheet1!B299</f>
        <v>46228.818611111099</v>
      </c>
      <c r="C299" s="125">
        <f>[1]Sheet1!C299</f>
        <v>46228.819687499999</v>
      </c>
      <c r="D299" s="126" t="str">
        <f>[1]Sheet1!D299</f>
        <v>franco.vera@laureate.pe</v>
      </c>
      <c r="E299" s="126" t="str">
        <f>[1]Sheet1!E299</f>
        <v>Franco Manuel Vera Sanchez</v>
      </c>
      <c r="F299" s="45" t="str">
        <f>[1]Sheet1!F299</f>
        <v>CIBERTEC POLO IT AREQUIPA</v>
      </c>
      <c r="G299" s="126" t="str">
        <f>[1]Sheet1!G299</f>
        <v>Se necesita implementar un polo de CIB en Arequipa para fortalecer la presencia de la institución en ubicaciones estratégicas, comenzando con el lanzamiento en Arequipa. Los Centros de Aprendizaje apoyan el crecimiento de la matrícula, especialmente en programas online, aumentando la visibilidad, fortaleciendo la confianza en la institución y proporcionando un punto de contacto local durante el proceso de toma de decisiones.</v>
      </c>
      <c r="H299" s="126" t="str">
        <f>[1]Sheet1!H299</f>
        <v>CIB</v>
      </c>
      <c r="I299" s="126" t="str">
        <f>[1]Sheet1!I299</f>
        <v>Danilo Tauil - GM TecVoc</v>
      </c>
      <c r="J299" s="126" t="str">
        <f>[1]Sheet1!J299</f>
        <v>Paola Mora</v>
      </c>
      <c r="K299" s="126" t="str">
        <f>[1]Sheet1!K299</f>
        <v>https://educorpperu-my.sharepoint.com/personal/diana_zapata_laureate_pe1/Documents/Aplicaciones/Microsoft%20Forms/REGISTRO%20DE%20INICIATIVAS%20-%20GESTI%C3%93N%20DE%20LA%20DEMANDA%20(2%201/Pregunta/RE_%20ESTATUS%20LEAN+IA%20-%20ESTIMACI%C3%93N%20TI_%20APROBACI_Franco%20Manuel%20Vera%20S%2011.pdf</v>
      </c>
      <c r="L299" s="126" t="str">
        <f>[1]Sheet1!L299</f>
        <v>Franco Vera</v>
      </c>
      <c r="M299" s="82">
        <f>[1]Sheet1!M299</f>
        <v>46327</v>
      </c>
      <c r="N299" s="82" t="str">
        <f>[1]Sheet1!N299</f>
        <v>No</v>
      </c>
      <c r="O299" s="126">
        <f>[1]Sheet1!O299</f>
        <v>0</v>
      </c>
      <c r="P299" s="126">
        <f>[1]Sheet1!P299</f>
        <v>0</v>
      </c>
      <c r="Q299" s="126" t="str">
        <f>[1]Sheet1!Q299</f>
        <v>Otro</v>
      </c>
      <c r="R299" s="126" t="str">
        <f>[1]Sheet1!R299</f>
        <v>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v>
      </c>
      <c r="S299" s="126" t="str">
        <f>[1]Sheet1!S299</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299" s="126" t="str">
        <f>[1]Sheet1!T299</f>
        <v>.</v>
      </c>
      <c r="U299" s="126" t="str">
        <f>[1]Sheet1!U299</f>
        <v>Alumnos</v>
      </c>
      <c r="V299" s="126" t="str">
        <f>[1]Sheet1!V299</f>
        <v>Experiencia</v>
      </c>
      <c r="W299" s="126" t="str">
        <f>[1]Sheet1!W299</f>
        <v>No</v>
      </c>
      <c r="X299" s="126" t="str">
        <f>[1]Sheet1!X299</f>
        <v>Mayor a S/500,000.00</v>
      </c>
      <c r="Y299" s="126" t="str">
        <f>[1]Sheet1!Y299</f>
        <v>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Z299" s="45" t="str">
        <f>[1]Sheet1!Z299</f>
        <v>https://educorpperu-my.sharepoint.com/personal/diana_zapata_laureate_pe1/_layouts/15/Doc.aspx?sourcedoc=%7BBE0DED18-5588-49CE-84F6-E1AEAA6C4BA8%7D&amp;file=Gesti%C3%B3n%20de%20iniciativas%20-%20Proceso%20y%20registro_Franco%20Manuel%20Vera%20S%2010.pptx&amp;action=edit&amp;mobileredirect=true</v>
      </c>
      <c r="AA299" s="45">
        <f>[1]Sheet1!AA299</f>
        <v>1.9</v>
      </c>
    </row>
    <row r="300" spans="1:27" ht="260.25" customHeight="1">
      <c r="A300" s="45">
        <f>[1]Sheet1!A300</f>
        <v>330</v>
      </c>
      <c r="B300" s="125">
        <f>[1]Sheet1!B300</f>
        <v>46228.819930555597</v>
      </c>
      <c r="C300" s="125">
        <f>[1]Sheet1!C300</f>
        <v>46228.820972222202</v>
      </c>
      <c r="D300" s="126" t="str">
        <f>[1]Sheet1!D300</f>
        <v>franco.vera@laureate.pe</v>
      </c>
      <c r="E300" s="126" t="str">
        <f>[1]Sheet1!E300</f>
        <v>Franco Manuel Vera Sanchez</v>
      </c>
      <c r="F300" s="45" t="str">
        <f>[1]Sheet1!F300</f>
        <v>CIBERTEC POLO IT SJM</v>
      </c>
      <c r="G300" s="126" t="str">
        <f>[1]Sheet1!G300</f>
        <v>Se neecesita fortalecer la presencia de la institución en ubicaciones estratégicas, comenzando con el lanzamiento en Lima Sur. Los Centros de Aprendizaje apoyan el crecimiento de la matrícula, especialmente en programas online, aumentando la visibilidad, fortaleciendo la confianza en la institución y proporcionando un punto de contacto local durante el proceso de toma de decisiones.</v>
      </c>
      <c r="H300" s="126" t="str">
        <f>[1]Sheet1!H300</f>
        <v>CIB</v>
      </c>
      <c r="I300" s="126" t="str">
        <f>[1]Sheet1!I300</f>
        <v>Danilo Tauil - GM TecVoc</v>
      </c>
      <c r="J300" s="126" t="str">
        <f>[1]Sheet1!J300</f>
        <v>Paola Mora</v>
      </c>
      <c r="K300" s="126" t="str">
        <f>[1]Sheet1!K300</f>
        <v>https://educorpperu-my.sharepoint.com/personal/diana_zapata_laureate_pe1/Documents/Aplicaciones/Microsoft%20Forms/REGISTRO%20DE%20INICIATIVAS%20-%20GESTI%C3%93N%20DE%20LA%20DEMANDA%20(2%201/Pregunta/RE_%20ESTATUS%20LEAN+IA%20-%20ESTIMACI%C3%93N%20TI_%20APROBACI_Franco%20Manuel%20Vera%20S%2012.pdf</v>
      </c>
      <c r="L300" s="126" t="str">
        <f>[1]Sheet1!L300</f>
        <v>Franco Vera</v>
      </c>
      <c r="M300" s="82">
        <f>[1]Sheet1!M300</f>
        <v>46327</v>
      </c>
      <c r="N300" s="82" t="str">
        <f>[1]Sheet1!N300</f>
        <v>No</v>
      </c>
      <c r="O300" s="126">
        <f>[1]Sheet1!O300</f>
        <v>0</v>
      </c>
      <c r="P300" s="126">
        <f>[1]Sheet1!P300</f>
        <v>0</v>
      </c>
      <c r="Q300" s="126" t="str">
        <f>[1]Sheet1!Q300</f>
        <v>Otro</v>
      </c>
      <c r="R300" s="126" t="str">
        <f>[1]Sheet1!R300</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0" s="126" t="str">
        <f>[1]Sheet1!S300</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0" s="126" t="str">
        <f>[1]Sheet1!T300</f>
        <v>.</v>
      </c>
      <c r="U300" s="126" t="str">
        <f>[1]Sheet1!U300</f>
        <v>Alumnos</v>
      </c>
      <c r="V300" s="126" t="str">
        <f>[1]Sheet1!V300</f>
        <v>Experiencia</v>
      </c>
      <c r="W300" s="126" t="str">
        <f>[1]Sheet1!W300</f>
        <v>No</v>
      </c>
      <c r="X300" s="126" t="str">
        <f>[1]Sheet1!X300</f>
        <v>Mayor a S/500,000.00</v>
      </c>
      <c r="Y300" s="126" t="str">
        <f>[1]Sheet1!Y300</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0" s="45" t="str">
        <f>[1]Sheet1!Z300</f>
        <v>https://educorpperu-my.sharepoint.com/personal/diana_zapata_laureate_pe1/_layouts/15/Doc.aspx?sourcedoc=%7B541C8F44-2C81-4F8D-9BCE-7B7E01EA0B9A%7D&amp;file=Gesti%C3%B3n%20de%20iniciativas%20-%20Proceso%20y%20registro_Franco%20Manuel%20Vera%20S%2011.pptx&amp;action=edit&amp;mobileredirect=true</v>
      </c>
      <c r="AA300" s="45">
        <f>[1]Sheet1!AA300</f>
        <v>1.9</v>
      </c>
    </row>
    <row r="301" spans="1:27" ht="260.25" customHeight="1">
      <c r="A301" s="45">
        <f>[1]Sheet1!A301</f>
        <v>331</v>
      </c>
      <c r="B301" s="125">
        <f>[1]Sheet1!B301</f>
        <v>46228.821678240703</v>
      </c>
      <c r="C301" s="125">
        <f>[1]Sheet1!C301</f>
        <v>46228.822569444397</v>
      </c>
      <c r="D301" s="126" t="str">
        <f>[1]Sheet1!D301</f>
        <v>franco.vera@laureate.pe</v>
      </c>
      <c r="E301" s="126" t="str">
        <f>[1]Sheet1!E301</f>
        <v>Franco Manuel Vera Sanchez</v>
      </c>
      <c r="F301" s="45" t="str">
        <f>[1]Sheet1!F301</f>
        <v>CIBERTEC POLO IT PIURA</v>
      </c>
      <c r="G301" s="126" t="str">
        <f>[1]Sheet1!G301</f>
        <v>Se busca fortalecer la presencia de la institución en ubicaciones estratégicas, comenzando con el lanzamiento en Piura. Los Centros de Aprendizaje apoyan el crecimiento de la matrícula, especialmente en programas online, aumentando la visibilidad, fortaleciendo la confianza en la institución y proporcionando un punto de contacto local durante el proceso de toma de decisiones.</v>
      </c>
      <c r="H301" s="126" t="str">
        <f>[1]Sheet1!H301</f>
        <v>CIB</v>
      </c>
      <c r="I301" s="126" t="str">
        <f>[1]Sheet1!I301</f>
        <v>Danilo Tauil - GM TecVoc</v>
      </c>
      <c r="J301" s="126" t="str">
        <f>[1]Sheet1!J301</f>
        <v>Paola Mora</v>
      </c>
      <c r="K301" s="126" t="str">
        <f>[1]Sheet1!K301</f>
        <v>https://educorpperu-my.sharepoint.com/personal/diana_zapata_laureate_pe1/Documents/Aplicaciones/Microsoft%20Forms/REGISTRO%20DE%20INICIATIVAS%20-%20GESTI%C3%93N%20DE%20LA%20DEMANDA%20(2%201/Pregunta/RE_%20ESTATUS%20LEAN+IA%20-%20ESTIMACI%C3%93N%20TI_%20APROBACI_Franco%20Manuel%20Vera%20S%2013.pdf</v>
      </c>
      <c r="L301" s="126" t="str">
        <f>[1]Sheet1!L301</f>
        <v>Franco Vera</v>
      </c>
      <c r="M301" s="82">
        <f>[1]Sheet1!M301</f>
        <v>46327</v>
      </c>
      <c r="N301" s="82" t="str">
        <f>[1]Sheet1!N301</f>
        <v>No</v>
      </c>
      <c r="O301" s="126">
        <f>[1]Sheet1!O301</f>
        <v>0</v>
      </c>
      <c r="P301" s="126">
        <f>[1]Sheet1!P301</f>
        <v>0</v>
      </c>
      <c r="Q301" s="126" t="str">
        <f>[1]Sheet1!Q301</f>
        <v>Otro</v>
      </c>
      <c r="R301" s="126" t="str">
        <f>[1]Sheet1!R301</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1" s="126" t="str">
        <f>[1]Sheet1!S301</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1" s="126" t="str">
        <f>[1]Sheet1!T301</f>
        <v>.</v>
      </c>
      <c r="U301" s="126" t="str">
        <f>[1]Sheet1!U301</f>
        <v>Alumnos</v>
      </c>
      <c r="V301" s="126" t="str">
        <f>[1]Sheet1!V301</f>
        <v>Experiencia</v>
      </c>
      <c r="W301" s="126" t="str">
        <f>[1]Sheet1!W301</f>
        <v>No</v>
      </c>
      <c r="X301" s="126" t="str">
        <f>[1]Sheet1!X301</f>
        <v>Mayor a S/500,000.00</v>
      </c>
      <c r="Y301" s="126" t="str">
        <f>[1]Sheet1!Y301</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1" s="45" t="str">
        <f>[1]Sheet1!Z301</f>
        <v>https://educorpperu-my.sharepoint.com/personal/diana_zapata_laureate_pe1/_layouts/15/Doc.aspx?sourcedoc=%7B1C158DAB-7EF3-4FFC-8E92-7FF72D8B8ACC%7D&amp;file=Gesti%C3%B3n%20de%20iniciativas%20-%20Proceso%20y%20registro_Franco%20Manuel%20Vera%20S%2012.pptx&amp;action=edit&amp;mobileredirect=true</v>
      </c>
      <c r="AA301" s="45">
        <f>[1]Sheet1!AA301</f>
        <v>1.9</v>
      </c>
    </row>
    <row r="302" spans="1:27" ht="260.25" customHeight="1">
      <c r="A302" s="45">
        <f>[1]Sheet1!A302</f>
        <v>332</v>
      </c>
      <c r="B302" s="125">
        <f>[1]Sheet1!B302</f>
        <v>46228.822812500002</v>
      </c>
      <c r="C302" s="125">
        <f>[1]Sheet1!C302</f>
        <v>46228.823958333298</v>
      </c>
      <c r="D302" s="126" t="str">
        <f>[1]Sheet1!D302</f>
        <v>franco.vera@laureate.pe</v>
      </c>
      <c r="E302" s="126" t="str">
        <f>[1]Sheet1!E302</f>
        <v>Franco Manuel Vera Sanchez</v>
      </c>
      <c r="F302" s="45" t="str">
        <f>[1]Sheet1!F302</f>
        <v>CIBERTEC POLO IT LIMA NORTE</v>
      </c>
      <c r="G302" s="126" t="str">
        <f>[1]Sheet1!G302</f>
        <v>Se buscar fortalecer la presencia de la institución en ubicaciones estratégicas, comenzando con el lanzamiento en Lima Norte. Los Centros de Aprendizaje apoyan el crecimiento de la matrícula, especialmente en programas online, aumentando la visibilidad, fortaleciendo la confianza en la institución y proporcionando un punto de contacto local durante el proceso de toma de decisiones.</v>
      </c>
      <c r="H302" s="126" t="str">
        <f>[1]Sheet1!H302</f>
        <v>CIB</v>
      </c>
      <c r="I302" s="126" t="str">
        <f>[1]Sheet1!I302</f>
        <v>Danilo Tauil - GM TecVoc</v>
      </c>
      <c r="J302" s="126" t="str">
        <f>[1]Sheet1!J302</f>
        <v>Paola Mora</v>
      </c>
      <c r="K302" s="126" t="str">
        <f>[1]Sheet1!K302</f>
        <v>https://educorpperu-my.sharepoint.com/personal/diana_zapata_laureate_pe1/Documents/Aplicaciones/Microsoft%20Forms/REGISTRO%20DE%20INICIATIVAS%20-%20GESTI%C3%93N%20DE%20LA%20DEMANDA%20(2%201/Pregunta/RE_%20ESTATUS%20LEAN+IA%20-%20ESTIMACI%C3%93N%20TI_%20APROBACI_Franco%20Manuel%20Vera%20S%2014.pdf</v>
      </c>
      <c r="L302" s="126" t="str">
        <f>[1]Sheet1!L302</f>
        <v>Franco Vera</v>
      </c>
      <c r="M302" s="82">
        <f>[1]Sheet1!M302</f>
        <v>46327</v>
      </c>
      <c r="N302" s="82" t="str">
        <f>[1]Sheet1!N302</f>
        <v>No</v>
      </c>
      <c r="O302" s="126">
        <f>[1]Sheet1!O302</f>
        <v>0</v>
      </c>
      <c r="P302" s="126">
        <f>[1]Sheet1!P302</f>
        <v>0</v>
      </c>
      <c r="Q302" s="126" t="str">
        <f>[1]Sheet1!Q302</f>
        <v>Otro</v>
      </c>
      <c r="R302" s="126" t="str">
        <f>[1]Sheet1!R302</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2" s="126" t="str">
        <f>[1]Sheet1!S302</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2" s="126" t="str">
        <f>[1]Sheet1!T302</f>
        <v>.</v>
      </c>
      <c r="U302" s="126" t="str">
        <f>[1]Sheet1!U302</f>
        <v>Alumnos</v>
      </c>
      <c r="V302" s="126" t="str">
        <f>[1]Sheet1!V302</f>
        <v>Experiencia</v>
      </c>
      <c r="W302" s="126" t="str">
        <f>[1]Sheet1!W302</f>
        <v>No</v>
      </c>
      <c r="X302" s="126" t="str">
        <f>[1]Sheet1!X302</f>
        <v>Mayor a S/500,000.00</v>
      </c>
      <c r="Y302" s="126" t="str">
        <f>[1]Sheet1!Y302</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2" s="45" t="str">
        <f>[1]Sheet1!Z302</f>
        <v>https://educorpperu-my.sharepoint.com/personal/diana_zapata_laureate_pe1/_layouts/15/Doc.aspx?sourcedoc=%7B4E167231-3B44-4A45-A1EF-945C4324A8CD%7D&amp;file=Gesti%C3%B3n%20de%20iniciativas%20-%20Proceso%20y%20registro_Franco%20Manuel%20Vera%20S%2013.pptx&amp;action=edit&amp;mobileredirect=true</v>
      </c>
      <c r="AA302" s="45">
        <f>[1]Sheet1!AA302</f>
        <v>1.9</v>
      </c>
    </row>
    <row r="303" spans="1:27" ht="260.25" customHeight="1">
      <c r="A303" s="45">
        <f>[1]Sheet1!A303</f>
        <v>333</v>
      </c>
      <c r="B303" s="125">
        <f>[1]Sheet1!B303</f>
        <v>46228.824097222197</v>
      </c>
      <c r="C303" s="125">
        <f>[1]Sheet1!C303</f>
        <v>46228.825162036999</v>
      </c>
      <c r="D303" s="126" t="str">
        <f>[1]Sheet1!D303</f>
        <v>franco.vera@laureate.pe</v>
      </c>
      <c r="E303" s="126" t="str">
        <f>[1]Sheet1!E303</f>
        <v>Franco Manuel Vera Sanchez</v>
      </c>
      <c r="F303" s="45" t="str">
        <f>[1]Sheet1!F303</f>
        <v>CIBERTEC POLO IT SJL</v>
      </c>
      <c r="G303" s="126" t="str">
        <f>[1]Sheet1!G303</f>
        <v>Se busca fortalecer la presencia de la institución en ubicaciones estratégicas, comenzando con el lanzamiento en Lima Este (SJL). Los Centros de Aprendizaje apoyan el crecimiento de la matrícula, especialmente en programas online, aumentando la visibilidad, fortaleciendo la confianza en la institución y proporcionando un punto de contacto local durante el proceso de toma de decisiones.</v>
      </c>
      <c r="H303" s="126" t="str">
        <f>[1]Sheet1!H303</f>
        <v>CIB</v>
      </c>
      <c r="I303" s="126" t="str">
        <f>[1]Sheet1!I303</f>
        <v>Danilo Tauil - GM TecVoc</v>
      </c>
      <c r="J303" s="126" t="str">
        <f>[1]Sheet1!J303</f>
        <v>Paola Mora</v>
      </c>
      <c r="K303" s="126" t="str">
        <f>[1]Sheet1!K303</f>
        <v>https://educorpperu-my.sharepoint.com/personal/diana_zapata_laureate_pe1/Documents/Aplicaciones/Microsoft%20Forms/REGISTRO%20DE%20INICIATIVAS%20-%20GESTI%C3%93N%20DE%20LA%20DEMANDA%20(2%201/Pregunta/RE_%20ESTATUS%20LEAN+IA%20-%20ESTIMACI%C3%93N%20TI_%20APROBACI_Franco%20Manuel%20Vera%20S%2015.pdf</v>
      </c>
      <c r="L303" s="126" t="str">
        <f>[1]Sheet1!L303</f>
        <v>Franco Vera</v>
      </c>
      <c r="M303" s="82">
        <f>[1]Sheet1!M303</f>
        <v>46327</v>
      </c>
      <c r="N303" s="82" t="str">
        <f>[1]Sheet1!N303</f>
        <v>No</v>
      </c>
      <c r="O303" s="126">
        <f>[1]Sheet1!O303</f>
        <v>0</v>
      </c>
      <c r="P303" s="126">
        <f>[1]Sheet1!P303</f>
        <v>0</v>
      </c>
      <c r="Q303" s="126" t="str">
        <f>[1]Sheet1!Q303</f>
        <v>Otro</v>
      </c>
      <c r="R303" s="126" t="str">
        <f>[1]Sheet1!R303</f>
        <v xml:space="preserve">Escenario de no hacer nada: Reducir la matrícula de estudiantes en lugares con alto potencial.  
Menor confianza y tasas de conversión para los programas online debido a la falta de presencia física. 
Mayor riesgo de abandono estudiantil y menor satisfacción entre los estudiantes actuales. 
Oportunidades perdidas para el posicionamiento de marca y la expansión del mercado. </v>
      </c>
      <c r="S303" s="126" t="str">
        <f>[1]Sheet1!S303</f>
        <v>Ofrecer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v>
      </c>
      <c r="T303" s="126" t="str">
        <f>[1]Sheet1!T303</f>
        <v>.</v>
      </c>
      <c r="U303" s="126" t="str">
        <f>[1]Sheet1!U303</f>
        <v>Alumnos</v>
      </c>
      <c r="V303" s="126" t="str">
        <f>[1]Sheet1!V303</f>
        <v>Experiencia</v>
      </c>
      <c r="W303" s="126" t="str">
        <f>[1]Sheet1!W303</f>
        <v>No</v>
      </c>
      <c r="X303" s="126" t="str">
        <f>[1]Sheet1!X303</f>
        <v>Mayor a S/500,000.00</v>
      </c>
      <c r="Y303" s="126" t="str">
        <f>[1]Sheet1!Y303</f>
        <v xml:space="preserve">Los Centros de Aprendizaje apoyan el crecimiento de la matrícula, especialmente en programas online, aumentando la visibilidad, fortaleciendo la confianza en la institución y proporcionando un punto de contacto local durante el proceso de toma de decisiones. 
Además, los Centros de Aprendizaje ofrecerán servicios de apoyo para estudiantes online actuales, mejorando el acceso a la orientación académica y a los servicios institucionales. Esta iniciativa fortalecerá el posicionamiento de Cibertec en el mercado, ampliará su alcance comercial y mejorará la experiencia global del estudiante. </v>
      </c>
      <c r="Z303" s="45" t="str">
        <f>[1]Sheet1!Z303</f>
        <v>https://educorpperu-my.sharepoint.com/personal/diana_zapata_laureate_pe1/_layouts/15/Doc.aspx?sourcedoc=%7BFBB11E46-C052-4ECE-92F3-6168AA0EE399%7D&amp;file=Gesti%C3%B3n%20de%20iniciativas%20-%20Proceso%20y%20registro_Franco%20Manuel%20Vera%20S%2014.pptx&amp;action=edit&amp;mobileredirect=true</v>
      </c>
      <c r="AA303" s="45">
        <f>[1]Sheet1!AA303</f>
        <v>1.9</v>
      </c>
    </row>
    <row r="304" spans="1:27" ht="260.25" customHeight="1">
      <c r="A304" s="45">
        <f>[1]Sheet1!A304</f>
        <v>334</v>
      </c>
      <c r="B304" s="125">
        <f>[1]Sheet1!B304</f>
        <v>46226.897743055597</v>
      </c>
      <c r="C304" s="125">
        <f>[1]Sheet1!C304</f>
        <v>46230.327754629601</v>
      </c>
      <c r="D304" s="126" t="str">
        <f>[1]Sheet1!D304</f>
        <v>angela.lucano@laureate.pe</v>
      </c>
      <c r="E304" s="126" t="str">
        <f>[1]Sheet1!E304</f>
        <v>Angela Lucano Carranza</v>
      </c>
      <c r="F304" s="45" t="str">
        <f>[1]Sheet1!F304</f>
        <v>Generación automatizada de reportes para la validación de accesos en uImprove (Roles y Grupos)</v>
      </c>
      <c r="G304" s="126" t="str">
        <f>[1]Sheet1!G304</f>
        <v>Necesitamos implementar reportes centralizados de consulta de accesos en uImprove para agilizar la validación y aprobación de roles y grupos asignados a los docentes, logrando reducir los tiempos de espera, los reprocesos y fortalecer la trazabilidad en la gestión de accesos antes de su habilitación en la plataforma.</v>
      </c>
      <c r="H304" s="126" t="str">
        <f>[1]Sheet1!H304</f>
        <v>UPC</v>
      </c>
      <c r="I304" s="126" t="str">
        <f>[1]Sheet1!I304</f>
        <v>Milagros Morgan - Rectorado UPC</v>
      </c>
      <c r="J304" s="126" t="str">
        <f>[1]Sheet1!J304</f>
        <v>Alice Rodrigues</v>
      </c>
      <c r="K304" s="126" t="str">
        <f>[1]Sheet1!K304</f>
        <v>https://educorpperu-my.sharepoint.com/personal/diana_zapata_laureate_pe1/Documents/Aplicaciones/Microsoft%20Forms/REGISTRO%20DE%20INICIATIVAS%20-%20GESTI%C3%93N%20DE%20LA%20DEMANDA%20(2%201/Pregunta/Aprobaci%C3%B3n%20de%20la%20iniciativa_Angela%20Lucano%20Carran.pdf</v>
      </c>
      <c r="L304" s="126" t="str">
        <f>[1]Sheet1!L304</f>
        <v>Ángela Lucano</v>
      </c>
      <c r="M304" s="82">
        <f>[1]Sheet1!M304</f>
        <v>46248</v>
      </c>
      <c r="N304" s="82" t="str">
        <f>[1]Sheet1!N304</f>
        <v>No</v>
      </c>
      <c r="O304" s="126">
        <f>[1]Sheet1!O304</f>
        <v>0</v>
      </c>
      <c r="P304" s="126">
        <f>[1]Sheet1!P304</f>
        <v>0</v>
      </c>
      <c r="Q304" s="126" t="str">
        <f>[1]Sheet1!Q304</f>
        <v>Otro</v>
      </c>
      <c r="R304" s="126" t="str">
        <f>[1]Sheet1!R304</f>
        <v>Actualmente no se cuenta con una herramienta que permita visualizar de manera ágil y centralizada la asignación de roles y grupos de usuarios en uImprove. Esto dificulta la validación y aprobación de accesos previo a su habilitación, generando demoras en la atención de solicitudes y reprocesos en la gestión de accesos, lo cual impacta directamente en el proceso de gestión de sílabos de las Academias.</v>
      </c>
      <c r="S304" s="126" t="str">
        <f>[1]Sheet1!S304</f>
        <v>Contar con un reporte de consulta en línea, con opción de descarga (Excel/CSV), que permita visualizar los accesos otorgados a nivel de uImprove, filtrado por Periodo Académico, Unidad Académica, Curso y NRC. El reporte deberá incluir como mínimo: nombre completo, usuario del docente, grupo (programa), rol asignado (Diseñador o Revisor) y última fecha de actualización, manteniéndose consistente entre el resumen y el detalle, y actualizado según la frecuencia de integración definida. Esto permitirá validar y aprobar accesos de forma ágil, reduciendo tiempos de espera y reprocesos.</v>
      </c>
      <c r="T304" s="126" t="str">
        <f>[1]Sheet1!T304</f>
        <v>Gestión de sílabos en uImprove; proceso de asignación, validación y aprobación de accesos (roles y grupos) para docentes.</v>
      </c>
      <c r="U304" s="126" t="str">
        <f>[1]Sheet1!U304</f>
        <v>Docentes</v>
      </c>
      <c r="V304" s="126" t="str">
        <f>[1]Sheet1!V304</f>
        <v>Excelencia operativa</v>
      </c>
      <c r="W304" s="126" t="str">
        <f>[1]Sheet1!W304</f>
        <v>No</v>
      </c>
      <c r="X304" s="126" t="str">
        <f>[1]Sheet1!X304</f>
        <v>No cuantificado o S/0</v>
      </c>
      <c r="Y304" s="126" t="str">
        <f>[1]Sheet1!Y304</f>
        <v>- Fortalece el control y trazabilidad en la asignación de accesos, reduciendo el riesgo de accesos indebidos o no autorizados en uImprove, en línea con las políticas de seguridad y gobierno de datos de la institución.
- Automatiza un proceso hoy manual y disperso, permitiendo que la validación de accesos escale sin incrementar la carga operativa del equipo responsable, liberando capacidad para iniciativas de mayor valor.
- Mejora la experiencia de las Academias en la gestión de sílabos, fortaleciendo la percepción de transparencia y confiabilidad de la plataforma uImprove como herramienta institucional.</v>
      </c>
      <c r="Z304" s="45" t="str">
        <f>[1]Sheet1!Z304</f>
        <v>https://educorpperu-my.sharepoint.com/personal/diana_zapata_laureate_pe1/_layouts/15/Doc.aspx?sourcedoc=%7BE5F9A991-9C31-47F0-B47E-3B3D58C805C4%7D&amp;file=Gesti%C3%B3n%20de%20iniciativas%20-%20Proceso%20y%20registro_Angela%20Lucano%20Carran.pptx&amp;action=edit&amp;mobileredirect=true</v>
      </c>
      <c r="AA304" s="45">
        <f>[1]Sheet1!AA304</f>
        <v>1.05</v>
      </c>
    </row>
    <row r="305" spans="1:27" ht="260.25" customHeight="1">
      <c r="A305" s="45">
        <f>[1]Sheet1!A305</f>
        <v>335</v>
      </c>
      <c r="B305" s="125">
        <f>[1]Sheet1!B305</f>
        <v>46230.328923611101</v>
      </c>
      <c r="C305" s="125">
        <f>[1]Sheet1!C305</f>
        <v>46230.331724536998</v>
      </c>
      <c r="D305" s="126" t="str">
        <f>[1]Sheet1!D305</f>
        <v>angela.lucano@laureate.pe</v>
      </c>
      <c r="E305" s="126" t="str">
        <f>[1]Sheet1!E305</f>
        <v>Angela Lucano Carranza</v>
      </c>
      <c r="F305" s="45" t="str">
        <f>[1]Sheet1!F305</f>
        <v>Generación de reporte integral de los componentes del sílabo durante el proceso operativo de carga y publicación.</v>
      </c>
      <c r="G305" s="126" t="str">
        <f>[1]Sheet1!G305</f>
        <v>Necesitamos diseñar e implementar una solución de reportería que consolide y monitoree los principales componentes del sílabo durante su carga, validación y publicación, para brindar a las áreas académicas, operativas y de soporte información centralizada, confiable y en tiempo real, logrando un seguimiento oportuno del avance de registro, la identificación temprana de inconsistencias y la verificación del cumplimiento de los lineamientos académicos institucionales.</v>
      </c>
      <c r="H305" s="126" t="str">
        <f>[1]Sheet1!H305</f>
        <v>UPC</v>
      </c>
      <c r="I305" s="126" t="str">
        <f>[1]Sheet1!I305</f>
        <v>Milagros Morgan - Rectorado UPC</v>
      </c>
      <c r="J305" s="126" t="str">
        <f>[1]Sheet1!J305</f>
        <v>Alice Rodrigues</v>
      </c>
      <c r="K305" s="126" t="str">
        <f>[1]Sheet1!K305</f>
        <v>https://educorpperu-my.sharepoint.com/personal/diana_zapata_laureate_pe1/Documents/Aplicaciones/Microsoft%20Forms/REGISTRO%20DE%20INICIATIVAS%20-%20GESTI%C3%93N%20DE%20LA%20DEMANDA%20(2%201/Pregunta/Aprobaci%C3%B3n%20de%20la%20iniciativa_Angela%20Lucano%20Carran%201.pdf</v>
      </c>
      <c r="L305" s="126" t="str">
        <f>[1]Sheet1!L305</f>
        <v>Ángela Lucano</v>
      </c>
      <c r="M305" s="82">
        <f>[1]Sheet1!M305</f>
        <v>46241</v>
      </c>
      <c r="N305" s="82" t="str">
        <f>[1]Sheet1!N305</f>
        <v>No</v>
      </c>
      <c r="O305" s="126">
        <f>[1]Sheet1!O305</f>
        <v>0</v>
      </c>
      <c r="P305" s="126">
        <f>[1]Sheet1!P305</f>
        <v>0</v>
      </c>
      <c r="Q305" s="126" t="str">
        <f>[1]Sheet1!Q305</f>
        <v>Otro</v>
      </c>
      <c r="R305" s="126" t="str">
        <f>[1]Sheet1!R305</f>
        <v>Actualmente no se cuenta con una fuente centralizada que permita visualizar el estado y la calidad de los sílabos durante su proceso de carga y publicación en uImprove. Esto dificulta detectar de manera oportuna errores en la configuración de la evaluación (pesos, fórmulas, componentes), identificar diferencias entre secciones de un mismo curso, y monitorear el avance real de publicación por periodo académico. Como resultado, las inconsistencias suelen detectarse tarde, generando retrabajo, retrasos en la publicación y riesgo de incumplimiento de la normativa académica.</v>
      </c>
      <c r="S305" s="126" t="str">
        <f>[1]Sheet1!S305</f>
        <v>Contar con un reporte/dashboard disponible en línea, con opción de descarga, que muestre información correspondiente al periodo académico seleccionado y actualizada según la frecuencia de integración definida, sin registros faltantes ni errores de carga, y con consistencia entre el resumen y el detalle. La solución debe incluir:  Vista de estructura de evaluación por sílabo (fórmula de Nota Final, peso total y NRC), que permita identificar diferencias entre secciones de un mismo curso. Vista de desglose de componentes de evaluación (peso, semana de aplicación, condición de recuperable) para verificar el cumplimiento de los lineamientos académicos. Vista de estado de sílabos por periodo académico (edición, revisión del programa, publicado) para monitorear el avance de publicación y detectar retrasos. Filtros funcionales por Periodo, Unidad Académica, Curso y NRC, con tiempos de carga adecuados para la operación diaria.</v>
      </c>
      <c r="T305" s="126" t="str">
        <f>[1]Sheet1!T305</f>
        <v>Proceso de gestión de sílabos en uImprove (carga, validación y publicación). Áreas académicas, áreas operativas responsables del seguimiento del proceso, y áreas de soporte/TI involucradas en la integración y disponibilidad de la información.</v>
      </c>
      <c r="U305" s="126" t="str">
        <f>[1]Sheet1!U305</f>
        <v>Administrativos</v>
      </c>
      <c r="V305" s="126" t="str">
        <f>[1]Sheet1!V305</f>
        <v>Excelencia operativa</v>
      </c>
      <c r="W305" s="126" t="str">
        <f>[1]Sheet1!W305</f>
        <v>No</v>
      </c>
      <c r="X305" s="126" t="str">
        <f>[1]Sheet1!X305</f>
        <v>No cuantificado o S/0</v>
      </c>
      <c r="Y305" s="126" t="str">
        <f>[1]Sheet1!Y305</f>
        <v>La disponibilidad de información confiable y estandarizada fortalecerá la integración y coordinación entre las áreas académicas, operativas y de soporte, mejorando la trazabilidad del proceso, la calidad de los datos y la confianza en la gestión de la información académica, además de facilitar la toma de decisiones y la ejecución de acciones correctivas oportunas.</v>
      </c>
      <c r="Z305" s="45" t="str">
        <f>[1]Sheet1!Z305</f>
        <v>https://educorpperu-my.sharepoint.com/personal/diana_zapata_laureate_pe1/_layouts/15/Doc.aspx?sourcedoc=%7B5BEB28BB-2C09-41AE-860D-C537FB782C16%7D&amp;file=Gesti%C3%B3n%20de%20iniciativas%20-%20Proceso%20y%20registro_Angela%20Lucano%20Carran%201.pptx&amp;action=edit&amp;mobileredirect=true</v>
      </c>
      <c r="AA305" s="45">
        <f>[1]Sheet1!AA305</f>
        <v>0.60000000000000009</v>
      </c>
    </row>
    <row r="306" spans="1:27" ht="260.25" customHeight="1">
      <c r="A306" s="45">
        <f>[1]Sheet1!A306</f>
        <v>336</v>
      </c>
      <c r="B306" s="125">
        <f>[1]Sheet1!B306</f>
        <v>46230.331805555601</v>
      </c>
      <c r="C306" s="125">
        <f>[1]Sheet1!C306</f>
        <v>46230.341481481497</v>
      </c>
      <c r="D306" s="126" t="str">
        <f>[1]Sheet1!D306</f>
        <v>angela.lucano@laureate.pe</v>
      </c>
      <c r="E306" s="126" t="str">
        <f>[1]Sheet1!E306</f>
        <v>Angela Lucano Carranza</v>
      </c>
      <c r="F306" s="45" t="str">
        <f>[1]Sheet1!F306</f>
        <v>QUICKWIN: Habilitación de capacidad editable en cursos de Onboarding de Sócrates CIB para agrupación masiva de estudiantes en Blackboard</v>
      </c>
      <c r="G306" s="126" t="str">
        <f>[1]Sheet1!G306</f>
        <v>QUICKWIN: Necesitamos habilitar una capacidad editable (máximo 3000 estudiantes) en los cursos de Onboarding de Sócrates CIB, para que la asignación y agrupación de estudiantes nuevos en Blackboard se realice de manera eficiente, logrando optimizar la gestión de comunicaciones, fortalecer el seguimiento temprano y contribuir a la reducción de la deserción estudiantil.</v>
      </c>
      <c r="H306" s="126" t="str">
        <f>[1]Sheet1!H306</f>
        <v>CIB</v>
      </c>
      <c r="I306" s="126" t="str">
        <f>[1]Sheet1!I306</f>
        <v>Mónica García - VP Operaciones Digitales y Online</v>
      </c>
      <c r="J306" s="126" t="str">
        <f>[1]Sheet1!J306</f>
        <v>Silvana Balarezo</v>
      </c>
      <c r="K306" s="126" t="str">
        <f>[1]Sheet1!K306</f>
        <v>https://educorpperu-my.sharepoint.com/personal/diana_zapata_laureate_pe1/Documents/Aplicaciones/Microsoft%20Forms/REGISTRO%20DE%20INICIATIVAS%20-%20GESTI%C3%93N%20DE%20LA%20DEMANDA%20(2%201/Pregunta/Aprobaci%C3%B3n%20de%20la%20iniciativa%20Onboarding_Angela%20Lucano%20Carran.pdf</v>
      </c>
      <c r="L306" s="126" t="str">
        <f>[1]Sheet1!L306</f>
        <v>Ángela Lucano</v>
      </c>
      <c r="M306" s="82">
        <f>[1]Sheet1!M306</f>
        <v>46262</v>
      </c>
      <c r="N306" s="82" t="str">
        <f>[1]Sheet1!N306</f>
        <v>No</v>
      </c>
      <c r="O306" s="126">
        <f>[1]Sheet1!O306</f>
        <v>0</v>
      </c>
      <c r="P306" s="126">
        <f>[1]Sheet1!P306</f>
        <v>0</v>
      </c>
      <c r="Q306" s="126" t="str">
        <f>[1]Sheet1!Q306</f>
        <v>Otro</v>
      </c>
      <c r="R306" s="126" t="str">
        <f>[1]Sheet1!R306</f>
        <v>Actualmente, la capacidad limitada o no configurable de los cursos de Onboarding dificulta la agrupación masiva y automatizada de estudiantes nuevos en Blackboard. Esto genera esfuerzos operativos adicionales, limita la ejecución de comunicaciones centralizadas y dificulta el seguimiento oportuno del avance e interacción de los estudiantes durante sus primeras etapas académicas, afectando las estrategias de onboarding y retención.</v>
      </c>
      <c r="S306" s="126" t="str">
        <f>[1]Sheet1!S306</f>
        <v>Se espera contar con cursos de Onboarding en Sócrates CIB con una capacidad editable de hasta 3000 estudiantes, permitiendo su asignación en Blackboard. Esto facilitará la gestión centralizada de comunicaciones, el monitoreo del progreso y la ejecución de estrategias tempranas de acompañamiento, favoreciendo una mejor experiencia de incorporación y permanencia estudiantil.</v>
      </c>
      <c r="T306" s="126" t="str">
        <f>[1]Sheet1!T306</f>
        <v>Procesos: Onboarding digital del estudiante, Asignación a cursos en Blackboard, Comunicación masiva con estudiantes, Seguimiento y monitoreo del progreso estudiantil, Analítica de participación y engagement, Gestión de retención y permanencia estudiantil y Administración de plataformas académicas online.
Áreas: Experiencia del Alumno, Educación Virtual / Gestión Académica, Analítica y Retención Estudiantil, Operaciones Académicas y Operaciones académicas."</v>
      </c>
      <c r="U306" s="126" t="str">
        <f>[1]Sheet1!U306</f>
        <v>Todos</v>
      </c>
      <c r="V306" s="126" t="str">
        <f>[1]Sheet1!V306</f>
        <v>Excelencia académica</v>
      </c>
      <c r="W306" s="126" t="str">
        <f>[1]Sheet1!W306</f>
        <v>No</v>
      </c>
      <c r="X306" s="126" t="str">
        <f>[1]Sheet1!X306</f>
        <v>No cuantificado o S/0</v>
      </c>
      <c r="Y306" s="126" t="str">
        <f>[1]Sheet1!Y306</f>
        <v>- Fortalece el onboarding digital mediante la incorporación de estudiantes a cursos de bienvenida.
- Mejora la capacidad de seguimiento temprano y acompañamiento estudiantil.
- Facilita la ejecución de comunicaciones masivas y segmentadas.
- Incrementa la eficiencia operativa en la administración de cursos y usuarios.
-Contribuye a la retención estudiantil mediante estrategias proactivas basadas en analítica y engagement.</v>
      </c>
      <c r="Z306" s="45" t="str">
        <f>[1]Sheet1!Z306</f>
        <v>https://educorpperu-my.sharepoint.com/personal/diana_zapata_laureate_pe1/_layouts/15/Doc.aspx?sourcedoc=%7BD9CBBADD-87E5-4B50-94A5-42774DCCD209%7D&amp;file=Gesti%C3%B3n%20de%20iniciativas%20-%20Proceso%20y%20registro%20-_Angela%20Lucano%20Carran%201.pptx&amp;action=edit&amp;mobileredirect=true</v>
      </c>
      <c r="AA306" s="45">
        <f>[1]Sheet1!AA306</f>
        <v>1.4</v>
      </c>
    </row>
    <row r="307" spans="1:27" ht="260.25" customHeight="1">
      <c r="A307" s="45">
        <f>[1]Sheet1!A307</f>
        <v>337</v>
      </c>
      <c r="B307" s="125">
        <f>[1]Sheet1!B307</f>
        <v>46233.4527199074</v>
      </c>
      <c r="C307" s="125">
        <f>[1]Sheet1!C307</f>
        <v>46233.686562499999</v>
      </c>
      <c r="D307" s="126" t="str">
        <f>[1]Sheet1!D307</f>
        <v>morelia.barzola@laureate.pe</v>
      </c>
      <c r="E307" s="126" t="str">
        <f>[1]Sheet1!E307</f>
        <v>Morelia Barzola Canto</v>
      </c>
      <c r="F307" s="45" t="str">
        <f>[1]Sheet1!F307</f>
        <v>Implementación del reporte de facturación por cuota (pensiones) en data lake</v>
      </c>
      <c r="G307" s="126" t="str">
        <f>[1]Sheet1!G307</f>
        <v>Necesitamos optimizar el monitoreo continuo de la facturación de pensiones para tomar decisiones basadas en información actualizada e identificar oportunamente comprobantes pendientes de regularización o posibles refacturaciones, con ello lograremos garantizar que los alumnos dispongan de sus comprobantes en los plazos establecidos, evitando inconvenientes durante su proceso de matrícula.</v>
      </c>
      <c r="H307" s="126" t="str">
        <f>[1]Sheet1!H307</f>
        <v>UPC</v>
      </c>
      <c r="I307" s="126" t="str">
        <f>[1]Sheet1!I307</f>
        <v>Alex Pendavis - VP Finanzas</v>
      </c>
      <c r="J307" s="126" t="str">
        <f>[1]Sheet1!J307</f>
        <v>Karol Espinoza</v>
      </c>
      <c r="K307" s="126" t="str">
        <f>[1]Sheet1!K307</f>
        <v>https://educorpperu-my.sharepoint.com/personal/diana_zapata_laureate_pe1/Documents/Aplicaciones/Microsoft%20Forms/REGISTRO%20DE%20INICIATIVAS%20-%20GESTI%C3%93N%20DE%20LA%20DEMANDA%20(2%201/Pregunta/Proyecto%20reporte%20060_Morelia%20Barzola%20Cant.pdf</v>
      </c>
      <c r="L307" s="126" t="str">
        <f>[1]Sheet1!L307</f>
        <v>Franco Vera</v>
      </c>
      <c r="M307" s="82">
        <f>[1]Sheet1!M307</f>
        <v>46251</v>
      </c>
      <c r="N307" s="82" t="str">
        <f>[1]Sheet1!N307</f>
        <v>No</v>
      </c>
      <c r="O307" s="126">
        <f>[1]Sheet1!O307</f>
        <v>0</v>
      </c>
      <c r="P307" s="126">
        <f>[1]Sheet1!P307</f>
        <v>0</v>
      </c>
      <c r="Q307" s="126" t="str">
        <f>[1]Sheet1!Q307</f>
        <v>Otro</v>
      </c>
      <c r="R307" s="126" t="str">
        <f>[1]Sheet1!R307</f>
        <v>Actualmente venimos ejecutando este reporte diariamente, lo cual nos toma entre 1 hora a 1 hora y 20 min. Asimismo, esta información solo es gestionada por el equipo de facturación, por lo que otras áreas que necesitan del dato, recurren hacia nuestro equipo para conocer el estatus (proceso manual).
El riesgo que se podría generar ante gestiones manuales es que el alumno no logré matricularse.</v>
      </c>
      <c r="S307" s="126" t="str">
        <f>[1]Sheet1!S307</f>
        <v>Buscamos optimizar y agilizar el desarrollo de este reporte, el cual tras su implementación en data lake, nos mostraría la información actualizada y esta información estaría siendo visualizada a la par por diferentes equipos de finanzas</v>
      </c>
      <c r="T307" s="126" t="str">
        <f>[1]Sheet1!T307</f>
        <v>Este reporte servirá de input para diferentes dashboards informativos que consumen equipos como Contact web, Cobranzas, entre otros canales de asistencia al alumno. También permite tener un seguimiento real y sincerado de lo facturación, lo cual son datos de alta importancia para equipos como Bad debt, Contabilidad y Facturación. Adicionalmente, desde el lado de facturación, nos permite hacer un monitoreo para garantizar que todos los alumnos cuenten con sus comprobantes.</v>
      </c>
      <c r="U307" s="126" t="str">
        <f>[1]Sheet1!U307</f>
        <v>Todos</v>
      </c>
      <c r="V307" s="126" t="str">
        <f>[1]Sheet1!V307</f>
        <v>Excelencia operativa</v>
      </c>
      <c r="W307" s="126" t="str">
        <f>[1]Sheet1!W307</f>
        <v>No</v>
      </c>
      <c r="X307" s="126" t="str">
        <f>[1]Sheet1!X307</f>
        <v>No cuantificado o S/0</v>
      </c>
      <c r="Y307" s="126" t="str">
        <f>[1]Sheet1!Y307</f>
        <v>1. Garantizar que los alumnos dispongan de sus comprobantes en los plazos establecidos, evitando inconvenientes durante su proceso de matrícula y mejorando la eficiencia operativa del área.
2. Tener el reporte en tiempo oportuno, lo cual permitirá agilizar la toma de decisiones. Además de tener una versión unificada entre equipos.</v>
      </c>
      <c r="Z307" s="45" t="str">
        <f>[1]Sheet1!Z307</f>
        <v>https://educorpperu-my.sharepoint.com/personal/diana_zapata_laureate_pe1/_layouts/15/Doc.aspx?sourcedoc=%7B752DA05E-A5D1-4200-8DA8-E2413543DD44%7D&amp;file=Gesti%C3%B3n%20de%20iniciativas%20-%20Implementaci%C3%B3n%20del%20R_Morelia%20Barzola%20Cant.pptx&amp;action=edit&amp;mobileredirect=true; https://educorpperu-my.sharepoint.com/personal/diana_zapata_laureate_pe1/_layouts/15/Doc.aspx?sourcedoc=%7B49BDB552-AF42-4F08-8D75-691D9591C0C9%7D&amp;file=Reporte%20060_ejemplo_Morelia%20Barzola%20Cant.xlsx&amp;action=default&amp;mobileredirect=true</v>
      </c>
      <c r="AA307" s="45">
        <f>[1]Sheet1!AA307</f>
        <v>1.2000000000000002</v>
      </c>
    </row>
    <row r="308" spans="1:27" ht="260.25" customHeight="1">
      <c r="A308" s="45">
        <f>[1]Sheet1!A308</f>
        <v>338</v>
      </c>
      <c r="B308" s="125">
        <f>[1]Sheet1!B308</f>
        <v>46237.461678240703</v>
      </c>
      <c r="C308" s="125">
        <f>[1]Sheet1!C308</f>
        <v>46237.501805555599</v>
      </c>
      <c r="D308" s="126" t="str">
        <f>[1]Sheet1!D308</f>
        <v>angela.lucano@laureate.pe</v>
      </c>
      <c r="E308" s="126" t="str">
        <f>[1]Sheet1!E308</f>
        <v>Angela Lucano Carranza</v>
      </c>
      <c r="F308" s="45" t="str">
        <f>[1]Sheet1!F308</f>
        <v>QUICKWIN: Clonación anticipada de cursos y actualización de reglas de inclusión en el Clonador Compactador para Carreras a Distancia de Cibertec</v>
      </c>
      <c r="G308" s="126" t="str">
        <f>[1]Sheet1!G308</f>
        <v>Necesitamos un reporte diario automatizado con la información de cursos, secciones, docentes y alumnos del primer ciclo de Carreras a Distancia y otro con el total de cursos programados en el mismo periodo, que permita realizar el cruce necesario y la configuración del Clonador Compactador, para habilitar con 30 días de anticipación el proceso de clonación masiva en el Aula Virtual, logrando que docentes y estudiantes cuenten con acceso oportuno al curso desde el inicio del periodo, con información académica actualizada.</v>
      </c>
      <c r="H308" s="126" t="str">
        <f>[1]Sheet1!H308</f>
        <v>CIB</v>
      </c>
      <c r="I308" s="126" t="str">
        <f>[1]Sheet1!I308</f>
        <v>Mónica García - VP Operaciones Digitales y Online</v>
      </c>
      <c r="J308" s="126" t="str">
        <f>[1]Sheet1!J308</f>
        <v>Antonio Rodriguez-Campra</v>
      </c>
      <c r="K308" s="126" t="str">
        <f>[1]Sheet1!K308</f>
        <v>https://educorpperu-my.sharepoint.com/personal/diana_zapata_laureate_pe1/Documents/Aplicaciones/Microsoft%20Forms/REGISTRO%20DE%20INICIATIVAS%20-%20GESTI%C3%93N%20DE%20LA%20DEMANDA%20(2%201/Pregunta/Aprobaci%C3%B3n%20de%20la%20iniciativa%20-%20M%C3%B3nica%20Garc%C3%ADa_Angela%20Lucano%20Carran.pdf</v>
      </c>
      <c r="L308" s="126" t="str">
        <f>[1]Sheet1!L308</f>
        <v>Ángela Lucano</v>
      </c>
      <c r="M308" s="82">
        <f>[1]Sheet1!M308</f>
        <v>46272</v>
      </c>
      <c r="N308" s="82" t="str">
        <f>[1]Sheet1!N308</f>
        <v>No</v>
      </c>
      <c r="O308" s="126">
        <f>[1]Sheet1!O308</f>
        <v>0</v>
      </c>
      <c r="P308" s="126">
        <f>[1]Sheet1!P308</f>
        <v>0</v>
      </c>
      <c r="Q308" s="126" t="str">
        <f>[1]Sheet1!Q308</f>
        <v>Otro</v>
      </c>
      <c r="R308" s="126" t="str">
        <f>[1]Sheet1!R308</f>
        <v>Actualmente el ETL que integra Banner y Blackboard envía los archivos de clonación desde 30 días antes del inicio del periodo, sin diferenciar ni anticipar los cursos del primer ciclo de Carreras a Distancia, lo que impide contar con visibilidad temprana ni con un reporte estructurado (código de curso, periodo compactado, NRCs, listas cruzadas, NRC ligados, docentes y alumnos) que permita identificar qué cursos deben clonarse anticipadamente. A esto se suma que el Clonador Compactador funciona hoy bajo una lógica de exclusión, en la que se listan los cursos que NO se deben clonar, obligando a una revisión y actualización manual diaria —incluyendo fines de semana y feriados— para evitar que cursos nuevos o no contemplados se clonen incorrectamente o que cursos del primer ciclo queden fuera del proceso; adicionalmente, existe el riesgo de que los cursos máster asociados no estén actualizados a tiempo (35 días antes para el primer ciclo, 15 días para el resto), afectando la calidad y vigencia del contenido, y de que la eventual indisponibilidad del aplicativo Clonador Compactador interrumpa por completo la actualización de inclusiones o exclusiones.</v>
      </c>
      <c r="S308" s="126" t="str">
        <f>[1]Sheet1!S308</f>
        <v>Se espera contar con un reporte automatizado y diario alojado en el S3 que permita identificar con precisión los cursos y secciones del primer ciclo de Carreras a Distancia (y los que no lo son), incluyendo código de curso, periodo compactado, NRCs, listas cruzadas, NRC ligados, docentes programados y alumnos matriculados, de manera que dicha información permita habilitar los periodos correspondientes en el Clonador Compactador y programar la clonación masiva con al menos 30 días de anticipación al inicio de clases. (deadline 07 de setiembre) Asegurando las pruebas y la disponibilidad a más tardar desde el 01 de octubre en Blackboard.</v>
      </c>
      <c r="T308" s="126" t="str">
        <f>[1]Sheet1!T308</f>
        <v>Educación Virtual / Aula Virtual (Blackboard): Gestión de la disponibilidad y clonación de cursos.
Registro Académico / Operaciones Académicas: Programación de cursos, secciones, docentes y matrícula.
Tecnología de la Información (TI): Integración de sistemas (Banner – Blackboard), ETL e integración de datos, Administración de AWS S3, Soporte y mantenimiento del Clonador Compactador.
Carreras a Distancia: Planificación y operación académica del primer ciclo.
Docentes y Estudiantes (usuarios finales): Acceso oportuno a los cursos y contenidos.</v>
      </c>
      <c r="U308" s="126" t="str">
        <f>[1]Sheet1!U308</f>
        <v>Todos</v>
      </c>
      <c r="V308" s="126" t="str">
        <f>[1]Sheet1!V308</f>
        <v>Excelencia académica</v>
      </c>
      <c r="W308" s="126" t="str">
        <f>[1]Sheet1!W308</f>
        <v>No</v>
      </c>
      <c r="X308" s="126" t="str">
        <f>[1]Sheet1!X308</f>
        <v>No cuantificado o S/0</v>
      </c>
      <c r="Y308" s="126" t="str">
        <f>[1]Sheet1!Y308</f>
        <v>- Mejora la experiencia del alumno al brindar acceso temprano a sus entornos de aprendizaje.
- Fortalece el onboarding digital y la familiarización con Blackboard antes del inicio de clases.
- Incrementa el engagement temprano de estudiantes de primer ciclo y modalidades a distancia.
- Facilita estrategias de comunicación y acompañamiento previo al inicio del periodo académico.
- Contribuye a la retención estudiantil mediante una integración temprana al ecosistema digital universitario.</v>
      </c>
      <c r="Z308" s="45" t="str">
        <f>[1]Sheet1!Z308</f>
        <v>https://educorpperu-my.sharepoint.com/personal/diana_zapata_laureate_pe1/_layouts/15/Doc.aspx?sourcedoc=%7BA8EC3F73-4698-418B-81F5-48020E762B10%7D&amp;file=RQ%202026.07.10%20Gesti%C3%B3n%20de%20iniciativas%20-%20Proces_Angela%20Lucano%20Carran.pptx&amp;action=edit&amp;mobileredirect=true</v>
      </c>
      <c r="AA308" s="45">
        <f>[1]Sheet1!AA308</f>
        <v>1.4</v>
      </c>
    </row>
    <row r="309" spans="1:27" ht="260.25" customHeight="1">
      <c r="A309" s="45">
        <f>[1]Sheet1!A309</f>
        <v>339</v>
      </c>
      <c r="B309" s="125">
        <f>[1]Sheet1!B309</f>
        <v>46238.472754629598</v>
      </c>
      <c r="C309" s="125">
        <f>[1]Sheet1!C309</f>
        <v>46238.4909722222</v>
      </c>
      <c r="D309" s="126" t="str">
        <f>[1]Sheet1!D309</f>
        <v>chris.diaz@upc.pe</v>
      </c>
      <c r="E309" s="126" t="str">
        <f>[1]Sheet1!E309</f>
        <v>Chris Betsabe Diaz Donayre</v>
      </c>
      <c r="F309" s="45" t="str">
        <f>[1]Sheet1!F309</f>
        <v>SKills en CRM y Genesys - Para activación progresiva de llamadas carterizadas por asesor</v>
      </c>
      <c r="G309" s="126" t="str">
        <f>[1]Sheet1!G309</f>
        <v xml:space="preserve">Solicito la Integración mediante CMP con listas de contacto del CRM hacia Genesys que implique carterización mediante Skills y adecuar o crear uno o varios skill para recepción de estas llamadas según el árbol de tipificación el mismo de valoración del CRM. Estos se puedan usar con un listado de asesores que tienen carterización de alumnos.
 </v>
      </c>
      <c r="H309" s="126" t="str">
        <f>[1]Sheet1!H309</f>
        <v>UPC</v>
      </c>
      <c r="I309" s="126" t="str">
        <f>[1]Sheet1!I309</f>
        <v>Milagros Morgan - Rectorado UPC</v>
      </c>
      <c r="J309" s="126" t="str">
        <f>[1]Sheet1!J309</f>
        <v>Chris Diaz</v>
      </c>
      <c r="K309" s="126" t="str">
        <f>[1]Sheet1!K309</f>
        <v>https://educorpperu-my.sharepoint.com/personal/diana_zapata_laureate_pe1/Documents/Aplicaciones/Microsoft%20Forms/REGISTRO%20DE%20INICIATIVAS%20-%20GESTI%C3%93N%20DE%20LA%20DEMANDA%20(2%201/Pregunta/VBparaSKILLS_Chris%20Betsabe%20Diaz%20D.pdf</v>
      </c>
      <c r="L309" s="126" t="str">
        <f>[1]Sheet1!L309</f>
        <v>Gerson Vereau</v>
      </c>
      <c r="M309" s="82">
        <f>[1]Sheet1!M309</f>
        <v>46244</v>
      </c>
      <c r="N309" s="82" t="str">
        <f>[1]Sheet1!N309</f>
        <v>No</v>
      </c>
      <c r="O309" s="126">
        <f>[1]Sheet1!O309</f>
        <v>0</v>
      </c>
      <c r="P309" s="126">
        <f>[1]Sheet1!P309</f>
        <v>0</v>
      </c>
      <c r="Q309" s="126" t="str">
        <f>[1]Sheet1!Q309</f>
        <v>Otro</v>
      </c>
      <c r="R309" s="126" t="str">
        <f>[1]Sheet1!R309</f>
        <v>Esto agilizaría las llamadas efectivas de las campañas de matrícula que venimos realizando, actualmente se tiene que hacer gestión manual 1x1, la diferencia es que si se tiene una baso de 5 mil llamadas, con el progresivo se terminaría es horas lo que actualmente manual toma 2 días.</v>
      </c>
      <c r="S309" s="126" t="str">
        <f>[1]Sheet1!S309</f>
        <v>Rapidez en la gestión operativa de llamadas, hacer más vueltas al automatizar y obtener mayor cantidad de respuestas efectivas.</v>
      </c>
      <c r="T309" s="126" t="str">
        <f>[1]Sheet1!T309</f>
        <v>AEU y Retención</v>
      </c>
      <c r="U309" s="126" t="str">
        <f>[1]Sheet1!U309</f>
        <v>Alumnos</v>
      </c>
      <c r="V309" s="126" t="str">
        <f>[1]Sheet1!V309</f>
        <v>Excelencia operativa</v>
      </c>
      <c r="W309" s="126" t="str">
        <f>[1]Sheet1!W309</f>
        <v>No</v>
      </c>
      <c r="X309" s="126" t="str">
        <f>[1]Sheet1!X309</f>
        <v>Mayor a S/500,000.00</v>
      </c>
      <c r="Y309" s="126" t="str">
        <f>[1]Sheet1!Y309</f>
        <v>Esto está directamente ligado a las metas de rematrícula de la universidad, los ingresos se consideran por alumnos matrícula y esta operativa es arte de la ayuda de contacto que hacen los asesores para sus alumnos carterizados por campus.</v>
      </c>
      <c r="Z309" s="45" t="str">
        <f>[1]Sheet1!Z309</f>
        <v>https://educorpperu-my.sharepoint.com/personal/diana_zapata_laureate_pe1/_layouts/15/Doc.aspx?sourcedoc=%7BD0279189-B7B6-4501-AE8C-ADEF5258DB17%7D&amp;file=GenesysPPT_Chris%20Betsabe%20Diaz%20D.pptx&amp;action=edit&amp;mobileredirect=true</v>
      </c>
      <c r="AA309" s="45">
        <f>[1]Sheet1!AA309</f>
        <v>1.8</v>
      </c>
    </row>
    <row r="310" spans="1:27" ht="260.25" customHeight="1">
      <c r="A310" s="45">
        <f>[1]Sheet1!A310</f>
        <v>340</v>
      </c>
      <c r="B310" s="125">
        <f>[1]Sheet1!B310</f>
        <v>46238.933425925898</v>
      </c>
      <c r="C310" s="125">
        <f>[1]Sheet1!C310</f>
        <v>46239.404444444401</v>
      </c>
      <c r="D310" s="126" t="str">
        <f>[1]Sheet1!D310</f>
        <v>nestor.ayasta@laureate.pe</v>
      </c>
      <c r="E310" s="126" t="str">
        <f>[1]Sheet1!E310</f>
        <v>Nestor Ayasta Valera</v>
      </c>
      <c r="F310" s="45" t="str">
        <f>[1]Sheet1!F310</f>
        <v>Recepción, Persistencia y Gestión de BSUID de WhatsApp</v>
      </c>
      <c r="G310" s="126" t="str">
        <f>[1]Sheet1!G310</f>
        <v>Documentar el ciclo de vida del BSUID (Business-Scoped User ID de Meta) como identificador de contacto WhatsApp en el CRM Dynamics 365, permitiendo crear, vincular y gestionar contactos de identidad incompleta (sin teléfono expuesto) y garantizar su trazabilidad hasta el enriquecimiento o cierre del ciclo comercial.</v>
      </c>
      <c r="H310" s="126" t="str">
        <f>[1]Sheet1!H310</f>
        <v>LAU</v>
      </c>
      <c r="I310" s="126" t="str">
        <f>[1]Sheet1!I310</f>
        <v>Ivan Olivares - VP Marketing y Comercial</v>
      </c>
      <c r="J310" s="126" t="str">
        <f>[1]Sheet1!J310</f>
        <v>Humberto Cáceres</v>
      </c>
      <c r="K310" s="126" t="str">
        <f>[1]Sheet1!K310</f>
        <v>https://educorpperu-my.sharepoint.com/personal/diana_zapata_laureate_pe1/Documents/Aplicaciones/Microsoft%20Forms/REGISTRO%20DE%20INICIATIVAS%20-%20GESTI%C3%93N%20DE%20LA%20DEMANDA%20(2%201/Pregunta/Captura%20de%20pantalla%202026-07-21%20112515_Nestor%20Ayasta%20Valera%201.png</v>
      </c>
      <c r="L310" s="126" t="str">
        <f>[1]Sheet1!L310</f>
        <v>Bruno Chiappe</v>
      </c>
      <c r="M310" s="82">
        <f>[1]Sheet1!M310</f>
        <v>46265</v>
      </c>
      <c r="N310" s="82" t="str">
        <f>[1]Sheet1!N310</f>
        <v>No</v>
      </c>
      <c r="O310" s="126">
        <f>[1]Sheet1!O310</f>
        <v>0</v>
      </c>
      <c r="P310" s="126">
        <f>[1]Sheet1!P310</f>
        <v>0</v>
      </c>
      <c r="Q310" s="126" t="str">
        <f>[1]Sheet1!Q310</f>
        <v>Otro</v>
      </c>
      <c r="R310" s="126" t="str">
        <f>[1]Sheet1!R310</f>
        <v>En el modelo AS-IS, cuando un prospecto interactúa por WhatsApp utilizando su username (sin exponer su número de teléfono), el sistema genera un ID de chat efímero en Chattigo que se pierde al cerrar la conversación. Esto impide vincular al prospecto con su historial, genera duplicados en cada nueva interacción y deja al asesor sin contexto. El problema se agrava porque sin teléfono no hay llave de deduplicación ni posibilidad de marcación.</v>
      </c>
      <c r="S310" s="126" t="str">
        <f>[1]Sheet1!S310</f>
        <v>En el modelo TO-BE, Meta proporciona un identificador estable llamado BSUID (Business-Scoped User ID), único por usuario y por cuenta de negocio (marca). Este identificador se recibe a través de Chattigo, se persiste como campo del contacto en Dynamics 365 (campo #4 del Layout de 50 campos), viaja a Genesys como parte del contrato de integración, y permite crear un contacto de identidad incompleta que es válido, trazable y pendiente de enriquecimiento. El contacto sin teléfono no entra a marcación predictiva, pero sí a estrategias de contacto por WhatsApp y nurturing en HubSpot para completar su identidad (DNI, teléfono).</v>
      </c>
      <c r="T310" s="126" t="str">
        <f>[1]Sheet1!T310</f>
        <v>Prospección, Mkt Digital, Command Center, Ventas, BI</v>
      </c>
      <c r="U310" s="126" t="str">
        <f>[1]Sheet1!U310</f>
        <v>Todos</v>
      </c>
      <c r="V310" s="126" t="str">
        <f>[1]Sheet1!V310</f>
        <v>Excelencia operativa</v>
      </c>
      <c r="W310" s="126" t="str">
        <f>[1]Sheet1!W310</f>
        <v>No</v>
      </c>
      <c r="X310" s="126" t="str">
        <f>[1]Sheet1!X310</f>
        <v>Entre S/100,000.00 y S/500,000.00</v>
      </c>
      <c r="Y310" s="126" t="str">
        <f>[1]Sheet1!Y310</f>
        <v>Prospecto nunca se pierde. El asesor gana contexto. Funnel más honesto. Menos ruido en Genesys. Identidad que madura sola. Base de datos más limpia.</v>
      </c>
      <c r="Z310" s="45" t="str">
        <f>[1]Sheet1!Z310</f>
        <v>https://educorpperu.sharepoint.com/:w:/s/PROCESOSDEADMISIN/IQC18ST5RpiISJCbFccCsnpgAdCRVfzMWSuvUkpg6fvb8Qs?e=EqUv2N&amp;wdExp=TEAMS-TREATMENT&amp;web=1</v>
      </c>
      <c r="AA310" s="45">
        <f>[1]Sheet1!AA310</f>
        <v>1.5</v>
      </c>
    </row>
    <row r="311" spans="1:27" ht="260.25" customHeight="1">
      <c r="A311" s="45">
        <f>[1]Sheet1!A311</f>
        <v>341</v>
      </c>
      <c r="B311" s="125">
        <f>[1]Sheet1!B311</f>
        <v>46239.487627314797</v>
      </c>
      <c r="C311" s="125">
        <f>[1]Sheet1!C311</f>
        <v>46239.506608796299</v>
      </c>
      <c r="D311" s="126" t="str">
        <f>[1]Sheet1!D311</f>
        <v>suly.kong@upn.edu.pe</v>
      </c>
      <c r="E311" s="126" t="str">
        <f>[1]Sheet1!E311</f>
        <v>Suly Kong Paredes</v>
      </c>
      <c r="F311" s="45" t="str">
        <f>[1]Sheet1!F311</f>
        <v>Implementación de una Plataforma Integral de Gestión Documental para Procedimientos Disciplinarios</v>
      </c>
      <c r="G311" s="126" t="str">
        <f>[1]Sheet1!G311</f>
        <v>Necesitamos implementar una plataforma digital e interactiva en línea para la gestión documental y el seguimiento automatizado de procedimientos disciplinarios (hostigamiento sexual, disciplina estudiantil, docentes y egresados) que incluya un canal de acceso seguro para los usuarios,
para que se elimine la dispersión de información, la falta de trazabilidad, el registro manual y la necesidad de atención presencial para consultas de expedientes,
logrando centralizar el 100% de los casos en una base de datos segura, brindar acceso a la información en tiempo real, optimizar la interoperabilidad institucional y reducir significativamente los tiempos de atención, control y respuesta bajo los estándares de transparencia de la era digital</v>
      </c>
      <c r="H311" s="126" t="str">
        <f>[1]Sheet1!H311</f>
        <v>UPN</v>
      </c>
      <c r="I311" s="126" t="str">
        <f>[1]Sheet1!I311</f>
        <v>Martín Santana - Rectorado UPN</v>
      </c>
      <c r="J311" s="126" t="str">
        <f>[1]Sheet1!J311</f>
        <v>Suly Kong</v>
      </c>
      <c r="K311" s="126" t="str">
        <f>[1]Sheet1!K311</f>
        <v>https://educorpperu-my.sharepoint.com/personal/diana_zapata_laureate_pe1/Documents/Aplicaciones/Microsoft%20Forms/REGISTRO%20DE%20INICIATIVAS%20-%20GESTI%C3%93N%20DE%20LA%20DEMANDA%20(2%201/Pregunta/aprobaci%C3%B3n%20de%20Alex%20Rueda%20-%20proyectos_Suly%20Kong%20Paredes.pdf</v>
      </c>
      <c r="L311" s="126" t="str">
        <f>[1]Sheet1!L311</f>
        <v>Gerson Vereau</v>
      </c>
      <c r="M311" s="82">
        <f>[1]Sheet1!M311</f>
        <v>46266</v>
      </c>
      <c r="N311" s="82" t="str">
        <f>[1]Sheet1!N311</f>
        <v>No</v>
      </c>
      <c r="O311" s="126">
        <f>[1]Sheet1!O311</f>
        <v>0</v>
      </c>
      <c r="P311" s="126">
        <f>[1]Sheet1!P311</f>
        <v>0</v>
      </c>
      <c r="Q311" s="126" t="str">
        <f>[1]Sheet1!Q311</f>
        <v>Regulatoria</v>
      </c>
      <c r="R311" s="126" t="str">
        <f>[1]Sheet1!R311</f>
        <v xml:space="preserve">Actualmente, la gestión de los procedimientos disciplinarios (hostigamiento sexual, disciplina estudiantil, docentes y egresados) se realizan con una alta dependencia de procesos manuales, basados en el flujo de correos electrónicos.
Esta situación genera riesgos operacionales para el área, tales como la limitada trazabilidad y vulnerabilidad de la información crítica y confidencial contenida en los expedientes, la pérdida de continuidad en el seguimiento digital, como los documentos que se reciben en el correo electrónico, Al depender de correos electrónicos, la información de un mismo caso podría quedar disgregada en varios mensajes, corriendo el riesgo de omitir revisar archivos adjuntos. perdiendo la secuencia del proceso. Esta situación puede generar la nulidad del procedimiento y la parte que debe ser sancionada, por estos defectos, no reciba la penalidad que le corresponde.
Asimismo, existe una brecha de comunicación que afecta directamente a las partes interesadas: por un lado, los estudiantes alegan desconocimiento del estado de sus procedimientos o de las actuaciones realizadas argumentando la falta de revisión del correo institucional. Por otro lado, debido a que los Directores Académicos de Sede carecen de una visibilidad integral y en tiempo real sobre los procesos y las sanciones vigentes de sus alumnos, las autoridades locales se ven imposibilitadas de aplicar medidas preventivas o correctivas oportunas. Esta falta de control y monitoreo centralizado limita la capacidad de fiscalización normativa, compromete el resguardo seguro de la información confidencial y restringe la interactividad necesaria con la comunidad universitaria.
</v>
      </c>
      <c r="S311" s="126" t="str">
        <f>[1]Sheet1!S311</f>
        <v>Con esta iniciativa, se espera implementar una plataforma digital centralizada que automatice y unifique la gestión de todos los procedimientos disciplinarios (hostigamiento sexual, disciplina estudiantil, docentes y egresados). Asimismo, lograr una trazabilidad completa (end-to-end) de los expedientes electrónicos, garantizando el resguardo seguro y confidencial de la información y eliminando el riesgo de omitir en la evaluación archivos virtuales. Asimismo, se busca transformar la gobernanza institucional y la experiencia del usuario: los Directores Académicos de Sede contarán con visibilidad integral y en tiempo real sobre las sanciones vigentes para aplicar medidas preventivas o correctivas oportunas, mientras que la comunidad estudiantil dispondrá de un canal interactivo y transparente para consultar el estado de sus procesos y con ello no alegará desconocimiento de dicho. Finalmente, la plataforma garantiza la notificación oportuna del estado disciplinario del estudiante antes del proceso de matrícula. Esto elimina la generación de cargos por gastos administrativos derivados de anulaciones o devoluciones, optimizando los tiempos del equipo administrativo y reduciendo la fricción financiera con el usuario.</v>
      </c>
      <c r="T311" s="126" t="str">
        <f>[1]Sheet1!T311</f>
        <v>Ética &amp; Compliance, GTH</v>
      </c>
      <c r="U311" s="126" t="str">
        <f>[1]Sheet1!U311</f>
        <v>Todos</v>
      </c>
      <c r="V311" s="126" t="str">
        <f>[1]Sheet1!V311</f>
        <v>Excelencia operativa</v>
      </c>
      <c r="W311" s="126" t="str">
        <f>[1]Sheet1!W311</f>
        <v>No</v>
      </c>
      <c r="X311" s="126" t="str">
        <f>[1]Sheet1!X311</f>
        <v>No cuantificado o S/0</v>
      </c>
      <c r="Y311" s="126" t="str">
        <f>[1]Sheet1!Y311</f>
        <v>Beneficios esperados (Logrando)
Registro centralizado y digital del 100% de los expedientes disciplinarios. 
Trazabilidad completa de cada procedimiento desde su inicio hasta su cierre. 
Consulta en tiempo real del estado del expediente por parte de estudiantes y autoridades competentes. 
Carga y gestión ordenada de documentos y evidencias en cada acto procedimental. 
Reducción de tiempos administrativos y eliminación del manejo manual de expedientes. 
Mayor transparencia, control y cumplimiento del debido proceso. 
Disponibilidad permanente de información para auditorías, reportes y toma de decisiones. 
Implementación de un canal de gestión documental preventivo
Este proyecto posiciona a la universidad a la vanguardia tecnológica y de automatización. Al migrar de formatos impresos a una plataforma en línea, moderna y segura, se transforma la experiencia del estudiante, consolidando la reputación de la institución como un referente de innovación digital y eficiencia administrativa en el sector educativo</v>
      </c>
      <c r="Z311" s="45" t="str">
        <f>[1]Sheet1!Z311</f>
        <v>https://educorpperu.sharepoint.com/:f:/s/Repositorio_EquipoCentral/dit/portafoliosyp/IgC0D-K9qsfhR6H90QVDuilZAZXDIfAuTcI8HH1HIRowO4Y?e=1CmdKI</v>
      </c>
      <c r="AA311" s="45">
        <f>[1]Sheet1!AA311</f>
        <v>2.7</v>
      </c>
    </row>
    <row r="312" spans="1:27" ht="260.25" customHeight="1">
      <c r="A312" s="45">
        <f>[1]Sheet1!A312</f>
        <v>342</v>
      </c>
      <c r="B312" s="125">
        <f>[1]Sheet1!B312</f>
        <v>46241.4620138889</v>
      </c>
      <c r="C312" s="125">
        <f>[1]Sheet1!C312</f>
        <v>46241.4777314815</v>
      </c>
      <c r="D312" s="126" t="str">
        <f>[1]Sheet1!D312</f>
        <v>franco.vera@laureate.pe</v>
      </c>
      <c r="E312" s="126" t="str">
        <f>[1]Sheet1!E312</f>
        <v>Franco Manuel Vera Sanchez</v>
      </c>
      <c r="F312" s="45" t="str">
        <f>[1]Sheet1!F312</f>
        <v>Adecuación al Datal Lake por impacto del repositorio histórico tramites - UPC</v>
      </c>
      <c r="G312" s="126" t="str">
        <f>[1]Sheet1!G312</f>
        <v>Objetivo: Garantizar que la ejecución de la migración de trámites no genere impactos en los reportes del Data Lake.
Necesidad: Realizar una adecuación en la lógica de carga del Data Lake, debido a que actualmente los procesos ejecutan cargas completas desde la plataforma de Trámites. La migración de trámites al Repositorio Histórico ocasionaría que los registros históricos ya no estén disponibles en la fuente origen, generando una posible pérdida de información histórica en las siguientes cargas al Data Lake.
Resultado esperado: Contar con la estimación del equipo Data &amp; BI sobre la adecuación requerida, definir la alternativa de solución y ejecutar los cambios necesarios para asegurar que la migración de trámites no afecte la información disponible en el Data Lake.</v>
      </c>
      <c r="H312" s="126" t="str">
        <f>[1]Sheet1!H312</f>
        <v>UPC</v>
      </c>
      <c r="I312" s="126" t="str">
        <f>[1]Sheet1!I312</f>
        <v>Humberto Marotta - Tecnologías y transformación digital</v>
      </c>
      <c r="J312" s="126" t="str">
        <f>[1]Sheet1!J312</f>
        <v>Johnny Rodríguez</v>
      </c>
      <c r="K312" s="126" t="str">
        <f>[1]Sheet1!K312</f>
        <v>https://educorpperu-my.sharepoint.com/personal/diana_zapata_laureate_pe1/Documents/Aplicaciones/Microsoft%20Forms/REGISTRO%20DE%20INICIATIVAS%20-%20GESTI%C3%93N%20DE%20LA%20DEMANDA%20(2%201/Pregunta/VB%20Jorge%20Fuentes_Franco%20Manuel%20Vera%20S.pdf</v>
      </c>
      <c r="L312" s="126" t="str">
        <f>[1]Sheet1!L312</f>
        <v>Gerson Vereau</v>
      </c>
      <c r="M312" s="82">
        <f>[1]Sheet1!M312</f>
        <v>46279</v>
      </c>
      <c r="N312" s="82" t="str">
        <f>[1]Sheet1!N312</f>
        <v>No</v>
      </c>
      <c r="O312" s="126">
        <f>[1]Sheet1!O312</f>
        <v>0</v>
      </c>
      <c r="P312" s="126">
        <f>[1]Sheet1!P312</f>
        <v>0</v>
      </c>
      <c r="Q312" s="126" t="str">
        <f>[1]Sheet1!Q312</f>
        <v>Regulatoria</v>
      </c>
      <c r="R312" s="126" t="str">
        <f>[1]Sheet1!R312</f>
        <v>Problema: La actual lógica de carga completa del Data Lake no contempla la migración de trámites al Repositorio Histórico, lo que podría ocasionar pérdida de información histórica en los reportes y consumos de datos.</v>
      </c>
      <c r="S312" s="126" t="str">
        <f>[1]Sheet1!S312</f>
        <v>Que la migración de trámites al Repositorio Histórico no afecte la información disponible en el Data Lake ni los reportes asociados.</v>
      </c>
      <c r="T312" s="126" t="str">
        <f>[1]Sheet1!T312</f>
        <v>Control SOX.</v>
      </c>
      <c r="U312" s="126" t="str">
        <f>[1]Sheet1!U312</f>
        <v>Administrativos</v>
      </c>
      <c r="V312" s="126" t="str">
        <f>[1]Sheet1!V312</f>
        <v>Excelencia operativa</v>
      </c>
      <c r="W312" s="126" t="str">
        <f>[1]Sheet1!W312</f>
        <v>No</v>
      </c>
      <c r="X312" s="126" t="str">
        <f>[1]Sheet1!X312</f>
        <v>No cuantificado o S/0</v>
      </c>
      <c r="Y312" s="126" t="str">
        <f>[1]Sheet1!Y312</f>
        <v>Asegurar que la migración de trámites no afecte la información disponible en el Data Lake.
Los reportes SOX impactados son (3): Reporte de Permanencia UPC, Base enrollment y REPORTE FACTURACION PROYECTADA.</v>
      </c>
      <c r="Z312" s="45" t="str">
        <f>[1]Sheet1!Z312</f>
        <v>https://educorpperu-my.sharepoint.com/personal/diana_zapata_laureate_pe1/_layouts/15/Doc.aspx?sourcedoc=%7BF334696D-8D81-4E40-849C-12E72D4C6C98%7D&amp;file=Gesti%C3%B3n%20de%20iniciativas%20-%20Proceso%20y%20registro%201_Franco%20Manuel%20Vera%20S.pptx&amp;action=edit&amp;mobileredirect=true</v>
      </c>
      <c r="AA312" s="45">
        <f>[1]Sheet1!AA312</f>
        <v>2.1</v>
      </c>
    </row>
    <row r="313" spans="1:27" ht="260.25" customHeight="1">
      <c r="A313" s="45">
        <f>[1]Sheet1!A313</f>
        <v>343</v>
      </c>
      <c r="B313" s="125">
        <f>[1]Sheet1!B313</f>
        <v>46244.423252314802</v>
      </c>
      <c r="C313" s="125">
        <f>[1]Sheet1!C313</f>
        <v>46244.4351157407</v>
      </c>
      <c r="D313" s="126" t="str">
        <f>[1]Sheet1!D313</f>
        <v>manuel.delgado@cibertec.pe</v>
      </c>
      <c r="E313" s="126" t="str">
        <f>[1]Sheet1!E313</f>
        <v>Manuel Delgado Delgado</v>
      </c>
      <c r="F313" s="45" t="str">
        <f>[1]Sheet1!F313</f>
        <v>Integrar y mejorar reportes para apoyar la experiencia del Estudiante FOCO</v>
      </c>
      <c r="G313" s="126" t="str">
        <f>[1]Sheet1!G313</f>
        <v xml:space="preserve">Necesitamos integrar y mejorar los reportes de Formación Continua, consolidando en tiempo real la información académica, asistencia, pagos, certificación y trazabilidad del estudiante, para realizar un seguimiento integral y generar alertas tempranas de riesgo de deserción, logrando mejorar la experiencia y retención del estudiante, impulsar la continuidad de cursos y optimizar los indicadores de Revenue de FoCo. </v>
      </c>
      <c r="H313" s="126" t="str">
        <f>[1]Sheet1!H313</f>
        <v>CIB</v>
      </c>
      <c r="I313" s="126" t="str">
        <f>[1]Sheet1!I313</f>
        <v>Danilo Tauil - GM TecVoc</v>
      </c>
      <c r="J313" s="126" t="str">
        <f>[1]Sheet1!J313</f>
        <v>Manuel Delgado</v>
      </c>
      <c r="K313" s="126" t="str">
        <f>[1]Sheet1!K313</f>
        <v>https://educorpperu-my.sharepoint.com/personal/diana_zapata_laureate_pe1/Documents/Aplicaciones/Microsoft%20Forms/REGISTRO%20DE%20INICIATIVAS%20-%20GESTI%C3%93N%20DE%20LA%20DEMANDA%20(2%201/Pregunta/Aprob_Paola%20Mora_Manuel%20Delgado%20Delga.jpg</v>
      </c>
      <c r="L313" s="126" t="str">
        <f>[1]Sheet1!L313</f>
        <v>Ángela Lucano</v>
      </c>
      <c r="M313" s="82">
        <f>[1]Sheet1!M313</f>
        <v>46265</v>
      </c>
      <c r="N313" s="82" t="str">
        <f>[1]Sheet1!N313</f>
        <v>No</v>
      </c>
      <c r="O313" s="126">
        <f>[1]Sheet1!O313</f>
        <v>0</v>
      </c>
      <c r="P313" s="126">
        <f>[1]Sheet1!P313</f>
        <v>0</v>
      </c>
      <c r="Q313" s="126" t="str">
        <f>[1]Sheet1!Q313</f>
        <v>Otro</v>
      </c>
      <c r="R313" s="126" t="str">
        <f>[1]Sheet1!R313</f>
        <v>Actualmente no contamos con un reporte que nos permita realizar el seguimiento de desempeño del estudiante de FOCO en tiempo real, se cuenta con acceso a varios reportes por separado que deben cruzarse entre sí para generar la información gestionable, esto toma tiempo operativo a los involucrados y afecta el margen de maniobra ya que la data obtenida no es actualizada.</v>
      </c>
      <c r="S313" s="126" t="str">
        <f>[1]Sheet1!S313</f>
        <v>Contar con información integrada y actualizada en tiempo real del estudiante de Formación Continua, desde su matrícula hasta la emisión del certificado, permitiendo visualizar su avance académico, asistencia, pagos, notas, aprobación/desaprobación y posibles señales de deserción. Esto permitirá anticipar riesgos, tomar acciones oportunas de retención y promover la continuidad de cursos, mejorando la experiencia del estudiante y contribuyendo al crecimiento del Revenue de FoCo.</v>
      </c>
      <c r="T313" s="126" t="str">
        <f>[1]Sheet1!T313</f>
        <v>Jefatura de Servicio al Estudiante FOCO - Academia FOCO - Área comercial FOCO - Cobranzas</v>
      </c>
      <c r="U313" s="126" t="str">
        <f>[1]Sheet1!U313</f>
        <v>Todos</v>
      </c>
      <c r="V313" s="126" t="str">
        <f>[1]Sheet1!V313</f>
        <v>Crecimiento escalable</v>
      </c>
      <c r="W313" s="126" t="str">
        <f>[1]Sheet1!W313</f>
        <v>No</v>
      </c>
      <c r="X313" s="126" t="str">
        <f>[1]Sheet1!X313</f>
        <v>Entre S/100,000.00 y S/500,000.00</v>
      </c>
      <c r="Y313" s="126" t="str">
        <f>[1]Sheet1!Y313</f>
        <v>Reducción significativa del esfuerzo manual asociado a la consolidación y seguimiento de información, pasando de un proceso actualmente 100% manual a información disponible en tiempo real. Se busca alcanzar una cobertura cercana al 100% de estudiantes con información accionable, habilitando alertas tempranas de retención y una base de estudiantes para estrategias de recompra y continuidad, con impacto sostenido durante todo el año y un beneficio esperado hasta 500,000 soles.</v>
      </c>
      <c r="Z313" s="45" t="str">
        <f>[1]Sheet1!Z313</f>
        <v>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v>
      </c>
      <c r="AA313" s="45">
        <f>[1]Sheet1!AA313</f>
        <v>1.7</v>
      </c>
    </row>
    <row r="314" spans="1:27" ht="260.25" customHeight="1">
      <c r="A314" s="45">
        <f>[1]Sheet1!A314</f>
        <v>344</v>
      </c>
      <c r="B314" s="125">
        <f>[1]Sheet1!B314</f>
        <v>46244.453206018501</v>
      </c>
      <c r="C314" s="125">
        <f>[1]Sheet1!C314</f>
        <v>46244.4614814815</v>
      </c>
      <c r="D314" s="126" t="str">
        <f>[1]Sheet1!D314</f>
        <v>bruno.chiappe@laureate.pe</v>
      </c>
      <c r="E314" s="126" t="str">
        <f>[1]Sheet1!E314</f>
        <v>Bruno Chiappe Vegas</v>
      </c>
      <c r="F314" s="45" t="str">
        <f>[1]Sheet1!F314</f>
        <v>Actualización de APIs CRM para incluir fecha y hora de registro del prospecto</v>
      </c>
      <c r="G314" s="126" t="str">
        <f>[1]Sheet1!G314</f>
        <v>Necesitamos incorporar la fecha y hora de creación/procesamiento del prospecto en las respuestas de las APIs de CRM, para eliminar la falta de visibilidad sobre el momento exacto en que cada registro es generado en las entidades del CRM, logrando mayor trazabilidad de las integraciones, mejor análisis de los tiempos de procesamiento y mayor capacidad para identificar y gestionar posibles demoras en el registro de prospectos.</v>
      </c>
      <c r="H314" s="126" t="str">
        <f>[1]Sheet1!H314</f>
        <v>LAU</v>
      </c>
      <c r="I314" s="126" t="str">
        <f>[1]Sheet1!I314</f>
        <v>Ivan Olivares - VP Marketing y Comercial</v>
      </c>
      <c r="J314" s="126" t="str">
        <f>[1]Sheet1!J314</f>
        <v>Christian Avila Tafur</v>
      </c>
      <c r="K314" s="126" t="str">
        <f>[1]Sheet1!K314</f>
        <v>https://educorpperu-my.sharepoint.com/personal/diana_zapata_laureate_pe1/Documents/Aplicaciones/Microsoft%20Forms/REGISTRO%20DE%20INICIATIVAS%20-%20GESTI%C3%93N%20DE%20LA%20DEMANDA%20(2%201/Pregunta/RITM0646467%20-%20aprob_Bruno%20Chiappe%20Vegas.pdf</v>
      </c>
      <c r="L314" s="126" t="str">
        <f>[1]Sheet1!L314</f>
        <v>Bruno Chiappe</v>
      </c>
      <c r="M314" s="82">
        <f>[1]Sheet1!M314</f>
        <v>46262</v>
      </c>
      <c r="N314" s="82" t="str">
        <f>[1]Sheet1!N314</f>
        <v>No</v>
      </c>
      <c r="O314" s="126">
        <f>[1]Sheet1!O314</f>
        <v>0</v>
      </c>
      <c r="P314" s="126">
        <f>[1]Sheet1!P314</f>
        <v>0</v>
      </c>
      <c r="Q314" s="126" t="str">
        <f>[1]Sheet1!Q314</f>
        <v>Otro</v>
      </c>
      <c r="R314" s="126" t="str">
        <f>[1]Sheet1!R314</f>
        <v>Actualmente, las APIs utilizadas para la creación y gestión de prospectos en los CRM de UPN, Cibertec y UPC devuelven información sobre el resultado de la operación y el identificador generado, pero no incluyen la fecha y hora exacta en que la solicitud fue procesada. Esta ausencia limita la trazabilidad del registro de los prospectos y dificulta determinar con precisión los tiempos transcurridos durante las integraciones y detectar posibles demoras entre los sistemas involucrados.</v>
      </c>
      <c r="S314" s="126" t="str">
        <f>[1]Sheet1!S314</f>
        <v>Contar con las respuestas de los 10 endpoints incluidos en el alcance incorporando un nuevo campo FechaHora, con formato DD/MM/AAAA hh:mm:ss, que informe la fecha y hora correspondiente al procesamiento de la solicitud. Esto permitirá disponer del momento exacto asociado al registro generado por cada API y utilizarlo para seguimiento, trazabilidad y análisis de tiempos de las integraciones.</v>
      </c>
      <c r="T314" s="126" t="str">
        <f>[1]Sheet1!T314</f>
        <v>Procesos de captación y registro de prospectos, integración de canales digitales con CRM, gestión de contactos, historial digital y oportunidades, así como el monitoreo y análisis de las integraciones. Impacta principalmente a Comercial/Admisión, Marketing Digital y Tecnología/Integraciones, considerando las plataformas de UPN, Cibertec y UPC.</v>
      </c>
      <c r="U314" s="126" t="str">
        <f>[1]Sheet1!U314</f>
        <v>Administrativos</v>
      </c>
      <c r="V314" s="126" t="str">
        <f>[1]Sheet1!V314</f>
        <v>Excelencia operativa</v>
      </c>
      <c r="W314" s="126" t="str">
        <f>[1]Sheet1!W314</f>
        <v>No</v>
      </c>
      <c r="X314" s="126" t="str">
        <f>[1]Sheet1!X314</f>
        <v>No cuantificado o S/0</v>
      </c>
      <c r="Y314" s="126" t="str">
        <f>[1]Sheet1!Y314</f>
        <v>Mayor trazabilidad del registro de prospectos, disponibilidad del timestamp exacto de procesamiento, mejor capacidad de análisis de los tiempos de las integraciones y estandarización de la información de respuesta entre los endpoints involucrados.</v>
      </c>
      <c r="Z314" s="45" t="str">
        <f>[1]Sheet1!Z314</f>
        <v>https://educorpperu-my.sharepoint.com/personal/diana_zapata_laureate_pe1/Documents/Aplicaciones/Microsoft%20Forms/REGISTRO%20DE%20INICIATIVAS%20-%20GESTI%C3%93N%20DE%20LA%20DEMANDA%20(2%201/Adjuntar%20sustentos%20que%20ayuden%20al%20entendimiento%20de/Gesti%C3%B3n%20de%20iniciativas-RQ-Actualizacion-APIs-_Bruno%20Chiappe%20Vegas.pdf</v>
      </c>
      <c r="AA314" s="45">
        <f>[1]Sheet1!AA314</f>
        <v>0.60000000000000009</v>
      </c>
    </row>
    <row r="315" spans="1:27" ht="260.25" customHeight="1">
      <c r="A315" s="45">
        <f>[1]Sheet1!A315</f>
        <v>345</v>
      </c>
      <c r="B315" s="125">
        <f>[1]Sheet1!B315</f>
        <v>46244.523217592599</v>
      </c>
      <c r="C315" s="125">
        <f>[1]Sheet1!C315</f>
        <v>46244.534571759301</v>
      </c>
      <c r="D315" s="126" t="str">
        <f>[1]Sheet1!D315</f>
        <v>carla.arias@laureate.pe</v>
      </c>
      <c r="E315" s="126" t="str">
        <f>[1]Sheet1!E315</f>
        <v>Carla Arias Schreiber Ulloa</v>
      </c>
      <c r="F315" s="45" t="str">
        <f>[1]Sheet1!F315</f>
        <v>Asignación de Mallas para Reingresantes (periodo catálogo)</v>
      </c>
      <c r="G315" s="45" t="str">
        <f>[1]Sheet1!G315</f>
        <v xml:space="preserve">Contar con una solución tecnológica que identifique la versión de malla (periodo catálogo Banner) a asignar según la situación académica de cada alumno reingresante, actualmente se realiza de manera manual y por la complejidad de la operación en Banner el riesgo de error es alto: 3500 casos de reingresantes de malla incorrecta asignada el 2025-2 que tuvieron que rectificarse manualmente
</v>
      </c>
      <c r="H315" s="45" t="str">
        <f>[1]Sheet1!H315</f>
        <v>UPN</v>
      </c>
      <c r="I315" s="126" t="str">
        <f>[1]Sheet1!I315</f>
        <v>Martín Santana - Rectorado UPN</v>
      </c>
      <c r="J315" s="126" t="str">
        <f>[1]Sheet1!J315</f>
        <v>Ronald Lazarte</v>
      </c>
      <c r="K315" s="126" t="str">
        <f>[1]Sheet1!K315</f>
        <v>https://educorpperu-my.sharepoint.com/personal/diana_zapata_laureate_pe1/Documents/Aplicaciones/Microsoft%20Forms/REGISTRO%20DE%20INICIATIVAS%20-%20GESTI%C3%93N%20DE%20LA%20DEMANDA%20(2%201/Pregunta/Captura%20de%20pantalla%202026-08-10%20123625_Carla%20Arias%20Schreibe.png</v>
      </c>
      <c r="L315" s="126" t="str">
        <f>[1]Sheet1!L315</f>
        <v>Carla Arias-Schreiber</v>
      </c>
      <c r="M315" s="82">
        <f>[1]Sheet1!M315</f>
        <v>46295</v>
      </c>
      <c r="N315" s="82" t="str">
        <f>[1]Sheet1!N315</f>
        <v>No</v>
      </c>
      <c r="O315" s="126">
        <f>[1]Sheet1!O315</f>
        <v>0</v>
      </c>
      <c r="P315" s="126">
        <f>[1]Sheet1!P315</f>
        <v>0</v>
      </c>
      <c r="Q315" s="126" t="str">
        <f>[1]Sheet1!Q315</f>
        <v>Otro</v>
      </c>
      <c r="R315" s="126" t="str">
        <f>[1]Sheet1!R315</f>
        <v xml:space="preserve">Actualmente se realiza de manera manual y por la complejidad de la operación en Banner el riesgo de error es alto: 3500 casos de reingresantes de malla incorrecta asignada el 2025-2 que tuvieron que rectificarse manualmente. 30% de trámites de obtención de certificados de notas y otros documentos académicos que pasan por un proceso manual al no tenerse la información de cumplimiento completa.
</v>
      </c>
      <c r="S315" s="126" t="str">
        <f>[1]Sheet1!S315</f>
        <v>Según se detalla en el adjunto, se espera que Banner asigne de manera automática el periodo catálogo que corresponde. Además, que en caso de actualización de reglas/ cantidad de créditos, el área de responsable de negocio cuente con en espacio para hacer las actualizaciones sin depender de desarrollos técnicos (autoservicio)</v>
      </c>
      <c r="T315" s="126" t="str">
        <f>[1]Sheet1!T315</f>
        <v>Reingresos, matrícula
Comercial, dirección de operaciones académicas, academia</v>
      </c>
      <c r="U315" s="126" t="str">
        <f>[1]Sheet1!U315</f>
        <v>Alumnos</v>
      </c>
      <c r="V315" s="126" t="str">
        <f>[1]Sheet1!V315</f>
        <v>Experiencia</v>
      </c>
      <c r="W315" s="126" t="str">
        <f>[1]Sheet1!W315</f>
        <v>No</v>
      </c>
      <c r="X315" s="126" t="str">
        <f>[1]Sheet1!X315</f>
        <v>Entre S/100,000.00 y S/500,000.00</v>
      </c>
      <c r="Y315" s="126" t="str">
        <f>[1]Sheet1!Y315</f>
        <v>Mejora de la experiencia del estudiante durante reingreso, matrícula y durante trámites posteriores (3 días de SLA en promedio, en caso de errores, puede duplicarse).
Sustento de beneficio cuantitativo: Ahorro por hora-hombre dedicadas en la atención manual (equipos de diferentes direcciones, más de 50 colaboradores involucrados)</v>
      </c>
      <c r="Z315" s="45" t="str">
        <f>[1]Sheet1!Z315</f>
        <v>https://educorpperu-my.sharepoint.com/personal/diana_zapata_laureate_pe1/_layouts/15/Doc.aspx?sourcedoc=%7BFE5CB67D-B171-4AAD-9492-880C17D6610D%7D&amp;file=Gesti%C3%B3n%20de%20iniciativas%20-%20Asignaci%C3%B3n%20de%20mallas_Carla%20Arias%20Schreibe.pptx&amp;action=edit&amp;mobileredirect=true</v>
      </c>
      <c r="AA315" s="45">
        <f>[1]Sheet1!AA315</f>
        <v>1.6</v>
      </c>
    </row>
    <row r="316" spans="1:27" ht="260.25" customHeight="1">
      <c r="A316" s="45">
        <f>[1]Sheet1!A316</f>
        <v>346</v>
      </c>
      <c r="B316" s="125">
        <f>[1]Sheet1!B316</f>
        <v>46244.751030092601</v>
      </c>
      <c r="C316" s="125">
        <f>[1]Sheet1!C316</f>
        <v>46244.756724537001</v>
      </c>
      <c r="D316" s="126" t="str">
        <f>[1]Sheet1!D316</f>
        <v>franco.vera@laureate.pe</v>
      </c>
      <c r="E316" s="126" t="str">
        <f>[1]Sheet1!E316</f>
        <v>Franco Manuel Vera Sanchez</v>
      </c>
      <c r="F316" s="45" t="str">
        <f>[1]Sheet1!F316</f>
        <v>Sede Piura UPN</v>
      </c>
      <c r="G316" s="45" t="str">
        <f>[1]Sheet1!G316</f>
        <v>Revisión integral del frente TI, con ITSM, TELECOM y Soluciones.</v>
      </c>
      <c r="H316" s="45" t="str">
        <f>[1]Sheet1!H316</f>
        <v>UPN</v>
      </c>
      <c r="I316" s="126" t="str">
        <f>[1]Sheet1!I316</f>
        <v>Álvaro Valdez - VP Operaciones</v>
      </c>
      <c r="J316" s="126" t="str">
        <f>[1]Sheet1!J316</f>
        <v>Sharon Jasmine Marie Chou Luy</v>
      </c>
      <c r="K316" s="126" t="str">
        <f>[1]Sheet1!K316</f>
        <v>https://educorpperu-my.sharepoint.com/personal/diana_zapata_laureate_pe1/Documents/Aplicaciones/Microsoft%20Forms/REGISTRO%20DE%20INICIATIVAS%20-%20GESTI%C3%93N%20DE%20LA%20DEMANDA%20(2%201/Pregunta/VB%20UPN%20Piura_Franco%20Manuel%20Vera%20S.pdf</v>
      </c>
      <c r="L316" s="126" t="str">
        <f>[1]Sheet1!L316</f>
        <v>Franco Vera</v>
      </c>
      <c r="M316" s="82">
        <f>[1]Sheet1!M316</f>
        <v>46265</v>
      </c>
      <c r="N316" s="82" t="str">
        <f>[1]Sheet1!N316</f>
        <v>No</v>
      </c>
      <c r="O316" s="126">
        <f>[1]Sheet1!O316</f>
        <v>0</v>
      </c>
      <c r="P316" s="126">
        <f>[1]Sheet1!P316</f>
        <v>0</v>
      </c>
      <c r="Q316" s="126" t="str">
        <f>[1]Sheet1!Q316</f>
        <v>ITSM</v>
      </c>
      <c r="R316" s="126" t="str">
        <f>[1]Sheet1!R316</f>
        <v>Completar el Gantt de actividades desde el frente de TI.</v>
      </c>
      <c r="S316" s="126" t="str">
        <f>[1]Sheet1!S316</f>
        <v>Completar el Gantt de actividades desde el frente de TI.</v>
      </c>
      <c r="T316" s="126" t="str">
        <f>[1]Sheet1!T316</f>
        <v>VP TTD</v>
      </c>
      <c r="U316" s="126" t="str">
        <f>[1]Sheet1!U316</f>
        <v>Todos</v>
      </c>
      <c r="V316" s="126" t="str">
        <f>[1]Sheet1!V316</f>
        <v>Crecimiento escalable</v>
      </c>
      <c r="W316" s="126" t="str">
        <f>[1]Sheet1!W316</f>
        <v>No</v>
      </c>
      <c r="X316" s="126" t="str">
        <f>[1]Sheet1!X316</f>
        <v>No cuantificado o S/0</v>
      </c>
      <c r="Y316" s="126" t="str">
        <f>[1]Sheet1!Y316</f>
        <v>Nueva sede UPN Piura</v>
      </c>
      <c r="Z316" s="45" t="str">
        <f>[1]Sheet1!Z316</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pdf</v>
      </c>
      <c r="AA316" s="45">
        <f>[1]Sheet1!AA316</f>
        <v>2.2999999999999998</v>
      </c>
    </row>
    <row r="317" spans="1:27" ht="260.25" customHeight="1">
      <c r="A317" s="45">
        <f>[1]Sheet1!A317</f>
        <v>347</v>
      </c>
      <c r="B317" s="125">
        <f>[1]Sheet1!B317</f>
        <v>46245.410127314797</v>
      </c>
      <c r="C317" s="125">
        <f>[1]Sheet1!C317</f>
        <v>46245.496030092603</v>
      </c>
      <c r="D317" s="126" t="str">
        <f>[1]Sheet1!D317</f>
        <v>DIEGO.ARANA@LAUREATE.PE</v>
      </c>
      <c r="E317" s="126" t="str">
        <f>[1]Sheet1!E317</f>
        <v>Diego Antonio Arana Yomitanzan</v>
      </c>
      <c r="F317" s="45" t="str">
        <f>[1]Sheet1!F317</f>
        <v>Optimización de PPFF UPN</v>
      </c>
      <c r="G317" s="45" t="str">
        <f>[1]Sheet1!G317</f>
        <v>Necesitamos que la aplicación de productos financieros en los cargos utilizados para la retención de alumnos sea en tiempo real o en su defecto en el menor tiempo posible
para que la gestión y proceso de rematrícula del alumno sea lo más eficiente posible
logrando mejorar el Conversion Rate de Matriculados sobre de financiados que actualmente se encuentra entre 90% - 95%</v>
      </c>
      <c r="H317" s="45" t="str">
        <f>[1]Sheet1!H317</f>
        <v>UPN</v>
      </c>
      <c r="I317" s="126" t="str">
        <f>[1]Sheet1!I317</f>
        <v>Álvaro Valdez - VP Operaciones</v>
      </c>
      <c r="J317" s="126" t="str">
        <f>[1]Sheet1!J317</f>
        <v>Diego Arana</v>
      </c>
      <c r="K317" s="126" t="str">
        <f>[1]Sheet1!K317</f>
        <v>https://educorpperu-my.sharepoint.com/personal/diana_zapata_laureate_pe1/Documents/Aplicaciones/Microsoft%20Forms/REGISTRO%20DE%20INICIATIVAS%20-%20GESTI%C3%93N%20DE%20LA%20DEMANDA%20(2%201/Pregunta/VB%20PPFF%20Gesti%C3%B3n%20Demanda_Diego%20Antonio%20Arana.png</v>
      </c>
      <c r="L317" s="126" t="str">
        <f>[1]Sheet1!L317</f>
        <v>Gerson Vereau</v>
      </c>
      <c r="M317" s="82">
        <f>[1]Sheet1!M317</f>
        <v>46320</v>
      </c>
      <c r="N317" s="82" t="str">
        <f>[1]Sheet1!N317</f>
        <v>No</v>
      </c>
      <c r="O317" s="126">
        <f>[1]Sheet1!O317</f>
        <v>0</v>
      </c>
      <c r="P317" s="126">
        <f>[1]Sheet1!P317</f>
        <v>0</v>
      </c>
      <c r="Q317" s="126" t="str">
        <f>[1]Sheet1!Q317</f>
        <v>Otro</v>
      </c>
      <c r="R317" s="126" t="str">
        <f>[1]Sheet1!R317</f>
        <v xml:space="preserve">Actualmente el producto financiero es la herramiento de retención mas importante que cuenta Laureate para asegurar los objetivos de Attrition durante el año. El optimizar este frente, generaría una ganancia importante en CR para la rematrícula y disminución de deserción durante los ciclos. Estrategia de retención maneja el 70% del revenue de la empresa y cada pequeña mejora potencia el cumplimiento de los objetivos.  </v>
      </c>
      <c r="S317" s="126" t="str">
        <f>[1]Sheet1!S317</f>
        <v>La experiencia de cara al alumno debe ser completamente transparente. El alumno tiene un producto financiero cargado en portal y cuando este lo acepte, el ppff debe aplicarse inmediatamente en los cargos, esto que permite? que el proceso de bloqueo de banner se levante y el alumno en ese mismo momento pueda realizar su matríucla sin problemas. Qué es lo que sucede actualmente? el alumno acepta pero la aplicación puede demorar entre 15min a 2 horas como máximo. Esto genera reprocesos de gestión por nuestro equipo en un contexto que pudo cerrarse anteriormente.</v>
      </c>
      <c r="T317" s="126" t="str">
        <f>[1]Sheet1!T317</f>
        <v>Retención Outbound</v>
      </c>
      <c r="U317" s="126" t="str">
        <f>[1]Sheet1!U317</f>
        <v>Todos</v>
      </c>
      <c r="V317" s="126" t="str">
        <f>[1]Sheet1!V317</f>
        <v>Excelencia operativa</v>
      </c>
      <c r="W317" s="126" t="str">
        <f>[1]Sheet1!W317</f>
        <v>No</v>
      </c>
      <c r="X317" s="126" t="str">
        <f>[1]Sheet1!X317</f>
        <v>Mayor a S/500,000.00</v>
      </c>
      <c r="Y317" s="126" t="str">
        <f>[1]Sheet1!Y317</f>
        <v>1. Mejora en experiencia en el alumno con referencias a ppff
2. Mejora en la gestión de rematrícula por el equipo outbound</v>
      </c>
      <c r="Z317" s="45" t="str">
        <f>[1]Sheet1!Z317</f>
        <v>https://educorpperu-my.sharepoint.com/personal/diana_zapata_laureate_pe1/_layouts/15/Doc.aspx?sourcedoc=%7B69C8E75A-479D-4854-9DEA-1D75C0612B82%7D&amp;file=Gesti%C3%B3n%20de%20iniciativas%20-%20Proceso%20y%20registro%20-_Diego%20Antonio%20Arana.pptx&amp;action=edit&amp;mobileredirect=true</v>
      </c>
      <c r="AA317" s="45">
        <f>[1]Sheet1!AA317</f>
        <v>1.8</v>
      </c>
    </row>
    <row r="318" spans="1:27" ht="260.25" customHeight="1">
      <c r="A318" s="45">
        <f>[1]Sheet1!A318</f>
        <v>348</v>
      </c>
      <c r="B318" s="125">
        <f>[1]Sheet1!B318</f>
        <v>46245.640046296299</v>
      </c>
      <c r="C318" s="125">
        <f>[1]Sheet1!C318</f>
        <v>46245.646851851903</v>
      </c>
      <c r="D318" s="126" t="str">
        <f>[1]Sheet1!D318</f>
        <v>jose.horna@laureate.pe</v>
      </c>
      <c r="E318" s="126" t="str">
        <f>[1]Sheet1!E318</f>
        <v>Jose Horna Aguirre</v>
      </c>
      <c r="F318" s="45" t="str">
        <f>[1]Sheet1!F318</f>
        <v xml:space="preserve">Rediseño de Tramites: Cnstrucción de un reporte de Data &amp; BI </v>
      </c>
      <c r="G318" s="45" t="str">
        <f>[1]Sheet1!G318</f>
        <v xml:space="preserve"> Actualmente el área de Trámites solo dispone de un reporte básico que no cubre el 100% de su necesidad operativa y afecta la operación a nivel transaccional que hoy se requiere. Frente a ello, el objetivo es habilitar una reportería transaccional y escalable para los trámites del Proyecto de Rediseño de Trámites, integrando la información del Portal del Alumno hacia el Data Lake corporativo, para lograr visibilidad institucional del desempeño operativo (reproceso, CSAT, volumen registrado/pagado y campos por trámite) en UPC, UPN y Cibertec, logrando sustentar y monitorear un ahorro proyectado de 6.21 FTE (≈43% de reducción respecto a los 14.46 FTE actuales), equivalente a 1,092.6 horas liberadas al año, conforme cada trámite entre en producción.</v>
      </c>
      <c r="H318" s="45" t="str">
        <f>[1]Sheet1!H318</f>
        <v>LAU</v>
      </c>
      <c r="I318" s="126" t="str">
        <f>[1]Sheet1!I318</f>
        <v>Mónica García - VP Operaciones Digitales y Online</v>
      </c>
      <c r="J318" s="126" t="str">
        <f>[1]Sheet1!J318</f>
        <v>Jose Horna</v>
      </c>
      <c r="K318" s="126" t="str">
        <f>[1]Sheet1!K318</f>
        <v>https://educorpperu-my.sharepoint.com/personal/diana_zapata_laureate_pe1/Documents/Aplicaciones/Microsoft%20Forms/REGISTRO%20DE%20INICIATIVAS%20-%20GESTI%C3%93N%20DE%20LA%20DEMANDA%20(2%201/Pregunta/Screenshot%202026-08-11%20152600_Jose%20Horna%20Aguirre.png</v>
      </c>
      <c r="L318" s="126" t="str">
        <f>[1]Sheet1!L318</f>
        <v>Ángela Lucano</v>
      </c>
      <c r="M318" s="82">
        <f>[1]Sheet1!M318</f>
        <v>46265</v>
      </c>
      <c r="N318" s="82" t="str">
        <f>[1]Sheet1!N318</f>
        <v>No</v>
      </c>
      <c r="O318" s="126">
        <f>[1]Sheet1!O318</f>
        <v>0</v>
      </c>
      <c r="P318" s="126">
        <f>[1]Sheet1!P318</f>
        <v>0</v>
      </c>
      <c r="Q318" s="126" t="str">
        <f>[1]Sheet1!Q318</f>
        <v>Otro</v>
      </c>
      <c r="R318" s="126" t="str">
        <f>[1]Sheet1!R318</f>
        <v>Aunque ya contamos con 3 trámites en producción en el Portal del Alumno de UPC (UPN y Cibertec incorporándose después), solo se dispone de un reporte básico que no cumple con el 100% de la necesidad operativa del área de Trámites y afecta la operación a nivel transaccional que hoy en día se necesita. No existe una reportería fiable y consolidada: la información no se genera de forma transaccional y no está disponibilizada hacia el Data Lake, por lo que hoy no es posible medir de forma centralizada el reproceso, el CSAT por trámite ni el desempeño operativo por trámite e institución. Cada nuevo trámite que entra en producción replicaría este vacío si no se resuelve de forma transversal, y sin esta reportería transaccional no se puede demostrar ni monitorear los campos necesarios para el área de Trámites.</v>
      </c>
      <c r="S318" s="126" t="str">
        <f>[1]Sheet1!S318</f>
        <v xml:space="preserve">Un dashboard único, centralizado y escalable a nuevos trámites sin rediseño estructural, que:   Consolide campos base comunes a todos los trámites (ID solicitud, fechas, código/usuario alumno, modalidad, carrera, estado, etc.).   Permita campos variables por trámite (ej. NRC, sección, motivo, estado de egreso) sin modificar el modelo base.   Calcule automáticamente los indicadores de capa ejecutiva: reproceso por trámite, CSAT por trámite, N.º de trámites registrados y N.º de trámites pagados.   Se actualice según periodicidad definida, aprovechando el flujo ya contemplado (Portal del Alumno → CDC → Kinesis → Firehose → S3 Parquet → Data Lake → Modelo analítico → Dashboard). </v>
      </c>
      <c r="T318" s="126" t="str">
        <f>[1]Sheet1!T318</f>
        <v xml:space="preserve">UPC (en producción y backlog): Certificado de Estudios, Constancia de Matrícula, Retiro de Ciclo, Retiro de Asignatura, Solicitud de Egresado. 
UPN (en curso): Constancia de Estudios de Pregrado, Carpeta Bachiller, Retiro de Ciclo, Retiro de Curso. 
Cibertec (en curso): Certificado Oficial de Estudios, Constancia de Matrícula. 
Áreas: Data &amp; BI, Gestión de Experiencia del estudiante, DOA, Grados y Títulos  y equipo de Trámites </v>
      </c>
      <c r="U318" s="126" t="str">
        <f>[1]Sheet1!U318</f>
        <v>Administrativos</v>
      </c>
      <c r="V318" s="126" t="str">
        <f>[1]Sheet1!V318</f>
        <v>Excelencia operativa</v>
      </c>
      <c r="W318" s="126" t="str">
        <f>[1]Sheet1!W318</f>
        <v>No</v>
      </c>
      <c r="X318" s="126" t="str">
        <f>[1]Sheet1!X318</f>
        <v>Entre S/100,000.00 y S/500,000.00</v>
      </c>
      <c r="Y318" s="126" t="str">
        <f>[1]Sheet1!Y318</f>
        <v xml:space="preserve">Mejora en la experiencia del estudiante al reducir reproceso y tener trazabilidad de su trámite. 
Estandarización de indicadores entre UPC, UPN y Cibertec, facilitando comparabilidad institucional. 
Escalabilidad: cualquier trámite nuevo se incorpora sin rediseñar la arquitectura de datos ni el dashboard. 
Reducción de dependencia de reportes manuales por parte de los equipos operativos. </v>
      </c>
      <c r="Z318" s="45" t="str">
        <f>[1]Sheet1!Z318</f>
        <v>https://educorpperu-my.sharepoint.com/personal/diana_zapata_laureate_pe1/_layouts/15/Doc.aspx?sourcedoc=%7BB434D31A-A56C-4F5F-8F32-B810548B6600%7D&amp;file=Input_Gestion_Demanda_Reporter%C3%ADa_Jose%20Horna%20Aguirre.docx&amp;action=default&amp;mobileredirect=true</v>
      </c>
      <c r="AA318" s="45">
        <f>[1]Sheet1!AA318</f>
        <v>0.9</v>
      </c>
    </row>
    <row r="319" spans="1:27" ht="260.25" customHeight="1">
      <c r="A319" s="45">
        <f>[1]Sheet1!A319</f>
        <v>349</v>
      </c>
      <c r="B319" s="125">
        <f>[1]Sheet1!B319</f>
        <v>46245.667395833298</v>
      </c>
      <c r="C319" s="125">
        <f>[1]Sheet1!C319</f>
        <v>46245.693344907399</v>
      </c>
      <c r="D319" s="126" t="str">
        <f>[1]Sheet1!D319</f>
        <v>carla.arias@laureate.pe</v>
      </c>
      <c r="E319" s="126" t="str">
        <f>[1]Sheet1!E319</f>
        <v>Carla Arias Schreiber Ulloa</v>
      </c>
      <c r="F319" s="45" t="str">
        <f>[1]Sheet1!F319</f>
        <v>Visualización y matrícula de cursos virtuales</v>
      </c>
      <c r="G319" s="45" t="str">
        <f>[1]Sheet1!G319</f>
        <v>Habilitar la visualización y matrícula de cursos virtuales con métodos educativos A1, A2 y S1, permitiendo que los estudiantes accedan a la oferta de cualquier sede de Cibertec: Modificar MDUU PRE_ASIGNAR_CAMPUS_PROY, con detalle descrito en la solicitud adjunta.</v>
      </c>
      <c r="H319" s="45" t="str">
        <f>[1]Sheet1!H319</f>
        <v>CIB</v>
      </c>
      <c r="I319" s="126" t="str">
        <f>[1]Sheet1!I319</f>
        <v>Danilo Tauil - GM TecVoc</v>
      </c>
      <c r="J319" s="126" t="str">
        <f>[1]Sheet1!J319</f>
        <v>Spencer Camacho</v>
      </c>
      <c r="K319" s="126" t="str">
        <f>[1]Sheet1!K319</f>
        <v>https://educorpperu-my.sharepoint.com/personal/diana_zapata_laureate_pe1/Documents/Aplicaciones/Microsoft%20Forms/REGISTRO%20DE%20INICIATIVAS%20-%20GESTI%C3%93N%20DE%20LA%20DEMANDA%20(2%201/Pregunta/Captura%20de%20pantalla%202026-08-11%20162410_Carla%20Arias%20Schreibe.png</v>
      </c>
      <c r="L319" s="126" t="str">
        <f>[1]Sheet1!L319</f>
        <v>Carla Arias-Schreiber</v>
      </c>
      <c r="M319" s="82">
        <f>[1]Sheet1!M319</f>
        <v>46318</v>
      </c>
      <c r="N319" s="82" t="str">
        <f>[1]Sheet1!N319</f>
        <v>No</v>
      </c>
      <c r="O319" s="126">
        <f>[1]Sheet1!O319</f>
        <v>0</v>
      </c>
      <c r="P319" s="126">
        <f>[1]Sheet1!P319</f>
        <v>0</v>
      </c>
      <c r="Q319" s="126" t="str">
        <f>[1]Sheet1!Q319</f>
        <v>Otro</v>
      </c>
      <c r="R319" s="126" t="str">
        <f>[1]Sheet1!R319</f>
        <v>20% al 40% en los tickets y consultas asociados a disponibilidad de vacantes y matrícula, y actividades manuales de habilitación de clases.</v>
      </c>
      <c r="S319" s="126" t="str">
        <f>[1]Sheet1!S319</f>
        <v>Que se cumplan con lo detallado en la solicitud adjunta.</v>
      </c>
      <c r="T319" s="126" t="str">
        <f>[1]Sheet1!T319</f>
        <v>Matrícula (pre y rematrícula)</v>
      </c>
      <c r="U319" s="126" t="str">
        <f>[1]Sheet1!U319</f>
        <v>Alumnos</v>
      </c>
      <c r="V319" s="126" t="str">
        <f>[1]Sheet1!V319</f>
        <v>Experiencia</v>
      </c>
      <c r="W319" s="126" t="str">
        <f>[1]Sheet1!W319</f>
        <v>No</v>
      </c>
      <c r="X319" s="126" t="str">
        <f>[1]Sheet1!X319</f>
        <v>Menor a S/100,000.00</v>
      </c>
      <c r="Y319" s="126" t="str">
        <f>[1]Sheet1!Y319</f>
        <v xml:space="preserve">- Entre el 30 % y el 37 % de los estudiantes de sedes presenciales ampliarían sus opciones de matrícula al acceder a la oferta de cursos virtuales disponible en todas las sedes.
- Reducción estimada del 20 % al 40 % en los tickets y consultas asociados a disponibilidad de vacantes y matrícula, al brindar mayor oferta de cursos virtuales desde el inicio del proceso.
- Mayor aprovechamiento de la oferta virtual institucional.
- Reducción de procesos operativos manuales (tickets, prog. hor., proyección, matricula).
- Mejor experiencia de matricula del estudiante.
</v>
      </c>
      <c r="Z319" s="45" t="str">
        <f>[1]Sheet1!Z319</f>
        <v>https://educorpperu-my.sharepoint.com/personal/diana_zapata_laureate_pe1/_layouts/15/Doc.aspx?sourcedoc=%7B2D6D5900-204F-4E5C-8198-C68E24BD6614%7D&amp;file=Gesti%C3%B3n%20de%20iniciativas%20-%20Visualizaci%C3%B3n%20y%20matr_Carla%20Arias%20Schreibe.pptx&amp;action=edit&amp;mobileredirect=true</v>
      </c>
      <c r="AA319" s="45">
        <f>[1]Sheet1!AA319</f>
        <v>1.45</v>
      </c>
    </row>
    <row r="320" spans="1:27" ht="260.25" customHeight="1">
      <c r="A320" s="45">
        <f>[1]Sheet1!A320</f>
        <v>350</v>
      </c>
      <c r="B320" s="125">
        <f>[1]Sheet1!B320</f>
        <v>46245.757696759298</v>
      </c>
      <c r="C320" s="125">
        <f>[1]Sheet1!C320</f>
        <v>46245.761759259301</v>
      </c>
      <c r="D320" s="126" t="str">
        <f>[1]Sheet1!D320</f>
        <v>flavia.tenorio@laureate.pe</v>
      </c>
      <c r="E320" s="126" t="str">
        <f>[1]Sheet1!E320</f>
        <v>Flavia Tenorio Castro</v>
      </c>
      <c r="F320" s="45" t="str">
        <f>[1]Sheet1!F320</f>
        <v>Creación de Productos Financieros en portal del estudiante Cibertec</v>
      </c>
      <c r="G320" s="45" t="str">
        <f>[1]Sheet1!G320</f>
        <v>Implementar en la aplicación de trámites un flujo digital para el otorgamiento de productos financieros con términos y condiciones en reemplazo del proceso manual actual 
para automatizar la aplicación de beneficios financieros otorgados por retención
logrando mayor trazabilidad, mayor eficiencia operativa, eliminación de digitación en drives, información centralizada evitando la pérdida de archivos.</v>
      </c>
      <c r="H320" s="45" t="str">
        <f>[1]Sheet1!H320</f>
        <v>CIB</v>
      </c>
      <c r="I320" s="126" t="str">
        <f>[1]Sheet1!I320</f>
        <v>Álvaro Valdez - VP Operaciones</v>
      </c>
      <c r="J320" s="126" t="str">
        <f>[1]Sheet1!J320</f>
        <v xml:space="preserve">
Jhoy Vargas</v>
      </c>
      <c r="K320" s="126" t="str">
        <f>[1]Sheet1!K320</f>
        <v>https://educorpperu-my.sharepoint.com/personal/diana_zapata_laureate_pe1/Documents/Aplicaciones/Microsoft%20Forms/REGISTRO%20DE%20INICIATIVAS%20-%20GESTI%C3%93N%20DE%20LA%20DEMANDA%20(2%201/Pregunta/Aprobaci%C3%B3n%20Adriana_Flavia%20Tenorio%20Castr.pdf</v>
      </c>
      <c r="L320" s="126" t="str">
        <f>[1]Sheet1!L320</f>
        <v>Gerson Vereau</v>
      </c>
      <c r="M320" s="82">
        <f>[1]Sheet1!M320</f>
        <v>46272</v>
      </c>
      <c r="N320" s="82" t="str">
        <f>[1]Sheet1!N320</f>
        <v>No</v>
      </c>
      <c r="O320" s="126">
        <f>[1]Sheet1!O320</f>
        <v>0</v>
      </c>
      <c r="P320" s="126">
        <f>[1]Sheet1!P320</f>
        <v>0</v>
      </c>
      <c r="Q320" s="126" t="str">
        <f>[1]Sheet1!Q320</f>
        <v>Otro</v>
      </c>
      <c r="R320" s="126" t="str">
        <f>[1]Sheet1!R320</f>
        <v>Actualmente no contamos con una máscara de aceptación de Términos y Condiciones en el portal de trámites para la aplicación de productos financieros. Esto genera que el proceso se gestione de manera manual, sin validación digital ni trazabilidad de la aceptación del estudiante, incrementando el riesgo de errores operativos, reclamos por discrepancias en los beneficios otorgados y posibles contingencias administrativas. De no implementarse en la fecha requerida, se mantendrá temporalmente el esquema manual actual, con los riesgos antes mencionados.</v>
      </c>
      <c r="S320" s="126" t="str">
        <f>[1]Sheet1!S320</f>
        <v>Se espera implementar una máscara de aceptación digital de Términos y Condiciones en el portal de trámites, de modo que el estudiante pueda revisar y aceptar el beneficio financiero antes de su aplicación. El proceso contará con validación digital, trazabilidad y evidencia de aceptación, reduciendo la gestión manual y mejorando el control operativo, la transparencia y la experiencia del estudiante</v>
      </c>
      <c r="T320" s="126" t="str">
        <f>[1]Sheet1!T320</f>
        <v>Ejecución de Campañas: gestión y seguimiento de beneficios financieros.
Facturación: aplicación de descuentos y productos financieros.
Tecnologías de la Información (TI): implementación y soporte del portal de trámites.
Atención al Estudiante / Contact Center: orientación al estudiante y validación del proceso.</v>
      </c>
      <c r="U320" s="126" t="str">
        <f>[1]Sheet1!U320</f>
        <v>Alumnos</v>
      </c>
      <c r="V320" s="126" t="str">
        <f>[1]Sheet1!V320</f>
        <v>Experiencia</v>
      </c>
      <c r="W320" s="126" t="str">
        <f>[1]Sheet1!W320</f>
        <v>No</v>
      </c>
      <c r="X320" s="126" t="str">
        <f>[1]Sheet1!X320</f>
        <v>Menor a S/100,000.00</v>
      </c>
      <c r="Y320" s="126" t="str">
        <f>[1]Sheet1!Y320</f>
        <v>Mejora de la experiencia del estudiante, mayor transparencia en la aceptación de beneficios, trazabilidad y evidencia digital, fortalecimiento del control operativo, reducción de riesgos y estandarización del proceso.</v>
      </c>
      <c r="Z320" s="45" t="str">
        <f>[1]Sheet1!Z320</f>
        <v>https://educorpperu-my.sharepoint.com/personal/diana_zapata_laureate_pe1/_layouts/15/Doc.aspx?sourcedoc=%7BC7459481-7A9A-4210-8EA7-44289B03D0AC%7D&amp;file=Solicitud%20de%20requerimientos%20Idea%20nueva%20y%20mejo_Flavia%20Tenorio%20Castr.pptx&amp;action=edit&amp;mobileredirect=true</v>
      </c>
      <c r="AA320" s="45">
        <f>[1]Sheet1!AA320</f>
        <v>1.45</v>
      </c>
    </row>
    <row r="321" spans="1:27" ht="260.25" customHeight="1">
      <c r="A321" s="45">
        <f>[1]Sheet1!A321</f>
        <v>351</v>
      </c>
      <c r="B321" s="125">
        <f>[1]Sheet1!B321</f>
        <v>46246.478750000002</v>
      </c>
      <c r="C321" s="125">
        <f>[1]Sheet1!C321</f>
        <v>46246.6497453704</v>
      </c>
      <c r="D321" s="126" t="str">
        <f>[1]Sheet1!D321</f>
        <v>rocio.cocha@upn.edu.pe</v>
      </c>
      <c r="E321" s="126" t="str">
        <f>[1]Sheet1!E321</f>
        <v>Rocio Cocha Diaz</v>
      </c>
      <c r="F321" s="45" t="str">
        <f>[1]Sheet1!F321</f>
        <v>Actualización en el gestor de asesorías - SIGAT</v>
      </c>
      <c r="G321" s="45" t="str">
        <f>[1]Sheet1!G321</f>
        <v>Necesitamos asegurar el cumplimiento oportuno de las asesorías, para garantizar que los graduados reciban correctamente el servicio de asesoría establecido, logrando reducir la cantidad de reclamos, quejas y tickets de contacto UPN asociados a la falta de organización o cumplimiento de las asesorías.</v>
      </c>
      <c r="H321" s="45" t="str">
        <f>[1]Sheet1!H321</f>
        <v>UPN</v>
      </c>
      <c r="I321" s="126" t="str">
        <f>[1]Sheet1!I321</f>
        <v>Martín Santana - Rectorado UPN</v>
      </c>
      <c r="J321" s="126" t="str">
        <f>[1]Sheet1!J321</f>
        <v>Rocio Mercedes Cocha Diaz</v>
      </c>
      <c r="K321" s="126" t="str">
        <f>[1]Sheet1!K321</f>
        <v>https://educorpperu-my.sharepoint.com/personal/diana_zapata_laureate_pe1/Documents/Aplicaciones/Microsoft%20Forms/REGISTRO%20DE%20INICIATIVAS%20-%20GESTI%C3%93N%20DE%20LA%20DEMANDA%20(2%201/Pregunta/VB%20-%20Registro%20asesor%C3%ADas_Rocio%20Cocha%20Diaz.png</v>
      </c>
      <c r="L321" s="126" t="str">
        <f>[1]Sheet1!L321</f>
        <v>Gerson Vereau</v>
      </c>
      <c r="M321" s="82">
        <f>[1]Sheet1!M321</f>
        <v>46260</v>
      </c>
      <c r="N321" s="82" t="str">
        <f>[1]Sheet1!N321</f>
        <v>No</v>
      </c>
      <c r="O321" s="126">
        <f>[1]Sheet1!O321</f>
        <v>0</v>
      </c>
      <c r="P321" s="126">
        <f>[1]Sheet1!P321</f>
        <v>0</v>
      </c>
      <c r="Q321" s="126" t="str">
        <f>[1]Sheet1!Q321</f>
        <v>Regulatoria</v>
      </c>
      <c r="R321" s="126" t="str">
        <f>[1]Sheet1!R321</f>
        <v>Actualmente, el Gestor de Asesorías presenta limitaciones para registrar, adjuntar documentos y comunicar automáticamente las actualizaciones al bachiller, lo que afecta la trazabilidad y genera reclamos y tickets de contacto UPN. De no implementarse en la fecha requerida, se continuará realizando el seguimiento y comunicación de manera manual.</v>
      </c>
      <c r="S321" s="126" t="str">
        <f>[1]Sheet1!S321</f>
        <v>Se espera contar con un Gestor de Asesorías más completo y trazable, que permita registrar y adjuntar documentos, manteniendo los registros no editables. Cada nuevo registro deberá generar automáticamente una notificación al correo del bachiller, quien podrá visualizarlo desde el SIGAT.</v>
      </c>
      <c r="T321" s="126" t="str">
        <f>[1]Sheet1!T321</f>
        <v>Áreas: Grados y Títulos y Sistemas  TI.
Usuarios impactados: Grados y Títulos, asesores y bachilleres.</v>
      </c>
      <c r="U321" s="126" t="str">
        <f>[1]Sheet1!U321</f>
        <v>Todos</v>
      </c>
      <c r="V321" s="126" t="str">
        <f>[1]Sheet1!V321</f>
        <v>Excelencia operativa</v>
      </c>
      <c r="W321" s="126" t="str">
        <f>[1]Sheet1!W321</f>
        <v>No</v>
      </c>
      <c r="X321" s="126" t="str">
        <f>[1]Sheet1!X321</f>
        <v>No cuantificado o S/0</v>
      </c>
      <c r="Y321" s="126" t="str">
        <f>[1]Sheet1!Y321</f>
        <v>- Mayor trazabilidad y transparencia en la gestión de las asesorías, permitiendo contar con un historial claro y respaldado de cada registro.
- Mejora en la experiencia del bachiller, al recibir información oportuna sobre las actualizaciones -realizadas en su asesoría.
- Fortalecimiento del control de la información, al mantener los registros sin posibilidad de edición una vez generados.
- Reducción de reclamos, quejas y tickets de contacto UPN, al brindar mayor visibilidad y claridad sobre el seguimiento de las asesorías.
- Optimización de la gestión operativa, reduciendo coordinaciones y comunicaciones manuales por parte del equipo.
- Mayor orden y estandarización del proceso, al centralizar registros y documentos asociados a la asesoría en un solo espacio.
- Mejor capacidad de seguimiento y auditoría, facilitando la identificación de los registros, documentos y responsables asociados a cada asesoría.
- Mayor confiabilidad del servicio, al asegurar que la información comunicada al bachiller corresponda a registros formales y trazables dentro del SIGAT.</v>
      </c>
      <c r="Z321" s="45" t="str">
        <f>[1]Sheet1!Z321</f>
        <v>https://educorpperu-my.sharepoint.com/personal/diana_zapata_laureate_pe1/_layouts/15/Doc.aspx?sourcedoc=%7B131F23A2-4B62-490D-B207-912AD3FF57EB%7D&amp;file=A%C3%B1adir%20PDF%20-%20Gestor%20Asesor%C3%ADa_Rocio%20Cocha%20Diaz.pptx&amp;action=edit&amp;mobileredirect=true</v>
      </c>
      <c r="AA321" s="45">
        <f>[1]Sheet1!AA321</f>
        <v>2.7</v>
      </c>
    </row>
    <row r="322" spans="1:27" ht="260.25" customHeight="1">
      <c r="A322" s="45">
        <f>[1]Sheet1!A322</f>
        <v>352</v>
      </c>
      <c r="B322" s="125">
        <f>[1]Sheet1!B322</f>
        <v>46247.419861111099</v>
      </c>
      <c r="C322" s="125">
        <f>[1]Sheet1!C322</f>
        <v>46247.653888888897</v>
      </c>
      <c r="D322" s="126" t="str">
        <f>[1]Sheet1!D322</f>
        <v>renzo.rodriguez@upc.pe</v>
      </c>
      <c r="E322" s="126" t="str">
        <f>[1]Sheet1!E322</f>
        <v>Renzo Luis Rodriguez Ramirez</v>
      </c>
      <c r="F322" s="45" t="str">
        <f>[1]Sheet1!F322</f>
        <v>Creación de Servidores GAMA ( Gestión de solicitudes ambientes académicos)</v>
      </c>
      <c r="G322" s="45" t="str">
        <f>[1]Sheet1!G322</f>
        <v>necesitamos implementar y desplegar dos servidores virtuales en la nube de Amazon Web Services (AWS EC2) dedicados de forma exclusiva a la plataforma GAMA y sus herramientas analíticas asociadas. La infraestructura requerida consiste en una primera instancia EC2 de tipo r5a.large equipada con el sistema operativo Windows Server y 350 GB de almacenamiento EBS bajo un modelo de carga de trabajo continua (100% On-Demand), complementada por una segunda instancia EC2 de mayor capacidad de tipo r5a.xlarge, con idéntica configuración de almacenamiento EBS (350 GB) y sistema operativo Windows Server en tenencia compartida, con los permisos de administrador para poder gestionarlos.
Esta adquisición se justifica para erradicar limitaciones de rendimiento. Actualmente, GAMA coexiste en un único servidor junto con licencias concurrentes del campus villa lo que ha llevado al equipo a un punto donde los recursos no se dan abasto. Migrar a una infraestructura en la nube dedicada permitirá eliminar la congestión de procesamiento y evitar retrasos en el registro de la información.
Logrando así consolidar a esta herramienta como la plataforma centralizada para la trazabilidad y gestión integral de los técnicos en ambientes académicos. Con esta migración se garantiza la disponibilidad continua del sistema para monitorear en tiempo real los tickets atendidos, la duración de la jornada operativa, las incidencias más recurrentes y la identificación de los campus con mayor carga de atención. En última instancia, esta mejora tecnológica proporcionará indicadores y métricas limpias para la toma de decisiones, optimizando la capacidad de respuesta operativa en las sedes y asegurando un entorno escalable para el crecimiento de la iniciativa. además de revisar temas de eficiencia.</v>
      </c>
      <c r="H322" s="45" t="str">
        <f>[1]Sheet1!H322</f>
        <v>CORP</v>
      </c>
      <c r="I322" s="126" t="str">
        <f>[1]Sheet1!I322</f>
        <v>Álvaro Valdez - VP Operaciones</v>
      </c>
      <c r="J322" s="126" t="str">
        <f>[1]Sheet1!J322</f>
        <v>Renzo Rodriguez</v>
      </c>
      <c r="K322" s="126" t="str">
        <f>[1]Sheet1!K322</f>
        <v>https://educorpperu-my.sharepoint.com/personal/diana_zapata_laureate_pe1/Documents/Aplicaciones/Microsoft%20Forms/REGISTRO%20DE%20INICIATIVAS%20-%20GESTI%C3%93N%20DE%20LA%20DEMANDA%20(2%201/Pregunta/VB_Gestiondelademanda_AR_Renzo%20Luis%20Rodriguez.jpg</v>
      </c>
      <c r="L322" s="126" t="str">
        <f>[1]Sheet1!L322</f>
        <v>Franco Vera</v>
      </c>
      <c r="M322" s="82">
        <f>[1]Sheet1!M322</f>
        <v>46272</v>
      </c>
      <c r="N322" s="82" t="str">
        <f>[1]Sheet1!N322</f>
        <v>No</v>
      </c>
      <c r="O322" s="126">
        <f>[1]Sheet1!O322</f>
        <v>0</v>
      </c>
      <c r="P322" s="126">
        <f>[1]Sheet1!P322</f>
        <v>0</v>
      </c>
      <c r="Q322" s="126" t="str">
        <f>[1]Sheet1!Q322</f>
        <v>Seguridad TI</v>
      </c>
      <c r="R322" s="126" t="str">
        <f>[1]Sheet1!R322</f>
        <v>Actualmente, la solución interna GAMA se encuentra alojada en un servidor local compartido que también soporta ejecuciones de licencias concurrentes de la compañía. Esta concentración de servicios ha saturado la capacidad y memoria del servidor actual. El impacto directo en el negocio es la pérdida de fluidez en el registro de solicitudes de los técnicos de ambientes académicos. De no implementarse en la fecha requerida, se tendría que mantener el servidor actual con los riesgos que implica que conviva con otros servicios como licencias y postergar el procesamiento de métricas operativas a horarios fuera de pico y realizar reinicios manuales periódicos del servidor actual, afectando los indicadores para toma de decisiones.</v>
      </c>
      <c r="S322" s="126" t="str">
        <f>[1]Sheet1!S322</f>
        <v>Se busca migrar y consolidar la plataforma GAMA en una infraestructura dedicada en la nube (AWS EC2) compuesta por dos instancias (r5a.large y r5a.xlarge con Windows Server y 350 GB de almacenamiento EBS cada una). Con esta arquitectura, la plataforma operará de forma independiente, fluida y con alta disponibilidad (24/7), garantizando tiempos de respuesta óptimos durante la captura de datos en campo. El proceso operará de manera automatizada y continua: los técnicos registrarán sus atenciones sin interrupciones y la herramienta procesará de forma inmediata los KPIs clave (trazabilidad de jornadas, tipos de incidencias recurrentes y demanda por campus), entregando información confiable e instantánea para la toma de decisiones y la optimización de recursos en las sedes.</v>
      </c>
      <c r="T322" s="126" t="str">
        <f>[1]Sheet1!T322</f>
        <v>Áreas impactadas:
Soporte / Operaciones de Ambientes Académicos: Usuarios finales directos que registran y gestionan el flujo de trabajo diario en los campus.
Dirección CUS-CMV-Ambientes Académicos : Consumidores de los reportes e indicadores para la toma de decisiones.
Procesos impactados:
Atención y Registro de Incidencias Técnicas: Optimización y agilización del flujo de registro de tickets por parte del personal de campo.
Seguimiento y Trazabilidad: Medición continua del rendimiento, distribución de la jornada laboral y carga de trabajo de los técnicos.
Análisis de Indicadores y Toma de Decisiones: Generación de métricas sobre recurrencia de fallas y niveles de demanda operativa por cada campus.</v>
      </c>
      <c r="U322" s="126" t="str">
        <f>[1]Sheet1!U322</f>
        <v>Administrativos</v>
      </c>
      <c r="V322" s="126" t="str">
        <f>[1]Sheet1!V322</f>
        <v>Excelencia operativa</v>
      </c>
      <c r="W322" s="126" t="str">
        <f>[1]Sheet1!W322</f>
        <v>No</v>
      </c>
      <c r="X322" s="126" t="str">
        <f>[1]Sheet1!X322</f>
        <v>No cuantificado o S/0</v>
      </c>
      <c r="Y322" s="126" t="str">
        <f>[1]Sheet1!Y322</f>
        <v>Beneficios Cualitativos
*Mejor experiencia: Elimina la lentitud y posibles caídas, permitiendo a los técnicos registrar sus atenciones de forma rápida y sin interrupciones.
Transparencia operativa: Garantiza visibilidad total e imparcial sobre la carga real de trabajo en los campus.
Toma de decisiones preventiva: Permite detectar a tiempo fallas recurrentes y picos de demanda por sede para redistribuir el personal eficientemente.
*Confiabilidad e integridad de datos: Asegura que los registros no se pierdan por sobrecargas en el servidor y estén disponibles.
*Escalabilidad : Independiza la solución y la prepara para crecer o integrarse con otros sistemas sin afectar la infraestructura.</v>
      </c>
      <c r="Z322" s="45" t="str">
        <f>[1]Sheet1!Z322</f>
        <v>https://educorpperu-my.sharepoint.com/personal/diana_zapata_laureate_pe1/_layouts/15/Doc.aspx?sourcedoc=%7B5B28A81E-B63B-4548-B3F5-95CC44DFB89B%7D&amp;file=GAMA%20AA_Renzo%20Luis%20Rodriguez.pptx&amp;action=edit&amp;mobileredirect=true; https://educorpperu-my.sharepoint.com/personal/diana_zapata_laureate_pe1/_layouts/15/Doc.aspx?sourcedoc=%7B3A32A84E-3EA3-4BAA-AD51-1259BFF2CE2A%7D&amp;file=Server%20Licencias%20Win_Renzo%20Luis%20Rodriguez.xlsx&amp;action=default&amp;mobileredirect=true; https://educorpperu-my.sharepoint.com/personal/diana_zapata_laureate_pe1/_layouts/15/Doc.aspx?sourcedoc=%7B7A0FB04D-3A7B-443A-8067-1E9D4601EDD8%7D&amp;file=Servers%20V2_Renzo%20Luis%20Rodriguez.xlsx&amp;action=default&amp;mobileredirect=true</v>
      </c>
      <c r="AA322" s="45">
        <f>[1]Sheet1!AA322</f>
        <v>1.4999999999999998</v>
      </c>
    </row>
    <row r="323" spans="1:27" ht="260.25" customHeight="1">
      <c r="A323" s="50">
        <f>[1]Sheet1!A323</f>
        <v>353</v>
      </c>
      <c r="B323" s="125">
        <f>[1]Sheet1!B323</f>
        <v>46248.008912037003</v>
      </c>
      <c r="C323" s="125">
        <f>[1]Sheet1!C323</f>
        <v>46248.028310185196</v>
      </c>
      <c r="D323" s="126" t="str">
        <f>[1]Sheet1!D323</f>
        <v>bruno.chiappe@laureate.pe</v>
      </c>
      <c r="E323" s="126" t="str">
        <f>[1]Sheet1!E323</f>
        <v>Bruno Chiappe Vegas</v>
      </c>
      <c r="F323" s="45" t="str">
        <f>[1]Sheet1!F323</f>
        <v>PRB0043195 - Mejora de validación de caracteres en CRM para evitar encolamiento de fichas de postulación</v>
      </c>
      <c r="G323" s="45" t="str">
        <f>[1]Sheet1!G323</f>
        <v>Necesitamos implementar controles y validaciones en el CRM para impedir el registro de correos electrónicos con caracteres inválidos o no permitidos, para evitar errores en el envío de la ficha de postulación y el encolamiento de mensajes en RabbitMQ, logrando mayor estabilidad en la integración, continuidad del proceso de postulación y reducción de incidencias operativas.</v>
      </c>
      <c r="H323" s="45" t="str">
        <f>[1]Sheet1!H323</f>
        <v>UPN</v>
      </c>
      <c r="I323" s="126" t="str">
        <f>[1]Sheet1!I323</f>
        <v>Humberto Marotta - Tecnologías y transformación digital</v>
      </c>
      <c r="J323" s="126" t="str">
        <f>[1]Sheet1!J323</f>
        <v>Ernesto Barrón</v>
      </c>
      <c r="K323" s="126" t="str">
        <f>[1]Sheet1!K323</f>
        <v>https://educorpperu-my.sharepoint.com/personal/diana_zapata_laureate_pe1/Documents/Aplicaciones/Microsoft%20Forms/REGISTRO%20DE%20INICIATIVAS%20-%20GESTI%C3%93N%20DE%20LA%20DEMANDA%20(2%201/Pregunta/PRB0043195%20-%20aprob_Bruno%20Chiappe%20Vegas.pdf</v>
      </c>
      <c r="L323" s="126" t="str">
        <f>[1]Sheet1!L323</f>
        <v>Gerson Vereau</v>
      </c>
      <c r="M323" s="82">
        <f>[1]Sheet1!M323</f>
        <v>46263</v>
      </c>
      <c r="N323" s="82" t="str">
        <f>[1]Sheet1!N323</f>
        <v>No</v>
      </c>
      <c r="O323" s="126">
        <f>[1]Sheet1!O323</f>
        <v>0</v>
      </c>
      <c r="P323" s="126">
        <f>[1]Sheet1!P323</f>
        <v>0</v>
      </c>
      <c r="Q323" s="126" t="str">
        <f>[1]Sheet1!Q323</f>
        <v>ITSM</v>
      </c>
      <c r="R323" s="126" t="str">
        <f>[1]Sheet1!R323</f>
        <v>Durante la atención del ticket problema PRB0043195 se identificó que, al registrar los datos de los postulantes en el CRM, algunos asesores de venta copiaban información desde archivos PDF o redes sociales y la pegaban directamente en el formulario. En algunos casos, los correos electrónicos contenían caracteres Unicode o caracteres invisibles que no podían ser identificados visualmente por el usuario. Estos datos eran almacenados en el CRM y, al intentar procesar el envío de la ficha de postulación, generaban errores en la integración. Los reintentos de procesamiento provocaban el encolamiento de mensajes en RabbitMQ, afectando no solo la ficha con información incorrecta, sino también el envío de las demás fichas de postulación que se encontraban pendientes.</v>
      </c>
      <c r="S323" s="126" t="str">
        <f>[1]Sheet1!S323</f>
        <v>El CRM debe validar el correo electrónico al momento de su registro y evitar que se guarden direcciones que contengan caracteres inválidos, Unicode no permitido o caracteres invisibles. De esta manera, solo se permitirá continuar con información válida, evitando que las fichas de postulación generen errores durante su procesamiento y que se produzcan encolamientos en RabbitMQ.</v>
      </c>
      <c r="T323" s="126" t="str">
        <f>[1]Sheet1!T323</f>
        <v>Proceso comercial y de admisión de postulantes, envío de ficha de postulación
Impacta principalmente a Comercial/Admisión</v>
      </c>
      <c r="U323" s="126" t="str">
        <f>[1]Sheet1!U323</f>
        <v>Administrativos</v>
      </c>
      <c r="V323" s="126" t="str">
        <f>[1]Sheet1!V323</f>
        <v>Excelencia operativa</v>
      </c>
      <c r="W323" s="126" t="str">
        <f>[1]Sheet1!W323</f>
        <v>No</v>
      </c>
      <c r="X323" s="126" t="str">
        <f>[1]Sheet1!X323</f>
        <v>No cuantificado o S/0</v>
      </c>
      <c r="Y323" s="126" t="str">
        <f>[1]Sheet1!Y323</f>
        <v>Prevención de errores desde el origen del registro; mayor estabilidad y continuidad de las integraciones; reducción del riesgo de encolamiento de fichas de postulación; menor impacto sobre postulaciones válidas; mejora en la calidad de los datos registrados en CRM; menor carga para los equipos de soporte e integración; y mejora en la experiencia del asesor de venta y del postulante.</v>
      </c>
      <c r="Z323" s="45" t="str">
        <f>[1]Sheet1!Z323</f>
        <v>https://educorpperu-my.sharepoint.com/personal/diana_zapata_laureate_pe1/_layouts/15/Doc.aspx?sourcedoc=%7BD20DD22D-A943-46B9-8EE0-4CC9854E4185%7D&amp;file=Gesti%C3%B3n%20de%20iniciativas%20-%20PRB0043195_Bruno%20Chiappe%20Vegas.pptx&amp;action=edit&amp;mobileredirect=true</v>
      </c>
      <c r="AA323" s="45">
        <f>[1]Sheet1!AA323</f>
        <v>1.4999999999999998</v>
      </c>
    </row>
    <row r="324" spans="1:27" ht="260.25" customHeight="1">
      <c r="A324" s="45">
        <f>[1]Sheet1!A324</f>
        <v>354</v>
      </c>
      <c r="B324" s="125">
        <f>[1]Sheet1!B324</f>
        <v>46247.988009259301</v>
      </c>
      <c r="C324" s="125">
        <f>[1]Sheet1!C324</f>
        <v>46248.028587963003</v>
      </c>
      <c r="D324" s="126" t="str">
        <f>[1]Sheet1!D324</f>
        <v>jose.herbozo@laureate.pe</v>
      </c>
      <c r="E324" s="126" t="str">
        <f>[1]Sheet1!E324</f>
        <v>José Paredes Herbozo</v>
      </c>
      <c r="F324" s="45" t="str">
        <f>[1]Sheet1!F324</f>
        <v>Asegurar que los prospectos de DECIDE UPC lleguen a los archivos de volcado</v>
      </c>
      <c r="G324" s="45" t="str">
        <f>[1]Sheet1!G324</f>
        <v>Asegurar que los prospectos de DECIDE UPC lleguen a los archivos de volcado</v>
      </c>
      <c r="H324" s="45" t="str">
        <f>[1]Sheet1!H324</f>
        <v>UPC</v>
      </c>
      <c r="I324" s="126" t="str">
        <f>[1]Sheet1!I324</f>
        <v>Ivan Olivares - VP Marketing y Comercial</v>
      </c>
      <c r="J324" s="126" t="str">
        <f>[1]Sheet1!J324</f>
        <v>Juan Diego Mina</v>
      </c>
      <c r="K324" s="126" t="str">
        <f>[1]Sheet1!K324</f>
        <v>https://educorpperu-my.sharepoint.com/personal/diana_zapata_laureate_pe1/Documents/Aplicaciones/Microsoft%20Forms/REGISTRO%20DE%20INICIATIVAS%20-%20GESTI%C3%93N%20DE%20LA%20DEMANDA%20(2%201/Pregunta/olk_2zKc1Jvv9B_Jos%C3%A9%20Paredes%20Herbozo.png</v>
      </c>
      <c r="L324" s="126" t="str">
        <f>[1]Sheet1!L324</f>
        <v>Jose Paredes</v>
      </c>
      <c r="M324" s="82">
        <f>[1]Sheet1!M324</f>
        <v>46264</v>
      </c>
      <c r="N324" s="82" t="str">
        <f>[1]Sheet1!N324</f>
        <v>No</v>
      </c>
      <c r="O324" s="126">
        <f>[1]Sheet1!O324</f>
        <v>0</v>
      </c>
      <c r="P324" s="126">
        <f>[1]Sheet1!P324</f>
        <v>0</v>
      </c>
      <c r="Q324" s="126" t="str">
        <f>[1]Sheet1!Q324</f>
        <v>Otro</v>
      </c>
      <c r="R324" s="126" t="str">
        <f>[1]Sheet1!R324</f>
        <v>Actualmente, los registros provenientes de la fuente DECIDE corren el riesgo de quedar fuera del funnel por la falta de una regla de integración automática basada en el año de egreso.</v>
      </c>
      <c r="S324" s="126" t="str">
        <f>[1]Sheet1!S324</f>
        <v>Integrar automáticamente al volcado de UPC los registros de DECIDE con año de egreso inmediatamente anterior a la campaña (X-1), asegurando su trazabilidad y correcta inclusión en el funnel.</v>
      </c>
      <c r="T324" s="126" t="str">
        <f>[1]Sheet1!T324</f>
        <v>Áreas impactadas: Comercial / Admisiones (Ventas) y TI / CRM.
Procesos impactados: Gestión de prospectos (leads), integración/volcado de datos al CRM y construcción del funnel de conversión.</v>
      </c>
      <c r="U324" s="126" t="str">
        <f>[1]Sheet1!U324</f>
        <v>Administrativos</v>
      </c>
      <c r="V324" s="126" t="str">
        <f>[1]Sheet1!V324</f>
        <v>Excelencia operativa</v>
      </c>
      <c r="W324" s="126" t="str">
        <f>[1]Sheet1!W324</f>
        <v>No</v>
      </c>
      <c r="X324" s="126" t="str">
        <f>[1]Sheet1!X324</f>
        <v>No cuantificado o S/0</v>
      </c>
      <c r="Y324" s="126" t="str">
        <f>[1]Sheet1!Y324</f>
        <v xml:space="preserve">Trazabilidad completa: Garantiza el seguimiento del ciclo de vida total de los prospectos de DECIDE en el CRM.  
Integridad y consistencia de datos: Evita la pérdida o exclusión de registros en la construcción del funnel comercial.  
Eficiencia operativa: Elimina reprocesos manuales mediante la automatización del volcado de registros calificados.  </v>
      </c>
      <c r="Z324" s="45" t="str">
        <f>[1]Sheet1!Z324</f>
        <v>https://educorpperu-my.sharepoint.com/personal/diana_zapata_laureate_pe1/_layouts/15/Doc.aspx?sourcedoc=%7BDA9EA55B-8D97-4FB9-9F6B-F6D3ECDBE2E7%7D&amp;file=PLANTILLA%20REQUERIMIENTO_Jos%C3%A9%20Paredes%20Herbozo.pptx&amp;action=edit&amp;mobileredirect=true</v>
      </c>
      <c r="AA324" s="45">
        <f>[1]Sheet1!AA324</f>
        <v>0.60000000000000009</v>
      </c>
    </row>
    <row r="325" spans="1:27" ht="260.25" customHeight="1">
      <c r="A325" s="45">
        <f>[1]Sheet1!A325</f>
        <v>355</v>
      </c>
      <c r="B325" s="125">
        <f>[1]Sheet1!B325</f>
        <v>46248.049097222203</v>
      </c>
      <c r="C325" s="125">
        <f>[1]Sheet1!C325</f>
        <v>46248.052129629599</v>
      </c>
      <c r="D325" s="126" t="str">
        <f>[1]Sheet1!D325</f>
        <v>jose.herbozo@laureate.pe</v>
      </c>
      <c r="E325" s="126" t="str">
        <f>[1]Sheet1!E325</f>
        <v>José Paredes Herbozo</v>
      </c>
      <c r="F325" s="45" t="str">
        <f>[1]Sheet1!F325</f>
        <v>Implementar el Reporte CIB para la toma de decisiones y seguimiento del proceso de venta</v>
      </c>
      <c r="G325" s="45" t="str">
        <f>[1]Sheet1!G325</f>
        <v>Implementar y automatizar el Reporte CIB para centralizar la información comercial clave, permitiendo a los líderes y equipos de ventas tomar decisiones estratégicas y operativas basadas en datos actualizados y confiables.</v>
      </c>
      <c r="H325" s="45" t="str">
        <f>[1]Sheet1!H325</f>
        <v>CIB</v>
      </c>
      <c r="I325" s="126" t="str">
        <f>[1]Sheet1!I325</f>
        <v>Ivan Olivares - VP Marketing y Comercial</v>
      </c>
      <c r="J325" s="126" t="str">
        <f>[1]Sheet1!J325</f>
        <v>Juan Diego Mina</v>
      </c>
      <c r="K325" s="126" t="str">
        <f>[1]Sheet1!K325</f>
        <v>https://educorpperu-my.sharepoint.com/personal/diana_zapata_laureate_pe1/Documents/Aplicaciones/Microsoft%20Forms/REGISTRO%20DE%20INICIATIVAS%20-%20GESTI%C3%93N%20DE%20LA%20DEMANDA%20(2%201/Pregunta/olk_fyp48PBalX_Jos%C3%A9%20Paredes%20Herbozo.png</v>
      </c>
      <c r="L325" s="126" t="str">
        <f>[1]Sheet1!L325</f>
        <v>Jose Paredes</v>
      </c>
      <c r="M325" s="82">
        <f>[1]Sheet1!M325</f>
        <v>46280</v>
      </c>
      <c r="N325" s="82" t="str">
        <f>[1]Sheet1!N325</f>
        <v>No</v>
      </c>
      <c r="O325" s="126">
        <f>[1]Sheet1!O325</f>
        <v>0</v>
      </c>
      <c r="P325" s="126">
        <f>[1]Sheet1!P325</f>
        <v>0</v>
      </c>
      <c r="Q325" s="126" t="str">
        <f>[1]Sheet1!Q325</f>
        <v>Otro</v>
      </c>
      <c r="R325" s="126" t="str">
        <f>[1]Sheet1!R325</f>
        <v>Actualmente, no se cuenta con un reporte CIB centralizado y automatizado para el seguimiento de ventas, lo que dificulta la visibilidad oportuna de los datos comerciales, genera demoras en el análisis y limita una toma de decisiones ágil y precisa.</v>
      </c>
      <c r="S325" s="126" t="str">
        <f>[1]Sheet1!S325</f>
        <v>Disponer de un Reporte CIB automatizado, confiable y de acceso oportuno que consolide los indicadores clave de venta, facilitando el análisis y la toma de decisiones comerciales estratégicas y operativas.</v>
      </c>
      <c r="T325" s="126" t="str">
        <f>[1]Sheet1!T325</f>
        <v>Áreas impactadas: Comercial / Ventas, Planeamiento Comercial / Inteligencia de Negocios (BI) y Tecnología / Sistemas (TI).
Procesos impactados: Gestión de ventas, seguimiento y control de metas comerciales, reportería/análisis de datos y toma de decisiones comerciales.</v>
      </c>
      <c r="U325" s="126" t="str">
        <f>[1]Sheet1!U325</f>
        <v>Administrativos</v>
      </c>
      <c r="V325" s="126" t="str">
        <f>[1]Sheet1!V325</f>
        <v>Excelencia operativa</v>
      </c>
      <c r="W325" s="126" t="str">
        <f>[1]Sheet1!W325</f>
        <v>No</v>
      </c>
      <c r="X325" s="126" t="str">
        <f>[1]Sheet1!X325</f>
        <v>Entre S/100,000.00 y S/500,000.00</v>
      </c>
      <c r="Y325" s="126" t="str">
        <f>[1]Sheet1!Y325</f>
        <v>Toma de decisiones oportuna: Permite a los líderes comerciales reaccionar ágilmente ante desvíos o tendencias del mercado basadas en datos confiables.
Visibilidad y transparencia: Centraliza la información clave del proceso de ventas en una única fuente oficial.
Eficiencia operativa: Reduce los tiempos manuales de recopilación, cruce y consolidación de información comercial.
Estandarización: Unifica los criterios e indicadores comerciales para todas las áreas involucradas.</v>
      </c>
      <c r="Z325" s="45" t="str">
        <f>[1]Sheet1!Z325</f>
        <v>https://educorpperu-my.sharepoint.com/personal/diana_zapata_laureate_pe1/_layouts/15/Doc.aspx?sourcedoc=%7B7FA7F6D7-FC74-48E3-9716-256F9DAAD29E%7D&amp;file=Reporte%20CIB%20-%20Formato_Jos%C3%A9%20Paredes%20Herbozo.pptx&amp;action=edit&amp;mobileredirect=true</v>
      </c>
      <c r="AA325" s="45">
        <f>[1]Sheet1!AA325</f>
        <v>0.9</v>
      </c>
    </row>
    <row r="326" spans="1:27" ht="260.25" customHeight="1">
      <c r="A326" s="45">
        <f>[1]Sheet1!A326</f>
        <v>356</v>
      </c>
      <c r="B326" s="125">
        <f>[1]Sheet1!B326</f>
        <v>46248.371527777803</v>
      </c>
      <c r="C326" s="125">
        <f>[1]Sheet1!C326</f>
        <v>46248.449317129598</v>
      </c>
      <c r="D326" s="126" t="str">
        <f>[1]Sheet1!D326</f>
        <v>bruno.chiappe@laureate.pe</v>
      </c>
      <c r="E326" s="126" t="str">
        <f>[1]Sheet1!E326</f>
        <v>Bruno Chiappe Vegas</v>
      </c>
      <c r="F326" s="45" t="str">
        <f>[1]Sheet1!F326</f>
        <v>PRB0043195 - Mejora del manejo de reintentos y errores en RabbitMQ para evitar encolamientos</v>
      </c>
      <c r="G326" s="45" t="str">
        <f>[1]Sheet1!G326</f>
        <v>Necesitamos implementar un control de reintentos y manejo de registros con errores en RabbitMQ, para evitar que mensajes con datos inválidos o caracteres no reconocidos bloqueen el procesamiento de la cola y afecten el envío de las demás fichas de postulación, logrando mayor continuidad operativa, estabilidad en la integración y reducción de encolamientos e incidencias.</v>
      </c>
      <c r="H326" s="45" t="str">
        <f>[1]Sheet1!H326</f>
        <v>LAU</v>
      </c>
      <c r="I326" s="126" t="str">
        <f>[1]Sheet1!I326</f>
        <v>Humberto Marotta - Tecnologías y transformación digital</v>
      </c>
      <c r="J326" s="126" t="str">
        <f>[1]Sheet1!J326</f>
        <v>Ernesto Barrón</v>
      </c>
      <c r="K326" s="126" t="str">
        <f>[1]Sheet1!K326</f>
        <v>https://educorpperu-my.sharepoint.com/personal/diana_zapata_laureate_pe1/Documents/Aplicaciones/Microsoft%20Forms/REGISTRO%20DE%20INICIATIVAS%20-%20GESTI%C3%93N%20DE%20LA%20DEMANDA%20(2%201/Pregunta/PRB0043195%20-%20aprob_Bruno%20Chiappe%20Vegas%201.pdf</v>
      </c>
      <c r="L326" s="126" t="str">
        <f>[1]Sheet1!L326</f>
        <v>Gerson Vereau</v>
      </c>
      <c r="M326" s="82">
        <f>[1]Sheet1!M326</f>
        <v>46262</v>
      </c>
      <c r="N326" s="82" t="str">
        <f>[1]Sheet1!N326</f>
        <v>No</v>
      </c>
      <c r="O326" s="126">
        <f>[1]Sheet1!O326</f>
        <v>0</v>
      </c>
      <c r="P326" s="126">
        <f>[1]Sheet1!P326</f>
        <v>0</v>
      </c>
      <c r="Q326" s="126" t="str">
        <f>[1]Sheet1!Q326</f>
        <v>ITSM</v>
      </c>
      <c r="R326" s="126" t="str">
        <f>[1]Sheet1!R326</f>
        <v>Como parte del análisis del ticket problema PRB0043195, se identificó que algunos correos electrónicos registrados en CRM contenían caracteres Unicode o caracteres no visibles para el usuario. Al ser procesados por RabbitMQ, estos registros generaban errores en el envío. Debido a que el sistema realizaba múltiples reintentos sobre los mensajes con error, estos permanecían en la cola y terminaban afectando el procesamiento de los demás mensajes, ocasionando el encolamiento de fichas de postulación y retrasando el envío de correos válidos.</v>
      </c>
      <c r="S326" s="126" t="str">
        <f>[1]Sheet1!S326</f>
        <v>RabbitMQ debe contar con un mecanismo que controle la cantidad máxima de reintentos ante un mensaje con error. Al alcanzar dicho límite, el mensaje problemático debe ser separado o depurado del flujo principal para permitir que el resto de mensajes continúe procesándose normalmente. De esta manera, un registro inválido no debe detener ni generar encolamiento en toda la cola de procesamiento.</v>
      </c>
      <c r="T326" s="126" t="str">
        <f>[1]Sheet1!T326</f>
        <v>Procesamiento de mensajes en RabbitMQ; integraciones entre CRM y sistemas relacionados; envío de correos asociados a fichas de postulación; proceso comercial y de admisión.
Áreas impactadas:
Comercial / Admisión
Soporte de aplicaciones e integraciones</v>
      </c>
      <c r="U326" s="126" t="str">
        <f>[1]Sheet1!U326</f>
        <v>Administrativos</v>
      </c>
      <c r="V326" s="126" t="str">
        <f>[1]Sheet1!V326</f>
        <v>Excelencia operativa</v>
      </c>
      <c r="W326" s="126" t="str">
        <f>[1]Sheet1!W326</f>
        <v>No</v>
      </c>
      <c r="X326" s="126" t="str">
        <f>[1]Sheet1!X326</f>
        <v>No cuantificado o S/0</v>
      </c>
      <c r="Y326" s="126" t="str">
        <f>[1]Sheet1!Y326</f>
        <v>Mayor resiliencia y estabilidad del sistema de colas; continuidad del procesamiento ante mensajes individuales con error; prevención de bloqueos masivos por registros inválidos; reducción del impacto sobre fichas de postulación válidas; disminución de incidencias y reprocesos; menor intervención manual de soporte; mejora en la trazabilidad y gestión de mensajes fallidos; y reducción del riesgo de retrasos en el proceso de postulación.</v>
      </c>
      <c r="Z326" s="45" t="str">
        <f>[1]Sheet1!Z326</f>
        <v>https://educorpperu-my.sharepoint.com/personal/diana_zapata_laureate_pe1/_layouts/15/Doc.aspx?sourcedoc=%7B72C6290C-3DEE-46F2-8EBF-931037D3FEFC%7D&amp;file=Gesti%C3%B3n%20de%20iniciativas%20-%20PRB0043195%20-%20RabbitM_Bruno%20Chiappe%20Vegas.pptx&amp;action=edit&amp;mobileredirect=true</v>
      </c>
      <c r="AA326" s="45">
        <f>[1]Sheet1!AA326</f>
        <v>1.4999999999999998</v>
      </c>
    </row>
    <row r="327" spans="1:27" ht="260.25" customHeight="1">
      <c r="A327" s="45">
        <f>[1]Sheet1!A327</f>
        <v>357</v>
      </c>
      <c r="B327" s="125">
        <f>[1]Sheet1!B327</f>
        <v>46248.486365740697</v>
      </c>
      <c r="C327" s="125">
        <f>[1]Sheet1!C327</f>
        <v>46248.505763888897</v>
      </c>
      <c r="D327" s="126" t="str">
        <f>[1]Sheet1!D327</f>
        <v>carla.arias@laureate.pe</v>
      </c>
      <c r="E327" s="126" t="str">
        <f>[1]Sheet1!E327</f>
        <v>Carla Arias Schreiber Ulloa</v>
      </c>
      <c r="F327" s="45" t="str">
        <f>[1]Sheet1!F327</f>
        <v>Unificación de Códigos de Curso</v>
      </c>
      <c r="G327" s="45" t="str">
        <f>[1]Sheet1!G327</f>
        <v xml:space="preserve">Estandarización, homologación e integración de la programación académica para cursos que comparten la misma estructura curricular, creditaje y material académico, pero que actualmente se gestionan bajo distintos códigos por pertenecer a diferentes carreras o modalidades.
</v>
      </c>
      <c r="H327" s="45" t="str">
        <f>[1]Sheet1!H327</f>
        <v>CIB</v>
      </c>
      <c r="I327" s="126" t="str">
        <f>[1]Sheet1!I327</f>
        <v>Danilo Tauil - GM TecVoc</v>
      </c>
      <c r="J327" s="126" t="str">
        <f>[1]Sheet1!J327</f>
        <v>Spencer Camacho</v>
      </c>
      <c r="K327" s="126" t="str">
        <f>[1]Sheet1!K327</f>
        <v>https://educorpperu-my.sharepoint.com/personal/diana_zapata_laureate_pe1/Documents/Aplicaciones/Microsoft%20Forms/REGISTRO%20DE%20INICIATIVAS%20-%20GESTI%C3%93N%20DE%20LA%20DEMANDA%20(2%201/Pregunta/Captura%20de%20pantalla%202026-08-11%20162410_Carla%20Arias%20Schreibe%201.png</v>
      </c>
      <c r="L327" s="126" t="str">
        <f>[1]Sheet1!L327</f>
        <v>Carla Arias-Schreiber</v>
      </c>
      <c r="M327" s="82">
        <f>[1]Sheet1!M327</f>
        <v>46318</v>
      </c>
      <c r="N327" s="82" t="str">
        <f>[1]Sheet1!N327</f>
        <v>No</v>
      </c>
      <c r="O327" s="126">
        <f>[1]Sheet1!O327</f>
        <v>0</v>
      </c>
      <c r="P327" s="126">
        <f>[1]Sheet1!P327</f>
        <v>0</v>
      </c>
      <c r="Q327" s="126" t="str">
        <f>[1]Sheet1!Q327</f>
        <v>Otro</v>
      </c>
      <c r="R327" s="126" t="str">
        <f>[1]Sheet1!R327</f>
        <v xml:space="preserve">20% al 30% en los tickets dirigidos a Programación Horaria durante el periodo de matrícula, al eliminar las solicitudes de apertura de grupos secundarios manuales. Hoy no ven disponibles clases del curso, apesar de que sí hay clases disponibles del curso con un código distinto. La razón por la cual existen códigos distintos para el mismo curso (iguales en contenido, horas y créditos) es por actualización de mallas y diferencias entre carreras.
</v>
      </c>
      <c r="S327" s="126" t="str">
        <f>[1]Sheet1!S327</f>
        <v>Según detalle de la presentación. Estudiante pueda matricularse sin fricción (ingreso de ticket).</v>
      </c>
      <c r="T327" s="126" t="str">
        <f>[1]Sheet1!T327</f>
        <v>Matrícula
Programación de horarios
Academia</v>
      </c>
      <c r="U327" s="126" t="str">
        <f>[1]Sheet1!U327</f>
        <v>Alumnos</v>
      </c>
      <c r="V327" s="126" t="str">
        <f>[1]Sheet1!V327</f>
        <v>Experiencia</v>
      </c>
      <c r="W327" s="126" t="str">
        <f>[1]Sheet1!W327</f>
        <v>No</v>
      </c>
      <c r="X327" s="126" t="str">
        <f>[1]Sheet1!X327</f>
        <v>Menor a S/100,000.00</v>
      </c>
      <c r="Y327" s="126" t="str">
        <f>[1]Sheet1!Y327</f>
        <v xml:space="preserve">- Reducción del Volumen de Tickets en Zendesk: Disminución estimada del 20% al 30% en los tickets dirigidos a   Programación Horaria durante el periodo de matrícula, al eliminar las solicitudes de apertura de grupos secundarios manuales.
- Aumento en la Tasa de Matrícula Efectiva y Carga Completa: Reducción del abandono o postergación de matrícula por falta percibida de vacantes/horarios, incrementando en un 20% el volumen de alumnos matriculados a tiempo.
- Empoderamiento del Alumno (Autogestión / Self-Service): Proceso de matrícula fluido, inmediato y transparente, donde el alumno encuentra vacantes disponibles desde su primer intento.
- Precisión e Inteligencia en la Programación Horaria: Capacidad de planificar la oferta académica basándose en la demanda real acumulada y no en proyecciones fragmentadas por código.
- Fortalecimiento de la Percepción de Marca y Satisfacción (NPS): Una experiencia de matrícula sin contratiempos impacta positivamente en la retención y en los índices de satisfacción institucional.
</v>
      </c>
      <c r="Z327" s="45" t="str">
        <f>[1]Sheet1!Z327</f>
        <v>https://educorpperu-my.sharepoint.com/personal/diana_zapata_laureate_pe1/_layouts/15/Doc.aspx?sourcedoc=%7B2ECC5780-851C-47A4-A5C4-033C9918B3C6%7D&amp;file=Gesti%C3%B3n%20de%20iniciativas%20-%20Unificaci%C3%B3n%20C%C3%B3digos_Carla%20Arias%20Schreibe.pptx&amp;action=edit&amp;mobileredirect=true</v>
      </c>
      <c r="AA327" s="45">
        <f>[1]Sheet1!AA327</f>
        <v>1.45</v>
      </c>
    </row>
    <row r="328" spans="1:27" ht="260.25" customHeight="1">
      <c r="A328" s="45">
        <f>[1]Sheet1!A328</f>
        <v>358</v>
      </c>
      <c r="B328" s="125">
        <f>[1]Sheet1!B328</f>
        <v>46248.805266203701</v>
      </c>
      <c r="C328" s="125">
        <f>[1]Sheet1!C328</f>
        <v>46248.806423611102</v>
      </c>
      <c r="D328" s="126" t="str">
        <f>[1]Sheet1!D328</f>
        <v>carlos.soto@laureate.pe</v>
      </c>
      <c r="E328" s="126" t="str">
        <f>[1]Sheet1!E328</f>
        <v>Carlos Soto Perez</v>
      </c>
      <c r="F328" s="45" t="str">
        <f>[1]Sheet1!F328</f>
        <v>Integración bidireccional HubSpot - Dynamics CRM y canales​</v>
      </c>
      <c r="G328" s="45" t="str">
        <f>[1]Sheet1!G328</f>
        <v>Necesitamos integrar de forma bidireccional HubSpot con Dynamics CRM e incorporar a HubSpot los eventos de Chattigo (WhatsApp) y Genesys (voz), para eliminar la desconexión actual entre marketing y la gestión comercial, donde el resultado de la venta y del contacto por WhatsApp y voz no retorna a HubSpot, lo que impide priorizar el contacto por score real y obliga a reprocesos manuales, logrando el cierre del ciclo con score, audiencias y journeys actualizados con el outcome real, la supresión automática de inscritos en campañas de adquisición y una única fuente de verdad por dominio, con eventos disponibles en menos de 5 minutos p95.</v>
      </c>
      <c r="H328" s="45" t="str">
        <f>[1]Sheet1!H328</f>
        <v>LAU</v>
      </c>
      <c r="I328" s="126" t="str">
        <f>[1]Sheet1!I328</f>
        <v>Ivan Olivares - VP Marketing y Comercial</v>
      </c>
      <c r="J328" s="126" t="str">
        <f>[1]Sheet1!J328</f>
        <v>Carlos Soto Perez</v>
      </c>
      <c r="K328" s="126" t="str">
        <f>[1]Sheet1!K328</f>
        <v>https://educorpperu-my.sharepoint.com/personal/diana_zapata_laureate_pe1/Documents/Aplicaciones/Microsoft%20Forms/REGISTRO%20DE%20INICIATIVAS%20-%20GESTI%C3%93N%20DE%20LA%20DEMANDA%20(2%201/Pregunta/Bandeja%20de%20entrada_%20Carlos%20R.%20Soto%20Perez%20-%20Ou_Carlos%20Soto%20Perez.pdf</v>
      </c>
      <c r="L328" s="126" t="str">
        <f>[1]Sheet1!L328</f>
        <v>Bruno Chiappe</v>
      </c>
      <c r="M328" s="82">
        <f>[1]Sheet1!M328</f>
        <v>46426</v>
      </c>
      <c r="N328" s="82" t="str">
        <f>[1]Sheet1!N328</f>
        <v>No</v>
      </c>
      <c r="O328" s="126">
        <f>[1]Sheet1!O328</f>
        <v>0</v>
      </c>
      <c r="P328" s="126">
        <f>[1]Sheet1!P328</f>
        <v>0</v>
      </c>
      <c r="Q328" s="126" t="str">
        <f>[1]Sheet1!Q328</f>
        <v>Otro</v>
      </c>
      <c r="R328" s="126" t="str">
        <f>[1]Sheet1!R328</f>
        <v>HubSpot y Dynamics CRM operan desconectados. El prospecto, su atribución y su score nacen en HubSpot, mientras Dynamics CRM concentra la gestión comercial y la matrícula, y los canales de WhatsApp y voz registran su gestión solo en el CRM. Nada de ese resultado retorna a HubSpot.
Impacto: no se prioriza el contacto por score real, se sigue invirtiendo en campañas sobre prospectos ya inscritos o descartados, y la medición no se puede conciliar con la matrícula efectiva.
Sin la implementación, la gestión temporal continúa con cruces y cargas manuales entre plataformas, con demora, riesgo de error y sin trazabilidad del ciclo completo.</v>
      </c>
      <c r="S328" s="126" t="str">
        <f>[1]Sheet1!S328</f>
        <v>HubSpot y Dynamics CRM sincronizados de forma bidireccional y automática, con el prospecto identificado de forma única en ambos sistemas y los eventos de WhatsApp y voz reflejados en HubSpot. El ciclo opera cerrado: el score y los journeys se recalculan con el outcome real, los inscritos se suprimen de campañas de adquisición y cada plataforma conserva su autoridad —Dynamics CRM sobre el pipeline, HubSpot sobre score, marketing y consentimiento—, sin cargas manuales.</v>
      </c>
      <c r="T328" s="126" t="str">
        <f>[1]Sheet1!T328</f>
        <v>Procesos: captación digital, calificación y priorización de prospectos, gestión comercial y matrícula, atención por WhatsApp y voz, y medición de desempeño digital.
Áreas: Innovación Comercial y Tecnología, Estrategia Digital (Producto Digital y Analytics), TI/CRM, Contact Center y asesores comerciales, marketing de UPC, UPN y Cibertec, y BI Comercial. (Aplica a las tres marcas)</v>
      </c>
      <c r="U328" s="126" t="str">
        <f>[1]Sheet1!U328</f>
        <v>Administrativos</v>
      </c>
      <c r="V328" s="126" t="str">
        <f>[1]Sheet1!V328</f>
        <v>Excelencia operativa</v>
      </c>
      <c r="W328" s="126" t="str">
        <f>[1]Sheet1!W328</f>
        <v>No</v>
      </c>
      <c r="X328" s="126" t="str">
        <f>[1]Sheet1!X328</f>
        <v>Entre S/100,000.00 y S/500,000.00</v>
      </c>
      <c r="Y328" s="126" t="str">
        <f>[1]Sheet1!Y328</f>
        <v>Experiencia del prospecto: contacto oportuno y priorizado según su interés real, sin tener que repetir sus datos al pasar de la web a WhatsApp o a una llamada.
Efectividad comercial: los asesores atienden primero a quien tiene mayor probabilidad de matrícula, con el contexto completo de marketing y de canales a la vista.
Eficiencia operativa: elimina cruces y cargas manuales entre plataformas, liberando tiempo del equipo para gestión de valor en lugar de conciliación de datos.
Calidad y confiabilidad de la información: una sola fuente de verdad por dominio, sin doble gobierno ni descuadres entre marketing, CRM y sistemas académicos.
Decisiones basadas en datos: medición end-to-end conciliada, que permite evaluar la inversión digital contra la matrícula efectiva.
Cumplimiento y consentimiento: el estado de consentimiento y su revocación se respetan de forma consistente en todos los canales.
Escalabilidad y continuidad: el mismo modelo aplica a UPC, UPN y Cibertec, y ante una caída los eventos se encolan y reprocesan sin pérdida de información.</v>
      </c>
      <c r="Z328" s="45" t="str">
        <f>[1]Sheet1!Z328</f>
        <v>https://educorpperu-my.sharepoint.com/personal/diana_zapata_laureate_pe1/_layouts/15/Doc.aspx?sourcedoc=%7B12217E1B-147C-45B2-AB04-8740FDEACF9E%7D&amp;file=AR_NOVA_Implementacion_HUBSPOT_Enterprise_v1__Carlos%20Soto%20Perez.docx&amp;action=default&amp;mobileredirect=true; https://educorpperu-my.sharepoint.com/personal/diana_zapata_laureate_pe1/_layouts/15/Doc.aspx?sourcedoc=%7BDE0E15CF-3FCE-4D56-8879-EB4C8997B59B%7D&amp;file=Casos_de_uso_MKT_Carlos%20Soto%20Perez.docx&amp;action=default&amp;mobileredirect=true; https://educorpperu-my.sharepoint.com/personal/diana_zapata_laureate_pe1/_layouts/15/Doc.aspx?sourcedoc=%7B531B20F0-93A8-4B1E-B1CA-16B7C11F6E59%7D&amp;file=Gestion_de_iniciativas_Integracion_HubSpot_Dy_Carlos%20Soto%20Perez.pptx&amp;action=edit&amp;mobileredirect=true; https://educorpperu-my.sharepoint.com/personal/diana_zapata_laureate_pe1/_layouts/15/Doc.aspx?sourcedoc=%7BD8AB5945-9B72-4C23-9618-579433DCCF3B%7D&amp;file=LAY_OUT_50_CAMPOS_CRM_DYNAMICS_A_GENESYS_Carlos%20Soto%20Perez.xlsx&amp;action=default&amp;mobileredirect=true</v>
      </c>
      <c r="AA328" s="45">
        <f>[1]Sheet1!AA328</f>
        <v>0.9</v>
      </c>
    </row>
    <row r="329" spans="1:27" ht="260.25" customHeight="1">
      <c r="A329" s="45">
        <f>[1]Sheet1!A329</f>
        <v>359</v>
      </c>
      <c r="B329" s="125">
        <f>[1]Sheet1!B329</f>
        <v>46239.410983796297</v>
      </c>
      <c r="C329" s="125">
        <f>[1]Sheet1!C329</f>
        <v>46251.519953703697</v>
      </c>
      <c r="D329" s="126" t="str">
        <f>[1]Sheet1!D329</f>
        <v>angela.lucano@laureate.pe</v>
      </c>
      <c r="E329" s="126" t="str">
        <f>[1]Sheet1!E329</f>
        <v>Angela Lucano Carranza</v>
      </c>
      <c r="F329" s="45" t="str">
        <f>[1]Sheet1!F329</f>
        <v>Generar una tabla de almacenamiento de la respuesta de satisfacción para las 3 instituciones (complementa el ID 119)</v>
      </c>
      <c r="G329" s="45" t="str">
        <f>[1]Sheet1!G329</f>
        <v>Necesitamos implementar una encuesta de satisfacción posterior a la atención telefónica en las 3 instituciones, para medir la experiencia del estudiante y detectar oportunidades de mejora en el servicio, logrando fortalecer la calidad de atención, mejorar la experiencia del estudiante y contar con información para la toma de decisiones. 
Objetivo que se complementa con el ID 119.</v>
      </c>
      <c r="H329" s="45" t="str">
        <f>[1]Sheet1!H329</f>
        <v>CORP</v>
      </c>
      <c r="I329" s="126" t="str">
        <f>[1]Sheet1!I329</f>
        <v>Mónica García - VP Operaciones Digitales y Online</v>
      </c>
      <c r="J329" s="126" t="str">
        <f>[1]Sheet1!J329</f>
        <v>Lizbeth Bautista</v>
      </c>
      <c r="K329" s="126" t="str">
        <f>[1]Sheet1!K329</f>
        <v>https://educorpperu-my.sharepoint.com/personal/diana_zapata_laureate_pe1/Documents/Aplicaciones/Microsoft%20Forms/REGISTRO%20DE%20INICIATIVAS%20-%20GESTI%C3%93N%20DE%20LA%20DEMANDA%20(2%201/Pregunta/Demanda%20-%20Iniciativas%20con%20Fechas%20Planificadas_Angela%20Lucano%20Carran.pdf</v>
      </c>
      <c r="L329" s="126" t="str">
        <f>[1]Sheet1!L329</f>
        <v>Ángela Lucano</v>
      </c>
      <c r="M329" s="82">
        <f>[1]Sheet1!M329</f>
        <v>46248</v>
      </c>
      <c r="N329" s="82" t="str">
        <f>[1]Sheet1!N329</f>
        <v>No</v>
      </c>
      <c r="O329" s="126">
        <f>[1]Sheet1!O329</f>
        <v>0</v>
      </c>
      <c r="P329" s="126">
        <f>[1]Sheet1!P329</f>
        <v>0</v>
      </c>
      <c r="Q329" s="126" t="str">
        <f>[1]Sheet1!Q329</f>
        <v>ITSM</v>
      </c>
      <c r="R329" s="126" t="str">
        <f>[1]Sheet1!R329</f>
        <v>Este requerimiento es una dependencia del ID 119: Implementar encuesta de satisfacción automática - Genesys. Se requiere habilitar una tabla de almacenamiento para registrar las respuestas de satisfacción obtenidas al finalizar las llamadas de las 3 instituciones, asegurando que la información quede estructurada, disponible y trazable para su posterior análisis y reportería. Esta dependencia permitirá completar el flujo de la encuesta y aprovechar la información para identificar oportunidades de mejora en la experiencia del estudiante. La necesidad se ha definido bajo la arquitectura de Data Lake, en línea con los lineamientos actuales de TI.</v>
      </c>
      <c r="S329" s="126" t="str">
        <f>[1]Sheet1!S329</f>
        <v>Este requerimiento es una dependencia del ID 119: Implementar encuesta de satisfacción automática - Genesys. Contar con una tabla de almacenamiento en Data Lake que registre de forma estructurada y trazable las respuestas obtenidas en las encuestas de satisfacción de las 3 instituciones, permitiendo disponer de esta información para su posterior análisis y reportería, y habilitando el seguimiento de la experiencia de los estudiantes. La solución se ha definido bajo la arquitectura de Data Lake, en línea con los lineamientos actuales de TI. Los campos se agregan como imagen adjunto en la PPT de la iniciativa.</v>
      </c>
      <c r="T329" s="126" t="str">
        <f>[1]Sheet1!T329</f>
        <v>Procesos: Atención telefónica, medición de satisfacción y experiencia del estudiante, gestión y análisis de información. Gestión de la Demanda - dependencia del requerimiento con el ID 119.
Áreas impactadas: UPN – Canales Inbound, Data &amp; BI, dominio de Relacionamiento TI y Arquitectura.</v>
      </c>
      <c r="U329" s="126" t="str">
        <f>[1]Sheet1!U329</f>
        <v>Todos</v>
      </c>
      <c r="V329" s="126" t="str">
        <f>[1]Sheet1!V329</f>
        <v>Excelencia operativa</v>
      </c>
      <c r="W329" s="126" t="str">
        <f>[1]Sheet1!W329</f>
        <v>No</v>
      </c>
      <c r="X329" s="126" t="str">
        <f>[1]Sheet1!X329</f>
        <v>No cuantificado o S/0</v>
      </c>
      <c r="Y329" s="126" t="str">
        <f>[1]Sheet1!Y329</f>
        <v>Actualización aarquitecturas cloud.
Mejora de la experiencia del estudiante, mayor visibilidad sobre la calidad de atención, identificación de oportunidades de mejora y disponibilidad de información para el análisis y toma de decisiones.</v>
      </c>
      <c r="Z329" s="45" t="str">
        <f>[1]Sheet1!Z329</f>
        <v>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v>
      </c>
      <c r="AA329" s="45">
        <f>[1]Sheet1!AA329</f>
        <v>2.0999999999999996</v>
      </c>
    </row>
    <row r="330" spans="1:27" ht="260.25" customHeight="1">
      <c r="A330" s="45">
        <f>[1]Sheet1!A330</f>
        <v>360</v>
      </c>
      <c r="B330" s="125">
        <f>[1]Sheet1!B330</f>
        <v>46251.440057870401</v>
      </c>
      <c r="C330" s="125">
        <f>[1]Sheet1!C330</f>
        <v>46251.630324074104</v>
      </c>
      <c r="D330" s="126" t="str">
        <f>[1]Sheet1!D330</f>
        <v>manuel.delgado@cibertec.pe</v>
      </c>
      <c r="E330" s="126" t="str">
        <f>[1]Sheet1!E330</f>
        <v>Manuel Delgado Delgado</v>
      </c>
      <c r="F330" s="45" t="str">
        <f>[1]Sheet1!F330</f>
        <v>OPCION 01: Optimización de plataformas y sistemas de gestión para las áreas de operaciones y academia de Alianza Educativa de CIBERTEC</v>
      </c>
      <c r="G330" s="45" t="str">
        <f>[1]Sheet1!G330</f>
        <v>Necesitamos analizar la viabilidad de activación del módulo de Sócrates de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0" s="45" t="str">
        <f>[1]Sheet1!H330</f>
        <v>CIB</v>
      </c>
      <c r="I330" s="126" t="str">
        <f>[1]Sheet1!I330</f>
        <v>Danilo Tauil - GM TecVoc</v>
      </c>
      <c r="J330" s="126" t="str">
        <f>[1]Sheet1!J330</f>
        <v>Paola Mora Ibarra</v>
      </c>
      <c r="K330" s="126" t="str">
        <f>[1]Sheet1!K330</f>
        <v>https://educorpperu-my.sharepoint.com/personal/diana_zapata_laureate_pe1/Documents/Aplicaciones/Microsoft%20Forms/REGISTRO%20DE%20INICIATIVAS%20-%20GESTI%C3%93N%20DE%20LA%20DEMANDA%20(2%201/Pregunta/Aprobaci%C3%B3n%20Paola%20Mora_Manuel%20Delgado%20Delga.jpg</v>
      </c>
      <c r="L330" s="126" t="str">
        <f>[1]Sheet1!L330</f>
        <v>Ángela Lucano</v>
      </c>
      <c r="M330" s="82">
        <f>[1]Sheet1!M330</f>
        <v>46341</v>
      </c>
      <c r="N330" s="82" t="str">
        <f>[1]Sheet1!N330</f>
        <v>Sí</v>
      </c>
      <c r="O330" s="126" t="str">
        <f>[1]Sheet1!O330</f>
        <v>TecVoc</v>
      </c>
      <c r="P330" s="126" t="str">
        <f>[1]Sheet1!P330</f>
        <v>85928</v>
      </c>
      <c r="Q330" s="126" t="str">
        <f>[1]Sheet1!Q330</f>
        <v>Otro</v>
      </c>
      <c r="R330" s="126" t="str">
        <f>[1]Sheet1!R330</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0" s="126" t="str">
        <f>[1]Sheet1!S330</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v>
      </c>
      <c r="T330" s="126" t="str">
        <f>[1]Sheet1!T330</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0" s="126" t="str">
        <f>[1]Sheet1!U330</f>
        <v>Todos</v>
      </c>
      <c r="V330" s="126" t="str">
        <f>[1]Sheet1!V330</f>
        <v>Crecimiento escalable</v>
      </c>
      <c r="W330" s="126" t="str">
        <f>[1]Sheet1!W330</f>
        <v>No</v>
      </c>
      <c r="X330" s="126" t="str">
        <f>[1]Sheet1!X330</f>
        <v>Mayor a S/500,000.00</v>
      </c>
      <c r="Y330" s="126" t="str">
        <f>[1]Sheet1!Y330</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0" s="45" t="str">
        <f>[1]Sheet1!Z330</f>
        <v>https://educorpperu-my.sharepoint.com/personal/diana_zapata_laureate_pe1/Documents/Aplicaciones/Microsoft%20Forms/REGISTRO%20DE%20INICIATIVAS%20-%20GESTI%C3%93N%20DE%20LA%20DEMANDA%20(2%201/Adjuntar%20sustentos%20que%20ayuden%20al%20entendimiento%20de/1.%20Plan%20de%20Estudios%202025_Manuel%20Delgado%20Delga.pdf; https://educorpperu-my.sharepoint.com/personal/diana_zapata_laureate_pe1/Documents/Aplicaciones/Microsoft%20Forms/REGISTRO%20DE%20INICIATIVAS%20-%20GESTI%C3%93N%20DE%20LA%20DEMANDA%20(2%201/Adjuntar%20sustentos%20que%20ayuden%20al%20entendimiento%20de/2.%20Actividades%20Extracurriculares%20y%20Horario%20de_Manuel%20Delgado%20Delga.pdf; https://educorpperu-my.sharepoint.com/personal/diana_zapata_laureate_pe1/Documents/Aplicaciones/Microsoft%20Forms/REGISTRO%20DE%20INICIATIVAS%20-%20GESTI%C3%93N%20DE%20LA%20DEMANDA%20(2%201/Adjuntar%20sustentos%20que%20ayuden%20al%20entendimiento%20de/3.%20Cronograma%20de%20evaluaciones_Manuel%20Delgado%20Delga.pdf; https://educorpperu-my.sharepoint.com/personal/diana_zapata_laureate_pe1/_layouts/15/Doc.aspx?sourcedoc=%7B461E1115-94D9-4911-810F-C1E801530830%7D&amp;file=AE27_Formato%20solicitud%20BC_TI_0826_Manuel%20Delgado%20Delga.pptx&amp;action=edit&amp;mobileredirect=true</v>
      </c>
      <c r="AA330" s="45">
        <f>[1]Sheet1!AA330</f>
        <v>2</v>
      </c>
    </row>
    <row r="331" spans="1:27" ht="260.25" customHeight="1">
      <c r="A331" s="45">
        <f>[1]Sheet1!A331</f>
        <v>361</v>
      </c>
      <c r="B331" s="125">
        <f>[1]Sheet1!B331</f>
        <v>46251.630578703698</v>
      </c>
      <c r="C331" s="125">
        <f>[1]Sheet1!C331</f>
        <v>46251.634537037004</v>
      </c>
      <c r="D331" s="126" t="str">
        <f>[1]Sheet1!D331</f>
        <v>manuel.delgado@cibertec.pe</v>
      </c>
      <c r="E331" s="126" t="str">
        <f>[1]Sheet1!E331</f>
        <v>Manuel Delgado Delgado</v>
      </c>
      <c r="F331" s="45" t="str">
        <f>[1]Sheet1!F331</f>
        <v>OPCION 02: Optimización de plataformas y sistemas de gestión para las áreas de operaciones y academia de Alianza Educativa de CIBERTEC</v>
      </c>
      <c r="G331" s="45" t="str">
        <f>[1]Sheet1!G331</f>
        <v>Necesitamos analizar la viabilidad de implementación de un nuevo sistema de gestión académico - operativa y un dashboard de seguimiento de ATC para Alianza Educativa, de modo que permita recuperar, centralizar y gestionar la información operativa, académica e histórica de Alianza Educativa, para eliminar la dependencia de procesos manuales, correos, archivos dispersos y módulos inactivos de Sócrates que limitan la trazabilidad del servicio hacia colegios, evaluadores y equipos internos, logrando una operación más eficiente, visible y escalable que mejore la experiencia de los colegios, fortalezca la retención y contribuya al cumplimiento de la meta comercial 2027 de S/ 1.8MM. Para ello, la solución debería estar implementada en la primera quincena de noviembre de 2026.</v>
      </c>
      <c r="H331" s="45" t="str">
        <f>[1]Sheet1!H331</f>
        <v>CIB</v>
      </c>
      <c r="I331" s="126" t="str">
        <f>[1]Sheet1!I331</f>
        <v>Danilo Tauil - GM TecVoc</v>
      </c>
      <c r="J331" s="126" t="str">
        <f>[1]Sheet1!J331</f>
        <v>Paola Mora Ibarra</v>
      </c>
      <c r="K331" s="126" t="str">
        <f>[1]Sheet1!K331</f>
        <v>https://educorpperu-my.sharepoint.com/personal/diana_zapata_laureate_pe1/Documents/Aplicaciones/Microsoft%20Forms/REGISTRO%20DE%20INICIATIVAS%20-%20GESTI%C3%93N%20DE%20LA%20DEMANDA%20(2%201/Pregunta/Aprobaci%C3%B3n%20Paola%20Mora_Manuel%20Delgado%20Delga%201.jpg</v>
      </c>
      <c r="L331" s="126" t="str">
        <f>[1]Sheet1!L331</f>
        <v>Ángela Lucano</v>
      </c>
      <c r="M331" s="82">
        <f>[1]Sheet1!M331</f>
        <v>46341</v>
      </c>
      <c r="N331" s="82" t="str">
        <f>[1]Sheet1!N331</f>
        <v>Sí</v>
      </c>
      <c r="O331" s="126" t="str">
        <f>[1]Sheet1!O331</f>
        <v>TecVoc</v>
      </c>
      <c r="P331" s="126" t="str">
        <f>[1]Sheet1!P331</f>
        <v>85928</v>
      </c>
      <c r="Q331" s="126" t="str">
        <f>[1]Sheet1!Q331</f>
        <v>Otro</v>
      </c>
      <c r="R331" s="126" t="str">
        <f>[1]Sheet1!R331</f>
        <v>Actualmente, Alianza Educativa gestiona procesos críticos del servicio —planes de estudio, nóminas, horarios, supervisiones, evaluaciones, notas, certificados e información histórica— mediante herramientas manuales, correos, archivos compartidos y plataformas no integradas, debido a la baja del módulo Sócrates que antes soportaba parte de la operación. Esta situación genera baja trazabilidad, mayor carga operativa, riesgo de errores y una experiencia limitada para los colegios, afectando la capacidad de escalar el producto, mejorar la retención y cumplir la meta comercial 2027. Actualmente, esto viene generando demorar en los SLA de servicio, retrasos en atención de procesos académicos y la manifiesta intensión de no renovación del servicio para el próximo año por parte de los colegios usuarios, a la fecha, al menos 3 colegios ya manifestaron esta intensión, generando pérdidas de facturación anual de 22mil soles aproximadamente. Si la iniciativa no se implementa en la fecha requerida, la operación coninua temporalmente con Excel, SharePoint, correo y automatizaciones parciales, aunque esto solo permitirá continuidad operativa y no resolverá los problemas estructurales de visibilidad, escalabilidad y gobierno de información.</v>
      </c>
      <c r="S331" s="126" t="str">
        <f>[1]Sheet1!S331</f>
        <v>La situación deseada es contar con una solución tecnológica integrada que permita gestionar de manera centralizada, trazable y escalable los procesos operativos y académicos de Alianza Educativa, habilitando interfaces diferenciadas para colegios, evaluadores y equipos internos. Luego de la implementación, los colegios deberían poder registrar y consultar información clave —planes de estudio, nóminas, horarios, cronogramas, evaluaciones, resultados, informes de supervisión y certificados— desde un entorno digital unificado; mientras que el equipo interno debería monitorear el avance de cada proceso mediante dashboards, alertas automáticas, estados de atención, responsables definidos y trazabilidad histórica. Con ello, el servicio pasaría de una operación manual y reactiva a un modelo preventivo, visible y orientado a la experiencia del colegio, fortaleciendo la eficiencia operativa, la calidad del delivery y la capacidad de crecimiento de Alianza Educativa.</v>
      </c>
      <c r="T331" s="126" t="str">
        <f>[1]Sheet1!T331</f>
        <v>Procesos impactados: plan de estudios, calendario académico, horarios, nóminas, accesos/licencias, capacitaciones, supervisiones, evaluaciones, notas, certificados, reportes, consultas e incidencias.
Áreas impactadas: Operaciones AE, Academia, Calidad Educativa, TI, Secretaría/Registros, Comercial y Soporte.</v>
      </c>
      <c r="U331" s="126" t="str">
        <f>[1]Sheet1!U331</f>
        <v>Todos</v>
      </c>
      <c r="V331" s="126" t="str">
        <f>[1]Sheet1!V331</f>
        <v>Crecimiento escalable</v>
      </c>
      <c r="W331" s="126" t="str">
        <f>[1]Sheet1!W331</f>
        <v>No</v>
      </c>
      <c r="X331" s="126" t="str">
        <f>[1]Sheet1!X331</f>
        <v>Mayor a S/500,000.00</v>
      </c>
      <c r="Y331" s="126" t="str">
        <f>[1]Sheet1!Y331</f>
        <v>Manejo óptimo de imagen de marca ante público externo y potenciales usuarios del servicio de Cibertec y Laureate en carreras técnicas.
Presentación uniforme de productos ofrecidos por Laureate al mercado, bajo un esquema tecnológico equivalente.
Convalidaciones con carreras técnicas de CIBERTEC con estudiantes de 3ro, 4to y 5to de secundaria.</v>
      </c>
      <c r="Z331" s="45" t="str">
        <f>[1]Sheet1!Z331</f>
        <v>https://educorpperu-my.sharepoint.com/personal/diana_zapata_laureate_pe1/_layouts/15/Doc.aspx?sourcedoc=%7B66B84701-9673-4CE9-A4C4-5A8BAC92EB80%7D&amp;file=AE27_Formato%20solicitud%20BC_TI_0826_Manuel%20Delgado%20Delga%201.pptx&amp;action=edit&amp;mobileredirect=true; https://educorpperu-my.sharepoint.com/personal/diana_zapata_laureate_pe1/Documents/Aplicaciones/Microsoft%20Forms/REGISTRO%20DE%20INICIATIVAS%20-%20GESTI%C3%93N%20DE%20LA%20DEMANDA%20(2%201/Adjuntar%20sustentos%20que%20ayuden%20al%20entendimiento%20de/Journey%20Funcional%20de%20Alianzas%20Educativas_Manuel%20Delgado%20Delga.pdf</v>
      </c>
      <c r="AA331" s="45">
        <f>[1]Sheet1!AA331</f>
        <v>2</v>
      </c>
    </row>
    <row r="332" spans="1:27" ht="260.25" customHeight="1">
      <c r="A332" s="45">
        <f>[1]Sheet1!A332</f>
        <v>362</v>
      </c>
      <c r="B332" s="125">
        <f>[1]Sheet1!B332</f>
        <v>46251.705543981501</v>
      </c>
      <c r="C332" s="125">
        <f>[1]Sheet1!C332</f>
        <v>46252.438726851797</v>
      </c>
      <c r="D332" s="126" t="str">
        <f>[1]Sheet1!D332</f>
        <v>carlos.sanchez@laureate.pe</v>
      </c>
      <c r="E332" s="126" t="str">
        <f>[1]Sheet1!E332</f>
        <v>Carlos Sanchez Rubio</v>
      </c>
      <c r="F332" s="45" t="str">
        <f>[1]Sheet1!F332</f>
        <v>Remediación de vulnerabilidades críticas en Apache Karaf – Banner UPN</v>
      </c>
      <c r="G332" s="45" t="str">
        <f>[1]Sheet1!G332</f>
        <v>Remediar vulnerabilidades críticas identificadas en el servidor sis-r1-mware20, para eliminar la exposición a vulnerabilidades de ejecución remota de código asociadas a Log4j y Spring Framework, logrando reducir el riesgo de compromiso de Banner UPN y de los servicios asociados.</v>
      </c>
      <c r="H332" s="45" t="str">
        <f>[1]Sheet1!H332</f>
        <v>UPN</v>
      </c>
      <c r="I332" s="126" t="str">
        <f>[1]Sheet1!I332</f>
        <v>Donoban Meza - Director Corp IT Security</v>
      </c>
      <c r="J332" s="126" t="str">
        <f>[1]Sheet1!J332</f>
        <v>Carlos Sanchez - Gerente de Seguridad TI</v>
      </c>
      <c r="K332" s="126" t="str">
        <f>[1]Sheet1!K332</f>
        <v>https://educorpperu-my.sharepoint.com/personal/diana_zapata_laureate_pe1/Documents/Aplicaciones/Microsoft%20Forms/REGISTRO%20DE%20INICIATIVAS%20-%20GESTI%C3%93N%20DE%20LA%20DEMANDA%20(2%201/Pregunta/Re_%20Conformidad%20Ingreso%20en%20Gesti%C3%B3n%20de%20Demanda_Carlos%20Sanchez%20Rubio.pdf</v>
      </c>
      <c r="L332" s="126" t="str">
        <f>[1]Sheet1!L332</f>
        <v>Gerson Vereau</v>
      </c>
      <c r="M332" s="82">
        <f>[1]Sheet1!M332</f>
        <v>46295</v>
      </c>
      <c r="N332" s="82" t="str">
        <f>[1]Sheet1!N332</f>
        <v>No</v>
      </c>
      <c r="O332" s="126">
        <f>[1]Sheet1!O332</f>
        <v>0</v>
      </c>
      <c r="P332" s="126">
        <f>[1]Sheet1!P332</f>
        <v>0</v>
      </c>
      <c r="Q332" s="126" t="str">
        <f>[1]Sheet1!Q332</f>
        <v>Seguridad TI</v>
      </c>
      <c r="R332" s="126" t="str">
        <f>[1]Sheet1!R332</f>
        <v xml:space="preserve">El servidor sis-r1-mware20, asociado a Banner UPN, presenta las vulnerabilidades críticas CVE-2021-44228, CVE-2021-45046 y CVE-2022-22965 asociadas a Log4j y Spring Framework con exposición a tráfico desde Internet. Estas vulnerabilidades podrían permitir la ejecución remota de código y comprometer la confidencialidad, integridad y disponibilidad de los servicios.
</v>
      </c>
      <c r="S332" s="126" t="str">
        <f>[1]Sheet1!S332</f>
        <v>Actualizar o corregir los componentes vulnerables de Apache Karaf, Log4j y Spring Framework, eliminando las vulnerabilidades identificadas y validando posteriormente su remediación mediante un nuevo escaneo de seguridad.</v>
      </c>
      <c r="T332" s="126" t="str">
        <f>[1]Sheet1!T332</f>
        <v xml:space="preserve">Equipos de Aplicaciones, Infraestructura, Middleware, Ciberseguridad, Base de Datos, proveedores tecnológicos y responsables funcionales de Banner UPN
Líder de vertical responsable: Ana Lucía Vega
</v>
      </c>
      <c r="U332" s="126" t="str">
        <f>[1]Sheet1!U332</f>
        <v>Todos</v>
      </c>
      <c r="V332" s="126" t="str">
        <f>[1]Sheet1!V332</f>
        <v>Excelencia operativa</v>
      </c>
      <c r="W332" s="126" t="str">
        <f>[1]Sheet1!W332</f>
        <v>No</v>
      </c>
      <c r="X332" s="126" t="str">
        <f>[1]Sheet1!X332</f>
        <v>No cuantificado o S/0</v>
      </c>
      <c r="Y332" s="126" t="str">
        <f>[1]Sheet1!Y332</f>
        <v xml:space="preserve">Reducción del riesgo de compromiso del servidor y de Banner UPN, fortalecimiento de la postura de seguridad, disminución de la exposición ante ataques externos y mejora del cumplimiento de los procesos de gestión de vulnerabilidades.
</v>
      </c>
      <c r="Z332" s="45" t="str">
        <f>[1]Sheet1!Z332</f>
        <v>https://educorpperu-my.sharepoint.com/personal/diana_zapata_laureate_pe1/_layouts/15/Doc.aspx?sourcedoc=%7B366FD4FF-35F0-4722-8720-584AC582E3E2%7D&amp;file=Gesti%C3%B3n%20de%20iniciativas_Carlos%20Sanchez%20Rubio.pptx&amp;action=edit&amp;mobileredirect=true</v>
      </c>
      <c r="AA332" s="45">
        <f>[1]Sheet1!AA332</f>
        <v>2.0999999999999996</v>
      </c>
    </row>
    <row r="333" spans="1:27" ht="260.25" customHeight="1">
      <c r="A333" s="45">
        <f>[1]Sheet1!A333</f>
        <v>363</v>
      </c>
      <c r="B333" s="125">
        <f>[1]Sheet1!B333</f>
        <v>46252.438784722202</v>
      </c>
      <c r="C333" s="125">
        <f>[1]Sheet1!C333</f>
        <v>46252.486192129603</v>
      </c>
      <c r="D333" s="126" t="str">
        <f>[1]Sheet1!D333</f>
        <v>carlos.sanchez@laureate.pe</v>
      </c>
      <c r="E333" s="126" t="str">
        <f>[1]Sheet1!E333</f>
        <v>Carlos Sanchez Rubio</v>
      </c>
      <c r="F333" s="45" t="str">
        <f>[1]Sheet1!F333</f>
        <v>Migración de aplicaciones .NET fuera de soporte</v>
      </c>
      <c r="G333" s="45" t="str">
        <f>[1]Sheet1!G333</f>
        <v>Migrar las aplicaciones que utilizan versiones de .NET fuera de soporte, para eliminar la exposición asociada a componentes sin actualizaciones de seguridad, logrando reducir el riesgo de explotación de vulnerabilidades y mejorar el cumplimiento de estándares de seguridad.
Existen aplicaciones operando sobre versiones de .NET que ya no cuentan con soporte del fabricante. Esto implica que nuevas vulnerabilidades pueden quedar sin parches oficiales, incrementando el riesgo de compromiso y afectación de los servicios.</v>
      </c>
      <c r="H333" s="45" t="str">
        <f>[1]Sheet1!H333</f>
        <v>UPN</v>
      </c>
      <c r="I333" s="126" t="str">
        <f>[1]Sheet1!I333</f>
        <v>Donoban Meza - Director Corp IT Security</v>
      </c>
      <c r="J333" s="126" t="str">
        <f>[1]Sheet1!J333</f>
        <v>Carlos Sanchez - Gerente de Seguridad TI</v>
      </c>
      <c r="K333" s="126" t="str">
        <f>[1]Sheet1!K333</f>
        <v>https://educorpperu-my.sharepoint.com/personal/diana_zapata_laureate_pe1/Documents/Aplicaciones/Microsoft%20Forms/REGISTRO%20DE%20INICIATIVAS%20-%20GESTI%C3%93N%20DE%20LA%20DEMANDA%20(2%201/Pregunta/Re_%20Conformidad%20Ingreso%20en%20Gesti%C3%B3n%20de%20Demanda_Carlos%20Sanchez%20Rubio%201.pdf</v>
      </c>
      <c r="L333" s="126" t="str">
        <f>[1]Sheet1!L333</f>
        <v>Gerson Vereau</v>
      </c>
      <c r="M333" s="82">
        <f>[1]Sheet1!M333</f>
        <v>46295</v>
      </c>
      <c r="N333" s="82" t="str">
        <f>[1]Sheet1!N333</f>
        <v>No</v>
      </c>
      <c r="O333" s="126">
        <f>[1]Sheet1!O333</f>
        <v>0</v>
      </c>
      <c r="P333" s="126">
        <f>[1]Sheet1!P333</f>
        <v>0</v>
      </c>
      <c r="Q333" s="126" t="str">
        <f>[1]Sheet1!Q333</f>
        <v>Seguridad TI</v>
      </c>
      <c r="R333" s="126" t="str">
        <f>[1]Sheet1!R333</f>
        <v xml:space="preserve">Existen aplicaciones operando sobre versiones de .NET que ya no cuentan con soporte del fabricante. Esto implica que nuevas vulnerabilidades pueden quedar sin parches oficiales, incrementando el riesgo de compromiso y afectación de los servicios.
Obsolescencia tecnológica de los componentes .NET utilizados por las aplicaciones y falta de actualización o migración oportuna hacia versiones soportadas.
</v>
      </c>
      <c r="S333" s="126" t="str">
        <f>[1]Sheet1!S333</f>
        <v>Migrar las aplicaciones identificadas a versiones de .NET vigentes y soportadas, asegurando su compatibilidad funcional y la disponibilidad de actualizaciones y parches de seguridad.</v>
      </c>
      <c r="T333" s="126" t="str">
        <f>[1]Sheet1!T333</f>
        <v xml:space="preserve">Equipos de Desarrollo, Aplicaciones, Arquitectura, Infraestructura, QA, Ciberseguridad y proveedores responsables del mantenimiento de las aplicaciones.
Líder de vertical responsable: Noheli Cabrera
</v>
      </c>
      <c r="U333" s="126" t="str">
        <f>[1]Sheet1!U333</f>
        <v>Todos</v>
      </c>
      <c r="V333" s="126" t="str">
        <f>[1]Sheet1!V333</f>
        <v>Excelencia operativa</v>
      </c>
      <c r="W333" s="126" t="str">
        <f>[1]Sheet1!W333</f>
        <v>No</v>
      </c>
      <c r="X333" s="126" t="str">
        <f>[1]Sheet1!X333</f>
        <v>No cuantificado o S/0</v>
      </c>
      <c r="Y333" s="126" t="str">
        <f>[1]Sheet1!Y333</f>
        <v xml:space="preserve">Reducción del riesgo de explotación de vulnerabilidades, mejora de la mantenibilidad de las aplicaciones, fortalecimiento de la postura de seguridad y mayor cumplimiento de estándares de obsolescencia y gestión de vulnerabilidades.
</v>
      </c>
      <c r="Z333" s="45" t="str">
        <f>[1]Sheet1!Z333</f>
        <v>https://educorpperu-my.sharepoint.com/personal/diana_zapata_laureate_pe1/_layouts/15/Doc.aspx?sourcedoc=%7BA8D66E55-8848-461D-BE29-42C189A6C361%7D&amp;file=Gesti%C3%B3n%20de%20iniciativas_Net%20Core_Carlos%20Sanchez%20Rubio.pptx&amp;action=edit&amp;mobileredirect=true</v>
      </c>
      <c r="AA333" s="45">
        <f>[1]Sheet1!AA333</f>
        <v>2.0999999999999996</v>
      </c>
    </row>
    <row r="334" spans="1:27" ht="260.25" customHeight="1">
      <c r="A334" s="45">
        <f>[1]Sheet1!A334</f>
        <v>364</v>
      </c>
      <c r="B334" s="125">
        <f>[1]Sheet1!B334</f>
        <v>46252.486250000002</v>
      </c>
      <c r="C334" s="125">
        <f>[1]Sheet1!C334</f>
        <v>46252.497847222199</v>
      </c>
      <c r="D334" s="126" t="str">
        <f>[1]Sheet1!D334</f>
        <v>carlos.sanchez@laureate.pe</v>
      </c>
      <c r="E334" s="126" t="str">
        <f>[1]Sheet1!E334</f>
        <v>Carlos Sanchez Rubio</v>
      </c>
      <c r="F334" s="45" t="str">
        <f>[1]Sheet1!F334</f>
        <v>Remediación de vulnerabilidades en ambientes Cloud</v>
      </c>
      <c r="G334" s="45" t="str">
        <f>[1]Sheet1!G334</f>
        <v xml:space="preserve">Remediar vulnerabilidades asociadas a CVE e implementar MFA en accesos identificados con riesgo de abuso de credenciales, para reducir la probabilidad de explotación y accesos no autorizados, logrando fortalecer la seguridad de los ambientes Cloud.
</v>
      </c>
      <c r="H334" s="45" t="str">
        <f>[1]Sheet1!H334</f>
        <v>CORP</v>
      </c>
      <c r="I334" s="126" t="str">
        <f>[1]Sheet1!I334</f>
        <v>Donoban Meza - Director Corp IT Security</v>
      </c>
      <c r="J334" s="126" t="str">
        <f>[1]Sheet1!J334</f>
        <v>Carlos Sanchez - Gerente de Seguridad TI</v>
      </c>
      <c r="K334" s="126" t="str">
        <f>[1]Sheet1!K334</f>
        <v>https://educorpperu-my.sharepoint.com/personal/diana_zapata_laureate_pe1/Documents/Aplicaciones/Microsoft%20Forms/REGISTRO%20DE%20INICIATIVAS%20-%20GESTI%C3%93N%20DE%20LA%20DEMANDA%20(2%201/Pregunta/Re_%20Conformidad%20Ingreso%20en%20Gesti%C3%B3n%20de%20Demanda_Carlos%20Sanchez%20Rubio%202.pdf</v>
      </c>
      <c r="L334" s="126" t="str">
        <f>[1]Sheet1!L334</f>
        <v>Gerson Vereau</v>
      </c>
      <c r="M334" s="82">
        <f>[1]Sheet1!M334</f>
        <v>46295</v>
      </c>
      <c r="N334" s="82" t="str">
        <f>[1]Sheet1!N334</f>
        <v>No</v>
      </c>
      <c r="O334" s="126">
        <f>[1]Sheet1!O334</f>
        <v>0</v>
      </c>
      <c r="P334" s="126">
        <f>[1]Sheet1!P334</f>
        <v>0</v>
      </c>
      <c r="Q334" s="126" t="str">
        <f>[1]Sheet1!Q334</f>
        <v>Seguridad TI</v>
      </c>
      <c r="R334" s="126" t="str">
        <f>[1]Sheet1!R334</f>
        <v xml:space="preserve">Se han identificado recursos Cloud con vulnerabilidades conocidas y accesos que no cuentan con MFA. Esta condición incrementa el riesgo de explotación técnica, robo de credenciales y acceso no autorizado a recursos e información.
Existen activos Cloud afectados por CVE pendientes de remediación y cuentas o accesos con riesgo de Credential Abuse without MFA, manteniendo exposición frente a amenazas externas e internas.
El detalle de vulns se encuentra aquí:
https://educorpperu.sharepoint.com/:x:/s/Repositorio_EquipoCentral/dit/seinf/IQDF11782zKqRYq7rkSiNs23AeOvLcaZYzbzkw_r76rMEl8?e=s1r2O1
</v>
      </c>
      <c r="S334" s="126" t="str">
        <f>[1]Sheet1!S334</f>
        <v>Remediar las vulnerabilidades identificadas, actualizar o corregir los componentes afectados e implementar MFA en los accesos requeridos, validando posteriormente el cierre de los hallazgos de seguridad.</v>
      </c>
      <c r="T334" s="126" t="str">
        <f>[1]Sheet1!T334</f>
        <v xml:space="preserve">Equipos de Cloud, Infraestructura, Aplicaciones
Líder de vertical responsable: Rolando Lopez
</v>
      </c>
      <c r="U334" s="126" t="str">
        <f>[1]Sheet1!U334</f>
        <v>Todos</v>
      </c>
      <c r="V334" s="126" t="str">
        <f>[1]Sheet1!V334</f>
        <v>Excelencia operativa</v>
      </c>
      <c r="W334" s="126" t="str">
        <f>[1]Sheet1!W334</f>
        <v>No</v>
      </c>
      <c r="X334" s="126" t="str">
        <f>[1]Sheet1!X334</f>
        <v>No cuantificado o S/0</v>
      </c>
      <c r="Y334" s="126" t="str">
        <f>[1]Sheet1!Y334</f>
        <v xml:space="preserve">Fortalecimiento de la postura de seguridad Cloud, reducción del riesgo de compromiso de cuentas y recursos, mejora del control de acceso y mayor cumplimiento de estándares y políticas de seguridad.
</v>
      </c>
      <c r="Z334" s="45" t="str">
        <f>[1]Sheet1!Z334</f>
        <v>https://educorpperu-my.sharepoint.com/personal/diana_zapata_laureate_pe1/_layouts/15/Doc.aspx?sourcedoc=%7B3F8F8E3A-A553-4B9E-8910-734F8C52CDA9%7D&amp;file=Gesti%C3%B3n%20de%20iniciativas_Vulns%20Cloud_Carlos%20Sanchez%20Rubio.pptx&amp;action=edit&amp;mobileredirect=true</v>
      </c>
      <c r="AA334" s="45">
        <f>[1]Sheet1!AA334</f>
        <v>2.0999999999999996</v>
      </c>
    </row>
    <row r="335" spans="1:27" ht="260.25" customHeight="1">
      <c r="A335" s="45">
        <f>[1]Sheet1!A335</f>
        <v>365</v>
      </c>
      <c r="B335" s="125">
        <f>[1]Sheet1!B335</f>
        <v>46252.497893518499</v>
      </c>
      <c r="C335" s="125">
        <f>[1]Sheet1!C335</f>
        <v>46252.504178240699</v>
      </c>
      <c r="D335" s="126" t="str">
        <f>[1]Sheet1!D335</f>
        <v>carlos.sanchez@laureate.pe</v>
      </c>
      <c r="E335" s="126" t="str">
        <f>[1]Sheet1!E335</f>
        <v>Carlos Sanchez Rubio</v>
      </c>
      <c r="F335" s="45" t="str">
        <f>[1]Sheet1!F335</f>
        <v>Remediación de vulnerabilidades de seguridad en APIs</v>
      </c>
      <c r="G335" s="45" t="str">
        <f>[1]Sheet1!G335</f>
        <v xml:space="preserve">Remediar vulnerabilidades identificadas en APIs críticas, para evitar accesos no autorizados, exposición de información y validaciones insuficientes, logrando reducir el riesgo de compromiso de datos y fortalecer la seguridad de los servicios expuestos.
</v>
      </c>
      <c r="H335" s="45" t="str">
        <f>[1]Sheet1!H335</f>
        <v>CORP</v>
      </c>
      <c r="I335" s="126" t="str">
        <f>[1]Sheet1!I335</f>
        <v>Donoban Meza - Director Corp IT Security</v>
      </c>
      <c r="J335" s="126" t="str">
        <f>[1]Sheet1!J335</f>
        <v>Carlos Sanchez - Gerente de Seguridad TI</v>
      </c>
      <c r="K335" s="126" t="str">
        <f>[1]Sheet1!K335</f>
        <v>https://educorpperu-my.sharepoint.com/personal/diana_zapata_laureate_pe1/Documents/Aplicaciones/Microsoft%20Forms/REGISTRO%20DE%20INICIATIVAS%20-%20GESTI%C3%93N%20DE%20LA%20DEMANDA%20(2%201/Pregunta/Re_%20Conformidad%20Ingreso%20en%20Gesti%C3%B3n%20de%20Demanda_Carlos%20Sanchez%20Rubio%203.pdf</v>
      </c>
      <c r="L335" s="126" t="str">
        <f>[1]Sheet1!L335</f>
        <v>Gerson Vereau</v>
      </c>
      <c r="M335" s="82">
        <f>[1]Sheet1!M335</f>
        <v>46280</v>
      </c>
      <c r="N335" s="82" t="str">
        <f>[1]Sheet1!N335</f>
        <v>No</v>
      </c>
      <c r="O335" s="126">
        <f>[1]Sheet1!O335</f>
        <v>0</v>
      </c>
      <c r="P335" s="126">
        <f>[1]Sheet1!P335</f>
        <v>0</v>
      </c>
      <c r="Q335" s="126" t="str">
        <f>[1]Sheet1!Q335</f>
        <v>Seguridad TI</v>
      </c>
      <c r="R335" s="126" t="str">
        <f>[1]Sheet1!R335</f>
        <v xml:space="preserve">Se han identificado vulnerabilidades en APIs relacionadas con validación de entradas, ausencia de autenticación y controles de autorización insuficientes. Estas condiciones podrían permitir accesos no autorizados, consulta de información sensible y exposición masiva de datos transaccionales de estudiantes.
Actualmente existen APIs con hallazgos de seguridad asociados a respuestas HTTP inconsistentes, Broken Authentication y Broken Object Level Authorization (IDOR/BOLA). En algunos casos, endpoints responden exitosamente sin autenticación y permiten consultar información mediante identificadores incrementales.
El detalle de APIs afectadas y sus hallazgos se encuentra en este Excel:
https://educorpperu.sharepoint.com/:f:/s/Repositorio_EquipoCentral/dit/seinf/IgASYdeogApVSoi8zugXhx38ASzUqmD9r-6mhOSrpIyZExE?e=hbigzf
</v>
      </c>
      <c r="S335" s="126" t="str">
        <f>[1]Sheet1!S335</f>
        <v>Implementar controles adecuados de validación, autenticación y autorización en las APIs afectadas, asegurando que únicamente usuarios autorizados puedan acceder a los recursos y que no sea posible enumerar o consultar información de terceros.</v>
      </c>
      <c r="T335" s="126" t="str">
        <f>[1]Sheet1!T335</f>
        <v xml:space="preserve">Equipos de Desarrollo, Aplicaciones, Arquitectura, Ciberseguridad
Líder de vertical responsable: Elmer Zapata
</v>
      </c>
      <c r="U335" s="126" t="str">
        <f>[1]Sheet1!U335</f>
        <v>Todos</v>
      </c>
      <c r="V335" s="126" t="str">
        <f>[1]Sheet1!V335</f>
        <v>Excelencia operativa</v>
      </c>
      <c r="W335" s="126" t="str">
        <f>[1]Sheet1!W335</f>
        <v>No</v>
      </c>
      <c r="X335" s="126" t="str">
        <f>[1]Sheet1!X335</f>
        <v>No cuantificado o S/0</v>
      </c>
      <c r="Y335" s="126" t="str">
        <f>[1]Sheet1!Y335</f>
        <v xml:space="preserve">Fortalecimiento de la seguridad de las APIs, protección de información sensible y transaccional, reducción del riesgo de fuga masiva de datos y mejora del cumplimiento de estándares de desarrollo seguro y protección de información.
</v>
      </c>
      <c r="Z335" s="45" t="str">
        <f>[1]Sheet1!Z335</f>
        <v>https://educorpperu-my.sharepoint.com/personal/diana_zapata_laureate_pe1/_layouts/15/Doc.aspx?sourcedoc=%7BA7E6F018-871A-4703-A72E-B622761986E7%7D&amp;file=Gesti%C3%B3n%20de%20iniciativas_Vulns%20APIs_Carlos%20Sanchez%20Rubio.pptx&amp;action=edit&amp;mobileredirect=true</v>
      </c>
      <c r="AA335" s="45">
        <f>[1]Sheet1!AA335</f>
        <v>2.0999999999999996</v>
      </c>
    </row>
    <row r="336" spans="1:27" ht="260.25" customHeight="1">
      <c r="A336" s="45">
        <f>[1]Sheet1!A336</f>
        <v>366</v>
      </c>
      <c r="B336" s="125">
        <f>[1]Sheet1!B336</f>
        <v>46252.504224536999</v>
      </c>
      <c r="C336" s="125">
        <f>[1]Sheet1!C336</f>
        <v>46252.512476851902</v>
      </c>
      <c r="D336" s="126" t="str">
        <f>[1]Sheet1!D336</f>
        <v>carlos.sanchez@laureate.pe</v>
      </c>
      <c r="E336" s="126" t="str">
        <f>[1]Sheet1!E336</f>
        <v>Carlos Sanchez Rubio</v>
      </c>
      <c r="F336" s="45" t="str">
        <f>[1]Sheet1!F336</f>
        <v>Activación y estandarización de logs en sistemas críticos</v>
      </c>
      <c r="G336" s="45" t="str">
        <f>[1]Sheet1!G336</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6" s="45" t="str">
        <f>[1]Sheet1!H336</f>
        <v>CORP</v>
      </c>
      <c r="I336" s="126" t="str">
        <f>[1]Sheet1!I336</f>
        <v>Donoban Meza - Director Corp IT Security</v>
      </c>
      <c r="J336" s="126" t="str">
        <f>[1]Sheet1!J336</f>
        <v>Carlos Sanchez - Gerente de Seguridad TI</v>
      </c>
      <c r="K336" s="126" t="str">
        <f>[1]Sheet1!K336</f>
        <v>https://educorpperu-my.sharepoint.com/personal/diana_zapata_laureate_pe1/Documents/Aplicaciones/Microsoft%20Forms/REGISTRO%20DE%20INICIATIVAS%20-%20GESTI%C3%93N%20DE%20LA%20DEMANDA%20(2%201/Pregunta/Re_%20Conformidad%20Ingreso%20en%20Gesti%C3%B3n%20de%20Demanda_Carlos%20Sanchez%20Rubio%204.pdf</v>
      </c>
      <c r="L336" s="126" t="str">
        <f>[1]Sheet1!L336</f>
        <v>Gerson Vereau</v>
      </c>
      <c r="M336" s="82">
        <f>[1]Sheet1!M336</f>
        <v>46372</v>
      </c>
      <c r="N336" s="82" t="str">
        <f>[1]Sheet1!N336</f>
        <v>No</v>
      </c>
      <c r="O336" s="126">
        <f>[1]Sheet1!O336</f>
        <v>0</v>
      </c>
      <c r="P336" s="126">
        <f>[1]Sheet1!P336</f>
        <v>0</v>
      </c>
      <c r="Q336" s="126" t="str">
        <f>[1]Sheet1!Q336</f>
        <v>Regulatoria</v>
      </c>
      <c r="R336" s="126" t="str">
        <f>[1]Sheet1!R336</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Banner UPC
- Banner UPN
- Banner Cibertec
</v>
      </c>
      <c r="S336" s="126" t="str">
        <f>[1]Sheet1!S336</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6" s="126" t="str">
        <f>[1]Sheet1!T336</f>
        <v xml:space="preserve">Equipos de Aplicaciones, Infraestructura, Base de Datos
Líder de vertical responsable: Ana Lucía Vega
</v>
      </c>
      <c r="U336" s="126" t="str">
        <f>[1]Sheet1!U336</f>
        <v>Todos</v>
      </c>
      <c r="V336" s="126" t="str">
        <f>[1]Sheet1!V336</f>
        <v>Excelencia operativa</v>
      </c>
      <c r="W336" s="126" t="str">
        <f>[1]Sheet1!W336</f>
        <v>No</v>
      </c>
      <c r="X336" s="126" t="str">
        <f>[1]Sheet1!X336</f>
        <v>No cuantificado o S/0</v>
      </c>
      <c r="Y336" s="126" t="str">
        <f>[1]Sheet1!Y336</f>
        <v xml:space="preserve">Mejora de la visibilidad y trazabilidad sobre sistemas críticos, fortalecimiento de la capacidad de detección e investigación de incidentes y mayor cumplimiento de los estándares internos de seguridad.
</v>
      </c>
      <c r="Z336" s="45" t="str">
        <f>[1]Sheet1!Z336</f>
        <v>https://educorpperu-my.sharepoint.com/personal/diana_zapata_laureate_pe1/_layouts/15/Doc.aspx?sourcedoc=%7B1E4C66C6-5B73-408A-AD8D-961E5B5DF81D%7D&amp;file=Gesti%C3%B3n%20de%20iniciativas_Retenci%C3%B3n%20Logs_1_Carlos%20Sanchez%20Rubio.pptx&amp;action=edit&amp;mobileredirect=true</v>
      </c>
      <c r="AA336" s="45">
        <f>[1]Sheet1!AA336</f>
        <v>2.7</v>
      </c>
    </row>
    <row r="337" spans="1:27" ht="260.25" customHeight="1">
      <c r="A337" s="45">
        <f>[1]Sheet1!A337</f>
        <v>367</v>
      </c>
      <c r="B337" s="125">
        <f>[1]Sheet1!B337</f>
        <v>46252.512523148202</v>
      </c>
      <c r="C337" s="125">
        <f>[1]Sheet1!C337</f>
        <v>46252.518587963001</v>
      </c>
      <c r="D337" s="126" t="str">
        <f>[1]Sheet1!D337</f>
        <v>carlos.sanchez@laureate.pe</v>
      </c>
      <c r="E337" s="126" t="str">
        <f>[1]Sheet1!E337</f>
        <v>Carlos Sanchez Rubio</v>
      </c>
      <c r="F337" s="45" t="str">
        <f>[1]Sheet1!F337</f>
        <v>Activación y estandarización de logs en sistemas críticos</v>
      </c>
      <c r="G337" s="45" t="str">
        <f>[1]Sheet1!G337</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7" s="45" t="str">
        <f>[1]Sheet1!H337</f>
        <v>CORP</v>
      </c>
      <c r="I337" s="126" t="str">
        <f>[1]Sheet1!I337</f>
        <v>Donoban Meza - Director Corp IT Security</v>
      </c>
      <c r="J337" s="126" t="str">
        <f>[1]Sheet1!J337</f>
        <v>Carlos Sanchez - Gerente de Seguridad TI</v>
      </c>
      <c r="K337" s="126" t="str">
        <f>[1]Sheet1!K337</f>
        <v>https://educorpperu-my.sharepoint.com/personal/diana_zapata_laureate_pe1/Documents/Aplicaciones/Microsoft%20Forms/REGISTRO%20DE%20INICIATIVAS%20-%20GESTI%C3%93N%20DE%20LA%20DEMANDA%20(2%201/Pregunta/Re_%20Conformidad%20Ingreso%20en%20Gesti%C3%B3n%20de%20Demanda_Carlos%20Sanchez%20Rubio%205.pdf</v>
      </c>
      <c r="L337" s="126" t="str">
        <f>[1]Sheet1!L337</f>
        <v>Gerson Vereau</v>
      </c>
      <c r="M337" s="82">
        <f>[1]Sheet1!M337</f>
        <v>46372</v>
      </c>
      <c r="N337" s="82" t="str">
        <f>[1]Sheet1!N337</f>
        <v>No</v>
      </c>
      <c r="O337" s="126">
        <f>[1]Sheet1!O337</f>
        <v>0</v>
      </c>
      <c r="P337" s="126">
        <f>[1]Sheet1!P337</f>
        <v>0</v>
      </c>
      <c r="Q337" s="126" t="str">
        <f>[1]Sheet1!Q337</f>
        <v>Regulatoria</v>
      </c>
      <c r="R337" s="126" t="str">
        <f>[1]Sheet1!R337</f>
        <v>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Mi Cibertec (estudiante.cibertec.edu.pe)</v>
      </c>
      <c r="S337" s="126" t="str">
        <f>[1]Sheet1!S337</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7" s="126" t="str">
        <f>[1]Sheet1!T337</f>
        <v xml:space="preserve">Equipos de Aplicaciones, Infraestructura, Base de Datos
Líder de vertical responsable: Ana Maria Rojas
</v>
      </c>
      <c r="U337" s="126" t="str">
        <f>[1]Sheet1!U337</f>
        <v>Todos</v>
      </c>
      <c r="V337" s="126" t="str">
        <f>[1]Sheet1!V337</f>
        <v>Excelencia operativa</v>
      </c>
      <c r="W337" s="126" t="str">
        <f>[1]Sheet1!W337</f>
        <v>No</v>
      </c>
      <c r="X337" s="126" t="str">
        <f>[1]Sheet1!X337</f>
        <v>No cuantificado o S/0</v>
      </c>
      <c r="Y337" s="126" t="str">
        <f>[1]Sheet1!Y337</f>
        <v xml:space="preserve">Mejora de la visibilidad y trazabilidad sobre sistemas críticos, fortalecimiento de la capacidad de detección e investigación de incidentes y mayor cumplimiento de los estándares internos de seguridad.
</v>
      </c>
      <c r="Z337" s="45" t="str">
        <f>[1]Sheet1!Z337</f>
        <v>https://educorpperu-my.sharepoint.com/personal/diana_zapata_laureate_pe1/_layouts/15/Doc.aspx?sourcedoc=%7B904E4226-6B06-483C-973F-B833B0F53141%7D&amp;file=Gesti%C3%B3n%20de%20iniciativas_Retenci%C3%B3n%20Logs_2_Carlos%20Sanchez%20Rubio.pptx&amp;action=edit&amp;mobileredirect=true</v>
      </c>
      <c r="AA337" s="45">
        <f>[1]Sheet1!AA337</f>
        <v>2.7</v>
      </c>
    </row>
    <row r="338" spans="1:27" ht="260.25" customHeight="1">
      <c r="A338" s="45">
        <f>[1]Sheet1!A338</f>
        <v>368</v>
      </c>
      <c r="B338" s="125">
        <f>[1]Sheet1!B338</f>
        <v>46252.518634259301</v>
      </c>
      <c r="C338" s="125">
        <f>[1]Sheet1!C338</f>
        <v>46252.522303240701</v>
      </c>
      <c r="D338" s="126" t="str">
        <f>[1]Sheet1!D338</f>
        <v>carlos.sanchez@laureate.pe</v>
      </c>
      <c r="E338" s="126" t="str">
        <f>[1]Sheet1!E338</f>
        <v>Carlos Sanchez Rubio</v>
      </c>
      <c r="F338" s="45" t="str">
        <f>[1]Sheet1!F338</f>
        <v>Activación y estandarización de logs en sistemas críticos</v>
      </c>
      <c r="G338" s="45" t="str">
        <f>[1]Sheet1!G338</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8" s="45" t="str">
        <f>[1]Sheet1!H338</f>
        <v>CORP</v>
      </c>
      <c r="I338" s="126" t="str">
        <f>[1]Sheet1!I338</f>
        <v>Donoban Meza - Director Corp IT Security</v>
      </c>
      <c r="J338" s="126" t="str">
        <f>[1]Sheet1!J338</f>
        <v>Carlos Sanchez - Gerente de Seguridad TI</v>
      </c>
      <c r="K338" s="126" t="str">
        <f>[1]Sheet1!K338</f>
        <v>https://educorpperu-my.sharepoint.com/personal/diana_zapata_laureate_pe1/Documents/Aplicaciones/Microsoft%20Forms/REGISTRO%20DE%20INICIATIVAS%20-%20GESTI%C3%93N%20DE%20LA%20DEMANDA%20(2%201/Pregunta/Re_%20Conformidad%20Ingreso%20en%20Gesti%C3%B3n%20de%20Demanda_Carlos%20Sanchez%20Rubio%206.pdf</v>
      </c>
      <c r="L338" s="126" t="str">
        <f>[1]Sheet1!L338</f>
        <v>Gerson Vereau</v>
      </c>
      <c r="M338" s="82">
        <f>[1]Sheet1!M338</f>
        <v>46372</v>
      </c>
      <c r="N338" s="82" t="str">
        <f>[1]Sheet1!N338</f>
        <v>No</v>
      </c>
      <c r="O338" s="126">
        <f>[1]Sheet1!O338</f>
        <v>0</v>
      </c>
      <c r="P338" s="126">
        <f>[1]Sheet1!P338</f>
        <v>0</v>
      </c>
      <c r="Q338" s="126" t="str">
        <f>[1]Sheet1!Q338</f>
        <v>Regulatoria</v>
      </c>
      <c r="R338" s="126" t="str">
        <f>[1]Sheet1!R338</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CRM Cibertec
- CRM UPC
- CRM UPN
- Genesys
</v>
      </c>
      <c r="S338" s="126" t="str">
        <f>[1]Sheet1!S338</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8" s="126" t="str">
        <f>[1]Sheet1!T338</f>
        <v xml:space="preserve">Equipos de Aplicaciones, Infraestructura, Base de Datos
Líder de vertical responsable: Cesar Soplin
</v>
      </c>
      <c r="U338" s="126" t="str">
        <f>[1]Sheet1!U338</f>
        <v>Todos</v>
      </c>
      <c r="V338" s="126" t="str">
        <f>[1]Sheet1!V338</f>
        <v>Excelencia operativa</v>
      </c>
      <c r="W338" s="126" t="str">
        <f>[1]Sheet1!W338</f>
        <v>No</v>
      </c>
      <c r="X338" s="126" t="str">
        <f>[1]Sheet1!X338</f>
        <v>No cuantificado o S/0</v>
      </c>
      <c r="Y338" s="126" t="str">
        <f>[1]Sheet1!Y338</f>
        <v xml:space="preserve">Mejora de la visibilidad y trazabilidad sobre sistemas críticos, fortalecimiento de la capacidad de detección e investigación de incidentes y mayor cumplimiento de los estándares internos de seguridad.
</v>
      </c>
      <c r="Z338" s="45" t="str">
        <f>[1]Sheet1!Z338</f>
        <v>https://educorpperu-my.sharepoint.com/personal/diana_zapata_laureate_pe1/_layouts/15/Doc.aspx?sourcedoc=%7B1A6E0EEF-1A0A-4C2F-9F5C-2A93CE1391BE%7D&amp;file=Gesti%C3%B3n%20de%20iniciativas_Retenci%C3%B3n%20Logs_3_Carlos%20Sanchez%20Rubio.pptx&amp;action=edit&amp;mobileredirect=true</v>
      </c>
      <c r="AA338" s="45">
        <f>[1]Sheet1!AA338</f>
        <v>2.7</v>
      </c>
    </row>
    <row r="339" spans="1:27" ht="260.25" customHeight="1">
      <c r="A339" s="45">
        <f>[1]Sheet1!A339</f>
        <v>369</v>
      </c>
      <c r="B339" s="125">
        <f>[1]Sheet1!B339</f>
        <v>46252.522337962997</v>
      </c>
      <c r="C339" s="125">
        <f>[1]Sheet1!C339</f>
        <v>46252.524710648097</v>
      </c>
      <c r="D339" s="126" t="str">
        <f>[1]Sheet1!D339</f>
        <v>carlos.sanchez@laureate.pe</v>
      </c>
      <c r="E339" s="126" t="str">
        <f>[1]Sheet1!E339</f>
        <v>Carlos Sanchez Rubio</v>
      </c>
      <c r="F339" s="45" t="str">
        <f>[1]Sheet1!F339</f>
        <v>Activación y estandarización de logs en sistemas críticos</v>
      </c>
      <c r="G339" s="45" t="str">
        <f>[1]Sheet1!G339</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39" s="45" t="str">
        <f>[1]Sheet1!H339</f>
        <v>CORP</v>
      </c>
      <c r="I339" s="126" t="str">
        <f>[1]Sheet1!I339</f>
        <v>Donoban Meza - Director Corp IT Security</v>
      </c>
      <c r="J339" s="126" t="str">
        <f>[1]Sheet1!J339</f>
        <v>Carlos Sanchez - Gerente de Seguridad TI</v>
      </c>
      <c r="K339" s="126" t="str">
        <f>[1]Sheet1!K339</f>
        <v>https://educorpperu-my.sharepoint.com/personal/diana_zapata_laureate_pe1/Documents/Aplicaciones/Microsoft%20Forms/REGISTRO%20DE%20INICIATIVAS%20-%20GESTI%C3%93N%20DE%20LA%20DEMANDA%20(2%201/Pregunta/Re_%20Conformidad%20Ingreso%20en%20Gesti%C3%B3n%20de%20Demanda_Carlos%20Sanchez%20Rubio%207.pdf</v>
      </c>
      <c r="L339" s="126" t="str">
        <f>[1]Sheet1!L339</f>
        <v>Gerson Vereau</v>
      </c>
      <c r="M339" s="82">
        <f>[1]Sheet1!M339</f>
        <v>46372</v>
      </c>
      <c r="N339" s="82" t="str">
        <f>[1]Sheet1!N339</f>
        <v>No</v>
      </c>
      <c r="O339" s="126">
        <f>[1]Sheet1!O339</f>
        <v>0</v>
      </c>
      <c r="P339" s="126">
        <f>[1]Sheet1!P339</f>
        <v>0</v>
      </c>
      <c r="Q339" s="126" t="str">
        <f>[1]Sheet1!Q339</f>
        <v>Regulatoria</v>
      </c>
      <c r="R339" s="126" t="str">
        <f>[1]Sheet1!R339</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Spring Cibertec
- Plataforma de Pagos Cibertec
- Spring UPC
- Finanzas UPC
- PeopleSoft 9.2 UPN
- Payroll UPN
- Plataforma de Pagos UPN
</v>
      </c>
      <c r="S339" s="126" t="str">
        <f>[1]Sheet1!S339</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39" s="126" t="str">
        <f>[1]Sheet1!T339</f>
        <v xml:space="preserve">Equipos de Aplicaciones, Infraestructura, Base de Datos
Líder de vertical responsable: Elmer Zapata
</v>
      </c>
      <c r="U339" s="126" t="str">
        <f>[1]Sheet1!U339</f>
        <v>Todos</v>
      </c>
      <c r="V339" s="126" t="str">
        <f>[1]Sheet1!V339</f>
        <v>Excelencia operativa</v>
      </c>
      <c r="W339" s="126" t="str">
        <f>[1]Sheet1!W339</f>
        <v>No</v>
      </c>
      <c r="X339" s="126" t="str">
        <f>[1]Sheet1!X339</f>
        <v>No cuantificado o S/0</v>
      </c>
      <c r="Y339" s="126" t="str">
        <f>[1]Sheet1!Y339</f>
        <v xml:space="preserve">Mejora de la visibilidad y trazabilidad sobre sistemas críticos, fortalecimiento de la capacidad de detección e investigación de incidentes y mayor cumplimiento de los estándares internos de seguridad.
</v>
      </c>
      <c r="Z339" s="45" t="str">
        <f>[1]Sheet1!Z339</f>
        <v>https://educorpperu-my.sharepoint.com/personal/diana_zapata_laureate_pe1/_layouts/15/Doc.aspx?sourcedoc=%7BF3211877-1703-4B08-BB32-CBAFF2612A11%7D&amp;file=Gesti%C3%B3n%20de%20iniciativas_Retenci%C3%B3n%20Logs_4_Carlos%20Sanchez%20Rubio.pptx&amp;action=edit&amp;mobileredirect=true</v>
      </c>
      <c r="AA339" s="45">
        <f>[1]Sheet1!AA339</f>
        <v>2.7</v>
      </c>
    </row>
    <row r="340" spans="1:27" ht="260.25" customHeight="1">
      <c r="A340" s="45">
        <f>[1]Sheet1!A340</f>
        <v>370</v>
      </c>
      <c r="B340" s="125">
        <f>[1]Sheet1!B340</f>
        <v>46252.5247453704</v>
      </c>
      <c r="C340" s="125">
        <f>[1]Sheet1!C340</f>
        <v>46252.527141203696</v>
      </c>
      <c r="D340" s="126" t="str">
        <f>[1]Sheet1!D340</f>
        <v>carlos.sanchez@laureate.pe</v>
      </c>
      <c r="E340" s="126" t="str">
        <f>[1]Sheet1!E340</f>
        <v>Carlos Sanchez Rubio</v>
      </c>
      <c r="F340" s="45" t="str">
        <f>[1]Sheet1!F340</f>
        <v>Activación y estandarización de logs en sistemas críticos</v>
      </c>
      <c r="G340" s="45" t="str">
        <f>[1]Sheet1!G340</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0" s="45" t="str">
        <f>[1]Sheet1!H340</f>
        <v>CORP</v>
      </c>
      <c r="I340" s="126" t="str">
        <f>[1]Sheet1!I340</f>
        <v>Donoban Meza - Director Corp IT Security</v>
      </c>
      <c r="J340" s="126" t="str">
        <f>[1]Sheet1!J340</f>
        <v>Carlos Sanchez - Gerente de Seguridad TI</v>
      </c>
      <c r="K340" s="126" t="str">
        <f>[1]Sheet1!K340</f>
        <v>https://educorpperu-my.sharepoint.com/personal/diana_zapata_laureate_pe1/Documents/Aplicaciones/Microsoft%20Forms/REGISTRO%20DE%20INICIATIVAS%20-%20GESTI%C3%93N%20DE%20LA%20DEMANDA%20(2%201/Pregunta/Re_%20Conformidad%20Ingreso%20en%20Gesti%C3%B3n%20de%20Demanda_Carlos%20Sanchez%20Rubio%208.pdf</v>
      </c>
      <c r="L340" s="126" t="str">
        <f>[1]Sheet1!L340</f>
        <v>Gerson Vereau</v>
      </c>
      <c r="M340" s="82">
        <f>[1]Sheet1!M340</f>
        <v>46372</v>
      </c>
      <c r="N340" s="82" t="str">
        <f>[1]Sheet1!N340</f>
        <v>No</v>
      </c>
      <c r="O340" s="126">
        <f>[1]Sheet1!O340</f>
        <v>0</v>
      </c>
      <c r="P340" s="126">
        <f>[1]Sheet1!P340</f>
        <v>0</v>
      </c>
      <c r="Q340" s="126" t="str">
        <f>[1]Sheet1!Q340</f>
        <v>Regulatoria</v>
      </c>
      <c r="R340" s="126" t="str">
        <f>[1]Sheet1!R340</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Blackboard Cibertec
- Blackboard UPC
- Blackboard UPN
- Portal del Estudiante UPN
- Moodle (ECA) UPN
</v>
      </c>
      <c r="S340" s="126" t="str">
        <f>[1]Sheet1!S340</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0" s="126" t="str">
        <f>[1]Sheet1!T340</f>
        <v xml:space="preserve">Equipos de Aplicaciones, Infraestructura, Base de Datos
Líder de vertical responsable: Nicolas Morales
</v>
      </c>
      <c r="U340" s="126" t="str">
        <f>[1]Sheet1!U340</f>
        <v>Todos</v>
      </c>
      <c r="V340" s="126" t="str">
        <f>[1]Sheet1!V340</f>
        <v>Excelencia operativa</v>
      </c>
      <c r="W340" s="126" t="str">
        <f>[1]Sheet1!W340</f>
        <v>No</v>
      </c>
      <c r="X340" s="126" t="str">
        <f>[1]Sheet1!X340</f>
        <v>No cuantificado o S/0</v>
      </c>
      <c r="Y340" s="126" t="str">
        <f>[1]Sheet1!Y340</f>
        <v xml:space="preserve">Mejora de la visibilidad y trazabilidad sobre sistemas críticos, fortalecimiento de la capacidad de detección e investigación de incidentes y mayor cumplimiento de los estándares internos de seguridad.
</v>
      </c>
      <c r="Z340" s="45" t="str">
        <f>[1]Sheet1!Z340</f>
        <v>https://educorpperu-my.sharepoint.com/personal/diana_zapata_laureate_pe1/_layouts/15/Doc.aspx?sourcedoc=%7B844F89BB-46DB-42EC-BC78-1D13E2EB7792%7D&amp;file=Gesti%C3%B3n%20de%20iniciativas_Retenci%C3%B3n%20Logs_5_Carlos%20Sanchez%20Rubio.pptx&amp;action=edit&amp;mobileredirect=true</v>
      </c>
      <c r="AA340" s="45">
        <f>[1]Sheet1!AA340</f>
        <v>2.7</v>
      </c>
    </row>
    <row r="341" spans="1:27" ht="260.25" customHeight="1">
      <c r="A341" s="45">
        <f>[1]Sheet1!A341</f>
        <v>371</v>
      </c>
      <c r="B341" s="125">
        <f>[1]Sheet1!B341</f>
        <v>46252.527175925898</v>
      </c>
      <c r="C341" s="125">
        <f>[1]Sheet1!C341</f>
        <v>46252.529039351903</v>
      </c>
      <c r="D341" s="126" t="str">
        <f>[1]Sheet1!D341</f>
        <v>carlos.sanchez@laureate.pe</v>
      </c>
      <c r="E341" s="126" t="str">
        <f>[1]Sheet1!E341</f>
        <v>Carlos Sanchez Rubio</v>
      </c>
      <c r="F341" s="45" t="str">
        <f>[1]Sheet1!F341</f>
        <v>Activación y estandarización de logs en sistemas críticos</v>
      </c>
      <c r="G341" s="45" t="str">
        <f>[1]Sheet1!G341</f>
        <v xml:space="preserve">Activar y configurar los logs de seguridad en los sistemas críticos, para asegurar el registro de eventos relevantes conforme a la línea base de seguridad corporativa, logrando mejorar la trazabilidad, monitoreo y capacidad de respuesta ante incidentes.
</v>
      </c>
      <c r="H341" s="45" t="str">
        <f>[1]Sheet1!H341</f>
        <v>CORP</v>
      </c>
      <c r="I341" s="126" t="str">
        <f>[1]Sheet1!I341</f>
        <v>Donoban Meza - Director Corp IT Security</v>
      </c>
      <c r="J341" s="126" t="str">
        <f>[1]Sheet1!J341</f>
        <v>Carlos Sanchez - Gerente de Seguridad TI</v>
      </c>
      <c r="K341" s="126" t="str">
        <f>[1]Sheet1!K341</f>
        <v>https://educorpperu-my.sharepoint.com/personal/diana_zapata_laureate_pe1/Documents/Aplicaciones/Microsoft%20Forms/REGISTRO%20DE%20INICIATIVAS%20-%20GESTI%C3%93N%20DE%20LA%20DEMANDA%20(2%201/Pregunta/Re_%20Conformidad%20Ingreso%20en%20Gesti%C3%B3n%20de%20Demanda_Carlos%20Sanchez%20Rubio%209.pdf</v>
      </c>
      <c r="L341" s="126" t="str">
        <f>[1]Sheet1!L341</f>
        <v>Gerson Vereau</v>
      </c>
      <c r="M341" s="82">
        <f>[1]Sheet1!M341</f>
        <v>46372</v>
      </c>
      <c r="N341" s="82" t="str">
        <f>[1]Sheet1!N341</f>
        <v>No</v>
      </c>
      <c r="O341" s="126">
        <f>[1]Sheet1!O341</f>
        <v>0</v>
      </c>
      <c r="P341" s="126">
        <f>[1]Sheet1!P341</f>
        <v>0</v>
      </c>
      <c r="Q341" s="126" t="str">
        <f>[1]Sheet1!Q341</f>
        <v>Regulatoria</v>
      </c>
      <c r="R341" s="126" t="str">
        <f>[1]Sheet1!R341</f>
        <v xml:space="preserve">Actualmente, algunos sistemas críticos no cuentan con el nivel de registro requerido por la línea base de seguridad corporativa. Esto limita la visibilidad sobre actividades relevantes y dificulta la detección, análisis e investigación de incidentes.
Existen sistemas críticos con logs deshabilitados, incompletos o configurados sin considerar todos los eventos de seguridad requeridos, generando brechas de trazabilidad y monitoreo.
Sistemas en Alcance:
- Gestión Docente Cibertec
- Mi UPC
- Portal del Estudiante WeTalk
- ID Usuario
- Intranet UPN
</v>
      </c>
      <c r="S341" s="126" t="str">
        <f>[1]Sheet1!S341</f>
        <v>Todos los sistemas críticos deben contar con los logs de seguridad requeridos habilitados y configurados conforme a la línea base corporativa, garantizando el registro de eventos relevantes para monitoreo y análisis. Referencia: https://educorpperu.sharepoint.com/:b:/s/Repositorio_EquipoCentral/dit/seinf/IQCjVEgG7eTlQb400sBQRRPtAbwij79YMuc3mjJ72KJjt4k?e=SGQpWP</v>
      </c>
      <c r="T341" s="126" t="str">
        <f>[1]Sheet1!T341</f>
        <v xml:space="preserve">Equipos de Aplicaciones, Infraestructura, Base de Datos
Líder de vertical responsable: Noheli Cabrera
</v>
      </c>
      <c r="U341" s="126" t="str">
        <f>[1]Sheet1!U341</f>
        <v>Todos</v>
      </c>
      <c r="V341" s="126" t="str">
        <f>[1]Sheet1!V341</f>
        <v>Excelencia operativa</v>
      </c>
      <c r="W341" s="126" t="str">
        <f>[1]Sheet1!W341</f>
        <v>No</v>
      </c>
      <c r="X341" s="126" t="str">
        <f>[1]Sheet1!X341</f>
        <v>No cuantificado o S/0</v>
      </c>
      <c r="Y341" s="126" t="str">
        <f>[1]Sheet1!Y341</f>
        <v xml:space="preserve">Mejora de la visibilidad y trazabilidad sobre sistemas críticos, fortalecimiento de la capacidad de detección e investigación de incidentes y mayor cumplimiento de los estándares internos de seguridad.
</v>
      </c>
      <c r="Z341" s="45" t="str">
        <f>[1]Sheet1!Z341</f>
        <v>https://educorpperu-my.sharepoint.com/personal/diana_zapata_laureate_pe1/_layouts/15/Doc.aspx?sourcedoc=%7B7E9978B9-062D-48D9-8213-96AB9A833AAD%7D&amp;file=Gesti%C3%B3n%20de%20iniciativas_Retenci%C3%B3n%20Logs_6_Carlos%20Sanchez%20Rubio.pptx&amp;action=edit&amp;mobileredirect=true</v>
      </c>
      <c r="AA341" s="45">
        <f>[1]Sheet1!AA341</f>
        <v>2.7</v>
      </c>
    </row>
    <row r="342" spans="1:27" ht="260.25" customHeight="1">
      <c r="A342" s="45">
        <f>[1]Sheet1!A342</f>
        <v>372</v>
      </c>
      <c r="B342" s="125">
        <f>[1]Sheet1!B342</f>
        <v>46252.668969907398</v>
      </c>
      <c r="C342" s="125">
        <f>[1]Sheet1!C342</f>
        <v>46252.674328703702</v>
      </c>
      <c r="D342" s="126" t="str">
        <f>[1]Sheet1!D342</f>
        <v>franco.vera@laureate.pe</v>
      </c>
      <c r="E342" s="126" t="str">
        <f>[1]Sheet1!E342</f>
        <v>Franco Manuel Vera Sanchez</v>
      </c>
      <c r="F342" s="45" t="str">
        <f>[1]Sheet1!F342</f>
        <v>Sede Ica UPN</v>
      </c>
      <c r="G342" s="45" t="str">
        <f>[1]Sheet1!G342</f>
        <v>Revisión integral del frente TI, con ITSM, TELECOM y Soluciones.</v>
      </c>
      <c r="H342" s="45" t="str">
        <f>[1]Sheet1!H342</f>
        <v>UPN</v>
      </c>
      <c r="I342" s="126" t="str">
        <f>[1]Sheet1!I342</f>
        <v>Álvaro Valdez - VP Operaciones</v>
      </c>
      <c r="J342" s="126" t="str">
        <f>[1]Sheet1!J342</f>
        <v>Sharon Chou</v>
      </c>
      <c r="K342" s="126" t="str">
        <f>[1]Sheet1!K342</f>
        <v>https://educorpperu-my.sharepoint.com/personal/diana_zapata_laureate_pe1/Documents/Aplicaciones/Microsoft%20Forms/REGISTRO%20DE%20INICIATIVAS%20-%20GESTI%C3%93N%20DE%20LA%20DEMANDA%20(2%201/Pregunta/VB%20UPN%20Ica%20y%20Piura_Franco%20Manuel%20Vera%20S.pdf</v>
      </c>
      <c r="L342" s="126" t="str">
        <f>[1]Sheet1!L342</f>
        <v>Franco Vera</v>
      </c>
      <c r="M342" s="82">
        <f>[1]Sheet1!M342</f>
        <v>46447</v>
      </c>
      <c r="N342" s="82" t="str">
        <f>[1]Sheet1!N342</f>
        <v>No</v>
      </c>
      <c r="O342" s="126">
        <f>[1]Sheet1!O342</f>
        <v>0</v>
      </c>
      <c r="P342" s="126">
        <f>[1]Sheet1!P342</f>
        <v>0</v>
      </c>
      <c r="Q342" s="126" t="str">
        <f>[1]Sheet1!Q342</f>
        <v>ITSM</v>
      </c>
      <c r="R342" s="126" t="str">
        <f>[1]Sheet1!R342</f>
        <v>Completar el Gantt de actividades desde el frente de TI.</v>
      </c>
      <c r="S342" s="126" t="str">
        <f>[1]Sheet1!S342</f>
        <v>Completar el Gantt de actividades desde el frente de TI.</v>
      </c>
      <c r="T342" s="126" t="str">
        <f>[1]Sheet1!T342</f>
        <v>VP TTD.</v>
      </c>
      <c r="U342" s="126" t="str">
        <f>[1]Sheet1!U342</f>
        <v>Todos</v>
      </c>
      <c r="V342" s="126" t="str">
        <f>[1]Sheet1!V342</f>
        <v>Crecimiento escalable</v>
      </c>
      <c r="W342" s="126" t="str">
        <f>[1]Sheet1!W342</f>
        <v>No</v>
      </c>
      <c r="X342" s="126" t="str">
        <f>[1]Sheet1!X342</f>
        <v>No cuantificado o S/0</v>
      </c>
      <c r="Y342" s="126" t="str">
        <f>[1]Sheet1!Y342</f>
        <v>Nueva sede UPN Ica.</v>
      </c>
      <c r="Z342" s="45" t="str">
        <f>[1]Sheet1!Z342</f>
        <v>https://educorpperu-my.sharepoint.com/personal/diana_zapata_laureate_pe1/Documents/Aplicaciones/Microsoft%20Forms/REGISTRO%20DE%20INICIATIVAS%20-%20GESTI%C3%93N%20DE%20LA%20DEMANDA%20(2%201/Adjuntar%20sustentos%20que%20ayuden%20al%20entendimiento%20de/LRP%20Budget%20and%20CIPS%20-%20Laureate%20Board%20Meeting_Franco%20Manuel%20Vera%20S%201.pdf</v>
      </c>
      <c r="AA342" s="45">
        <f>[1]Sheet1!AA342</f>
        <v>2.2999999999999998</v>
      </c>
    </row>
    <row r="343" spans="1:27" ht="260.25" customHeight="1">
      <c r="A343" s="45">
        <f>[1]Sheet1!A343</f>
        <v>373</v>
      </c>
      <c r="B343" s="125">
        <f>[1]Sheet1!B343</f>
        <v>46253.675960648201</v>
      </c>
      <c r="C343" s="125">
        <f>[1]Sheet1!C343</f>
        <v>46253.687164351897</v>
      </c>
      <c r="D343" s="126" t="str">
        <f>[1]Sheet1!D343</f>
        <v>bruno.chiappe@laureate.pe</v>
      </c>
      <c r="E343" s="126" t="str">
        <f>[1]Sheet1!E343</f>
        <v>Bruno Chiappe Vegas</v>
      </c>
      <c r="F343" s="45" t="str">
        <f>[1]Sheet1!F343</f>
        <v>Automatización de Matrícula y Desmatrícula de Nuevos Estudiantes en Banner</v>
      </c>
      <c r="G343" s="45" t="str">
        <f>[1]Sheet1!G343</f>
        <v>Necesitamos automatizar en Banner la matrícula, rematrícula y desmatrícula masiva de nuevos estudiantes, para eliminar actividades manuales, reducir tiempos operativos y disminuir errores y fricciones en la asignación de cursos, horarios y vacantes, logrando mayor rapidez en el proceso, menor carga operativa, mayor autonomía del negocio, visualización anticipada de horarios y una mejor experiencia para el estudiante.</v>
      </c>
      <c r="H343" s="45" t="str">
        <f>[1]Sheet1!H343</f>
        <v>CIB</v>
      </c>
      <c r="I343" s="126" t="str">
        <f>[1]Sheet1!I343</f>
        <v>Danilo Tauil - GM TecVoc</v>
      </c>
      <c r="J343" s="126" t="str">
        <f>[1]Sheet1!J343</f>
        <v>Spencer Camacho</v>
      </c>
      <c r="K343" s="126" t="str">
        <f>[1]Sheet1!K343</f>
        <v>https://educorpperu-my.sharepoint.com/personal/diana_zapata_laureate_pe1/Documents/Aplicaciones/Microsoft%20Forms/REGISTRO%20DE%20INICIATIVAS%20-%20GESTI%C3%93N%20DE%20LA%20DEMANDA%20(2%201/Pregunta/CIB%20-%20Matricula%20desmatricula%20-%20VB_Bruno%20Chiappe%20Vegas.pdf</v>
      </c>
      <c r="L343" s="126" t="str">
        <f>[1]Sheet1!L343</f>
        <v>Bruno Chiappe</v>
      </c>
      <c r="M343" s="82">
        <f>[1]Sheet1!M343</f>
        <v>46280</v>
      </c>
      <c r="N343" s="82" t="str">
        <f>[1]Sheet1!N343</f>
        <v>No</v>
      </c>
      <c r="O343" s="126">
        <f>[1]Sheet1!O343</f>
        <v>0</v>
      </c>
      <c r="P343" s="126">
        <f>[1]Sheet1!P343</f>
        <v>0</v>
      </c>
      <c r="Q343" s="126" t="str">
        <f>[1]Sheet1!Q343</f>
        <v>Otro</v>
      </c>
      <c r="R343" s="126" t="str">
        <f>[1]Sheet1!R343</f>
        <v>Actualmente, la matrícula de nuevos estudiantes se realiza mediante varias actividades manuales que incluyen la revisión de la base de alumnos aptos, validaciones de carrera, sede y turno en Banner, carga de malla curricular, revisión de la proyección de cursos, consulta de la base lineal de programación horaria, identificación de NRC, registro manual de cursos y horarios y actualización final de la base de aptos; este proceso toma entre 5 y 15 minutos por estudiante y requiere considerar variables como periodo, sede, programa, modalidad, turno, tipo de ingreso, vacantes y cruces de horarios.</v>
      </c>
      <c r="S343" s="126" t="str">
        <f>[1]Sheet1!S343</f>
        <v>Contar con una solución automatizada en Banner que permita ejecutar de manera masiva la matrícula, rematrícula y desmatrícula de estudiantes, asignando cursos y NRC según periodo, sede, programa, modalidad, turno, tipo de ingreso y disponibilidad de vacantes, gestionando cambios de sede, turno o programa, contemplando estudiantes con convalidaciones y generando reportes de estudiantes procesados, pendientes, errores y restricciones por vacantes, de modo que el negocio tenga autonomía para ejecutar estas actualizaciones cuando sea necesario.</v>
      </c>
      <c r="T343" s="126" t="str">
        <f>[1]Sheet1!T343</f>
        <v xml:space="preserve">La iniciativa impacta principalmente los procesos de matrícula de ingresantes, asignación de cursos y horarios, desmatrícula individual y masiva, rematrícula por cambio de sede, turno o programa, matrícula de estudiantes con convalidaciones, etc.
Áreas impactadas:
Servicio al estudiante
Matrícula
Operaciones
</v>
      </c>
      <c r="U343" s="126" t="str">
        <f>[1]Sheet1!U343</f>
        <v>Administrativos</v>
      </c>
      <c r="V343" s="126" t="str">
        <f>[1]Sheet1!V343</f>
        <v>Excelencia operativa</v>
      </c>
      <c r="W343" s="126" t="str">
        <f>[1]Sheet1!W343</f>
        <v>No</v>
      </c>
      <c r="X343" s="126" t="str">
        <f>[1]Sheet1!X343</f>
        <v>Entre S/100,000.00 y S/500,000.00</v>
      </c>
      <c r="Y343" s="126" t="str">
        <f>[1]Sheet1!Y343</f>
        <v>La automatización permitirá acelerar el proceso de matrícula, reducir la carga operativa y los errores manuales, disminuir la fricción para los estudiantes, permitir que visualicen sus horarios con mayor anticipación, mejorar la gestión y disponibilidad de vacantes, brindar mayor autonomía al negocio para realizar matrículas y desmatrículas cuando se requiera, incrementar la trazabilidad mediante reportes de ejecución y contribuir a reducir la deserción.</v>
      </c>
      <c r="Z343" s="45" t="str">
        <f>[1]Sheet1!Z343</f>
        <v>https://educorpperu-my.sharepoint.com/personal/diana_zapata_laureate_pe1/_layouts/15/Doc.aspx?sourcedoc=%7BF316F30C-D5BB-4800-BBF0-ED9D797FDA52%7D&amp;file=CIB%20-%20Matricula%20y%20desmatricula%20de%20nuevos%20estu_Bruno%20Chiappe%20Vegas.pptx&amp;action=edit&amp;mobileredirect=true</v>
      </c>
      <c r="AA343" s="45">
        <f>[1]Sheet1!AA343</f>
        <v>0.9</v>
      </c>
    </row>
    <row r="344" spans="1:27" ht="260.25" customHeight="1">
      <c r="A344" s="45">
        <f>[1]Sheet1!A344</f>
        <v>374</v>
      </c>
      <c r="B344" s="125">
        <f>[1]Sheet1!B344</f>
        <v>46254.760405092602</v>
      </c>
      <c r="C344" s="125">
        <f>[1]Sheet1!C344</f>
        <v>46255.524166666699</v>
      </c>
      <c r="D344" s="126" t="str">
        <f>[1]Sheet1!D344</f>
        <v>angela.lucano@laureate.pe</v>
      </c>
      <c r="E344" s="126" t="str">
        <f>[1]Sheet1!E344</f>
        <v>Angela Lucano Carranza</v>
      </c>
      <c r="F344" s="45" t="str">
        <f>[1]Sheet1!F344</f>
        <v>CIB - Regularización para la fase III de la mejora flujos IVR telefónico, asociado al RITM0523467</v>
      </c>
      <c r="G344" s="45" t="str">
        <f>[1]Sheet1!G344</f>
        <v>Necesitamos que el alumno que se autogestione reciba un SMS con información de orientación a consultas predefinidas para permitir la mejora del servicio e identificación de alumnos que llaman al número de atención al alumno y canalizar mejor las consultas y solicitudes de alumnos a través del canal telefónico en Cibertec, logrando estandarizar las mejores prácticas en las instituciones (CIB) reducir el impacto en el canal considerando que hoy hay 10,000 alumnos mensuales que se comunican con el equipo de Onbound para resolver dudas/consultas.</v>
      </c>
      <c r="H344" s="45" t="str">
        <f>[1]Sheet1!H344</f>
        <v>CIB</v>
      </c>
      <c r="I344" s="126" t="str">
        <f>[1]Sheet1!I344</f>
        <v>Mónica García - VP Operaciones Digitales y Online</v>
      </c>
      <c r="J344" s="126" t="str">
        <f>[1]Sheet1!J344</f>
        <v>Lizbeth Bautista</v>
      </c>
      <c r="K344" s="126" t="str">
        <f>[1]Sheet1!K344</f>
        <v>https://educorpperu-my.sharepoint.com/personal/diana_zapata_laureate_pe1/Documents/Aplicaciones/Microsoft%20Forms/REGISTRO%20DE%20INICIATIVAS%20-%20GESTI%C3%93N%20DE%20LA%20DEMANDA%20(2%201/Pregunta/VB%20del%20Monica%20Garcia_Angela%20Lucano%20Carran.pdf</v>
      </c>
      <c r="L344" s="126" t="str">
        <f>[1]Sheet1!L344</f>
        <v>Ángela Lucano</v>
      </c>
      <c r="M344" s="82">
        <f>[1]Sheet1!M344</f>
        <v>46265</v>
      </c>
      <c r="N344" s="82" t="str">
        <f>[1]Sheet1!N344</f>
        <v>No</v>
      </c>
      <c r="O344" s="126">
        <f>[1]Sheet1!O344</f>
        <v>0</v>
      </c>
      <c r="P344" s="126">
        <f>[1]Sheet1!P344</f>
        <v>0</v>
      </c>
      <c r="Q344" s="126" t="str">
        <f>[1]Sheet1!Q344</f>
        <v>Otro</v>
      </c>
      <c r="R344" s="126" t="str">
        <f>[1]Sheet1!R344</f>
        <v>Actualmente, las personas que llaman al número de Contacto Cibertec, 016114999 tienen 4 opciones en el menú principal:
1: Estudiante – Escoge sede
2: Admisión
3: Cambio contraseña – Mesa de ayuda
4: Consultas tecnológicas – Mesa de ayuda
Esa persona puede ser un postulante, un interesado en estudiar, un estudiante, un representante de una empresa interesado en brindar servicios a Cibertec o solicitar información de Cibertec, familiares de estudiantes, etc.
Esa persona puede escoger cualquiera de las opciones y el asesor de la opción elegida solo podrá conocer si corresponde a su función atenderla, luego de interactuar en la llamada. Ello conlleva a la probabilidad que se utilice el recurso en una llamada no direccionada que puede implicar reprocesos en contactabilidad e impacto en la satisfacción y los indicadores</v>
      </c>
      <c r="S344" s="126" t="str">
        <f>[1]Sheet1!S344</f>
        <v>En la fase 3 del cambio, luego que el alumno escoja la opción 1, y que el sistema valida que es un estudiante, luego de escoger entre las opciones de soporte, el sistema puede ofrecerle la opción de enviarle un SMS con información acerca de su consulta (previamente definida en el menú de sub-opciones), como por ejemplo un enlace a Explora Cibertec,  derivación directa al WhatsApp de Contacto u otro tipo de orientación. Ésta funcionalidad también la podría utilizar un agente de forma manual para realizar la misma operación.</v>
      </c>
      <c r="T344" s="126" t="str">
        <f>[1]Sheet1!T344</f>
        <v>Canales: Atención telefónica al estudiante Cibertec</v>
      </c>
      <c r="U344" s="126" t="str">
        <f>[1]Sheet1!U344</f>
        <v>Alumnos</v>
      </c>
      <c r="V344" s="126" t="str">
        <f>[1]Sheet1!V344</f>
        <v>Excelencia operativa</v>
      </c>
      <c r="W344" s="126" t="str">
        <f>[1]Sheet1!W344</f>
        <v>No</v>
      </c>
      <c r="X344" s="126" t="str">
        <f>[1]Sheet1!X344</f>
        <v>No cuantificado o S/0</v>
      </c>
      <c r="Y344" s="126" t="str">
        <f>[1]Sheet1!Y344</f>
        <v>Permitir la mejora del servicio e identificación de alumnos que llaman al número de atención al alumno.
Se adjunta la PPT registrada en el ticket RITM0523467 el año pasado y la PPT sólo con la Fase III (que es esta regularización).</v>
      </c>
      <c r="Z344" s="45" t="str">
        <f>[1]Sheet1!Z344</f>
        <v>https://educorpperu-my.sharepoint.com/personal/diana_zapata_laureate_pe1/_layouts/15/Doc.aspx?sourcedoc=%7B92DD91A2-2ABD-45B5-BF2C-F26E4B6D716F%7D&amp;file=Solicitud%20de%20requerimientos%20-%20Mejora%20IVR%20tele_Angela%20Lucano%20Carran.pptx&amp;action=edit&amp;mobileredirect=true; https://educorpperu-my.sharepoint.com/personal/diana_zapata_laureate_pe1/_layouts/15/Doc.aspx?sourcedoc=%7BF79B52D1-41E9-41C0-B122-A3B4EB3F8194%7D&amp;file=Solicitud%20de%20requerimiento%20Automatizaci%C3%B3n%20de__Angela%20Lucano%20Carran.pptx&amp;action=edit&amp;mobileredirect=true</v>
      </c>
      <c r="AA344" s="45">
        <f>[1]Sheet1!AA344</f>
        <v>1.2000000000000002</v>
      </c>
    </row>
    <row r="345" spans="1:27" ht="260.25" customHeight="1">
      <c r="A345" s="45">
        <f>[1]Sheet1!A345</f>
        <v>375</v>
      </c>
      <c r="B345" s="125">
        <f>[1]Sheet1!B345</f>
        <v>46258.982870370397</v>
      </c>
      <c r="C345" s="125">
        <f>[1]Sheet1!C345</f>
        <v>46259.002152777801</v>
      </c>
      <c r="D345" s="126" t="str">
        <f>[1]Sheet1!D345</f>
        <v>javier.santiago@laureate.pe</v>
      </c>
      <c r="E345" s="126" t="str">
        <f>[1]Sheet1!E345</f>
        <v>Javier Santiago Modesto</v>
      </c>
      <c r="F345" s="45" t="str">
        <f>[1]Sheet1!F345</f>
        <v>Api CRM para registro de información de Trámites Carpeta Bachiller</v>
      </c>
      <c r="G345" s="45" t="str">
        <f>[1]Sheet1!G345</f>
        <v>Necesitamos asegurar el registro de información relevante de Trámites Carpeta Bachiller, para garantizar la integridad de la información con CRM, logrando que el 100% de los trámites carpeta bachiller estén identificados correctamente en CRM.</v>
      </c>
      <c r="H345" s="45" t="str">
        <f>[1]Sheet1!H345</f>
        <v>UPN</v>
      </c>
      <c r="I345" s="126" t="str">
        <f>[1]Sheet1!I345</f>
        <v>Mónica García - VP Operaciones Digitales y Online</v>
      </c>
      <c r="J345" s="126" t="str">
        <f>[1]Sheet1!J345</f>
        <v>Jose M. Horna Aguirre</v>
      </c>
      <c r="K345" s="126" t="str">
        <f>[1]Sheet1!K345</f>
        <v>https://educorpperu-my.sharepoint.com/personal/diana_zapata_laureate_pe1/Documents/Aplicaciones/Microsoft%20Forms/REGISTRO%20DE%20INICIATIVAS%20-%20GESTI%C3%93N%20DE%20LA%20DEMANDA%20(2%201/Pregunta/APROBACI%C3%93N%20DE%20AREA%20SOLICITANTE_Javier%20Santiago%20Mode.pdf</v>
      </c>
      <c r="L345" s="126" t="str">
        <f>[1]Sheet1!L345</f>
        <v>Carla Arias-Schreiber</v>
      </c>
      <c r="M345" s="82">
        <f>[1]Sheet1!M345</f>
        <v>46280</v>
      </c>
      <c r="N345" s="82" t="str">
        <f>[1]Sheet1!N345</f>
        <v>No</v>
      </c>
      <c r="O345" s="126">
        <f>[1]Sheet1!O345</f>
        <v>0</v>
      </c>
      <c r="P345" s="126">
        <f>[1]Sheet1!P345</f>
        <v>0</v>
      </c>
      <c r="Q345" s="126" t="str">
        <f>[1]Sheet1!Q345</f>
        <v>Otro</v>
      </c>
      <c r="R345" s="126" t="str">
        <f>[1]Sheet1!R345</f>
        <v>La implementación de Trámites Carpeta Bachiller en el portal del estudiante UPN requiere de la integración de una API CRM para el registro de información relevante del alumno y los estados de trámites bachiller. Mientras no se cuente con la api CRM, la información se gestionara por medio de reportes de analítica web (taggeo).</v>
      </c>
      <c r="S345" s="126" t="str">
        <f>[1]Sheet1!S345</f>
        <v>API CRM permitirá registrar información relevante de trámites carpeta bachiller, para fines de reporteria de CRM.</v>
      </c>
      <c r="T345" s="126" t="str">
        <f>[1]Sheet1!T345</f>
        <v>CRM, Grados y Títulos, Experiencia del estudiante</v>
      </c>
      <c r="U345" s="126" t="str">
        <f>[1]Sheet1!U345</f>
        <v>Alumnos</v>
      </c>
      <c r="V345" s="126" t="str">
        <f>[1]Sheet1!V345</f>
        <v>Excelencia operativa</v>
      </c>
      <c r="W345" s="126" t="str">
        <f>[1]Sheet1!W345</f>
        <v>No</v>
      </c>
      <c r="X345" s="126" t="str">
        <f>[1]Sheet1!X345</f>
        <v>No cuantificado o S/0</v>
      </c>
      <c r="Y345" s="126" t="str">
        <f>[1]Sheet1!Y345</f>
        <v>Reportería y gestión de Trámites Bachiller por estados (solicitados, anulados, pagados, observados)</v>
      </c>
      <c r="Z345" s="45" t="str">
        <f>[1]Sheet1!Z345</f>
        <v>https://educorpperu-my.sharepoint.com/personal/diana_zapata_laureate_pe1/_layouts/15/Doc.aspx?sourcedoc=%7B783048F0-0DE4-4F72-B0C9-7240C63CFF31%7D&amp;file=Solicitud%20de%20requerimientos%20Idea%20nueva%20y%20mejo_Javier%20Santiago%20Mode%202.pptx&amp;action=edit&amp;mobileredirect=true</v>
      </c>
      <c r="AA345" s="45">
        <f>[1]Sheet1!AA345</f>
        <v>1.2000000000000002</v>
      </c>
    </row>
    <row r="346" spans="1:27" ht="260.25" customHeight="1">
      <c r="A346" s="45">
        <f>[1]Sheet1!A346</f>
        <v>376</v>
      </c>
      <c r="B346" s="125">
        <f>[1]Sheet1!B346</f>
        <v>46260.407638888901</v>
      </c>
      <c r="C346" s="125">
        <f>[1]Sheet1!C346</f>
        <v>46260.413402777798</v>
      </c>
      <c r="D346" s="126" t="str">
        <f>[1]Sheet1!D346</f>
        <v>bruno.chiappe@laureate.pe</v>
      </c>
      <c r="E346" s="126" t="str">
        <f>[1]Sheet1!E346</f>
        <v>Bruno Chiappe Vegas</v>
      </c>
      <c r="F346" s="45" t="str">
        <f>[1]Sheet1!F346</f>
        <v>Implementación del campo “Centro de soporte para estudiantes online” en el CRM</v>
      </c>
      <c r="G346" s="45" t="str">
        <f>[1]Sheet1!G346</f>
        <v>Necesitamos crear e implementar en el CRM el campo “Centro de soporte para estudiantes online”, integrado con las landings de captación online e internas, para identificar desde el registro la preferencia geográfica del estudiante o prospecto de modalidad online y mejorar su trazabilidad y asignación, logrando un mejor abordaje comercial, menor riesgo de fugas en el funnel y una correcta atribución de las nuevas matrículas al centro de soporte correspondiente.</v>
      </c>
      <c r="H346" s="45" t="str">
        <f>[1]Sheet1!H346</f>
        <v>CIB</v>
      </c>
      <c r="I346" s="126" t="str">
        <f>[1]Sheet1!I346</f>
        <v>Ivan Olivares - VP Marketing y Comercial</v>
      </c>
      <c r="J346" s="126" t="str">
        <f>[1]Sheet1!J346</f>
        <v>Marcia Oviedo</v>
      </c>
      <c r="K346" s="126" t="str">
        <f>[1]Sheet1!K346</f>
        <v>https://educorpperu-my.sharepoint.com/personal/diana_zapata_laureate_pe1/Documents/Aplicaciones/Microsoft%20Forms/REGISTRO%20DE%20INICIATIVAS%20-%20GESTI%C3%93N%20DE%20LA%20DEMANDA%20(2%201/Pregunta/Implementacion%20Centro%20de%20soporte%20para%20estudia_Bruno%20Chiappe%20Vegas.pdf</v>
      </c>
      <c r="L346" s="126" t="str">
        <f>[1]Sheet1!L346</f>
        <v>Bruno Chiappe</v>
      </c>
      <c r="M346" s="82">
        <f>[1]Sheet1!M346</f>
        <v>46307</v>
      </c>
      <c r="N346" s="82" t="str">
        <f>[1]Sheet1!N346</f>
        <v>No</v>
      </c>
      <c r="O346" s="126">
        <f>[1]Sheet1!O346</f>
        <v>0</v>
      </c>
      <c r="P346" s="126">
        <f>[1]Sheet1!P346</f>
        <v>0</v>
      </c>
      <c r="Q346" s="126" t="str">
        <f>[1]Sheet1!Q346</f>
        <v>Otro</v>
      </c>
      <c r="R346" s="126" t="str">
        <f>[1]Sheet1!R346</f>
        <v>Actualmente no se cuenta en el CRM con un campo que permita identificar si un prospecto de modalidad online desea hacer uso de un Centro de Soporte presencial. Esto limita la trazabilidad del prospecto, dificulta su correcta asignación y atribución comercial, y puede generar fugas en el funnel, además de sobrecarga y reprocesos manuales al registrar atenciones o requerimientos en herramientas externas.</v>
      </c>
      <c r="S346" s="126" t="str">
        <f>[1]Sheet1!S346</f>
        <v>Contar en el CRM con un campo desplegable denominado “Centro de soporte para estudiantes online”, visible para prospectos de carreras online cuando seleccionen Lima como región. Inicialmente deberá considerar la opción “Centro de Soporte San Juan de Miraflores” y posteriormente incorporar los nuevos centros que se habiliten. El dato deberá llegar correctamente desde las landings, permitir la asignación al asesor correspondiente y estar disponible para reportería comercial y de planeamiento.</v>
      </c>
      <c r="T346" s="126" t="str">
        <f>[1]Sheet1!T346</f>
        <v xml:space="preserve">Procesos: captación de prospectos, registro y trazabilidad de leads, asignación comercial, seguimiento del funnel y reportería. 
Áreas: Marketing CIB, Ventas/Comercial, Inteligencia Comercial. </v>
      </c>
      <c r="U346" s="126" t="str">
        <f>[1]Sheet1!U346</f>
        <v>Administrativos</v>
      </c>
      <c r="V346" s="126" t="str">
        <f>[1]Sheet1!V346</f>
        <v>Excelencia operativa</v>
      </c>
      <c r="W346" s="126" t="str">
        <f>[1]Sheet1!W346</f>
        <v>No</v>
      </c>
      <c r="X346" s="126" t="str">
        <f>[1]Sheet1!X346</f>
        <v>No cuantificado o S/0</v>
      </c>
      <c r="Y346" s="126" t="str">
        <f>[1]Sheet1!Y346</f>
        <v>Mayor trazabilidad de prospectos online; correcta identificación de la preferencia por Centro de Soporte; mejor segmentación y abordaje comercial; reducción de fugas en el funnel; disminución de reprocesos manuales; mejor asignación de leads a asesores; correcta atribución de NE a la ubicación correspondiente; mayor visibilidad en reportes comerciales</v>
      </c>
      <c r="Z346" s="45" t="str">
        <f>[1]Sheet1!Z346</f>
        <v>https://educorpperu-my.sharepoint.com/personal/diana_zapata_laureate_pe1/_layouts/15/Doc.aspx?sourcedoc=%7B08D0A546-4CC4-4296-9862-E56E5A60D330%7D&amp;file=Solicitud%20de%20requerimientos%20CIB%20(3)_Bruno%20Chiappe%20Vegas.pptx&amp;action=edit&amp;mobileredirect=true</v>
      </c>
      <c r="AA346" s="45">
        <f>[1]Sheet1!AA346</f>
        <v>0.60000000000000009</v>
      </c>
    </row>
    <row r="347" spans="1:27" ht="260.25" customHeight="1">
      <c r="A347" s="45">
        <f>[1]Sheet1!A347</f>
        <v>377</v>
      </c>
      <c r="B347" s="125">
        <f>[1]Sheet1!B347</f>
        <v>46261.479525463001</v>
      </c>
      <c r="C347" s="125">
        <f>[1]Sheet1!C347</f>
        <v>46261.512557870403</v>
      </c>
      <c r="D347" s="126" t="str">
        <f>[1]Sheet1!D347</f>
        <v>jorge.santacruz@laureate.pe</v>
      </c>
      <c r="E347" s="126" t="str">
        <f>[1]Sheet1!E347</f>
        <v>Jorge Santa Cruz Espinoza</v>
      </c>
      <c r="F347" s="45" t="str">
        <f>[1]Sheet1!F347</f>
        <v>Fase III Mis Procesos Goldenbelt –  implementación UPC</v>
      </c>
      <c r="G347" s="45" t="str">
        <f>[1]Sheet1!G347</f>
        <v>Necesitamos implementar Mis Procesos Goldenbelt en UPC, para centralizar y estandarizar la gestión de la documentación de procesos bajo el modelo corporativo de Laureate Perú, logrando una gestión integrada, con mayor trazabilidad, control de versiones, aprobación y disponibilidad de la documentación vigente.</v>
      </c>
      <c r="H347" s="45" t="str">
        <f>[1]Sheet1!H347</f>
        <v>UPC</v>
      </c>
      <c r="I347" s="126" t="str">
        <f>[1]Sheet1!I347</f>
        <v>Rossina Caballero - VP Legal</v>
      </c>
      <c r="J347" s="126" t="str">
        <f>[1]Sheet1!J347</f>
        <v>Jorge Luis Santa Cruz Espinoza</v>
      </c>
      <c r="K347" s="126" t="str">
        <f>[1]Sheet1!K347</f>
        <v>https://educorpperu-my.sharepoint.com/personal/diana_zapata_laureate_pe1/Documents/Aplicaciones/Microsoft%20Forms/REGISTRO%20DE%20INICIATIVAS%20-%20GESTI%C3%93N%20DE%20LA%20DEMANDA%20(2%201/Pregunta/RE_%20UPC%20-%20Evaluaci%C3%B3n%20implementaci%C3%B3n%20Goldenbel_Jorge%20Santa%20Cruz%20Esp.pdf</v>
      </c>
      <c r="L347" s="126" t="str">
        <f>[1]Sheet1!L347</f>
        <v>Franco Vera</v>
      </c>
      <c r="M347" s="82">
        <f>[1]Sheet1!M347</f>
        <v>46326</v>
      </c>
      <c r="N347" s="82" t="str">
        <f>[1]Sheet1!N347</f>
        <v>No</v>
      </c>
      <c r="O347" s="126">
        <f>[1]Sheet1!O347</f>
        <v>0</v>
      </c>
      <c r="P347" s="126">
        <f>[1]Sheet1!P347</f>
        <v>0</v>
      </c>
      <c r="Q347" s="126" t="str">
        <f>[1]Sheet1!Q347</f>
        <v>Otro</v>
      </c>
      <c r="R347" s="126" t="str">
        <f>[1]Sheet1!R347</f>
        <v>Actualmente, Mis Procesos Goldenbelt centraliza la documentación y los procesos de UPN, Cibertec y Laureate Perú; sin embargo, UPC continúa gestionando su información y funcionalidades asociadas mediante ISOTools, manteniéndose fuera del modelo integrado de gestión documental y de procesos. Para incorporar UPC es necesario analizar previamente las funcionalidades, procesos, documentación e integraciones que utiliza actualmente, a fin de determinar su cobertura en Goldenbelt e identificar las configuraciones, desarrollos o adecuaciones requeridas. La evaluación preliminar estima una cobertura aproximada del 75%, identificándose brechas principalmente en workflows especializados, accesos mediante URL pública, integraciones con sistemas académicos y migración del histórico documental. De no ejecutarse la iniciativa en la fecha prevista, UPC deberá continuar operando temporalmente en ISOTools, manteniendo plataformas y modelos de gestión diferenciados dentro de Laureate Perú.</v>
      </c>
      <c r="S347" s="126" t="str">
        <f>[1]Sheet1!S347</f>
        <v>Incorporar UPC a Mis Procesos Goldenbelt, integrando progresivamente su documentación, procesos y funcionalidades actualmente gestionadas en ISOTools, previa validación de sus necesidades mediante un análisis Fit-Gap funcional.  Con la implementación se busca contar con una plataforma integrada para UPN, Cibertec, UPC y Laureate Perú, que permita gestionar de manera estandarizada los procesos y documentación institucional, manteniendo las particularidades que UPC requiera y definiendo las configuraciones, integraciones o desarrollos necesarios para aquellas funcionalidades que no cuenten con cobertura estándar en Goldenbelt.  Esto está además alineado con la recomendación de realizar el Fit-Gap antes de definir el alcance definitivo de la migración.</v>
      </c>
      <c r="T347" s="126" t="str">
        <f>[1]Sheet1!T347</f>
        <v>Procesos impactados: gestión documental, gestión de procesos, auditorías, acciones correctivas y mejora continua, servicio no conforme, gestión de usuarios y permisos, reportería, revisión por la dirección, gestión de actas y otros procesos especializados actualmente soportados por ISOTools, tales como Program Review y Misiones Académicas.
Áreas impactadas: principalmente las áreas administrativas de UPC responsables de procesos, documentación, calidad y cumplimiento, así como Tecnología de Información y las áreas responsables de las funcionalidades específicas que actualmente utilizan ISOTools.</v>
      </c>
      <c r="U347" s="126" t="str">
        <f>[1]Sheet1!U347</f>
        <v>Todos</v>
      </c>
      <c r="V347" s="126" t="str">
        <f>[1]Sheet1!V347</f>
        <v>Excelencia operativa</v>
      </c>
      <c r="W347" s="126" t="str">
        <f>[1]Sheet1!W347</f>
        <v>No</v>
      </c>
      <c r="X347" s="126" t="str">
        <f>[1]Sheet1!X347</f>
        <v>No cuantificado o S/0</v>
      </c>
      <c r="Y347" s="126" t="str">
        <f>[1]Sheet1!Y347</f>
        <v>Integrar UPC a Mis Procesos Goldenbelt permitirá consolidar en una sola plataforma la gestión de procesos y documentación de UPN, Cibertec, UPC y Laureate Perú, reduciendo la dependencia de ISOTools y otras herramientas relacionadas actualmente utilizadas por UPC. Esto permitirá estandarizar la gestión, fortalecer la trazabilidad y el control documental, mejorar la disponibilidad de información vigente y generar potenciales eficiencias operativas y económicas asociadas a la reducción de plataformas, licencias, mantenimiento y soporte tecnológico.</v>
      </c>
      <c r="Z347" s="45" t="str">
        <f>[1]Sheet1!Z347</f>
        <v>https://educorpperu-my.sharepoint.com/personal/diana_zapata_laureate_pe1/Documents/Aplicaciones/Microsoft%20Forms/REGISTRO%20DE%20INICIATIVAS%20-%20GESTI%C3%93N%20DE%20LA%20DEMANDA%20(2%201/Adjuntar%20sustentos%20que%20ayuden%20al%20entendimiento%20de/Evaluaci%C3%B3n%20preliminar%20de%20Isotools%20vs%20Goldenbe_Jorge%20Santa%20Cruz%20Esp.pdf</v>
      </c>
      <c r="AA347" s="45">
        <f>[1]Sheet1!AA347</f>
        <v>1.2000000000000002</v>
      </c>
    </row>
    <row r="348" spans="1:27" ht="260.25" customHeight="1">
      <c r="A348" s="45">
        <f>[1]Sheet1!A348</f>
        <v>378</v>
      </c>
      <c r="B348" s="125">
        <f>[1]Sheet1!B348</f>
        <v>46266.4831134259</v>
      </c>
      <c r="C348" s="125">
        <f>[1]Sheet1!C348</f>
        <v>46267.436574074098</v>
      </c>
      <c r="D348" s="126" t="str">
        <f>[1]Sheet1!D348</f>
        <v>nathalie.amezquita@upn.edu.pe</v>
      </c>
      <c r="E348" s="126" t="str">
        <f>[1]Sheet1!E348</f>
        <v>Nathalie Amezquita Goicochea</v>
      </c>
      <c r="F348" s="45" t="str">
        <f>[1]Sheet1!F348</f>
        <v>Instalación de SimCapture UPN SJL</v>
      </c>
      <c r="G348" s="45" t="str">
        <f>[1]Sheet1!G348</f>
        <v>Necesitamos implementar SimCapture en los ambientes de Hospital Simulado, Alta Complejidad y Consultorio Simulado, para fortalecer el registro, análisis y evaluación de las sesiones de simulación clínica, facilitando la retroalimentación y el seguimiento del desempeño de los estudiantes, logrando alinearnos al estándar implementado en las sedes UPN Los Olivos y Trujillo.</v>
      </c>
      <c r="H348" s="45" t="str">
        <f>[1]Sheet1!H348</f>
        <v>UPN</v>
      </c>
      <c r="I348" s="126" t="str">
        <f>[1]Sheet1!I348</f>
        <v>Álvaro Valdez - VP Operaciones</v>
      </c>
      <c r="J348" s="126" t="str">
        <f>[1]Sheet1!J348</f>
        <v xml:space="preserve">Jorge Olivos </v>
      </c>
      <c r="K348" s="126" t="str">
        <f>[1]Sheet1!K348</f>
        <v>https://educorpperu-my.sharepoint.com/personal/diana_zapata_laureate_pe1/Documents/Aplicaciones/Microsoft%20Forms/REGISTRO%20DE%20INICIATIVAS%20-%20GESTI%C3%93N%20DE%20LA%20DEMANDA%20(2%201/Pregunta/Aprobacio%CC%81n%20Ale_Nathalie%20Amezquita%20G.pdf</v>
      </c>
      <c r="L348" s="126" t="str">
        <f>[1]Sheet1!L348</f>
        <v>Franco Vera</v>
      </c>
      <c r="M348" s="82">
        <f>[1]Sheet1!M348</f>
        <v>46447</v>
      </c>
      <c r="N348" s="82" t="str">
        <f>[1]Sheet1!N348</f>
        <v>No</v>
      </c>
      <c r="O348" s="126">
        <f>[1]Sheet1!O348</f>
        <v>0</v>
      </c>
      <c r="P348" s="126">
        <f>[1]Sheet1!P348</f>
        <v>0</v>
      </c>
      <c r="Q348" s="126" t="str">
        <f>[1]Sheet1!Q348</f>
        <v>Otro</v>
      </c>
      <c r="R348" s="126" t="str">
        <f>[1]Sheet1!R348</f>
        <v>Actualmente, los ambientes de Hospital Simulado, Laboratorio de Alta Complejidad y Consultorio Simulado no cuentan con SimCapture, generando una brecha frente al estándar de laboratorios de Salud ya implementado en las sedes de Trujillo, Cajamarca y Los Olivos. Esta situación limita el registro, análisis y retroalimentación de las sesiones de simulación clínica y genera una experiencia académica no homogénea entre sedes.
De no implementarse en la fecha requerida, las actividades continuarán desarrollándose con los recursos actuales, manteniendo esta brecha respecto al estándar institucional.</v>
      </c>
      <c r="S348" s="126" t="str">
        <f>[1]Sheet1!S348</f>
        <v>Se espera que el SimCapture opere de manera integral en los ambientes de Hospital Simulado, Laboratorio de Alta Complejidad y Consultorio Simulado, permitiendo registrar y visualizar las sesiones de simulación clínica mediante las cámaras y el sistema de audio instalados.  Para su correcto funcionamiento, los ambientes deberán contar previamente con las condiciones de infraestructura recomendadas por el proveedor PENTA, incluyendo el ancho de banda necesario para soportar la transmisión y almacenamiento de las sesiones sin afectar el rendimiento de la red, así como switches, nodos y cableado adecuados.  Una vez implementado, el sistema permitirá grabar, revisar y analizar las sesiones de simulación, facilitando el seguimiento del desempeño de los estudiantes y la retroalimentación de los docentes. De esta manera, se contará con una solución operativa y estandarizada, alineada con el modelo implementado en las sedes de Trujillo, Cajamarca y Los Olivos.</v>
      </c>
      <c r="T348" s="126" t="str">
        <f>[1]Sheet1!T348</f>
        <v>La implementación de SimCapture impactará en la gestión y operación de los laboratorios de Salud y las actividades de simulación clínica. Participarán Laboratorios de Salud, TI/Infraestructura, Gestión de la Demanda y el proveedor Laerdal Medical. Durante la planificación se validará el alcance y los requerimientos con las áreas involucradas.</v>
      </c>
      <c r="U348" s="126" t="str">
        <f>[1]Sheet1!U348</f>
        <v>Alumnos</v>
      </c>
      <c r="V348" s="126" t="str">
        <f>[1]Sheet1!V348</f>
        <v>Excelencia operativa</v>
      </c>
      <c r="W348" s="126" t="str">
        <f>[1]Sheet1!W348</f>
        <v>No</v>
      </c>
      <c r="X348" s="126" t="str">
        <f>[1]Sheet1!X348</f>
        <v>No cuantificado o S/0</v>
      </c>
      <c r="Y348" s="126" t="str">
        <f>[1]Sheet1!Y348</f>
        <v>Mejora de la experiencia de aprendizaje mediante el registro y revisión de las sesiones de simulación clínica.
Fortalecimiento de la retroalimentación docente, al contar con evidencia objetiva del desempeño de los estudiantes.
Estandarización de la experiencia académica con las sedes que ya cuentan con SIM Capture.
Mejor seguimiento del desempeño de los estudiantes durante las actividades prácticas.
Fortalecimiento de la calidad de las sesiones de simulación, permitiendo analizar posteriormente las actividades realizadas.
Aprovechamiento de los equipos ya adquiridos, permitiendo ponerlos finalmente en operación.
Mayor trazabilidad de las actividades de simulación, facilitando el seguimiento y evaluación de las sesiones.</v>
      </c>
      <c r="Z348" s="45" t="str">
        <f>[1]Sheet1!Z348</f>
        <v>https://educorpperu-my.sharepoint.com/personal/diana_zapata_laureate_pe1/_layouts/15/Doc.aspx?sourcedoc=%7B1E8E2B73-2106-4422-B20D-05581A5AE08D%7D&amp;file=Gestio%CC%81n%20de%20iniciativas%20-%20Proceso%20y%20registro_Nathalie%20Amezquita%20G.pptx&amp;action=edit&amp;mobileredirect=true; https://educorpperu-my.sharepoint.com/personal/diana_zapata_laureate_pe1/Documents/Aplicaciones/Microsoft%20Forms/REGISTRO%20DE%20INICIATIVAS%20-%20GESTI%C3%93N%20DE%20LA%20DEMANDA%20(2%201/Adjuntar%20sustentos%20que%20ayuden%20al%20entendimiento%20de/Requisitos%20de%20Instalacion%20SimCapture%20de%20Laerd_Nathalie%20Amezquita%20G.pdf; https://educorpperu-my.sharepoint.com/personal/diana_zapata_laureate_pe1/Documents/Aplicaciones/Microsoft%20Forms/REGISTRO%20DE%20INICIATIVAS%20-%20GESTI%C3%93N%20DE%20LA%20DEMANDA%20(2%201/Adjuntar%20sustentos%20que%20ayuden%20al%20entendimiento%20de/Descripcio%CC%81n%20%20si%CC%81mbolos%20usados%20en%20SimCapture_Nathalie%20Amezquita%20G.pdf</v>
      </c>
      <c r="AA348" s="45">
        <f>[1]Sheet1!AA348</f>
        <v>1.2000000000000002</v>
      </c>
    </row>
    <row r="349" spans="1:27" ht="260.25" customHeight="1">
      <c r="A349" s="45">
        <f>[1]Sheet1!A349</f>
        <v>379</v>
      </c>
      <c r="B349" s="125">
        <f>[1]Sheet1!B349</f>
        <v>46267.6958101852</v>
      </c>
      <c r="C349" s="125">
        <f>[1]Sheet1!C349</f>
        <v>46267.746134259301</v>
      </c>
      <c r="D349" s="126" t="str">
        <f>[1]Sheet1!D349</f>
        <v>marco.zuniga@laureate.pe</v>
      </c>
      <c r="E349" s="126" t="str">
        <f>[1]Sheet1!E349</f>
        <v>Marco Zuñiga Leiva</v>
      </c>
      <c r="F349" s="45" t="str">
        <f>[1]Sheet1!F349</f>
        <v xml:space="preserve">Mejora en el sistema de transferencia de Obligaciones Intranet -Socrates spring </v>
      </c>
      <c r="G349" s="45" t="str">
        <f>[1]Sheet1!G349</f>
        <v xml:space="preserve">Necesitamos la habilitación de comprobantes temporales (XB) para las cuotas 2 en adelante en el Link de Transferencia de Obligaciones, así como la automatización de su conversión a comprobante fiscal en Spring.
Asimismo, se requiere la habilitación de filtros en el módulo de Transferencia de Obligaciones para Link e Intranet, la corrección de las restricciones que actualmente limitan la emisión a un máximo de 5 u 8 cuotas por operación, según el sistema, en Intranet, Sócrates y Link de Transferencia. Adicionalmente, se requiere la optimización de los tiempos de procesamiento, principalmente en la Intranet EPG.
Con estas mejoras, se logrará que el equipo de Facturación y el área Comercial puedan realizar, en una sola operación, la emisión del total de cuotas correspondientes a un alumno, especialmente en aquellos programas con financiamientos mayores a 5 cuotas. Asimismo, se reducirán los tiempos de atención y procesamiento, evitando la necesidad de realizar múltiples operaciones para un mismo alumno y disminuyendo el riesgo de reprocesos y errores operativos.
En conjunto, estas mejoras permitirán agilizar y simplificar el proceso de emisión de cuotas, mejorar la eficiencia operativa y reducir los tiempos de atención del área Comercial, facilitando una gestión más rápida y eficiente de las obligaciones de los alumnos. Asimismo, permitirán contar con información más oportuna y consistente sobre las emisiones realizadas, reflejando cifras reales al momento de cada cierre
</v>
      </c>
      <c r="H349" s="45" t="str">
        <f>[1]Sheet1!H349</f>
        <v>UPC</v>
      </c>
      <c r="I349" s="126" t="str">
        <f>[1]Sheet1!I349</f>
        <v>Alex Pendavis - VP Finanzas</v>
      </c>
      <c r="J349" s="126" t="str">
        <f>[1]Sheet1!J349</f>
        <v>Karol Espinoza Salguero</v>
      </c>
      <c r="K349" s="126" t="str">
        <f>[1]Sheet1!K349</f>
        <v>https://educorpperu-my.sharepoint.com/personal/diana_zapata_laureate_pe1/_layouts/15/Doc.aspx?sourcedoc=%7B3BD1A9BD-B63D-41E6-B8F2-F53189A35BE7%7D&amp;file=Aceptaci%C3%B3n_2_S%C3%B3crates_Spring_Sist_onligacione_Marco%20Zu%C3%B1iga%20Leiva.docx&amp;action=default&amp;mobileredirect=true</v>
      </c>
      <c r="L349" s="126" t="str">
        <f>[1]Sheet1!L349</f>
        <v>Franco Vera</v>
      </c>
      <c r="M349" s="82">
        <f>[1]Sheet1!M349</f>
        <v>46325</v>
      </c>
      <c r="N349" s="82" t="str">
        <f>[1]Sheet1!N349</f>
        <v>No</v>
      </c>
      <c r="O349" s="126">
        <f>[1]Sheet1!O349</f>
        <v>0</v>
      </c>
      <c r="P349" s="126">
        <f>[1]Sheet1!P349</f>
        <v>0</v>
      </c>
      <c r="Q349" s="126" t="str">
        <f>[1]Sheet1!Q349</f>
        <v>Otro</v>
      </c>
      <c r="R349" s="126" t="str">
        <f>[1]Sheet1!R349</f>
        <v xml:space="preserve">Descripción del problema o desafío (Situación actual)
Actualmente, los sistemas involucrados en el proceso de generación y emisión de cuotas presentan restricciones operativas que limitan la emisión de más de 5 u 8 cuotas por operación, dependiendo del sistema. Asimismo, se requiere habilitar la generación de comprobantes temporales (XB) desde la cuota 2 en adelante, automatizar su conversión a comprobante fiscal en Spring y contar con filtros que faciliten la identificación y gestión de las obligaciones. Adicionalmente, se presentan tiempos elevados de procesamiento en la Intranet EPG.
Esta situación se vuelve más relevante debido al incremento de la demanda y del volumen de operaciones, considerando que actualmente no contamos con una herramienta que permita realizar una emisión masiva de cuotas, por lo que las operaciones deben gestionarse una a una. A ello se suma que el mismo equipo responsable del proceso atiende actualmente las operaciones correspondientes a las unidades de Cibertec y UPN, incrementando la carga operativa y los tiempos de atención.
El impacto en el negocio se refleja principalmente en el incremento de los tiempos de procesamiento y atención, la necesidad de realizar múltiples operaciones para completar la emisión de las cuotas de un mismo alumno y una mayor exposición a reprocesos y errores operativos. Asimismo, esta situación dificulta contar oportunamente con información actualizada y representativa de las emisiones realizadas al momento de efectuar los cierres.
En caso de que la solución no pueda implementarse en la fecha requerida, se mantendría temporalmente el proceso actual, realizando la emisión de las cuotas de manera individual y ejecutando múltiples operaciones cuando el financiamiento supere el límite permitido por los sistemas. El equipo de Facturación continuaría realizando el seguimiento, las validaciones y conciliaciones necesarias para asegurar la correcta emisión de las obligaciones.
No obstante, esta medida de contingencia incrementaría la carga operativa del equipo y mantendría los tiempos adicionales de procesamiento, especialmente ante el crecimiento de la demanda y la atención simultánea de las unidades de Cibertec y UPN. Por ello, la implementación de las mejoras solicitadas resulta necesaria para atender de manera sostenible el volumen actual de operaciones, mejorar la eficiencia del proceso y asegurar información oportuna para los cierres.
</v>
      </c>
      <c r="S349" s="126" t="str">
        <f>[1]Sheet1!S349</f>
        <v>Considerando que actualmente no contamos con un sistema que permita realizar facturación masiva y que las emisiones se gestionan de manera individual, resulta necesario implementar de manera prioritaria las mejoras indicadas, a fin de optimizar los tiempos de respuesta, reducir la carga operativa y minimizar los riesgos asociados a errores y reprocesos.</v>
      </c>
      <c r="T349" s="126" t="str">
        <f>[1]Sheet1!T349</f>
        <v xml:space="preserve">Facturación , Ventas , Admisión </v>
      </c>
      <c r="U349" s="126" t="str">
        <f>[1]Sheet1!U349</f>
        <v>Administrativos</v>
      </c>
      <c r="V349" s="126" t="str">
        <f>[1]Sheet1!V349</f>
        <v>Excelencia operativa</v>
      </c>
      <c r="W349" s="126" t="str">
        <f>[1]Sheet1!W349</f>
        <v>No</v>
      </c>
      <c r="X349" s="126" t="str">
        <f>[1]Sheet1!X349</f>
        <v>No cuantificado o S/0</v>
      </c>
      <c r="Y349" s="126" t="str">
        <f>[1]Sheet1!Y349</f>
        <v>Mejora en el proceso operativo y reducción de riesgos.</v>
      </c>
      <c r="Z349" s="45" t="str">
        <f>[1]Sheet1!Z349</f>
        <v>https://educorpperu-my.sharepoint.com/personal/diana_zapata_laureate_pe1/_layouts/15/Doc.aspx?sourcedoc=%7BDD89071A-F62E-4007-B139-FAF6B2953067%7D&amp;file=Gesti%C3%B3n%20de%20iniciativas%20-%204%20Mejoras%20EPG_Marco%20Zu%C3%B1iga%20Leiva.pptx&amp;action=edit&amp;mobileredirect=true</v>
      </c>
      <c r="AA349" s="45">
        <f>[1]Sheet1!AA349</f>
        <v>0.60000000000000009</v>
      </c>
    </row>
    <row r="350" spans="1:27" ht="260.25" customHeight="1">
      <c r="A350" s="45">
        <f>[1]Sheet1!A350</f>
        <v>380</v>
      </c>
      <c r="B350" s="125">
        <f>[1]Sheet1!B350</f>
        <v>46269.380983796298</v>
      </c>
      <c r="C350" s="125">
        <f>[1]Sheet1!C350</f>
        <v>46269.410879629599</v>
      </c>
      <c r="D350" s="126" t="str">
        <f>[1]Sheet1!D350</f>
        <v>javier.santiago@laureate.pe</v>
      </c>
      <c r="E350" s="126" t="str">
        <f>[1]Sheet1!E350</f>
        <v>Javier Santiago Modesto</v>
      </c>
      <c r="F350" s="45" t="str">
        <f>[1]Sheet1!F350</f>
        <v>Validar el pago por adelantado de trámite carpeta bachiller mediante un indicador en una API de Trámite “curriculums”</v>
      </c>
      <c r="G350" s="45" t="str">
        <f>[1]Sheet1!G350</f>
        <v>Necesitamos asegurar la correcta validación de pagos por adelantado, para garantizar que los estudiantes realicen el proceso de trámite carpeta bachiller, logrando que el 100% de pagos por adelantado se validen correctamente.
El nombre del trámite temporal para el pago adelantado será “Pago anticipado de carpeta de bachiller</v>
      </c>
      <c r="H350" s="45" t="str">
        <f>[1]Sheet1!H350</f>
        <v>UPN</v>
      </c>
      <c r="I350" s="126" t="str">
        <f>[1]Sheet1!I350</f>
        <v>Mónica García - VP Operaciones Digitales y Online</v>
      </c>
      <c r="J350" s="126" t="str">
        <f>[1]Sheet1!J350</f>
        <v>Jose Horna Aguirre</v>
      </c>
      <c r="K350" s="126" t="str">
        <f>[1]Sheet1!K350</f>
        <v>https://educorpperu.sharepoint.com/:f:/s/Repositorio_EquipoCentral/dit/portafoliosyp/IgDIe8ap3Q7DT6MNeZushJXcAZ1YvXY5ThmyaTRbp_jJnW0?e=reM489</v>
      </c>
      <c r="L350" s="126" t="str">
        <f>[1]Sheet1!L350</f>
        <v>Carla Arias-Schreiber</v>
      </c>
      <c r="M350" s="82">
        <f>[1]Sheet1!M350</f>
        <v>46295</v>
      </c>
      <c r="N350" s="82" t="str">
        <f>[1]Sheet1!N350</f>
        <v>No</v>
      </c>
      <c r="O350" s="126">
        <f>[1]Sheet1!O350</f>
        <v>0</v>
      </c>
      <c r="P350" s="126">
        <f>[1]Sheet1!P350</f>
        <v>0</v>
      </c>
      <c r="Q350" s="126" t="str">
        <f>[1]Sheet1!Q350</f>
        <v>Otro</v>
      </c>
      <c r="R350" s="126" t="str">
        <f>[1]Sheet1!R350</f>
        <v>Actualmente, cuando el estudiante realiza el proceso de trámite carpeta bachiller se le valida que sea egresado y al finalizar el proceso se le genera una orden de pago por concepto de trámite bachiller.</v>
      </c>
      <c r="S350" s="126" t="str">
        <f>[1]Sheet1!S350</f>
        <v>Estudiantes puedan pagar por adelantado a partir de octubre 2026 el trámite bachiller; y a partir de diciembre 2026 ya con el estado de egresado realicen el proceso de trámite bachiller y se valide que el alumno ya ha realizo el pago por adelantado.</v>
      </c>
      <c r="T350" s="126" t="str">
        <f>[1]Sheet1!T350</f>
        <v>Departamento de Grados y Títulos, Trámites y Experiencia del Estudiante.</v>
      </c>
      <c r="U350" s="126" t="str">
        <f>[1]Sheet1!U350</f>
        <v>Todos</v>
      </c>
      <c r="V350" s="126" t="str">
        <f>[1]Sheet1!V350</f>
        <v>Experiencia</v>
      </c>
      <c r="W350" s="126" t="str">
        <f>[1]Sheet1!W350</f>
        <v>No</v>
      </c>
      <c r="X350" s="126" t="str">
        <f>[1]Sheet1!X350</f>
        <v>No cuantificado o S/0</v>
      </c>
      <c r="Y350" s="126" t="str">
        <f>[1]Sheet1!Y350</f>
        <v>Mejorar la experiencia del alumno, Agilizar la atención de solicitudes, Incrementar la satisfacción del alumno y Mejorar la trazabilidad de los pagos.</v>
      </c>
      <c r="Z350" s="45" t="str">
        <f>[1]Sheet1!Z350</f>
        <v>https://educorpperu-my.sharepoint.com/personal/diana_zapata_laureate_pe1/_layouts/15/Doc.aspx?sourcedoc=%7B771472A8-5722-420D-B48E-221CF7183F89%7D&amp;file=Solicitud%20de%20requerimientos%20Idea%20nueva%20y%20mejo_Javier%20Santiago%20Mode%203.pptx&amp;action=edit&amp;mobileredirect=true</v>
      </c>
      <c r="AA350" s="45">
        <f>[1]Sheet1!AA350</f>
        <v>1.3</v>
      </c>
    </row>
    <row r="351" spans="1:27" ht="260.25" customHeight="1">
      <c r="A351" s="45">
        <f>[1]Sheet1!A351</f>
        <v>381</v>
      </c>
      <c r="B351" s="125">
        <f>[1]Sheet1!B351</f>
        <v>46272.052893518499</v>
      </c>
      <c r="C351" s="125">
        <f>[1]Sheet1!C351</f>
        <v>46272.067233796297</v>
      </c>
      <c r="D351" s="126" t="str">
        <f>[1]Sheet1!D351</f>
        <v>marco.zuniga@laureate.pe</v>
      </c>
      <c r="E351" s="126" t="str">
        <f>[1]Sheet1!E351</f>
        <v>Marco Zuñiga Leiva</v>
      </c>
      <c r="F351" s="45" t="str">
        <f>[1]Sheet1!F351</f>
        <v>Mejoras en el proceso de canje masivo de letras</v>
      </c>
      <c r="G351" s="45" t="str">
        <f>[1]Sheet1!G351</f>
        <v>Necesitamos optimizar el aplicativo de canje masivo de letras, permitiendo asignar una fecha de vencimiento específica a cada letra, para asegurar que los vencimientos se generen de acuerdo con el cronograma de pago definido para cada operación, evitando la dispersión de fechas ocasionada por la parametrización actual de intervalos de 30 días, logrando una mayor precisión en la programación de vencimientos y reduciendo las regularizaciones y reprocesos posteriores.
Asimismo, necesitamos contar con un reporte que identifique el documento fiscal de referencia asociado a cada letra, para facilitar la trazabilidad de las operaciones y validar la correspondencia entre las letras generadas y los comprobantes de pago que las originan, logrando un mejor control de la información, agilizando las conciliaciones y reduciendo el riesgo de errores en la gestión de cobranza y facturación.</v>
      </c>
      <c r="H351" s="45" t="str">
        <f>[1]Sheet1!H351</f>
        <v>UPC</v>
      </c>
      <c r="I351" s="126" t="str">
        <f>[1]Sheet1!I351</f>
        <v>Alex Pendavis - VP Finanzas</v>
      </c>
      <c r="J351" s="126" t="str">
        <f>[1]Sheet1!J351</f>
        <v>Karol Espinoza Salguero</v>
      </c>
      <c r="K351" s="126" t="str">
        <f>[1]Sheet1!K351</f>
        <v>https://educorpperu-my.sharepoint.com/personal/diana_zapata_laureate_pe1/_layouts/15/Doc.aspx?sourcedoc=%7B78C1DB04-59C8-4F14-ABBB-1CF5227B1629%7D&amp;file=Aceptaci%C3%B3n_proyecto_%20letras_Marco%20Zu%C3%B1iga%20Leiva.docx&amp;action=default&amp;mobileredirect=true</v>
      </c>
      <c r="L351" s="126" t="str">
        <f>[1]Sheet1!L351</f>
        <v>Franco Vera</v>
      </c>
      <c r="M351" s="82">
        <f>[1]Sheet1!M351</f>
        <v>46295</v>
      </c>
      <c r="N351" s="82" t="str">
        <f>[1]Sheet1!N351</f>
        <v>No</v>
      </c>
      <c r="O351" s="126">
        <f>[1]Sheet1!O351</f>
        <v>0</v>
      </c>
      <c r="P351" s="126">
        <f>[1]Sheet1!P351</f>
        <v>0</v>
      </c>
      <c r="Q351" s="126" t="str">
        <f>[1]Sheet1!Q351</f>
        <v>Regulatoria</v>
      </c>
      <c r="R351" s="126" t="str">
        <f>[1]Sheet1!R351</f>
        <v>Actualmente, el aplicativo de canje masivo de letras utiliza intervalos de 30 días para determinar las fechas de vencimiento, lo que no permite asignar una fecha específica a cada letra de acuerdo con el cronograma correspondiente. Esto genera vencimientos dispersos que requieren revisiones y ajustes posteriores. Asimismo, no se cuenta con un reporte que permita identificar de manera directa el documento fiscal de referencia asociado a cada letra, dificultando la trazabilidad y validación de las operaciones.
Impacto en el negocio:
La limitación del aplicativo genera un impacto significativo en la operación de Facturación, debido a que, de no contar con la mejora, cada nuevo canje de letras correspondiente a los alumnos de maestrías y diplomados tendría que realizarse de manera manual e individual. Actualmente, se gestionan más de 40 programas de maestría, con un promedio de 30 alumnos por programa, lo que representa un volumen superior a 1,200 alumnos, sin considerar los programas de diplomados y nuevos ingresos.
Esta gestión manual incrementaría considerablemente los tiempos de procesamiento y la carga operativa del equipo, además de aumentar el riesgo de errores en la asignación de fechas de vencimiento, generación de letras y relación con el documento fiscal correspondiente. Asimismo, dificultaría las actividades posteriores de seguimiento, conciliación y control.
Gestión temporal en caso de no implementación:
De no implementarse la mejora en la fecha requerida, se tendría que mantener el proceso mediante el canje manual de las letras para cada nuevo alumno, realizando individualmente la asignación y validación de las fechas de vencimiento. Adicionalmente, se efectuarían controles manuales para identificar y relacionar cada letra con su documento fiscal de referencia.
Si bien esta alternativa permitiría mantener la continuidad operativa, implicaría un incremento considerable de horas operativas, mayores tiempos de procesamiento y un mayor riesgo de errores y reprocesos, especialmente considerando el volumen de alumnos y programas involucrados.</v>
      </c>
      <c r="S351" s="126" t="str">
        <f>[1]Sheet1!S351</f>
        <v>Con la implementación de la mejora, el aplicativo de canje masivo de letras deberá permitir realizar el proceso de manera masiva, asignando una fecha de vencimiento específica para cada letra, de acuerdo con el cronograma de pagos definido para cada alumno, sin depender exclusivamente de intervalos fijos de 30 días.  El proceso deberá permitir que, al realizar el canje de los alumnos de maestrías y diplomados, las letras se generen automáticamente con las fechas de vencimiento correspondientes, reduciendo la necesidad de intervención y ajustes manuales por parte del equipo de Facturación.  Asimismo, el sistema deberá generar un reporte de trazabilidad que permita identificar cada letra generada y el documento fiscal de referencia al que corresponde. De esta manera, se podrá consultar y validar fácilmente la relación entre la letra y su documento de origen, facilitando las labores de seguimiento, conciliación y control.  Con este nuevo escenario, el proceso podrá atender de manera eficiente el volumen de alumnos de los más de 40 programas de maestría y diplomados, evitando que cada nuevo canje tenga que ser procesado individualmente. Se espera reducir significativamente los tiempos operativos, minimizar errores y reprocesos, mejorar la trazabilidad de las operaciones y asegurar un mayor control sobre la cartera generada.</v>
      </c>
      <c r="T351" s="126" t="str">
        <f>[1]Sheet1!T351</f>
        <v>Proceso de facturación, Venta, matrícula y Cobranza</v>
      </c>
      <c r="U351" s="126" t="str">
        <f>[1]Sheet1!U351</f>
        <v>Todos</v>
      </c>
      <c r="V351" s="126" t="str">
        <f>[1]Sheet1!V351</f>
        <v>Excelencia operativa</v>
      </c>
      <c r="W351" s="126" t="str">
        <f>[1]Sheet1!W351</f>
        <v>No</v>
      </c>
      <c r="X351" s="126" t="str">
        <f>[1]Sheet1!X351</f>
        <v>No cuantificado o S/0</v>
      </c>
      <c r="Y351" s="126" t="str">
        <f>[1]Sheet1!Y351</f>
        <v>Mayor precisión en la asignación de fechas de vencimiento,Reducción del riesgo de errores operativos,Mejora en el control, seguimiento y conciliación de la cartera,Mayor capacidad para atender el crecimiento del volumen de alumnos y programas,Mejor aprovechamiento del tiempo del equipo de Facturación, reduciendo tareas operativas repetitivas</v>
      </c>
      <c r="Z351" s="45" t="str">
        <f>[1]Sheet1!Z351</f>
        <v>https://educorpperu-my.sharepoint.com/personal/diana_zapata_laureate_pe1/_layouts/15/Doc.aspx?sourcedoc=%7B8D87AB72-7A7D-4668-BD1C-D30214A13F2B%7D&amp;file=Gesti%C3%B3n%20de%20iniciativas%20-%20Mejoras%20Canje%20Masivo_Marco%20Zu%C3%B1iga%20Leiva.pptx&amp;action=edit&amp;mobileredirect=true</v>
      </c>
      <c r="AA351" s="45">
        <f>[1]Sheet1!AA351</f>
        <v>2.7</v>
      </c>
    </row>
    <row r="352" spans="1:27" ht="260.25" customHeight="1">
      <c r="A352" s="45">
        <f>[1]Sheet1!A352</f>
        <v>382</v>
      </c>
      <c r="B352" s="125">
        <f>[1]Sheet1!B352</f>
        <v>46273.344479166699</v>
      </c>
      <c r="C352" s="125">
        <f>[1]Sheet1!C352</f>
        <v>46273.387511574103</v>
      </c>
      <c r="D352" s="126" t="str">
        <f>[1]Sheet1!D352</f>
        <v>javier.santiago@laureate.pe</v>
      </c>
      <c r="E352" s="126" t="str">
        <f>[1]Sheet1!E352</f>
        <v>Javier Santiago Modesto</v>
      </c>
      <c r="F352" s="45" t="str">
        <f>[1]Sheet1!F352</f>
        <v>Alumnos NO EGRESADOS y con 26 CRÉDITOS O MENOS puedan realizar el proceso de trámite carpeta bachiller.</v>
      </c>
      <c r="G352" s="45" t="str">
        <f>[1]Sheet1!G352</f>
        <v>Necesitamos asegurar que los alumnos no egresados y con 26 créditos o menos puedan realizar correctamente el proceso de trámite de carpeta de bachiller, para garantizar que los estudiantes que cumplen con esta condición tengan acceso oportuno al trámite, logrando que el 100% de los alumnos que cumplan los criterios establecidos puedan iniciar y completar correctamente el proceso.</v>
      </c>
      <c r="H352" s="45" t="str">
        <f>[1]Sheet1!H352</f>
        <v>UPN</v>
      </c>
      <c r="I352" s="126" t="str">
        <f>[1]Sheet1!I352</f>
        <v>Mónica García - VP Operaciones Digitales y Online</v>
      </c>
      <c r="J352" s="126" t="str">
        <f>[1]Sheet1!J352</f>
        <v>Gianfranco Espinoza Daniel</v>
      </c>
      <c r="K352" s="126" t="str">
        <f>[1]Sheet1!K352</f>
        <v>https://educorpperu.sharepoint.com/:f:/s/Repositorio_EquipoCentral/dit/portafoliosyp/IgAQEav2GpHtRbyHgBtULt31ATZontlINdEpzXAAftIQTwE?e=xENshd</v>
      </c>
      <c r="L352" s="126" t="str">
        <f>[1]Sheet1!L352</f>
        <v>Carla Arias-Schreiber</v>
      </c>
      <c r="M352" s="82">
        <f>[1]Sheet1!M352</f>
        <v>46295</v>
      </c>
      <c r="N352" s="82" t="str">
        <f>[1]Sheet1!N352</f>
        <v>No</v>
      </c>
      <c r="O352" s="126">
        <f>[1]Sheet1!O352</f>
        <v>0</v>
      </c>
      <c r="P352" s="126">
        <f>[1]Sheet1!P352</f>
        <v>0</v>
      </c>
      <c r="Q352" s="126" t="str">
        <f>[1]Sheet1!Q352</f>
        <v>Otro</v>
      </c>
      <c r="R352" s="126" t="str">
        <f>[1]Sheet1!R352</f>
        <v>Actualmente, los alumnos no egresados y con 26 créditos o menos no cuentan con la posibilidad de realizar el proceso de trámite de carpeta de bachiller de manera adecuada, debido a que la condición establecida para el acceso al trámite no contempla correctamente esta situación. Esto puede generar restricciones innecesarias, dificultades en la gestión del trámite y demoras para los estudiantes que cumplen con los criterios definidos.</v>
      </c>
      <c r="S352" s="126" t="str">
        <f>[1]Sheet1!S352</f>
        <v>Se espera que el sistema permita a los alumnos no egresados y con 26 créditos o menos realizar correctamente el proceso de trámite de carpeta de bachiller, siempre que cumplan con las condiciones establecidas por el negocio. El proceso deberá identificar automáticamente a los estudiantes que cumplen este criterio y habilitarles el acceso al trámite, evitando restricciones o bloqueos que no correspondan.</v>
      </c>
      <c r="T352" s="126" t="str">
        <f>[1]Sheet1!T352</f>
        <v>Departamento de Grados y Títulos, Trámites y Experiencia del Estudiante.</v>
      </c>
      <c r="U352" s="126" t="str">
        <f>[1]Sheet1!U352</f>
        <v>Alumnos</v>
      </c>
      <c r="V352" s="126" t="str">
        <f>[1]Sheet1!V352</f>
        <v>Excelencia académica</v>
      </c>
      <c r="W352" s="126" t="str">
        <f>[1]Sheet1!W352</f>
        <v>No</v>
      </c>
      <c r="X352" s="126" t="str">
        <f>[1]Sheet1!X352</f>
        <v>No cuantificado o S/0</v>
      </c>
      <c r="Y352" s="126" t="str">
        <f>[1]Sheet1!Y352</f>
        <v>Mejora de la experiencia del estudiante, Optimización de la gestión administrativa y Reducción de inconvenientes y consultas.</v>
      </c>
      <c r="Z352" s="45" t="str">
        <f>[1]Sheet1!Z352</f>
        <v>https://educorpperu-my.sharepoint.com/personal/diana_zapata_laureate_pe1/_layouts/15/Doc.aspx?sourcedoc=%7BA7C0564C-6CFC-44D6-A644-16198A3FD042%7D&amp;file=Solicitud%20de%20requerimientos%20Idea%20nueva%20y%20mejo_Javier%20Santiago%20Mode%204.pptx&amp;action=edit&amp;mobileredirect=true</v>
      </c>
      <c r="AA352" s="45">
        <f>[1]Sheet1!AA352</f>
        <v>1.4</v>
      </c>
    </row>
    <row r="353" spans="1:27" ht="260.25" customHeight="1">
      <c r="A353" s="66">
        <f>[1]Sheet1!A353</f>
        <v>383</v>
      </c>
      <c r="B353" s="125">
        <f>[1]Sheet1!B353</f>
        <v>46273.634062500001</v>
      </c>
      <c r="C353" s="125">
        <f>[1]Sheet1!C353</f>
        <v>46273.903171296297</v>
      </c>
      <c r="D353" s="126" t="str">
        <f>[1]Sheet1!D353</f>
        <v>gali.garcia@upc.pe</v>
      </c>
      <c r="E353" s="126" t="str">
        <f>[1]Sheet1!E353</f>
        <v>Gali Garcia Palomino</v>
      </c>
      <c r="F353" s="45" t="str">
        <f>[1]Sheet1!F353</f>
        <v>Configuración de Sistema para replicar proceso de matrícula de WeTALK Inglés para el programa WeTALK Portugués</v>
      </c>
      <c r="G353" s="45" t="str">
        <f>[1]Sheet1!G353</f>
        <v>Configurar el sistema para replicar el proceso de matrícula de WeTALK Inglés UPN en el programa de WeTALK Portugués UPN, para eliminar diferencias operativas y manuales entre ambos procesos, logrando una matrícula estandarizada, una mejor experiencia para el estudiante y una mayor eficiencia operativa</v>
      </c>
      <c r="H353" s="45" t="str">
        <f>[1]Sheet1!H353</f>
        <v>UPC</v>
      </c>
      <c r="I353" s="126" t="str">
        <f>[1]Sheet1!I353</f>
        <v>Milagros Morgan - Rectorado UPC</v>
      </c>
      <c r="J353" s="126" t="str">
        <f>[1]Sheet1!J353</f>
        <v>Gali Giovana Garcia Palomino</v>
      </c>
      <c r="K353" s="126" t="str">
        <f>[1]Sheet1!K353</f>
        <v>https://educorpperu-my.sharepoint.com/personal/diana_zapata_laureate_pe1/_layouts/15/Doc.aspx?sourcedoc=%7B1A4CA6C1-D628-4272-A680-AEB89FF3FD92%7D&amp;file=Aprobaci%C3%B3n%20iniciativa_Gali%20Garcia%20Palomino.docx&amp;action=default&amp;mobileredirect=true</v>
      </c>
      <c r="L353" s="126" t="str">
        <f>[1]Sheet1!L353</f>
        <v>Ángela Lucano</v>
      </c>
      <c r="M353" s="82">
        <f>[1]Sheet1!M353</f>
        <v>46356</v>
      </c>
      <c r="N353" s="82" t="str">
        <f>[1]Sheet1!N353</f>
        <v>Sí</v>
      </c>
      <c r="O353" s="126" t="str">
        <f>[1]Sheet1!O353</f>
        <v>G&amp;A</v>
      </c>
      <c r="P353" s="126" t="str">
        <f>[1]Sheet1!P353</f>
        <v>76592</v>
      </c>
      <c r="Q353" s="126" t="str">
        <f>[1]Sheet1!Q353</f>
        <v>Otro</v>
      </c>
      <c r="R353" s="126" t="str">
        <f>[1]Sheet1!R353</f>
        <v>El programa de Portugués ha iniciado su operación bajo WeTALK, pero actualmente el sistema no dispone de la configuración necesaria para soportar el proceso de matrícula bajo el mismo modelo utilizado para Inglés WeTALK UPN. Esto genera demoras, inconsistencias en la atención y ralentiza las matrículas obstaculizando mayores conversiones.</v>
      </c>
      <c r="S353" s="126" t="str">
        <f>[1]Sheet1!S353</f>
        <v>Una vez implementada la iniciativa, el programa de WeTALK Portugués para UPN operará bajo el mismo proceso de matrícula de WeTALK Inglés para UPN, con un flujo estandarizado, integrado y alineado a los procesos institucionales. Esto permitirá gestionar las matrículas de manera eficiente, convertir más matrículas, reducir actividades manuales y riesgos operativos, y brindar una atención homogénea y oportuna a los estudiantes.</v>
      </c>
      <c r="T353" s="126" t="str">
        <f>[1]Sheet1!T353</f>
        <v>Procesos: Matrícula, Gestión de estudiantes / Áreas impactadas: WeTALK, Admisión, Mesa de Ayuda, TI</v>
      </c>
      <c r="U353" s="126" t="str">
        <f>[1]Sheet1!U353</f>
        <v>Alumnos</v>
      </c>
      <c r="V353" s="126" t="str">
        <f>[1]Sheet1!V353</f>
        <v>Crecimiento escalable</v>
      </c>
      <c r="W353" s="126" t="str">
        <f>[1]Sheet1!W353</f>
        <v>No</v>
      </c>
      <c r="X353" s="126" t="str">
        <f>[1]Sheet1!X353</f>
        <v>Mayor a S/500,000.00</v>
      </c>
      <c r="Y353" s="126" t="str">
        <f>[1]Sheet1!Y353</f>
        <v xml:space="preserve">Capacidad para atender más matrículas por ciclo y anuales, incrementando el ratio de conversión de matriculados.
Estandarización del proceso de matrícula del programa de Portugués bajo el modelo operativo de WeTALK.
Mejora en la experiencia del estudiante 
Reducción de actividades manuales y de riesgos operativos durante la matrícula.
</v>
      </c>
      <c r="Z353" s="45" t="str">
        <f>[1]Sheet1!Z353</f>
        <v>https://educorpperu-my.sharepoint.com/personal/diana_zapata_laureate_pe1/_layouts/15/Doc.aspx?sourcedoc=%7B49A1DC6F-5FBB-4CB2-8909-827468E8094B%7D&amp;file=Requerimiento_Automatizaci%C3%B3n%20Matr%C3%ADcula%20WeTALK_Gali%20Garcia%20Palomino.pptx&amp;action=edit&amp;mobileredirect=true</v>
      </c>
      <c r="AA353" s="45">
        <f>[1]Sheet1!AA353</f>
        <v>2</v>
      </c>
    </row>
    <row r="354" spans="1:27" ht="260.25" customHeight="1">
      <c r="A354" s="66">
        <f>[1]Sheet1!A354</f>
        <v>384</v>
      </c>
      <c r="B354" s="125">
        <f>[1]Sheet1!B354</f>
        <v>46274.420520833301</v>
      </c>
      <c r="C354" s="125">
        <f>[1]Sheet1!C354</f>
        <v>46274.425150463001</v>
      </c>
      <c r="D354" s="126" t="str">
        <f>[1]Sheet1!D354</f>
        <v>franco.vera@laureate.pe</v>
      </c>
      <c r="E354" s="126" t="str">
        <f>[1]Sheet1!E354</f>
        <v>Franco Manuel Vera Sanchez</v>
      </c>
      <c r="F354" s="45" t="str">
        <f>[1]Sheet1!F354</f>
        <v>Sede Ica UPN</v>
      </c>
      <c r="G354" s="45" t="str">
        <f>[1]Sheet1!G354</f>
        <v>Revisión integral del frente Aplicaciones</v>
      </c>
      <c r="H354" s="45" t="str">
        <f>[1]Sheet1!H354</f>
        <v>UPN</v>
      </c>
      <c r="I354" s="126" t="str">
        <f>[1]Sheet1!I354</f>
        <v>Álvaro Valdez - VP Operaciones</v>
      </c>
      <c r="J354" s="126" t="str">
        <f>[1]Sheet1!J354</f>
        <v>Sharon Chou</v>
      </c>
      <c r="K354" s="126" t="str">
        <f>[1]Sheet1!K354</f>
        <v>https://educorpperu-my.sharepoint.com/personal/diana_zapata_laureate_pe1/Documents/Aplicaciones/Microsoft%20Forms/REGISTRO%20DE%20INICIATIVAS%20-%20GESTI%C3%93N%20DE%20LA%20DEMANDA%20(2%201/Pregunta/VB%20UPN%20Ica%20y%20Piura_Franco%20Manuel%20Vera%20S%201.pdf</v>
      </c>
      <c r="L354" s="126" t="str">
        <f>[1]Sheet1!L354</f>
        <v>Franco Vera</v>
      </c>
      <c r="M354" s="82">
        <f>[1]Sheet1!M354</f>
        <v>46447</v>
      </c>
      <c r="N354" s="82" t="str">
        <f>[1]Sheet1!N354</f>
        <v>No</v>
      </c>
      <c r="O354" s="126">
        <f>[1]Sheet1!O354</f>
        <v>0</v>
      </c>
      <c r="P354" s="126">
        <f>[1]Sheet1!P354</f>
        <v>0</v>
      </c>
      <c r="Q354" s="126" t="str">
        <f>[1]Sheet1!Q354</f>
        <v>Otro</v>
      </c>
      <c r="R354" s="126" t="str">
        <f>[1]Sheet1!R354</f>
        <v>Completar el Gantt de actividades desde el frente de TI -Aplicaciones</v>
      </c>
      <c r="S354" s="126" t="str">
        <f>[1]Sheet1!S354</f>
        <v>Completar el Gantt de actividades desde el frente de TI - Aplicaciones</v>
      </c>
      <c r="T354" s="126" t="str">
        <f>[1]Sheet1!T354</f>
        <v>VP TTD</v>
      </c>
      <c r="U354" s="126" t="str">
        <f>[1]Sheet1!U354</f>
        <v>Todos</v>
      </c>
      <c r="V354" s="126" t="str">
        <f>[1]Sheet1!V354</f>
        <v>Crecimiento escalable</v>
      </c>
      <c r="W354" s="126" t="str">
        <f>[1]Sheet1!W354</f>
        <v>No</v>
      </c>
      <c r="X354" s="126" t="str">
        <f>[1]Sheet1!X354</f>
        <v>Menor a S/100,000.00</v>
      </c>
      <c r="Y354" s="126" t="str">
        <f>[1]Sheet1!Y354</f>
        <v>Nueva sede UPN Ica</v>
      </c>
      <c r="Z354" s="45" t="str">
        <f>[1]Sheet1!Z354</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pdf</v>
      </c>
      <c r="AA354" s="45">
        <f>[1]Sheet1!AA354</f>
        <v>1.55</v>
      </c>
    </row>
    <row r="355" spans="1:27" ht="260.25" customHeight="1">
      <c r="A355" s="45">
        <f>[1]Sheet1!A355</f>
        <v>385</v>
      </c>
      <c r="B355" s="125">
        <f>[1]Sheet1!B355</f>
        <v>46274.425196759301</v>
      </c>
      <c r="C355" s="125">
        <f>[1]Sheet1!C355</f>
        <v>46274.426759259302</v>
      </c>
      <c r="D355" s="126" t="str">
        <f>[1]Sheet1!D355</f>
        <v>franco.vera@laureate.pe</v>
      </c>
      <c r="E355" s="126" t="str">
        <f>[1]Sheet1!E355</f>
        <v>Franco Manuel Vera Sanchez</v>
      </c>
      <c r="F355" s="45" t="str">
        <f>[1]Sheet1!F355</f>
        <v>Sede Ica UPN</v>
      </c>
      <c r="G355" s="45" t="str">
        <f>[1]Sheet1!G355</f>
        <v>Revisión integral del frente TI - Aceleradora</v>
      </c>
      <c r="H355" s="45" t="str">
        <f>[1]Sheet1!H355</f>
        <v>UPN</v>
      </c>
      <c r="I355" s="126" t="str">
        <f>[1]Sheet1!I355</f>
        <v>Álvaro Valdez - VP Operaciones</v>
      </c>
      <c r="J355" s="126" t="str">
        <f>[1]Sheet1!J355</f>
        <v>Sharon Chou</v>
      </c>
      <c r="K355" s="126" t="str">
        <f>[1]Sheet1!K355</f>
        <v>https://educorpperu-my.sharepoint.com/personal/diana_zapata_laureate_pe1/Documents/Aplicaciones/Microsoft%20Forms/REGISTRO%20DE%20INICIATIVAS%20-%20GESTI%C3%93N%20DE%20LA%20DEMANDA%20(2%201/Pregunta/VB%20UPN%20Ica%20y%20Piura_Franco%20Manuel%20Vera%20S%202.pdf</v>
      </c>
      <c r="L355" s="126" t="str">
        <f>[1]Sheet1!L355</f>
        <v>Franco Vera</v>
      </c>
      <c r="M355" s="82">
        <f>[1]Sheet1!M355</f>
        <v>46447</v>
      </c>
      <c r="N355" s="82" t="str">
        <f>[1]Sheet1!N355</f>
        <v>No</v>
      </c>
      <c r="O355" s="126">
        <f>[1]Sheet1!O355</f>
        <v>0</v>
      </c>
      <c r="P355" s="126">
        <f>[1]Sheet1!P355</f>
        <v>0</v>
      </c>
      <c r="Q355" s="126" t="str">
        <f>[1]Sheet1!Q355</f>
        <v>Otro</v>
      </c>
      <c r="R355" s="126" t="str">
        <f>[1]Sheet1!R355</f>
        <v>Completar el Gantt de actividades desde el frente de TI - Digital Tech</v>
      </c>
      <c r="S355" s="126" t="str">
        <f>[1]Sheet1!S355</f>
        <v>Completar el Gantt de actividades desde el frente de TI - Digital Tech</v>
      </c>
      <c r="T355" s="126" t="str">
        <f>[1]Sheet1!T355</f>
        <v>VP TTD</v>
      </c>
      <c r="U355" s="126" t="str">
        <f>[1]Sheet1!U355</f>
        <v>Todos</v>
      </c>
      <c r="V355" s="126" t="str">
        <f>[1]Sheet1!V355</f>
        <v>Crecimiento escalable</v>
      </c>
      <c r="W355" s="126" t="str">
        <f>[1]Sheet1!W355</f>
        <v>No</v>
      </c>
      <c r="X355" s="126" t="str">
        <f>[1]Sheet1!X355</f>
        <v>No cuantificado o S/0</v>
      </c>
      <c r="Y355" s="126" t="str">
        <f>[1]Sheet1!Y355</f>
        <v>Nueva sede UPN Ica</v>
      </c>
      <c r="Z355" s="45" t="str">
        <f>[1]Sheet1!Z355</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201.pdf</v>
      </c>
      <c r="AA355" s="45">
        <f>[1]Sheet1!AA355</f>
        <v>1.4</v>
      </c>
    </row>
    <row r="356" spans="1:27" ht="260.25" customHeight="1">
      <c r="A356" s="45">
        <f>[1]Sheet1!A356</f>
        <v>386</v>
      </c>
      <c r="B356" s="125">
        <f>[1]Sheet1!B356</f>
        <v>46274.4296412037</v>
      </c>
      <c r="C356" s="125">
        <f>[1]Sheet1!C356</f>
        <v>46274.431157407402</v>
      </c>
      <c r="D356" s="126" t="str">
        <f>[1]Sheet1!D356</f>
        <v>franco.vera@laureate.pe</v>
      </c>
      <c r="E356" s="126" t="str">
        <f>[1]Sheet1!E356</f>
        <v>Franco Manuel Vera Sanchez</v>
      </c>
      <c r="F356" s="45" t="str">
        <f>[1]Sheet1!F356</f>
        <v>Sede Piura UPN</v>
      </c>
      <c r="G356" s="45" t="str">
        <f>[1]Sheet1!G356</f>
        <v>Revisión integral del frente TI - Aplicaciones</v>
      </c>
      <c r="H356" s="45" t="str">
        <f>[1]Sheet1!H356</f>
        <v>UPN</v>
      </c>
      <c r="I356" s="126" t="str">
        <f>[1]Sheet1!I356</f>
        <v>Álvaro Valdez - VP Operaciones</v>
      </c>
      <c r="J356" s="126" t="str">
        <f>[1]Sheet1!J356</f>
        <v>Sharon Chou</v>
      </c>
      <c r="K356" s="126" t="str">
        <f>[1]Sheet1!K356</f>
        <v>https://educorpperu-my.sharepoint.com/personal/diana_zapata_laureate_pe1/Documents/Aplicaciones/Microsoft%20Forms/REGISTRO%20DE%20INICIATIVAS%20-%20GESTI%C3%93N%20DE%20LA%20DEMANDA%20(2%201/Pregunta/VB%20UPN%20Ica%20y%20Piura_Franco%20Manuel%20Vera%20S%203.pdf</v>
      </c>
      <c r="L356" s="126" t="str">
        <f>[1]Sheet1!L356</f>
        <v>Franco Vera</v>
      </c>
      <c r="M356" s="82">
        <f>[1]Sheet1!M356</f>
        <v>46447</v>
      </c>
      <c r="N356" s="82" t="str">
        <f>[1]Sheet1!N356</f>
        <v>No</v>
      </c>
      <c r="O356" s="126">
        <f>[1]Sheet1!O356</f>
        <v>0</v>
      </c>
      <c r="P356" s="126">
        <f>[1]Sheet1!P356</f>
        <v>0</v>
      </c>
      <c r="Q356" s="126" t="str">
        <f>[1]Sheet1!Q356</f>
        <v>Otro</v>
      </c>
      <c r="R356" s="126" t="str">
        <f>[1]Sheet1!R356</f>
        <v>Completar el Gantt de actividades desde el frente de TI - Aplicaciones</v>
      </c>
      <c r="S356" s="126" t="str">
        <f>[1]Sheet1!S356</f>
        <v>Completar el Gantt de actividades desde el frente de TI - Aplicaciones</v>
      </c>
      <c r="T356" s="126" t="str">
        <f>[1]Sheet1!T356</f>
        <v>VP TTD</v>
      </c>
      <c r="U356" s="126" t="str">
        <f>[1]Sheet1!U356</f>
        <v>Todos</v>
      </c>
      <c r="V356" s="126" t="str">
        <f>[1]Sheet1!V356</f>
        <v>Crecimiento escalable</v>
      </c>
      <c r="W356" s="126" t="str">
        <f>[1]Sheet1!W356</f>
        <v>No</v>
      </c>
      <c r="X356" s="126" t="str">
        <f>[1]Sheet1!X356</f>
        <v>No cuantificado o S/0</v>
      </c>
      <c r="Y356" s="126" t="str">
        <f>[1]Sheet1!Y356</f>
        <v>Nueva sede UPN Piura</v>
      </c>
      <c r="Z356" s="45" t="str">
        <f>[1]Sheet1!Z356</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202.pdf</v>
      </c>
      <c r="AA356" s="45">
        <f>[1]Sheet1!AA356</f>
        <v>1.4</v>
      </c>
    </row>
    <row r="357" spans="1:27" ht="260.25" customHeight="1">
      <c r="A357" s="45">
        <f>[1]Sheet1!A357</f>
        <v>387</v>
      </c>
      <c r="B357" s="125">
        <f>[1]Sheet1!B357</f>
        <v>46274.431192129603</v>
      </c>
      <c r="C357" s="125">
        <f>[1]Sheet1!C357</f>
        <v>46274.432326388902</v>
      </c>
      <c r="D357" s="126" t="str">
        <f>[1]Sheet1!D357</f>
        <v>franco.vera@laureate.pe</v>
      </c>
      <c r="E357" s="126" t="str">
        <f>[1]Sheet1!E357</f>
        <v>Franco Manuel Vera Sanchez</v>
      </c>
      <c r="F357" s="45" t="str">
        <f>[1]Sheet1!F357</f>
        <v>Sede Piura UPN</v>
      </c>
      <c r="G357" s="45" t="str">
        <f>[1]Sheet1!G357</f>
        <v>Revisión integral del frente TI - Aceleradora</v>
      </c>
      <c r="H357" s="45" t="str">
        <f>[1]Sheet1!H357</f>
        <v>UPN</v>
      </c>
      <c r="I357" s="126" t="str">
        <f>[1]Sheet1!I357</f>
        <v>Álvaro Valdez - VP Operaciones</v>
      </c>
      <c r="J357" s="126" t="str">
        <f>[1]Sheet1!J357</f>
        <v>Sharon Chou</v>
      </c>
      <c r="K357" s="126" t="str">
        <f>[1]Sheet1!K357</f>
        <v>https://educorpperu-my.sharepoint.com/personal/diana_zapata_laureate_pe1/Documents/Aplicaciones/Microsoft%20Forms/REGISTRO%20DE%20INICIATIVAS%20-%20GESTI%C3%93N%20DE%20LA%20DEMANDA%20(2%201/Pregunta/VB%20UPN%20Ica%20y%20Piura_Franco%20Manuel%20Vera%20S%204.pdf</v>
      </c>
      <c r="L357" s="126" t="str">
        <f>[1]Sheet1!L357</f>
        <v>Franco Vera</v>
      </c>
      <c r="M357" s="82">
        <f>[1]Sheet1!M357</f>
        <v>46447</v>
      </c>
      <c r="N357" s="82" t="str">
        <f>[1]Sheet1!N357</f>
        <v>No</v>
      </c>
      <c r="O357" s="126">
        <f>[1]Sheet1!O357</f>
        <v>0</v>
      </c>
      <c r="P357" s="126">
        <f>[1]Sheet1!P357</f>
        <v>0</v>
      </c>
      <c r="Q357" s="126" t="str">
        <f>[1]Sheet1!Q357</f>
        <v>Otro</v>
      </c>
      <c r="R357" s="126" t="str">
        <f>[1]Sheet1!R357</f>
        <v>Completar el Gantt de actividades desde el frente de TI - Digital Tech</v>
      </c>
      <c r="S357" s="126" t="str">
        <f>[1]Sheet1!S357</f>
        <v>Completar el Gantt de actividades desde el frente de TI - Digital Tech</v>
      </c>
      <c r="T357" s="126" t="str">
        <f>[1]Sheet1!T357</f>
        <v>VP TTD</v>
      </c>
      <c r="U357" s="126" t="str">
        <f>[1]Sheet1!U357</f>
        <v>Todos</v>
      </c>
      <c r="V357" s="126" t="str">
        <f>[1]Sheet1!V357</f>
        <v>Crecimiento escalable</v>
      </c>
      <c r="W357" s="126" t="str">
        <f>[1]Sheet1!W357</f>
        <v>No</v>
      </c>
      <c r="X357" s="126" t="str">
        <f>[1]Sheet1!X357</f>
        <v>No cuantificado o S/0</v>
      </c>
      <c r="Y357" s="126" t="str">
        <f>[1]Sheet1!Y357</f>
        <v>Nueva sede UPN Piura</v>
      </c>
      <c r="Z357" s="45" t="str">
        <f>[1]Sheet1!Z357</f>
        <v>https://educorpperu-my.sharepoint.com/personal/diana_zapata_laureate_pe1/Documents/Aplicaciones/Microsoft%20Forms/REGISTRO%20DE%20INICIATIVAS%20-%20GESTI%C3%93N%20DE%20LA%20DEMANDA%20(2%201/Adjuntar%20sustentos%20que%20ayuden%20al%20entendimiento%20de/LRP%20Budget%20and%20CIPS%20-%20Laureate%20Board_Franco%20Manuel%20Vera%20S%203.pdf</v>
      </c>
      <c r="AA357" s="45">
        <f>[1]Sheet1!AA357</f>
        <v>1.4</v>
      </c>
    </row>
    <row r="358" spans="1:27" ht="260.25" customHeight="1">
      <c r="A358" s="45">
        <f>[1]Sheet1!A358</f>
        <v>388</v>
      </c>
      <c r="B358" s="125">
        <f>[1]Sheet1!B358</f>
        <v>46275.6897453704</v>
      </c>
      <c r="C358" s="125">
        <f>[1]Sheet1!C358</f>
        <v>46275.699733796297</v>
      </c>
      <c r="D358" s="126" t="str">
        <f>[1]Sheet1!D358</f>
        <v>gerson.vereau@laureate.pe</v>
      </c>
      <c r="E358" s="126" t="str">
        <f>[1]Sheet1!E358</f>
        <v>Gerson Vereau Rosas</v>
      </c>
      <c r="F358" s="45" t="str">
        <f>[1]Sheet1!F358</f>
        <v>Mejoras en las integraciones de Pagos UPN</v>
      </c>
      <c r="G358" s="45" t="str">
        <f>[1]Sheet1!G358</f>
        <v>Eliminar incidencias recurrentes, reducir la complejidad técnica y disminuir los tiempos de integración de los flujos de publicación y procesamiento de pagos mediante el rediseño de las integraciones y su orquestación con APIs/MuleSoft.</v>
      </c>
      <c r="H358" s="45" t="str">
        <f>[1]Sheet1!H358</f>
        <v>UPN</v>
      </c>
      <c r="I358" s="126" t="str">
        <f>[1]Sheet1!I358</f>
        <v>Martín Santana - Rectorado UPN</v>
      </c>
      <c r="J358" s="126" t="str">
        <f>[1]Sheet1!J358</f>
        <v>Christian E. Quiroz Plefke</v>
      </c>
      <c r="K358" s="126" t="str">
        <f>[1]Sheet1!K358</f>
        <v>https://educorpperu-my.sharepoint.com/personal/diana_zapata_laureate_pe1/Documents/Aplicaciones/Microsoft%20Forms/REGISTRO%20DE%20INICIATIVAS%20-%20GESTI%C3%93N%20DE%20LA%20DEMANDA%20(2%201/Pregunta/kickoff%20evidencia_Gerson%20Vereau%20Rosas.PNG</v>
      </c>
      <c r="L358" s="126" t="str">
        <f>[1]Sheet1!L358</f>
        <v>Gerson Vereau</v>
      </c>
      <c r="M358" s="82">
        <f>[1]Sheet1!M358</f>
        <v>46344</v>
      </c>
      <c r="N358" s="82" t="str">
        <f>[1]Sheet1!N358</f>
        <v>No</v>
      </c>
      <c r="O358" s="126">
        <f>[1]Sheet1!O358</f>
        <v>0</v>
      </c>
      <c r="P358" s="126">
        <f>[1]Sheet1!P358</f>
        <v>0</v>
      </c>
      <c r="Q358" s="126" t="str">
        <f>[1]Sheet1!Q358</f>
        <v>ITSM</v>
      </c>
      <c r="R358" s="126" t="str">
        <f>[1]Sheet1!R358</f>
        <v>Los flujos de publicación y procesamiento de pagos presentan fallas técnicas recurrentes. Además, existen tiempos elevados de integración de hasta más de 4 horas para sincronizar pagos o matrícula con CRM y una alta complejidad técnica por las múltiples conexiones entre Banner, PeopleSoft, CRM, Asbanc y Portal de Pagos. También existe baja visibilidad sobre el estado de los flujos críticos.</v>
      </c>
      <c r="S358" s="126" t="str">
        <f>[1]Sheet1!S358</f>
        <v>Contar con integraciones simplificadas y desacopladas, orquestadas mediante APIs/MuleSoft, con procesamiento síncrono y menor dependencia de componentes como colas, ODS, jobs .NET, PM2, SFTP y crontabs, reduciendo incidencias y tiempos de procesamiento.</v>
      </c>
      <c r="T358" s="126" t="str">
        <f>[1]Sheet1!T358</f>
        <v>Creación y publicación de deudas; retorno de pagos a Banner y CRM; retorno de pagos a PeopleSoft. Impacta las integraciones entre Banner, PeopleSoft, Asbanc, Portal de Pagos y CRM.</v>
      </c>
      <c r="U358" s="126" t="str">
        <f>[1]Sheet1!U358</f>
        <v>Alumnos</v>
      </c>
      <c r="V358" s="126" t="str">
        <f>[1]Sheet1!V358</f>
        <v>Crecimiento escalable</v>
      </c>
      <c r="W358" s="126" t="str">
        <f>[1]Sheet1!W358</f>
        <v>No</v>
      </c>
      <c r="X358" s="126" t="str">
        <f>[1]Sheet1!X358</f>
        <v>No cuantificado o S/0</v>
      </c>
      <c r="Y358" s="126" t="str">
        <f>[1]Sheet1!Y358</f>
        <v>Mayor estabilidad de los flujos de pago, reducción de incidencias, menor complejidad técnica, mayor visibilidad del procesamiento y reducción del tiempo de sincronización de información.</v>
      </c>
      <c r="Z358" s="45" t="str">
        <f>[1]Sheet1!Z358</f>
        <v>https://educorpperu-my.sharepoint.com/personal/diana_zapata_laureate_pe1/_layouts/15/Doc.aspx?sourcedoc=%7BACB1925C-446F-4B8F-B355-C821165829D1%7D&amp;file=Kickoff%20-%20Pagos_UPN%20v1_Gerson%20Vereau%20Rosas.pptx&amp;action=edit&amp;mobileredirect=true; https://educorpperu-my.sharepoint.com/personal/diana_zapata_laureate_pe1/Documents/Aplicaciones/Microsoft%20Forms/REGISTRO%20DE%20INICIATIVAS%20-%20GESTI%C3%93N%20DE%20LA%20DEMANDA%20(2%201/Adjuntar%20sustentos%20que%20ayuden%20al%20entendimiento%20de/cronograma_Gerson%20Vereau%20Rosas.png</v>
      </c>
      <c r="AA358" s="45">
        <f>[1]Sheet1!AA358</f>
        <v>2.2999999999999998</v>
      </c>
    </row>
    <row r="359" spans="1:27" ht="260.25" customHeight="1">
      <c r="A359" s="45">
        <f>[1]Sheet1!A359</f>
        <v>389</v>
      </c>
      <c r="B359" s="125">
        <f>[1]Sheet1!B359</f>
        <v>46279.7129166667</v>
      </c>
      <c r="C359" s="125">
        <f>[1]Sheet1!C359</f>
        <v>46279.734270833302</v>
      </c>
      <c r="D359" s="126" t="str">
        <f>[1]Sheet1!D359</f>
        <v>manuel.castro@upc.pe</v>
      </c>
      <c r="E359" s="126" t="str">
        <f>[1]Sheet1!E359</f>
        <v>Manuel Maguin Castro Chiroque</v>
      </c>
      <c r="F359" s="45" t="str">
        <f>[1]Sheet1!F359</f>
        <v>Solicitud para agregar comunicado a responsables de reservas por ubooking.</v>
      </c>
      <c r="G359" s="45" t="str">
        <f>[1]Sheet1!G359</f>
        <v xml:space="preserve">Necesitamos enviar el mensaje a los responsables de las reservas para comunicarles su responsabilidad en el uso de los espacios y sobre el servicio de soporte en el aula (ubooking). Todo ello en cumplimiento al requerimiento del área legal. </v>
      </c>
      <c r="H359" s="45" t="str">
        <f>[1]Sheet1!H359</f>
        <v>UPC</v>
      </c>
      <c r="I359" s="126" t="str">
        <f>[1]Sheet1!I359</f>
        <v>Álvaro Valdez - VP Operaciones</v>
      </c>
      <c r="J359" s="126" t="str">
        <f>[1]Sheet1!J359</f>
        <v>Manuel Castro Chiroque</v>
      </c>
      <c r="K359" s="126" t="str">
        <f>[1]Sheet1!K359</f>
        <v>https://educorpperu-my.sharepoint.com/personal/diana_zapata_laureate_pe1/Documents/Aplicaciones/Microsoft%20Forms/REGISTRO%20DE%20INICIATIVAS%20-%20GESTI%C3%93N%20DE%20LA%20DEMANDA%20(2%201/Pregunta/Solicitud%20__%20agregar%20texto%20mensaje%20de%20auto%20re_Manuel%20Maguin%20Castro.pdf</v>
      </c>
      <c r="L359" s="126" t="str">
        <f>[1]Sheet1!L359</f>
        <v>Franco Vera</v>
      </c>
      <c r="M359" s="82">
        <f>[1]Sheet1!M359</f>
        <v>46286</v>
      </c>
      <c r="N359" s="82" t="str">
        <f>[1]Sheet1!N359</f>
        <v>No</v>
      </c>
      <c r="O359" s="126">
        <f>[1]Sheet1!O359</f>
        <v>0</v>
      </c>
      <c r="P359" s="126">
        <f>[1]Sheet1!P359</f>
        <v>0</v>
      </c>
      <c r="Q359" s="126" t="str">
        <f>[1]Sheet1!Q359</f>
        <v>Regulatoria</v>
      </c>
      <c r="R359" s="126" t="str">
        <f>[1]Sheet1!R359</f>
        <v xml:space="preserve">Los usuarios de la reservas desconocen la responsabilidad que implica la reserva y sobre el servicio de soporte del equipo de ambientes académicos. </v>
      </c>
      <c r="S359" s="126" t="str">
        <f>[1]Sheet1!S359</f>
        <v>Que los usuarios entiendan la implicancias de las reservas logrando el cumplimineto regulatorio indicado por Legal.</v>
      </c>
      <c r="T359" s="126" t="str">
        <f>[1]Sheet1!T359</f>
        <v>Gestión de reservas por ubooking, servicio de soporte de ambientes académicos y cumplimiento con el área Legal.</v>
      </c>
      <c r="U359" s="126" t="str">
        <f>[1]Sheet1!U359</f>
        <v>Todos</v>
      </c>
      <c r="V359" s="126" t="str">
        <f>[1]Sheet1!V359</f>
        <v>Excelencia operativa</v>
      </c>
      <c r="W359" s="126" t="str">
        <f>[1]Sheet1!W359</f>
        <v>No</v>
      </c>
      <c r="X359" s="126" t="str">
        <f>[1]Sheet1!X359</f>
        <v>No cuantificado o S/0</v>
      </c>
      <c r="Y359" s="126" t="str">
        <f>[1]Sheet1!Y359</f>
        <v>Cumplimiento con lo requerido por el área legal y el resguardo de los espacios reservados por docentes y personal administrativo.</v>
      </c>
      <c r="Z359" s="45" t="str">
        <f>[1]Sheet1!Z359</f>
        <v>https://educorpperu-my.sharepoint.com/personal/diana_zapata_laureate_pe1/_layouts/15/Doc.aspx?sourcedoc=%7B1318FDAB-0EB1-40E3-9361-7F46557937B5%7D&amp;file=Gesti%C3%B3n%20de%20iniciativas%20-%20Proceso%20y%20registro%202_Manuel%20Maguin%20Castro%202.pptx&amp;action=edit&amp;mobileredirect=true</v>
      </c>
      <c r="AA359" s="45">
        <f>[1]Sheet1!AA359</f>
        <v>2.7</v>
      </c>
    </row>
    <row r="360" spans="1:27" ht="69" customHeight="1">
      <c r="A360" s="45">
        <f>[1]Sheet1!A360</f>
        <v>390</v>
      </c>
      <c r="B360" s="125">
        <f>[1]Sheet1!B360</f>
        <v>46280.628564814797</v>
      </c>
      <c r="C360" s="125">
        <f>[1]Sheet1!C360</f>
        <v>46280.637210648099</v>
      </c>
      <c r="D360" s="126" t="str">
        <f>[1]Sheet1!D360</f>
        <v>jean.brache@laureate.pe</v>
      </c>
      <c r="E360" s="126" t="str">
        <f>[1]Sheet1!E360</f>
        <v>Jean Brache Raez</v>
      </c>
      <c r="F360" s="45" t="str">
        <f>[1]Sheet1!F360</f>
        <v>Dashboard Collectability UPN</v>
      </c>
      <c r="G360" s="45" t="str">
        <f>[1]Sheet1!G360</f>
        <v>Necesitamos el dashboard de collectability de UPN para automatizar el proceso de revisión del control ASC 606 que se da de forma bianual y es parte de los controles de SOX. El objetivo es automatizar el proceso para evitar errores manuales, logrando que la información sea lo más exacta posible.</v>
      </c>
      <c r="H360" s="45" t="str">
        <f>[1]Sheet1!H360</f>
        <v>UPN</v>
      </c>
      <c r="I360" s="126" t="str">
        <f>[1]Sheet1!I360</f>
        <v>Alex Pendavis - VP Finanzas</v>
      </c>
      <c r="J360" s="126" t="str">
        <f>[1]Sheet1!J360</f>
        <v>Keila Pahuacho</v>
      </c>
      <c r="K360" s="126" t="str">
        <f>[1]Sheet1!K360</f>
        <v>https://educorpperu-my.sharepoint.com/personal/diana_zapata_laureate_pe1/Documents/Aplicaciones/Microsoft%20Forms/REGISTRO%20DE%20INICIATIVAS%20-%20GESTI%C3%93N%20DE%20LA%20DEMANDA%20(2%201/Pregunta/Aprobaci%C3%B3n%20Dashboard%20UPN_Jean%20Brache%20Raez.pdf</v>
      </c>
      <c r="L360" s="126" t="str">
        <f>[1]Sheet1!L360</f>
        <v>Franco Vera</v>
      </c>
      <c r="M360" s="82">
        <f>[1]Sheet1!M360</f>
        <v>46508</v>
      </c>
      <c r="N360" s="82" t="str">
        <f>[1]Sheet1!N360</f>
        <v>No</v>
      </c>
      <c r="O360" s="126">
        <f>[1]Sheet1!O360</f>
        <v>0</v>
      </c>
      <c r="P360" s="126">
        <f>[1]Sheet1!P360</f>
        <v>0</v>
      </c>
      <c r="Q360" s="126" t="str">
        <f>[1]Sheet1!Q360</f>
        <v>Otro</v>
      </c>
      <c r="R360" s="126" t="str">
        <f>[1]Sheet1!R360</f>
        <v>Procesos manuales para obtener la información de los reportes asociados al collectability de UPN generando mucho tema de documentación y potenciales errores en la creación de la información respectiva.</v>
      </c>
      <c r="S360" s="126" t="str">
        <f>[1]Sheet1!S360</f>
        <v>El dashboard debe contar con la información ya plasmada en el dashboard de collectability de UPC que se realizó hace un año y tiene como objetivo tener la información del ingreso y cobranza de la institución por un periodo especifico.</v>
      </c>
      <c r="T360" s="126" t="str">
        <f>[1]Sheet1!T360</f>
        <v>Contabilidad (Área técnica, E2G y reporting)</v>
      </c>
      <c r="U360" s="126" t="str">
        <f>[1]Sheet1!U360</f>
        <v>Administrativos</v>
      </c>
      <c r="V360" s="126" t="str">
        <f>[1]Sheet1!V360</f>
        <v>Excelencia operativa</v>
      </c>
      <c r="W360" s="126" t="str">
        <f>[1]Sheet1!W360</f>
        <v>No</v>
      </c>
      <c r="X360" s="126" t="str">
        <f>[1]Sheet1!X360</f>
        <v>No cuantificado o S/0</v>
      </c>
      <c r="Y360" s="126" t="str">
        <f>[1]Sheet1!Y360</f>
        <v>Eficiencia en tiempo (horas hombre), automatización de procesos (menos errores de reportes manuales).</v>
      </c>
      <c r="Z360" s="45" t="str">
        <f>[1]Sheet1!Z360</f>
        <v>https://educorpperu-my.sharepoint.com/personal/diana_zapata_laureate_pe1/_layouts/15/Doc.aspx?sourcedoc=%7B2B9ED013-3C97-4E24-8859-BDAA6B4A5F99%7D&amp;file=Gesti%C3%B3n%20de%20iniciativas%20-%20Proceso%20y%20registro%20(_Jean%20Brache%20Raez.pptx&amp;action=edit&amp;mobileredirect=true</v>
      </c>
      <c r="AA360" s="45">
        <f>[1]Sheet1!AA360</f>
        <v>0.60000000000000009</v>
      </c>
    </row>
    <row r="361" spans="1:27" ht="66.75" customHeight="1">
      <c r="A361" s="45">
        <f>[1]Sheet1!A361</f>
        <v>391</v>
      </c>
      <c r="B361" s="125">
        <f>[1]Sheet1!B361</f>
        <v>46280.637268518498</v>
      </c>
      <c r="C361" s="125">
        <f>[1]Sheet1!C361</f>
        <v>46280.643240740697</v>
      </c>
      <c r="D361" s="126" t="str">
        <f>[1]Sheet1!D361</f>
        <v>jean.brache@laureate.pe</v>
      </c>
      <c r="E361" s="126" t="str">
        <f>[1]Sheet1!E361</f>
        <v>Jean Brache Raez</v>
      </c>
      <c r="F361" s="45" t="str">
        <f>[1]Sheet1!F361</f>
        <v>Dashboard Permanencia UPN</v>
      </c>
      <c r="G361" s="45" t="str">
        <f>[1]Sheet1!G361</f>
        <v>Necesitamos el dashboard de permanencia de UPN para automatizar el proceso de revisión del control ASC 606 que se da de forma anual y es parte de los controles de SOX. El objetivo es automatizar el proceso para evitar errores manuales, logrando que la información sea lo más exacta posible.</v>
      </c>
      <c r="H361" s="45" t="str">
        <f>[1]Sheet1!H361</f>
        <v>UPN</v>
      </c>
      <c r="I361" s="126" t="str">
        <f>[1]Sheet1!I361</f>
        <v>Alex Pendavis - VP Finanzas</v>
      </c>
      <c r="J361" s="126" t="str">
        <f>[1]Sheet1!J361</f>
        <v>Keila Pahuacho</v>
      </c>
      <c r="K361" s="126" t="str">
        <f>[1]Sheet1!K361</f>
        <v>https://educorpperu-my.sharepoint.com/personal/diana_zapata_laureate_pe1/Documents/Aplicaciones/Microsoft%20Forms/REGISTRO%20DE%20INICIATIVAS%20-%20GESTI%C3%93N%20DE%20LA%20DEMANDA%20(2%201/Pregunta/Aprobaci%C3%B3n%20Dashboard%20UPN_Jean%20Brache%20Raez%201.pdf</v>
      </c>
      <c r="L361" s="126" t="str">
        <f>[1]Sheet1!L361</f>
        <v>Franco Vera</v>
      </c>
      <c r="M361" s="82">
        <f>[1]Sheet1!M361</f>
        <v>46539</v>
      </c>
      <c r="N361" s="82" t="str">
        <f>[1]Sheet1!N361</f>
        <v>No</v>
      </c>
      <c r="O361" s="126">
        <f>[1]Sheet1!O361</f>
        <v>0</v>
      </c>
      <c r="P361" s="126">
        <f>[1]Sheet1!P361</f>
        <v>0</v>
      </c>
      <c r="Q361" s="126" t="str">
        <f>[1]Sheet1!Q361</f>
        <v>Otro</v>
      </c>
      <c r="R361" s="126" t="str">
        <f>[1]Sheet1!R361</f>
        <v>Procesos manuales para obtener la información de los reportes asociados a permanencia de UPN generando mucho tema de documentación y potenciales errores en la creación de la información respectiva.</v>
      </c>
      <c r="S361" s="126" t="str">
        <f>[1]Sheet1!S361</f>
        <v>Se espera que la herramienta sea un simil del dashboard de permanencia de UPC donde obtenemos el dato del promedio de estudios de los alumnos matriculados en un año especifico.</v>
      </c>
      <c r="T361" s="126" t="str">
        <f>[1]Sheet1!T361</f>
        <v>Contabilidad (Área técnica, E2G y reporting)</v>
      </c>
      <c r="U361" s="126" t="str">
        <f>[1]Sheet1!U361</f>
        <v>Administrativos</v>
      </c>
      <c r="V361" s="126" t="str">
        <f>[1]Sheet1!V361</f>
        <v>Excelencia operativa</v>
      </c>
      <c r="W361" s="126" t="str">
        <f>[1]Sheet1!W361</f>
        <v>No</v>
      </c>
      <c r="X361" s="126" t="str">
        <f>[1]Sheet1!X361</f>
        <v>No cuantificado o S/0</v>
      </c>
      <c r="Y361" s="126" t="str">
        <f>[1]Sheet1!Y361</f>
        <v>Eficiencia en tiempo (horas hombre), automatización de procesos (menos errores de reportes manuales).</v>
      </c>
      <c r="Z361" s="45" t="str">
        <f>[1]Sheet1!Z361</f>
        <v>https://educorpperu-my.sharepoint.com/personal/diana_zapata_laureate_pe1/_layouts/15/Doc.aspx?sourcedoc=%7BF61FC638-366C-4D5E-9E6C-AA468DE20AF5%7D&amp;file=Gesti%C3%B3n%20de%20iniciativas%20-%20Proceso%20y%20registro%20(_Jean%20Brache%20Raez%201.pptx&amp;action=edit&amp;mobileredirect=true</v>
      </c>
      <c r="AA361" s="45">
        <f>[1]Sheet1!AA361</f>
        <v>0.60000000000000009</v>
      </c>
    </row>
    <row r="362" spans="1:27" ht="66.75" customHeight="1">
      <c r="A362" s="45">
        <f>[1]Sheet1!A362</f>
        <v>392</v>
      </c>
      <c r="B362" s="125">
        <f>[1]Sheet1!B362</f>
        <v>46283.465358796297</v>
      </c>
      <c r="C362" s="125">
        <f>[1]Sheet1!C362</f>
        <v>46283.5613773148</v>
      </c>
      <c r="D362" s="126" t="str">
        <f>[1]Sheet1!D362</f>
        <v>manuel.castro@upc.pe</v>
      </c>
      <c r="E362" s="126" t="str">
        <f>[1]Sheet1!E362</f>
        <v>Manuel Maguin Castro Chiroque</v>
      </c>
      <c r="F362" s="45" t="str">
        <f>[1]Sheet1!F362</f>
        <v>Plataforma de gestión y administración del servicio de Taxis Laureate UPC y UPN</v>
      </c>
      <c r="G362" s="45" t="str">
        <f>[1]Sheet1!G362</f>
        <v>Gestionar y administrar los servicios de proveedores de taxis, garantizando un control automatizado, eficiente y auditable.</v>
      </c>
      <c r="H362" s="45" t="str">
        <f>[1]Sheet1!H362</f>
        <v>CORP</v>
      </c>
      <c r="I362" s="126" t="str">
        <f>[1]Sheet1!I362</f>
        <v>Álvaro Valdez - VP Operaciones</v>
      </c>
      <c r="J362" s="126" t="str">
        <f>[1]Sheet1!J362</f>
        <v>Manuel Castro Chiroque</v>
      </c>
      <c r="K362" s="126" t="str">
        <f>[1]Sheet1!K362</f>
        <v>https://educorpperu-my.sharepoint.com/personal/diana_zapata_laureate_pe1/Documents/Aplicaciones/Microsoft%20Forms/REGISTRO%20DE%20INICIATIVAS%20-%20GESTI%C3%93N%20DE%20LA%20DEMANDA%20(2%201/Pregunta/VBSonia_Manuel%20Maguin%20Castro.pdf</v>
      </c>
      <c r="L362" s="126" t="str">
        <f>[1]Sheet1!L362</f>
        <v>Franco Vera</v>
      </c>
      <c r="M362" s="82">
        <f>[1]Sheet1!M362</f>
        <v>46293</v>
      </c>
      <c r="N362" s="82" t="str">
        <f>[1]Sheet1!N362</f>
        <v>No</v>
      </c>
      <c r="O362" s="126">
        <f>[1]Sheet1!O362</f>
        <v>0</v>
      </c>
      <c r="P362" s="126">
        <f>[1]Sheet1!P362</f>
        <v>0</v>
      </c>
      <c r="Q362" s="126" t="str">
        <f>[1]Sheet1!Q362</f>
        <v>Otro</v>
      </c>
      <c r="R362" s="126" t="str">
        <f>[1]Sheet1!R362</f>
        <v xml:space="preserve">El proceso actual del registro de servicios de taxis se hace mediante un excel y dicho registro lo genera el proveedor, no teniendo un control y gobierno sobre las transacciones regustradas y facturadas posteriormente. </v>
      </c>
      <c r="S362" s="126" t="str">
        <f>[1]Sheet1!S362</f>
        <v>Gestión y administración de todos los servicios de taxis mediante una plataforma de gestión.</v>
      </c>
      <c r="T362" s="126" t="str">
        <f>[1]Sheet1!T362</f>
        <v>Servicios de taxis para UPC, UPN y Laureate</v>
      </c>
      <c r="U362" s="126" t="str">
        <f>[1]Sheet1!U362</f>
        <v>Administrativos</v>
      </c>
      <c r="V362" s="126" t="str">
        <f>[1]Sheet1!V362</f>
        <v>Excelencia operativa</v>
      </c>
      <c r="W362" s="126" t="str">
        <f>[1]Sheet1!W362</f>
        <v>No</v>
      </c>
      <c r="X362" s="126" t="str">
        <f>[1]Sheet1!X362</f>
        <v>No cuantificado o S/0</v>
      </c>
      <c r="Y362" s="126" t="str">
        <f>[1]Sheet1!Y362</f>
        <v xml:space="preserve">Orden, seguridad, trazabilidad y auditoria sobre datos confiables de servicios de taxis mediante una plataforma web. </v>
      </c>
      <c r="Z362" s="45" t="str">
        <f>[1]Sheet1!Z362</f>
        <v>https://educorpperu-my.sharepoint.com/personal/diana_zapata_laureate_pe1/_layouts/15/Doc.aspx?sourcedoc=%7BC18E2B37-8E3C-4A15-B2D6-25EF67255DA3%7D&amp;file=Gesti%C3%B3n%20de%20iniciativas%20-%20Proceso%20y%20registro%202_Manuel%20Maguin%20Castro%203.pptx&amp;action=edit&amp;mobileredirect=true</v>
      </c>
      <c r="AA362" s="45">
        <f>[1]Sheet1!AA362</f>
        <v>0.60000000000000009</v>
      </c>
    </row>
    <row r="363" spans="1:27" ht="66.75" customHeight="1">
      <c r="A363" s="45">
        <f>[1]Sheet1!A363</f>
        <v>393</v>
      </c>
      <c r="B363" s="125">
        <f>[1]Sheet1!B363</f>
        <v>46286.470509259299</v>
      </c>
      <c r="C363" s="125">
        <f>[1]Sheet1!C363</f>
        <v>46286.481377314798</v>
      </c>
      <c r="D363" s="126" t="str">
        <f>[1]Sheet1!D363</f>
        <v>estefany.castillo@laureate.pe</v>
      </c>
      <c r="E363" s="126" t="str">
        <f>[1]Sheet1!E363</f>
        <v>Estefany Castillo Ayllon</v>
      </c>
      <c r="F363" s="45" t="str">
        <f>[1]Sheet1!F363</f>
        <v>Automatización flujo de NC desde Spring hacia ERP (UPC, CIB, UPN)</v>
      </c>
      <c r="G363" s="45" t="str">
        <f>[1]Sheet1!G363</f>
        <v>Necesitamos automatizar la transferencia de notas de crédito desde Spring hacia el ERP con la finalidad de reducir manualidad, reducir FTE (practicante) y minimizar riesgos en las transferencias.</v>
      </c>
      <c r="H363" s="45" t="str">
        <f>[1]Sheet1!H363</f>
        <v>CORP</v>
      </c>
      <c r="I363" s="126" t="str">
        <f>[1]Sheet1!I363</f>
        <v>Alex Pendavis - VP Finanzas</v>
      </c>
      <c r="J363" s="126" t="str">
        <f>[1]Sheet1!J363</f>
        <v>Estefany Castillo</v>
      </c>
      <c r="K363" s="126" t="str">
        <f>[1]Sheet1!K363</f>
        <v>https://educorpperu-my.sharepoint.com/personal/diana_zapata_laureate_pe1/Documents/Aplicaciones/Microsoft%20Forms/REGISTRO%20DE%20INICIATIVAS%20-%20GESTI%C3%93N%20DE%20LA%20DEMANDA%20(2%201/Pregunta/VB%20Alex%20Pendavis_Estefany%20Castillo%20Ay.pdf</v>
      </c>
      <c r="L363" s="126" t="str">
        <f>[1]Sheet1!L363</f>
        <v>Franco Vera</v>
      </c>
      <c r="M363" s="82">
        <f>[1]Sheet1!M363</f>
        <v>46466</v>
      </c>
      <c r="N363" s="82" t="str">
        <f>[1]Sheet1!N363</f>
        <v>No</v>
      </c>
      <c r="O363" s="126">
        <f>[1]Sheet1!O363</f>
        <v>0</v>
      </c>
      <c r="P363" s="126">
        <f>[1]Sheet1!P363</f>
        <v>0</v>
      </c>
      <c r="Q363" s="126" t="str">
        <f>[1]Sheet1!Q363</f>
        <v>Otro</v>
      </c>
      <c r="R363" s="126" t="str">
        <f>[1]Sheet1!R363</f>
        <v>Actualmente, las notas de crédito a los alumnos no fluyen directamente desde Spring hacia PS. Debido a ello, tenemos que usar una interfaz para conectar ambos sistemas. Este proceso nos consume un FTE practicante de manera permanente. Adicionalmente, genera un riesgo de errores en la transferencia con un posible impacto monetario. Si no se implementa, tendríamos que seguir con una interfaz.</v>
      </c>
      <c r="S363" s="126" t="str">
        <f>[1]Sheet1!S363</f>
        <v>Automatización del flujo de NC hacia el ERP</v>
      </c>
      <c r="T363" s="126" t="str">
        <f>[1]Sheet1!T363</f>
        <v>Tesoreria</v>
      </c>
      <c r="U363" s="126" t="str">
        <f>[1]Sheet1!U363</f>
        <v>Todos</v>
      </c>
      <c r="V363" s="126" t="str">
        <f>[1]Sheet1!V363</f>
        <v>Excelencia operativa</v>
      </c>
      <c r="W363" s="126" t="str">
        <f>[1]Sheet1!W363</f>
        <v>No</v>
      </c>
      <c r="X363" s="126" t="str">
        <f>[1]Sheet1!X363</f>
        <v>Menor a S/100,000.00</v>
      </c>
      <c r="Y363" s="126" t="str">
        <f>[1]Sheet1!Y363</f>
        <v xml:space="preserve">Menor riesgo en los reembolsos hacia los estudiantes. Asimismo, reducción de manualidad para incrementar análisis. </v>
      </c>
      <c r="Z363" s="45" t="str">
        <f>[1]Sheet1!Z363</f>
        <v>https://educorpperu-my.sharepoint.com/personal/diana_zapata_laureate_pe1/_layouts/15/Doc.aspx?sourcedoc=%7BDB9207C3-0AA8-430F-9B02-E29A7EB535D9%7D&amp;file=Gesti%C3%B3n%20de%20iniciativas%20-%20Tesoreria_Estefany%20Castillo%20Ay.pptx&amp;action=edit&amp;mobileredirect=true</v>
      </c>
      <c r="AA363" s="45">
        <f>[1]Sheet1!AA363</f>
        <v>1.35</v>
      </c>
    </row>
    <row r="364" spans="1:27" ht="66.75" customHeight="1">
      <c r="A364" s="45">
        <f>[1]Sheet1!A364</f>
        <v>394</v>
      </c>
      <c r="B364" s="125">
        <f>[1]Sheet1!B364</f>
        <v>46286.453252314801</v>
      </c>
      <c r="C364" s="125">
        <f>[1]Sheet1!C364</f>
        <v>46286.721203703702</v>
      </c>
      <c r="D364" s="126" t="str">
        <f>[1]Sheet1!D364</f>
        <v>carlos.olivera@laureate.pe</v>
      </c>
      <c r="E364" s="126" t="str">
        <f>[1]Sheet1!E364</f>
        <v>Carlos Olivera Fatacioli</v>
      </c>
      <c r="F364" s="45" t="str">
        <f>[1]Sheet1!F364</f>
        <v>Migración a Grade Export V2</v>
      </c>
      <c r="G364" s="45" t="str">
        <f>[1]Sheet1!G364</f>
        <v xml:space="preserve">Necesitamos migrar de la herramienta Grade Export V1 a la V2 para mantener disponible la migración manual y a demanda de las calificaciones de Blackboard UPN al Portal Académico, logrando la actualización oportuna de las notas.
</v>
      </c>
      <c r="H364" s="45" t="str">
        <f>[1]Sheet1!H364</f>
        <v>UPN</v>
      </c>
      <c r="I364" s="126" t="str">
        <f>[1]Sheet1!I364</f>
        <v>Mónica García - VP Operaciones Digitales y Online</v>
      </c>
      <c r="J364" s="126" t="str">
        <f>[1]Sheet1!J364</f>
        <v>Carlos Olivera Fatacioli</v>
      </c>
      <c r="K364" s="126" t="str">
        <f>[1]Sheet1!K364</f>
        <v>https://educorpperu-my.sharepoint.com/personal/diana_zapata_laureate_pe1/Documents/Aplicaciones/Microsoft%20Forms/REGISTRO%20DE%20INICIATIVAS%20-%20GESTI%C3%93N%20DE%20LA%20DEMANDA%20(2%201/Pregunta/VB-Antonio%20Rodriguez_Carlos%20Olivera%20Fatac.pdf</v>
      </c>
      <c r="L364" s="126" t="str">
        <f>[1]Sheet1!L364</f>
        <v>Ángela Lucano</v>
      </c>
      <c r="M364" s="82">
        <f>[1]Sheet1!M364</f>
        <v>46346</v>
      </c>
      <c r="N364" s="82" t="str">
        <f>[1]Sheet1!N364</f>
        <v>No</v>
      </c>
      <c r="O364" s="126">
        <f>[1]Sheet1!O364</f>
        <v>0</v>
      </c>
      <c r="P364" s="126">
        <f>[1]Sheet1!P364</f>
        <v>0</v>
      </c>
      <c r="Q364" s="126" t="str">
        <f>[1]Sheet1!Q364</f>
        <v>Regulatoria</v>
      </c>
      <c r="R364" s="126" t="str">
        <f>[1]Sheet1!R364</f>
        <v xml:space="preserve">Al no migrar a la versión 2 de Grade Export antes del tiempo indicado por el proveedor (31 enero 2027), los docentes no podrán realizar transferencias manuales de sus calificaciones de Blackboard al Portal Académico.
</v>
      </c>
      <c r="S364" s="126" t="str">
        <f>[1]Sheet1!S364</f>
        <v>Tener activo el Export Grade V2 para la primera semana de enero 2027 que es el inicio del ciclo de verano en UPN.</v>
      </c>
      <c r="T364" s="126" t="str">
        <f>[1]Sheet1!T364</f>
        <v xml:space="preserve">Portal Académico
Blackboard LMS UPN.
</v>
      </c>
      <c r="U364" s="126" t="str">
        <f>[1]Sheet1!U364</f>
        <v>Docentes</v>
      </c>
      <c r="V364" s="126" t="str">
        <f>[1]Sheet1!V364</f>
        <v>Excelencia operativa</v>
      </c>
      <c r="W364" s="126" t="str">
        <f>[1]Sheet1!W364</f>
        <v>No</v>
      </c>
      <c r="X364" s="126" t="str">
        <f>[1]Sheet1!X364</f>
        <v>No cuantificado o S/0</v>
      </c>
      <c r="Y364" s="126" t="str">
        <f>[1]Sheet1!Y364</f>
        <v xml:space="preserve">Más de 4 mil docentes tendrán disponible la herramienta
Al tener una transferencia a demanda las notas estarán disponibles  rápidamente para beneficio del estudiante.
</v>
      </c>
      <c r="Z364" s="45" t="str">
        <f>[1]Sheet1!Z364</f>
        <v>https://educorpperu-my.sharepoint.com/personal/diana_zapata_laureate_pe1/_layouts/15/Doc.aspx?sourcedoc=%7BB547D03D-D652-4E06-A901-EA8DC96E7D80%7D&amp;file=Gesti%C3%B3n%20de%20iniciativas%20-%20GradeExport%20V2_Carlos%20Olivera%20Fatac.pptx&amp;action=edit&amp;mobileredirect=true</v>
      </c>
      <c r="AA364" s="45">
        <f>[1]Sheet1!AA364</f>
        <v>2.5499999999999998</v>
      </c>
    </row>
    <row r="365" spans="1:27" ht="66.75" customHeight="1">
      <c r="A365" s="45">
        <f>[1]Sheet1!A365</f>
        <v>395</v>
      </c>
      <c r="B365" s="125">
        <f>[1]Sheet1!B365</f>
        <v>46286.8926041667</v>
      </c>
      <c r="C365" s="125">
        <f>[1]Sheet1!C365</f>
        <v>46286.8956481481</v>
      </c>
      <c r="D365" s="126" t="str">
        <f>[1]Sheet1!D365</f>
        <v>jose.herbozo@laureate.pe</v>
      </c>
      <c r="E365" s="126" t="str">
        <f>[1]Sheet1!E365</f>
        <v>José Paredes Herbozo</v>
      </c>
      <c r="F365" s="45" t="str">
        <f>[1]Sheet1!F365</f>
        <v>Piloto Genesys Copilot: asistencia en tiempo real al asesor comercial.</v>
      </c>
      <c r="G365" s="45" t="str">
        <f>[1]Sheet1!G365</f>
        <v>Asistir al asesor en tiempo real con respuestas, conocimiento y próximos pasos, reduciendo su esfuerzo y estandarizando la atención; disminuir el TMO/AHT; mejorar la conversión comercial; y elevar la calidad y el cumplimiento.</v>
      </c>
      <c r="H365" s="45" t="str">
        <f>[1]Sheet1!H365</f>
        <v>UPC</v>
      </c>
      <c r="I365" s="126" t="str">
        <f>[1]Sheet1!I365</f>
        <v>Ivan Olivares - VP Marketing y Comercial</v>
      </c>
      <c r="J365" s="126" t="str">
        <f>[1]Sheet1!J365</f>
        <v>Jaime Medina Salcedo</v>
      </c>
      <c r="K365" s="126" t="str">
        <f>[1]Sheet1!K365</f>
        <v>https://educorpperu-my.sharepoint.com/personal/diana_zapata_laureate_pe1/Documents/Aplicaciones/Microsoft%20Forms/REGISTRO%20DE%20INICIATIVAS%20-%20GESTI%C3%93N%20DE%20LA%20DEMANDA%20(2%201/Pregunta/olk_U8L1QjHKPo_Jos%C3%A9%20Paredes%20Herbozo.png</v>
      </c>
      <c r="L365" s="126" t="str">
        <f>[1]Sheet1!L365</f>
        <v>Jose Paredes</v>
      </c>
      <c r="M365" s="82">
        <f>[1]Sheet1!M365</f>
        <v>46326</v>
      </c>
      <c r="N365" s="82" t="str">
        <f>[1]Sheet1!N365</f>
        <v>No</v>
      </c>
      <c r="O365" s="126">
        <f>[1]Sheet1!O365</f>
        <v>0</v>
      </c>
      <c r="P365" s="126">
        <f>[1]Sheet1!P365</f>
        <v>0</v>
      </c>
      <c r="Q365" s="126" t="str">
        <f>[1]Sheet1!Q365</f>
        <v>Otro</v>
      </c>
      <c r="R365" s="126" t="str">
        <f>[1]Sheet1!R365</f>
        <v>Los asesores no cuentan con asistencia en tiempo real, lo que extiende el TMO/AHT por búsquedas y silencios. El ACW depende del esfuerzo manual del asesor. La conversión y el manejo de objeciones dependen de la experiencia individual, sin apoyo estandarizado. Y la calidad/cumplimiento (adherencia al speech, FCR, tipificación) son difíciles de estandarizar entre asesores.</v>
      </c>
      <c r="S365" s="126" t="str">
        <f>[1]Sheet1!S365</f>
        <v>Los asesores del piloto cuentan con asistencia en tiempo real dentro de Genesys Cloud, apoyados por una base de conocimiento conectada vía SharePoint. Se logra reducir el TMO/AHT y el ACW, mejorar la conversión comercial y elevar el Quality Score y la adherencia al speech/proceso, estandarizando la atención entre asesores. Con esos resultados (MVP) se evalúa la viabilidad de replicar el piloto en las tres instituciones (UPC, UPN, Cibertec).</v>
      </c>
      <c r="T365" s="126" t="str">
        <f>[1]Sheet1!T365</f>
        <v>Procesos impactados: Atención comercial en tiempo real: argumentación, manejo de objeciones, tipificación y cierre de la interacción (ACW).
Áreas beneficiadas: Ventas/Comercial, Calidad, Operaciones Comerciales, TI.</v>
      </c>
      <c r="U365" s="126" t="str">
        <f>[1]Sheet1!U365</f>
        <v>Administrativos</v>
      </c>
      <c r="V365" s="126" t="str">
        <f>[1]Sheet1!V365</f>
        <v>Excelencia operativa</v>
      </c>
      <c r="W365" s="126" t="str">
        <f>[1]Sheet1!W365</f>
        <v>No</v>
      </c>
      <c r="X365" s="126" t="str">
        <f>[1]Sheet1!X365</f>
        <v>No cuantificado o S/0</v>
      </c>
      <c r="Y365" s="126" t="str">
        <f>[1]Sheet1!Y365</f>
        <v>Estandarización de la atención comercial entre asesores.
Mejora en el manejo de objeciones y argumentación.
Mayor calidad y adherencia al speech/proceso.
Reducción del esfuerzo manual del asesor en la tipificación (ACW).
Aprendizaje para evaluar la viabilidad de réplica en UPC, UPN y Cibertec.</v>
      </c>
      <c r="Z365" s="45" t="str">
        <f>[1]Sheet1!Z365</f>
        <v>https://educorpperu-my.sharepoint.com/personal/diana_zapata_laureate_pe1/_layouts/15/Doc.aspx?sourcedoc=%7BEAA8EBCA-562A-4852-AD47-94FC12F890F1%7D&amp;file=Caso_de_Uso_Genesys_Copilot_Piloto_Jos%C3%A9%20Paredes%20Herbozo.docx&amp;action=default&amp;mobileredirect=true</v>
      </c>
      <c r="AA365" s="45">
        <f>[1]Sheet1!AA365</f>
        <v>0.60000000000000009</v>
      </c>
    </row>
    <row r="366" spans="1:27" ht="66.75" customHeight="1">
      <c r="A366" s="45">
        <f>[1]Sheet1!A366</f>
        <v>396</v>
      </c>
      <c r="B366" s="125">
        <f>[1]Sheet1!B366</f>
        <v>46287.361562500002</v>
      </c>
      <c r="C366" s="125">
        <f>[1]Sheet1!C366</f>
        <v>46287.387499999997</v>
      </c>
      <c r="D366" s="126" t="str">
        <f>[1]Sheet1!D366</f>
        <v>HECTOR.VIALE@UPC.PE</v>
      </c>
      <c r="E366" s="126" t="str">
        <f>[1]Sheet1!E366</f>
        <v>Hector Viale Tudela</v>
      </c>
      <c r="F366" s="45" t="str">
        <f>[1]Sheet1!F366</f>
        <v>PROYECTO OEP - Matrícula en línea DPA debido a la necesidad de eliminar los pagos por OEPs</v>
      </c>
      <c r="G366" s="45" t="str">
        <f>[1]Sheet1!G366</f>
        <v>Matrícula en línea DPA para eliminar los pagos por OEPs para lograr eficiencias (S/ 56,000 anuales), reducir los tiempos de preparación para la matrícula.</v>
      </c>
      <c r="H366" s="45" t="str">
        <f>[1]Sheet1!H366</f>
        <v>UPC</v>
      </c>
      <c r="I366" s="126" t="str">
        <f>[1]Sheet1!I366</f>
        <v>Milagros Morgan - Rectorado UPC</v>
      </c>
      <c r="J366" s="126" t="str">
        <f>[1]Sheet1!J366</f>
        <v>Héctor Viale</v>
      </c>
      <c r="K366" s="126" t="str">
        <f>[1]Sheet1!K366</f>
        <v>https://educorpperu-my.sharepoint.com/personal/diana_zapata_laureate_pe1/Documents/Aplicaciones/Microsoft%20Forms/REGISTRO%20DE%20INICIATIVAS%20-%20GESTI%C3%93N%20DE%20LA%20DEMANDA%20(2%201/Pregunta/RE_%20Planes%20de%20Acci%C3%B3n_Ingles%20y%20DPA%20-%20OEPs_Hector%20Viale%20Tudela.pdf</v>
      </c>
      <c r="L366" s="126" t="str">
        <f>[1]Sheet1!L366</f>
        <v>Ángela Lucano</v>
      </c>
      <c r="M366" s="82">
        <f>[1]Sheet1!M366</f>
        <v>46357</v>
      </c>
      <c r="N366" s="82" t="str">
        <f>[1]Sheet1!N366</f>
        <v>Sí</v>
      </c>
      <c r="O366" s="126" t="str">
        <f>[1]Sheet1!O366</f>
        <v>G&amp;A</v>
      </c>
      <c r="P366" s="126" t="str">
        <f>[1]Sheet1!P366</f>
        <v>76590</v>
      </c>
      <c r="Q366" s="126" t="str">
        <f>[1]Sheet1!Q366</f>
        <v>Otro</v>
      </c>
      <c r="R366" s="126" t="str">
        <f>[1]Sheet1!R366</f>
        <v>Empleo de recursos humanos y de tiempo previo al inicio de la matrícula con el consecuente pago por OEPs lo que originaría retrasos y errores en la matrícula lo cual impacta en la experiencia del alumno.</v>
      </c>
      <c r="S366" s="126" t="str">
        <f>[1]Sheet1!S366</f>
        <v>Matrícula en línea o automatrícula en Banner con la consecuente eliminación de recursos humanos adicionales y sin errores mejorando la experiencia del alumno.</v>
      </c>
      <c r="T366" s="126" t="str">
        <f>[1]Sheet1!T366</f>
        <v>DPA, Facturación, It Service, equipo de Blackboard</v>
      </c>
      <c r="U366" s="126" t="str">
        <f>[1]Sheet1!U366</f>
        <v>Administrativos</v>
      </c>
      <c r="V366" s="126" t="str">
        <f>[1]Sheet1!V366</f>
        <v>Excelencia operativa</v>
      </c>
      <c r="W366" s="126" t="str">
        <f>[1]Sheet1!W366</f>
        <v>No</v>
      </c>
      <c r="X366" s="126" t="str">
        <f>[1]Sheet1!X366</f>
        <v>Menor a S/100,000.00</v>
      </c>
      <c r="Y366" s="126" t="str">
        <f>[1]Sheet1!Y366</f>
        <v>Minimizar errores en la matrícula, experiencia del alumno, autonomía del estudiante, ahorro en recursos de tiempo y de personal.</v>
      </c>
      <c r="Z366" s="45" t="str">
        <f>[1]Sheet1!Z366</f>
        <v>https://educorpperu-my.sharepoint.com/personal/diana_zapata_laureate_pe1/_layouts/15/Doc.aspx?sourcedoc=%7BC8536A59-EFDA-4935-87D6-F73A5ACD8846%7D&amp;file=Gesti%C3%B3n%20de%20iniciativas%20-%20Proceso%20y%20registro%203_Hector%20Viale%20Tudela.pptx&amp;action=edit&amp;mobileredirect=true</v>
      </c>
      <c r="AA366" s="45">
        <f>[1]Sheet1!AA366</f>
        <v>0.75000000000000011</v>
      </c>
    </row>
    <row r="367" spans="1:27" ht="66.75" customHeight="1">
      <c r="A367" s="45">
        <f>[1]Sheet1!A367</f>
        <v>397</v>
      </c>
      <c r="B367" s="125">
        <f>[1]Sheet1!B367</f>
        <v>46287.749722222201</v>
      </c>
      <c r="C367" s="125">
        <f>[1]Sheet1!C367</f>
        <v>46287.762430555602</v>
      </c>
      <c r="D367" s="126" t="str">
        <f>[1]Sheet1!D367</f>
        <v>anthony.lazaro@laureate.pe</v>
      </c>
      <c r="E367" s="126" t="str">
        <f>[1]Sheet1!E367</f>
        <v>Anthony Adrian Lazaro Espadin</v>
      </c>
      <c r="F367" s="45" t="str">
        <f>[1]Sheet1!F367</f>
        <v>Automatización de Autorización de acceso a Bases de DP</v>
      </c>
      <c r="G367" s="45" t="str">
        <f>[1]Sheet1!G367</f>
        <v>Necesitamos automatizar y centralizar la gestión de solicitudes de acceso a base de datos, para eliminar la gestión manual mediante correos y asegurar un flujo estandarizado de validación, aprobación y atención de requerimientos, logrando mayor trazabilidad, control de conformidades, reducción de tiempos de atención y una mejor experiencia para los usuarios.</v>
      </c>
      <c r="H367" s="45" t="str">
        <f>[1]Sheet1!H367</f>
        <v>CORP</v>
      </c>
      <c r="I367" s="126" t="str">
        <f>[1]Sheet1!I367</f>
        <v>Rossina Caballero - VP Legal</v>
      </c>
      <c r="J367" s="126" t="str">
        <f>[1]Sheet1!J367</f>
        <v>Pamela Carolina Espinoza Tavera</v>
      </c>
      <c r="K367" s="126" t="str">
        <f>[1]Sheet1!K367</f>
        <v>https://educorpperu-my.sharepoint.com/personal/diana_zapata_laureate_pe1/Documents/Aplicaciones/Microsoft%20Forms/REGISTRO%20DE%20INICIATIVAS%20-%20GESTI%C3%93N%20DE%20LA%20DEMANDA%20(2%201/Pregunta/Correo%20de%20autorizaci%C3%B3n%20-%20Iniciativa_%20Automati_Anthony%20Adrian%20Lazar.pdf</v>
      </c>
      <c r="L367" s="126" t="str">
        <f>[1]Sheet1!L367</f>
        <v>Franco Vera</v>
      </c>
      <c r="M367" s="82">
        <f>[1]Sheet1!M367</f>
        <v>46295</v>
      </c>
      <c r="N367" s="82" t="str">
        <f>[1]Sheet1!N367</f>
        <v>No</v>
      </c>
      <c r="O367" s="126">
        <f>[1]Sheet1!O367</f>
        <v>0</v>
      </c>
      <c r="P367" s="126">
        <f>[1]Sheet1!P367</f>
        <v>0</v>
      </c>
      <c r="Q367" s="126" t="str">
        <f>[1]Sheet1!Q367</f>
        <v>Otro</v>
      </c>
      <c r="R367" s="126" t="str">
        <f>[1]Sheet1!R367</f>
        <v>Actualmente, la gestión de solicitudes de acceso a bancos de datos se realiza de forma manual, mediante correos y coordinaciones entre áreas, lo que genera retrabajos, demoras, poca trazabilidad y dificultades para el seguimiento de aprobaciones y estados. Temporalmente, el proceso continuará gestionándose de manera manual, con el consiguiente impacto en la eficiencia operativa y tiempos de atención.</v>
      </c>
      <c r="S367" s="126" t="str">
        <f>[1]Sheet1!S367</f>
        <v>Contar con un proceso automatizado para la gestión de solicitudes de acceso a bancos de datos, que integre el registro, revisión, aprobación, seguimiento y atención de requerimientos en una única plataforma, garantizando trazabilidad, control de conformidades, eficiencia operativa y una mejor experiencia para los usuarios.</v>
      </c>
      <c r="T367" s="126" t="str">
        <f>[1]Sheet1!T367</f>
        <v>La iniciativa impactará a Ética &amp; Compliance, Data &amp; BI, Arquitectura y Gobierno de Datos, áreas custodias de la información (comerciales, prospección, académicas, retención, cobranzas, estrategia digital, automatización y medición, engagement y experiencia del estudiante) y usuarios solicitantes, entre otros. Asimismo, impactará el proceso de gestión de solicitudes de acceso a información, desde el registro hasta su atención y cierre.</v>
      </c>
      <c r="U367" s="126" t="str">
        <f>[1]Sheet1!U367</f>
        <v>Administrativos</v>
      </c>
      <c r="V367" s="126" t="str">
        <f>[1]Sheet1!V367</f>
        <v>Excelencia operativa</v>
      </c>
      <c r="W367" s="126" t="str">
        <f>[1]Sheet1!W367</f>
        <v>No</v>
      </c>
      <c r="X367" s="126" t="str">
        <f>[1]Sheet1!X367</f>
        <v>No cuantificado o S/0</v>
      </c>
      <c r="Y367" s="126" t="str">
        <f>[1]Sheet1!Y367</f>
        <v>Liberación de horas/hombre que se pueden destinar a otras tareas del área.
Limpiar los errores materiales por interveción manual.
Eficiencia en tiempo de respuesta a los usuarios.
Se tienen SLA más cortos (beneficio a los usuarios).</v>
      </c>
      <c r="Z367" s="45" t="str">
        <f>[1]Sheet1!Z367</f>
        <v>https://educorpperu-my.sharepoint.com/personal/diana_zapata_laureate_pe1/_layouts/15/Doc.aspx?sourcedoc=%7B525E68B4-DA11-4E32-B0D6-32860508EF47%7D&amp;file=Gesti%C3%B3n%20de%20Iniciativa%20-%20Proceso%20de%20autorizaci_Anthony%20Adrian%20Lazar.pptx&amp;action=edit&amp;mobileredirect=true</v>
      </c>
      <c r="AA367" s="45">
        <f>[1]Sheet1!AA367</f>
        <v>0.60000000000000009</v>
      </c>
    </row>
    <row r="368" spans="1:27" ht="27" customHeight="1">
      <c r="A368" s="45">
        <f>[1]Sheet1!A368</f>
        <v>0</v>
      </c>
      <c r="B368" s="411"/>
      <c r="C368" s="411"/>
      <c r="D368" s="410"/>
      <c r="E368" s="410"/>
      <c r="F368" s="410"/>
      <c r="G368" s="410"/>
      <c r="H368" s="410"/>
      <c r="I368" s="410"/>
      <c r="J368" s="410"/>
      <c r="K368" s="410"/>
      <c r="L368" s="410"/>
      <c r="M368" s="412"/>
      <c r="N368" s="412"/>
      <c r="O368" s="410"/>
      <c r="P368" s="410"/>
      <c r="Q368" s="410"/>
      <c r="R368" s="410"/>
      <c r="S368" s="410"/>
      <c r="T368" s="410"/>
      <c r="U368" s="410"/>
      <c r="V368" s="410"/>
      <c r="W368" s="410"/>
      <c r="X368" s="410"/>
      <c r="Y368" s="410"/>
      <c r="Z368" s="410"/>
      <c r="AA368" s="410"/>
    </row>
  </sheetData>
  <sheetProtection algorithmName="SHA-512" hashValue="cs1+j6ieXAeldb2+MJWmpGwZViBdYfB2oczkSZhlRQD/2wWtb+/1Hh/uv3miWyRLJu5IRPDvlJE6KzC2taxzgQ==" saltValue="UknBVCYy4VUkeyAjMSc++Q==" spinCount="100000" sheet="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347" xr:uid="{00000000-0001-0000-0000-000000000000}"/>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0005-B1D4-4645-8854-A3F7FFCE1E67}">
  <dimension ref="A1:DU44"/>
  <sheetViews>
    <sheetView zoomScale="80" zoomScaleNormal="80" workbookViewId="0">
      <pane ySplit="1" topLeftCell="A14" activePane="bottomLeft" state="frozen"/>
      <selection pane="bottomLeft" activeCell="A14" sqref="A14"/>
    </sheetView>
  </sheetViews>
  <sheetFormatPr defaultColWidth="115.42578125" defaultRowHeight="260.25" customHeight="1"/>
  <cols>
    <col min="1" max="1" width="6.85546875" style="45" customWidth="1"/>
    <col min="2" max="3" width="10.42578125" style="117" customWidth="1"/>
    <col min="4" max="4" width="26.42578125" style="45" customWidth="1"/>
    <col min="5" max="5" width="15.140625" style="45" customWidth="1"/>
    <col min="6" max="6" width="58.42578125" style="45" customWidth="1"/>
    <col min="7" max="7" width="68.42578125" style="45" customWidth="1"/>
    <col min="8" max="9" width="29.140625" style="45" customWidth="1"/>
    <col min="10" max="10" width="42" style="45" customWidth="1"/>
    <col min="11" max="11" width="46.28515625" style="45" customWidth="1"/>
    <col min="12" max="12" width="21.85546875" style="45" customWidth="1"/>
    <col min="13" max="13" width="18.42578125" style="54" customWidth="1"/>
    <col min="14" max="14" width="19" style="54" customWidth="1"/>
    <col min="15" max="16" width="19" style="45" customWidth="1"/>
    <col min="17" max="17" width="22.140625" style="45" customWidth="1"/>
    <col min="18" max="18" width="43.140625" style="45" customWidth="1"/>
    <col min="19" max="19" width="38.42578125" style="45" customWidth="1"/>
    <col min="20" max="20" width="61.42578125" style="45" customWidth="1"/>
    <col min="21" max="28" width="31.85546875" style="45" customWidth="1"/>
    <col min="29" max="134" width="115.42578125" style="45" bestFit="1" customWidth="1"/>
    <col min="135" max="16323" width="9.140625" style="45"/>
    <col min="16324" max="16384" width="115.42578125" style="45"/>
  </cols>
  <sheetData>
    <row r="1" spans="1:125" ht="45.95" customHeight="1">
      <c r="A1" s="129" t="s">
        <v>82</v>
      </c>
      <c r="B1" s="130" t="s">
        <v>83</v>
      </c>
      <c r="C1" s="130" t="s">
        <v>84</v>
      </c>
      <c r="D1" s="130" t="s">
        <v>85</v>
      </c>
      <c r="E1" s="130" t="s">
        <v>86</v>
      </c>
      <c r="F1" s="130" t="s">
        <v>87</v>
      </c>
      <c r="G1" s="130" t="s">
        <v>88</v>
      </c>
      <c r="H1" s="130" t="s">
        <v>89</v>
      </c>
      <c r="I1" s="130" t="s">
        <v>90</v>
      </c>
      <c r="J1" s="130" t="s">
        <v>91</v>
      </c>
      <c r="K1" s="130" t="s">
        <v>92</v>
      </c>
      <c r="L1" s="130" t="s">
        <v>51</v>
      </c>
      <c r="M1" s="130" t="s">
        <v>93</v>
      </c>
      <c r="N1" s="130" t="s">
        <v>11</v>
      </c>
      <c r="O1" s="130" t="s">
        <v>94</v>
      </c>
      <c r="P1" s="130" t="s">
        <v>95</v>
      </c>
      <c r="Q1" s="130" t="s">
        <v>16</v>
      </c>
      <c r="R1" s="130" t="s">
        <v>96</v>
      </c>
      <c r="S1" s="130" t="s">
        <v>97</v>
      </c>
      <c r="T1" s="130" t="s">
        <v>98</v>
      </c>
      <c r="U1" s="130" t="s">
        <v>38</v>
      </c>
      <c r="V1" s="130" t="s">
        <v>29</v>
      </c>
      <c r="W1" s="130" t="s">
        <v>99</v>
      </c>
      <c r="X1" s="130" t="s">
        <v>22</v>
      </c>
      <c r="Y1" s="130" t="s">
        <v>100</v>
      </c>
      <c r="Z1" s="131" t="s">
        <v>101</v>
      </c>
      <c r="AA1" s="131" t="s">
        <v>102</v>
      </c>
    </row>
    <row r="2" spans="1:125" s="116" customFormat="1" ht="195.75" customHeight="1">
      <c r="A2" s="45">
        <f>IF([2]Sheet1!A3="","",[2]Sheet1!A3+399)</f>
        <v>401</v>
      </c>
      <c r="B2" s="125">
        <f>[2]Sheet1!B3</f>
        <v>46289.379004629598</v>
      </c>
      <c r="C2" s="125">
        <f>[2]Sheet1!C3</f>
        <v>46289.393344907403</v>
      </c>
      <c r="D2" s="45" t="str">
        <f>[2]Sheet1!D3</f>
        <v>bruno.chiappe@laureate.pe</v>
      </c>
      <c r="E2" s="45" t="str">
        <f>[2]Sheet1!E3</f>
        <v>Bruno Chiappe Vegas</v>
      </c>
      <c r="F2" s="45" t="str">
        <f>[2]Sheet1!F3</f>
        <v>Automatización de carga de llamadas de Genesys a CRM Cibertec</v>
      </c>
      <c r="G2" s="45" t="str">
        <f>[2]Sheet1!G3</f>
        <v>Necesitamos automatizar la carga de información de llamadas de Genesys hacia CRM Cibertec, para eliminar la ejecución manual y recurrente de cargas masivas que actualmente requiere intervención de especialistas y está sujeta a errores y retrasos, logrando disponer de la información oportunamente para el negocio, reducir la carga operativa del equipo TI y disminuir la necesidad de pases Express asociados a estas cargas.</v>
      </c>
      <c r="H2" s="45" t="str">
        <f>[2]Sheet1!H3</f>
        <v>CIB</v>
      </c>
      <c r="I2" s="45" t="str">
        <f>[2]Sheet1!I3</f>
        <v>Humberto Marotta - Tecnologías y transformación digital</v>
      </c>
      <c r="J2" s="45" t="str">
        <f>[2]Sheet1!J3</f>
        <v>Katia Garvich</v>
      </c>
      <c r="K2" s="45" t="str">
        <f>[2]Sheet1!K3</f>
        <v>https://educorpperu.sharepoint.com/sites/ITCS/Documentos%20compartidos/Aplicaciones/Microsoft%20Forms/REGISTRO%20DE%20INICIATIVAS%20-%20GESTI%C3%93N%20DE%20LA%20DEMANDA%20V3/Aprobaci%C3%B3n%20de%20la%20iniciativa%20por%20el%20VP%20del%20%C3%A1rea%20sol/RE_%20CIB%20Carga%20de%20datos%20de%20llamadas_Bruno%20Chiappe%20Vegas.pdf</v>
      </c>
      <c r="L2" s="45" t="str">
        <f>[2]Sheet1!L3</f>
        <v>Bruno Chiappe</v>
      </c>
      <c r="M2" s="54">
        <f>[2]Sheet1!M3</f>
        <v>46326</v>
      </c>
      <c r="N2" s="54" t="str">
        <f>[2]Sheet1!N3</f>
        <v>No</v>
      </c>
      <c r="O2" s="45">
        <f>[2]Sheet1!O3</f>
        <v>0</v>
      </c>
      <c r="P2" s="45">
        <f>[2]Sheet1!P3</f>
        <v>0</v>
      </c>
      <c r="Q2" s="45" t="str">
        <f>[2]Sheet1!Q3</f>
        <v>Otro</v>
      </c>
      <c r="R2" s="45" t="str">
        <f>[2]Sheet1!R3</f>
        <v>Actualmente, la información de llamadas proveniente de Genesys debe cargarse manualmente hacia CRM Cibertec al menos dos veces por semana.
El procedimiento requiere intervención técnica directa sobre la base de datos y contempla múltiples actividades manuales, entre ellas ejecución de queries, importación de archivos, creación y eliminación de tablas temporales, validaciones, modificación de estructuras e índices y ejecución de procedimientos almacenados.
Esto finalmente provoca la necesidad de gestionar pases Express para atender cargas masivas.</v>
      </c>
      <c r="S2" s="45" t="str">
        <f>[2]Sheet1!S3</f>
        <v>Contar con un mecanismo automatizado que permita trasladar periódicamente la información de llamadas desde Genesys hacia CRM Cibertec, ejecutando las cargas y validaciones necesarias sin intervención manual recurrente y reduciendo significativamente los pases express.</v>
      </c>
      <c r="T2" s="45" t="str">
        <f>[2]Sheet1!T3</f>
        <v xml:space="preserve">Proceso comercial / seguimiento de llamadas
Áreas impactadas:
- Command Center
</v>
      </c>
      <c r="U2" s="45" t="str">
        <f>[2]Sheet1!U3</f>
        <v>Administrativos</v>
      </c>
      <c r="V2" s="45" t="str">
        <f>[2]Sheet1!V3</f>
        <v>Excelencia operativa</v>
      </c>
      <c r="W2" s="45" t="str">
        <f>[2]Sheet1!W3</f>
        <v>No</v>
      </c>
      <c r="X2" s="45" t="str">
        <f>[2]Sheet1!X3</f>
        <v>No cuantificado o S/0</v>
      </c>
      <c r="Y2" s="45" t="str">
        <f>[2]Sheet1!Y3</f>
        <v>Reducción de errores asociados a cargas manuales.
Mayor oportunidad y disponibilidad de la información para el negocio.
Menor dependencia de especialistas para tareas operativas recurrentes.
Liberación de capacidad del equipo TI para actividades de mayor valor.
Reducción de pases Express asociados a cargas masivas.</v>
      </c>
      <c r="Z2" s="45" t="str">
        <f>[2]Sheet1!Z3</f>
        <v>https://educorpperu.sharepoint.com/sites/ITCS/_layouts/15/Doc.aspx?sourcedoc=%7BC67FA507-9566-45BD-8F12-A76BA4FD076A%7D&amp;file=Manual%20de%20carga_Bruno%20Chiappe%20Vegas.docx&amp;action=default&amp;mobileredirect=true</v>
      </c>
      <c r="AA2" s="45">
        <f>[2]Sheet1!AA3</f>
        <v>0.60000000000000009</v>
      </c>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55"/>
      <c r="BX2" s="55"/>
      <c r="BY2" s="55"/>
      <c r="BZ2" s="55"/>
      <c r="CA2" s="55"/>
      <c r="CB2" s="55"/>
      <c r="CC2" s="55"/>
      <c r="CD2" s="55"/>
      <c r="CE2" s="55"/>
      <c r="CF2" s="55"/>
      <c r="CG2" s="55"/>
      <c r="CH2" s="55"/>
      <c r="CI2" s="55"/>
      <c r="CJ2" s="55"/>
      <c r="CK2" s="55"/>
      <c r="CL2" s="55"/>
      <c r="CM2" s="55"/>
      <c r="CN2" s="55"/>
      <c r="CO2" s="55"/>
      <c r="CP2" s="55"/>
      <c r="CQ2" s="55"/>
      <c r="CR2" s="55"/>
      <c r="CS2" s="55"/>
      <c r="CT2" s="55"/>
      <c r="CU2" s="55"/>
      <c r="CV2" s="55"/>
      <c r="CW2" s="55"/>
      <c r="CX2" s="55"/>
      <c r="CY2" s="55"/>
      <c r="CZ2" s="55"/>
      <c r="DA2" s="55"/>
      <c r="DB2" s="55"/>
      <c r="DC2" s="55"/>
      <c r="DD2" s="55"/>
      <c r="DE2" s="55"/>
      <c r="DF2" s="55"/>
      <c r="DG2" s="55"/>
      <c r="DH2" s="55"/>
      <c r="DI2" s="55"/>
      <c r="DJ2" s="55"/>
      <c r="DK2" s="55"/>
      <c r="DL2" s="55"/>
      <c r="DM2" s="55"/>
      <c r="DN2" s="55"/>
      <c r="DO2" s="55"/>
      <c r="DP2" s="55"/>
      <c r="DQ2" s="55"/>
      <c r="DR2" s="55"/>
      <c r="DS2" s="55"/>
      <c r="DT2" s="55"/>
      <c r="DU2" s="55"/>
    </row>
    <row r="3" spans="1:125" ht="260.25" customHeight="1">
      <c r="A3" s="45">
        <f>IF([2]Sheet1!A4="","",[2]Sheet1!A4+399)</f>
        <v>402</v>
      </c>
      <c r="B3" s="125">
        <f>[2]Sheet1!B4</f>
        <v>46289.480416666702</v>
      </c>
      <c r="C3" s="125">
        <f>[2]Sheet1!C4</f>
        <v>46289.5005439815</v>
      </c>
      <c r="D3" s="45" t="str">
        <f>[2]Sheet1!D4</f>
        <v>alejandra.beraun@laureate.pe</v>
      </c>
      <c r="E3" s="45" t="str">
        <f>[2]Sheet1!E4</f>
        <v>Alejandra Beraun Ching</v>
      </c>
      <c r="F3" s="45" t="str">
        <f>[2]Sheet1!F4</f>
        <v>Proyecto Cultura y Espacios</v>
      </c>
      <c r="G3" s="45" t="str">
        <f>[2]Sheet1!G4</f>
        <v>Implementar una nueva aplicacion de reservas que mejore la gestión de asignación de salas y que esté correctamente distribuida para el personal administrativo. Para lo cual se está rediseñando el piso 26, de manera que la aplicación converse con el nuevo espacio.</v>
      </c>
      <c r="H3" s="45" t="str">
        <f>[2]Sheet1!H4</f>
        <v>LAU</v>
      </c>
      <c r="I3" s="45" t="str">
        <f>[2]Sheet1!I4</f>
        <v>Álvaro Valdez - VP Operaciones</v>
      </c>
      <c r="J3" s="45" t="str">
        <f>[2]Sheet1!J4</f>
        <v>Alessandra Ravettino</v>
      </c>
      <c r="K3" s="45" t="str">
        <f>[2]Sheet1!K4</f>
        <v>https://educorpperu.sharepoint.com/sites/ITCS/Documentos%20compartidos/Aplicaciones/Microsoft%20Forms/REGISTRO%20DE%20INICIATIVAS%20-%20GESTI%C3%93N%20DE%20LA%20DEMANDA%20V3/Aprobaci%C3%B3n%20de%20la%20iniciativa%20por%20el%20VP%20del%20%C3%A1rea%20sol/VB%20Alvaro%20Valdez%20-%20Archie_Alejandra%20Beraun%20Chi.pdf</v>
      </c>
      <c r="L3" s="45" t="str">
        <f>[2]Sheet1!L4</f>
        <v>Franco Vera</v>
      </c>
      <c r="M3" s="54">
        <f>[2]Sheet1!M4</f>
        <v>46325</v>
      </c>
      <c r="N3" s="54" t="str">
        <f>[2]Sheet1!N4</f>
        <v>No</v>
      </c>
      <c r="O3" s="45">
        <f>[2]Sheet1!O4</f>
        <v>0</v>
      </c>
      <c r="P3" s="45">
        <f>[2]Sheet1!P4</f>
        <v>0</v>
      </c>
      <c r="Q3" s="45" t="str">
        <f>[2]Sheet1!Q4</f>
        <v>Otro</v>
      </c>
      <c r="R3" s="45" t="str">
        <f>[2]Sheet1!R4</f>
        <v>Se contará con el proveedor actual de Communal hasta el 30/09 y se está buscando otra alternativa de app de reserva de espacios para el equipo central.</v>
      </c>
      <c r="S3" s="45" t="str">
        <f>[2]Sheet1!S4</f>
        <v>Que la aplicación cumpla nuestras expectativas y nos permite distribuir adecuadamente todos los espacios de LCT en los que se encuentran nuestros colaboradores (salas de reuniones y estacionamiento), mejorando la experiencia del colaborador que asiste a sede</v>
      </c>
      <c r="T3" s="45" t="str">
        <f>[2]Sheet1!T4</f>
        <v>Todos los equipos que asisten de manera presencial a LCT
Proceso de reserva de espacios (salas y estacionamientos)</v>
      </c>
      <c r="U3" s="45" t="str">
        <f>[2]Sheet1!U4</f>
        <v>Administrativos</v>
      </c>
      <c r="V3" s="45" t="str">
        <f>[2]Sheet1!V4</f>
        <v>Experiencia</v>
      </c>
      <c r="W3" s="45" t="str">
        <f>[2]Sheet1!W4</f>
        <v>No</v>
      </c>
      <c r="X3" s="45" t="str">
        <f>[2]Sheet1!X4</f>
        <v>No cuantificado o S/0</v>
      </c>
      <c r="Y3" s="45" t="str">
        <f>[2]Sheet1!Y4</f>
        <v>Mejora la experiencia del colaborador que asiste a sede (incluye VPs, visitas, entre otros)</v>
      </c>
      <c r="Z3" s="45" t="str">
        <f>[2]Sheet1!Z4</f>
        <v>https://educorpperu.sharepoint.com/sites/ITCS/_layouts/15/Doc.aspx?sourcedoc=%7B56FF1655-E73D-422C-A2B6-33849D7CB5A8%7D&amp;file=Gesti%C3%B3n%20de%20iniciativas%20-%20Archie%201_Alejandra%20Beraun%20Chi.pptx&amp;action=edit&amp;mobileredirect=true</v>
      </c>
      <c r="AA3" s="45">
        <f>[2]Sheet1!AA4</f>
        <v>0.70000000000000007</v>
      </c>
    </row>
    <row r="4" spans="1:125" ht="260.25" customHeight="1">
      <c r="A4" s="45">
        <f>IF([2]Sheet1!A5="","",[2]Sheet1!A5+399)</f>
        <v>403</v>
      </c>
      <c r="B4" s="125">
        <f>[2]Sheet1!B5</f>
        <v>46289.509953703702</v>
      </c>
      <c r="C4" s="125">
        <f>[2]Sheet1!C5</f>
        <v>46289.537245370397</v>
      </c>
      <c r="D4" s="45" t="str">
        <f>[2]Sheet1!D5</f>
        <v>suly.kong@upn.edu.pe</v>
      </c>
      <c r="E4" s="45" t="str">
        <f>[2]Sheet1!E5</f>
        <v>Suly Kong Paredes</v>
      </c>
      <c r="F4" s="45" t="str">
        <f>[2]Sheet1!F5</f>
        <v>La Defensoría tiene sobrecarga por atención unipersonal y desinformación de los usuarios, quienes acuden de forma presencial por trámites ajenos a sus funciones. La falta de un filtro digital previo genera atenciones prolongadas y dificulta organizar los expedientes con sustento desde el inicio.</v>
      </c>
      <c r="G4" s="45" t="str">
        <f>[2]Sheet1!G5</f>
        <v>Proporcionar a la comunidad universitaria (estudiantes, egresados, docentes y colaboradores) un canal digital estructurado, accesible y confidencial para canalizar petitorios, consultas y denuncias, estandarizando los requisitos desde el origen para optimizar los tiempos de respuesta y asegurar la correcta derivación institucional.</v>
      </c>
      <c r="H4" s="45" t="str">
        <f>[2]Sheet1!H5</f>
        <v>UPN</v>
      </c>
      <c r="I4" s="45" t="str">
        <f>[2]Sheet1!I5</f>
        <v>Martín Santana - Rectorado UPN</v>
      </c>
      <c r="J4" s="45" t="str">
        <f>[2]Sheet1!J5</f>
        <v>Suly Kong Paredes</v>
      </c>
      <c r="K4" s="45" t="str">
        <f>[2]Sheet1!K5</f>
        <v>https://educorpperu.sharepoint.com/sites/ITCS/Documentos%20compartidos/Aplicaciones/Microsoft%20Forms/REGISTRO%20DE%20INICIATIVAS%20-%20GESTI%C3%93N%20DE%20LA%20DEMANDA%20V3/Aprobaci%C3%B3n%20de%20la%20iniciativa%20por%20el%20VP%20del%20%C3%A1rea%20sol/correo%20de%20aprobaci%C3%B3n%20Alex%20Rueda_Suly%20Kong%20Paredes.pdf</v>
      </c>
      <c r="L4" s="45" t="str">
        <f>[2]Sheet1!L5</f>
        <v>Gerson Vereau</v>
      </c>
      <c r="M4" s="54">
        <f>[2]Sheet1!M5</f>
        <v>46307</v>
      </c>
      <c r="N4" s="54" t="str">
        <f>[2]Sheet1!N5</f>
        <v>No</v>
      </c>
      <c r="O4" s="45">
        <f>[2]Sheet1!O5</f>
        <v>0</v>
      </c>
      <c r="P4" s="45">
        <f>[2]Sheet1!P5</f>
        <v>0</v>
      </c>
      <c r="Q4" s="45" t="str">
        <f>[2]Sheet1!Q5</f>
        <v>Regulatoria</v>
      </c>
      <c r="R4" s="45" t="str">
        <f>[2]Sheet1!R5</f>
        <v>7.1 Sobrecarga operativa por atención unipersonal frente a alta demanda:_x000B_La Defensoría Universitaria cuenta con una sola persona a cargo para atender un volumen desbordante de casos de toda la comunidad universitaria, lo que genera cuellos de botella y dificulta el seguimiento oportuno de cada expediente
7.2 Tiempos excesivos en atención presencial poco estructurada:_x000B_Los estudiantes acuden de manera presencial y tardan demasiado tiempo en exponer sus situaciones de forma dispersa, sin tener claridad previa de lo que realmente necesitan ni de qué derecho solicitan tutelar, consumiendo valiosas horas de atención individual.
7.3 Alta recepción de casos que no son de competencia de la Defensoría:_x000B_La gran mayoría de usuarios desconoce las funciones de esta instancia y acude por temas que corresponden a Reclamos, secretarías académicas o comisiones disciplinarias/hostigamiento sexual. Esto convierte a la Defensoría en una mesa de orientación básica, perdiendo tiempo crítico en derivar casos en lugar de atender los expedientes que sí le competen. 7.4 Carencia de un filtro previo y expediente ordenado:_x000B_Al no existir un canal digital previo que filtre la admisibilidad y obligue al estudiante a definir su solicitud (consulta, petitorio o denuncia) con sustentos ordenados desde el inicio, se invierten extensas jornadas en recopilar información dispersa y orientar casos improcedentes. _x000B_</v>
      </c>
      <c r="S4" s="45" t="str">
        <f>[2]Sheet1!S5</f>
        <v>El nuevo formulario filtra casos fuera de competencia, guía al estudiante para tipificar su trámite y exige evidencias obligatorias para evitar reprocesos. Esto permite a la DU evaluar y priorizar cada expediente en una base centralizada, programando citas presenciales solo cuando realmente se amerite.</v>
      </c>
      <c r="T4" s="45" t="str">
        <f>[2]Sheet1!T5</f>
        <v xml:space="preserve">Contacto UPN </v>
      </c>
      <c r="U4" s="45" t="str">
        <f>[2]Sheet1!U5</f>
        <v>Todos</v>
      </c>
      <c r="V4" s="45" t="str">
        <f>[2]Sheet1!V5</f>
        <v>Excelencia operativa</v>
      </c>
      <c r="W4" s="45" t="str">
        <f>[2]Sheet1!W5</f>
        <v>No</v>
      </c>
      <c r="X4" s="45" t="str">
        <f>[2]Sheet1!X5</f>
        <v>No cuantificado o S/0</v>
      </c>
      <c r="Y4" s="45" t="str">
        <f>[2]Sheet1!Y5</f>
        <v xml:space="preserve">Beneficios para el usuario:
Asistido (Autoayuda):  Guía paso a paso con ejemplos claros, facilitando la distinción inmediata entre consulta, petitorio o denuncia.
Ahorro de tiempo: Trámite 100% digital 24/7 desde cualquier campus o modalidad.
Carga de pruebas ordenada: Permite adjuntar evidencias de forma secuencial o sustentar petitorios
Atención inclusiva y prioritaria: Identificación reservada de situaciones de vulnerabilidad (salud, discapacidad o NEE) para activar ajustes razonables inmediatos. 
Claridad en la competencia: Delimita los casos que corresponden a la Defensoría frente a otras áreas (como Reclamos u Hostigamiento Sexual), evitando derivaciones erróneas. 
Trazabilidad y respaldo formal: Genera un cargo de recepción con fecha, hora para control inmediato del usuario y DU
</v>
      </c>
      <c r="Z4" s="45" t="str">
        <f>[2]Sheet1!Z5</f>
        <v>https://educorpperu.sharepoint.com/sites/ITCS/_layouts/15/Doc.aspx?sourcedoc=%7BA37B411B-E6E0-4B17-AE31-CEC2497430BD%7D&amp;file=PPT%20Implementaci%C3%B3n%20de%20formulario%20DU_Suly%20Kong%20Paredes.pptx&amp;action=edit&amp;mobileredirect=true; https://educorpperu.sharepoint.com/sites/ITCS/_layouts/15/Doc.aspx?sourcedoc=%7B764A2D38-08A7-4D87-B1C4-B9607E08DAD5%7D&amp;file=Copia%20de%20Proyecto%20Formulario%20SIPOC_Suly%20Kong%20Paredes.xlsx&amp;action=default&amp;mobileredirect=true; https://educorpperu.sharepoint.com/sites/ITCS/_layouts/15/Doc.aspx?sourcedoc=%7B17EE13F9-F683-4F1D-9DAC-CC880ED08A74%7D&amp;file=Formulario%20de%20Atenci%C3%B3n%20DU%202026%20vf_Suly%20Kong%20Paredes.docx&amp;action=default&amp;mobileredirect=true</v>
      </c>
      <c r="AA4" s="45">
        <f>[2]Sheet1!AA5</f>
        <v>2.7</v>
      </c>
    </row>
    <row r="5" spans="1:125" ht="260.25" customHeight="1">
      <c r="A5" s="45">
        <f>IF([2]Sheet1!A6="","",[2]Sheet1!A6+399)</f>
        <v>404</v>
      </c>
      <c r="B5" s="125">
        <f>[2]Sheet1!B6</f>
        <v>46290.495925925898</v>
      </c>
      <c r="C5" s="125">
        <f>[2]Sheet1!C6</f>
        <v>46290.508599537003</v>
      </c>
      <c r="D5" s="45" t="str">
        <f>[2]Sheet1!D6</f>
        <v>brenda.maguina@laureate.pe</v>
      </c>
      <c r="E5" s="45" t="str">
        <f>[2]Sheet1!E6</f>
        <v>Brenda Michelle Maguiña Delgadillo</v>
      </c>
      <c r="F5" s="45" t="str">
        <f>[2]Sheet1!F6</f>
        <v>Implementación de Reloj Fisico-Personal Fiscalizado Presencial.</v>
      </c>
      <c r="G5" s="45" t="str">
        <f>[2]Sheet1!G6</f>
        <v xml:space="preserve">Necesitamos asegurar que el colaborador deberá realizar su marcación al llegar físicamente a las instalaciones de todas las instituciones inlcuyendo LCT. El registro quedará asociado al marcador y será integrado con el sistema HCM, con veracidad.
</v>
      </c>
      <c r="H5" s="45" t="str">
        <f>[2]Sheet1!H6</f>
        <v>CORP</v>
      </c>
      <c r="I5" s="45" t="str">
        <f>[2]Sheet1!I6</f>
        <v>Tairi Ruillier- VP Personas y Cultura</v>
      </c>
      <c r="J5" s="45" t="str">
        <f>[2]Sheet1!J6</f>
        <v>Peter Casas Aranguren</v>
      </c>
      <c r="K5" s="45" t="str">
        <f>[2]Sheet1!K6</f>
        <v>https://educorpperu.sharepoint.com/sites/ITCS/Documentos%20compartidos/Aplicaciones/Microsoft%20Forms/REGISTRO%20DE%20INICIATIVAS%20-%20GESTI%C3%93N%20DE%20LA%20DEMANDA%20V3/Aprobaci%C3%B3n%20de%20la%20iniciativa%20por%20el%20VP%20del%20%C3%A1rea%20sol/VB%20Alfredo_Brenda%20Michelle%20Magu.pdf</v>
      </c>
      <c r="L5" s="45" t="str">
        <f>[2]Sheet1!L6</f>
        <v>Franco Vera</v>
      </c>
      <c r="M5" s="54">
        <f>[2]Sheet1!M6</f>
        <v>46418</v>
      </c>
      <c r="N5" s="54" t="str">
        <f>[2]Sheet1!N6</f>
        <v>No</v>
      </c>
      <c r="O5" s="45">
        <f>[2]Sheet1!O6</f>
        <v>0</v>
      </c>
      <c r="P5" s="45">
        <f>[2]Sheet1!P6</f>
        <v>0</v>
      </c>
      <c r="Q5" s="45" t="str">
        <f>[2]Sheet1!Q6</f>
        <v>Otro</v>
      </c>
      <c r="R5" s="45" t="str">
        <f>[2]Sheet1!R6</f>
        <v xml:space="preserve">Actualmente, un colaborador puede registrar su asistencia desde su dispositivo móvil antes de llegar físicamente a su centro de labores. El sistema puede mostrar una hora de ingreso correcta o incluso puntual, aunque la llegada real haya ocurrido después.
Cuando existe una discrepancia, se requiere revisar las cámaras para comprobar la hora efectiva de llegada.
</v>
      </c>
      <c r="S5" s="45" t="str">
        <f>[2]Sheet1!S6</f>
        <v>La propuesta consiste en instalar marcadores físicos en puntos estratégicos del campus, principalmente en accesos y zonas de ingreso de colaboradores presenciales.  El colaborador deberá realizar su marcación al llegar físicamente a las instalaciones. El registro quedará asociado al marcador y será integrado con el sistema HCM.</v>
      </c>
      <c r="T5" s="45" t="str">
        <f>[2]Sheet1!T6</f>
        <v>Todas las areas que tengan personal fiscalizado- con modalidad presencial.</v>
      </c>
      <c r="U5" s="45" t="str">
        <f>[2]Sheet1!U6</f>
        <v>Administrativos</v>
      </c>
      <c r="V5" s="45" t="str">
        <f>[2]Sheet1!V6</f>
        <v>Experiencia</v>
      </c>
      <c r="W5" s="45" t="str">
        <f>[2]Sheet1!W6</f>
        <v>No</v>
      </c>
      <c r="X5" s="45" t="str">
        <f>[2]Sheet1!X6</f>
        <v>No cuantificado o S/0</v>
      </c>
      <c r="Y5" s="45" t="str">
        <f>[2]Sheet1!Y6</f>
        <v>Veracidad de información al registrar su marcación de ingreso y salida al llegar físicamente a las instalaciones de su centro de labores.</v>
      </c>
      <c r="Z5" s="45" t="str">
        <f>[2]Sheet1!Z6</f>
        <v>https://educorpperu.sharepoint.com/sites/ITCS/_layouts/15/Doc.aspx?sourcedoc=%7BF44B3260-D237-425E-93E1-0F2ADAD667BC%7D&amp;file=VF.%20Gesti%C3%B3n%20de%20iniciativas%20-%20Proceso%20y%20regist_Brenda%20Michelle%20Magu.pptx&amp;action=edit&amp;mobileredirect=true</v>
      </c>
      <c r="AA5" s="45">
        <f>[2]Sheet1!AA6</f>
        <v>0.70000000000000007</v>
      </c>
    </row>
    <row r="6" spans="1:125" ht="260.25" customHeight="1">
      <c r="A6" s="45">
        <f>IF([2]Sheet1!A7="","",[2]Sheet1!A7+399)</f>
        <v>405</v>
      </c>
      <c r="B6" s="125">
        <f>[2]Sheet1!B7</f>
        <v>46290.505185185197</v>
      </c>
      <c r="C6" s="125">
        <f>[2]Sheet1!C7</f>
        <v>46290.535520833299</v>
      </c>
      <c r="D6" s="45" t="str">
        <f>[2]Sheet1!D7</f>
        <v>miguel.puccio@upn.edu.pe</v>
      </c>
      <c r="E6" s="45" t="str">
        <f>[2]Sheet1!E7</f>
        <v>Miguel Puccio Wendorff</v>
      </c>
      <c r="F6" s="45" t="str">
        <f>[2]Sheet1!F7</f>
        <v>Configuracion de apertura de beneficios de admisión</v>
      </c>
      <c r="G6" s="45" t="str">
        <f>[2]Sheet1!G7</f>
        <v xml:space="preserve">- Modificación del calculo sobre el beneficio mayor
- Recalculo sobre más de una línea de beneficio
- Visualización de los distintos beneficios que se ofrece a alumno en las boletas, detallando cada beneficio en una linea independiente 
- Creación de tabla intermedia para homologación de categorías
</v>
      </c>
      <c r="H6" s="45" t="str">
        <f>[2]Sheet1!H7</f>
        <v>UPC</v>
      </c>
      <c r="I6" s="45" t="str">
        <f>[2]Sheet1!I7</f>
        <v>Alex Pendavis - VP Finanzas</v>
      </c>
      <c r="J6" s="45" t="str">
        <f>[2]Sheet1!J7</f>
        <v>Miguel Puccio Wendorff</v>
      </c>
      <c r="K6" s="45" t="str">
        <f>[2]Sheet1!K7</f>
        <v>https://educorpperu.sharepoint.com/sites/ITCS/Documentos%20compartidos/Aplicaciones/Microsoft%20Forms/REGISTRO%20DE%20INICIATIVAS%20-%20GESTI%C3%93N%20DE%20LA%20DEMANDA%20V3/Aprobaci%C3%B3n%20de%20la%20iniciativa%20por%20el%20VP%20del%20%C3%A1rea%20sol/VB%20Miguel%20Bandach_Cambio%20de%20precios_Miguel%20Puccio%20Wendor.pdf</v>
      </c>
      <c r="L6" s="45" t="str">
        <f>[2]Sheet1!L7</f>
        <v>Gerson Vereau</v>
      </c>
      <c r="M6" s="54">
        <f>[2]Sheet1!M7</f>
        <v>46349</v>
      </c>
      <c r="N6" s="54" t="str">
        <f>[2]Sheet1!N7</f>
        <v>No</v>
      </c>
      <c r="O6" s="45">
        <f>[2]Sheet1!O7</f>
        <v>0</v>
      </c>
      <c r="P6" s="45">
        <f>[2]Sheet1!P7</f>
        <v>0</v>
      </c>
      <c r="Q6" s="45" t="str">
        <f>[2]Sheet1!Q7</f>
        <v>Otro</v>
      </c>
      <c r="R6" s="45" t="str">
        <f>[2]Sheet1!R7</f>
        <v>Problema de visualizacion de beneficios. Hoy se está sumando todos los beneficios en una sola línea generando confusión y nula trazabilidad. Existen hoy en día más de 41k combinaciones de descuentos (Ids).</v>
      </c>
      <c r="S6" s="45" t="str">
        <f>[2]Sheet1!S7</f>
        <v>Mayor transparencia y trazabilidad de los beneficios otorgados. Reducción del número de Ids de beneficios para simplificar el proceso de venta.</v>
      </c>
      <c r="T6" s="45" t="str">
        <f>[2]Sheet1!T7</f>
        <v>Admisión  / Ventas / Facturación / Becas / Planeamiento / Experiencia / Retención / Contabilidad / Control Interno / Sistemas</v>
      </c>
      <c r="U6" s="45" t="str">
        <f>[2]Sheet1!U7</f>
        <v>Todos</v>
      </c>
      <c r="V6" s="45" t="str">
        <f>[2]Sheet1!V7</f>
        <v>Excelencia operativa</v>
      </c>
      <c r="W6" s="45" t="str">
        <f>[2]Sheet1!W7</f>
        <v>No</v>
      </c>
      <c r="X6" s="45" t="str">
        <f>[2]Sheet1!X7</f>
        <v>No cuantificado o S/0</v>
      </c>
      <c r="Y6" s="45" t="str">
        <f>[2]Sheet1!Y7</f>
        <v xml:space="preserve">- Minimización de errores al facturar
- Mayor trazabilidad de los beneficios
- Mayor transparencia para el estudiante
- Eficiencia operativa al no contar con lista de IDs de beneficios crecientes (&gt;41k)
</v>
      </c>
      <c r="Z6" s="45" t="str">
        <f>[2]Sheet1!Z7</f>
        <v>https://educorpperu.sharepoint.com/sites/ITCS/_layouts/15/Doc.aspx?sourcedoc=%7BD56CE3C0-AFCD-45CD-89AE-0194B74B5556%7D&amp;file=Gesti%C3%B3n%20de%20iniciativas%20-%20Proceso%20y%20registro%203_Miguel%20Puccio%20Wendor.pptx&amp;action=edit&amp;mobileredirect=true</v>
      </c>
      <c r="AA6" s="45">
        <f>[2]Sheet1!AA7</f>
        <v>1.2000000000000002</v>
      </c>
    </row>
    <row r="7" spans="1:125" ht="260.25" customHeight="1">
      <c r="A7" s="45">
        <f>IF([2]Sheet1!A8="","",[2]Sheet1!A8+399)</f>
        <v>406</v>
      </c>
      <c r="B7" s="125">
        <f>[2]Sheet1!B8</f>
        <v>46291.414004629602</v>
      </c>
      <c r="C7" s="125">
        <f>[2]Sheet1!C8</f>
        <v>46291.449201388903</v>
      </c>
      <c r="D7" s="45" t="str">
        <f>[2]Sheet1!D8</f>
        <v>franco.vera@laureate.pe</v>
      </c>
      <c r="E7" s="45" t="str">
        <f>[2]Sheet1!E8</f>
        <v>Franco Manuel Vera Sanchez</v>
      </c>
      <c r="F7" s="45" t="str">
        <f>[2]Sheet1!F8</f>
        <v>LEAN+IA: CALIDAD</v>
      </c>
      <c r="G7" s="45" t="str">
        <f>[2]Sheet1!G8</f>
        <v>Estimar componentes fuera de desarrollo (licencias, almacenamiento, integraciones, etc) para repotenciar, agilizar, simplificar y estandarizar el flujo end-to-end de la gestión integral de aseguramiento de la calidad, apalancando en la Inteligencia Artificial y otras tecnologías como aliadas estratégicas, de tal forma que logremos liberar al equipo de las carga operativa y manual para que puedan enfocar su verdadero talento en actividades de alto valor, análisis estratégico y mejora continua, repotenciando su rol.</v>
      </c>
      <c r="H7" s="45" t="str">
        <f>[2]Sheet1!H8</f>
        <v>CORP</v>
      </c>
      <c r="I7" s="45" t="str">
        <f>[2]Sheet1!I8</f>
        <v>Joaquín Uribarri - VP Academia CIB</v>
      </c>
      <c r="J7" s="45" t="str">
        <f>[2]Sheet1!J8</f>
        <v>Manuel Cortes Fontcuberta</v>
      </c>
      <c r="K7" s="45" t="str">
        <f>[2]Sheet1!K8</f>
        <v>https://educorpperu.sharepoint.com/sites/ITCS/Documentos%20compartidos/Aplicaciones/Microsoft%20Forms/REGISTRO%20DE%20INICIATIVAS%20-%20GESTI%C3%93N%20DE%20LA%20DEMANDA%20V3/Aprobaci%C3%B3n%20de%20la%20iniciativa%20por%20el%20VP%20del%20%C3%A1rea%20sol/VB%20Manuel%20Cortes_Franco%20Manuel%20Vera%20S.pdf</v>
      </c>
      <c r="L7" s="45" t="str">
        <f>[2]Sheet1!L8</f>
        <v>Franco Vera</v>
      </c>
      <c r="M7" s="54">
        <f>[2]Sheet1!M8</f>
        <v>46304</v>
      </c>
      <c r="N7" s="54" t="str">
        <f>[2]Sheet1!N8</f>
        <v>Sí</v>
      </c>
      <c r="O7" s="45" t="str">
        <f>[2]Sheet1!O8</f>
        <v>Digital &amp; IA</v>
      </c>
      <c r="P7" s="45" t="str">
        <f>[2]Sheet1!P8</f>
        <v>78088</v>
      </c>
      <c r="Q7" s="45" t="str">
        <f>[2]Sheet1!Q8</f>
        <v>Otro</v>
      </c>
      <c r="R7" s="45" t="str">
        <f>[2]Sheet1!R8</f>
        <v>Demasiada carga manual y operativa por parte de los equipos de aseguramiento de la calidad.</v>
      </c>
      <c r="S7" s="45" t="str">
        <f>[2]Sheet1!S8</f>
        <v>Repotenciar, agilizar, simplificar y estandarizar el flujo end-to-end de la gestión integral de aseguramiento de la calidad, apalancando en la Inteligencia Artificial y otras tecnologías como aliadas estratégicas.</v>
      </c>
      <c r="T7" s="45" t="str">
        <f>[2]Sheet1!T8</f>
        <v>Aseguramiento de la Calidad UPN-UPC y todas las áreas que comparten información.</v>
      </c>
      <c r="U7" s="45" t="str">
        <f>[2]Sheet1!U8</f>
        <v>Administrativos</v>
      </c>
      <c r="V7" s="45" t="str">
        <f>[2]Sheet1!V8</f>
        <v>Excelencia operativa</v>
      </c>
      <c r="W7" s="45" t="str">
        <f>[2]Sheet1!W8</f>
        <v>No</v>
      </c>
      <c r="X7" s="45" t="str">
        <f>[2]Sheet1!X8</f>
        <v>No cuantificado o S/0</v>
      </c>
      <c r="Y7" s="45" t="str">
        <f>[2]Sheet1!Y8</f>
        <v>Automatizar procesos que pueden incurrir en errores manuales y entregas fuera del SLA, incluso para entidades auditoras externas.</v>
      </c>
      <c r="Z7" s="45" t="str">
        <f>[2]Sheet1!Z8</f>
        <v>https://educorpperu.sharepoint.com/sites/ITCS/_layouts/15/Doc.aspx?sourcedoc=%7B6448B771-797F-4396-B61E-9D4823DF0473%7D&amp;file=Gesti%C3%B3n%20de%20iniciativas%20-%20LEAN%2BIA%20CALIDAD_Franco%20Manuel%20Vera%20S.pptx&amp;action=edit&amp;mobileredirect=true; https://educorpperu.sharepoint.com/sites/ITCS/Documentos%20compartidos/Aplicaciones/Microsoft%20Forms/REGISTRO%20DE%20INICIATIVAS%20-%20GESTI%C3%93N%20DE%20LA%20DEMANDA%20V3/Adjuntar%20ppt%20de%20la%20iniciativa/LEAN%20+%20IA%20Aseg.%20Calidad_TOBE_Franco%20Manuel%20Vera%20S.png</v>
      </c>
      <c r="AA7" s="45">
        <f>[2]Sheet1!AA8</f>
        <v>0.60000000000000009</v>
      </c>
    </row>
    <row r="8" spans="1:125" ht="260.25" customHeight="1">
      <c r="A8" s="45">
        <f>IF([2]Sheet1!A9="","",[2]Sheet1!A9+399)</f>
        <v>407</v>
      </c>
      <c r="B8" s="125">
        <f>[2]Sheet1!B9</f>
        <v>46292.882557870398</v>
      </c>
      <c r="C8" s="125">
        <f>[2]Sheet1!C9</f>
        <v>46292.892812500002</v>
      </c>
      <c r="D8" s="45" t="str">
        <f>[2]Sheet1!D9</f>
        <v>percy.romero@laureate.pe</v>
      </c>
      <c r="E8" s="45" t="str">
        <f>[2]Sheet1!E9</f>
        <v>Percy Romero Vegas</v>
      </c>
      <c r="F8" s="45" t="str">
        <f>[2]Sheet1!F9</f>
        <v>APLICATIVO DE CONCILIACION MEDIOS DE PAGO - CIBERTEC</v>
      </c>
      <c r="G8" s="45" t="str">
        <f>[2]Sheet1!G9</f>
        <v xml:space="preserve">Implementar una herramienta de conciliación automática de medios de pago, que permita integrar y validar diariamente las transacciones provenientes de BCP, Interbank, Scotiabank, BBVA y Niubiz, u otro medio de pago comparándolas contra los registos del sistema Spring Comercial de CIB (tal como lo tiene UPC).
</v>
      </c>
      <c r="H8" s="45" t="str">
        <f>[2]Sheet1!H9</f>
        <v>CIB</v>
      </c>
      <c r="I8" s="45" t="str">
        <f>[2]Sheet1!I9</f>
        <v>Alex Pendavis - VP Finanzas</v>
      </c>
      <c r="J8" s="45" t="str">
        <f>[2]Sheet1!J9</f>
        <v>Medios de Pago</v>
      </c>
      <c r="K8" s="45" t="str">
        <f>[2]Sheet1!K9</f>
        <v>https://educorpperu.sharepoint.com/sites/ITCS/Documentos%20compartidos/Aplicaciones/Microsoft%20Forms/REGISTRO%20DE%20INICIATIVAS%20-%20GESTI%C3%93N%20DE%20LA%20DEMANDA%20V3/Aprobaci%C3%B3n%20de%20la%20iniciativa%20por%20el%20VP%20del%20%C3%A1rea%20sol/APROBACION%20DIRECTOR_Percy%20Romero%20Vegas.pdf</v>
      </c>
      <c r="L8" s="45" t="str">
        <f>[2]Sheet1!L9</f>
        <v>Franco Vera</v>
      </c>
      <c r="M8" s="54">
        <f>[2]Sheet1!M9</f>
        <v>46321</v>
      </c>
      <c r="N8" s="54" t="str">
        <f>[2]Sheet1!N9</f>
        <v>No</v>
      </c>
      <c r="O8" s="45">
        <f>[2]Sheet1!O9</f>
        <v>0</v>
      </c>
      <c r="P8" s="45">
        <f>[2]Sheet1!P9</f>
        <v>0</v>
      </c>
      <c r="Q8" s="45" t="str">
        <f>[2]Sheet1!Q9</f>
        <v>Otro</v>
      </c>
      <c r="R8" s="45" t="str">
        <f>[2]Sheet1!R9</f>
        <v xml:space="preserve">Situación Actual:
1.- CIB opera con 5 medios de pago: BCP, Interbank, Scotiabank, BBVA y Niubiz (intranet del alumno). 
2.- No existe un proceso de conciliación diario automatizado. 
3.- La validación de ingresos se realiza de forma reactiva, principalmente por reclamos de alumnos o consultas de áreas internas (Contabilidad. Comercial, Admisión, Cobranzas).
</v>
      </c>
      <c r="S8" s="45" t="str">
        <f>[2]Sheet1!S9</f>
        <v>Implementar una herramienta de conciliación automática de medios de pago, que permita integrar y validar diariamente las transacciones provenientes de BCP, Interbank, Scotiabank, BBVA y Niubiz, comparándolas contra los registros del sistema Spring Comercial de CIB (tal como lo tiene UPC).</v>
      </c>
      <c r="T8" s="45" t="str">
        <f>[2]Sheet1!T9</f>
        <v>Medios de Pago, Cobranzas, Contabilidad, Admisión, Ventas, Coemrcial.</v>
      </c>
      <c r="U8" s="45" t="str">
        <f>[2]Sheet1!U9</f>
        <v>Todos</v>
      </c>
      <c r="V8" s="45" t="str">
        <f>[2]Sheet1!V9</f>
        <v>Experiencia</v>
      </c>
      <c r="W8" s="45" t="str">
        <f>[2]Sheet1!W9</f>
        <v>No</v>
      </c>
      <c r="X8" s="45" t="str">
        <f>[2]Sheet1!X9</f>
        <v>Mayor a S/500,000.00</v>
      </c>
      <c r="Y8" s="45" t="str">
        <f>[2]Sheet1!Y9</f>
        <v xml:space="preserve">Reducción, Riesgo Financiero, Riesgo Operativo, Riesgo Reputacional. </v>
      </c>
      <c r="Z8" s="45" t="str">
        <f>[2]Sheet1!Z9</f>
        <v>https://educorpperu.sharepoint.com/sites/ITCS/_layouts/15/Doc.aspx?sourcedoc=%7BF226C316-9D65-443A-AF7A-C4AF217611D6%7D&amp;file=1.-%20Solicitud%20de%20requerimientos%20-%20%20Aplicativo_Percy%20Romero%20Vegas.pptx&amp;action=edit&amp;mobileredirect=true</v>
      </c>
      <c r="AA8" s="45">
        <f>[2]Sheet1!AA9</f>
        <v>1.9</v>
      </c>
    </row>
    <row r="9" spans="1:125" ht="260.25" customHeight="1">
      <c r="A9" s="45">
        <f>IF([2]Sheet1!A10="","",[2]Sheet1!A10+399)</f>
        <v>408</v>
      </c>
      <c r="B9" s="125">
        <f>[2]Sheet1!B10</f>
        <v>46293.3414583333</v>
      </c>
      <c r="C9" s="125">
        <f>[2]Sheet1!C10</f>
        <v>46293.3520138889</v>
      </c>
      <c r="D9" s="45" t="str">
        <f>[2]Sheet1!D10</f>
        <v>luis.calderon@laureate.pe</v>
      </c>
      <c r="E9" s="45" t="str">
        <f>[2]Sheet1!E10</f>
        <v>Luis Calderon Rodriguez</v>
      </c>
      <c r="F9" s="45" t="str">
        <f>[2]Sheet1!F10</f>
        <v>Upgrade y modernización de Jobs Batch UPN</v>
      </c>
      <c r="G9" s="45" t="str">
        <f>[2]Sheet1!G10</f>
        <v>Necesitamos actualizar y modernizar los jobs batch de UPN, para habilitar su migración y distribución en la nueva infraestructura, logrando reducir riesgos tecnológicos y mejorar la estabilidad y continuidad operativa de los procesos que soportan.</v>
      </c>
      <c r="H9" s="45" t="str">
        <f>[2]Sheet1!H10</f>
        <v>UPN</v>
      </c>
      <c r="I9" s="45" t="str">
        <f>[2]Sheet1!I10</f>
        <v>Humberto Marotta - Tecnologías y transformación digital</v>
      </c>
      <c r="J9" s="45" t="str">
        <f>[2]Sheet1!J10</f>
        <v>Christian Quiroz</v>
      </c>
      <c r="K9" s="45" t="str">
        <f>[2]Sheet1!K10</f>
        <v>https://educorpperu.sharepoint.com/sites/ITCS/_layouts/15/Doc.aspx?sourcedoc=%7B4CA4154C-D0E3-4B58-A3FB-440A7E50A586%7D&amp;file=Correo%20de%20aprobaci%C3%B3n%20-%20Humberto_Luis%20Calderon%20Rodrig.docx&amp;action=default&amp;mobileredirect=true</v>
      </c>
      <c r="L9" s="45" t="str">
        <f>[2]Sheet1!L10</f>
        <v>Gerson Vereau</v>
      </c>
      <c r="M9" s="54">
        <f>[2]Sheet1!M10</f>
        <v>46311</v>
      </c>
      <c r="N9" s="54" t="str">
        <f>[2]Sheet1!N10</f>
        <v>No</v>
      </c>
      <c r="O9" s="45">
        <f>[2]Sheet1!O10</f>
        <v>0</v>
      </c>
      <c r="P9" s="45">
        <f>[2]Sheet1!P10</f>
        <v>0</v>
      </c>
      <c r="Q9" s="45" t="str">
        <f>[2]Sheet1!Q10</f>
        <v>ITSM</v>
      </c>
      <c r="R9" s="45" t="str">
        <f>[2]Sheet1!R10</f>
        <v>Los jobs batch de UPN presentan componentes y frameworks obsoletos que limitan su migración a la nueva infraestructura, manteniendo la concentración de procesamiento en servidores actuales y generando riesgos de saturación, indisponibilidad y continuidad operativa. De no implementarse la iniciativa, los jobs deberán continuar operando temporalmente en la infraestructura actual, manteniendo estos riesgos.</v>
      </c>
      <c r="S9" s="45" t="str">
        <f>[2]Sheet1!S10</f>
        <v>Contar con los jobs batch actualizados y compatibles con la nueva infraestructura, permitiendo distribuir su ejecución entre los nuevos servidores, reducir la concentración de carga y mejorar su estabilidad, operación y mantenimiento.</v>
      </c>
      <c r="T9" s="45" t="str">
        <f>[2]Sheet1!T10</f>
        <v>Áreas: TI – Aplicaciones e Infraestructura
Procesos: Procesos de negocio de UPN soportados por los jobs batch involucrados en la iniciativa.</v>
      </c>
      <c r="U9" s="45" t="str">
        <f>[2]Sheet1!U10</f>
        <v>Administrativos</v>
      </c>
      <c r="V9" s="45" t="str">
        <f>[2]Sheet1!V10</f>
        <v>Excelencia operativa</v>
      </c>
      <c r="W9" s="45" t="str">
        <f>[2]Sheet1!W10</f>
        <v>No</v>
      </c>
      <c r="X9" s="45" t="str">
        <f>[2]Sheet1!X10</f>
        <v>No cuantificado o S/0</v>
      </c>
      <c r="Y9" s="45" t="str">
        <f>[2]Sheet1!Y10</f>
        <v>Mayor estabilidad y continuidad operativa de los procesos batch, reducción del riesgo de saturación y puntos únicos de falla, actualización de componentes obsoletos y reducción de incidencias y tickets asociados a fallas de los jobs.</v>
      </c>
      <c r="Z9" s="45" t="str">
        <f>[2]Sheet1!Z10</f>
        <v>https://educorpperu.sharepoint.com/sites/ITCS/_layouts/15/Doc.aspx?sourcedoc=%7B19CFF8EC-55FE-40DF-90A8-70B504935AD4%7D&amp;file=Gesti%C3%B3n%20de%20iniciativas%20-%20Jobs%20UPN_Luis%20Calderon%20Rodrig.pptx&amp;action=edit&amp;mobileredirect=true</v>
      </c>
      <c r="AA9" s="45">
        <f>[2]Sheet1!AA10</f>
        <v>1.4999999999999998</v>
      </c>
    </row>
    <row r="10" spans="1:125" ht="260.25" customHeight="1">
      <c r="A10" s="45">
        <f>IF([2]Sheet1!A11="","",[2]Sheet1!A11+399)</f>
        <v>409</v>
      </c>
      <c r="B10" s="125">
        <f>[2]Sheet1!B11</f>
        <v>46294.377488425896</v>
      </c>
      <c r="C10" s="125">
        <f>[2]Sheet1!C11</f>
        <v>46294.380277777796</v>
      </c>
      <c r="D10" s="45" t="str">
        <f>[2]Sheet1!D11</f>
        <v>angela.lucano@laureate.pe</v>
      </c>
      <c r="E10" s="45" t="str">
        <f>[2]Sheet1!E11</f>
        <v>Angela Lucano Carranza</v>
      </c>
      <c r="F10" s="45" t="str">
        <f>[2]Sheet1!F11</f>
        <v>Adecuación del Reporte de Retiro de Oficio UPC a la nueva normativa académica 2026</v>
      </c>
      <c r="G10" s="45" t="str">
        <f>[2]Sheet1!G11</f>
        <v>Necesitamos adecuar el reporte de Retiro de Oficio vigente para alinearlo con la nueva normativa académica UPC, logrando una identificación automática, precisa y oportuna de estudiantes sujetos a retiro de oficio, asegurando el cumplimiento regulatorio y la continuidad del proceso académico dentro de los plazos establecidos para noviembre 2026.</v>
      </c>
      <c r="H10" s="45" t="str">
        <f>[2]Sheet1!H11</f>
        <v>UPC</v>
      </c>
      <c r="I10" s="45" t="str">
        <f>[2]Sheet1!I11</f>
        <v>Milagros Morgan - Rectorado UPC</v>
      </c>
      <c r="J10" s="45" t="str">
        <f>[2]Sheet1!J11</f>
        <v>Miguel Chang</v>
      </c>
      <c r="K10" s="45" t="str">
        <f>[2]Sheet1!K11</f>
        <v>https://educorpperu.sharepoint.com/sites/ITCS/Documentos%20compartidos/Aplicaciones/Microsoft%20Forms/REGISTRO%20DE%20INICIATIVAS%20-%20GESTI%C3%93N%20DE%20LA%20DEMANDA%20V3/Aprobaci%C3%B3n%20de%20la%20iniciativa%20por%20el%20VP%20del%20%C3%A1rea%20sol/Adecuaci%C3%B3n%20del%20Reporte%20de%20Retiro%20de%20Oficio%20UP_Angela%20Lucano%20Carran.pdf</v>
      </c>
      <c r="L10" s="45" t="str">
        <f>[2]Sheet1!L11</f>
        <v>Ángela Lucano</v>
      </c>
      <c r="M10" s="54">
        <f>[2]Sheet1!M11</f>
        <v>46328</v>
      </c>
      <c r="N10" s="54" t="str">
        <f>[2]Sheet1!N11</f>
        <v>No</v>
      </c>
      <c r="O10" s="45">
        <f>[2]Sheet1!O11</f>
        <v>0</v>
      </c>
      <c r="P10" s="45">
        <f>[2]Sheet1!P11</f>
        <v>0</v>
      </c>
      <c r="Q10" s="45" t="str">
        <f>[2]Sheet1!Q11</f>
        <v>Regulatoria</v>
      </c>
      <c r="R10" s="45" t="str">
        <f>[2]Sheet1!R11</f>
        <v>En marzo de 2026 se aprobó una nueva política de Retiro de Oficio que modifica los criterios utilizados para identificar estudiantes sujetos a esta medida académica. Actualmente, el reporte SOX-Compliance denominado "Reporte Preliminar de Retiro de Oficio - SOX_UPC_007" fue construido bajo la normativa anterior y no contempla las nuevas validaciones requeridas.</v>
      </c>
      <c r="S10" s="45" t="str">
        <f>[2]Sheet1!S11</f>
        <v>Contar con un reporte automatizado y disponible que: Incorpore la modalidad de estudio del alumno (Presencial, Semipresencial o A Distancia). Evalúe asistencia menor al 10% para alumnos presenciales y semipresenciales. Evalúe falta de conexión al Aula Virtual para alumnos a distancia. Valide el no pago de la primera boleta. Mantenga las validaciones académicas vigentes de notas. Sea utilizado de manera oficial para la ejecución del proceso de Retiro de Oficio del ciclo académico correspondiente. Cumpla los lineamientos SOX y de Compliance.</v>
      </c>
      <c r="T10" s="45" t="str">
        <f>[2]Sheet1!T11</f>
        <v>Gestión académica.
Retiro de oficio.
Control de matrícula.
Seguimiento de asistencia.
Seguimiento financiero de estudiantes.
Auditoría y cumplimiento SOX.</v>
      </c>
      <c r="U10" s="45" t="str">
        <f>[2]Sheet1!U11</f>
        <v>Administrativos</v>
      </c>
      <c r="V10" s="45" t="str">
        <f>[2]Sheet1!V11</f>
        <v>Excelencia operativa</v>
      </c>
      <c r="W10" s="45" t="str">
        <f>[2]Sheet1!W11</f>
        <v>No</v>
      </c>
      <c r="X10" s="45" t="str">
        <f>[2]Sheet1!X11</f>
        <v>Menor a S/100,000.00</v>
      </c>
      <c r="Y10" s="45" t="str">
        <f>[2]Sheet1!Y11</f>
        <v>Cumplimiento regulatorio, reducción de riesgo SOX y eficiencia operativa.</v>
      </c>
      <c r="Z10" s="45" t="str">
        <f>[2]Sheet1!Z11</f>
        <v>https://educorpperu.sharepoint.com/sites/ITCS/_layouts/15/Doc.aspx?sourcedoc=%7BF5F7A701-FCD7-4860-9BB9-53DF574BB443%7D&amp;file=Gesti%C3%B3n%20de%20iniciativas%20-%20RETIRO%20DE%20OFICIO%20DOA_Angela%20Lucano%20Carran.pptx&amp;action=edit&amp;mobileredirect=true</v>
      </c>
      <c r="AA10" s="45">
        <f>[2]Sheet1!AA11</f>
        <v>2.25</v>
      </c>
    </row>
    <row r="11" spans="1:125" ht="260.25" customHeight="1">
      <c r="A11" s="45">
        <f>IF([2]Sheet1!A12="","",[2]Sheet1!A12+399)</f>
        <v>410</v>
      </c>
      <c r="B11" s="125">
        <f>[2]Sheet1!B12</f>
        <v>46294.6937847222</v>
      </c>
      <c r="C11" s="125">
        <f>[2]Sheet1!C12</f>
        <v>46294.705081018503</v>
      </c>
      <c r="D11" s="45" t="str">
        <f>[2]Sheet1!D12</f>
        <v>angela.lucano@laureate.pe</v>
      </c>
      <c r="E11" s="45" t="str">
        <f>[2]Sheet1!E12</f>
        <v>Angela Lucano Carranza</v>
      </c>
      <c r="F11" s="45" t="str">
        <f>[2]Sheet1!F12</f>
        <v>UPC: Adecuación de sistemas periféricos para soportar las nuevas mallas curriculares 2027</v>
      </c>
      <c r="G11" s="45" t="str">
        <f>[2]Sheet1!G12</f>
        <v>Necesitamos adecuar los sistemas periféricos que consumen información académica de Banner para soportar correctamente el versionamiento de mallas curriculares, logrando que estudiantes, docentes y áreas administrativas visualicen información académica correcta y consistente en todos los sistemas.</v>
      </c>
      <c r="H11" s="45" t="str">
        <f>[2]Sheet1!H12</f>
        <v>UPC</v>
      </c>
      <c r="I11" s="45" t="str">
        <f>[2]Sheet1!I12</f>
        <v>Milagros Morgan - Rectorado UPC</v>
      </c>
      <c r="J11" s="45" t="str">
        <f>[2]Sheet1!J12</f>
        <v>Mónica Zavala</v>
      </c>
      <c r="K11" s="45" t="str">
        <f>[2]Sheet1!K12</f>
        <v>https://educorpperu.sharepoint.com/sites/ITCS/_layouts/15/Doc.aspx?sourcedoc=%7BB1AF7D21-41BE-451D-90A7-D1C662B3DC9C%7D&amp;file=Resumen%20reuni%C3%B3n%20-%20Proyecto%20mallas%202027_Angela%20Lucano%20Carran.docx&amp;action=default&amp;mobileredirect=true</v>
      </c>
      <c r="L11" s="45" t="str">
        <f>[2]Sheet1!L12</f>
        <v>Ángela Lucano</v>
      </c>
      <c r="M11" s="54">
        <f>[2]Sheet1!M12</f>
        <v>46416</v>
      </c>
      <c r="N11" s="54" t="str">
        <f>[2]Sheet1!N12</f>
        <v>No</v>
      </c>
      <c r="O11" s="45">
        <f>[2]Sheet1!O12</f>
        <v>0</v>
      </c>
      <c r="P11" s="45">
        <f>[2]Sheet1!P12</f>
        <v>0</v>
      </c>
      <c r="Q11" s="45" t="str">
        <f>[2]Sheet1!Q12</f>
        <v>Regulatoria</v>
      </c>
      <c r="R11" s="45" t="str">
        <f>[2]Sheet1!R12</f>
        <v>Actualmente, los cambios realizados en las mallas curriculares son gestionados por Banner; sin embargo, varios sistemas que consumen esta información no están preparados para reconocer las distintas versiones de cursos y mallas. Esto puede generar información incorrecta, registros duplicados o diferencias entre sistemas al momento de consultar datos académicos.</v>
      </c>
      <c r="S11" s="45" t="str">
        <f>[2]Sheet1!S12</f>
        <v>Contar con sistemas alineados al modelo académico de Banner, capaces de identificar y mostrar la versión correcta de cursos y mallas según corresponda a cada estudiante, garantizando información consistente en todos los canales y procesos académicos.</v>
      </c>
      <c r="T11" s="45" t="str">
        <f>[2]Sheet1!T12</f>
        <v>Consulta de cursos y mallas curriculares.
Seguimiento del avance académico.
Reportería académica y de gestión.
Integraciones entre sistemas.
Atención de trámites y consultas académicas.</v>
      </c>
      <c r="U11" s="45" t="str">
        <f>[2]Sheet1!U12</f>
        <v>Todos</v>
      </c>
      <c r="V11" s="45" t="str">
        <f>[2]Sheet1!V12</f>
        <v>Excelencia operativa</v>
      </c>
      <c r="W11" s="45" t="str">
        <f>[2]Sheet1!W12</f>
        <v>No</v>
      </c>
      <c r="X11" s="45" t="str">
        <f>[2]Sheet1!X12</f>
        <v>No cuantificado o S/0</v>
      </c>
      <c r="Y11" s="45" t="str">
        <f>[2]Sheet1!Y12</f>
        <v>Reducción de incidencias por información académica incorrecta.
Disminución del tiempo dedicado a validaciones y correcciones manuales.
Eliminación de registros duplicados en consultas y reportes.
Mayor confianza en la información mostrada a estudiantes y docentes.
Capacidad de implementar futuras actualizaciones curriculares con menor esfuerzo.
Consistencia de la información entre todos los sistemas institucionales.</v>
      </c>
      <c r="Z11" s="45" t="str">
        <f>[2]Sheet1!Z12</f>
        <v>https://educorpperu.sharepoint.com/sites/ITCS/_layouts/15/Doc.aspx?sourcedoc=%7BEF9FEB94-34ED-4AAA-BBD4-87AEA8C067DC%7D&amp;file=Documento%20Funcional%20implementaci%C3%B3n%20de%20malla%202_Angela%20Lucano%20Carran.docx&amp;action=default&amp;mobileredirect=true</v>
      </c>
      <c r="AA11" s="45">
        <f>[2]Sheet1!AA12</f>
        <v>2.7</v>
      </c>
    </row>
    <row r="12" spans="1:125" ht="260.25" customHeight="1">
      <c r="A12" s="45">
        <f>IF([2]Sheet1!A13="","",[2]Sheet1!A13+399)</f>
        <v>411</v>
      </c>
      <c r="B12" s="125">
        <f>[2]Sheet1!B13</f>
        <v>46294.395185185203</v>
      </c>
      <c r="C12" s="125">
        <f>[2]Sheet1!C13</f>
        <v>46295.149884259299</v>
      </c>
      <c r="D12" s="45" t="str">
        <f>[2]Sheet1!D13</f>
        <v>miriam.marca@laureate.pe</v>
      </c>
      <c r="E12" s="45" t="str">
        <f>[2]Sheet1!E13</f>
        <v>Miriam Marca Delgado</v>
      </c>
      <c r="F12" s="45" t="str">
        <f>[2]Sheet1!F13</f>
        <v>Aprovisionamiento Alumnos Nuevos y Administrativos</v>
      </c>
      <c r="G12" s="45" t="str">
        <f>[2]Sheet1!G13</f>
        <v>Necesitamos que el proceso de aprovisionamiento de cuentas de alumnos para CIBERTEC y UPC sea  adoptado del modelo que tiene UPN</v>
      </c>
      <c r="H12" s="45" t="str">
        <f>[2]Sheet1!H13</f>
        <v>LAU</v>
      </c>
      <c r="I12" s="45" t="str">
        <f>[2]Sheet1!I13</f>
        <v>Humberto Marotta - Tecnologías y transformación digital</v>
      </c>
      <c r="J12" s="45" t="str">
        <f>[2]Sheet1!J13</f>
        <v xml:space="preserve">Miriam Marca </v>
      </c>
      <c r="K12" s="45" t="str">
        <f>[2]Sheet1!K13</f>
        <v>https://educorpperu.sharepoint.com/sites/ITCS/Documentos%20compartidos/Aplicaciones/Microsoft%20Forms/REGISTRO%20DE%20INICIATIVAS%20-%20GESTI%C3%93N%20DE%20LA%20DEMANDA%20V3/Aprobaci%C3%B3n%20de%20la%20iniciativa%20por%20el%20VP%20del%20%C3%A1rea%20sol/Re_%20INICIATIVA%20-%20APROVISIONAMIENTO%20DE%20CUENTAS_Miriam%20Marca%20Delgado.pdf</v>
      </c>
      <c r="L12" s="45" t="str">
        <f>[2]Sheet1!L13</f>
        <v>Ángela Lucano</v>
      </c>
      <c r="M12" s="54">
        <f>[2]Sheet1!M13</f>
        <v>46366</v>
      </c>
      <c r="N12" s="54" t="str">
        <f>[2]Sheet1!N13</f>
        <v>No</v>
      </c>
      <c r="O12" s="45">
        <f>[2]Sheet1!O13</f>
        <v>0</v>
      </c>
      <c r="P12" s="45">
        <f>[2]Sheet1!P13</f>
        <v>0</v>
      </c>
      <c r="Q12" s="45" t="str">
        <f>[2]Sheet1!Q13</f>
        <v>ITSM</v>
      </c>
      <c r="R12" s="45" t="str">
        <f>[2]Sheet1!R13</f>
        <v>Dependencia TOTAL de todos los alumnos ingresantes y docentes en UPC y Cibertec para el primer cambio de contraseña con el equipo de mesa de ayuda para registrar el número de celular y el correo personal. Estos 2 atributos son indispensables al momento de usar el SSPR (Restablecimiento de contraseña de autoservicio) en Microsoft Entra ID. Esto genera demoras en el acceso a los sistemas académicos y mayor carga operativa para la mesa de ayuda; desde la visión de negocio, impacta negativamente en la autonomía del usuario, la experiencia de estudiantes y docentes y la eficiencia institucional, afectando la continuidad de las actividades académicas y la escalabilidad de los procesos digitales de las instituciones.</v>
      </c>
      <c r="S12" s="45" t="str">
        <f>[2]Sheet1!S13</f>
        <v xml:space="preserve">Esperamos que el aprovisionamiento de las cuentas de alumnos y docentes sea igual al que tiene UPN. Hoy los alumnos de UPN reciben una notificación de bienvenida personalizada en su correo personal registrado desde admisión. Se espera que tanto el alumno o docente incorporado, cuyos datos son registrados inicialmente por Admisión en el CRM y luego sincronizados hacia Banner y Microsoft Entra ID, como el alumno o docente regular, que puede autogestionar la actualización de su celular y correo personal, cuenten con un proceso unificado de autogestión de credenciales. </v>
      </c>
      <c r="T12" s="45" t="str">
        <f>[2]Sheet1!T13</f>
        <v>Tecnología de la Información (TI): Reduce incidencias y solicitudes de soporte por contraseñas.
Seguridad de la información: Fortalece la protección de cuentas y datos institucionales.
Admisión y DOA (Servicios y Registros Académicos, Prospección, Docentes): Facilita el acceso a plataformas virtuales, matrícula y sistemas académicos.
Atención al usuario: Disminuye tiempos de atención y mejora la experiencia de estudiantes y docentes.
Cumplimiento normativo: Apoya el cumplimiento de políticas de seguridad y protección de datos.
Recursos Humanos: Accesos para colaboradores y docentes</v>
      </c>
      <c r="U12" s="45" t="str">
        <f>[2]Sheet1!U13</f>
        <v>Todos</v>
      </c>
      <c r="V12" s="45" t="str">
        <f>[2]Sheet1!V13</f>
        <v>Excelencia operativa</v>
      </c>
      <c r="W12" s="45" t="str">
        <f>[2]Sheet1!W13</f>
        <v>No</v>
      </c>
      <c r="X12" s="45" t="str">
        <f>[2]Sheet1!X13</f>
        <v>No cuantificado o S/0</v>
      </c>
      <c r="Y12" s="45" t="str">
        <f>[2]Sheet1!Y13</f>
        <v>Mejor experiencia para estudiantes, docentes y colaboradores.
Mayor confianza en los servicios digitales institucionales.
Menor interrupción de actividades académicas y administrativas.
Mejora de la imagen institucional al ofrecer procesos más ágiles y seguros.
Mayor alineamiento con buenas prácticas de ciberseguridad y gestión de riesgos.
Menor carga operativa del equipo de soporte.
Reducción de incidencias relacionadas con credenciales.
Mejor percepción del servicio de TI por parte de los usuarios.</v>
      </c>
      <c r="Z12" s="45" t="str">
        <f>[2]Sheet1!Z13</f>
        <v>https://educorpperu.sharepoint.com/sites/ITCS/_layouts/15/Doc.aspx?sourcedoc=%7BE49D0BAA-5EE7-4C96-A0F7-38B47ED30878%7D&amp;file=Proceso%20de%20Aprovisonamiento_Miriam%20Marca%20Delgado.pptx&amp;action=edit&amp;mobileredirect=true</v>
      </c>
      <c r="AA12" s="45">
        <f>[2]Sheet1!AA13</f>
        <v>2.0999999999999996</v>
      </c>
    </row>
    <row r="13" spans="1:125" ht="260.25" customHeight="1">
      <c r="A13" s="45">
        <f>IF([2]Sheet1!A14="","",[2]Sheet1!A14+399)</f>
        <v>412</v>
      </c>
      <c r="B13" s="125">
        <f>[2]Sheet1!B14</f>
        <v>46295.790439814802</v>
      </c>
      <c r="C13" s="125">
        <f>[2]Sheet1!C14</f>
        <v>46295.792615740698</v>
      </c>
      <c r="D13" s="45" t="str">
        <f>[2]Sheet1!D14</f>
        <v>jose.herbozo@laureate.pe</v>
      </c>
      <c r="E13" s="45" t="str">
        <f>[2]Sheet1!E14</f>
        <v>José Paredes Herbozo</v>
      </c>
      <c r="F13" s="45" t="str">
        <f>[2]Sheet1!F14</f>
        <v>Actualización del Reporte 01 GDO digital doc pendiente</v>
      </c>
      <c r="G13" s="45" t="str">
        <f>[2]Sheet1!G14</f>
        <v>Necesitamos actualizar el Reporte 01 GDO digital de documentos pendientes, retirando la selección de CRM 2011 del proyecto WebGestionDocumental, para eliminar la información desactualizada o inconsistente sobre los documentos pendientes, logrando un seguimiento confiable que favorezca el enrollment y la retención, proteja el revenue y el EBITDA, y reduzca las contingencias legales y normativas.</v>
      </c>
      <c r="H13" s="45" t="str">
        <f>[2]Sheet1!H14</f>
        <v>UPN</v>
      </c>
      <c r="I13" s="45" t="str">
        <f>[2]Sheet1!I14</f>
        <v>Ivan Olivares - VP Marketing y Comercial</v>
      </c>
      <c r="J13" s="45" t="str">
        <f>[2]Sheet1!J14</f>
        <v>Ada Cadillo</v>
      </c>
      <c r="K13" s="45" t="str">
        <f>[2]Sheet1!K14</f>
        <v>https://educorpperu.sharepoint.com/sites/ITCS/Documentos%20compartidos/Aplicaciones/Microsoft%20Forms/REGISTRO%20DE%20INICIATIVAS%20-%20GESTI%C3%93N%20DE%20LA%20DEMANDA%20V3/Aprobaci%C3%B3n%20de%20la%20iniciativa%20por%20el%20VP%20del%20%C3%A1rea%20sol/olk_UlOLAiv8Qh_Jos%C3%A9%20Paredes%20Herbozo.png</v>
      </c>
      <c r="L13" s="45" t="str">
        <f>[2]Sheet1!L14</f>
        <v>Jose Paredes</v>
      </c>
      <c r="M13" s="54">
        <f>[2]Sheet1!M14</f>
        <v>46303</v>
      </c>
      <c r="N13" s="54" t="str">
        <f>[2]Sheet1!N14</f>
        <v>No</v>
      </c>
      <c r="O13" s="45">
        <f>[2]Sheet1!O14</f>
        <v>0</v>
      </c>
      <c r="P13" s="45">
        <f>[2]Sheet1!P14</f>
        <v>0</v>
      </c>
      <c r="Q13" s="45" t="str">
        <f>[2]Sheet1!Q14</f>
        <v>Otro</v>
      </c>
      <c r="R13" s="45" t="str">
        <f>[2]Sheet1!R14</f>
        <v>El Reporte 01 GDO de documentos pendientes no refleja la información actualizada, porque aún depende de la selección de CRM 2011 en el proyecto WebGestionDocumental. Esto dificulta identificar qué alumnos tienen documentos pendientes, y afecta el seguimiento de enrollment y retención, el revenue, el EBITDA y la exposición a contingencias legales y normativas. Si no se implementa en la fecha requerida, el seguimiento se haría de forma manual, consolidando la información por cada área y validándola con los equipos responsables, con mayor esfuerzo y riesgo de errores.</v>
      </c>
      <c r="S13" s="45" t="str">
        <f>[2]Sheet1!S14</f>
        <v>El Reporte 01 GDO digital de documentos pendientes opera sin la selección de CRM 2011, con información actualizada y confiable. Las áreas consultan el estado de los documentos pendientes de cada alumno desde un único reporte, sin consolidaciones manuales, y pueden actuar a tiempo sobre los casos que afectan la matrícula, la permanencia y el cumplimiento normativo.</v>
      </c>
      <c r="T13" s="45" t="str">
        <f>[2]Sheet1!T14</f>
        <v>Proceso de gestión documental (GDO) de alumnos
Procesos de enrollment y retención
Áreas académicas y administrativas que dan seguimiento a documentos pendientes
Áreas comerciales y de Customer Success
Legal y cumplimiento normativo
TI, como responsable del reporte y del proyecto WebGestionDocumental</v>
      </c>
      <c r="U13" s="45" t="str">
        <f>[2]Sheet1!U14</f>
        <v>Administrativos</v>
      </c>
      <c r="V13" s="45" t="str">
        <f>[2]Sheet1!V14</f>
        <v>Excelencia operativa</v>
      </c>
      <c r="W13" s="45" t="str">
        <f>[2]Sheet1!W14</f>
        <v>No</v>
      </c>
      <c r="X13" s="45" t="str">
        <f>[2]Sheet1!X14</f>
        <v>No cuantificado o S/0</v>
      </c>
      <c r="Y13" s="45" t="str">
        <f>[2]Sheet1!Y14</f>
        <v>Información de documentos pendientes más confiable y actualizada.
Menor dependencia de una herramienta obsoleta (CRM 2011) y de consolidaciones manuales.
Mejor seguimiento de los alumnos con documentos pendientes, lo que favorece su matrícula y permanencia.
Menor riesgo de incumplimientos legales y normativos por documentación incompleta.
Decisiones más rápidas y mejor coordinación entre las áreas académicas, administrativas y comerciales.
Proceso de gestión documental más ordenado y sostenible para TI.</v>
      </c>
      <c r="Z13" s="45" t="str">
        <f>[2]Sheet1!Z14</f>
        <v>https://educorpperu.sharepoint.com/sites/ITCS/_layouts/15/Doc.aspx?sourcedoc=%7BE50F3D73-BBD7-45DE-9818-1B05A5B0225C%7D&amp;file=REPORTE%2001%20DOC%20PENDIENTE_Jos%C3%A9%20Paredes%20Herbozo.pptx&amp;action=edit&amp;mobileredirect=true</v>
      </c>
      <c r="AA13" s="45">
        <f>[2]Sheet1!AA14</f>
        <v>0.60000000000000009</v>
      </c>
    </row>
    <row r="14" spans="1:125" ht="260.25" customHeight="1">
      <c r="A14" s="45">
        <f>IF([2]Sheet1!A15="","",[2]Sheet1!A15+399)</f>
        <v>423</v>
      </c>
      <c r="B14" s="125">
        <f>[2]Sheet1!B15</f>
        <v>46295.486111111102</v>
      </c>
      <c r="C14" s="125">
        <f>[2]Sheet1!C15</f>
        <v>46297.075752314799</v>
      </c>
      <c r="D14" s="45" t="str">
        <f>[2]Sheet1!D15</f>
        <v>angela.lucano@laureate.pe</v>
      </c>
      <c r="E14" s="45" t="str">
        <f>[2]Sheet1!E15</f>
        <v>Angela Lucano Carranza</v>
      </c>
      <c r="F14" s="45" t="str">
        <f>[2]Sheet1!F15</f>
        <v>LEAN + IA DOA UPC: Generar una solución de programación de evaluaciones que considere los atributos del examen y reglas del negocio establecidas.</v>
      </c>
      <c r="G14" s="45" t="str">
        <f>[2]Sheet1!G15</f>
        <v>Necesitamos implementar una solución que permita la generación automática de la programación de evaluaciones para asegurar el cumplimiento de las reglas de negocio y requerimientos académicos, logrando una programación eficiente, trazable y una mejor experiencia para el alumno.</v>
      </c>
      <c r="H14" s="45" t="str">
        <f>[2]Sheet1!H15</f>
        <v>UPC</v>
      </c>
      <c r="I14" s="45" t="str">
        <f>[2]Sheet1!I15</f>
        <v>Milagros Morgan - Rectorado UPC</v>
      </c>
      <c r="J14" s="45" t="str">
        <f>[2]Sheet1!J15</f>
        <v>Miguel Chang</v>
      </c>
      <c r="K14" s="45" t="str">
        <f>[2]Sheet1!K15</f>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pdf</v>
      </c>
      <c r="L14" s="45" t="str">
        <f>[2]Sheet1!L15</f>
        <v>Ángela Lucano</v>
      </c>
      <c r="M14" s="54">
        <f>[2]Sheet1!M15</f>
        <v>46387</v>
      </c>
      <c r="N14" s="54" t="str">
        <f>[2]Sheet1!N15</f>
        <v>Sí</v>
      </c>
      <c r="O14" s="45" t="str">
        <f>[2]Sheet1!O15</f>
        <v>Digital &amp; IA</v>
      </c>
      <c r="P14" s="45" t="str">
        <f>[2]Sheet1!P15</f>
        <v>78375</v>
      </c>
      <c r="Q14" s="45" t="str">
        <f>[2]Sheet1!Q15</f>
        <v>Otro</v>
      </c>
      <c r="R14" s="45" t="str">
        <f>[2]Sheet1!R15</f>
        <v>El proceso de programación de evaluaciones considera un alto consumo de tiempo operativo y horas extras debido a que se recopila información dispersa en múltiples reportes y formatos, se realiza un registro manual del rol de exámenes en Banner, se tiene riesgo de omisiones y errores en supervisores, modalidades y otros atributos ya que hay dependencia de validaciones por correo con las áreas académicas.</v>
      </c>
      <c r="S14" s="45" t="str">
        <f>[2]Sheet1!S15</f>
        <v>Contar con una solución que: Genere automáticamente la programación de evaluaciones. Incorpore validaciones automáticas y reglas de negocio. Permita trazabilidad integral del proceso. Reduzca tiempos de programación y publicación del rol de exámenes. Minimice cambios posteriores a la publicación. Entregue al alumno un rol equilibrado y oportuno.</v>
      </c>
      <c r="T14" s="45" t="str">
        <f>[2]Sheet1!T15</f>
        <v>Programación de evaluaciones.
Validación del rol de exámenes.
Publicación del rol de exámenes.
Gestión de requerimientos académicos.
Registro y actualización en Banner.</v>
      </c>
      <c r="U14" s="45" t="str">
        <f>[2]Sheet1!U15</f>
        <v>Todos</v>
      </c>
      <c r="V14" s="45" t="str">
        <f>[2]Sheet1!V15</f>
        <v>Excelencia operativa</v>
      </c>
      <c r="W14" s="45" t="str">
        <f>[2]Sheet1!W15</f>
        <v>No</v>
      </c>
      <c r="X14" s="45" t="str">
        <f>[2]Sheet1!X15</f>
        <v>No cuantificado o S/0</v>
      </c>
      <c r="Y14" s="45" t="str">
        <f>[2]Sheet1!Y15</f>
        <v>8,800 horas liberadas al año.
Eliminación de 2,475 horas extras.
Equivalente a 7 FTE liberados.
Reducción del SLA de ejecución de 5 semanas a 2 semanas y de reprocesos.
Mayor trazabilidad de la información.
Mejor experiencia del alumno al contar oportunamente con su rol de evaluaciones.
Revalorización del tiempo del personal hacia actividades analíticas y de gestión.
Eliminación de tareas manuales de digitación y transcripción.</v>
      </c>
      <c r="Z14" s="45" t="str">
        <f>[2]Sheet1!Z15</f>
        <v>https://educorpperu.sharepoint.com/sites/ITCS/_layouts/15/Doc.aspx?sourcedoc=%7B243CC215-52A4-414C-95F1-EC45BB07FE26%7D&amp;file=Resultados%20Taller%20Cocreaci%C3%B3n%20DOA%20UPC_Angela%20Lucano%20Carran.pptx&amp;action=edit&amp;mobileredirect=true</v>
      </c>
      <c r="AA14" s="45">
        <f>[2]Sheet1!AA15</f>
        <v>1.2000000000000002</v>
      </c>
    </row>
    <row r="15" spans="1:125" ht="260.25" customHeight="1">
      <c r="A15" s="45">
        <f>IF([2]Sheet1!A16="","",[2]Sheet1!A16+399)</f>
        <v>424</v>
      </c>
      <c r="B15" s="125">
        <f>[2]Sheet1!B16</f>
        <v>46297.075810185197</v>
      </c>
      <c r="C15" s="125">
        <f>[2]Sheet1!C16</f>
        <v>46297.0790277778</v>
      </c>
      <c r="D15" s="45" t="str">
        <f>[2]Sheet1!D16</f>
        <v>angela.lucano@laureate.pe</v>
      </c>
      <c r="E15" s="45" t="str">
        <f>[2]Sheet1!E16</f>
        <v>Angela Lucano Carranza</v>
      </c>
      <c r="F15" s="45" t="str">
        <f>[2]Sheet1!F16</f>
        <v>LEAN + IA DOA UPC: Auditoría Interna y Mejora Continua</v>
      </c>
      <c r="G15" s="45" t="str">
        <f>[2]Sheet1!G16</f>
        <v>Necesitamos implementar una solución que ejecute controles y validaciones dentro del mismo proceso para identificar oportunamente desviaciones y errores, logrando una matrícula correcta, cumplimiento normativo y mejora continua basada en hallazgos de auditoría.</v>
      </c>
      <c r="H15" s="45" t="str">
        <f>[2]Sheet1!H16</f>
        <v>UPC</v>
      </c>
      <c r="I15" s="45" t="str">
        <f>[2]Sheet1!I16</f>
        <v>Milagros Morgan - Rectorado UPC</v>
      </c>
      <c r="J15" s="45" t="str">
        <f>[2]Sheet1!J16</f>
        <v>Miguel Chang</v>
      </c>
      <c r="K15" s="45" t="str">
        <f>[2]Sheet1!K16</f>
        <v>https://educorpperu.sharepoint.com/sites/ITCS/Documentos%20compartidos/Aplicaciones/Microsoft%20Forms/REGISTRO%20DE%20INICIATIVAS%20-%20GESTI%C3%93N%20DE%20LA%20DEMANDA%20V3/Aprobaci%C3%B3n%20de%20la%20iniciativa%20por%20el%20VP%20del%20%C3%A1rea%20sol/RE%20Iniciativas%20SPO%2078375%20LEAN%20+%20IA%20DOA%20UPC_Angela%20Lucano%20Carran%201.pdf</v>
      </c>
      <c r="L15" s="45" t="str">
        <f>[2]Sheet1!L16</f>
        <v>Ángela Lucano</v>
      </c>
      <c r="M15" s="54">
        <f>[2]Sheet1!M16</f>
        <v>46328</v>
      </c>
      <c r="N15" s="54" t="str">
        <f>[2]Sheet1!N16</f>
        <v>Sí</v>
      </c>
      <c r="O15" s="45" t="str">
        <f>[2]Sheet1!O16</f>
        <v>Digital &amp; IA</v>
      </c>
      <c r="P15" s="45" t="str">
        <f>[2]Sheet1!P16</f>
        <v>78375</v>
      </c>
      <c r="Q15" s="45" t="str">
        <f>[2]Sheet1!Q16</f>
        <v>Otro</v>
      </c>
      <c r="R15" s="45" t="str">
        <f>[2]Sheet1!R16</f>
        <v>Dentro del proceso de auditoría interna y mejora continua se realizan cruces manuales de información, validaciones duplicadas, intercambio manual de archivos entre áreas, tiempos prolongados de revisión y respuesta, observaciones acumuladas pendientes, riesgo de errores detectados tardíamente y recursos enfocados en actividades operativas en lugar de análisis y mejora.</v>
      </c>
      <c r="S15" s="45" t="str">
        <f>[2]Sheet1!S16</f>
        <v>Contar con una plataforma que:  Realice validaciones dentro del flujo operativo. Genere alertas automáticas. Prevenga errores mediante bloqueos en línea. Mantenga un catálogo de reglas de negocio. Genere reportes automáticos de hallazgos. Permita seguimiento, trazabilidad y mejora continua.</v>
      </c>
      <c r="T15" s="45" t="str">
        <f>[2]Sheet1!T16</f>
        <v>Programación de horarios.
Matrícula.
Baja académica.
Gestión multicampus.
Auditoría interna.
Gestión de reglas y controles.
Mejora continua.</v>
      </c>
      <c r="U15" s="45" t="str">
        <f>[2]Sheet1!U16</f>
        <v>Todos</v>
      </c>
      <c r="V15" s="45" t="str">
        <f>[2]Sheet1!V16</f>
        <v>Excelencia operativa</v>
      </c>
      <c r="W15" s="45" t="str">
        <f>[2]Sheet1!W16</f>
        <v>No</v>
      </c>
      <c r="X15" s="45" t="str">
        <f>[2]Sheet1!X16</f>
        <v>No cuantificado o S/0</v>
      </c>
      <c r="Y15" s="45" t="str">
        <f>[2]Sheet1!Y16</f>
        <v>Beneficio operativo identificado:
12,480 horas liberadas por automatización.
Equivalente aproximado de 6 FTE.
Reducción del tiempo de detección y corrección de errores (lead time) y de reprocesos.
Mayor trazabilidad de la información.
Eliminación de validaciones duplicadas.
Eliminación del intercambio manual de archivos.
Disminución de observaciones pendientes.
Alertas automáticas para respuesta temprana.
Reorientación del equipo hacia análisis, mejora continua y gobierno de reglas.</v>
      </c>
      <c r="Z15" s="45" t="str">
        <f>[2]Sheet1!Z16</f>
        <v>https://educorpperu.sharepoint.com/sites/ITCS/_layouts/15/Doc.aspx?sourcedoc=%7BC09C6447-05EF-4FBE-B63E-EBAA97D7F72E%7D&amp;file=Resultados%20Taller%20Cocreaci%C3%B3n%20DOA%20UPC_Angela%20Lucano%20Carran%201.pptx&amp;action=edit&amp;mobileredirect=true</v>
      </c>
      <c r="AA15" s="45">
        <f>[2]Sheet1!AA16</f>
        <v>1.2000000000000002</v>
      </c>
    </row>
    <row r="16" spans="1:125" ht="260.25" customHeight="1">
      <c r="A16" s="45">
        <f>IF([2]Sheet1!A17="","",[2]Sheet1!A17+399)</f>
        <v>425</v>
      </c>
      <c r="B16" s="125">
        <f>[2]Sheet1!B17</f>
        <v>46297.528657407398</v>
      </c>
      <c r="C16" s="125">
        <f>[2]Sheet1!C17</f>
        <v>46297.546122685198</v>
      </c>
      <c r="D16" s="45" t="str">
        <f>[2]Sheet1!D17</f>
        <v>carlos.diez@upn.edu.pe</v>
      </c>
      <c r="E16" s="45" t="str">
        <f>[2]Sheet1!E17</f>
        <v>Carlos Diez Arenas</v>
      </c>
      <c r="F16" s="45" t="str">
        <f>[2]Sheet1!F17</f>
        <v>Proyección automática de cursos equivalentes en la matrícula</v>
      </c>
      <c r="G16" s="45" t="str">
        <f>[2]Sheet1!G17</f>
        <v xml:space="preserve">Lograr que el estudiante visualice en su proyección el curso equivalente aprobado cuando el curso exigido por su plan de estudios no cuenta con oferta programada, de modo que pueda matricularse sin requerir habilitación manual. El resultado se verifica cuando, para un estudiante con equivalencia en su plan de estudio, el curso de la equivalencia aparece en su proyección y puede registrarlo. Los casos de equivalencia de uno a varios y de varios a uno dependen de la iniciativa de representación de equivalencias en el sistema. </v>
      </c>
      <c r="H16" s="45" t="str">
        <f>[2]Sheet1!H17</f>
        <v>UPN</v>
      </c>
      <c r="I16" s="45" t="str">
        <f>[2]Sheet1!I17</f>
        <v>Martín Santana - Rectorado UPN</v>
      </c>
      <c r="J16" s="45" t="str">
        <f>[2]Sheet1!J17</f>
        <v>Carlos Diez Arenas - Director de Secretaria Académica</v>
      </c>
      <c r="K16" s="45" t="str">
        <f>[2]Sheet1!K17</f>
        <v>https://educorpperu.sharepoint.com/sites/ITCS/Documentos%20compartidos/Aplicaciones/Microsoft%20Forms/REGISTRO%20DE%20INICIATIVAS%20-%20GESTI%C3%93N%20DE%20LA%20DEMANDA%20V3/Aprobaci%C3%B3n%20de%20la%20iniciativa%20por%20el%20VP%20del%20%C3%A1rea%20sol/Solicitud%20de%20aprobaci%C3%B3n%20-%20Iniciativa%20de%20proye_Carlos%20Diez%20Arenas.pdf</v>
      </c>
      <c r="L16" s="45" t="str">
        <f>[2]Sheet1!L17</f>
        <v>Carla Arias-Schreiber</v>
      </c>
      <c r="M16" s="54">
        <f>[2]Sheet1!M17</f>
        <v>46377</v>
      </c>
      <c r="N16" s="54" t="str">
        <f>[2]Sheet1!N17</f>
        <v>No</v>
      </c>
      <c r="O16" s="45">
        <f>[2]Sheet1!O17</f>
        <v>0</v>
      </c>
      <c r="P16" s="45">
        <f>[2]Sheet1!P17</f>
        <v>0</v>
      </c>
      <c r="Q16" s="45" t="str">
        <f>[2]Sheet1!Q17</f>
        <v>Otro</v>
      </c>
      <c r="R16" s="45" t="str">
        <f>[2]Sheet1!R17</f>
        <v>La proyección de cursos en Banner se ejecuta sobre el plan de estudios del programa. Cuando un estudiante tiene cursos reconocidos por equivalencia, el sistema registra el cumplimiento en el avance curricular, pero no proyecta el curso equivalente que el estudiante debe llevar efectivamente. El resultado es que al estudiante no se le muestra en autoservicio el curso que le corresponde, pese a que su situación académica está correctamente registrada.
Esta falla alcanza hoy incluso a las equivalencias uno a uno, que son el caso más simple. Los casos de una a varias y de varias a una no están cubiertos por ninguna solución actual y dependen de la iniciativa de registro de equivalencias uno a n y n a uno.
La falla es silenciosa. La proyección no devuelve error ni deja traza de los estudiantes a los que no se les proyectó curso alguno, de modo que la institución no cuenta con un listado de los casos afectados y solo los detecta cuando el estudiante reclama o cuando el área los descubre revisando caso por caso. Esto impide dimensionar el problema, priorizar la atención y verificar que fue resuelto antes del cierre de matrícula.
La consecuencia operativa es que cada caso debe resolverse de forma manual, mediante sobrepasos por curso y por NRC o mediante matrícula manual, con intervención de Procesos de Matrícula. Esto consume capacidad del equipo en el periodo de mayor carga, alarga el tiempo de atención del estudiante y, cuando la detección es tardía, expone al estudiante a matricularse en un curso que no le corresponde o a quedar sin matrícula al vencer el plazo. La población expuesta son los estudiantes con cursos reconocidos por equivalencia, que en la matrícula 2026-2 ascendieron a 4,200 convalidantes, además de los estudiantes migrados entre planes curriculares por efecto de la actualización de mallas.
El desafío es que la proyección reconozca la equivalencia registrada y proyecte el curso que el estudiante debe llevar, dejando además traza de los casos en los que no logre proyectar, para que puedan ser gestionados antes del cierre de matrícula.</v>
      </c>
      <c r="S16" s="45" t="str">
        <f>[2]Sheet1!S17</f>
        <v>La proyección de cursos reconoce las equivalencias registradas y proyecta al estudiante el curso que debe llevar efectivamente, no el curso del plan que ya tiene reconocido. El comportamiento debe ser el mismo para los tres escenarios de equivalencia: uno a uno, uno a varios y varios a uno. Los dos últimos escenarios dependen del registro de equivalencias uno a n y n a uno, de modo que mientras esa iniciativa no esté implementada no podrán ser probados, aunque la solución debe quedar construida para soportarlos.  Cuando la proyección no logre resolver un caso, debe dejar registro identificable del estudiante y del curso no proyectado, de manera que los casos pendientes puedan ser gestionados antes del cierre de matrícula en lugar de ser descubiertos por reclamo del estudiante.  El estado deseado es que el estudiante con cursos reconocidos por equivalencia vea en autoservicio la oferta que le corresponde y pueda matricularse por la vía regular, sin requerir sobrepasos por curso ni por NRC, ni matrícula manual, ni intervención del equipo de Procesos de Matrícula. El resultado se verifica por la reducción de sobrepasos y matrículas manuales asociados a equivalencias, por la reducción de consultas y reclamos por este motivo, y por la existencia de un listado de casos no proyectados que hoy no existe.</v>
      </c>
      <c r="T16" s="45" t="str">
        <f>[2]Sheet1!T17</f>
        <v>El proceso directamente impactado es la Gestión de Matrícula, en sus subprocesos de proyección de cursos, matrícula por autoservicio, matrícula manual y proactiva, y atención de incidencias de matrícula. La propiedad del proceso de proyección corresponde a la Dirección de Secretaría Académica y la ejecución está a cargo del equipo de Procesos de Matrícula, por lo que ambos resultan impactados.
Dentro de la Dirección de Operaciones Académicas, el área de Directores Académicos de Sede es la que hoy absorbe la carga manual de sobrepasos y la Dirección de Secretaria Académica absorbe la carga de matrícula manual derivada de esta falla, y el área de Registros Académicos participa en el registro de las equivalencias en el sistema y en la consistencia de la historia académica del estudiante.
El proceso de Gestión Curricular también resulta impactado, en tanto el Vicerrectorado Académico aprueba los planes de estudio y sus tablas de equivalencias mediante resolución, y la Gerencia de Enseñanza Aprendizaje realiza su carga en el sistema. La calidad y la oportunidad de ese insumo condicionan el resultado de la proyección.
El proceso de Programación Horaria, a cargo de la Dirección de Operaciones Académicas, resulta impactado porque la proyección solo puede resolverse si existe oferta programada para el curso equivalente en la sede y modalidad del estudiante.
La atención al estudiante resulta impactada en Contacto UPN, que es el canal por el que ingresan las consultas y reclamos generados por esta falla, y el estudiante es el afectado final, al no poder completar su matrícula por la vía regular dentro del plazo.
La implementación corresponde al equipo de Banner de Tecnología de la Información, que define si la solución se resuelve por configuración o por desarrollo.</v>
      </c>
      <c r="U16" s="45" t="str">
        <f>[2]Sheet1!U17</f>
        <v>Alumnos</v>
      </c>
      <c r="V16" s="45" t="str">
        <f>[2]Sheet1!V17</f>
        <v>Excelencia operativa</v>
      </c>
      <c r="W16" s="45" t="str">
        <f>[2]Sheet1!W17</f>
        <v>No</v>
      </c>
      <c r="X16" s="45" t="str">
        <f>[2]Sheet1!X17</f>
        <v>No cuantificado o S/0</v>
      </c>
      <c r="Y16" s="45" t="str">
        <f>[2]Sheet1!Y17</f>
        <v>El estudiante con cursos reconocidos por equivalencia se matricula por la vía regular, en el mismo plazo y con la misma autonomía que cualquier otro estudiante. Hoy su matrícula depende de una gestión manual que él no ve ni controla, y que solo se activa cuando reclama. Esto elimina una diferencia de trato entre poblaciones que no responde a ninguna decisión institucional, sino a una limitación del sistema.
El proceso gana visibilidad sobre sus propias fallas. Hoy la institución no sabe a qué estudiantes no se les proyectó curso, de modo que no puede priorizar, no puede verificar que resolvió todos los casos y no puede dimensionar el problema de un periodo a otro. El registro de casos no proyectados convierte un problema invisible en un problema gestionable, y permite cerrarlo antes del fin de la matrícula en lugar de descubrirlo por reclamo.
Se reduce el riesgo de error en la historia académica del estudiante. La corrección manual mediante sobrepasos por curso y por NRC se ejecuta en el periodo de mayor carga operativa y bajo presión de plazo, que es la condición en la que el error es más probable. Cada corrección manual es una oportunidad de inconsistencia entre lo que la resolución de equivalencias aprobó, lo que el sistema reconoce y lo que el estudiante efectivamente lleva.
Mejora la trazabilidad del proceso frente a auditoría y aseguramiento de la calidad. La institución puede evidenciar que lo ejecutado corresponde a lo aprobado por resolución, sin depender de registros manuales construidos fuera del sistema.
Disminuye la dependencia del conocimiento tácito de pocas personas. La solución actual descansa en que un grupo reducido del equipo sepa qué sobrepaso aplicar en cada caso, lo que concentra riesgo operativo en la ventana más crítica del año y dificulta la incorporación de personal nuevo.</v>
      </c>
      <c r="Z16" s="45" t="str">
        <f>[2]Sheet1!Z17</f>
        <v>https://educorpperu.sharepoint.com/sites/ITCS/_layouts/15/Doc.aspx?sourcedoc=%7B038FC900-F2FC-48EF-A957-A8CA3A932251%7D&amp;file=Gesti%C3%B3n%20de%20iniciativa%20Better%20together%20-%20No%20ap_Carlos%20Diez%20Arenas.pptx&amp;action=edit&amp;mobileredirect=true</v>
      </c>
      <c r="AA16" s="45">
        <f>[2]Sheet1!AA17</f>
        <v>1.2000000000000002</v>
      </c>
    </row>
    <row r="17" spans="1:27" ht="260.25" customHeight="1">
      <c r="A17" s="45">
        <f>IF([2]Sheet1!A18="","",[2]Sheet1!A18+399)</f>
        <v>426</v>
      </c>
      <c r="B17" s="125">
        <f>[2]Sheet1!B18</f>
        <v>46301.523263888899</v>
      </c>
      <c r="C17" s="125">
        <f>[2]Sheet1!C18</f>
        <v>46301.643472222197</v>
      </c>
      <c r="D17" s="45" t="str">
        <f>[2]Sheet1!D18</f>
        <v>bruno.chiappe@laureate.pe</v>
      </c>
      <c r="E17" s="45" t="str">
        <f>[2]Sheet1!E18</f>
        <v>Bruno Chiappe Vegas</v>
      </c>
      <c r="F17" s="45" t="str">
        <f>[2]Sheet1!F18</f>
        <v xml:space="preserve">NOVA - Implementación proyecto HubSpot Web </v>
      </c>
      <c r="G17" s="45" t="str">
        <f>[2]Sheet1!G18</f>
        <v>Consolidar una plataforma web unificada reutilizando el stack de UNITEC, orientada a optimizar la generación de tráfico orgánico, mejorar la trazabilidad de leads y habilitar capacidades de gestión 360 y lead scoring.</v>
      </c>
      <c r="H17" s="45" t="str">
        <f>[2]Sheet1!H18</f>
        <v>LAU</v>
      </c>
      <c r="I17" s="45" t="str">
        <f>[2]Sheet1!I18</f>
        <v>Ivan Olivares - VP Marketing y Comercial</v>
      </c>
      <c r="J17" s="45" t="str">
        <f>[2]Sheet1!J18</f>
        <v>Humberto Cáceres</v>
      </c>
      <c r="K17" s="45" t="str">
        <f>[2]Sheet1!K18</f>
        <v>https://educorpperu.sharepoint.com/sites/ITCS/Documentos%20compartidos/Aplicaciones/Microsoft%20Forms/REGISTRO%20DE%20INICIATIVAS%20-%20GESTI%C3%93N%20DE%20LA%20DEMANDA%20V3/Aprobaci%C3%B3n%20de%20la%20iniciativa%20por%20el%20VP%20del%20%C3%A1rea%20sol/Hubspot%20Web%20-%20aprob_Bruno%20Chiappe%20Vegas.pdf</v>
      </c>
      <c r="L17" s="45" t="str">
        <f>[2]Sheet1!L18</f>
        <v>Bruno Chiappe</v>
      </c>
      <c r="M17" s="54">
        <f>[2]Sheet1!M18</f>
        <v>46356</v>
      </c>
      <c r="N17" s="54" t="str">
        <f>[2]Sheet1!N18</f>
        <v>No</v>
      </c>
      <c r="O17" s="45">
        <f>[2]Sheet1!O18</f>
        <v>0</v>
      </c>
      <c r="P17" s="45">
        <f>[2]Sheet1!P18</f>
        <v>0</v>
      </c>
      <c r="Q17" s="45" t="str">
        <f>[2]Sheet1!Q18</f>
        <v>Otro</v>
      </c>
      <c r="R17" s="45" t="str">
        <f>[2]Sheet1!R18</f>
        <v>Actualmente, los activos web de las instituciones se encuentran distribuidos en distintas plataformas, arquitecturas y dominios, lo que genera fragmentación tecnológica, dificulta la estandarización de la experiencia digital y limita la trazabilidad integral de los leads. Asimismo, existen oportunidades de mejora en rendimiento web, arquitectura SEO, medición y continuidad tecnológica.</v>
      </c>
      <c r="S17" s="45" t="str">
        <f>[2]Sheet1!S18</f>
        <v>Contar con un ecosistema web consolidado sobre HubSpot, reutilizando un stack tecnológico común y componentes estandarizados para UPC, UPN y Cibertec, que permita: - Centralizar la gestión de los activos web. - Mejorar la arquitectura de URLs y el posicionamiento orgánico. - Optimizar la velocidad y experiencia de navegación. - Implementar formularios, tracking y medición de manera integrada. - Obtener mayor trazabilidad del journey y comportamiento de los leads. - Habilitar progresivamente capacidades de gestión 360 y lead scoring. - Reducir riesgos de continuidad tecnológica y dependencia de plataformas legacy.</v>
      </c>
      <c r="T17" s="45" t="str">
        <f>[2]Sheet1!T18</f>
        <v>Marketing digital
Admisión
Comercial
Comunicaciones</v>
      </c>
      <c r="U17" s="45" t="str">
        <f>[2]Sheet1!U18</f>
        <v>Administrativos</v>
      </c>
      <c r="V17" s="45" t="str">
        <f>[2]Sheet1!V18</f>
        <v>Excelencia operativa</v>
      </c>
      <c r="W17" s="45" t="str">
        <f>[2]Sheet1!W18</f>
        <v>No</v>
      </c>
      <c r="X17" s="45" t="str">
        <f>[2]Sheet1!X18</f>
        <v>No cuantificado o S/0</v>
      </c>
      <c r="Y17" s="45" t="str">
        <f>[2]Sheet1!Y18</f>
        <v>Mayor integración y estandarización del ecosistema digital; mejor experiencia de usuario y performance web; fortalecimiento del SEO mediante una arquitectura de URLs más ordenada; mayor trazabilidad del prospecto y de las fuentes de captación; capacidad futura de gestionar una visión 360 del lead y aplicar lead scoring; y una plataforma escalable y reutilizable entre las distintas instituciones de Laureate Perú.</v>
      </c>
      <c r="Z17" s="45" t="str">
        <f>[2]Sheet1!Z18</f>
        <v>https://educorpperu.sharepoint.com/sites/ITCS/_layouts/15/Doc.aspx?sourcedoc=%7BD1E78A1D-FE2F-4EA0-B872-0E3962B6BF19%7D&amp;file=ALCANCE_Avance_Frentes_Digitales_HubSpot_Ago2_Bruno%20Chiappe%20Vegas.pptx&amp;action=edit&amp;mobileredirect=true; https://educorpperu.sharepoint.com/sites/ITCS/_layouts/15/Doc.aspx?sourcedoc=%7BCBB90F15-DB50-4171-BF84-252B8B75356A%7D&amp;file=URLs_publicadas_en_hubspot_Bruno%20Chiappe%20Vegas.xlsx&amp;action=default&amp;mobileredirect=true</v>
      </c>
      <c r="AA17" s="45">
        <f>[2]Sheet1!AA18</f>
        <v>0.60000000000000009</v>
      </c>
    </row>
    <row r="18" spans="1:27" ht="260.25" customHeight="1">
      <c r="A18" s="45">
        <f>IF([2]Sheet1!A19="","",[2]Sheet1!A19+399)</f>
        <v>427</v>
      </c>
      <c r="B18" s="125">
        <f>[2]Sheet1!B19</f>
        <v>46301.691655092603</v>
      </c>
      <c r="C18" s="125">
        <f>[2]Sheet1!C19</f>
        <v>46301.712592592601</v>
      </c>
      <c r="D18" s="45" t="str">
        <f>[2]Sheet1!D19</f>
        <v>jose.herbozo@laureate.pe</v>
      </c>
      <c r="E18" s="45" t="str">
        <f>[2]Sheet1!E19</f>
        <v>José Paredes Herbozo</v>
      </c>
      <c r="F18" s="45" t="str">
        <f>[2]Sheet1!F19</f>
        <v>Activación de Contactabilidad outbound en Genesys en EPG UPN y automatización del trigger mediante creación de reglas en EPG UPC</v>
      </c>
      <c r="G18" s="45" t="str">
        <f>[2]Sheet1!G19</f>
        <v>Necesitamos activar WhatsApp en Genesys como canal complementario a la llamada y automatizar su trigger mediante reglas basadas en CRM, para elevar la baja contactabilidad de prospectos que no atienden al discador y eliminar la carga manual de tablas de códigos, logrando mayor ratio de contactabilidad, derivación automática al equipo comercial correcto y más oportunidades de conversión.</v>
      </c>
      <c r="H18" s="45" t="str">
        <f>[2]Sheet1!H19</f>
        <v>LAU</v>
      </c>
      <c r="I18" s="45" t="str">
        <f>[2]Sheet1!I19</f>
        <v>Ivan Olivares - VP Marketing y Comercial</v>
      </c>
      <c r="J18" s="45" t="str">
        <f>[2]Sheet1!J19</f>
        <v>Romina Honda</v>
      </c>
      <c r="K18" s="45" t="str">
        <f>[2]Sheet1!K19</f>
        <v>https://educorpperu.sharepoint.com/sites/ITCS/Documentos%20compartidos/Aplicaciones/Microsoft%20Forms/REGISTRO%20DE%20INICIATIVAS%20-%20GESTI%C3%93N%20DE%20LA%20DEMANDA%20V3/Aprobaci%C3%B3n%20de%20la%20iniciativa%20por%20el%20VP%20del%20%C3%A1rea%20sol/olk_ONxfPu8HWf_Jos%C3%A9%20Paredes%20Herbozo.png</v>
      </c>
      <c r="L18" s="45" t="str">
        <f>[2]Sheet1!L19</f>
        <v>José Paredes</v>
      </c>
      <c r="M18" s="54">
        <f>[2]Sheet1!M19</f>
        <v>46356</v>
      </c>
      <c r="N18" s="54" t="str">
        <f>[2]Sheet1!N19</f>
        <v>No</v>
      </c>
      <c r="O18" s="45">
        <f>[2]Sheet1!O19</f>
        <v>0</v>
      </c>
      <c r="P18" s="45">
        <f>[2]Sheet1!P19</f>
        <v>0</v>
      </c>
      <c r="Q18" s="45" t="str">
        <f>[2]Sheet1!Q19</f>
        <v>Otro</v>
      </c>
      <c r="R18" s="45" t="str">
        <f>[2]Sheet1!R19</f>
        <v>Cuando el discador no logra contactar a un prospecto, no existe un segundo intento automático por otro canal, lo que limita el ratio de contactabilidad y las oportunidades de conversión en Posgrado UPN y EPG UPC. Además, el trigger del WhatsApp automático depende de la lectura de una tabla de códigos que se carga manualmente, lo que genera carga operativa y riesgo de demoras o errores. Recientemente se identificó que Genesys permite crear reglas con el CRM como fuente de datos principal, y aún no están configuradas. Si no se implementa en la fecha requerida, se continuaría con la gestión telefónica como único canal y con la carga manual de la tabla de códigos.</v>
      </c>
      <c r="S18" s="45" t="str">
        <f>[2]Sheet1!S19</f>
        <v>Ante una llamada no atendida por el discador, Genesys envía automáticamente un mensaje de WhatsApp al prospecto. El trigger se activa mediante reglas configuradas por campaña/cola de cada categoría, con el CRM como fuente de datos, sin cargas manuales. El BOT identifica la categoría del prospecto y lo deriva al equipo comercial correspondiente. Si no se identifica la categoría por el código de persona, el prospecto pasa a una campaña/cola de desbordamiento. La actividad de WhatsApp se crea cuando el prospecto responde el mensaje outbound.</v>
      </c>
      <c r="T18" s="45" t="str">
        <f>[2]Sheet1!T19</f>
        <v>Proceso de contactabilidad outbound (UPN Posgrado y EPG UPC)
Equipos comerciales por categoría de Posgrado
Customer Success / Contact Center (gestión en Genesys)
TI (configuración de Genesys, reglas e integración con CRM)</v>
      </c>
      <c r="U18" s="45" t="str">
        <f>[2]Sheet1!U19</f>
        <v>Administrativos</v>
      </c>
      <c r="V18" s="45" t="str">
        <f>[2]Sheet1!V19</f>
        <v>Excelencia operativa</v>
      </c>
      <c r="W18" s="45" t="str">
        <f>[2]Sheet1!W19</f>
        <v>No</v>
      </c>
      <c r="X18" s="45" t="str">
        <f>[2]Sheet1!X19</f>
        <v>Entre S/100,000.00 y S/500,000.00</v>
      </c>
      <c r="Y18" s="45" t="str">
        <f>[2]Sheet1!Y19</f>
        <v>Mayor contactabilidad de prospectos mediante un canal complementario a la llamada.
Más oportunidades de conversión en Posgrado UPN y EPG UPC.
Derivación automática y oportuna al equipo comercial especializado según la categoría del prospecto.
Eliminación de la carga manual de tablas de códigos, con menor riesgo de errores y demoras.
Mejor aprovechamiento de las capacidades de Genesys, con reglas basadas en el CRM como fuente de datos.
Mayor eficiencia operativa del equipo comercial y del contact center.</v>
      </c>
      <c r="Z18" s="45" t="str">
        <f>[2]Sheet1!Z19</f>
        <v>https://educorpperu.sharepoint.com/sites/ITCS/_layouts/15/Doc.aspx?sourcedoc=%7B8A257094-6E29-4E4D-83BB-F7C2536C3D7D%7D&amp;file=Solicitud%20de%20Activaci%C3%B3n%20-%20WhatsApp%20en%20Genesys_Jos%C3%A9%20Paredes%20Herbozo.pptx&amp;action=edit&amp;mobileredirect=true; https://educorpperu.sharepoint.com/sites/ITCS/_layouts/15/Doc.aspx?sourcedoc=%7BBA2EC07B-7720-4447-BC8B-4E0B9B28D658%7D&amp;file=MANUAL%20DE%20USO%20WHATSAPP%20UPC-EPG_Jos%C3%A9%20Paredes%20Herbozo.docx&amp;action=default&amp;mobileredirect=true</v>
      </c>
      <c r="AA18" s="45">
        <f>[2]Sheet1!AA19</f>
        <v>0.9</v>
      </c>
    </row>
    <row r="19" spans="1:27" ht="260.25" customHeight="1">
      <c r="A19" s="45">
        <f>IF([2]Sheet1!A20="","",[2]Sheet1!A20+399)</f>
        <v>428</v>
      </c>
      <c r="B19" s="125">
        <f>[2]Sheet1!B20</f>
        <v>46301.665694444397</v>
      </c>
      <c r="C19" s="125">
        <f>[2]Sheet1!C20</f>
        <v>46301.766354166699</v>
      </c>
      <c r="D19" s="45" t="str">
        <f>[2]Sheet1!D20</f>
        <v>oscar.porras@upn.edu.pe</v>
      </c>
      <c r="E19" s="45" t="str">
        <f>[2]Sheet1!E20</f>
        <v>Oscar Porras Cardenas</v>
      </c>
      <c r="F19" s="45" t="str">
        <f>[2]Sheet1!F20</f>
        <v>Mejoras a implementar en la plataforma del SGCI</v>
      </c>
      <c r="G19" s="45" t="str">
        <f>[2]Sheet1!G20</f>
        <v>Necesitamos implementar actualizaciones en la plataforma del SGCI, para optimizar el uso de la plataforma, logrando un mejor uso y desempeño de la misma</v>
      </c>
      <c r="H19" s="45" t="str">
        <f>[2]Sheet1!H20</f>
        <v>UPN</v>
      </c>
      <c r="I19" s="45" t="str">
        <f>[2]Sheet1!I20</f>
        <v>Martín Santana - Rectorado UPN</v>
      </c>
      <c r="J19" s="45" t="str">
        <f>[2]Sheet1!J20</f>
        <v>GACI</v>
      </c>
      <c r="K19" s="45" t="str">
        <f>[2]Sheet1!K20</f>
        <v>https://educorpperu.sharepoint.com/sites/ITCS/Documentos%20compartidos/Aplicaciones/Microsoft%20Forms/REGISTRO%20DE%20INICIATIVAS%20-%20GESTI%C3%93N%20DE%20LA%20DEMANDA%20V3/Aprobaci%C3%B3n%20de%20la%20iniciativa%20por%20el%20VP%20del%20%C3%A1rea%20sol/Aprobaci%C3%B3n_Oscar%20Porras%20Cardena.pdf</v>
      </c>
      <c r="L19" s="45" t="str">
        <f>[2]Sheet1!L20</f>
        <v>Gerson Vereau</v>
      </c>
      <c r="M19" s="54">
        <f>[2]Sheet1!M20</f>
        <v>46367</v>
      </c>
      <c r="N19" s="54" t="str">
        <f>[2]Sheet1!N20</f>
        <v>No</v>
      </c>
      <c r="O19" s="45">
        <f>[2]Sheet1!O20</f>
        <v>0</v>
      </c>
      <c r="P19" s="45">
        <f>[2]Sheet1!P20</f>
        <v>0</v>
      </c>
      <c r="Q19" s="45" t="str">
        <f>[2]Sheet1!Q20</f>
        <v>Otro</v>
      </c>
      <c r="R19" s="45" t="str">
        <f>[2]Sheet1!R20</f>
        <v>Se deben incorporar mejoras en la plataforma del SGCI, la justificación de las mismas se detalla según el caso:
1. Reasignación de funciones por rol y creación de nuevo rol "responsable de evidencias", A fin de agilizar la gestión de los requerimientos de la calidad, se debe actualizar las funciones habilitadas a los roles existentes: visualización de estados, visualización de historial, correos de alerta, funciones de ingreso de información y aprobación, entre otros. Asimismo, se incluye la creación de un nuevo rol "responsable de evidencias" como apoyo al LO.
2. Correos recordatorios tipo resumen: el correo para LO y LP debe incluir un resumen de requerimientos observados y pendientes de entrega. Actualmente la plataforma envía un correo por cada requerimiento a cargo, lo que hace que al tener varios requerimientos en distintas fechas, sea abrumador para el líder recibir tantos correos. Por ello se hace necesario que un solo correo resuma los estatus pendientes y observados asignados a cada rol
3. Incluir en el reporte: ciclo de mejora (P-V) y fecha en que el estado cambia a revisar por LT.
El reporte descargable debe incluir entre sus columnas el ciclo de mejora (P - V) así como la fecha en que la información es enviada al Líder temático. Estos valores permitirán hacer un mejor filtro de la información para su seguimiento
4. Los links de la plataforma deben descargarse con el nombre con el que se han guardado.
Las evidencias cargadas en la plataforma deben descargarse con el nombre original del archivo.
5. Cambiar el rol de líder temático por revisor
Actualmente el rol asignado es el de líder temático 1, 2 y 3, estos deben cambiarse a solo revisor
6. Mejorar el encuadre de la información en PDF del requerimiento
La información visible en PDF en la bandeja asociada al rol, se visualiza pegada a la izquierda lo que dificulta su lectura</v>
      </c>
      <c r="S19" s="45" t="str">
        <f>[2]Sheet1!S20</f>
        <v>Se espera una plataforma que sea más dinámica a fin de que la revisión de las exigencias de la calidad sean revisadas de manera más ágil y se pueda alertar cualquier desviación identificada, de manera más oportuna. La plataforma debe servir como una herramienta que simplifique el proceso de revisión de requerimientos de la calidad</v>
      </c>
      <c r="T19" s="45" t="str">
        <f>[2]Sheet1!T20</f>
        <v>La plataforma es gestionada por la Gerencia de Aseguramiento de la Calidad Institucional, quien es responsable de la revisión de evidencias que todos los Líderes de proceso (UPN y Laureate) ingresan como parte del Plan de Autoevaluación de la Calidad</v>
      </c>
      <c r="U19" s="45" t="str">
        <f>[2]Sheet1!U20</f>
        <v>Todos</v>
      </c>
      <c r="V19" s="45" t="str">
        <f>[2]Sheet1!V20</f>
        <v>Excelencia académica</v>
      </c>
      <c r="W19" s="45" t="str">
        <f>[2]Sheet1!W20</f>
        <v>No</v>
      </c>
      <c r="X19" s="45" t="str">
        <f>[2]Sheet1!X20</f>
        <v>Menor a S/100,000.00</v>
      </c>
      <c r="Y19" s="45" t="str">
        <f>[2]Sheet1!Y20</f>
        <v>Mejorar la experiencia de los usuarios de la plataforma, agilizando la presentación y revisión de requerimientos de la calidad</v>
      </c>
      <c r="Z19" s="45" t="str">
        <f>[2]Sheet1!Z20</f>
        <v>https://educorpperu.sharepoint.com/sites/ITCS/_layouts/15/Doc.aspx?sourcedoc=%7B901CEC81-F6A4-476F-865D-F83F31CF51C5%7D&amp;file=mejoras%20plataforma%20SGCI_Oscar%20Porras%20Cardena.pptx&amp;action=edit&amp;mobileredirect=true</v>
      </c>
      <c r="AA19" s="45">
        <f>[2]Sheet1!AA20</f>
        <v>1.55</v>
      </c>
    </row>
    <row r="20" spans="1:27" ht="260.25" customHeight="1">
      <c r="A20" s="45">
        <f>IF([2]Sheet1!A21="","",[2]Sheet1!A21+399)</f>
        <v>429</v>
      </c>
      <c r="B20" s="125">
        <f>[2]Sheet1!B21</f>
        <v>46301.732870370397</v>
      </c>
      <c r="C20" s="125">
        <f>[2]Sheet1!C21</f>
        <v>46301.790752314802</v>
      </c>
      <c r="D20" s="45" t="str">
        <f>[2]Sheet1!D21</f>
        <v>luz.flores@upn.edu.pe</v>
      </c>
      <c r="E20" s="45" t="str">
        <f>[2]Sheet1!E21</f>
        <v>Luz Flores Rodriguez</v>
      </c>
      <c r="F20" s="45" t="str">
        <f>[2]Sheet1!F21</f>
        <v>Mejora del descompactador para una distribución correcta de cursos y créditos en matrícula</v>
      </c>
      <c r="G20" s="45" t="str">
        <f>[2]Sheet1!G21</f>
        <v xml:space="preserve">Necesitamos que el descompactador BLSP asigne horarios dentro de las opciones disponibles, distribuyendo de manera equilibrada los cursos entre el Módulo 1 y el Módulo 2. Esto permitirá minimizar los ajustes posteriores en los horarios de los estudiantes nuevos y garantizar una experiencia de matrícula satisfactoria desde su primer periodo académico.
</v>
      </c>
      <c r="H20" s="45" t="str">
        <f>[2]Sheet1!H21</f>
        <v>UPN</v>
      </c>
      <c r="I20" s="45" t="str">
        <f>[2]Sheet1!I21</f>
        <v>Martín Santana - Rectorado UPN</v>
      </c>
      <c r="J20" s="45" t="str">
        <f>[2]Sheet1!J21</f>
        <v>Luz Marina Flores R</v>
      </c>
      <c r="K20" s="45" t="str">
        <f>[2]Sheet1!K21</f>
        <v>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v>
      </c>
      <c r="L20" s="45" t="str">
        <f>[2]Sheet1!L21</f>
        <v>Carla Arias-Schreiber</v>
      </c>
      <c r="M20" s="54">
        <f>[2]Sheet1!M21</f>
        <v>46325</v>
      </c>
      <c r="N20" s="54" t="str">
        <f>[2]Sheet1!N21</f>
        <v>No</v>
      </c>
      <c r="O20" s="45">
        <f>[2]Sheet1!O21</f>
        <v>0</v>
      </c>
      <c r="P20" s="45">
        <f>[2]Sheet1!P21</f>
        <v>0</v>
      </c>
      <c r="Q20" s="45" t="str">
        <f>[2]Sheet1!Q21</f>
        <v>Regulatoria</v>
      </c>
      <c r="R20" s="45" t="str">
        <f>[2]Sheet1!R21</f>
        <v>Actualmente, se están asignando horarios de manera desequilibrada entre el Módulo 1 y el Módulo 2 para los estudiantes de nuevo ingreso. Como consecuencia, algunos estudiantes concentran la mayor parte de sus cursos en el Módulo 1, quedando con una carga académica mínima o inexistente en el Módulo 2. Esta situación genera una experiencia poco adecuada al inicio de su vida universitaria y afecta la percepción de la calidad de los servicios académicos brindados.
De no implementarse una solución oportuna, será necesario continuar con la revisión y corrección manual de los horarios asignados, lo que demanda un esfuerzo operativo significativo y jornadas extensas de trabajo.</v>
      </c>
      <c r="S20" s="45" t="str">
        <f>[2]Sheet1!S21</f>
        <v>Automatizar la asignación balanceada de cursos entre el Módulo 1 y el Módulo 2 para los estudiantes nuevos, garantizando una distribución adecuada de la carga académica y minimizando las intervenciones manuales. Con ello, se busca mejorar la experiencia del estudiante, reducir los tiempos de revisión operativa y evitar jornadas extraordinarias asociadas a la corrección de horarios.</v>
      </c>
      <c r="T20" s="45" t="str">
        <f>[2]Sheet1!T21</f>
        <v xml:space="preserve">Proceso de programación de horarios, proceso de registro de horarios y atención al estudiante
</v>
      </c>
      <c r="U20" s="45" t="str">
        <f>[2]Sheet1!U21</f>
        <v>Alumnos</v>
      </c>
      <c r="V20" s="45" t="str">
        <f>[2]Sheet1!V21</f>
        <v>Excelencia operativa</v>
      </c>
      <c r="W20" s="45" t="str">
        <f>[2]Sheet1!W21</f>
        <v>No</v>
      </c>
      <c r="X20" s="45" t="str">
        <f>[2]Sheet1!X21</f>
        <v>No cuantificado o S/0</v>
      </c>
      <c r="Y20" s="45" t="str">
        <f>[2]Sheet1!Y21</f>
        <v>1)Mejora de la experiencia del estudiante de nuevo ingreso, al recibir un horario con una distribución académica equilibrada desde el inicio de su formación universitaria.
2)Mayor percepción de calidad del servicio, al reducir la necesidad de realizar ajustes posteriores en los horarios asignados.
3)Incremento de la satisfacción estudiantil, al contar con una programación académica coherente y adecuada a la estructura modular.
4)Reducción de reprocesos operativos, evitando las revisiones y correcciones manuales de horarios generados de manera desequilibrada.
5)Optimización del trabajo del equipo académico y administrativo, permitiendo destinar esfuerzos a actividades de mayor valor agregado en lugar de tareas correctivas.
6) Mayor confianza en los procesos automatizados de matrícula y programación académica, al garantizar resultados más consistentes y alineados con las necesidades de los estudiantes.
7)Fortalecimiento de la imagen institucional, al ofrecer una experiencia de incorporación más ordenada y eficiente para los estudiantes que inician su carrera.
8)Disminución del riesgo de errores operativos, asociados a las modificaciones manuales de horarios y cargas académicas.</v>
      </c>
      <c r="Z20" s="45" t="str">
        <f>[2]Sheet1!Z21</f>
        <v>https://educorpperu.sharepoint.com/sites/ITCS/_layouts/15/Doc.aspx?sourcedoc=%7BE17684D9-A4C2-4CD3-9ED0-BEECD7B6AFBA%7D&amp;file=PPT-%20SOLICITUD%20DES%20COMPACTACI%C3%93N%20CACHIMBOS%2025-_Luz%20Flores%20Rodriguez.pptx&amp;action=edit&amp;mobileredirect=true</v>
      </c>
      <c r="AA20" s="45">
        <f>[2]Sheet1!AA21</f>
        <v>2.7</v>
      </c>
    </row>
    <row r="21" spans="1:27" ht="260.25" customHeight="1">
      <c r="A21" s="45">
        <f>IF([2]Sheet1!A22="","",[2]Sheet1!A22+399)</f>
        <v>430</v>
      </c>
      <c r="B21" s="125">
        <f>[2]Sheet1!B22</f>
        <v>46301.786099536999</v>
      </c>
      <c r="C21" s="125">
        <f>[2]Sheet1!C22</f>
        <v>46301.791539351798</v>
      </c>
      <c r="D21" s="45" t="str">
        <f>[2]Sheet1!D22</f>
        <v>jhonatan.sanchez@upn.edu.pe</v>
      </c>
      <c r="E21" s="45" t="str">
        <f>[2]Sheet1!E22</f>
        <v>Jhonatan Sanchez Zambrano</v>
      </c>
      <c r="F21" s="45" t="str">
        <f>[2]Sheet1!F22</f>
        <v xml:space="preserve">Cambio de horarios integral UPN </v>
      </c>
      <c r="G21" s="45" t="str">
        <f>[2]Sheet1!G22</f>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
      <c r="H21" s="45" t="str">
        <f>[2]Sheet1!H22</f>
        <v>UPN</v>
      </c>
      <c r="I21" s="45" t="str">
        <f>[2]Sheet1!I22</f>
        <v>Martín Santana - Rectorado UPN</v>
      </c>
      <c r="J21" s="45" t="str">
        <f>[2]Sheet1!J22</f>
        <v>Jhonatan Fernando Sanchez Zambrano</v>
      </c>
      <c r="K21" s="45" t="str">
        <f>[2]Sheet1!K22</f>
        <v>https://educorpperu.sharepoint.com/sites/ITCS/Documentos%20compartidos/Aplicaciones/Microsoft%20Forms/REGISTRO%20DE%20INICIATIVAS%20-%20GESTI%C3%93N%20DE%20LA%20DEMANDA%20V3/Aprobaci%C3%B3n%20de%20la%20iniciativa%20por%20el%20VP%20del%20%C3%A1rea%20sol/VB_Jhonatan%20Sanchez%20Zam.pdf</v>
      </c>
      <c r="L21" s="45" t="str">
        <f>[2]Sheet1!L22</f>
        <v>Carla Arias-Schreiber</v>
      </c>
      <c r="M21" s="54">
        <f>[2]Sheet1!M22</f>
        <v>46311</v>
      </c>
      <c r="N21" s="54" t="str">
        <f>[2]Sheet1!N22</f>
        <v>No</v>
      </c>
      <c r="O21" s="45">
        <f>[2]Sheet1!O22</f>
        <v>0</v>
      </c>
      <c r="P21" s="45">
        <f>[2]Sheet1!P22</f>
        <v>0</v>
      </c>
      <c r="Q21" s="45" t="str">
        <f>[2]Sheet1!Q22</f>
        <v>Otro</v>
      </c>
      <c r="R21" s="45" t="str">
        <f>[2]Sheet1!R22</f>
        <v>La iniciativa busca fortalecer las condiciones de seguridad de estudiantes, docentes y personal administrativo que permanecen en las sedes hasta el término de las actividades académicas (22:40 h), horario en el que se incrementa su exposición a situaciones de inseguridad. En ese sentido se busca actualizar todas las franjas horarias adelantándolas 30 minutos</v>
      </c>
      <c r="S21" s="45" t="str">
        <f>[2]Sheet1!S22</f>
        <v>Franjas horarias desde las 7.00 AM hasta las 10.10 PM</v>
      </c>
      <c r="T21" s="45" t="str">
        <f>[2]Sheet1!T22</f>
        <v xml:space="preserve">Nomina
Programación
Academia
</v>
      </c>
      <c r="U21" s="45" t="str">
        <f>[2]Sheet1!U22</f>
        <v>Alumnos</v>
      </c>
      <c r="V21" s="45" t="str">
        <f>[2]Sheet1!V22</f>
        <v>Experiencia</v>
      </c>
      <c r="W21" s="45" t="str">
        <f>[2]Sheet1!W22</f>
        <v>No</v>
      </c>
      <c r="X21" s="45" t="str">
        <f>[2]Sheet1!X22</f>
        <v>No cuantificado o S/0</v>
      </c>
      <c r="Y21" s="45" t="str">
        <f>[2]Sheet1!Y22</f>
        <v xml:space="preserve">La iniciativa busca fortalecer las condiciones de seguridad de estudiantes, docentes y personal administrativo que permanecen en las sedes hasta el término de las actividades académicas (22:40 h), horario en el que se incrementa su exposición a situaciones de inseguridad.
</v>
      </c>
      <c r="Z21" s="45" t="str">
        <f>[2]Sheet1!Z22</f>
        <v>https://educorpperu.sharepoint.com/sites/ITCS/_layouts/15/Doc.aspx?sourcedoc=%7B85B31776-5B25-4211-912A-A82899A28E2F%7D&amp;file=Gesti%C3%B3n%20de%20iniciativas%20-%20Horarios%207AM_Jhonatan%20Sanchez%20Zam.pptx&amp;action=edit&amp;mobileredirect=true</v>
      </c>
      <c r="AA21" s="45">
        <f>[2]Sheet1!AA22</f>
        <v>1.3</v>
      </c>
    </row>
    <row r="22" spans="1:27" ht="260.25" customHeight="1">
      <c r="A22" s="45">
        <f>IF([2]Sheet1!A23="","",[2]Sheet1!A23+399)</f>
        <v>431</v>
      </c>
      <c r="B22" s="125">
        <f>[2]Sheet1!B23</f>
        <v>46302.423611111102</v>
      </c>
      <c r="C22" s="125">
        <f>[2]Sheet1!C23</f>
        <v>46302.440486111103</v>
      </c>
      <c r="D22" s="45" t="str">
        <f>[2]Sheet1!D23</f>
        <v>yenny.pajuelo@cibertec.pe</v>
      </c>
      <c r="E22" s="45" t="str">
        <f>[2]Sheet1!E23</f>
        <v>Yenny Pajuelo Ramirez</v>
      </c>
      <c r="F22" s="45" t="str">
        <f>[2]Sheet1!F23</f>
        <v>Actualización UDCID - autenticación del estudiante</v>
      </c>
      <c r="G22" s="45" t="str">
        <f>[2]Sheet1!G23</f>
        <v>Garantizar el acceso continuo e ininterrumpido del 100% de los estudiantes a la plataforma Banner para los procesos de prematricula y matrícula, mediante la automatización de la actualización del campo UDCI.</v>
      </c>
      <c r="H22" s="45" t="str">
        <f>[2]Sheet1!H23</f>
        <v>CIB</v>
      </c>
      <c r="I22" s="45" t="str">
        <f>[2]Sheet1!I23</f>
        <v>Danilo Tauil - GM TecVoc</v>
      </c>
      <c r="J22" s="45" t="str">
        <f>[2]Sheet1!J23</f>
        <v>Yenny Pajuelo</v>
      </c>
      <c r="K22" s="45" t="str">
        <f>[2]Sheet1!K23</f>
        <v>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v>
      </c>
      <c r="L22" s="45" t="str">
        <f>[2]Sheet1!L23</f>
        <v>Carla Arias-Schreiber</v>
      </c>
      <c r="M22" s="54">
        <f>[2]Sheet1!M23</f>
        <v>46335</v>
      </c>
      <c r="N22" s="54" t="str">
        <f>[2]Sheet1!N23</f>
        <v>No</v>
      </c>
      <c r="O22" s="45">
        <f>[2]Sheet1!O23</f>
        <v>0</v>
      </c>
      <c r="P22" s="45">
        <f>[2]Sheet1!P23</f>
        <v>0</v>
      </c>
      <c r="Q22" s="45" t="str">
        <f>[2]Sheet1!Q23</f>
        <v>ITSM</v>
      </c>
      <c r="R22" s="45" t="str">
        <f>[2]Sheet1!R23</f>
        <v>La falta de automatización en la actualización del UDCID y los fallos recurrentes en la plataforma Banner impiden garantizar un proceso fluido de prematricula y matrícula para la totalidad de los estudiantes, afectando la experiencia del usuario e incrementando la carga operativa manual.</v>
      </c>
      <c r="S22" s="45" t="str">
        <f>[2]Sheet1!S23</f>
        <v>La totalidad de la población estudiantil accede a la plataforma Banner de manera simultánea, rápida y sin interrupciones durante los periodos de prematricula y matrícula. A su vez, los datos del campo UDCID se procesen y actualicen automáticamente en el sistema sin requerir intervención manual (generación de ticket)</v>
      </c>
      <c r="T22" s="45" t="str">
        <f>[2]Sheet1!T23</f>
        <v>Experiencia del estudiante, Retención, Proceso de Matrícula, Sedes</v>
      </c>
      <c r="U22" s="45" t="str">
        <f>[2]Sheet1!U23</f>
        <v>Alumnos</v>
      </c>
      <c r="V22" s="45" t="str">
        <f>[2]Sheet1!V23</f>
        <v>Excelencia operativa</v>
      </c>
      <c r="W22" s="45" t="str">
        <f>[2]Sheet1!W23</f>
        <v>No</v>
      </c>
      <c r="X22" s="45" t="str">
        <f>[2]Sheet1!X23</f>
        <v>Entre S/100,000.00 y S/500,000.00</v>
      </c>
      <c r="Y22" s="45" t="str">
        <f>[2]Sheet1!Y23</f>
        <v xml:space="preserve">Reducción de tiempo / Aumento en NPS / Retención del estudiante
</v>
      </c>
      <c r="Z22" s="45" t="str">
        <f>[2]Sheet1!Z23</f>
        <v>https://educorpperu.sharepoint.com/sites/ITCS/_layouts/15/Doc.aspx?sourcedoc=%7B73561A56-BCFD-4FBB-B994-8E3A0097CBD7%7D&amp;file=Formato%20Solicitud%20de%20Requerimientos%20(UDCID)%20S_Yenny%20Pajuelo%20Ramire.pptx&amp;action=edit&amp;mobileredirect=true</v>
      </c>
      <c r="AA22" s="45">
        <f>[2]Sheet1!AA23</f>
        <v>2.4</v>
      </c>
    </row>
    <row r="23" spans="1:27" ht="260.25" customHeight="1">
      <c r="A23" s="45">
        <f>IF([2]Sheet1!A24="","",[2]Sheet1!A24+399)</f>
        <v>432</v>
      </c>
      <c r="B23" s="125">
        <f>[2]Sheet1!B24</f>
        <v>46307.765625</v>
      </c>
      <c r="C23" s="125">
        <f>[2]Sheet1!C24</f>
        <v>46307.7742476852</v>
      </c>
      <c r="D23" s="45" t="str">
        <f>[2]Sheet1!D24</f>
        <v>bruno.chiappe@laureate.pe</v>
      </c>
      <c r="E23" s="45" t="str">
        <f>[2]Sheet1!E24</f>
        <v>Bruno Chiappe Vegas</v>
      </c>
      <c r="F23" s="45" t="str">
        <f>[2]Sheet1!F24</f>
        <v>Implementación del Canal WhatsApp Omnicanal con Asistente Virtual Comercial SofIA</v>
      </c>
      <c r="G23" s="45" t="str">
        <f>[2]Sheet1!G24</f>
        <v>Necesitamos implementar y estandarizar un canal institucional de WhatsApp omnicanal, incorporando al asistente virtual SofIA como asesor educativo comercial y habilitando la atención integrada con los asesores de ventas, para eliminar la fragmentación de las conversaciones, la pérdida de información entre canales y responsables, las limitaciones de atención fuera del horario comercial y la falta de trazabilidad del proceso de captación y seguimiento, logrando una experiencia comercial continua y personalizada, mayor eficiencia operativa, mejor gestión de oportunidades comerciales, incremento de la conversión de prospectos a inscritos y medición integral de los resultados comerciales para UPN, UPC y Cibertec.</v>
      </c>
      <c r="H23" s="45" t="str">
        <f>[2]Sheet1!H24</f>
        <v>LAU</v>
      </c>
      <c r="I23" s="45" t="str">
        <f>[2]Sheet1!I24</f>
        <v>Ivan Olivares - VP Marketing y Comercial</v>
      </c>
      <c r="J23" s="45" t="str">
        <f>[2]Sheet1!J24</f>
        <v>Jaime Medina Salcedo</v>
      </c>
      <c r="K23" s="45" t="str">
        <f>[2]Sheet1!K24</f>
        <v>https://educorpperu.sharepoint.com/sites/ITCS/Documentos%20compartidos/Aplicaciones/Microsoft%20Forms/REGISTRO%20DE%20INICIATIVAS%20-%20GESTI%C3%93N%20DE%20LA%20DEMANDA%20V3/Aprobaci%C3%B3n%20de%20la%20iniciativa%20por%20el%20VP%20del%20%C3%A1rea%20sol/Whatsapp%20Channel%20SofIA%20-%20aprob_Bruno%20Chiappe%20Vegas.pdf</v>
      </c>
      <c r="L23" s="45" t="str">
        <f>[2]Sheet1!L24</f>
        <v>Bruno Chiappe</v>
      </c>
      <c r="M23" s="54">
        <f>[2]Sheet1!M24</f>
        <v>46356</v>
      </c>
      <c r="N23" s="54" t="str">
        <f>[2]Sheet1!N24</f>
        <v>No</v>
      </c>
      <c r="O23" s="45">
        <f>[2]Sheet1!O24</f>
        <v>0</v>
      </c>
      <c r="P23" s="45">
        <f>[2]Sheet1!P24</f>
        <v>0</v>
      </c>
      <c r="Q23" s="45" t="str">
        <f>[2]Sheet1!Q24</f>
        <v>Otro</v>
      </c>
      <c r="R23" s="45" t="str">
        <f>[2]Sheet1!R24</f>
        <v>Actualmente, la gestión comercial por WhatsApp presenta fragmentación en la atención, pérdida de contexto entre responsables, limitaciones de atención fuera de horario y falta de coordinación en campañas y seguimientos. Asimismo, existe una limitada trazabilidad de las interacciones y su impacto en las conversiones, dificultando la continuidad comercial, la eficiencia operativa y el aprovechamiento de oportunidades de inscripción.</v>
      </c>
      <c r="S23" s="45" t="str">
        <f>[2]Sheet1!S24</f>
        <v>Contar con un canal institucional de WhatsApp omnicanal para UPN, UPC y Cibertec, que centralice la atención comercial e incorpore a SofIA como asesora virtual para orientar, perfilar, realizar venta consultiva y acompañar al prospecto hacia la inscripción. La solución deberá garantizar continuidad con los asesores de ventas, atención fuera de horario, campañas segmentadas, seguimiento de oportunidades y trazabilidad integral de las gestiones y resultados comerciales.</v>
      </c>
      <c r="T23" s="45" t="str">
        <f>[2]Sheet1!T24</f>
        <v>Procesos: Captación de prospectos, atención comercial, admisión
Áreas: Ventas, Marketing Digital, Command Center, Admisión</v>
      </c>
      <c r="U23" s="45" t="str">
        <f>[2]Sheet1!U24</f>
        <v>Alumnos</v>
      </c>
      <c r="V23" s="45" t="str">
        <f>[2]Sheet1!V24</f>
        <v>Experiencia</v>
      </c>
      <c r="W23" s="45" t="str">
        <f>[2]Sheet1!W24</f>
        <v>No</v>
      </c>
      <c r="X23" s="45" t="str">
        <f>[2]Sheet1!X24</f>
        <v>No cuantificado o S/0</v>
      </c>
      <c r="Y23" s="45" t="str">
        <f>[2]Sheet1!Y24</f>
        <v>Mejora de la experiencia del prospecto mediante una atención personalizada, continua y disponible fuera de horario. Mayor eficiencia comercial gracias a la automatización con SofIA, la coordinación con asesores de ventas y el seguimiento oportuno de oportunidades. Asimismo, permite estandarizar la atención entre instituciones, optimizar campañas y fortalecer la trazabilidad, supervisión y toma de decisiones comerciales.</v>
      </c>
      <c r="Z23" s="45" t="str">
        <f>[2]Sheet1!Z24</f>
        <v>https://educorpperu.sharepoint.com/sites/ITCS/_layouts/15/Doc.aspx?sourcedoc=%7BC499C532-F918-4659-850F-F2012613C5FD%7D&amp;file=AR_02_Canal_WhatsApp_Channel_y_Asistente_Virt_Bruno%20Chiappe%20Vegas.docx&amp;action=default&amp;mobileredirect=true</v>
      </c>
      <c r="AA23" s="45">
        <f>[2]Sheet1!AA24</f>
        <v>1.3</v>
      </c>
    </row>
    <row r="24" spans="1:27" ht="260.25" customHeight="1">
      <c r="A24" s="45">
        <f>IF([2]Sheet1!A25="","",[2]Sheet1!A25+399)</f>
        <v>433</v>
      </c>
      <c r="B24" s="125">
        <f>[2]Sheet1!B25</f>
        <v>46294.639259259297</v>
      </c>
      <c r="C24" s="125">
        <f>[2]Sheet1!C25</f>
        <v>46308.427881944401</v>
      </c>
      <c r="D24" s="45" t="str">
        <f>[2]Sheet1!D25</f>
        <v>luis.sanchez@upn.edu.pe</v>
      </c>
      <c r="E24" s="45" t="str">
        <f>[2]Sheet1!E25</f>
        <v>Luis Sanchez Cruz</v>
      </c>
      <c r="F24" s="45" t="str">
        <f>[2]Sheet1!F25</f>
        <v>Configuración de puntaje único para el Examen de Suficiencia - Inglés</v>
      </c>
      <c r="G24" s="45" t="str">
        <f>[2]Sheet1!G25</f>
        <v xml:space="preserve">Necesitamos Modificar la configuración actual del Examen de Suficiencia de Inglés en Banner/SOATEST para que el resultado se registre mediante una única nota final (Overall Score), siguiendo el modelo actualmente utilizado para Portugués y Quechua. El cálculo y ponderación de las habilidades evaluadas se realizará internamente desde el Centro de Idiomas, registrándose en Banner únicamente el resultado final para Fortalecer la estandarización y el control académico del Examen de Suficiencia de Inglés, permitiendo incorporar las habilidades comunicativas requeridas —Reading, Listening, Speaking y Writing— sin que la configuración tecnológica limite el diseño de la evaluación. Adicionalmente, se homogeneizará el registro de resultados respecto de los exámenes de Portugués y Quechua y se brindará al estudiante un resultado integral mediante un Overall Score; logrando que se estandarice las 4 habilidades de las competencias lingüisticas. De no contar con el cambio, Banner/SOATEST continuará permitiendo únicamente el registro de Listening y Reading, lo que impediría registrar adecuadamente el resultado de una evaluación que incorpore Speaking y Writing y limitaría la implementación completa de un modelo de eavluación estandarizado. </v>
      </c>
      <c r="H24" s="45" t="str">
        <f>[2]Sheet1!H25</f>
        <v>UPN</v>
      </c>
      <c r="I24" s="45" t="str">
        <f>[2]Sheet1!I25</f>
        <v>Martín Santana - Rectorado UPN</v>
      </c>
      <c r="J24" s="45" t="str">
        <f>[2]Sheet1!J25</f>
        <v>Luis Enrique Sánchez Cruz</v>
      </c>
      <c r="K24" s="45" t="str">
        <f>[2]Sheet1!K25</f>
        <v>https://educorpperu.sharepoint.com/sites/ITCS/Documentos%20compartidos/Aplicaciones/Microsoft%20Forms/REGISTRO%20DE%20INICIATIVAS%20-%20GESTI%C3%93N%20DE%20LA%20DEMANDA%20V3/Aprobaci%C3%B3n%20de%20la%20iniciativa%20por%20el%20VP%20del%20%C3%A1rea%20sol/Visto%20Buemo%20jefatura_Luis%20Sanchez%20Cruz.png</v>
      </c>
      <c r="L24" s="45" t="str">
        <f>[2]Sheet1!L25</f>
        <v>Carla Arias-Schreiber</v>
      </c>
      <c r="M24" s="54">
        <f>[2]Sheet1!M25</f>
        <v>46353</v>
      </c>
      <c r="N24" s="54" t="str">
        <f>[2]Sheet1!N25</f>
        <v>No</v>
      </c>
      <c r="O24" s="45">
        <f>[2]Sheet1!O25</f>
        <v>0</v>
      </c>
      <c r="P24" s="45">
        <f>[2]Sheet1!P25</f>
        <v>0</v>
      </c>
      <c r="Q24" s="45" t="str">
        <f>[2]Sheet1!Q25</f>
        <v>Otro</v>
      </c>
      <c r="R24" s="45" t="str">
        <f>[2]Sheet1!R25</f>
        <v>Actualmente, el Examen de Suficiencia de Inglés se encuentra configurado en Banner/SOATEST para registrar resultados independientes únicamente para las habilidades de Listening y Reading. Esta configuración no permite incorporar adecuadamente Speaking y Writing, habilidades que forman parte de la nueva estructura de evaluación del examen.
Mantener la configuración actual limita la implementación integral del nuevo modelo de evaluación, ya que el sistema condiciona la estructura del examen a campos individuales predefinidos. De no implementarse el cambio requerido, el Centro de Idiomas tendría que continuar gestionando internamente los resultados de las cuatro habilidades y adaptar posteriormente la información para su registro en Banner/SOATEST, generando una limitación operativa y de estandarización respecto de Portugués y Quechua.</v>
      </c>
      <c r="S24" s="45" t="str">
        <f>[2]Sheet1!S25</f>
        <v>Contar con una configuración de Banner/SOATEST que permita registrar para el Examen de Suficiencia de Inglés una única nota final u Overall Score, siguiendo el modelo actualmente utilizado para los exámenes de Portugués y Quechua. El Centro de Idiomas realizará internamente la evaluación, cálculo y ponderación de Listening, Reading, Speaking y Writing, y posteriormente registrará en Banner/SOATEST únicamente el resultado final. Esto permitirá mantener una estructura de evaluación flexible, incorporar las habilidades requeridas sin depender de campos individuales del sistema y homogeneizar el registro de resultados entre los diferentes idiomas. Asimismo, el cambio deberá mantener el flujo actual mediante el cual el estudiante, luego del registro de su resultado, puede continuar con la obtención de su constancia o certificado de aprobación.</v>
      </c>
      <c r="T24" s="45" t="str">
        <f>[2]Sheet1!T25</f>
        <v>Centro de Idiomas, responsable de la evaluación, cálculo y ponderación de las habilidades y del registro del Overall Scor; estudiantes que rindan el Examen de Suficiencia de Inglés, como usuarios finales del proceso</v>
      </c>
      <c r="U24" s="45" t="str">
        <f>[2]Sheet1!U25</f>
        <v>Alumnos</v>
      </c>
      <c r="V24" s="45" t="str">
        <f>[2]Sheet1!V25</f>
        <v>Experiencia</v>
      </c>
      <c r="W24" s="45" t="str">
        <f>[2]Sheet1!W25</f>
        <v>Sí</v>
      </c>
      <c r="X24" s="45" t="str">
        <f>[2]Sheet1!X25</f>
        <v>No cuantificado o S/0</v>
      </c>
      <c r="Y24" s="45" t="str">
        <f>[2]Sheet1!Y25</f>
        <v>ortalecer la estandarización y el control académico del Examen de Suficiencia de Inglés, permitiendo incorporar las cuatro habilidades comunicativas requeridas —Listening, Reading, Speaking y Writing— sin que la configuración tecnológica limite el diseño de la evaluación. Asimismo, se homogeneizará el registro de resultados con los exámenes de Portugués y Quechua mediante una única nota final (Overall Score), facilitando una gestión más flexible, consistente y alineada con el modelo de evaluación definido por el Centro de Idiomas.</v>
      </c>
      <c r="Z24" s="45" t="str">
        <f>[2]Sheet1!Z25</f>
        <v>https://educorpperu.sharepoint.com/sites/ITCS/_layouts/15/Doc.aspx?sourcedoc=%7B46A395B4-649A-4708-ACF2-16D51C62F338%7D&amp;file=Gesti%C3%B3n%20de%20iniciativas%20-%20Centro%20de%20Idiomas%20-_Luis%20Sanchez%20Cruz.pptx&amp;action=edit&amp;mobileredirect=true</v>
      </c>
      <c r="AA24" s="45">
        <f>[2]Sheet1!AA25</f>
        <v>1.3</v>
      </c>
    </row>
    <row r="25" spans="1:27" ht="260.25" customHeight="1">
      <c r="A25" s="45">
        <f>IF([2]Sheet1!A26="","",[2]Sheet1!A26+399)</f>
        <v>434</v>
      </c>
      <c r="B25" s="125">
        <f>[2]Sheet1!B26</f>
        <v>46308.590706018498</v>
      </c>
      <c r="C25" s="125">
        <f>[2]Sheet1!C26</f>
        <v>46308.6034490741</v>
      </c>
      <c r="D25" s="45" t="str">
        <f>[2]Sheet1!D26</f>
        <v>jose.herbozo@laureate.pe</v>
      </c>
      <c r="E25" s="45" t="str">
        <f>[2]Sheet1!E26</f>
        <v>José Paredes Herbozo</v>
      </c>
      <c r="F25" s="45" t="str">
        <f>[2]Sheet1!F26</f>
        <v>Habilitar ambientes para aplicativo de iniciativas</v>
      </c>
      <c r="G25" s="45" t="str">
        <f>[2]Sheet1!G26</f>
        <v>Habilitar ambientes para aplicativo de iniciativas (Dev, Certificación y Producción)
LINK DE DIAGRAMA DE ARQUITECTURA: https://laureate.leanix.net/LaureatePeru/diagrams/freedraw/acc2c56f-aa28-41b8-9996-af486c76374d?returnUrl=%2Fdiagrams%2Foverview%2Fall-diagrams</v>
      </c>
      <c r="H25" s="45" t="str">
        <f>[2]Sheet1!H26</f>
        <v>LAU</v>
      </c>
      <c r="I25" s="45" t="str">
        <f>[2]Sheet1!I26</f>
        <v>Humberto Marotta - Tecnologías y transformación digital</v>
      </c>
      <c r="J25" s="45" t="str">
        <f>[2]Sheet1!J26</f>
        <v>José Luis Paredes Herbozo</v>
      </c>
      <c r="K25" s="45" t="str">
        <f>[2]Sheet1!K26</f>
        <v>https://educorpperu.sharepoint.com/sites/ITCS/Documentos%20compartidos/Aplicaciones/Microsoft%20Forms/REGISTRO%20DE%20INICIATIVAS%20-%20GESTI%C3%93N%20DE%20LA%20DEMANDA%20V3/Aprobaci%C3%B3n%20de%20la%20iniciativa%20por%20el%20VP%20del%20%C3%A1rea%20sol/olk_dqg60VfeV6_Jos%C3%A9%20Paredes%20Herbozo.png</v>
      </c>
      <c r="L25" s="45" t="str">
        <f>[2]Sheet1!L26</f>
        <v>José Paredes</v>
      </c>
      <c r="M25" s="54">
        <f>[2]Sheet1!M26</f>
        <v>46341</v>
      </c>
      <c r="N25" s="54" t="str">
        <f>[2]Sheet1!N26</f>
        <v>No</v>
      </c>
      <c r="O25" s="45">
        <f>[2]Sheet1!O26</f>
        <v>0</v>
      </c>
      <c r="P25" s="45">
        <f>[2]Sheet1!P26</f>
        <v>0</v>
      </c>
      <c r="Q25" s="45" t="str">
        <f>[2]Sheet1!Q26</f>
        <v>Otro</v>
      </c>
      <c r="R25" s="45" t="str">
        <f>[2]Sheet1!R26</f>
        <v>Hoy las iniciativas de software llegan a la cola de TI como solicitudes ambiguas, sin estructura ni criterios de calidad corporativa. Esto genera reprocesos, observaciones repetidas, demoras en el registro y aprobaciones sin evidencia formal. El impacto en el negocio es que TI atiende demandas mal definidas y se pierde trazabilidad en la priorización.
Gestión temporal si no se implementa a tiempo: el expediente no lo define. Lo razonable es mantener el proceso actual de solicitudes manuales con revisión del IT BP, pero es un supuesto mío, confírmalo.</v>
      </c>
      <c r="S25" s="45" t="str">
        <f>[2]Sheet1!S26</f>
        <v>El solicitante describe su necesidad con el asistente TEO, que propone un título con verbo en infinitivo, un objetivo SMART y normaliza fechas. La iniciativa se guarda como expediente y pasa por un workflow formal: Borrador → Pendiente → Observada → Aprobada / En Demanda / Rechazada. El Business Partner TI evalúa la viabilidad y el VP aprueba con consentimiento registrado (texto firmado, fecha, hora e IP), con notificación automática por correo M365. Cada VP ve solo sus iniciativas y el servicio sigue operando aunque fallen los proveedores de IA, gracias al failover en cascada.</v>
      </c>
      <c r="T25" s="45" t="str">
        <f>[2]Sheet1!T26</f>
        <v>Proceso de captura, priorización y aprobación de iniciativas de software.
Solicitantes: jefes, directores de escuela y VPs de negocio de UPC, UPN y Cibertec.
Business Partners y evaluadores de TI.
Vicepresidencias y decanos aprobadores.
PMO TI y Arquitectura de Soluciones (administración del metamodelo, roles y bitácoras).</v>
      </c>
      <c r="U25" s="45" t="str">
        <f>[2]Sheet1!U26</f>
        <v>Administrativos</v>
      </c>
      <c r="V25" s="45" t="str">
        <f>[2]Sheet1!V26</f>
        <v>Excelencia operativa</v>
      </c>
      <c r="W25" s="45" t="str">
        <f>[2]Sheet1!W26</f>
        <v>No</v>
      </c>
      <c r="X25" s="45" t="str">
        <f>[2]Sheet1!X26</f>
        <v>No cuantificado o S/0</v>
      </c>
      <c r="Y25" s="45" t="str">
        <f>[2]Sheet1!Y26</f>
        <v>Solicitudes mejor estructuradas desde el origen: título con verbo en infinitivo, objetivo SMART y fechas normalizadas, lo que reduce observaciones y reprocesos.
Trazabilidad completa del ciclo de vida de cada iniciativa, con historial inmutable de estados y observaciones.
Mayor validez probatoria de las aprobaciones: el VP acepta un consentimiento con texto firmado, fecha, hora e IP.
Confidencialidad entre vicepresidencias, ya que cada VP ve solo sus iniciativas.
Mejor priorización y toma de decisiones del VP y del Comité, con información homogénea y de calidad.
Menor carga operativa para los Business Partners de TI, que reciben demandas más claras.
Comunicación automática y oportuna al solicitante y al VP mediante correo M365.
Continuidad del servicio, ya que el solicitante no pierde su trabajo aunque fallen los proveedores de IA.
Flexibilidad de gobierno: TI ajusta campos, formularios y roles sin despliegues de código.
Estandarización del proceso en UPC, UPN y Cibertec.</v>
      </c>
      <c r="Z25" s="45" t="str">
        <f>[2]Sheet1!Z26</f>
        <v>https://educorpperu.sharepoint.com/sites/ITCS/Documentos%20compartidos/Aplicaciones/Microsoft%20Forms/REGISTRO%20DE%20INICIATIVAS%20-%20GESTI%C3%93N%20DE%20LA%20DEMANDA%20V3/Adjuntar%20ppt%20de%20la%20iniciativa/Expediente_Tecnico_IACS_v2_Jos%C3%A9%20Paredes%20Herbozo.pdf; https://educorpperu.sharepoint.com/sites/ITCS/Documentos%20compartidos/Aplicaciones/Microsoft%20Forms/REGISTRO%20DE%20INICIATIVAS%20-%20GESTI%C3%93N%20DE%20LA%20DEMANDA%20V3/Adjuntar%20ppt%20de%20la%20iniciativa/brave_Ow68ksgWzf_Jos%C3%A9%20Paredes%20Herbozo.png</v>
      </c>
      <c r="AA25" s="45">
        <f>[2]Sheet1!AA26</f>
        <v>0.60000000000000009</v>
      </c>
    </row>
    <row r="26" spans="1:27" ht="260.25" customHeight="1">
      <c r="A26" s="45" t="str">
        <f>IF([2]Sheet1!A27="","",[2]Sheet1!A27+399)</f>
        <v/>
      </c>
      <c r="B26" s="125">
        <f>[2]Sheet1!B27</f>
        <v>0</v>
      </c>
      <c r="C26" s="125">
        <f>[2]Sheet1!C27</f>
        <v>0</v>
      </c>
      <c r="D26" s="45">
        <f>[2]Sheet1!D27</f>
        <v>0</v>
      </c>
      <c r="E26" s="45">
        <f>[2]Sheet1!E27</f>
        <v>0</v>
      </c>
      <c r="F26" s="45">
        <f>[2]Sheet1!F27</f>
        <v>0</v>
      </c>
      <c r="G26" s="45">
        <f>[2]Sheet1!G27</f>
        <v>0</v>
      </c>
      <c r="H26" s="45">
        <f>[2]Sheet1!H27</f>
        <v>0</v>
      </c>
      <c r="I26" s="45">
        <f>[2]Sheet1!I27</f>
        <v>0</v>
      </c>
      <c r="J26" s="45">
        <f>[2]Sheet1!J27</f>
        <v>0</v>
      </c>
      <c r="K26" s="45">
        <f>[2]Sheet1!K27</f>
        <v>0</v>
      </c>
      <c r="L26" s="45">
        <f>[2]Sheet1!L27</f>
        <v>0</v>
      </c>
      <c r="M26" s="54">
        <f>[2]Sheet1!M27</f>
        <v>0</v>
      </c>
      <c r="N26" s="54">
        <f>[2]Sheet1!N27</f>
        <v>0</v>
      </c>
      <c r="O26" s="45">
        <f>[2]Sheet1!O27</f>
        <v>0</v>
      </c>
      <c r="P26" s="45">
        <f>[2]Sheet1!P27</f>
        <v>0</v>
      </c>
      <c r="Q26" s="45">
        <f>[2]Sheet1!Q27</f>
        <v>0</v>
      </c>
      <c r="R26" s="45">
        <f>[2]Sheet1!R27</f>
        <v>0</v>
      </c>
      <c r="S26" s="45">
        <f>[2]Sheet1!S27</f>
        <v>0</v>
      </c>
      <c r="T26" s="45">
        <f>[2]Sheet1!T27</f>
        <v>0</v>
      </c>
      <c r="U26" s="45">
        <f>[2]Sheet1!U27</f>
        <v>0</v>
      </c>
      <c r="V26" s="45">
        <f>[2]Sheet1!V27</f>
        <v>0</v>
      </c>
      <c r="W26" s="45">
        <f>[2]Sheet1!W27</f>
        <v>0</v>
      </c>
      <c r="X26" s="45">
        <f>[2]Sheet1!X27</f>
        <v>0</v>
      </c>
      <c r="Y26" s="45">
        <f>[2]Sheet1!Y27</f>
        <v>0</v>
      </c>
      <c r="Z26" s="45">
        <f>[2]Sheet1!Z27</f>
        <v>0</v>
      </c>
      <c r="AA26" s="45">
        <f>[2]Sheet1!AA27</f>
        <v>0</v>
      </c>
    </row>
    <row r="27" spans="1:27" ht="260.25" customHeight="1">
      <c r="A27" s="45" t="str">
        <f>IF([2]Sheet1!A28="","",[2]Sheet1!A28+399)</f>
        <v/>
      </c>
      <c r="B27" s="125">
        <f>[2]Sheet1!B28</f>
        <v>0</v>
      </c>
      <c r="C27" s="125">
        <f>[2]Sheet1!C28</f>
        <v>0</v>
      </c>
      <c r="D27" s="45">
        <f>[2]Sheet1!D28</f>
        <v>0</v>
      </c>
      <c r="E27" s="45">
        <f>[2]Sheet1!E28</f>
        <v>0</v>
      </c>
      <c r="F27" s="45">
        <f>[2]Sheet1!F28</f>
        <v>0</v>
      </c>
      <c r="G27" s="45">
        <f>[2]Sheet1!G28</f>
        <v>0</v>
      </c>
      <c r="H27" s="45">
        <f>[2]Sheet1!H28</f>
        <v>0</v>
      </c>
      <c r="I27" s="45">
        <f>[2]Sheet1!I28</f>
        <v>0</v>
      </c>
      <c r="J27" s="45">
        <f>[2]Sheet1!J28</f>
        <v>0</v>
      </c>
      <c r="K27" s="45">
        <f>[2]Sheet1!K28</f>
        <v>0</v>
      </c>
      <c r="L27" s="45">
        <f>[2]Sheet1!L28</f>
        <v>0</v>
      </c>
      <c r="M27" s="54">
        <f>[2]Sheet1!M28</f>
        <v>0</v>
      </c>
      <c r="N27" s="54">
        <f>[2]Sheet1!N28</f>
        <v>0</v>
      </c>
      <c r="O27" s="45">
        <f>[2]Sheet1!O28</f>
        <v>0</v>
      </c>
      <c r="P27" s="45">
        <f>[2]Sheet1!P28</f>
        <v>0</v>
      </c>
      <c r="Q27" s="45">
        <f>[2]Sheet1!Q28</f>
        <v>0</v>
      </c>
      <c r="R27" s="45">
        <f>[2]Sheet1!R28</f>
        <v>0</v>
      </c>
      <c r="S27" s="45">
        <f>[2]Sheet1!S28</f>
        <v>0</v>
      </c>
      <c r="T27" s="45">
        <f>[2]Sheet1!T28</f>
        <v>0</v>
      </c>
      <c r="U27" s="45">
        <f>[2]Sheet1!U28</f>
        <v>0</v>
      </c>
      <c r="V27" s="45">
        <f>[2]Sheet1!V28</f>
        <v>0</v>
      </c>
      <c r="W27" s="45">
        <f>[2]Sheet1!W28</f>
        <v>0</v>
      </c>
      <c r="X27" s="45">
        <f>[2]Sheet1!X28</f>
        <v>0</v>
      </c>
      <c r="Y27" s="45">
        <f>[2]Sheet1!Y28</f>
        <v>0</v>
      </c>
      <c r="Z27" s="45">
        <f>[2]Sheet1!Z28</f>
        <v>0</v>
      </c>
      <c r="AA27" s="45">
        <f>[2]Sheet1!AA28</f>
        <v>0</v>
      </c>
    </row>
    <row r="28" spans="1:27" ht="260.25" customHeight="1">
      <c r="A28" s="45" t="str">
        <f>IF([2]Sheet1!A29="","",[2]Sheet1!A29+399)</f>
        <v/>
      </c>
      <c r="B28" s="125">
        <f>[2]Sheet1!B29</f>
        <v>0</v>
      </c>
      <c r="C28" s="125">
        <f>[2]Sheet1!C29</f>
        <v>0</v>
      </c>
      <c r="D28" s="45">
        <f>[2]Sheet1!D29</f>
        <v>0</v>
      </c>
      <c r="E28" s="45">
        <f>[2]Sheet1!E29</f>
        <v>0</v>
      </c>
      <c r="F28" s="45">
        <f>[2]Sheet1!F29</f>
        <v>0</v>
      </c>
      <c r="G28" s="45">
        <f>[2]Sheet1!G29</f>
        <v>0</v>
      </c>
      <c r="H28" s="45">
        <f>[2]Sheet1!H29</f>
        <v>0</v>
      </c>
      <c r="I28" s="45">
        <f>[2]Sheet1!I29</f>
        <v>0</v>
      </c>
      <c r="J28" s="45">
        <f>[2]Sheet1!J29</f>
        <v>0</v>
      </c>
      <c r="K28" s="45">
        <f>[2]Sheet1!K29</f>
        <v>0</v>
      </c>
      <c r="L28" s="45">
        <f>[2]Sheet1!L29</f>
        <v>0</v>
      </c>
      <c r="M28" s="54">
        <f>[2]Sheet1!M29</f>
        <v>0</v>
      </c>
      <c r="N28" s="54">
        <f>[2]Sheet1!N29</f>
        <v>0</v>
      </c>
      <c r="O28" s="45">
        <f>[2]Sheet1!O29</f>
        <v>0</v>
      </c>
      <c r="P28" s="45">
        <f>[2]Sheet1!P29</f>
        <v>0</v>
      </c>
      <c r="Q28" s="45">
        <f>[2]Sheet1!Q29</f>
        <v>0</v>
      </c>
      <c r="R28" s="45">
        <f>[2]Sheet1!R29</f>
        <v>0</v>
      </c>
      <c r="S28" s="45">
        <f>[2]Sheet1!S29</f>
        <v>0</v>
      </c>
      <c r="T28" s="45">
        <f>[2]Sheet1!T29</f>
        <v>0</v>
      </c>
      <c r="U28" s="45">
        <f>[2]Sheet1!U29</f>
        <v>0</v>
      </c>
      <c r="V28" s="45">
        <f>[2]Sheet1!V29</f>
        <v>0</v>
      </c>
      <c r="W28" s="45">
        <f>[2]Sheet1!W29</f>
        <v>0</v>
      </c>
      <c r="X28" s="45">
        <f>[2]Sheet1!X29</f>
        <v>0</v>
      </c>
      <c r="Y28" s="45">
        <f>[2]Sheet1!Y29</f>
        <v>0</v>
      </c>
      <c r="Z28" s="45">
        <f>[2]Sheet1!Z29</f>
        <v>0</v>
      </c>
      <c r="AA28" s="45">
        <f>[2]Sheet1!AA29</f>
        <v>0</v>
      </c>
    </row>
    <row r="29" spans="1:27" ht="260.25" customHeight="1">
      <c r="A29" s="45" t="str">
        <f>IF([2]Sheet1!A30="","",[2]Sheet1!A30+399)</f>
        <v/>
      </c>
      <c r="B29" s="125">
        <f>[2]Sheet1!B30</f>
        <v>0</v>
      </c>
      <c r="C29" s="125">
        <f>[2]Sheet1!C30</f>
        <v>0</v>
      </c>
      <c r="D29" s="45">
        <f>[2]Sheet1!D30</f>
        <v>0</v>
      </c>
      <c r="E29" s="45">
        <f>[2]Sheet1!E30</f>
        <v>0</v>
      </c>
      <c r="F29" s="45">
        <f>[2]Sheet1!F30</f>
        <v>0</v>
      </c>
      <c r="G29" s="45">
        <f>[2]Sheet1!G30</f>
        <v>0</v>
      </c>
      <c r="H29" s="45">
        <f>[2]Sheet1!H30</f>
        <v>0</v>
      </c>
      <c r="I29" s="45">
        <f>[2]Sheet1!I30</f>
        <v>0</v>
      </c>
      <c r="J29" s="45">
        <f>[2]Sheet1!J30</f>
        <v>0</v>
      </c>
      <c r="K29" s="45">
        <f>[2]Sheet1!K30</f>
        <v>0</v>
      </c>
      <c r="L29" s="45">
        <f>[2]Sheet1!L30</f>
        <v>0</v>
      </c>
      <c r="M29" s="54">
        <f>[2]Sheet1!M30</f>
        <v>0</v>
      </c>
      <c r="N29" s="54">
        <f>[2]Sheet1!N30</f>
        <v>0</v>
      </c>
      <c r="O29" s="45">
        <f>[2]Sheet1!O30</f>
        <v>0</v>
      </c>
      <c r="P29" s="45">
        <f>[2]Sheet1!P30</f>
        <v>0</v>
      </c>
      <c r="Q29" s="45">
        <f>[2]Sheet1!Q30</f>
        <v>0</v>
      </c>
      <c r="R29" s="45">
        <f>[2]Sheet1!R30</f>
        <v>0</v>
      </c>
      <c r="S29" s="45">
        <f>[2]Sheet1!S30</f>
        <v>0</v>
      </c>
      <c r="T29" s="45">
        <f>[2]Sheet1!T30</f>
        <v>0</v>
      </c>
      <c r="U29" s="45">
        <f>[2]Sheet1!U30</f>
        <v>0</v>
      </c>
      <c r="V29" s="45">
        <f>[2]Sheet1!V30</f>
        <v>0</v>
      </c>
      <c r="W29" s="45">
        <f>[2]Sheet1!W30</f>
        <v>0</v>
      </c>
      <c r="X29" s="45">
        <f>[2]Sheet1!X30</f>
        <v>0</v>
      </c>
      <c r="Y29" s="45">
        <f>[2]Sheet1!Y30</f>
        <v>0</v>
      </c>
      <c r="Z29" s="45">
        <f>[2]Sheet1!Z30</f>
        <v>0</v>
      </c>
      <c r="AA29" s="45">
        <f>[2]Sheet1!AA30</f>
        <v>0</v>
      </c>
    </row>
    <row r="30" spans="1:27" ht="260.25" customHeight="1">
      <c r="A30" s="45" t="str">
        <f>IF([2]Sheet1!A31="","",[2]Sheet1!A31+399)</f>
        <v/>
      </c>
      <c r="B30" s="125">
        <f>[2]Sheet1!B31</f>
        <v>0</v>
      </c>
      <c r="C30" s="125">
        <f>[2]Sheet1!C31</f>
        <v>0</v>
      </c>
      <c r="D30" s="45">
        <f>[2]Sheet1!D31</f>
        <v>0</v>
      </c>
      <c r="E30" s="45">
        <f>[2]Sheet1!E31</f>
        <v>0</v>
      </c>
      <c r="F30" s="45">
        <f>[2]Sheet1!F31</f>
        <v>0</v>
      </c>
      <c r="G30" s="45">
        <f>[2]Sheet1!G31</f>
        <v>0</v>
      </c>
      <c r="H30" s="45">
        <f>[2]Sheet1!H31</f>
        <v>0</v>
      </c>
      <c r="I30" s="45">
        <f>[2]Sheet1!I31</f>
        <v>0</v>
      </c>
      <c r="J30" s="45">
        <f>[2]Sheet1!J31</f>
        <v>0</v>
      </c>
      <c r="K30" s="45">
        <f>[2]Sheet1!K31</f>
        <v>0</v>
      </c>
      <c r="L30" s="45">
        <f>[2]Sheet1!L31</f>
        <v>0</v>
      </c>
      <c r="M30" s="54">
        <f>[2]Sheet1!M31</f>
        <v>0</v>
      </c>
      <c r="N30" s="54">
        <f>[2]Sheet1!N31</f>
        <v>0</v>
      </c>
      <c r="O30" s="45">
        <f>[2]Sheet1!O31</f>
        <v>0</v>
      </c>
      <c r="P30" s="45">
        <f>[2]Sheet1!P31</f>
        <v>0</v>
      </c>
      <c r="Q30" s="45">
        <f>[2]Sheet1!Q31</f>
        <v>0</v>
      </c>
      <c r="R30" s="45">
        <f>[2]Sheet1!R31</f>
        <v>0</v>
      </c>
      <c r="S30" s="45">
        <f>[2]Sheet1!S31</f>
        <v>0</v>
      </c>
      <c r="T30" s="45">
        <f>[2]Sheet1!T31</f>
        <v>0</v>
      </c>
      <c r="U30" s="45">
        <f>[2]Sheet1!U31</f>
        <v>0</v>
      </c>
      <c r="V30" s="45">
        <f>[2]Sheet1!V31</f>
        <v>0</v>
      </c>
      <c r="W30" s="45">
        <f>[2]Sheet1!W31</f>
        <v>0</v>
      </c>
      <c r="X30" s="45">
        <f>[2]Sheet1!X31</f>
        <v>0</v>
      </c>
      <c r="Y30" s="45">
        <f>[2]Sheet1!Y31</f>
        <v>0</v>
      </c>
      <c r="Z30" s="45">
        <f>[2]Sheet1!Z31</f>
        <v>0</v>
      </c>
      <c r="AA30" s="45">
        <f>[2]Sheet1!AA31</f>
        <v>0</v>
      </c>
    </row>
    <row r="31" spans="1:27" ht="260.25" customHeight="1">
      <c r="A31" s="45" t="str">
        <f>IF([2]Sheet1!A32="","",[2]Sheet1!A32+399)</f>
        <v/>
      </c>
      <c r="B31" s="125">
        <f>[2]Sheet1!B32</f>
        <v>0</v>
      </c>
      <c r="C31" s="125">
        <f>[2]Sheet1!C32</f>
        <v>0</v>
      </c>
      <c r="D31" s="45">
        <f>[2]Sheet1!D32</f>
        <v>0</v>
      </c>
      <c r="E31" s="45">
        <f>[2]Sheet1!E32</f>
        <v>0</v>
      </c>
      <c r="F31" s="45">
        <f>[2]Sheet1!F32</f>
        <v>0</v>
      </c>
      <c r="G31" s="45">
        <f>[2]Sheet1!G32</f>
        <v>0</v>
      </c>
      <c r="H31" s="45">
        <f>[2]Sheet1!H32</f>
        <v>0</v>
      </c>
      <c r="I31" s="45">
        <f>[2]Sheet1!I32</f>
        <v>0</v>
      </c>
      <c r="J31" s="45">
        <f>[2]Sheet1!J32</f>
        <v>0</v>
      </c>
      <c r="K31" s="45">
        <f>[2]Sheet1!K32</f>
        <v>0</v>
      </c>
      <c r="L31" s="45">
        <f>[2]Sheet1!L32</f>
        <v>0</v>
      </c>
      <c r="M31" s="54">
        <f>[2]Sheet1!M32</f>
        <v>0</v>
      </c>
      <c r="N31" s="54">
        <f>[2]Sheet1!N32</f>
        <v>0</v>
      </c>
      <c r="O31" s="45">
        <f>[2]Sheet1!O32</f>
        <v>0</v>
      </c>
      <c r="P31" s="45">
        <f>[2]Sheet1!P32</f>
        <v>0</v>
      </c>
      <c r="Q31" s="45">
        <f>[2]Sheet1!Q32</f>
        <v>0</v>
      </c>
      <c r="R31" s="45">
        <f>[2]Sheet1!R32</f>
        <v>0</v>
      </c>
      <c r="S31" s="45">
        <f>[2]Sheet1!S32</f>
        <v>0</v>
      </c>
      <c r="T31" s="45">
        <f>[2]Sheet1!T32</f>
        <v>0</v>
      </c>
      <c r="U31" s="45">
        <f>[2]Sheet1!U32</f>
        <v>0</v>
      </c>
      <c r="V31" s="45">
        <f>[2]Sheet1!V32</f>
        <v>0</v>
      </c>
      <c r="W31" s="45">
        <f>[2]Sheet1!W32</f>
        <v>0</v>
      </c>
      <c r="X31" s="45">
        <f>[2]Sheet1!X32</f>
        <v>0</v>
      </c>
      <c r="Y31" s="45">
        <f>[2]Sheet1!Y32</f>
        <v>0</v>
      </c>
      <c r="Z31" s="45">
        <f>[2]Sheet1!Z32</f>
        <v>0</v>
      </c>
      <c r="AA31" s="45">
        <f>[2]Sheet1!AA32</f>
        <v>0</v>
      </c>
    </row>
    <row r="32" spans="1:27" ht="260.25" customHeight="1">
      <c r="A32" s="45" t="str">
        <f>IF([2]Sheet1!A33="","",[2]Sheet1!A33+399)</f>
        <v/>
      </c>
      <c r="B32" s="125">
        <f>[2]Sheet1!B33</f>
        <v>0</v>
      </c>
      <c r="C32" s="125">
        <f>[2]Sheet1!C33</f>
        <v>0</v>
      </c>
      <c r="D32" s="45">
        <f>[2]Sheet1!D33</f>
        <v>0</v>
      </c>
      <c r="E32" s="45">
        <f>[2]Sheet1!E33</f>
        <v>0</v>
      </c>
      <c r="F32" s="45">
        <f>[2]Sheet1!F33</f>
        <v>0</v>
      </c>
      <c r="G32" s="45">
        <f>[2]Sheet1!G33</f>
        <v>0</v>
      </c>
      <c r="H32" s="45">
        <f>[2]Sheet1!H33</f>
        <v>0</v>
      </c>
      <c r="I32" s="45">
        <f>[2]Sheet1!I33</f>
        <v>0</v>
      </c>
      <c r="J32" s="45">
        <f>[2]Sheet1!J33</f>
        <v>0</v>
      </c>
      <c r="K32" s="45">
        <f>[2]Sheet1!K33</f>
        <v>0</v>
      </c>
      <c r="L32" s="45">
        <f>[2]Sheet1!L33</f>
        <v>0</v>
      </c>
      <c r="M32" s="54">
        <f>[2]Sheet1!M33</f>
        <v>0</v>
      </c>
      <c r="N32" s="54">
        <f>[2]Sheet1!N33</f>
        <v>0</v>
      </c>
      <c r="O32" s="45">
        <f>[2]Sheet1!O33</f>
        <v>0</v>
      </c>
      <c r="P32" s="45">
        <f>[2]Sheet1!P33</f>
        <v>0</v>
      </c>
      <c r="Q32" s="45">
        <f>[2]Sheet1!Q33</f>
        <v>0</v>
      </c>
      <c r="R32" s="45">
        <f>[2]Sheet1!R33</f>
        <v>0</v>
      </c>
      <c r="S32" s="45">
        <f>[2]Sheet1!S33</f>
        <v>0</v>
      </c>
      <c r="T32" s="45">
        <f>[2]Sheet1!T33</f>
        <v>0</v>
      </c>
      <c r="U32" s="45">
        <f>[2]Sheet1!U33</f>
        <v>0</v>
      </c>
      <c r="V32" s="45">
        <f>[2]Sheet1!V33</f>
        <v>0</v>
      </c>
      <c r="W32" s="45">
        <f>[2]Sheet1!W33</f>
        <v>0</v>
      </c>
      <c r="X32" s="45">
        <f>[2]Sheet1!X33</f>
        <v>0</v>
      </c>
      <c r="Y32" s="45">
        <f>[2]Sheet1!Y33</f>
        <v>0</v>
      </c>
      <c r="Z32" s="45">
        <f>[2]Sheet1!Z33</f>
        <v>0</v>
      </c>
      <c r="AA32" s="45">
        <f>[2]Sheet1!AA33</f>
        <v>0</v>
      </c>
    </row>
    <row r="33" spans="1:27" ht="260.25" customHeight="1">
      <c r="A33" s="45" t="str">
        <f>IF([2]Sheet1!A34="","",[2]Sheet1!A34+399)</f>
        <v/>
      </c>
      <c r="B33" s="125">
        <f>[2]Sheet1!B34</f>
        <v>0</v>
      </c>
      <c r="C33" s="125">
        <f>[2]Sheet1!C34</f>
        <v>0</v>
      </c>
      <c r="D33" s="45">
        <f>[2]Sheet1!D34</f>
        <v>0</v>
      </c>
      <c r="E33" s="45">
        <f>[2]Sheet1!E34</f>
        <v>0</v>
      </c>
      <c r="F33" s="45">
        <f>[2]Sheet1!F34</f>
        <v>0</v>
      </c>
      <c r="G33" s="45">
        <f>[2]Sheet1!G34</f>
        <v>0</v>
      </c>
      <c r="H33" s="45">
        <f>[2]Sheet1!H34</f>
        <v>0</v>
      </c>
      <c r="I33" s="45">
        <f>[2]Sheet1!I34</f>
        <v>0</v>
      </c>
      <c r="J33" s="45">
        <f>[2]Sheet1!J34</f>
        <v>0</v>
      </c>
      <c r="K33" s="45">
        <f>[2]Sheet1!K34</f>
        <v>0</v>
      </c>
      <c r="L33" s="45">
        <f>[2]Sheet1!L34</f>
        <v>0</v>
      </c>
      <c r="M33" s="54">
        <f>[2]Sheet1!M34</f>
        <v>0</v>
      </c>
      <c r="N33" s="54">
        <f>[2]Sheet1!N34</f>
        <v>0</v>
      </c>
      <c r="O33" s="45">
        <f>[2]Sheet1!O34</f>
        <v>0</v>
      </c>
      <c r="P33" s="45">
        <f>[2]Sheet1!P34</f>
        <v>0</v>
      </c>
      <c r="Q33" s="45">
        <f>[2]Sheet1!Q34</f>
        <v>0</v>
      </c>
      <c r="R33" s="45">
        <f>[2]Sheet1!R34</f>
        <v>0</v>
      </c>
      <c r="S33" s="45">
        <f>[2]Sheet1!S34</f>
        <v>0</v>
      </c>
      <c r="T33" s="45">
        <f>[2]Sheet1!T34</f>
        <v>0</v>
      </c>
      <c r="U33" s="45">
        <f>[2]Sheet1!U34</f>
        <v>0</v>
      </c>
      <c r="V33" s="45">
        <f>[2]Sheet1!V34</f>
        <v>0</v>
      </c>
      <c r="W33" s="45">
        <f>[2]Sheet1!W34</f>
        <v>0</v>
      </c>
      <c r="X33" s="45">
        <f>[2]Sheet1!X34</f>
        <v>0</v>
      </c>
      <c r="Y33" s="45">
        <f>[2]Sheet1!Y34</f>
        <v>0</v>
      </c>
      <c r="Z33" s="45">
        <f>[2]Sheet1!Z34</f>
        <v>0</v>
      </c>
      <c r="AA33" s="45">
        <f>[2]Sheet1!AA34</f>
        <v>0</v>
      </c>
    </row>
    <row r="34" spans="1:27" ht="260.25" customHeight="1">
      <c r="A34" s="45" t="str">
        <f>IF([2]Sheet1!A35="","",[2]Sheet1!A35+399)</f>
        <v/>
      </c>
      <c r="B34" s="125">
        <f>[2]Sheet1!B35</f>
        <v>0</v>
      </c>
      <c r="C34" s="125">
        <f>[2]Sheet1!C35</f>
        <v>0</v>
      </c>
      <c r="D34" s="45">
        <f>[2]Sheet1!D35</f>
        <v>0</v>
      </c>
      <c r="E34" s="45">
        <f>[2]Sheet1!E35</f>
        <v>0</v>
      </c>
      <c r="F34" s="45">
        <f>[2]Sheet1!F35</f>
        <v>0</v>
      </c>
      <c r="G34" s="45">
        <f>[2]Sheet1!G35</f>
        <v>0</v>
      </c>
      <c r="H34" s="45">
        <f>[2]Sheet1!H35</f>
        <v>0</v>
      </c>
      <c r="I34" s="45">
        <f>[2]Sheet1!I35</f>
        <v>0</v>
      </c>
      <c r="J34" s="45">
        <f>[2]Sheet1!J35</f>
        <v>0</v>
      </c>
      <c r="K34" s="45">
        <f>[2]Sheet1!K35</f>
        <v>0</v>
      </c>
      <c r="L34" s="45">
        <f>[2]Sheet1!L35</f>
        <v>0</v>
      </c>
      <c r="M34" s="54">
        <f>[2]Sheet1!M35</f>
        <v>0</v>
      </c>
      <c r="N34" s="54">
        <f>[2]Sheet1!N35</f>
        <v>0</v>
      </c>
      <c r="O34" s="45">
        <f>[2]Sheet1!O35</f>
        <v>0</v>
      </c>
      <c r="P34" s="45">
        <f>[2]Sheet1!P35</f>
        <v>0</v>
      </c>
      <c r="Q34" s="45">
        <f>[2]Sheet1!Q35</f>
        <v>0</v>
      </c>
      <c r="R34" s="45">
        <f>[2]Sheet1!R35</f>
        <v>0</v>
      </c>
      <c r="S34" s="45">
        <f>[2]Sheet1!S35</f>
        <v>0</v>
      </c>
      <c r="T34" s="45">
        <f>[2]Sheet1!T35</f>
        <v>0</v>
      </c>
      <c r="U34" s="45">
        <f>[2]Sheet1!U35</f>
        <v>0</v>
      </c>
      <c r="V34" s="45">
        <f>[2]Sheet1!V35</f>
        <v>0</v>
      </c>
      <c r="W34" s="45">
        <f>[2]Sheet1!W35</f>
        <v>0</v>
      </c>
      <c r="X34" s="45">
        <f>[2]Sheet1!X35</f>
        <v>0</v>
      </c>
      <c r="Y34" s="45">
        <f>[2]Sheet1!Y35</f>
        <v>0</v>
      </c>
      <c r="Z34" s="45">
        <f>[2]Sheet1!Z35</f>
        <v>0</v>
      </c>
      <c r="AA34" s="45">
        <f>[2]Sheet1!AA35</f>
        <v>0</v>
      </c>
    </row>
    <row r="35" spans="1:27" ht="260.25" customHeight="1">
      <c r="A35" s="45" t="str">
        <f>IF([2]Sheet1!A36="","",[2]Sheet1!A36+399)</f>
        <v/>
      </c>
      <c r="B35" s="125">
        <f>[2]Sheet1!B36</f>
        <v>0</v>
      </c>
      <c r="C35" s="125">
        <f>[2]Sheet1!C36</f>
        <v>0</v>
      </c>
      <c r="D35" s="45">
        <f>[2]Sheet1!D36</f>
        <v>0</v>
      </c>
      <c r="E35" s="45">
        <f>[2]Sheet1!E36</f>
        <v>0</v>
      </c>
      <c r="F35" s="45">
        <f>[2]Sheet1!F36</f>
        <v>0</v>
      </c>
      <c r="G35" s="45">
        <f>[2]Sheet1!G36</f>
        <v>0</v>
      </c>
      <c r="H35" s="45">
        <f>[2]Sheet1!H36</f>
        <v>0</v>
      </c>
      <c r="I35" s="45">
        <f>[2]Sheet1!I36</f>
        <v>0</v>
      </c>
      <c r="J35" s="45">
        <f>[2]Sheet1!J36</f>
        <v>0</v>
      </c>
      <c r="K35" s="45">
        <f>[2]Sheet1!K36</f>
        <v>0</v>
      </c>
      <c r="L35" s="45">
        <f>[2]Sheet1!L36</f>
        <v>0</v>
      </c>
      <c r="M35" s="54">
        <f>[2]Sheet1!M36</f>
        <v>0</v>
      </c>
      <c r="N35" s="54">
        <f>[2]Sheet1!N36</f>
        <v>0</v>
      </c>
      <c r="O35" s="45">
        <f>[2]Sheet1!O36</f>
        <v>0</v>
      </c>
      <c r="P35" s="45">
        <f>[2]Sheet1!P36</f>
        <v>0</v>
      </c>
      <c r="Q35" s="45">
        <f>[2]Sheet1!Q36</f>
        <v>0</v>
      </c>
      <c r="R35" s="45">
        <f>[2]Sheet1!R36</f>
        <v>0</v>
      </c>
      <c r="S35" s="45">
        <f>[2]Sheet1!S36</f>
        <v>0</v>
      </c>
      <c r="T35" s="45">
        <f>[2]Sheet1!T36</f>
        <v>0</v>
      </c>
      <c r="U35" s="45">
        <f>[2]Sheet1!U36</f>
        <v>0</v>
      </c>
      <c r="V35" s="45">
        <f>[2]Sheet1!V36</f>
        <v>0</v>
      </c>
      <c r="W35" s="45">
        <f>[2]Sheet1!W36</f>
        <v>0</v>
      </c>
      <c r="X35" s="45">
        <f>[2]Sheet1!X36</f>
        <v>0</v>
      </c>
      <c r="Y35" s="45">
        <f>[2]Sheet1!Y36</f>
        <v>0</v>
      </c>
      <c r="Z35" s="45">
        <f>[2]Sheet1!Z36</f>
        <v>0</v>
      </c>
      <c r="AA35" s="45">
        <f>[2]Sheet1!AA36</f>
        <v>0</v>
      </c>
    </row>
    <row r="36" spans="1:27" ht="260.25" customHeight="1">
      <c r="A36" s="45" t="str">
        <f>IF([2]Sheet1!A37="","",[2]Sheet1!A37+399)</f>
        <v/>
      </c>
      <c r="B36" s="125">
        <f>[2]Sheet1!B37</f>
        <v>0</v>
      </c>
      <c r="C36" s="125">
        <f>[2]Sheet1!C37</f>
        <v>0</v>
      </c>
      <c r="D36" s="45">
        <f>[2]Sheet1!D37</f>
        <v>0</v>
      </c>
      <c r="E36" s="45">
        <f>[2]Sheet1!E37</f>
        <v>0</v>
      </c>
      <c r="F36" s="45">
        <f>[2]Sheet1!F37</f>
        <v>0</v>
      </c>
      <c r="G36" s="45">
        <f>[2]Sheet1!G37</f>
        <v>0</v>
      </c>
      <c r="H36" s="45">
        <f>[2]Sheet1!H37</f>
        <v>0</v>
      </c>
      <c r="I36" s="45">
        <f>[2]Sheet1!I37</f>
        <v>0</v>
      </c>
      <c r="J36" s="45">
        <f>[2]Sheet1!J37</f>
        <v>0</v>
      </c>
      <c r="K36" s="45">
        <f>[2]Sheet1!K37</f>
        <v>0</v>
      </c>
      <c r="L36" s="45">
        <f>[2]Sheet1!L37</f>
        <v>0</v>
      </c>
      <c r="M36" s="54">
        <f>[2]Sheet1!M37</f>
        <v>0</v>
      </c>
      <c r="N36" s="54">
        <f>[2]Sheet1!N37</f>
        <v>0</v>
      </c>
      <c r="O36" s="45">
        <f>[2]Sheet1!O37</f>
        <v>0</v>
      </c>
      <c r="P36" s="45">
        <f>[2]Sheet1!P37</f>
        <v>0</v>
      </c>
      <c r="Q36" s="45">
        <f>[2]Sheet1!Q37</f>
        <v>0</v>
      </c>
      <c r="R36" s="45">
        <f>[2]Sheet1!R37</f>
        <v>0</v>
      </c>
      <c r="S36" s="45">
        <f>[2]Sheet1!S37</f>
        <v>0</v>
      </c>
      <c r="T36" s="45">
        <f>[2]Sheet1!T37</f>
        <v>0</v>
      </c>
      <c r="U36" s="45">
        <f>[2]Sheet1!U37</f>
        <v>0</v>
      </c>
      <c r="V36" s="45">
        <f>[2]Sheet1!V37</f>
        <v>0</v>
      </c>
      <c r="W36" s="45">
        <f>[2]Sheet1!W37</f>
        <v>0</v>
      </c>
      <c r="X36" s="45">
        <f>[2]Sheet1!X37</f>
        <v>0</v>
      </c>
      <c r="Y36" s="45">
        <f>[2]Sheet1!Y37</f>
        <v>0</v>
      </c>
      <c r="Z36" s="45">
        <f>[2]Sheet1!Z37</f>
        <v>0</v>
      </c>
      <c r="AA36" s="45">
        <f>[2]Sheet1!AA37</f>
        <v>0</v>
      </c>
    </row>
    <row r="37" spans="1:27" ht="260.25" customHeight="1">
      <c r="A37" s="45" t="str">
        <f>IF([2]Sheet1!A38="","",[2]Sheet1!A38+399)</f>
        <v/>
      </c>
      <c r="B37" s="125">
        <f>[2]Sheet1!B38</f>
        <v>0</v>
      </c>
      <c r="C37" s="125">
        <f>[2]Sheet1!C38</f>
        <v>0</v>
      </c>
      <c r="D37" s="45">
        <f>[2]Sheet1!D38</f>
        <v>0</v>
      </c>
      <c r="E37" s="45">
        <f>[2]Sheet1!E38</f>
        <v>0</v>
      </c>
      <c r="F37" s="45">
        <f>[2]Sheet1!F38</f>
        <v>0</v>
      </c>
      <c r="G37" s="45">
        <f>[2]Sheet1!G38</f>
        <v>0</v>
      </c>
      <c r="H37" s="45">
        <f>[2]Sheet1!H38</f>
        <v>0</v>
      </c>
      <c r="I37" s="45">
        <f>[2]Sheet1!I38</f>
        <v>0</v>
      </c>
      <c r="J37" s="45">
        <f>[2]Sheet1!J38</f>
        <v>0</v>
      </c>
      <c r="K37" s="45">
        <f>[2]Sheet1!K38</f>
        <v>0</v>
      </c>
      <c r="L37" s="45">
        <f>[2]Sheet1!L38</f>
        <v>0</v>
      </c>
      <c r="M37" s="54">
        <f>[2]Sheet1!M38</f>
        <v>0</v>
      </c>
      <c r="N37" s="54">
        <f>[2]Sheet1!N38</f>
        <v>0</v>
      </c>
      <c r="O37" s="45">
        <f>[2]Sheet1!O38</f>
        <v>0</v>
      </c>
      <c r="P37" s="45">
        <f>[2]Sheet1!P38</f>
        <v>0</v>
      </c>
      <c r="Q37" s="45">
        <f>[2]Sheet1!Q38</f>
        <v>0</v>
      </c>
      <c r="R37" s="45">
        <f>[2]Sheet1!R38</f>
        <v>0</v>
      </c>
      <c r="S37" s="45">
        <f>[2]Sheet1!S38</f>
        <v>0</v>
      </c>
      <c r="T37" s="45">
        <f>[2]Sheet1!T38</f>
        <v>0</v>
      </c>
      <c r="U37" s="45">
        <f>[2]Sheet1!U38</f>
        <v>0</v>
      </c>
      <c r="V37" s="45">
        <f>[2]Sheet1!V38</f>
        <v>0</v>
      </c>
      <c r="W37" s="45">
        <f>[2]Sheet1!W38</f>
        <v>0</v>
      </c>
      <c r="X37" s="45">
        <f>[2]Sheet1!X38</f>
        <v>0</v>
      </c>
      <c r="Y37" s="45">
        <f>[2]Sheet1!Y38</f>
        <v>0</v>
      </c>
      <c r="Z37" s="45">
        <f>[2]Sheet1!Z38</f>
        <v>0</v>
      </c>
      <c r="AA37" s="45">
        <f>[2]Sheet1!AA38</f>
        <v>0</v>
      </c>
    </row>
    <row r="38" spans="1:27" ht="260.25" customHeight="1">
      <c r="A38" s="45" t="str">
        <f>IF([2]Sheet1!A39="","",[2]Sheet1!A39+399)</f>
        <v/>
      </c>
      <c r="B38" s="125">
        <f>[2]Sheet1!B39</f>
        <v>0</v>
      </c>
      <c r="C38" s="125">
        <f>[2]Sheet1!C39</f>
        <v>0</v>
      </c>
      <c r="D38" s="45">
        <f>[2]Sheet1!D39</f>
        <v>0</v>
      </c>
      <c r="E38" s="45">
        <f>[2]Sheet1!E39</f>
        <v>0</v>
      </c>
      <c r="F38" s="45">
        <f>[2]Sheet1!F39</f>
        <v>0</v>
      </c>
      <c r="G38" s="45">
        <f>[2]Sheet1!G39</f>
        <v>0</v>
      </c>
      <c r="H38" s="45">
        <f>[2]Sheet1!H39</f>
        <v>0</v>
      </c>
      <c r="I38" s="45">
        <f>[2]Sheet1!I39</f>
        <v>0</v>
      </c>
      <c r="J38" s="45">
        <f>[2]Sheet1!J39</f>
        <v>0</v>
      </c>
      <c r="K38" s="45">
        <f>[2]Sheet1!K39</f>
        <v>0</v>
      </c>
      <c r="L38" s="45">
        <f>[2]Sheet1!L39</f>
        <v>0</v>
      </c>
      <c r="M38" s="54">
        <f>[2]Sheet1!M39</f>
        <v>0</v>
      </c>
      <c r="N38" s="54">
        <f>[2]Sheet1!N39</f>
        <v>0</v>
      </c>
      <c r="O38" s="45">
        <f>[2]Sheet1!O39</f>
        <v>0</v>
      </c>
      <c r="P38" s="45">
        <f>[2]Sheet1!P39</f>
        <v>0</v>
      </c>
      <c r="Q38" s="45">
        <f>[2]Sheet1!Q39</f>
        <v>0</v>
      </c>
      <c r="R38" s="45">
        <f>[2]Sheet1!R39</f>
        <v>0</v>
      </c>
      <c r="S38" s="45">
        <f>[2]Sheet1!S39</f>
        <v>0</v>
      </c>
      <c r="T38" s="45">
        <f>[2]Sheet1!T39</f>
        <v>0</v>
      </c>
      <c r="U38" s="45">
        <f>[2]Sheet1!U39</f>
        <v>0</v>
      </c>
      <c r="V38" s="45">
        <f>[2]Sheet1!V39</f>
        <v>0</v>
      </c>
      <c r="W38" s="45">
        <f>[2]Sheet1!W39</f>
        <v>0</v>
      </c>
      <c r="X38" s="45">
        <f>[2]Sheet1!X39</f>
        <v>0</v>
      </c>
      <c r="Y38" s="45">
        <f>[2]Sheet1!Y39</f>
        <v>0</v>
      </c>
      <c r="Z38" s="45">
        <f>[2]Sheet1!Z39</f>
        <v>0</v>
      </c>
      <c r="AA38" s="45">
        <f>[2]Sheet1!AA39</f>
        <v>0</v>
      </c>
    </row>
    <row r="39" spans="1:27" ht="260.25" customHeight="1">
      <c r="A39" s="45" t="str">
        <f>IF([2]Sheet1!A40="","",[2]Sheet1!A40+399)</f>
        <v/>
      </c>
      <c r="B39" s="125">
        <f>[2]Sheet1!B40</f>
        <v>0</v>
      </c>
      <c r="C39" s="125">
        <f>[2]Sheet1!C40</f>
        <v>0</v>
      </c>
      <c r="D39" s="45">
        <f>[2]Sheet1!D40</f>
        <v>0</v>
      </c>
      <c r="E39" s="45">
        <f>[2]Sheet1!E40</f>
        <v>0</v>
      </c>
      <c r="F39" s="45">
        <f>[2]Sheet1!F40</f>
        <v>0</v>
      </c>
      <c r="G39" s="45">
        <f>[2]Sheet1!G40</f>
        <v>0</v>
      </c>
      <c r="H39" s="45">
        <f>[2]Sheet1!H40</f>
        <v>0</v>
      </c>
      <c r="I39" s="45">
        <f>[2]Sheet1!I40</f>
        <v>0</v>
      </c>
      <c r="J39" s="45">
        <f>[2]Sheet1!J40</f>
        <v>0</v>
      </c>
      <c r="K39" s="45">
        <f>[2]Sheet1!K40</f>
        <v>0</v>
      </c>
      <c r="L39" s="45">
        <f>[2]Sheet1!L40</f>
        <v>0</v>
      </c>
      <c r="M39" s="54">
        <f>[2]Sheet1!M40</f>
        <v>0</v>
      </c>
      <c r="N39" s="54">
        <f>[2]Sheet1!N40</f>
        <v>0</v>
      </c>
      <c r="O39" s="45">
        <f>[2]Sheet1!O40</f>
        <v>0</v>
      </c>
      <c r="P39" s="45">
        <f>[2]Sheet1!P40</f>
        <v>0</v>
      </c>
      <c r="Q39" s="45">
        <f>[2]Sheet1!Q40</f>
        <v>0</v>
      </c>
      <c r="R39" s="45">
        <f>[2]Sheet1!R40</f>
        <v>0</v>
      </c>
      <c r="S39" s="45">
        <f>[2]Sheet1!S40</f>
        <v>0</v>
      </c>
      <c r="T39" s="45">
        <f>[2]Sheet1!T40</f>
        <v>0</v>
      </c>
      <c r="U39" s="45">
        <f>[2]Sheet1!U40</f>
        <v>0</v>
      </c>
      <c r="V39" s="45">
        <f>[2]Sheet1!V40</f>
        <v>0</v>
      </c>
      <c r="W39" s="45">
        <f>[2]Sheet1!W40</f>
        <v>0</v>
      </c>
      <c r="X39" s="45">
        <f>[2]Sheet1!X40</f>
        <v>0</v>
      </c>
      <c r="Y39" s="45">
        <f>[2]Sheet1!Y40</f>
        <v>0</v>
      </c>
      <c r="Z39" s="45">
        <f>[2]Sheet1!Z40</f>
        <v>0</v>
      </c>
      <c r="AA39" s="45">
        <f>[2]Sheet1!AA40</f>
        <v>0</v>
      </c>
    </row>
    <row r="40" spans="1:27" ht="260.25" customHeight="1">
      <c r="A40" s="45" t="str">
        <f>IF([2]Sheet1!A41="","",[2]Sheet1!A41+399)</f>
        <v/>
      </c>
      <c r="B40" s="125">
        <f>[2]Sheet1!B41</f>
        <v>0</v>
      </c>
      <c r="C40" s="125">
        <f>[2]Sheet1!C41</f>
        <v>0</v>
      </c>
      <c r="D40" s="45">
        <f>[2]Sheet1!D41</f>
        <v>0</v>
      </c>
      <c r="E40" s="45">
        <f>[2]Sheet1!E41</f>
        <v>0</v>
      </c>
      <c r="F40" s="45">
        <f>[2]Sheet1!F41</f>
        <v>0</v>
      </c>
      <c r="G40" s="45">
        <f>[2]Sheet1!G41</f>
        <v>0</v>
      </c>
      <c r="H40" s="45">
        <f>[2]Sheet1!H41</f>
        <v>0</v>
      </c>
      <c r="I40" s="45">
        <f>[2]Sheet1!I41</f>
        <v>0</v>
      </c>
      <c r="J40" s="45">
        <f>[2]Sheet1!J41</f>
        <v>0</v>
      </c>
      <c r="K40" s="45">
        <f>[2]Sheet1!K41</f>
        <v>0</v>
      </c>
      <c r="L40" s="45">
        <f>[2]Sheet1!L41</f>
        <v>0</v>
      </c>
      <c r="M40" s="54">
        <f>[2]Sheet1!M41</f>
        <v>0</v>
      </c>
      <c r="N40" s="54">
        <f>[2]Sheet1!N41</f>
        <v>0</v>
      </c>
      <c r="O40" s="45">
        <f>[2]Sheet1!O41</f>
        <v>0</v>
      </c>
      <c r="P40" s="45">
        <f>[2]Sheet1!P41</f>
        <v>0</v>
      </c>
      <c r="Q40" s="45">
        <f>[2]Sheet1!Q41</f>
        <v>0</v>
      </c>
      <c r="R40" s="45">
        <f>[2]Sheet1!R41</f>
        <v>0</v>
      </c>
      <c r="S40" s="45">
        <f>[2]Sheet1!S41</f>
        <v>0</v>
      </c>
      <c r="T40" s="45">
        <f>[2]Sheet1!T41</f>
        <v>0</v>
      </c>
      <c r="U40" s="45">
        <f>[2]Sheet1!U41</f>
        <v>0</v>
      </c>
      <c r="V40" s="45">
        <f>[2]Sheet1!V41</f>
        <v>0</v>
      </c>
      <c r="W40" s="45">
        <f>[2]Sheet1!W41</f>
        <v>0</v>
      </c>
      <c r="X40" s="45">
        <f>[2]Sheet1!X41</f>
        <v>0</v>
      </c>
      <c r="Y40" s="45">
        <f>[2]Sheet1!Y41</f>
        <v>0</v>
      </c>
      <c r="Z40" s="45">
        <f>[2]Sheet1!Z41</f>
        <v>0</v>
      </c>
      <c r="AA40" s="45">
        <f>[2]Sheet1!AA41</f>
        <v>0</v>
      </c>
    </row>
    <row r="41" spans="1:27" ht="260.25" customHeight="1">
      <c r="A41" s="45" t="str">
        <f>IF([2]Sheet1!A42="","",[2]Sheet1!A42+399)</f>
        <v/>
      </c>
      <c r="B41" s="125">
        <f>[2]Sheet1!B42</f>
        <v>0</v>
      </c>
      <c r="C41" s="125">
        <f>[2]Sheet1!C42</f>
        <v>0</v>
      </c>
      <c r="D41" s="45">
        <f>[2]Sheet1!D42</f>
        <v>0</v>
      </c>
      <c r="E41" s="45">
        <f>[2]Sheet1!E42</f>
        <v>0</v>
      </c>
      <c r="F41" s="45">
        <f>[2]Sheet1!F42</f>
        <v>0</v>
      </c>
      <c r="G41" s="45">
        <f>[2]Sheet1!G42</f>
        <v>0</v>
      </c>
      <c r="H41" s="45">
        <f>[2]Sheet1!H42</f>
        <v>0</v>
      </c>
      <c r="I41" s="45">
        <f>[2]Sheet1!I42</f>
        <v>0</v>
      </c>
      <c r="J41" s="45">
        <f>[2]Sheet1!J42</f>
        <v>0</v>
      </c>
      <c r="K41" s="45">
        <f>[2]Sheet1!K42</f>
        <v>0</v>
      </c>
      <c r="L41" s="45">
        <f>[2]Sheet1!L42</f>
        <v>0</v>
      </c>
      <c r="M41" s="54">
        <f>[2]Sheet1!M42</f>
        <v>0</v>
      </c>
      <c r="N41" s="54">
        <f>[2]Sheet1!N42</f>
        <v>0</v>
      </c>
      <c r="O41" s="45">
        <f>[2]Sheet1!O42</f>
        <v>0</v>
      </c>
      <c r="P41" s="45">
        <f>[2]Sheet1!P42</f>
        <v>0</v>
      </c>
      <c r="Q41" s="45">
        <f>[2]Sheet1!Q42</f>
        <v>0</v>
      </c>
      <c r="R41" s="45">
        <f>[2]Sheet1!R42</f>
        <v>0</v>
      </c>
      <c r="S41" s="45">
        <f>[2]Sheet1!S42</f>
        <v>0</v>
      </c>
      <c r="T41" s="45">
        <f>[2]Sheet1!T42</f>
        <v>0</v>
      </c>
      <c r="U41" s="45">
        <f>[2]Sheet1!U42</f>
        <v>0</v>
      </c>
      <c r="V41" s="45">
        <f>[2]Sheet1!V42</f>
        <v>0</v>
      </c>
      <c r="W41" s="45">
        <f>[2]Sheet1!W42</f>
        <v>0</v>
      </c>
      <c r="X41" s="45">
        <f>[2]Sheet1!X42</f>
        <v>0</v>
      </c>
      <c r="Y41" s="45">
        <f>[2]Sheet1!Y42</f>
        <v>0</v>
      </c>
      <c r="Z41" s="45">
        <f>[2]Sheet1!Z42</f>
        <v>0</v>
      </c>
      <c r="AA41" s="45">
        <f>[2]Sheet1!AA42</f>
        <v>0</v>
      </c>
    </row>
    <row r="42" spans="1:27" ht="260.25" customHeight="1">
      <c r="A42" s="45" t="str">
        <f>IF([2]Sheet1!A43="","",[2]Sheet1!A43+399)</f>
        <v/>
      </c>
      <c r="B42" s="125">
        <f>[2]Sheet1!B43</f>
        <v>0</v>
      </c>
      <c r="C42" s="125">
        <f>[2]Sheet1!C43</f>
        <v>0</v>
      </c>
      <c r="D42" s="45">
        <f>[2]Sheet1!D43</f>
        <v>0</v>
      </c>
      <c r="E42" s="45">
        <f>[2]Sheet1!E43</f>
        <v>0</v>
      </c>
      <c r="F42" s="45">
        <f>[2]Sheet1!F43</f>
        <v>0</v>
      </c>
      <c r="G42" s="45">
        <f>[2]Sheet1!G43</f>
        <v>0</v>
      </c>
      <c r="H42" s="45">
        <f>[2]Sheet1!H43</f>
        <v>0</v>
      </c>
      <c r="I42" s="45">
        <f>[2]Sheet1!I43</f>
        <v>0</v>
      </c>
      <c r="J42" s="45">
        <f>[2]Sheet1!J43</f>
        <v>0</v>
      </c>
      <c r="K42" s="45">
        <f>[2]Sheet1!K43</f>
        <v>0</v>
      </c>
      <c r="L42" s="45">
        <f>[2]Sheet1!L43</f>
        <v>0</v>
      </c>
      <c r="M42" s="54">
        <f>[2]Sheet1!M43</f>
        <v>0</v>
      </c>
      <c r="N42" s="54">
        <f>[2]Sheet1!N43</f>
        <v>0</v>
      </c>
      <c r="O42" s="45">
        <f>[2]Sheet1!O43</f>
        <v>0</v>
      </c>
      <c r="P42" s="45">
        <f>[2]Sheet1!P43</f>
        <v>0</v>
      </c>
      <c r="Q42" s="45">
        <f>[2]Sheet1!Q43</f>
        <v>0</v>
      </c>
      <c r="R42" s="45">
        <f>[2]Sheet1!R43</f>
        <v>0</v>
      </c>
      <c r="S42" s="45">
        <f>[2]Sheet1!S43</f>
        <v>0</v>
      </c>
      <c r="T42" s="45">
        <f>[2]Sheet1!T43</f>
        <v>0</v>
      </c>
      <c r="U42" s="45">
        <f>[2]Sheet1!U43</f>
        <v>0</v>
      </c>
      <c r="V42" s="45">
        <f>[2]Sheet1!V43</f>
        <v>0</v>
      </c>
      <c r="W42" s="45">
        <f>[2]Sheet1!W43</f>
        <v>0</v>
      </c>
      <c r="X42" s="45">
        <f>[2]Sheet1!X43</f>
        <v>0</v>
      </c>
      <c r="Y42" s="45">
        <f>[2]Sheet1!Y43</f>
        <v>0</v>
      </c>
      <c r="Z42" s="45">
        <f>[2]Sheet1!Z43</f>
        <v>0</v>
      </c>
      <c r="AA42" s="45">
        <f>[2]Sheet1!AA43</f>
        <v>0</v>
      </c>
    </row>
    <row r="43" spans="1:27" ht="260.25" customHeight="1">
      <c r="A43" s="45" t="str">
        <f>IF([2]Sheet1!A44="","",[2]Sheet1!A44+399)</f>
        <v/>
      </c>
      <c r="B43" s="125">
        <f>[2]Sheet1!B44</f>
        <v>0</v>
      </c>
      <c r="C43" s="125">
        <f>[2]Sheet1!C44</f>
        <v>0</v>
      </c>
      <c r="D43" s="45">
        <f>[2]Sheet1!D44</f>
        <v>0</v>
      </c>
      <c r="E43" s="45">
        <f>[2]Sheet1!E44</f>
        <v>0</v>
      </c>
      <c r="F43" s="45">
        <f>[2]Sheet1!F44</f>
        <v>0</v>
      </c>
      <c r="G43" s="45">
        <f>[2]Sheet1!G44</f>
        <v>0</v>
      </c>
      <c r="H43" s="45">
        <f>[2]Sheet1!H44</f>
        <v>0</v>
      </c>
      <c r="I43" s="45">
        <f>[2]Sheet1!I44</f>
        <v>0</v>
      </c>
      <c r="J43" s="45">
        <f>[2]Sheet1!J44</f>
        <v>0</v>
      </c>
      <c r="K43" s="45">
        <f>[2]Sheet1!K44</f>
        <v>0</v>
      </c>
      <c r="L43" s="45">
        <f>[2]Sheet1!L44</f>
        <v>0</v>
      </c>
      <c r="M43" s="54">
        <f>[2]Sheet1!M44</f>
        <v>0</v>
      </c>
      <c r="N43" s="54">
        <f>[2]Sheet1!N44</f>
        <v>0</v>
      </c>
      <c r="O43" s="45">
        <f>[2]Sheet1!O44</f>
        <v>0</v>
      </c>
      <c r="P43" s="45">
        <f>[2]Sheet1!P44</f>
        <v>0</v>
      </c>
      <c r="Q43" s="45">
        <f>[2]Sheet1!Q44</f>
        <v>0</v>
      </c>
      <c r="R43" s="45">
        <f>[2]Sheet1!R44</f>
        <v>0</v>
      </c>
      <c r="S43" s="45">
        <f>[2]Sheet1!S44</f>
        <v>0</v>
      </c>
      <c r="T43" s="45">
        <f>[2]Sheet1!T44</f>
        <v>0</v>
      </c>
      <c r="U43" s="45">
        <f>[2]Sheet1!U44</f>
        <v>0</v>
      </c>
      <c r="V43" s="45">
        <f>[2]Sheet1!V44</f>
        <v>0</v>
      </c>
      <c r="W43" s="45">
        <f>[2]Sheet1!W44</f>
        <v>0</v>
      </c>
      <c r="X43" s="45">
        <f>[2]Sheet1!X44</f>
        <v>0</v>
      </c>
      <c r="Y43" s="45">
        <f>[2]Sheet1!Y44</f>
        <v>0</v>
      </c>
      <c r="Z43" s="45">
        <f>[2]Sheet1!Z44</f>
        <v>0</v>
      </c>
      <c r="AA43" s="45">
        <f>[2]Sheet1!AA44</f>
        <v>0</v>
      </c>
    </row>
    <row r="44" spans="1:27" ht="260.25" customHeight="1">
      <c r="A44" s="45" t="str">
        <f>IF([2]Sheet1!A45="","",[2]Sheet1!A45+399)</f>
        <v/>
      </c>
      <c r="B44" s="125">
        <f>[2]Sheet1!B45</f>
        <v>0</v>
      </c>
      <c r="C44" s="125">
        <f>[2]Sheet1!C45</f>
        <v>0</v>
      </c>
      <c r="D44" s="45">
        <f>[2]Sheet1!D45</f>
        <v>0</v>
      </c>
      <c r="E44" s="45">
        <f>[2]Sheet1!E45</f>
        <v>0</v>
      </c>
      <c r="F44" s="45">
        <f>[2]Sheet1!F45</f>
        <v>0</v>
      </c>
      <c r="G44" s="45">
        <f>[2]Sheet1!G45</f>
        <v>0</v>
      </c>
      <c r="H44" s="45">
        <f>[2]Sheet1!H45</f>
        <v>0</v>
      </c>
      <c r="I44" s="45">
        <f>[2]Sheet1!I45</f>
        <v>0</v>
      </c>
      <c r="J44" s="45">
        <f>[2]Sheet1!J45</f>
        <v>0</v>
      </c>
      <c r="K44" s="45">
        <f>[2]Sheet1!K45</f>
        <v>0</v>
      </c>
      <c r="L44" s="45">
        <f>[2]Sheet1!L45</f>
        <v>0</v>
      </c>
      <c r="M44" s="54">
        <f>[2]Sheet1!M45</f>
        <v>0</v>
      </c>
      <c r="N44" s="54">
        <f>[2]Sheet1!N45</f>
        <v>0</v>
      </c>
      <c r="O44" s="45">
        <f>[2]Sheet1!O45</f>
        <v>0</v>
      </c>
      <c r="P44" s="45">
        <f>[2]Sheet1!P45</f>
        <v>0</v>
      </c>
      <c r="Q44" s="45">
        <f>[2]Sheet1!Q45</f>
        <v>0</v>
      </c>
      <c r="R44" s="45">
        <f>[2]Sheet1!R45</f>
        <v>0</v>
      </c>
      <c r="S44" s="45">
        <f>[2]Sheet1!S45</f>
        <v>0</v>
      </c>
      <c r="T44" s="45">
        <f>[2]Sheet1!T45</f>
        <v>0</v>
      </c>
      <c r="U44" s="45">
        <f>[2]Sheet1!U45</f>
        <v>0</v>
      </c>
      <c r="V44" s="45">
        <f>[2]Sheet1!V45</f>
        <v>0</v>
      </c>
      <c r="W44" s="45">
        <f>[2]Sheet1!W45</f>
        <v>0</v>
      </c>
      <c r="X44" s="45">
        <f>[2]Sheet1!X45</f>
        <v>0</v>
      </c>
      <c r="Y44" s="45">
        <f>[2]Sheet1!Y45</f>
        <v>0</v>
      </c>
      <c r="Z44" s="45">
        <f>[2]Sheet1!Z45</f>
        <v>0</v>
      </c>
      <c r="AA44" s="45">
        <f>[2]Sheet1!AA45</f>
        <v>0</v>
      </c>
    </row>
  </sheetData>
  <sheetProtection algorithmName="SHA-512" hashValue="/sVl7vswcdoo1aRgUNd8Kd2HXE0mqDG6vTD6PwnZF+I2vSi7syXyj3BfOkHo+dq6q5It24s8KVFdfB/jMHx4pg==" saltValue="jNzBe2lAxJc8ybli4THlVw==" spinCount="100000" sheet="1" objects="1" scenarios="1" autoFilter="0"/>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autoFilter ref="A1:DU2" xr:uid="{00000000-0001-0000-0000-000000000000}"/>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25F9D-6D6C-4FBC-AA61-58F3A3B3ECC0}">
  <dimension ref="A1:AA35"/>
  <sheetViews>
    <sheetView workbookViewId="0">
      <selection activeCell="F4" sqref="F4"/>
    </sheetView>
  </sheetViews>
  <sheetFormatPr defaultColWidth="8.85546875" defaultRowHeight="14.45"/>
  <cols>
    <col min="2" max="2" width="19.85546875" style="441" bestFit="1" customWidth="1"/>
    <col min="3" max="3" width="21.28515625" style="441" bestFit="1" customWidth="1"/>
    <col min="4" max="4" width="28.5703125" bestFit="1" customWidth="1"/>
    <col min="5" max="5" width="30.7109375" bestFit="1" customWidth="1"/>
    <col min="6" max="6" width="36.7109375" customWidth="1"/>
    <col min="7" max="7" width="53" customWidth="1"/>
    <col min="8" max="8" width="12.85546875" bestFit="1" customWidth="1"/>
    <col min="9" max="9" width="30.7109375" bestFit="1" customWidth="1"/>
    <col min="10" max="10" width="25.7109375" bestFit="1" customWidth="1"/>
    <col min="11" max="11" width="45" customWidth="1"/>
    <col min="12" max="12" width="19.140625" customWidth="1"/>
    <col min="13" max="13" width="22.140625" style="441" bestFit="1" customWidth="1"/>
    <col min="14" max="14" width="14.5703125" bestFit="1" customWidth="1"/>
    <col min="15" max="15" width="18.42578125" bestFit="1" customWidth="1"/>
    <col min="16" max="16" width="9.42578125" bestFit="1" customWidth="1"/>
    <col min="17" max="17" width="19" customWidth="1"/>
    <col min="18" max="18" width="42.28515625" customWidth="1"/>
    <col min="19" max="19" width="54.42578125" customWidth="1"/>
    <col min="20" max="20" width="30.7109375" bestFit="1" customWidth="1"/>
    <col min="21" max="21" width="21.140625" bestFit="1" customWidth="1"/>
    <col min="22" max="22" width="19.28515625" bestFit="1" customWidth="1"/>
    <col min="23" max="23" width="30.7109375" bestFit="1" customWidth="1"/>
    <col min="24" max="24" width="21.28515625" bestFit="1" customWidth="1"/>
    <col min="25" max="25" width="43.28515625" customWidth="1"/>
    <col min="26" max="26" width="33.28515625" customWidth="1"/>
    <col min="27" max="27" width="18.5703125" bestFit="1" customWidth="1"/>
  </cols>
  <sheetData>
    <row r="1" spans="1:27">
      <c r="A1" s="437" t="s">
        <v>82</v>
      </c>
      <c r="B1" s="438" t="s">
        <v>83</v>
      </c>
      <c r="C1" s="438" t="s">
        <v>84</v>
      </c>
      <c r="D1" s="439" t="s">
        <v>85</v>
      </c>
      <c r="E1" s="439" t="s">
        <v>86</v>
      </c>
      <c r="F1" s="439" t="s">
        <v>87</v>
      </c>
      <c r="G1" s="439" t="s">
        <v>88</v>
      </c>
      <c r="H1" s="439" t="s">
        <v>89</v>
      </c>
      <c r="I1" s="439" t="s">
        <v>90</v>
      </c>
      <c r="J1" s="439" t="s">
        <v>91</v>
      </c>
      <c r="K1" s="439" t="s">
        <v>92</v>
      </c>
      <c r="L1" s="439" t="s">
        <v>51</v>
      </c>
      <c r="M1" s="438" t="s">
        <v>93</v>
      </c>
      <c r="N1" s="439" t="s">
        <v>11</v>
      </c>
      <c r="O1" s="439" t="s">
        <v>94</v>
      </c>
      <c r="P1" s="439" t="s">
        <v>95</v>
      </c>
      <c r="Q1" s="439" t="s">
        <v>16</v>
      </c>
      <c r="R1" s="439" t="s">
        <v>96</v>
      </c>
      <c r="S1" s="439" t="s">
        <v>97</v>
      </c>
      <c r="T1" s="439" t="s">
        <v>98</v>
      </c>
      <c r="U1" s="439" t="s">
        <v>38</v>
      </c>
      <c r="V1" s="439" t="s">
        <v>29</v>
      </c>
      <c r="W1" s="439" t="s">
        <v>99</v>
      </c>
      <c r="X1" s="439" t="s">
        <v>22</v>
      </c>
      <c r="Y1" s="439" t="s">
        <v>100</v>
      </c>
      <c r="Z1" s="440" t="s">
        <v>101</v>
      </c>
      <c r="AA1" s="440" t="s">
        <v>102</v>
      </c>
    </row>
    <row r="2" spans="1:27">
      <c r="A2">
        <v>401</v>
      </c>
      <c r="B2" s="441">
        <v>46289.379004629598</v>
      </c>
      <c r="C2" s="441">
        <v>46289.393344907403</v>
      </c>
      <c r="D2" t="s">
        <v>103</v>
      </c>
      <c r="E2" t="s">
        <v>104</v>
      </c>
      <c r="F2" t="s">
        <v>105</v>
      </c>
      <c r="G2" t="s">
        <v>106</v>
      </c>
      <c r="H2" t="s">
        <v>107</v>
      </c>
      <c r="I2" t="s">
        <v>108</v>
      </c>
      <c r="J2" t="s">
        <v>109</v>
      </c>
      <c r="K2" t="s">
        <v>110</v>
      </c>
      <c r="L2" t="s">
        <v>53</v>
      </c>
      <c r="M2" s="441">
        <v>46326</v>
      </c>
      <c r="N2" t="s">
        <v>15</v>
      </c>
      <c r="O2">
        <v>0</v>
      </c>
      <c r="P2">
        <v>0</v>
      </c>
      <c r="Q2" t="s">
        <v>111</v>
      </c>
      <c r="R2" t="s">
        <v>112</v>
      </c>
      <c r="S2" t="s">
        <v>113</v>
      </c>
      <c r="T2" t="s">
        <v>114</v>
      </c>
      <c r="U2" t="s">
        <v>44</v>
      </c>
      <c r="V2" t="s">
        <v>36</v>
      </c>
      <c r="W2" t="s">
        <v>15</v>
      </c>
      <c r="X2" t="s">
        <v>28</v>
      </c>
      <c r="Y2" t="s">
        <v>115</v>
      </c>
      <c r="Z2" t="s">
        <v>116</v>
      </c>
      <c r="AA2" s="442">
        <f>IFERROR(VLOOKUP(N2,'Criterios de priorización'!$E$3:$F$4,2,FALSE)*'Criterios de priorización'!$D$3,0)+IFERROR(VLOOKUP(Q2,'Criterios de priorización'!$E$5:$F$8,2,FALSE)*'Criterios de priorización'!$D$5,0)+IFERROR(VLOOKUP(X2,'Criterios de priorización'!$E$9:$F$12,2,FALSE)*'Criterios de priorización'!$D$9,0)+IFERROR(VLOOKUP(V2,'Criterios de priorización'!$E$13:$F$18,2,FALSE)*'Criterios de priorización'!$D$13,0)+IFERROR(VLOOKUP(U2,'Criterios de priorización'!$E$19:$F$22,2,FALSE)*'Criterios de priorización'!$D$19,0)</f>
        <v>0.60000000000000009</v>
      </c>
    </row>
    <row r="3" spans="1:27">
      <c r="A3">
        <v>402</v>
      </c>
      <c r="B3" s="441">
        <v>46289.480416666702</v>
      </c>
      <c r="C3" s="441">
        <v>46289.5005439815</v>
      </c>
      <c r="D3" t="s">
        <v>117</v>
      </c>
      <c r="E3" t="s">
        <v>118</v>
      </c>
      <c r="F3" t="s">
        <v>119</v>
      </c>
      <c r="G3" t="s">
        <v>120</v>
      </c>
      <c r="H3" t="s">
        <v>121</v>
      </c>
      <c r="I3" t="s">
        <v>122</v>
      </c>
      <c r="J3" t="s">
        <v>123</v>
      </c>
      <c r="K3" t="s">
        <v>124</v>
      </c>
      <c r="L3" t="s">
        <v>59</v>
      </c>
      <c r="M3" s="441">
        <v>46325</v>
      </c>
      <c r="N3" t="s">
        <v>15</v>
      </c>
      <c r="O3">
        <v>0</v>
      </c>
      <c r="P3">
        <v>0</v>
      </c>
      <c r="Q3" t="s">
        <v>111</v>
      </c>
      <c r="R3" t="s">
        <v>125</v>
      </c>
      <c r="S3" t="s">
        <v>126</v>
      </c>
      <c r="T3" t="s">
        <v>127</v>
      </c>
      <c r="U3" t="s">
        <v>44</v>
      </c>
      <c r="V3" t="s">
        <v>34</v>
      </c>
      <c r="W3" t="s">
        <v>15</v>
      </c>
      <c r="X3" t="s">
        <v>28</v>
      </c>
      <c r="Y3" t="s">
        <v>128</v>
      </c>
      <c r="Z3" t="s">
        <v>129</v>
      </c>
      <c r="AA3" s="442">
        <f>IFERROR(VLOOKUP(N3,'Criterios de priorización'!$E$3:$F$4,2,FALSE)*'Criterios de priorización'!$D$3,0)+IFERROR(VLOOKUP(Q3,'Criterios de priorización'!$E$5:$F$8,2,FALSE)*'Criterios de priorización'!$D$5,0)+IFERROR(VLOOKUP(X3,'Criterios de priorización'!$E$9:$F$12,2,FALSE)*'Criterios de priorización'!$D$9,0)+IFERROR(VLOOKUP(V3,'Criterios de priorización'!$E$13:$F$18,2,FALSE)*'Criterios de priorización'!$D$13,0)+IFERROR(VLOOKUP(U3,'Criterios de priorización'!$E$19:$F$22,2,FALSE)*'Criterios de priorización'!$D$19,0)</f>
        <v>0.70000000000000007</v>
      </c>
    </row>
    <row r="4" spans="1:27">
      <c r="A4">
        <v>403</v>
      </c>
      <c r="B4" s="441">
        <v>46289.509953703702</v>
      </c>
      <c r="C4" s="441">
        <v>46289.537245370397</v>
      </c>
      <c r="D4" t="s">
        <v>130</v>
      </c>
      <c r="E4" t="s">
        <v>131</v>
      </c>
      <c r="F4" t="s">
        <v>132</v>
      </c>
      <c r="G4" t="s">
        <v>133</v>
      </c>
      <c r="H4" t="s">
        <v>134</v>
      </c>
      <c r="I4" t="s">
        <v>135</v>
      </c>
      <c r="J4" t="s">
        <v>131</v>
      </c>
      <c r="K4" t="s">
        <v>136</v>
      </c>
      <c r="L4" t="s">
        <v>61</v>
      </c>
      <c r="M4" s="441">
        <v>46307</v>
      </c>
      <c r="N4" t="s">
        <v>15</v>
      </c>
      <c r="O4">
        <v>0</v>
      </c>
      <c r="P4">
        <v>0</v>
      </c>
      <c r="Q4" t="s">
        <v>18</v>
      </c>
      <c r="R4" t="s">
        <v>137</v>
      </c>
      <c r="S4" t="s">
        <v>138</v>
      </c>
      <c r="T4" t="s">
        <v>139</v>
      </c>
      <c r="U4" t="s">
        <v>42</v>
      </c>
      <c r="V4" t="s">
        <v>36</v>
      </c>
      <c r="W4" t="s">
        <v>15</v>
      </c>
      <c r="X4" t="s">
        <v>28</v>
      </c>
      <c r="Y4" t="s">
        <v>140</v>
      </c>
      <c r="Z4" t="s">
        <v>141</v>
      </c>
      <c r="AA4" s="442">
        <f>IFERROR(VLOOKUP(N4,'Criterios de priorización'!$E$3:$F$4,2,FALSE)*'Criterios de priorización'!$D$3,0)+IFERROR(VLOOKUP(Q4,'Criterios de priorización'!$E$5:$F$8,2,FALSE)*'Criterios de priorización'!$D$5,0)+IFERROR(VLOOKUP(X4,'Criterios de priorización'!$E$9:$F$12,2,FALSE)*'Criterios de priorización'!$D$9,0)+IFERROR(VLOOKUP(V4,'Criterios de priorización'!$E$13:$F$18,2,FALSE)*'Criterios de priorización'!$D$13,0)+IFERROR(VLOOKUP(U4,'Criterios de priorización'!$E$19:$F$22,2,FALSE)*'Criterios de priorización'!$D$19,0)</f>
        <v>2.7</v>
      </c>
    </row>
    <row r="5" spans="1:27">
      <c r="A5">
        <v>404</v>
      </c>
      <c r="B5" s="441">
        <v>46290.495925925898</v>
      </c>
      <c r="C5" s="441">
        <v>46290.508599537003</v>
      </c>
      <c r="D5" t="s">
        <v>142</v>
      </c>
      <c r="E5" t="s">
        <v>143</v>
      </c>
      <c r="F5" t="s">
        <v>144</v>
      </c>
      <c r="G5" t="s">
        <v>145</v>
      </c>
      <c r="H5" t="s">
        <v>146</v>
      </c>
      <c r="I5" t="s">
        <v>147</v>
      </c>
      <c r="J5" t="s">
        <v>148</v>
      </c>
      <c r="K5" t="s">
        <v>149</v>
      </c>
      <c r="L5" t="s">
        <v>59</v>
      </c>
      <c r="M5" s="441">
        <v>46418</v>
      </c>
      <c r="N5" t="s">
        <v>15</v>
      </c>
      <c r="O5">
        <v>0</v>
      </c>
      <c r="P5">
        <v>0</v>
      </c>
      <c r="Q5" t="s">
        <v>111</v>
      </c>
      <c r="R5" t="s">
        <v>150</v>
      </c>
      <c r="S5" t="s">
        <v>151</v>
      </c>
      <c r="T5" t="s">
        <v>152</v>
      </c>
      <c r="U5" t="s">
        <v>44</v>
      </c>
      <c r="V5" t="s">
        <v>34</v>
      </c>
      <c r="W5" t="s">
        <v>15</v>
      </c>
      <c r="X5" t="s">
        <v>28</v>
      </c>
      <c r="Y5" t="s">
        <v>153</v>
      </c>
      <c r="Z5" t="s">
        <v>154</v>
      </c>
      <c r="AA5" s="442">
        <f>IFERROR(VLOOKUP(N5,'Criterios de priorización'!$E$3:$F$4,2,FALSE)*'Criterios de priorización'!$D$3,0)+IFERROR(VLOOKUP(Q5,'Criterios de priorización'!$E$5:$F$8,2,FALSE)*'Criterios de priorización'!$D$5,0)+IFERROR(VLOOKUP(X5,'Criterios de priorización'!$E$9:$F$12,2,FALSE)*'Criterios de priorización'!$D$9,0)+IFERROR(VLOOKUP(V5,'Criterios de priorización'!$E$13:$F$18,2,FALSE)*'Criterios de priorización'!$D$13,0)+IFERROR(VLOOKUP(U5,'Criterios de priorización'!$E$19:$F$22,2,FALSE)*'Criterios de priorización'!$D$19,0)</f>
        <v>0.70000000000000007</v>
      </c>
    </row>
    <row r="6" spans="1:27">
      <c r="A6">
        <v>405</v>
      </c>
      <c r="B6" s="441">
        <v>46290.505185185197</v>
      </c>
      <c r="C6" s="441">
        <v>46290.535520833299</v>
      </c>
      <c r="D6" t="s">
        <v>155</v>
      </c>
      <c r="E6" t="s">
        <v>156</v>
      </c>
      <c r="F6" t="s">
        <v>157</v>
      </c>
      <c r="G6" t="s">
        <v>158</v>
      </c>
      <c r="H6" t="s">
        <v>159</v>
      </c>
      <c r="I6" t="s">
        <v>160</v>
      </c>
      <c r="J6" t="s">
        <v>156</v>
      </c>
      <c r="K6" t="s">
        <v>161</v>
      </c>
      <c r="L6" t="s">
        <v>61</v>
      </c>
      <c r="M6" s="441">
        <v>46349</v>
      </c>
      <c r="N6" t="s">
        <v>15</v>
      </c>
      <c r="O6">
        <v>0</v>
      </c>
      <c r="P6">
        <v>0</v>
      </c>
      <c r="Q6" t="s">
        <v>111</v>
      </c>
      <c r="R6" t="s">
        <v>162</v>
      </c>
      <c r="S6" t="s">
        <v>163</v>
      </c>
      <c r="T6" t="s">
        <v>164</v>
      </c>
      <c r="U6" t="s">
        <v>42</v>
      </c>
      <c r="V6" t="s">
        <v>36</v>
      </c>
      <c r="W6" t="s">
        <v>15</v>
      </c>
      <c r="X6" t="s">
        <v>28</v>
      </c>
      <c r="Y6" t="s">
        <v>165</v>
      </c>
      <c r="Z6" t="s">
        <v>166</v>
      </c>
      <c r="AA6" s="442">
        <f>IFERROR(VLOOKUP(N6,'Criterios de priorización'!$E$3:$F$4,2,FALSE)*'Criterios de priorización'!$D$3,0)+IFERROR(VLOOKUP(Q6,'Criterios de priorización'!$E$5:$F$8,2,FALSE)*'Criterios de priorización'!$D$5,0)+IFERROR(VLOOKUP(X6,'Criterios de priorización'!$E$9:$F$12,2,FALSE)*'Criterios de priorización'!$D$9,0)+IFERROR(VLOOKUP(V6,'Criterios de priorización'!$E$13:$F$18,2,FALSE)*'Criterios de priorización'!$D$13,0)+IFERROR(VLOOKUP(U6,'Criterios de priorización'!$E$19:$F$22,2,FALSE)*'Criterios de priorización'!$D$19,0)</f>
        <v>1.2000000000000002</v>
      </c>
    </row>
    <row r="7" spans="1:27">
      <c r="A7">
        <v>406</v>
      </c>
      <c r="B7" s="441">
        <v>46291.414004629602</v>
      </c>
      <c r="C7" s="441">
        <v>46291.449201388903</v>
      </c>
      <c r="D7" t="s">
        <v>167</v>
      </c>
      <c r="E7" t="s">
        <v>168</v>
      </c>
      <c r="F7" t="s">
        <v>169</v>
      </c>
      <c r="G7" t="s">
        <v>170</v>
      </c>
      <c r="H7" t="s">
        <v>146</v>
      </c>
      <c r="I7" t="s">
        <v>171</v>
      </c>
      <c r="J7" t="s">
        <v>172</v>
      </c>
      <c r="K7" t="s">
        <v>173</v>
      </c>
      <c r="L7" t="s">
        <v>59</v>
      </c>
      <c r="M7" s="441">
        <v>46304</v>
      </c>
      <c r="N7" t="s">
        <v>174</v>
      </c>
      <c r="O7" t="s">
        <v>175</v>
      </c>
      <c r="P7" t="s">
        <v>176</v>
      </c>
      <c r="Q7" t="s">
        <v>111</v>
      </c>
      <c r="R7" t="s">
        <v>177</v>
      </c>
      <c r="S7" t="s">
        <v>178</v>
      </c>
      <c r="T7" t="s">
        <v>179</v>
      </c>
      <c r="U7" t="s">
        <v>44</v>
      </c>
      <c r="V7" t="s">
        <v>36</v>
      </c>
      <c r="W7" t="s">
        <v>15</v>
      </c>
      <c r="X7" t="s">
        <v>28</v>
      </c>
      <c r="Y7" t="s">
        <v>180</v>
      </c>
      <c r="Z7" t="s">
        <v>181</v>
      </c>
      <c r="AA7" s="442">
        <f>IFERROR(VLOOKUP(N7,'Criterios de priorización'!$E$3:$F$4,2,FALSE)*'Criterios de priorización'!$D$3,0)+IFERROR(VLOOKUP(Q7,'Criterios de priorización'!$E$5:$F$8,2,FALSE)*'Criterios de priorización'!$D$5,0)+IFERROR(VLOOKUP(X7,'Criterios de priorización'!$E$9:$F$12,2,FALSE)*'Criterios de priorización'!$D$9,0)+IFERROR(VLOOKUP(V7,'Criterios de priorización'!$E$13:$F$18,2,FALSE)*'Criterios de priorización'!$D$13,0)+IFERROR(VLOOKUP(U7,'Criterios de priorización'!$E$19:$F$22,2,FALSE)*'Criterios de priorización'!$D$19,0)</f>
        <v>0.60000000000000009</v>
      </c>
    </row>
    <row r="8" spans="1:27">
      <c r="A8">
        <v>407</v>
      </c>
      <c r="B8" s="441">
        <v>46292.882557870398</v>
      </c>
      <c r="C8" s="441">
        <v>46292.892812500002</v>
      </c>
      <c r="D8" t="s">
        <v>182</v>
      </c>
      <c r="E8" t="s">
        <v>183</v>
      </c>
      <c r="F8" t="s">
        <v>184</v>
      </c>
      <c r="G8" t="s">
        <v>185</v>
      </c>
      <c r="H8" t="s">
        <v>107</v>
      </c>
      <c r="I8" t="s">
        <v>160</v>
      </c>
      <c r="J8" t="s">
        <v>186</v>
      </c>
      <c r="K8" t="s">
        <v>187</v>
      </c>
      <c r="L8" t="s">
        <v>59</v>
      </c>
      <c r="M8" s="441">
        <v>46321</v>
      </c>
      <c r="N8" t="s">
        <v>15</v>
      </c>
      <c r="O8">
        <v>0</v>
      </c>
      <c r="P8">
        <v>0</v>
      </c>
      <c r="Q8" t="s">
        <v>111</v>
      </c>
      <c r="R8" t="s">
        <v>188</v>
      </c>
      <c r="S8" t="s">
        <v>189</v>
      </c>
      <c r="T8" t="s">
        <v>190</v>
      </c>
      <c r="U8" t="s">
        <v>42</v>
      </c>
      <c r="V8" t="s">
        <v>34</v>
      </c>
      <c r="W8" t="s">
        <v>15</v>
      </c>
      <c r="X8" t="s">
        <v>25</v>
      </c>
      <c r="Y8" t="s">
        <v>191</v>
      </c>
      <c r="Z8" t="s">
        <v>192</v>
      </c>
      <c r="AA8" s="442">
        <f>IFERROR(VLOOKUP(N8,'Criterios de priorización'!$E$3:$F$4,2,FALSE)*'Criterios de priorización'!$D$3,0)+IFERROR(VLOOKUP(Q8,'Criterios de priorización'!$E$5:$F$8,2,FALSE)*'Criterios de priorización'!$D$5,0)+IFERROR(VLOOKUP(X8,'Criterios de priorización'!$E$9:$F$12,2,FALSE)*'Criterios de priorización'!$D$9,0)+IFERROR(VLOOKUP(V8,'Criterios de priorización'!$E$13:$F$18,2,FALSE)*'Criterios de priorización'!$D$13,0)+IFERROR(VLOOKUP(U8,'Criterios de priorización'!$E$19:$F$22,2,FALSE)*'Criterios de priorización'!$D$19,0)</f>
        <v>1.9</v>
      </c>
    </row>
    <row r="9" spans="1:27">
      <c r="A9">
        <v>408</v>
      </c>
      <c r="B9" s="441">
        <v>46293.3414583333</v>
      </c>
      <c r="C9" s="441">
        <v>46293.3520138889</v>
      </c>
      <c r="D9" t="s">
        <v>193</v>
      </c>
      <c r="E9" t="s">
        <v>194</v>
      </c>
      <c r="F9" t="s">
        <v>195</v>
      </c>
      <c r="G9" t="s">
        <v>196</v>
      </c>
      <c r="H9" t="s">
        <v>134</v>
      </c>
      <c r="I9" t="s">
        <v>108</v>
      </c>
      <c r="J9" t="s">
        <v>197</v>
      </c>
      <c r="K9" t="s">
        <v>198</v>
      </c>
      <c r="L9" t="s">
        <v>61</v>
      </c>
      <c r="M9" s="441">
        <v>46311</v>
      </c>
      <c r="N9" t="s">
        <v>15</v>
      </c>
      <c r="O9">
        <v>0</v>
      </c>
      <c r="P9">
        <v>0</v>
      </c>
      <c r="Q9" t="s">
        <v>20</v>
      </c>
      <c r="R9" t="s">
        <v>199</v>
      </c>
      <c r="S9" t="s">
        <v>200</v>
      </c>
      <c r="T9" t="s">
        <v>201</v>
      </c>
      <c r="U9" t="s">
        <v>44</v>
      </c>
      <c r="V9" t="s">
        <v>36</v>
      </c>
      <c r="W9" t="s">
        <v>15</v>
      </c>
      <c r="X9" t="s">
        <v>28</v>
      </c>
      <c r="Y9" t="s">
        <v>202</v>
      </c>
      <c r="Z9" t="s">
        <v>203</v>
      </c>
      <c r="AA9" s="442">
        <f>IFERROR(VLOOKUP(N9,'Criterios de priorización'!$E$3:$F$4,2,FALSE)*'Criterios de priorización'!$D$3,0)+IFERROR(VLOOKUP(Q9,'Criterios de priorización'!$E$5:$F$8,2,FALSE)*'Criterios de priorización'!$D$5,0)+IFERROR(VLOOKUP(X9,'Criterios de priorización'!$E$9:$F$12,2,FALSE)*'Criterios de priorización'!$D$9,0)+IFERROR(VLOOKUP(V9,'Criterios de priorización'!$E$13:$F$18,2,FALSE)*'Criterios de priorización'!$D$13,0)+IFERROR(VLOOKUP(U9,'Criterios de priorización'!$E$19:$F$22,2,FALSE)*'Criterios de priorización'!$D$19,0)</f>
        <v>1.4999999999999998</v>
      </c>
    </row>
    <row r="10" spans="1:27">
      <c r="A10">
        <v>409</v>
      </c>
      <c r="B10" s="441">
        <v>46294.377488425896</v>
      </c>
      <c r="C10" s="441">
        <v>46294.380277777796</v>
      </c>
      <c r="D10" t="s">
        <v>204</v>
      </c>
      <c r="E10" t="s">
        <v>205</v>
      </c>
      <c r="F10" t="s">
        <v>206</v>
      </c>
      <c r="G10" t="s">
        <v>207</v>
      </c>
      <c r="H10" t="s">
        <v>159</v>
      </c>
      <c r="I10" t="s">
        <v>208</v>
      </c>
      <c r="J10" t="s">
        <v>209</v>
      </c>
      <c r="K10" t="s">
        <v>210</v>
      </c>
      <c r="L10" t="s">
        <v>54</v>
      </c>
      <c r="M10" s="441">
        <v>46328</v>
      </c>
      <c r="N10" t="s">
        <v>15</v>
      </c>
      <c r="O10">
        <v>0</v>
      </c>
      <c r="P10">
        <v>0</v>
      </c>
      <c r="Q10" t="s">
        <v>18</v>
      </c>
      <c r="R10" t="s">
        <v>211</v>
      </c>
      <c r="S10" t="s">
        <v>212</v>
      </c>
      <c r="T10" t="s">
        <v>213</v>
      </c>
      <c r="U10" t="s">
        <v>44</v>
      </c>
      <c r="V10" t="s">
        <v>36</v>
      </c>
      <c r="W10" t="s">
        <v>15</v>
      </c>
      <c r="X10" t="s">
        <v>27</v>
      </c>
      <c r="Y10" t="s">
        <v>214</v>
      </c>
      <c r="Z10" t="s">
        <v>215</v>
      </c>
      <c r="AA10" s="442">
        <f>IFERROR(VLOOKUP(N10,'Criterios de priorización'!$E$3:$F$4,2,FALSE)*'Criterios de priorización'!$D$3,0)+IFERROR(VLOOKUP(Q10,'Criterios de priorización'!$E$5:$F$8,2,FALSE)*'Criterios de priorización'!$D$5,0)+IFERROR(VLOOKUP(X10,'Criterios de priorización'!$E$9:$F$12,2,FALSE)*'Criterios de priorización'!$D$9,0)+IFERROR(VLOOKUP(V10,'Criterios de priorización'!$E$13:$F$18,2,FALSE)*'Criterios de priorización'!$D$13,0)+IFERROR(VLOOKUP(U10,'Criterios de priorización'!$E$19:$F$22,2,FALSE)*'Criterios de priorización'!$D$19,0)</f>
        <v>2.25</v>
      </c>
    </row>
    <row r="11" spans="1:27">
      <c r="A11">
        <v>410</v>
      </c>
      <c r="B11" s="441">
        <v>46294.6937847222</v>
      </c>
      <c r="C11" s="441">
        <v>46294.705081018503</v>
      </c>
      <c r="D11" t="s">
        <v>204</v>
      </c>
      <c r="E11" t="s">
        <v>205</v>
      </c>
      <c r="F11" t="s">
        <v>216</v>
      </c>
      <c r="G11" t="s">
        <v>217</v>
      </c>
      <c r="H11" t="s">
        <v>159</v>
      </c>
      <c r="I11" t="s">
        <v>208</v>
      </c>
      <c r="J11" t="s">
        <v>218</v>
      </c>
      <c r="K11" t="s">
        <v>219</v>
      </c>
      <c r="L11" t="s">
        <v>54</v>
      </c>
      <c r="M11" s="441">
        <v>46416</v>
      </c>
      <c r="N11" t="s">
        <v>15</v>
      </c>
      <c r="O11">
        <v>0</v>
      </c>
      <c r="P11">
        <v>0</v>
      </c>
      <c r="Q11" t="s">
        <v>18</v>
      </c>
      <c r="R11" t="s">
        <v>220</v>
      </c>
      <c r="S11" t="s">
        <v>221</v>
      </c>
      <c r="T11" t="s">
        <v>222</v>
      </c>
      <c r="U11" t="s">
        <v>42</v>
      </c>
      <c r="V11" t="s">
        <v>36</v>
      </c>
      <c r="W11" t="s">
        <v>15</v>
      </c>
      <c r="X11" t="s">
        <v>28</v>
      </c>
      <c r="Y11" t="s">
        <v>223</v>
      </c>
      <c r="Z11" t="s">
        <v>224</v>
      </c>
      <c r="AA11" s="442">
        <f>IFERROR(VLOOKUP(N11,'Criterios de priorización'!$E$3:$F$4,2,FALSE)*'Criterios de priorización'!$D$3,0)+IFERROR(VLOOKUP(Q11,'Criterios de priorización'!$E$5:$F$8,2,FALSE)*'Criterios de priorización'!$D$5,0)+IFERROR(VLOOKUP(X11,'Criterios de priorización'!$E$9:$F$12,2,FALSE)*'Criterios de priorización'!$D$9,0)+IFERROR(VLOOKUP(V11,'Criterios de priorización'!$E$13:$F$18,2,FALSE)*'Criterios de priorización'!$D$13,0)+IFERROR(VLOOKUP(U11,'Criterios de priorización'!$E$19:$F$22,2,FALSE)*'Criterios de priorización'!$D$19,0)</f>
        <v>2.7</v>
      </c>
    </row>
    <row r="12" spans="1:27">
      <c r="A12">
        <v>411</v>
      </c>
      <c r="B12" s="441">
        <v>46294.395185185203</v>
      </c>
      <c r="C12" s="441">
        <v>46295.149884259299</v>
      </c>
      <c r="D12" t="s">
        <v>225</v>
      </c>
      <c r="E12" t="s">
        <v>226</v>
      </c>
      <c r="F12" t="s">
        <v>227</v>
      </c>
      <c r="G12" t="s">
        <v>228</v>
      </c>
      <c r="H12" t="s">
        <v>121</v>
      </c>
      <c r="I12" t="s">
        <v>108</v>
      </c>
      <c r="J12" t="s">
        <v>229</v>
      </c>
      <c r="K12" t="s">
        <v>230</v>
      </c>
      <c r="L12" t="s">
        <v>54</v>
      </c>
      <c r="M12" s="441">
        <v>46366</v>
      </c>
      <c r="N12" t="s">
        <v>15</v>
      </c>
      <c r="O12">
        <v>0</v>
      </c>
      <c r="P12">
        <v>0</v>
      </c>
      <c r="Q12" t="s">
        <v>20</v>
      </c>
      <c r="R12" t="s">
        <v>231</v>
      </c>
      <c r="S12" t="s">
        <v>232</v>
      </c>
      <c r="T12" t="s">
        <v>233</v>
      </c>
      <c r="U12" t="s">
        <v>42</v>
      </c>
      <c r="V12" t="s">
        <v>36</v>
      </c>
      <c r="W12" t="s">
        <v>15</v>
      </c>
      <c r="X12" t="s">
        <v>28</v>
      </c>
      <c r="Y12" t="s">
        <v>234</v>
      </c>
      <c r="Z12" t="s">
        <v>235</v>
      </c>
      <c r="AA12" s="442">
        <f>IFERROR(VLOOKUP(N12,'Criterios de priorización'!$E$3:$F$4,2,FALSE)*'Criterios de priorización'!$D$3,0)+IFERROR(VLOOKUP(Q12,'Criterios de priorización'!$E$5:$F$8,2,FALSE)*'Criterios de priorización'!$D$5,0)+IFERROR(VLOOKUP(X12,'Criterios de priorización'!$E$9:$F$12,2,FALSE)*'Criterios de priorización'!$D$9,0)+IFERROR(VLOOKUP(V12,'Criterios de priorización'!$E$13:$F$18,2,FALSE)*'Criterios de priorización'!$D$13,0)+IFERROR(VLOOKUP(U12,'Criterios de priorización'!$E$19:$F$22,2,FALSE)*'Criterios de priorización'!$D$19,0)</f>
        <v>2.0999999999999996</v>
      </c>
    </row>
    <row r="13" spans="1:27">
      <c r="A13">
        <v>412</v>
      </c>
      <c r="B13" s="441">
        <v>46295.790439814802</v>
      </c>
      <c r="C13" s="441">
        <v>46295.792615740698</v>
      </c>
      <c r="D13" t="s">
        <v>236</v>
      </c>
      <c r="E13" t="s">
        <v>237</v>
      </c>
      <c r="F13" t="s">
        <v>238</v>
      </c>
      <c r="G13" t="s">
        <v>239</v>
      </c>
      <c r="H13" t="s">
        <v>134</v>
      </c>
      <c r="I13" t="s">
        <v>240</v>
      </c>
      <c r="J13" t="s">
        <v>241</v>
      </c>
      <c r="K13" s="443" t="s">
        <v>242</v>
      </c>
      <c r="L13" t="s">
        <v>243</v>
      </c>
      <c r="M13" s="441">
        <v>46303</v>
      </c>
      <c r="N13" t="s">
        <v>15</v>
      </c>
      <c r="O13">
        <v>0</v>
      </c>
      <c r="P13">
        <v>0</v>
      </c>
      <c r="Q13" t="s">
        <v>111</v>
      </c>
      <c r="R13" t="s">
        <v>244</v>
      </c>
      <c r="S13" t="s">
        <v>245</v>
      </c>
      <c r="T13" t="s">
        <v>246</v>
      </c>
      <c r="U13" t="s">
        <v>44</v>
      </c>
      <c r="V13" t="s">
        <v>36</v>
      </c>
      <c r="W13" t="s">
        <v>15</v>
      </c>
      <c r="X13" t="s">
        <v>28</v>
      </c>
      <c r="Y13" t="s">
        <v>247</v>
      </c>
      <c r="Z13" s="443" t="s">
        <v>248</v>
      </c>
      <c r="AA13" s="442">
        <f>IFERROR(VLOOKUP(N13,'Criterios de priorización'!$E$3:$F$4,2,FALSE)*'Criterios de priorización'!$D$3,0)+IFERROR(VLOOKUP(Q13,'Criterios de priorización'!$E$5:$F$8,2,FALSE)*'Criterios de priorización'!$D$5,0)+IFERROR(VLOOKUP(X13,'Criterios de priorización'!$E$9:$F$12,2,FALSE)*'Criterios de priorización'!$D$9,0)+IFERROR(VLOOKUP(V13,'Criterios de priorización'!$E$13:$F$18,2,FALSE)*'Criterios de priorización'!$D$13,0)+IFERROR(VLOOKUP(U13,'Criterios de priorización'!$E$19:$F$22,2,FALSE)*'Criterios de priorización'!$D$19,0)</f>
        <v>0.60000000000000009</v>
      </c>
    </row>
    <row r="14" spans="1:27" ht="17.25" customHeight="1">
      <c r="A14">
        <v>423</v>
      </c>
      <c r="B14" s="441">
        <v>46063.075752314813</v>
      </c>
      <c r="C14" s="441">
        <v>46063.075752314813</v>
      </c>
      <c r="D14" t="s">
        <v>204</v>
      </c>
      <c r="E14" t="s">
        <v>249</v>
      </c>
      <c r="F14" t="s">
        <v>250</v>
      </c>
      <c r="G14" t="s">
        <v>251</v>
      </c>
      <c r="H14" t="s">
        <v>159</v>
      </c>
      <c r="I14" t="s">
        <v>208</v>
      </c>
      <c r="J14" t="s">
        <v>209</v>
      </c>
      <c r="K14" s="444" t="s">
        <v>252</v>
      </c>
      <c r="L14" t="s">
        <v>54</v>
      </c>
      <c r="M14" s="441">
        <v>46387</v>
      </c>
      <c r="N14" t="s">
        <v>174</v>
      </c>
      <c r="O14" t="s">
        <v>175</v>
      </c>
      <c r="P14">
        <v>78375</v>
      </c>
      <c r="Q14" t="s">
        <v>111</v>
      </c>
      <c r="R14" t="s">
        <v>253</v>
      </c>
      <c r="S14" t="s">
        <v>254</v>
      </c>
      <c r="T14" s="446" t="s">
        <v>255</v>
      </c>
      <c r="U14" t="s">
        <v>42</v>
      </c>
      <c r="V14" t="s">
        <v>36</v>
      </c>
      <c r="W14" t="s">
        <v>15</v>
      </c>
      <c r="X14" t="s">
        <v>28</v>
      </c>
      <c r="Y14" s="446" t="s">
        <v>256</v>
      </c>
      <c r="Z14" s="444" t="s">
        <v>257</v>
      </c>
      <c r="AA14" s="445">
        <f>IFERROR(VLOOKUP(N14,'Criterios de priorización'!$E$3:$F$4,2,FALSE)*'Criterios de priorización'!$D$3,0)+IFERROR(VLOOKUP(Q14,'Criterios de priorización'!$E$5:$F$8,2,FALSE)*'Criterios de priorización'!$D$5,0)+IFERROR(VLOOKUP(X14,'Criterios de priorización'!$E$9:$F$12,2,FALSE)*'Criterios de priorización'!$D$9,0)+IFERROR(VLOOKUP(V14,'Criterios de priorización'!$E$13:$F$18,2,FALSE)*'Criterios de priorización'!$D$13,0)+IFERROR(VLOOKUP(U14,'Criterios de priorización'!$E$19:$F$22,2,FALSE)*'Criterios de priorización'!$D$19,0)</f>
        <v>1.2000000000000002</v>
      </c>
    </row>
    <row r="15" spans="1:27" ht="15" customHeight="1">
      <c r="A15">
        <v>424</v>
      </c>
      <c r="B15" s="441">
        <v>46063.079027777778</v>
      </c>
      <c r="C15" s="441">
        <v>46063.079027777778</v>
      </c>
      <c r="D15" t="s">
        <v>204</v>
      </c>
      <c r="E15" t="s">
        <v>249</v>
      </c>
      <c r="F15" t="s">
        <v>258</v>
      </c>
      <c r="G15" t="s">
        <v>259</v>
      </c>
      <c r="H15" t="s">
        <v>159</v>
      </c>
      <c r="I15" t="s">
        <v>208</v>
      </c>
      <c r="J15" t="s">
        <v>209</v>
      </c>
      <c r="K15" s="444" t="s">
        <v>260</v>
      </c>
      <c r="L15" t="s">
        <v>54</v>
      </c>
      <c r="M15" s="441">
        <v>46328</v>
      </c>
      <c r="N15" t="s">
        <v>174</v>
      </c>
      <c r="O15" t="s">
        <v>175</v>
      </c>
      <c r="P15">
        <v>78375</v>
      </c>
      <c r="Q15" t="s">
        <v>111</v>
      </c>
      <c r="R15" t="s">
        <v>261</v>
      </c>
      <c r="S15" t="s">
        <v>262</v>
      </c>
      <c r="T15" s="446" t="s">
        <v>263</v>
      </c>
      <c r="U15" t="s">
        <v>42</v>
      </c>
      <c r="V15" t="s">
        <v>36</v>
      </c>
      <c r="W15" t="s">
        <v>15</v>
      </c>
      <c r="X15" t="s">
        <v>28</v>
      </c>
      <c r="Y15" s="446" t="s">
        <v>264</v>
      </c>
      <c r="Z15" s="444" t="s">
        <v>265</v>
      </c>
      <c r="AA15" s="445">
        <f>IFERROR(VLOOKUP(N15,'Criterios de priorización'!$E$3:$F$4,2,FALSE)*'Criterios de priorización'!$D$3,0)+IFERROR(VLOOKUP(Q15,'Criterios de priorización'!$E$5:$F$8,2,FALSE)*'Criterios de priorización'!$D$5,0)+IFERROR(VLOOKUP(X15,'Criterios de priorización'!$E$9:$F$12,2,FALSE)*'Criterios de priorización'!$D$9,0)+IFERROR(VLOOKUP(V15,'Criterios de priorización'!$E$13:$F$18,2,FALSE)*'Criterios de priorización'!$D$13,0)+IFERROR(VLOOKUP(U15,'Criterios de priorización'!$E$19:$F$22,2,FALSE)*'Criterios de priorización'!$D$19,0)</f>
        <v>1.2000000000000002</v>
      </c>
    </row>
    <row r="16" spans="1:27" ht="15" customHeight="1">
      <c r="A16">
        <v>425</v>
      </c>
      <c r="B16" s="441">
        <v>46063.546122685184</v>
      </c>
      <c r="C16" s="441">
        <v>46063.546122685184</v>
      </c>
      <c r="D16" t="s">
        <v>266</v>
      </c>
      <c r="E16" t="s">
        <v>267</v>
      </c>
      <c r="F16" t="s">
        <v>268</v>
      </c>
      <c r="G16" t="s">
        <v>269</v>
      </c>
      <c r="H16" t="s">
        <v>134</v>
      </c>
      <c r="I16" t="s">
        <v>135</v>
      </c>
      <c r="J16" t="s">
        <v>270</v>
      </c>
      <c r="K16" s="444" t="s">
        <v>271</v>
      </c>
      <c r="L16" t="s">
        <v>57</v>
      </c>
      <c r="M16" s="441">
        <v>46377</v>
      </c>
      <c r="N16" t="s">
        <v>15</v>
      </c>
      <c r="O16">
        <v>0</v>
      </c>
      <c r="P16">
        <v>0</v>
      </c>
      <c r="Q16" t="s">
        <v>111</v>
      </c>
      <c r="R16" s="446" t="s">
        <v>272</v>
      </c>
      <c r="S16" t="s">
        <v>273</v>
      </c>
      <c r="T16" s="446" t="s">
        <v>274</v>
      </c>
      <c r="U16" t="s">
        <v>41</v>
      </c>
      <c r="V16" t="s">
        <v>36</v>
      </c>
      <c r="W16" t="s">
        <v>15</v>
      </c>
      <c r="X16" t="s">
        <v>28</v>
      </c>
      <c r="Y16" s="446" t="s">
        <v>275</v>
      </c>
      <c r="Z16" s="444" t="s">
        <v>276</v>
      </c>
      <c r="AA16" s="445">
        <f>IFERROR(VLOOKUP(N16,'Criterios de priorización'!$E$3:$F$4,2,FALSE)*'Criterios de priorización'!$D$3,0)+IFERROR(VLOOKUP(Q16,'Criterios de priorización'!$E$5:$F$8,2,FALSE)*'Criterios de priorización'!$D$5,0)+IFERROR(VLOOKUP(X16,'Criterios de priorización'!$E$9:$F$12,2,FALSE)*'Criterios de priorización'!$D$9,0)+IFERROR(VLOOKUP(V16,'Criterios de priorización'!$E$13:$F$18,2,FALSE)*'Criterios de priorización'!$D$13,0)+IFERROR(VLOOKUP(U16,'Criterios de priorización'!$E$19:$F$22,2,FALSE)*'Criterios de priorización'!$D$19,0)</f>
        <v>1.2000000000000002</v>
      </c>
    </row>
    <row r="17" spans="1:27" ht="15" customHeight="1">
      <c r="A17">
        <v>426</v>
      </c>
      <c r="B17" s="441">
        <v>46183.643472222226</v>
      </c>
      <c r="C17" s="441">
        <v>46183.643472222226</v>
      </c>
      <c r="D17" t="s">
        <v>103</v>
      </c>
      <c r="E17" t="s">
        <v>104</v>
      </c>
      <c r="F17" t="s">
        <v>277</v>
      </c>
      <c r="G17" t="s">
        <v>278</v>
      </c>
      <c r="H17" t="s">
        <v>121</v>
      </c>
      <c r="I17" t="s">
        <v>240</v>
      </c>
      <c r="J17" t="s">
        <v>279</v>
      </c>
      <c r="K17" s="444" t="s">
        <v>280</v>
      </c>
      <c r="L17" t="s">
        <v>53</v>
      </c>
      <c r="M17" s="441">
        <v>46356</v>
      </c>
      <c r="N17" t="s">
        <v>15</v>
      </c>
      <c r="O17">
        <v>0</v>
      </c>
      <c r="P17">
        <v>0</v>
      </c>
      <c r="Q17" t="s">
        <v>111</v>
      </c>
      <c r="R17" t="s">
        <v>281</v>
      </c>
      <c r="S17" t="s">
        <v>282</v>
      </c>
      <c r="T17" s="446" t="s">
        <v>283</v>
      </c>
      <c r="U17" t="s">
        <v>44</v>
      </c>
      <c r="V17" t="s">
        <v>36</v>
      </c>
      <c r="W17" t="s">
        <v>15</v>
      </c>
      <c r="X17" t="s">
        <v>28</v>
      </c>
      <c r="Y17" t="s">
        <v>284</v>
      </c>
      <c r="Z17" s="444" t="s">
        <v>285</v>
      </c>
      <c r="AA17" s="445">
        <f>IFERROR(VLOOKUP(N17,'Criterios de priorización'!$E$3:$F$4,2,FALSE)*'Criterios de priorización'!$D$3,0)+IFERROR(VLOOKUP(Q17,'Criterios de priorización'!$E$5:$F$8,2,FALSE)*'Criterios de priorización'!$D$5,0)+IFERROR(VLOOKUP(X17,'Criterios de priorización'!$E$9:$F$12,2,FALSE)*'Criterios de priorización'!$D$9,0)+IFERROR(VLOOKUP(V17,'Criterios de priorización'!$E$13:$F$18,2,FALSE)*'Criterios de priorización'!$D$13,0)+IFERROR(VLOOKUP(U17,'Criterios de priorización'!$E$19:$F$22,2,FALSE)*'Criterios de priorización'!$D$19,0)</f>
        <v>0.60000000000000009</v>
      </c>
    </row>
    <row r="18" spans="1:27" ht="15" customHeight="1">
      <c r="A18">
        <v>427</v>
      </c>
      <c r="B18" s="441">
        <v>46183.712592592594</v>
      </c>
      <c r="C18" s="441">
        <v>46183.712592592594</v>
      </c>
      <c r="D18" t="s">
        <v>236</v>
      </c>
      <c r="E18" t="s">
        <v>286</v>
      </c>
      <c r="F18" t="s">
        <v>287</v>
      </c>
      <c r="G18" t="s">
        <v>288</v>
      </c>
      <c r="H18" t="s">
        <v>121</v>
      </c>
      <c r="I18" t="s">
        <v>240</v>
      </c>
      <c r="J18" t="s">
        <v>289</v>
      </c>
      <c r="K18" s="444" t="s">
        <v>290</v>
      </c>
      <c r="L18" t="s">
        <v>63</v>
      </c>
      <c r="M18" s="441">
        <v>46356</v>
      </c>
      <c r="N18" t="s">
        <v>15</v>
      </c>
      <c r="O18">
        <v>0</v>
      </c>
      <c r="P18">
        <v>0</v>
      </c>
      <c r="Q18" t="s">
        <v>111</v>
      </c>
      <c r="R18" t="s">
        <v>291</v>
      </c>
      <c r="S18" t="s">
        <v>292</v>
      </c>
      <c r="T18" s="446" t="s">
        <v>293</v>
      </c>
      <c r="U18" t="s">
        <v>44</v>
      </c>
      <c r="V18" t="s">
        <v>36</v>
      </c>
      <c r="W18" t="s">
        <v>15</v>
      </c>
      <c r="X18" t="s">
        <v>26</v>
      </c>
      <c r="Y18" s="446" t="s">
        <v>294</v>
      </c>
      <c r="Z18" s="444" t="s">
        <v>295</v>
      </c>
      <c r="AA18" s="445">
        <f>IFERROR(VLOOKUP(N18,'Criterios de priorización'!$E$3:$F$4,2,FALSE)*'Criterios de priorización'!$D$3,0)+IFERROR(VLOOKUP(Q18,'Criterios de priorización'!$E$5:$F$8,2,FALSE)*'Criterios de priorización'!$D$5,0)+IFERROR(VLOOKUP(X18,'Criterios de priorización'!$E$9:$F$12,2,FALSE)*'Criterios de priorización'!$D$9,0)+IFERROR(VLOOKUP(V18,'Criterios de priorización'!$E$13:$F$18,2,FALSE)*'Criterios de priorización'!$D$13,0)+IFERROR(VLOOKUP(U18,'Criterios de priorización'!$E$19:$F$22,2,FALSE)*'Criterios de priorización'!$D$19,0)</f>
        <v>0.9</v>
      </c>
    </row>
    <row r="19" spans="1:27" ht="15" customHeight="1">
      <c r="A19">
        <v>428</v>
      </c>
      <c r="B19" s="441">
        <v>46183.76635416667</v>
      </c>
      <c r="C19" s="441">
        <v>46183.76635416667</v>
      </c>
      <c r="D19" t="s">
        <v>296</v>
      </c>
      <c r="E19" t="s">
        <v>297</v>
      </c>
      <c r="F19" t="s">
        <v>298</v>
      </c>
      <c r="G19" t="s">
        <v>299</v>
      </c>
      <c r="H19" t="s">
        <v>134</v>
      </c>
      <c r="I19" t="s">
        <v>135</v>
      </c>
      <c r="J19" t="s">
        <v>300</v>
      </c>
      <c r="K19" s="444" t="s">
        <v>301</v>
      </c>
      <c r="L19" t="s">
        <v>61</v>
      </c>
      <c r="M19" s="441">
        <v>46367</v>
      </c>
      <c r="N19" t="s">
        <v>15</v>
      </c>
      <c r="O19">
        <v>0</v>
      </c>
      <c r="P19">
        <v>0</v>
      </c>
      <c r="Q19" t="s">
        <v>111</v>
      </c>
      <c r="R19" s="446" t="s">
        <v>302</v>
      </c>
      <c r="S19" t="s">
        <v>303</v>
      </c>
      <c r="T19" t="s">
        <v>304</v>
      </c>
      <c r="U19" t="s">
        <v>42</v>
      </c>
      <c r="V19" t="s">
        <v>33</v>
      </c>
      <c r="W19" t="s">
        <v>15</v>
      </c>
      <c r="X19" t="s">
        <v>27</v>
      </c>
      <c r="Y19" t="s">
        <v>305</v>
      </c>
      <c r="Z19" s="444" t="s">
        <v>306</v>
      </c>
      <c r="AA19" s="445">
        <f>IFERROR(VLOOKUP(N19,'Criterios de priorización'!$E$3:$F$4,2,FALSE)*'Criterios de priorización'!$D$3,0)+IFERROR(VLOOKUP(Q19,'Criterios de priorización'!$E$5:$F$8,2,FALSE)*'Criterios de priorización'!$D$5,0)+IFERROR(VLOOKUP(X19,'Criterios de priorización'!$E$9:$F$12,2,FALSE)*'Criterios de priorización'!$D$9,0)+IFERROR(VLOOKUP(V19,'Criterios de priorización'!$E$13:$F$18,2,FALSE)*'Criterios de priorización'!$D$13,0)+IFERROR(VLOOKUP(U19,'Criterios de priorización'!$E$19:$F$22,2,FALSE)*'Criterios de priorización'!$D$19,0)</f>
        <v>1.55</v>
      </c>
    </row>
    <row r="20" spans="1:27" ht="15" customHeight="1">
      <c r="A20">
        <v>429</v>
      </c>
      <c r="B20" s="441">
        <v>46183.790752314817</v>
      </c>
      <c r="C20" s="441">
        <v>46183.790752314817</v>
      </c>
      <c r="D20" t="s">
        <v>307</v>
      </c>
      <c r="E20" t="s">
        <v>308</v>
      </c>
      <c r="F20" t="s">
        <v>309</v>
      </c>
      <c r="G20" s="446" t="s">
        <v>310</v>
      </c>
      <c r="H20" t="s">
        <v>134</v>
      </c>
      <c r="I20" t="s">
        <v>135</v>
      </c>
      <c r="J20" t="s">
        <v>311</v>
      </c>
      <c r="K20" s="444" t="s">
        <v>312</v>
      </c>
      <c r="L20" t="s">
        <v>57</v>
      </c>
      <c r="M20" s="441">
        <v>46325</v>
      </c>
      <c r="N20" t="s">
        <v>15</v>
      </c>
      <c r="O20">
        <v>0</v>
      </c>
      <c r="P20">
        <v>0</v>
      </c>
      <c r="Q20" t="s">
        <v>18</v>
      </c>
      <c r="R20" s="446" t="s">
        <v>313</v>
      </c>
      <c r="S20" t="s">
        <v>314</v>
      </c>
      <c r="T20" s="446" t="s">
        <v>315</v>
      </c>
      <c r="U20" t="s">
        <v>41</v>
      </c>
      <c r="V20" t="s">
        <v>36</v>
      </c>
      <c r="W20" t="s">
        <v>15</v>
      </c>
      <c r="X20" t="s">
        <v>28</v>
      </c>
      <c r="Y20" s="446" t="s">
        <v>316</v>
      </c>
      <c r="Z20" s="444" t="s">
        <v>317</v>
      </c>
      <c r="AA20" s="445">
        <f>IFERROR(VLOOKUP(N20,'Criterios de priorización'!$E$3:$F$4,2,FALSE)*'Criterios de priorización'!$D$3,0)+IFERROR(VLOOKUP(Q20,'Criterios de priorización'!$E$5:$F$8,2,FALSE)*'Criterios de priorización'!$D$5,0)+IFERROR(VLOOKUP(X20,'Criterios de priorización'!$E$9:$F$12,2,FALSE)*'Criterios de priorización'!$D$9,0)+IFERROR(VLOOKUP(V20,'Criterios de priorización'!$E$13:$F$18,2,FALSE)*'Criterios de priorización'!$D$13,0)+IFERROR(VLOOKUP(U20,'Criterios de priorización'!$E$19:$F$22,2,FALSE)*'Criterios de priorización'!$D$19,0)</f>
        <v>2.7</v>
      </c>
    </row>
    <row r="21" spans="1:27" ht="15" customHeight="1">
      <c r="A21">
        <v>430</v>
      </c>
      <c r="B21" s="441">
        <v>46183.791539351849</v>
      </c>
      <c r="C21" s="441">
        <v>46183.791539351849</v>
      </c>
      <c r="D21" t="s">
        <v>318</v>
      </c>
      <c r="E21" t="s">
        <v>319</v>
      </c>
      <c r="F21" t="s">
        <v>320</v>
      </c>
      <c r="G21" s="446" t="s">
        <v>321</v>
      </c>
      <c r="H21" t="s">
        <v>134</v>
      </c>
      <c r="I21" t="s">
        <v>135</v>
      </c>
      <c r="J21" t="s">
        <v>319</v>
      </c>
      <c r="K21" s="444" t="s">
        <v>322</v>
      </c>
      <c r="L21" t="s">
        <v>57</v>
      </c>
      <c r="M21" s="441">
        <v>46311</v>
      </c>
      <c r="N21" t="s">
        <v>15</v>
      </c>
      <c r="O21">
        <v>0</v>
      </c>
      <c r="P21">
        <v>0</v>
      </c>
      <c r="Q21" t="s">
        <v>111</v>
      </c>
      <c r="R21" t="s">
        <v>323</v>
      </c>
      <c r="S21" t="s">
        <v>324</v>
      </c>
      <c r="T21" s="446" t="s">
        <v>325</v>
      </c>
      <c r="U21" t="s">
        <v>41</v>
      </c>
      <c r="V21" t="s">
        <v>34</v>
      </c>
      <c r="W21" t="s">
        <v>15</v>
      </c>
      <c r="X21" t="s">
        <v>28</v>
      </c>
      <c r="Y21" s="446" t="s">
        <v>326</v>
      </c>
      <c r="Z21" s="444" t="s">
        <v>327</v>
      </c>
      <c r="AA21" s="445">
        <f>IFERROR(VLOOKUP(N21,'Criterios de priorización'!$E$3:$F$4,2,FALSE)*'Criterios de priorización'!$D$3,0)+IFERROR(VLOOKUP(Q21,'Criterios de priorización'!$E$5:$F$8,2,FALSE)*'Criterios de priorización'!$D$5,0)+IFERROR(VLOOKUP(X21,'Criterios de priorización'!$E$9:$F$12,2,FALSE)*'Criterios de priorización'!$D$9,0)+IFERROR(VLOOKUP(V21,'Criterios de priorización'!$E$13:$F$18,2,FALSE)*'Criterios de priorización'!$D$13,0)+IFERROR(VLOOKUP(U21,'Criterios de priorización'!$E$19:$F$22,2,FALSE)*'Criterios de priorización'!$D$19,0)</f>
        <v>1.3</v>
      </c>
    </row>
    <row r="22" spans="1:27" ht="15" customHeight="1">
      <c r="A22">
        <v>431</v>
      </c>
      <c r="B22" s="441">
        <v>46213.440486111111</v>
      </c>
      <c r="C22" s="441">
        <v>46213.440486111111</v>
      </c>
      <c r="D22" t="s">
        <v>328</v>
      </c>
      <c r="E22" t="s">
        <v>329</v>
      </c>
      <c r="F22" t="s">
        <v>330</v>
      </c>
      <c r="G22" t="s">
        <v>331</v>
      </c>
      <c r="H22" t="s">
        <v>107</v>
      </c>
      <c r="I22" t="s">
        <v>332</v>
      </c>
      <c r="J22" t="s">
        <v>333</v>
      </c>
      <c r="K22" s="444" t="s">
        <v>334</v>
      </c>
      <c r="L22" t="s">
        <v>57</v>
      </c>
      <c r="M22" s="441">
        <v>46335</v>
      </c>
      <c r="N22" t="s">
        <v>15</v>
      </c>
      <c r="O22">
        <v>0</v>
      </c>
      <c r="P22">
        <v>0</v>
      </c>
      <c r="Q22" t="s">
        <v>20</v>
      </c>
      <c r="R22" t="s">
        <v>335</v>
      </c>
      <c r="S22" t="s">
        <v>336</v>
      </c>
      <c r="T22" t="s">
        <v>337</v>
      </c>
      <c r="U22" t="s">
        <v>41</v>
      </c>
      <c r="V22" t="s">
        <v>36</v>
      </c>
      <c r="W22" t="s">
        <v>15</v>
      </c>
      <c r="X22" t="s">
        <v>26</v>
      </c>
      <c r="Y22" s="446" t="s">
        <v>338</v>
      </c>
      <c r="Z22" s="444" t="s">
        <v>339</v>
      </c>
      <c r="AA22" s="445">
        <f>IFERROR(VLOOKUP(N22,'Criterios de priorización'!$E$3:$F$4,2,FALSE)*'Criterios de priorización'!$D$3,0)+IFERROR(VLOOKUP(Q22,'Criterios de priorización'!$E$5:$F$8,2,FALSE)*'Criterios de priorización'!$D$5,0)+IFERROR(VLOOKUP(X22,'Criterios de priorización'!$E$9:$F$12,2,FALSE)*'Criterios de priorización'!$D$9,0)+IFERROR(VLOOKUP(V22,'Criterios de priorización'!$E$13:$F$18,2,FALSE)*'Criterios de priorización'!$D$13,0)+IFERROR(VLOOKUP(U22,'Criterios de priorización'!$E$19:$F$22,2,FALSE)*'Criterios de priorización'!$D$19,0)</f>
        <v>2.4</v>
      </c>
    </row>
    <row r="23" spans="1:27" ht="19.5" customHeight="1">
      <c r="A23">
        <v>432</v>
      </c>
      <c r="B23" s="441">
        <v>46366.774247685185</v>
      </c>
      <c r="C23" s="441">
        <v>46366.774247685185</v>
      </c>
      <c r="D23" t="s">
        <v>103</v>
      </c>
      <c r="E23" t="s">
        <v>104</v>
      </c>
      <c r="F23" t="s">
        <v>340</v>
      </c>
      <c r="G23" t="s">
        <v>341</v>
      </c>
      <c r="H23" t="s">
        <v>121</v>
      </c>
      <c r="I23" t="s">
        <v>240</v>
      </c>
      <c r="J23" t="s">
        <v>342</v>
      </c>
      <c r="K23" s="444" t="s">
        <v>343</v>
      </c>
      <c r="L23" t="s">
        <v>53</v>
      </c>
      <c r="M23" s="441">
        <v>46356</v>
      </c>
      <c r="N23" t="s">
        <v>15</v>
      </c>
      <c r="O23">
        <v>0</v>
      </c>
      <c r="P23">
        <v>0</v>
      </c>
      <c r="Q23" t="s">
        <v>111</v>
      </c>
      <c r="R23" t="s">
        <v>344</v>
      </c>
      <c r="S23" t="s">
        <v>345</v>
      </c>
      <c r="T23" s="446" t="s">
        <v>346</v>
      </c>
      <c r="U23" t="s">
        <v>41</v>
      </c>
      <c r="V23" t="s">
        <v>34</v>
      </c>
      <c r="W23" t="s">
        <v>15</v>
      </c>
      <c r="X23" t="s">
        <v>28</v>
      </c>
      <c r="Y23" t="s">
        <v>347</v>
      </c>
      <c r="Z23" s="444" t="s">
        <v>348</v>
      </c>
      <c r="AA23" s="445">
        <f>IFERROR(VLOOKUP(N23,'Criterios de priorización'!$E$3:$F$4,2,FALSE)*'Criterios de priorización'!$D$3,0)+IFERROR(VLOOKUP(Q23,'Criterios de priorización'!$E$5:$F$8,2,FALSE)*'Criterios de priorización'!$D$5,0)+IFERROR(VLOOKUP(X23,'Criterios de priorización'!$E$9:$F$12,2,FALSE)*'Criterios de priorización'!$D$9,0)+IFERROR(VLOOKUP(V23,'Criterios de priorización'!$E$13:$F$18,2,FALSE)*'Criterios de priorización'!$D$13,0)+IFERROR(VLOOKUP(U23,'Criterios de priorización'!$E$19:$F$22,2,FALSE)*'Criterios de priorización'!$D$19,0)</f>
        <v>1.3</v>
      </c>
    </row>
    <row r="24" spans="1:27" ht="13.5" customHeight="1">
      <c r="A24">
        <v>433</v>
      </c>
      <c r="B24" s="441" t="s">
        <v>349</v>
      </c>
      <c r="C24" s="441" t="s">
        <v>349</v>
      </c>
      <c r="D24" t="s">
        <v>350</v>
      </c>
      <c r="E24" t="s">
        <v>351</v>
      </c>
      <c r="F24" t="s">
        <v>352</v>
      </c>
      <c r="G24" t="s">
        <v>353</v>
      </c>
      <c r="H24" t="s">
        <v>134</v>
      </c>
      <c r="I24" t="s">
        <v>135</v>
      </c>
      <c r="J24" t="s">
        <v>354</v>
      </c>
      <c r="K24" s="444" t="s">
        <v>355</v>
      </c>
      <c r="L24" t="s">
        <v>57</v>
      </c>
      <c r="M24" s="441">
        <v>46353</v>
      </c>
      <c r="N24" t="s">
        <v>15</v>
      </c>
      <c r="O24">
        <v>0</v>
      </c>
      <c r="P24">
        <v>0</v>
      </c>
      <c r="Q24" t="s">
        <v>111</v>
      </c>
      <c r="R24" s="446" t="s">
        <v>356</v>
      </c>
      <c r="S24" t="s">
        <v>357</v>
      </c>
      <c r="T24" t="s">
        <v>358</v>
      </c>
      <c r="U24" t="s">
        <v>41</v>
      </c>
      <c r="V24" t="s">
        <v>34</v>
      </c>
      <c r="W24" t="s">
        <v>174</v>
      </c>
      <c r="X24" t="s">
        <v>28</v>
      </c>
      <c r="Y24" t="s">
        <v>359</v>
      </c>
      <c r="Z24" s="444" t="s">
        <v>360</v>
      </c>
      <c r="AA24" s="445">
        <f>IFERROR(VLOOKUP(N24,'Criterios de priorización'!$E$3:$F$4,2,FALSE)*'Criterios de priorización'!$D$3,0)+IFERROR(VLOOKUP(Q24,'Criterios de priorización'!$E$5:$F$8,2,FALSE)*'Criterios de priorización'!$D$5,0)+IFERROR(VLOOKUP(X24,'Criterios de priorización'!$E$9:$F$12,2,FALSE)*'Criterios de priorización'!$D$9,0)+IFERROR(VLOOKUP(V24,'Criterios de priorización'!$E$13:$F$18,2,FALSE)*'Criterios de priorización'!$D$13,0)+IFERROR(VLOOKUP(U24,'Criterios de priorización'!$E$19:$F$22,2,FALSE)*'Criterios de priorización'!$D$19,0)</f>
        <v>1.3</v>
      </c>
    </row>
    <row r="25" spans="1:27" ht="15.75" customHeight="1">
      <c r="A25">
        <v>434</v>
      </c>
      <c r="B25" s="441" t="s">
        <v>361</v>
      </c>
      <c r="C25" s="441" t="s">
        <v>361</v>
      </c>
      <c r="D25" t="s">
        <v>236</v>
      </c>
      <c r="E25" t="s">
        <v>286</v>
      </c>
      <c r="F25" t="s">
        <v>362</v>
      </c>
      <c r="G25" t="s">
        <v>363</v>
      </c>
      <c r="H25" t="s">
        <v>121</v>
      </c>
      <c r="I25" t="s">
        <v>108</v>
      </c>
      <c r="J25" t="s">
        <v>286</v>
      </c>
      <c r="K25" s="444" t="s">
        <v>364</v>
      </c>
      <c r="L25" t="s">
        <v>63</v>
      </c>
      <c r="M25" s="441">
        <v>46341</v>
      </c>
      <c r="N25" t="s">
        <v>15</v>
      </c>
      <c r="O25">
        <v>0</v>
      </c>
      <c r="P25">
        <v>0</v>
      </c>
      <c r="Q25" t="s">
        <v>111</v>
      </c>
      <c r="R25" t="s">
        <v>365</v>
      </c>
      <c r="S25" t="s">
        <v>366</v>
      </c>
      <c r="T25" s="446" t="s">
        <v>367</v>
      </c>
      <c r="U25" t="s">
        <v>44</v>
      </c>
      <c r="V25" t="s">
        <v>36</v>
      </c>
      <c r="W25" t="s">
        <v>15</v>
      </c>
      <c r="X25" t="s">
        <v>28</v>
      </c>
      <c r="Y25" t="s">
        <v>368</v>
      </c>
      <c r="Z25" s="444" t="s">
        <v>369</v>
      </c>
      <c r="AA25" s="445">
        <f>IFERROR(VLOOKUP(N25,'Criterios de priorización'!$E$3:$F$4,2,FALSE)*'Criterios de priorización'!$D$3,0)+IFERROR(VLOOKUP(Q25,'Criterios de priorización'!$E$5:$F$8,2,FALSE)*'Criterios de priorización'!$D$5,0)+IFERROR(VLOOKUP(X25,'Criterios de priorización'!$E$9:$F$12,2,FALSE)*'Criterios de priorización'!$D$9,0)+IFERROR(VLOOKUP(V25,'Criterios de priorización'!$E$13:$F$18,2,FALSE)*'Criterios de priorización'!$D$13,0)+IFERROR(VLOOKUP(U25,'Criterios de priorización'!$E$19:$F$22,2,FALSE)*'Criterios de priorización'!$D$19,0)</f>
        <v>0.60000000000000009</v>
      </c>
    </row>
    <row r="26" spans="1:27" ht="15.75" customHeight="1">
      <c r="A26">
        <v>435</v>
      </c>
      <c r="B26" s="441" t="s">
        <v>370</v>
      </c>
      <c r="C26" s="441" t="s">
        <v>370</v>
      </c>
      <c r="D26" t="s">
        <v>204</v>
      </c>
      <c r="E26" t="s">
        <v>249</v>
      </c>
      <c r="F26" t="s">
        <v>371</v>
      </c>
      <c r="G26" t="s">
        <v>372</v>
      </c>
      <c r="H26" t="s">
        <v>159</v>
      </c>
      <c r="I26" t="s">
        <v>208</v>
      </c>
      <c r="J26" t="s">
        <v>373</v>
      </c>
      <c r="K26" s="444" t="s">
        <v>374</v>
      </c>
      <c r="L26" t="s">
        <v>54</v>
      </c>
      <c r="M26" s="441">
        <v>46402</v>
      </c>
      <c r="N26" t="s">
        <v>15</v>
      </c>
      <c r="O26">
        <v>0</v>
      </c>
      <c r="P26">
        <v>0</v>
      </c>
      <c r="Q26" t="s">
        <v>111</v>
      </c>
      <c r="R26" t="s">
        <v>375</v>
      </c>
      <c r="S26" t="s">
        <v>376</v>
      </c>
      <c r="T26" t="s">
        <v>377</v>
      </c>
      <c r="U26" t="s">
        <v>42</v>
      </c>
      <c r="V26" t="s">
        <v>36</v>
      </c>
      <c r="W26" t="s">
        <v>15</v>
      </c>
      <c r="X26" t="s">
        <v>28</v>
      </c>
      <c r="Y26" s="446" t="s">
        <v>378</v>
      </c>
      <c r="Z26" s="444" t="s">
        <v>379</v>
      </c>
      <c r="AA26" s="445">
        <f>IFERROR(VLOOKUP(N26,'Criterios de priorización'!$E$3:$F$4,2,FALSE)*'Criterios de priorización'!$D$3,0)+IFERROR(VLOOKUP(Q26,'Criterios de priorización'!$E$5:$F$8,2,FALSE)*'Criterios de priorización'!$D$5,0)+IFERROR(VLOOKUP(X26,'Criterios de priorización'!$E$9:$F$12,2,FALSE)*'Criterios de priorización'!$D$9,0)+IFERROR(VLOOKUP(V26,'Criterios de priorización'!$E$13:$F$18,2,FALSE)*'Criterios de priorización'!$D$13,0)+IFERROR(VLOOKUP(U26,'Criterios de priorización'!$E$19:$F$22,2,FALSE)*'Criterios de priorización'!$D$19,0)</f>
        <v>1.2000000000000002</v>
      </c>
    </row>
    <row r="27" spans="1:27" ht="18.75" customHeight="1">
      <c r="A27">
        <v>436</v>
      </c>
      <c r="B27" s="441" t="s">
        <v>380</v>
      </c>
      <c r="C27" s="441" t="s">
        <v>380</v>
      </c>
      <c r="D27" t="s">
        <v>167</v>
      </c>
      <c r="E27" t="s">
        <v>168</v>
      </c>
      <c r="F27" t="s">
        <v>381</v>
      </c>
      <c r="G27" t="s">
        <v>382</v>
      </c>
      <c r="H27" t="s">
        <v>159</v>
      </c>
      <c r="I27" t="s">
        <v>208</v>
      </c>
      <c r="J27" t="s">
        <v>209</v>
      </c>
      <c r="K27" s="444" t="s">
        <v>383</v>
      </c>
      <c r="L27" t="s">
        <v>59</v>
      </c>
      <c r="M27" s="441">
        <v>46387</v>
      </c>
      <c r="N27" t="s">
        <v>174</v>
      </c>
      <c r="O27" t="s">
        <v>175</v>
      </c>
      <c r="P27" s="569">
        <v>78375</v>
      </c>
      <c r="Q27" t="s">
        <v>111</v>
      </c>
      <c r="R27" t="s">
        <v>384</v>
      </c>
      <c r="S27" t="s">
        <v>385</v>
      </c>
      <c r="T27" t="s">
        <v>386</v>
      </c>
      <c r="U27" t="s">
        <v>44</v>
      </c>
      <c r="V27" t="s">
        <v>36</v>
      </c>
      <c r="W27" t="s">
        <v>15</v>
      </c>
      <c r="X27" t="s">
        <v>25</v>
      </c>
      <c r="Y27" s="446" t="s">
        <v>387</v>
      </c>
      <c r="Z27" s="444" t="s">
        <v>388</v>
      </c>
      <c r="AA27" s="445">
        <f>IFERROR(VLOOKUP(N27,'Criterios de priorización'!$E$3:$F$4,2,FALSE)*'Criterios de priorización'!$D$3,0)+IFERROR(VLOOKUP(Q27,'Criterios de priorización'!$E$5:$F$8,2,FALSE)*'Criterios de priorización'!$D$5,0)+IFERROR(VLOOKUP(X27,'Criterios de priorización'!$E$9:$F$12,2,FALSE)*'Criterios de priorización'!$D$9,0)+IFERROR(VLOOKUP(V27,'Criterios de priorización'!$E$13:$F$18,2,FALSE)*'Criterios de priorización'!$D$13,0)+IFERROR(VLOOKUP(U27,'Criterios de priorización'!$E$19:$F$22,2,FALSE)*'Criterios de priorización'!$D$19,0)</f>
        <v>1.2</v>
      </c>
    </row>
    <row r="28" spans="1:27">
      <c r="A28">
        <v>437</v>
      </c>
      <c r="B28" s="441" t="s">
        <v>389</v>
      </c>
      <c r="C28" s="441" t="s">
        <v>389</v>
      </c>
      <c r="D28" t="s">
        <v>390</v>
      </c>
      <c r="E28" t="s">
        <v>391</v>
      </c>
      <c r="F28" t="s">
        <v>392</v>
      </c>
      <c r="G28" t="s">
        <v>393</v>
      </c>
      <c r="H28" t="s">
        <v>134</v>
      </c>
      <c r="I28" t="s">
        <v>135</v>
      </c>
      <c r="J28" t="s">
        <v>394</v>
      </c>
      <c r="K28" s="444" t="s">
        <v>395</v>
      </c>
      <c r="L28" t="s">
        <v>396</v>
      </c>
      <c r="M28" s="441">
        <v>46336</v>
      </c>
      <c r="N28" t="s">
        <v>15</v>
      </c>
      <c r="O28">
        <v>0</v>
      </c>
      <c r="P28" s="569">
        <v>0</v>
      </c>
      <c r="Q28" t="s">
        <v>111</v>
      </c>
      <c r="R28" t="s">
        <v>397</v>
      </c>
      <c r="S28" t="s">
        <v>398</v>
      </c>
      <c r="T28" t="s">
        <v>399</v>
      </c>
      <c r="U28" t="s">
        <v>41</v>
      </c>
      <c r="V28" t="s">
        <v>34</v>
      </c>
      <c r="W28" t="s">
        <v>15</v>
      </c>
      <c r="X28" t="s">
        <v>28</v>
      </c>
      <c r="Y28" t="s">
        <v>400</v>
      </c>
      <c r="Z28" s="444" t="s">
        <v>401</v>
      </c>
      <c r="AA28" s="445">
        <f>IFERROR(VLOOKUP(N28,'Criterios de priorización'!$E$3:$F$4,2,FALSE)*'Criterios de priorización'!$D$3,0)+IFERROR(VLOOKUP(Q28,'Criterios de priorización'!$E$5:$F$8,2,FALSE)*'Criterios de priorización'!$D$5,0)+IFERROR(VLOOKUP(X28,'Criterios de priorización'!$E$9:$F$12,2,FALSE)*'Criterios de priorización'!$D$9,0)+IFERROR(VLOOKUP(V28,'Criterios de priorización'!$E$13:$F$18,2,FALSE)*'Criterios de priorización'!$D$13,0)+IFERROR(VLOOKUP(U28,'Criterios de priorización'!$E$19:$F$22,2,FALSE)*'Criterios de priorización'!$D$19,0)</f>
        <v>1.3</v>
      </c>
    </row>
    <row r="29" spans="1:27">
      <c r="A29">
        <v>438</v>
      </c>
      <c r="B29" s="441" t="s">
        <v>402</v>
      </c>
      <c r="C29" s="441" t="s">
        <v>402</v>
      </c>
      <c r="D29" t="s">
        <v>403</v>
      </c>
      <c r="E29" t="s">
        <v>404</v>
      </c>
      <c r="F29" t="s">
        <v>405</v>
      </c>
      <c r="G29" t="s">
        <v>406</v>
      </c>
      <c r="H29" t="s">
        <v>159</v>
      </c>
      <c r="I29" t="s">
        <v>160</v>
      </c>
      <c r="J29" t="s">
        <v>407</v>
      </c>
      <c r="K29" s="444" t="s">
        <v>408</v>
      </c>
      <c r="L29" t="s">
        <v>61</v>
      </c>
      <c r="M29" s="441">
        <v>46388</v>
      </c>
      <c r="N29" t="s">
        <v>15</v>
      </c>
      <c r="O29">
        <v>0</v>
      </c>
      <c r="P29" s="569">
        <v>0</v>
      </c>
      <c r="Q29" t="s">
        <v>111</v>
      </c>
      <c r="R29" t="s">
        <v>409</v>
      </c>
      <c r="S29" t="s">
        <v>410</v>
      </c>
      <c r="T29" t="s">
        <v>411</v>
      </c>
      <c r="U29" t="s">
        <v>44</v>
      </c>
      <c r="V29" t="s">
        <v>36</v>
      </c>
      <c r="W29" t="s">
        <v>15</v>
      </c>
      <c r="X29" t="s">
        <v>28</v>
      </c>
      <c r="Y29" t="s">
        <v>412</v>
      </c>
      <c r="Z29" s="444" t="s">
        <v>413</v>
      </c>
      <c r="AA29" s="445">
        <f>IFERROR(VLOOKUP(N29,'Criterios de priorización'!$E$3:$F$4,2,FALSE)*'Criterios de priorización'!$D$3,0)+IFERROR(VLOOKUP(Q29,'Criterios de priorización'!$E$5:$F$8,2,FALSE)*'Criterios de priorización'!$D$5,0)+IFERROR(VLOOKUP(X29,'Criterios de priorización'!$E$9:$F$12,2,FALSE)*'Criterios de priorización'!$D$9,0)+IFERROR(VLOOKUP(V29,'Criterios de priorización'!$E$13:$F$18,2,FALSE)*'Criterios de priorización'!$D$13,0)+IFERROR(VLOOKUP(U29,'Criterios de priorización'!$E$19:$F$22,2,FALSE)*'Criterios de priorización'!$D$19,0)</f>
        <v>0.60000000000000009</v>
      </c>
    </row>
    <row r="30" spans="1:27">
      <c r="A30">
        <v>439</v>
      </c>
      <c r="B30" s="441" t="s">
        <v>414</v>
      </c>
      <c r="C30" s="441" t="s">
        <v>414</v>
      </c>
      <c r="D30" t="s">
        <v>167</v>
      </c>
      <c r="E30" t="s">
        <v>168</v>
      </c>
      <c r="F30" t="s">
        <v>415</v>
      </c>
      <c r="G30" t="s">
        <v>416</v>
      </c>
      <c r="H30" t="s">
        <v>134</v>
      </c>
      <c r="I30" t="s">
        <v>122</v>
      </c>
      <c r="J30" t="s">
        <v>417</v>
      </c>
      <c r="K30" s="444" t="s">
        <v>418</v>
      </c>
      <c r="L30" t="s">
        <v>61</v>
      </c>
      <c r="M30" s="441">
        <v>46423</v>
      </c>
      <c r="N30" t="s">
        <v>15</v>
      </c>
      <c r="O30">
        <v>0</v>
      </c>
      <c r="P30" s="569">
        <v>0</v>
      </c>
      <c r="Q30" t="s">
        <v>19</v>
      </c>
      <c r="R30" t="s">
        <v>419</v>
      </c>
      <c r="S30" t="s">
        <v>420</v>
      </c>
      <c r="T30" t="s">
        <v>421</v>
      </c>
      <c r="U30" t="s">
        <v>44</v>
      </c>
      <c r="V30" t="s">
        <v>36</v>
      </c>
      <c r="W30" t="s">
        <v>15</v>
      </c>
      <c r="X30" t="s">
        <v>25</v>
      </c>
      <c r="Y30" t="s">
        <v>422</v>
      </c>
      <c r="Z30" s="444" t="s">
        <v>423</v>
      </c>
      <c r="AA30" s="445">
        <f>IFERROR(VLOOKUP(N30,'Criterios de priorización'!$E$3:$F$4,2,FALSE)*'Criterios de priorización'!$D$3,0)+IFERROR(VLOOKUP(Q30,'Criterios de priorización'!$E$5:$F$8,2,FALSE)*'Criterios de priorización'!$D$5,0)+IFERROR(VLOOKUP(X30,'Criterios de priorización'!$E$9:$F$12,2,FALSE)*'Criterios de priorización'!$D$9,0)+IFERROR(VLOOKUP(V30,'Criterios de priorización'!$E$13:$F$18,2,FALSE)*'Criterios de priorización'!$D$13,0)+IFERROR(VLOOKUP(U30,'Criterios de priorización'!$E$19:$F$22,2,FALSE)*'Criterios de priorización'!$D$19,0)</f>
        <v>2.1</v>
      </c>
    </row>
    <row r="31" spans="1:27">
      <c r="A31">
        <v>440</v>
      </c>
      <c r="B31" s="441" t="s">
        <v>424</v>
      </c>
      <c r="C31" s="441" t="s">
        <v>424</v>
      </c>
      <c r="D31" t="s">
        <v>167</v>
      </c>
      <c r="E31" t="s">
        <v>168</v>
      </c>
      <c r="F31" t="s">
        <v>425</v>
      </c>
      <c r="G31" t="s">
        <v>426</v>
      </c>
      <c r="H31" t="s">
        <v>134</v>
      </c>
      <c r="I31" t="s">
        <v>122</v>
      </c>
      <c r="J31" t="s">
        <v>427</v>
      </c>
      <c r="K31" s="444" t="s">
        <v>428</v>
      </c>
      <c r="L31" t="s">
        <v>59</v>
      </c>
      <c r="M31" s="441">
        <v>46447</v>
      </c>
      <c r="N31" t="s">
        <v>15</v>
      </c>
      <c r="O31">
        <v>0</v>
      </c>
      <c r="P31" s="569">
        <v>0</v>
      </c>
      <c r="Q31" t="s">
        <v>111</v>
      </c>
      <c r="R31" t="s">
        <v>429</v>
      </c>
      <c r="S31" t="s">
        <v>429</v>
      </c>
      <c r="T31" t="s">
        <v>430</v>
      </c>
      <c r="U31" t="s">
        <v>42</v>
      </c>
      <c r="V31" t="s">
        <v>32</v>
      </c>
      <c r="W31" t="s">
        <v>15</v>
      </c>
      <c r="X31" t="s">
        <v>28</v>
      </c>
      <c r="Y31" t="s">
        <v>431</v>
      </c>
      <c r="Z31" s="444" t="s">
        <v>432</v>
      </c>
      <c r="AA31" s="445">
        <f>IFERROR(VLOOKUP(N31,'Criterios de priorización'!$E$3:$F$4,2,FALSE)*'Criterios de priorización'!$D$3,0)+IFERROR(VLOOKUP(Q31,'Criterios de priorización'!$E$5:$F$8,2,FALSE)*'Criterios de priorización'!$D$5,0)+IFERROR(VLOOKUP(X31,'Criterios de priorización'!$E$9:$F$12,2,FALSE)*'Criterios de priorización'!$D$9,0)+IFERROR(VLOOKUP(V31,'Criterios de priorización'!$E$13:$F$18,2,FALSE)*'Criterios de priorización'!$D$13,0)+IFERROR(VLOOKUP(U31,'Criterios de priorización'!$E$19:$F$22,2,FALSE)*'Criterios de priorización'!$D$19,0)</f>
        <v>1.4</v>
      </c>
    </row>
    <row r="32" spans="1:27">
      <c r="A32">
        <v>441</v>
      </c>
      <c r="B32" s="441" t="s">
        <v>433</v>
      </c>
      <c r="C32" s="441" t="s">
        <v>433</v>
      </c>
      <c r="D32" t="s">
        <v>167</v>
      </c>
      <c r="E32" t="s">
        <v>168</v>
      </c>
      <c r="F32" t="s">
        <v>434</v>
      </c>
      <c r="G32" t="s">
        <v>435</v>
      </c>
      <c r="H32" t="s">
        <v>134</v>
      </c>
      <c r="I32" t="s">
        <v>122</v>
      </c>
      <c r="J32" t="s">
        <v>427</v>
      </c>
      <c r="K32" s="444" t="s">
        <v>436</v>
      </c>
      <c r="L32" t="s">
        <v>59</v>
      </c>
      <c r="M32" s="441">
        <v>46447</v>
      </c>
      <c r="N32" t="s">
        <v>15</v>
      </c>
      <c r="O32">
        <v>0</v>
      </c>
      <c r="P32" s="569">
        <v>0</v>
      </c>
      <c r="Q32" t="s">
        <v>111</v>
      </c>
      <c r="R32" t="s">
        <v>429</v>
      </c>
      <c r="S32" t="s">
        <v>429</v>
      </c>
      <c r="T32" t="s">
        <v>430</v>
      </c>
      <c r="U32" t="s">
        <v>42</v>
      </c>
      <c r="V32" t="s">
        <v>32</v>
      </c>
      <c r="W32" t="s">
        <v>15</v>
      </c>
      <c r="X32" t="s">
        <v>28</v>
      </c>
      <c r="Y32" t="s">
        <v>437</v>
      </c>
      <c r="Z32" s="444" t="s">
        <v>438</v>
      </c>
      <c r="AA32" s="445">
        <f>IFERROR(VLOOKUP(N32,'Criterios de priorización'!$E$3:$F$4,2,FALSE)*'Criterios de priorización'!$D$3,0)+IFERROR(VLOOKUP(Q32,'Criterios de priorización'!$E$5:$F$8,2,FALSE)*'Criterios de priorización'!$D$5,0)+IFERROR(VLOOKUP(X32,'Criterios de priorización'!$E$9:$F$12,2,FALSE)*'Criterios de priorización'!$D$9,0)+IFERROR(VLOOKUP(V32,'Criterios de priorización'!$E$13:$F$18,2,FALSE)*'Criterios de priorización'!$D$13,0)+IFERROR(VLOOKUP(U32,'Criterios de priorización'!$E$19:$F$22,2,FALSE)*'Criterios de priorización'!$D$19,0)</f>
        <v>1.4</v>
      </c>
    </row>
    <row r="33" spans="1:27">
      <c r="A33">
        <v>442</v>
      </c>
      <c r="B33" s="441" t="s">
        <v>439</v>
      </c>
      <c r="C33" s="441" t="s">
        <v>439</v>
      </c>
      <c r="D33" t="s">
        <v>440</v>
      </c>
      <c r="E33" t="s">
        <v>441</v>
      </c>
      <c r="F33" t="s">
        <v>442</v>
      </c>
      <c r="G33" t="s">
        <v>443</v>
      </c>
      <c r="H33" t="s">
        <v>159</v>
      </c>
      <c r="I33" t="s">
        <v>108</v>
      </c>
      <c r="J33" t="s">
        <v>444</v>
      </c>
      <c r="K33" s="444" t="s">
        <v>445</v>
      </c>
      <c r="L33" t="s">
        <v>396</v>
      </c>
      <c r="M33" s="441">
        <v>46336</v>
      </c>
      <c r="N33" t="s">
        <v>15</v>
      </c>
      <c r="O33">
        <v>0</v>
      </c>
      <c r="P33" s="569">
        <v>0</v>
      </c>
      <c r="Q33" t="s">
        <v>20</v>
      </c>
      <c r="R33" t="s">
        <v>446</v>
      </c>
      <c r="S33" t="s">
        <v>447</v>
      </c>
      <c r="T33" t="s">
        <v>448</v>
      </c>
      <c r="U33" t="s">
        <v>42</v>
      </c>
      <c r="V33" t="s">
        <v>36</v>
      </c>
      <c r="W33" t="s">
        <v>15</v>
      </c>
      <c r="X33" t="s">
        <v>28</v>
      </c>
      <c r="Y33" t="s">
        <v>449</v>
      </c>
      <c r="Z33" s="444" t="s">
        <v>450</v>
      </c>
      <c r="AA33" s="445">
        <f>IFERROR(VLOOKUP(N33,'Criterios de priorización'!$E$3:$F$4,2,FALSE)*'Criterios de priorización'!$D$3,0)+IFERROR(VLOOKUP(Q33,'Criterios de priorización'!$E$5:$F$8,2,FALSE)*'Criterios de priorización'!$D$5,0)+IFERROR(VLOOKUP(X33,'Criterios de priorización'!$E$9:$F$12,2,FALSE)*'Criterios de priorización'!$D$9,0)+IFERROR(VLOOKUP(V33,'Criterios de priorización'!$E$13:$F$18,2,FALSE)*'Criterios de priorización'!$D$13,0)+IFERROR(VLOOKUP(U33,'Criterios de priorización'!$E$19:$F$22,2,FALSE)*'Criterios de priorización'!$D$19,0)</f>
        <v>2.0999999999999996</v>
      </c>
    </row>
    <row r="34" spans="1:27">
      <c r="A34">
        <v>443</v>
      </c>
      <c r="B34" s="441" t="s">
        <v>451</v>
      </c>
      <c r="C34" s="441" t="s">
        <v>451</v>
      </c>
      <c r="D34" t="s">
        <v>318</v>
      </c>
      <c r="E34" t="s">
        <v>319</v>
      </c>
      <c r="F34" t="s">
        <v>452</v>
      </c>
      <c r="G34" t="s">
        <v>453</v>
      </c>
      <c r="H34" t="s">
        <v>134</v>
      </c>
      <c r="I34" t="s">
        <v>122</v>
      </c>
      <c r="J34" t="s">
        <v>319</v>
      </c>
      <c r="K34" s="444" t="s">
        <v>454</v>
      </c>
      <c r="L34" t="s">
        <v>57</v>
      </c>
      <c r="M34" s="441">
        <v>46371</v>
      </c>
      <c r="N34" t="s">
        <v>15</v>
      </c>
      <c r="O34">
        <v>0</v>
      </c>
      <c r="P34" s="569">
        <v>0</v>
      </c>
      <c r="Q34" t="s">
        <v>111</v>
      </c>
      <c r="R34" t="s">
        <v>455</v>
      </c>
      <c r="S34" t="s">
        <v>456</v>
      </c>
      <c r="T34" t="s">
        <v>457</v>
      </c>
      <c r="U34" t="s">
        <v>41</v>
      </c>
      <c r="V34" t="s">
        <v>33</v>
      </c>
      <c r="W34" t="s">
        <v>15</v>
      </c>
      <c r="X34" t="s">
        <v>28</v>
      </c>
      <c r="Y34" t="s">
        <v>458</v>
      </c>
      <c r="Z34" s="444" t="s">
        <v>459</v>
      </c>
      <c r="AA34" s="445">
        <f>IFERROR(VLOOKUP(N34,'Criterios de priorización'!$E$3:$F$4,2,FALSE)*'Criterios de priorización'!$D$3,0)+IFERROR(VLOOKUP(Q34,'Criterios de priorización'!$E$5:$F$8,2,FALSE)*'Criterios de priorización'!$D$5,0)+IFERROR(VLOOKUP(X34,'Criterios de priorización'!$E$9:$F$12,2,FALSE)*'Criterios de priorización'!$D$9,0)+IFERROR(VLOOKUP(V34,'Criterios de priorización'!$E$13:$F$18,2,FALSE)*'Criterios de priorización'!$D$13,0)+IFERROR(VLOOKUP(U34,'Criterios de priorización'!$E$19:$F$22,2,FALSE)*'Criterios de priorización'!$D$19,0)</f>
        <v>1.4</v>
      </c>
    </row>
    <row r="35" spans="1:27">
      <c r="A35">
        <v>444</v>
      </c>
      <c r="B35" s="441" t="s">
        <v>460</v>
      </c>
      <c r="C35" s="441" t="s">
        <v>460</v>
      </c>
      <c r="D35" t="s">
        <v>236</v>
      </c>
      <c r="E35" t="s">
        <v>286</v>
      </c>
      <c r="F35" t="s">
        <v>461</v>
      </c>
      <c r="G35" t="s">
        <v>462</v>
      </c>
      <c r="H35" t="s">
        <v>134</v>
      </c>
      <c r="I35" t="s">
        <v>240</v>
      </c>
      <c r="J35" t="s">
        <v>463</v>
      </c>
      <c r="K35" s="444" t="s">
        <v>464</v>
      </c>
      <c r="L35" t="s">
        <v>63</v>
      </c>
      <c r="M35" s="441">
        <v>46338</v>
      </c>
      <c r="N35" t="s">
        <v>15</v>
      </c>
      <c r="O35">
        <v>0</v>
      </c>
      <c r="P35" s="569">
        <v>0</v>
      </c>
      <c r="Q35" t="s">
        <v>111</v>
      </c>
      <c r="R35" t="s">
        <v>465</v>
      </c>
      <c r="S35" t="s">
        <v>466</v>
      </c>
      <c r="T35" t="s">
        <v>467</v>
      </c>
      <c r="U35" t="s">
        <v>44</v>
      </c>
      <c r="V35" t="s">
        <v>36</v>
      </c>
      <c r="W35" t="s">
        <v>15</v>
      </c>
      <c r="X35" t="s">
        <v>28</v>
      </c>
      <c r="Y35" t="s">
        <v>468</v>
      </c>
      <c r="Z35" s="444" t="s">
        <v>469</v>
      </c>
      <c r="AA35" s="445">
        <f>IFERROR(VLOOKUP(N35,'Criterios de priorización'!$E$3:$F$4,2,FALSE)*'Criterios de priorización'!$D$3,0)+IFERROR(VLOOKUP(Q35,'Criterios de priorización'!$E$5:$F$8,2,FALSE)*'Criterios de priorización'!$D$5,0)+IFERROR(VLOOKUP(X35,'Criterios de priorización'!$E$9:$F$12,2,FALSE)*'Criterios de priorización'!$D$9,0)+IFERROR(VLOOKUP(V35,'Criterios de priorización'!$E$13:$F$18,2,FALSE)*'Criterios de priorización'!$D$13,0)+IFERROR(VLOOKUP(U35,'Criterios de priorización'!$E$19:$F$22,2,FALSE)*'Criterios de priorización'!$D$19,0)</f>
        <v>0.60000000000000009</v>
      </c>
    </row>
  </sheetData>
  <sheetProtection algorithmName="SHA-512" hashValue="Vju1lfBVFhNhoV0MlvoKhWsKSPICfdY7/ayYPggupucB+zgQk3dSkqGj1uLFbMIZdsSZpLnBHA1XelyIe70ILw==" saltValue="3lml6Yv60cMjP99di+Oe2g==" spinCount="100000" sheet="1" objects="1" scenarios="1"/>
  <protectedRanges>
    <protectedRange algorithmName="SHA-512" hashValue="22rEZDOLaaAzExp0xxQCGNby3L6gXjGHIg9yH60f4Eq8XFziCgY0/JIYc2E2Nq4g+VRVZfuCR88Vp60KM5L1Fw==" saltValue="qJpW/Ecdk5+EDugQ3hU7fw==" spinCount="100000" sqref="A1:J1 T1:Z1 L1:R1" name="Rango1_5"/>
    <protectedRange algorithmName="SHA-512" hashValue="22rEZDOLaaAzExp0xxQCGNby3L6gXjGHIg9yH60f4Eq8XFziCgY0/JIYc2E2Nq4g+VRVZfuCR88Vp60KM5L1Fw==" saltValue="qJpW/Ecdk5+EDugQ3hU7fw==" spinCount="100000" sqref="K1" name="Rango1_1"/>
  </protectedRanges>
  <hyperlinks>
    <hyperlink ref="K13" r:id="rId1" display="https://educorpperu.sharepoint.com/sites/ITCS/Documentos%20compartidos/Aplicaciones/Microsoft%20Forms/REGISTRO%20DE%20INICIATIVAS%20-%20GESTI%C3%93N%20DE%20LA%20DEMANDA%20V3/Aprobaci%C3%B3n%20de%20la%20iniciativa%20por%20el%20VP%20del%20%C3%A1rea%20sol/olk_UlOLAiv8Qh_Jos%C3%A9%20Paredes%20Herbozo.png" xr:uid="{28F6CFCD-7FC4-4303-BFFF-DA80864191AA}"/>
    <hyperlink ref="Z13" r:id="rId2" xr:uid="{E6A1110F-AB98-4D80-B603-6E0D9C43008B}"/>
    <hyperlink ref="K19" r:id="rId3" display="https://educorpperu.sharepoint.com/sites/ITCS/Documentos%20compartidos/Aplicaciones/Microsoft%20Forms/REGISTRO%20DE%20INICIATIVAS%20-%20GESTI%C3%93N%20DE%20LA%20DEMANDA%20V3/Aprobaci%C3%B3n%20de%20la%20iniciativa%20por%20el%20VP%20del%20%C3%A1rea%20sol/Aprobaci%C3%B3n_Oscar%20Porras%20Cardena.pdf" xr:uid="{C7CCC994-F119-44EA-93FC-C205800D2E83}"/>
  </hyperlinks>
  <pageMargins left="0.7" right="0.7" top="0.75" bottom="0.75" header="0.3" footer="0.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B9E8B-CD8A-4616-ACAA-E5EC5932B5CD}">
  <sheetPr>
    <tabColor theme="4" tint="-0.249977111117893"/>
  </sheetPr>
  <dimension ref="A1:FA9"/>
  <sheetViews>
    <sheetView zoomScale="70" zoomScaleNormal="70" workbookViewId="0">
      <pane xSplit="7" ySplit="1" topLeftCell="AM2" activePane="bottomRight" state="frozen"/>
      <selection pane="bottomRight" activeCell="AP2" sqref="AP2"/>
      <selection pane="bottomLeft" activeCell="A2" sqref="A2"/>
      <selection pane="topRight" activeCell="H1" sqref="H1"/>
    </sheetView>
  </sheetViews>
  <sheetFormatPr defaultColWidth="10.85546875" defaultRowHeight="15" customHeight="1"/>
  <cols>
    <col min="1" max="1" width="7.140625" style="7" customWidth="1"/>
    <col min="2" max="2" width="15.7109375" style="127" hidden="1" customWidth="1"/>
    <col min="3" max="3" width="16.140625" style="127" hidden="1" customWidth="1"/>
    <col min="4" max="4" width="23.42578125" style="7" hidden="1" customWidth="1"/>
    <col min="5" max="5" width="24.42578125" style="7" customWidth="1"/>
    <col min="6" max="6" width="33.42578125" style="7" customWidth="1"/>
    <col min="7" max="7" width="49.85546875" style="7" customWidth="1"/>
    <col min="8" max="8" width="11.42578125" style="7" customWidth="1"/>
    <col min="9" max="9" width="28.140625" style="7" customWidth="1"/>
    <col min="10" max="10" width="33.140625" style="7" customWidth="1"/>
    <col min="11" max="11" width="64.28515625" style="7" customWidth="1"/>
    <col min="12" max="12" width="13" style="7" customWidth="1"/>
    <col min="13" max="13" width="17" style="7" customWidth="1"/>
    <col min="14" max="14" width="13.42578125" style="7" customWidth="1"/>
    <col min="15" max="15" width="15" style="127" customWidth="1"/>
    <col min="16" max="16" width="9.140625" style="7" bestFit="1" customWidth="1"/>
    <col min="17" max="17" width="14" style="7" customWidth="1"/>
    <col min="18" max="18" width="85.7109375" style="7" customWidth="1"/>
    <col min="19" max="19" width="46.7109375" style="7" customWidth="1"/>
    <col min="20" max="20" width="22.85546875" style="7" customWidth="1"/>
    <col min="21" max="21" width="18" style="7" customWidth="1"/>
    <col min="22" max="22" width="29.42578125" style="7" customWidth="1"/>
    <col min="23" max="23" width="22.42578125" style="7" customWidth="1"/>
    <col min="24" max="24" width="24.42578125" style="7" customWidth="1"/>
    <col min="25" max="25" width="37.42578125" style="7" customWidth="1"/>
    <col min="26" max="26" width="64.42578125" style="7" customWidth="1"/>
    <col min="27" max="27" width="23" style="7" customWidth="1"/>
    <col min="28" max="28" width="31.42578125" style="45" customWidth="1"/>
    <col min="29" max="29" width="22" style="7" customWidth="1"/>
    <col min="30" max="30" width="18.28515625" style="7" customWidth="1"/>
    <col min="31" max="31" width="16" style="7" customWidth="1"/>
    <col min="32" max="32" width="14.140625" style="7" customWidth="1"/>
    <col min="33" max="33" width="15.140625" style="7" customWidth="1"/>
    <col min="34" max="36" width="9.140625" style="7" customWidth="1"/>
    <col min="37" max="37" width="14.42578125" style="7" customWidth="1"/>
    <col min="38" max="40" width="12" style="7" customWidth="1"/>
    <col min="41" max="41" width="16.5703125" style="382" customWidth="1"/>
    <col min="42" max="42" width="40.5703125" style="107" customWidth="1"/>
    <col min="43" max="43" width="55.42578125" style="107" customWidth="1"/>
    <col min="44" max="54" width="10.85546875" style="7"/>
    <col min="55" max="16384" width="10.85546875" style="4"/>
  </cols>
  <sheetData>
    <row r="1" spans="1:157" ht="30.75" customHeight="1">
      <c r="A1" s="129" t="s">
        <v>82</v>
      </c>
      <c r="B1" s="130" t="s">
        <v>83</v>
      </c>
      <c r="C1" s="130" t="s">
        <v>84</v>
      </c>
      <c r="D1" s="130" t="s">
        <v>85</v>
      </c>
      <c r="E1" s="130" t="s">
        <v>86</v>
      </c>
      <c r="F1" s="130" t="s">
        <v>87</v>
      </c>
      <c r="G1" s="130" t="s">
        <v>88</v>
      </c>
      <c r="H1" s="130" t="s">
        <v>89</v>
      </c>
      <c r="I1" s="130" t="s">
        <v>90</v>
      </c>
      <c r="J1" s="130" t="s">
        <v>91</v>
      </c>
      <c r="K1" s="130" t="s">
        <v>92</v>
      </c>
      <c r="L1" s="130" t="s">
        <v>51</v>
      </c>
      <c r="M1" s="130" t="s">
        <v>93</v>
      </c>
      <c r="N1" s="130" t="s">
        <v>11</v>
      </c>
      <c r="O1" s="130" t="s">
        <v>94</v>
      </c>
      <c r="P1" s="130" t="s">
        <v>95</v>
      </c>
      <c r="Q1" s="130" t="s">
        <v>16</v>
      </c>
      <c r="R1" s="130" t="s">
        <v>96</v>
      </c>
      <c r="S1" s="130" t="s">
        <v>97</v>
      </c>
      <c r="T1" s="130" t="s">
        <v>98</v>
      </c>
      <c r="U1" s="130" t="s">
        <v>38</v>
      </c>
      <c r="V1" s="130" t="s">
        <v>29</v>
      </c>
      <c r="W1" s="130" t="s">
        <v>99</v>
      </c>
      <c r="X1" s="130" t="s">
        <v>22</v>
      </c>
      <c r="Y1" s="130" t="s">
        <v>100</v>
      </c>
      <c r="Z1" s="131" t="s">
        <v>101</v>
      </c>
      <c r="AA1" s="374" t="s">
        <v>470</v>
      </c>
      <c r="AB1" s="99" t="s">
        <v>49</v>
      </c>
      <c r="AC1" s="99" t="s">
        <v>471</v>
      </c>
      <c r="AD1" s="209" t="s">
        <v>472</v>
      </c>
      <c r="AE1" s="118" t="s">
        <v>473</v>
      </c>
      <c r="AF1" s="119" t="s">
        <v>474</v>
      </c>
      <c r="AG1" s="119" t="s">
        <v>475</v>
      </c>
      <c r="AH1" s="118" t="s">
        <v>476</v>
      </c>
      <c r="AI1" s="120" t="s">
        <v>477</v>
      </c>
      <c r="AJ1" s="121" t="s">
        <v>478</v>
      </c>
      <c r="AK1" s="118" t="s">
        <v>479</v>
      </c>
      <c r="AL1" s="118" t="s">
        <v>480</v>
      </c>
      <c r="AM1" s="118" t="s">
        <v>481</v>
      </c>
      <c r="AN1" s="118" t="s">
        <v>482</v>
      </c>
      <c r="AO1" s="375" t="s">
        <v>483</v>
      </c>
      <c r="AP1" s="201" t="s">
        <v>484</v>
      </c>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row>
    <row r="2" spans="1:157" ht="98.25" customHeight="1">
      <c r="A2" s="138">
        <v>144</v>
      </c>
      <c r="B2" s="136">
        <v>46153.673692129603</v>
      </c>
      <c r="C2" s="136">
        <v>46153.701365740701</v>
      </c>
      <c r="D2" s="138" t="s">
        <v>485</v>
      </c>
      <c r="E2" s="138" t="s">
        <v>486</v>
      </c>
      <c r="F2" s="135" t="s">
        <v>487</v>
      </c>
      <c r="G2" s="135" t="s">
        <v>488</v>
      </c>
      <c r="H2" s="138" t="s">
        <v>134</v>
      </c>
      <c r="I2" s="135" t="s">
        <v>135</v>
      </c>
      <c r="J2" s="135" t="s">
        <v>489</v>
      </c>
      <c r="K2" s="376" t="s">
        <v>490</v>
      </c>
      <c r="L2" s="135" t="s">
        <v>57</v>
      </c>
      <c r="M2" s="136">
        <v>46185</v>
      </c>
      <c r="N2" s="138" t="s">
        <v>15</v>
      </c>
      <c r="O2" s="138">
        <v>0</v>
      </c>
      <c r="P2" s="138"/>
      <c r="Q2" s="139" t="s">
        <v>111</v>
      </c>
      <c r="R2" s="135" t="s">
        <v>491</v>
      </c>
      <c r="S2" s="222" t="s">
        <v>492</v>
      </c>
      <c r="T2" s="135" t="s">
        <v>493</v>
      </c>
      <c r="U2" s="135" t="s">
        <v>41</v>
      </c>
      <c r="V2" s="140" t="s">
        <v>36</v>
      </c>
      <c r="W2" s="138" t="s">
        <v>494</v>
      </c>
      <c r="X2" s="133" t="s">
        <v>495</v>
      </c>
      <c r="Y2" s="133" t="s">
        <v>496</v>
      </c>
      <c r="Z2" s="376" t="s">
        <v>497</v>
      </c>
      <c r="AA2" s="377">
        <v>1.05</v>
      </c>
      <c r="AB2" s="210" t="s">
        <v>58</v>
      </c>
      <c r="AC2" s="212" t="s">
        <v>498</v>
      </c>
      <c r="AD2" s="211">
        <v>46183</v>
      </c>
      <c r="AE2" s="250" t="s">
        <v>3</v>
      </c>
      <c r="AF2" s="251"/>
      <c r="AG2" s="206"/>
      <c r="AH2" s="250"/>
      <c r="AI2" s="252"/>
      <c r="AJ2" s="253"/>
      <c r="AK2" s="378"/>
      <c r="AL2" s="379"/>
      <c r="AM2" s="380"/>
      <c r="AN2" s="380"/>
      <c r="AO2" s="381" t="s">
        <v>499</v>
      </c>
      <c r="AP2" s="262" t="s">
        <v>500</v>
      </c>
    </row>
    <row r="3" spans="1:157" ht="269.25" customHeight="1">
      <c r="A3" s="138">
        <v>341</v>
      </c>
      <c r="B3" s="136">
        <v>46239.487627314797</v>
      </c>
      <c r="C3" s="136">
        <v>46239.506608796299</v>
      </c>
      <c r="D3" s="138" t="s">
        <v>130</v>
      </c>
      <c r="E3" s="138" t="s">
        <v>131</v>
      </c>
      <c r="F3" s="135" t="s">
        <v>501</v>
      </c>
      <c r="G3" s="135" t="s">
        <v>502</v>
      </c>
      <c r="H3" s="138" t="s">
        <v>134</v>
      </c>
      <c r="I3" s="135" t="s">
        <v>135</v>
      </c>
      <c r="J3" s="135" t="s">
        <v>503</v>
      </c>
      <c r="K3" s="376" t="s">
        <v>504</v>
      </c>
      <c r="L3" s="135" t="s">
        <v>61</v>
      </c>
      <c r="M3" s="136">
        <v>46266</v>
      </c>
      <c r="N3" s="138" t="s">
        <v>15</v>
      </c>
      <c r="O3" s="138">
        <v>0</v>
      </c>
      <c r="P3" s="138">
        <v>0</v>
      </c>
      <c r="Q3" s="139" t="s">
        <v>18</v>
      </c>
      <c r="R3" s="135" t="s">
        <v>505</v>
      </c>
      <c r="S3" s="222" t="s">
        <v>506</v>
      </c>
      <c r="T3" s="135" t="s">
        <v>507</v>
      </c>
      <c r="U3" s="135" t="s">
        <v>42</v>
      </c>
      <c r="V3" s="140" t="s">
        <v>36</v>
      </c>
      <c r="W3" s="138" t="s">
        <v>15</v>
      </c>
      <c r="X3" s="133" t="s">
        <v>28</v>
      </c>
      <c r="Y3" s="133" t="s">
        <v>508</v>
      </c>
      <c r="Z3" s="376" t="s">
        <v>509</v>
      </c>
      <c r="AA3" s="377">
        <v>2.7</v>
      </c>
      <c r="AB3" s="210" t="s">
        <v>72</v>
      </c>
      <c r="AC3" s="212" t="s">
        <v>498</v>
      </c>
      <c r="AD3" s="211">
        <v>46247</v>
      </c>
      <c r="AE3" s="250"/>
      <c r="AF3" s="251"/>
      <c r="AG3" s="206" t="s">
        <v>510</v>
      </c>
      <c r="AH3" s="250"/>
      <c r="AI3" s="252"/>
      <c r="AJ3" s="253"/>
      <c r="AK3" s="378"/>
      <c r="AL3" s="379"/>
      <c r="AM3" s="380"/>
      <c r="AN3" s="380"/>
      <c r="AO3" s="381" t="s">
        <v>499</v>
      </c>
      <c r="AP3" s="262" t="s">
        <v>511</v>
      </c>
    </row>
    <row r="4" spans="1:157" ht="159" customHeight="1">
      <c r="A4" s="138">
        <v>375</v>
      </c>
      <c r="B4" s="136">
        <v>46258.982870370397</v>
      </c>
      <c r="C4" s="136">
        <v>46259.002152777801</v>
      </c>
      <c r="D4" s="138" t="s">
        <v>512</v>
      </c>
      <c r="E4" s="138" t="s">
        <v>513</v>
      </c>
      <c r="F4" s="135" t="s">
        <v>514</v>
      </c>
      <c r="G4" s="135" t="s">
        <v>515</v>
      </c>
      <c r="H4" s="138" t="s">
        <v>134</v>
      </c>
      <c r="I4" s="135" t="s">
        <v>516</v>
      </c>
      <c r="J4" s="135" t="s">
        <v>517</v>
      </c>
      <c r="K4" s="137" t="s">
        <v>518</v>
      </c>
      <c r="L4" s="135" t="s">
        <v>57</v>
      </c>
      <c r="M4" s="136">
        <v>46280</v>
      </c>
      <c r="N4" s="138" t="s">
        <v>15</v>
      </c>
      <c r="O4" s="138">
        <v>0</v>
      </c>
      <c r="P4" s="138">
        <v>0</v>
      </c>
      <c r="Q4" s="139" t="s">
        <v>111</v>
      </c>
      <c r="R4" s="135" t="s">
        <v>519</v>
      </c>
      <c r="S4" s="222" t="s">
        <v>520</v>
      </c>
      <c r="T4" s="135" t="s">
        <v>521</v>
      </c>
      <c r="U4" s="135" t="s">
        <v>41</v>
      </c>
      <c r="V4" s="140" t="s">
        <v>36</v>
      </c>
      <c r="W4" s="138" t="s">
        <v>15</v>
      </c>
      <c r="X4" s="133" t="s">
        <v>28</v>
      </c>
      <c r="Y4" s="133" t="s">
        <v>522</v>
      </c>
      <c r="Z4" s="137" t="s">
        <v>523</v>
      </c>
      <c r="AA4" s="377">
        <v>1.2</v>
      </c>
      <c r="AB4" s="210" t="s">
        <v>62</v>
      </c>
      <c r="AC4" s="212" t="s">
        <v>498</v>
      </c>
      <c r="AD4" s="211">
        <v>46260</v>
      </c>
      <c r="AE4" s="250"/>
      <c r="AF4" s="251"/>
      <c r="AG4" s="206" t="s">
        <v>510</v>
      </c>
      <c r="AH4" s="250"/>
      <c r="AI4" s="252"/>
      <c r="AJ4" s="253"/>
      <c r="AK4" s="378"/>
      <c r="AL4" s="379"/>
      <c r="AM4" s="380"/>
      <c r="AN4" s="380"/>
      <c r="AO4" s="381" t="s">
        <v>499</v>
      </c>
      <c r="AP4" s="262" t="s">
        <v>524</v>
      </c>
    </row>
    <row r="5" spans="1:157" ht="223.5" customHeight="1">
      <c r="A5" s="138">
        <v>269</v>
      </c>
      <c r="B5" s="136">
        <v>46211.677743055603</v>
      </c>
      <c r="C5" s="136">
        <v>46211.687268518501</v>
      </c>
      <c r="D5" s="138" t="s">
        <v>485</v>
      </c>
      <c r="E5" s="138" t="s">
        <v>486</v>
      </c>
      <c r="F5" s="135" t="s">
        <v>525</v>
      </c>
      <c r="G5" s="135" t="s">
        <v>526</v>
      </c>
      <c r="H5" s="138" t="s">
        <v>134</v>
      </c>
      <c r="I5" s="135" t="s">
        <v>135</v>
      </c>
      <c r="J5" s="135" t="s">
        <v>527</v>
      </c>
      <c r="K5" s="137" t="s">
        <v>528</v>
      </c>
      <c r="L5" s="135" t="s">
        <v>57</v>
      </c>
      <c r="M5" s="136">
        <v>46353</v>
      </c>
      <c r="N5" s="138" t="s">
        <v>15</v>
      </c>
      <c r="O5" s="138">
        <v>0</v>
      </c>
      <c r="P5" s="138">
        <v>0</v>
      </c>
      <c r="Q5" s="139" t="s">
        <v>111</v>
      </c>
      <c r="R5" s="135" t="s">
        <v>529</v>
      </c>
      <c r="S5" s="222" t="s">
        <v>530</v>
      </c>
      <c r="T5" s="135" t="s">
        <v>531</v>
      </c>
      <c r="U5" s="135" t="s">
        <v>41</v>
      </c>
      <c r="V5" s="140" t="s">
        <v>33</v>
      </c>
      <c r="W5" s="138" t="s">
        <v>15</v>
      </c>
      <c r="X5" s="133" t="s">
        <v>28</v>
      </c>
      <c r="Y5" s="133" t="s">
        <v>532</v>
      </c>
      <c r="Z5" s="137" t="s">
        <v>533</v>
      </c>
      <c r="AA5" s="377">
        <v>1.4</v>
      </c>
      <c r="AB5" s="210" t="s">
        <v>58</v>
      </c>
      <c r="AC5" s="212" t="s">
        <v>498</v>
      </c>
      <c r="AD5" s="211">
        <v>46212</v>
      </c>
      <c r="AE5" s="250" t="s">
        <v>2</v>
      </c>
      <c r="AF5" s="251">
        <v>46268</v>
      </c>
      <c r="AG5" s="206">
        <v>46296</v>
      </c>
      <c r="AH5" s="250">
        <v>1</v>
      </c>
      <c r="AI5" s="252"/>
      <c r="AJ5" s="253"/>
      <c r="AK5" s="378"/>
      <c r="AL5" s="379" t="s">
        <v>534</v>
      </c>
      <c r="AM5" s="380" t="s">
        <v>535</v>
      </c>
      <c r="AN5" s="380" t="s">
        <v>536</v>
      </c>
      <c r="AO5" s="381" t="s">
        <v>537</v>
      </c>
      <c r="AP5" s="262" t="s">
        <v>538</v>
      </c>
    </row>
    <row r="6" spans="1:157" ht="79.5" customHeight="1">
      <c r="A6" s="138">
        <v>349</v>
      </c>
      <c r="B6" s="136">
        <v>46245.667395833298</v>
      </c>
      <c r="C6" s="136">
        <v>46245.693344907399</v>
      </c>
      <c r="D6" s="138" t="s">
        <v>485</v>
      </c>
      <c r="E6" s="138" t="s">
        <v>486</v>
      </c>
      <c r="F6" s="135" t="s">
        <v>539</v>
      </c>
      <c r="G6" s="135" t="s">
        <v>540</v>
      </c>
      <c r="H6" s="138" t="s">
        <v>107</v>
      </c>
      <c r="I6" s="135" t="s">
        <v>332</v>
      </c>
      <c r="J6" s="135" t="s">
        <v>541</v>
      </c>
      <c r="K6" s="137" t="s">
        <v>542</v>
      </c>
      <c r="L6" s="135" t="s">
        <v>57</v>
      </c>
      <c r="M6" s="136">
        <v>46318</v>
      </c>
      <c r="N6" s="138" t="s">
        <v>15</v>
      </c>
      <c r="O6" s="138">
        <v>0</v>
      </c>
      <c r="P6" s="138">
        <v>0</v>
      </c>
      <c r="Q6" s="139" t="s">
        <v>111</v>
      </c>
      <c r="R6" s="135" t="s">
        <v>543</v>
      </c>
      <c r="S6" s="222" t="s">
        <v>544</v>
      </c>
      <c r="T6" s="135" t="s">
        <v>545</v>
      </c>
      <c r="U6" s="135" t="s">
        <v>41</v>
      </c>
      <c r="V6" s="140" t="s">
        <v>34</v>
      </c>
      <c r="W6" s="138" t="s">
        <v>15</v>
      </c>
      <c r="X6" s="133" t="s">
        <v>27</v>
      </c>
      <c r="Y6" s="133" t="s">
        <v>546</v>
      </c>
      <c r="Z6" s="137" t="s">
        <v>547</v>
      </c>
      <c r="AA6" s="377">
        <v>1.45</v>
      </c>
      <c r="AB6" s="210" t="s">
        <v>58</v>
      </c>
      <c r="AC6" s="212" t="s">
        <v>498</v>
      </c>
      <c r="AD6" s="211">
        <v>46246</v>
      </c>
      <c r="AE6" s="250" t="s">
        <v>3</v>
      </c>
      <c r="AF6" s="251">
        <v>46280</v>
      </c>
      <c r="AG6" s="206">
        <v>46294</v>
      </c>
      <c r="AH6" s="250"/>
      <c r="AI6" s="252"/>
      <c r="AJ6" s="253"/>
      <c r="AK6" s="378"/>
      <c r="AL6" s="379"/>
      <c r="AM6" s="380"/>
      <c r="AN6" s="380"/>
      <c r="AO6" s="381" t="s">
        <v>537</v>
      </c>
      <c r="AP6" s="262" t="s">
        <v>548</v>
      </c>
    </row>
    <row r="7" spans="1:157" ht="67.5" customHeight="1">
      <c r="A7" s="138">
        <v>357</v>
      </c>
      <c r="B7" s="136">
        <v>46248.486365740697</v>
      </c>
      <c r="C7" s="136">
        <v>46248.505763888897</v>
      </c>
      <c r="D7" s="138" t="s">
        <v>485</v>
      </c>
      <c r="E7" s="138" t="s">
        <v>486</v>
      </c>
      <c r="F7" s="135" t="s">
        <v>549</v>
      </c>
      <c r="G7" s="135" t="s">
        <v>550</v>
      </c>
      <c r="H7" s="138" t="s">
        <v>107</v>
      </c>
      <c r="I7" s="135" t="s">
        <v>332</v>
      </c>
      <c r="J7" s="135" t="s">
        <v>541</v>
      </c>
      <c r="K7" s="137" t="s">
        <v>551</v>
      </c>
      <c r="L7" s="135" t="s">
        <v>57</v>
      </c>
      <c r="M7" s="136">
        <v>46318</v>
      </c>
      <c r="N7" s="138" t="s">
        <v>15</v>
      </c>
      <c r="O7" s="138">
        <v>0</v>
      </c>
      <c r="P7" s="138">
        <v>0</v>
      </c>
      <c r="Q7" s="139" t="s">
        <v>111</v>
      </c>
      <c r="R7" s="135" t="s">
        <v>552</v>
      </c>
      <c r="S7" s="222" t="s">
        <v>553</v>
      </c>
      <c r="T7" s="135" t="s">
        <v>554</v>
      </c>
      <c r="U7" s="135" t="s">
        <v>41</v>
      </c>
      <c r="V7" s="140" t="s">
        <v>34</v>
      </c>
      <c r="W7" s="138" t="s">
        <v>15</v>
      </c>
      <c r="X7" s="133" t="s">
        <v>27</v>
      </c>
      <c r="Y7" s="133" t="s">
        <v>555</v>
      </c>
      <c r="Z7" s="137" t="s">
        <v>556</v>
      </c>
      <c r="AA7" s="377">
        <v>1.45</v>
      </c>
      <c r="AB7" s="210" t="s">
        <v>58</v>
      </c>
      <c r="AC7" s="212" t="s">
        <v>498</v>
      </c>
      <c r="AD7" s="211">
        <v>46251</v>
      </c>
      <c r="AE7" s="250" t="s">
        <v>3</v>
      </c>
      <c r="AF7" s="251">
        <v>46266</v>
      </c>
      <c r="AG7" s="206">
        <v>46280</v>
      </c>
      <c r="AH7" s="250"/>
      <c r="AI7" s="252"/>
      <c r="AJ7" s="253"/>
      <c r="AK7" s="378"/>
      <c r="AL7" s="379"/>
      <c r="AM7" s="380"/>
      <c r="AN7" s="380"/>
      <c r="AO7" s="381" t="s">
        <v>537</v>
      </c>
      <c r="AP7" s="262" t="s">
        <v>557</v>
      </c>
    </row>
    <row r="8" spans="1:157" ht="82.5" customHeight="1">
      <c r="A8" s="138">
        <v>432</v>
      </c>
      <c r="B8" s="136">
        <v>46366.774247685185</v>
      </c>
      <c r="C8" s="136">
        <v>46366.774247685185</v>
      </c>
      <c r="D8" s="135" t="s">
        <v>103</v>
      </c>
      <c r="E8" s="135" t="s">
        <v>104</v>
      </c>
      <c r="F8" s="135" t="s">
        <v>340</v>
      </c>
      <c r="G8" s="138" t="s">
        <v>341</v>
      </c>
      <c r="H8" s="138" t="s">
        <v>121</v>
      </c>
      <c r="I8" s="138" t="s">
        <v>240</v>
      </c>
      <c r="J8" s="138" t="s">
        <v>342</v>
      </c>
      <c r="K8" s="556" t="s">
        <v>343</v>
      </c>
      <c r="L8" s="138" t="s">
        <v>53</v>
      </c>
      <c r="M8" s="136">
        <v>46356</v>
      </c>
      <c r="N8" s="138" t="s">
        <v>15</v>
      </c>
      <c r="O8" s="138">
        <v>0</v>
      </c>
      <c r="P8" s="138">
        <v>0</v>
      </c>
      <c r="Q8" s="138" t="s">
        <v>111</v>
      </c>
      <c r="R8" s="138" t="s">
        <v>344</v>
      </c>
      <c r="S8" s="554" t="s">
        <v>345</v>
      </c>
      <c r="T8" s="138" t="s">
        <v>346</v>
      </c>
      <c r="U8" s="138" t="s">
        <v>41</v>
      </c>
      <c r="V8" s="138" t="s">
        <v>34</v>
      </c>
      <c r="W8" s="138" t="s">
        <v>15</v>
      </c>
      <c r="X8" s="138" t="s">
        <v>28</v>
      </c>
      <c r="Y8" s="138" t="s">
        <v>347</v>
      </c>
      <c r="Z8" s="557" t="s">
        <v>348</v>
      </c>
      <c r="AA8" s="555">
        <f>IFERROR(VLOOKUP(N8,'Criterios de priorización'!$E$3:$F$4,2,FALSE)*'Criterios de priorización'!$D$3,0)+IFERROR(VLOOKUP(Q8,'Criterios de priorización'!$E$5:$F$8,2,FALSE)*'Criterios de priorización'!$D$5,0)+IFERROR(VLOOKUP(X8,'Criterios de priorización'!$E$9:$F$12,2,FALSE)*'Criterios de priorización'!$D$9,0)+IFERROR(VLOOKUP(V8,'Criterios de priorización'!$E$13:$F$18,2,FALSE)*'Criterios de priorización'!$D$13,0)+IFERROR(VLOOKUP(U8,'Criterios de priorización'!$E$19:$F$22,2,FALSE)*'Criterios de priorización'!$D$19,0)</f>
        <v>1.3</v>
      </c>
      <c r="AB8" s="210" t="s">
        <v>558</v>
      </c>
      <c r="AC8" s="326" t="s">
        <v>559</v>
      </c>
      <c r="AD8" s="211">
        <v>46307</v>
      </c>
      <c r="AE8" s="91"/>
      <c r="AF8" s="102"/>
      <c r="AG8" s="206" t="str">
        <f>IF(AD8="","Pendiente fecha de asignación de LD",IF(AF8="","",WORKDAY(AF8,IF(AE8="Alta",20,IF(AE8="Media",10,5)))))</f>
        <v/>
      </c>
      <c r="AH8" s="91"/>
      <c r="AI8" s="104"/>
      <c r="AJ8" s="103"/>
      <c r="AK8" s="214"/>
      <c r="AL8" s="217"/>
      <c r="AM8" s="218"/>
      <c r="AN8" s="218"/>
      <c r="AO8" s="218" t="s">
        <v>560</v>
      </c>
      <c r="AP8" s="218" t="s">
        <v>561</v>
      </c>
    </row>
    <row r="9" spans="1:157" ht="14.45">
      <c r="Z9" s="107"/>
      <c r="AA9" s="107"/>
      <c r="AE9" s="107"/>
      <c r="AF9" s="107"/>
      <c r="AH9" s="107"/>
      <c r="AI9" s="107"/>
      <c r="AJ9" s="107"/>
      <c r="AK9" s="107"/>
      <c r="AL9" s="107"/>
      <c r="AM9" s="107"/>
      <c r="AN9" s="107"/>
      <c r="AO9" s="77"/>
    </row>
  </sheetData>
  <sheetProtection algorithmName="SHA-512" hashValue="/ubxn7/d9+1hsmF0whcqgwZkJClYyXA0KS+L8mqhb8VqoA3NfJnuA2Wpw/d31qE3jNz7KZ6CfM5gcvoIa7pFVw==" saltValue="xqNFvrm8f4z1tIkhhuTpwg==" spinCount="100000" sheet="1" objects="1" scenarios="1" autoFilter="0"/>
  <protectedRanges>
    <protectedRange algorithmName="SHA-512" hashValue="22rEZDOLaaAzExp0xxQCGNby3L6gXjGHIg9yH60f4Eq8XFziCgY0/JIYc2E2Nq4g+VRVZfuCR88Vp60KM5L1Fw==" saltValue="qJpW/Ecdk5+EDugQ3hU7fw==" spinCount="100000" sqref="A1:J1 L1:AA1" name="Rango1_5"/>
    <protectedRange algorithmName="SHA-512" hashValue="22rEZDOLaaAzExp0xxQCGNby3L6gXjGHIg9yH60f4Eq8XFziCgY0/JIYc2E2Nq4g+VRVZfuCR88Vp60KM5L1Fw==" saltValue="qJpW/Ecdk5+EDugQ3hU7fw==" spinCount="100000" sqref="K1" name="Rango1_1_1"/>
  </protectedRanges>
  <autoFilter ref="A1:AP7" xr:uid="{A0CB9E8B-CD8A-4616-ACAA-E5EC5932B5CD}"/>
  <pageMargins left="0.7" right="0.7" top="0.75" bottom="0.75" header="0.3" footer="0.3"/>
  <headerFooter>
    <oddFooter>&amp;C_x000D_&amp;1#&amp;"Aptos"&amp;7&amp;K000000 Uso Público de Laureate Perú — Se compartir externamente, información no sensible.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5521-A973-4EBC-930E-5DF1CF46E120}">
  <sheetPr filterMode="1">
    <tabColor theme="5" tint="-0.249977111117893"/>
  </sheetPr>
  <dimension ref="A1:FA81"/>
  <sheetViews>
    <sheetView tabSelected="1" zoomScale="80" zoomScaleNormal="80" workbookViewId="0">
      <pane xSplit="6" ySplit="1" topLeftCell="AC49" activePane="bottomRight" state="frozen"/>
      <selection pane="bottomRight" activeCell="Z89" sqref="Z89"/>
      <selection pane="bottomLeft" activeCell="A2" sqref="A2"/>
      <selection pane="topRight" activeCell="G1" sqref="G1"/>
    </sheetView>
  </sheetViews>
  <sheetFormatPr defaultColWidth="9.140625" defaultRowHeight="15" customHeight="1"/>
  <cols>
    <col min="1" max="1" width="16.140625" style="86" customWidth="1"/>
    <col min="2" max="3" width="16.140625" style="87" hidden="1" customWidth="1"/>
    <col min="4" max="4" width="16.140625" style="225" hidden="1" customWidth="1"/>
    <col min="5" max="5" width="30.7109375" style="225" bestFit="1" customWidth="1"/>
    <col min="6" max="6" width="37.28515625" style="225" customWidth="1"/>
    <col min="7" max="7" width="98.42578125" style="86" customWidth="1"/>
    <col min="8" max="9" width="40.42578125" style="86" customWidth="1"/>
    <col min="10" max="10" width="56.140625" style="86" customWidth="1"/>
    <col min="11" max="12" width="40.42578125" style="86" customWidth="1"/>
    <col min="13" max="13" width="40.42578125" style="87" customWidth="1"/>
    <col min="14" max="15" width="40.42578125" style="86" customWidth="1"/>
    <col min="16" max="16" width="12" style="86" customWidth="1"/>
    <col min="17" max="17" width="30" style="86" customWidth="1"/>
    <col min="18" max="18" width="98.28515625" style="86" customWidth="1"/>
    <col min="19" max="19" width="44.42578125" style="195" customWidth="1"/>
    <col min="20" max="22" width="30" style="86" customWidth="1"/>
    <col min="23" max="23" width="11.85546875" style="86" customWidth="1"/>
    <col min="24" max="24" width="40.140625" style="86" customWidth="1"/>
    <col min="25" max="25" width="65.140625" style="86" customWidth="1"/>
    <col min="26" max="26" width="30" style="93" customWidth="1"/>
    <col min="27" max="27" width="9.140625" style="204" customWidth="1"/>
    <col min="28" max="28" width="16" style="213" customWidth="1"/>
    <col min="29" max="29" width="26.42578125" style="86" customWidth="1"/>
    <col min="30" max="30" width="33.140625" style="86" customWidth="1"/>
    <col min="31" max="31" width="33.140625" style="93" customWidth="1"/>
    <col min="32" max="32" width="33.140625" style="89" customWidth="1"/>
    <col min="33" max="33" width="33.140625" style="87" customWidth="1"/>
    <col min="34" max="34" width="33.140625" style="93" customWidth="1"/>
    <col min="35" max="35" width="33.140625" style="96" customWidth="1"/>
    <col min="36" max="36" width="33.140625" style="97" customWidth="1"/>
    <col min="37" max="37" width="33.140625" style="98" customWidth="1"/>
    <col min="38" max="38" width="33.140625" style="93" customWidth="1"/>
    <col min="39" max="40" width="33.140625" style="98" customWidth="1"/>
    <col min="41" max="41" width="24.140625" style="93" customWidth="1"/>
    <col min="42" max="42" width="56.85546875" style="98" customWidth="1"/>
    <col min="43" max="43" width="9.140625" style="9" customWidth="1"/>
    <col min="44" max="16382" width="9.140625" style="9"/>
    <col min="16383" max="16383" width="9.140625" style="9" bestFit="1" customWidth="1"/>
    <col min="16384" max="16384" width="9.140625" style="9"/>
  </cols>
  <sheetData>
    <row r="1" spans="1:157" s="45" customFormat="1" ht="31.5" customHeight="1">
      <c r="A1" s="83" t="s">
        <v>82</v>
      </c>
      <c r="B1" s="84" t="s">
        <v>83</v>
      </c>
      <c r="C1" s="84" t="s">
        <v>84</v>
      </c>
      <c r="D1" s="83" t="s">
        <v>85</v>
      </c>
      <c r="E1" s="83" t="s">
        <v>86</v>
      </c>
      <c r="F1" s="83" t="s">
        <v>87</v>
      </c>
      <c r="G1" s="83" t="s">
        <v>88</v>
      </c>
      <c r="H1" s="83" t="s">
        <v>89</v>
      </c>
      <c r="I1" s="83" t="s">
        <v>90</v>
      </c>
      <c r="J1" s="83" t="s">
        <v>91</v>
      </c>
      <c r="K1" s="83" t="s">
        <v>562</v>
      </c>
      <c r="L1" s="83" t="s">
        <v>51</v>
      </c>
      <c r="M1" s="83" t="s">
        <v>93</v>
      </c>
      <c r="N1" s="83" t="s">
        <v>11</v>
      </c>
      <c r="O1" s="83" t="s">
        <v>563</v>
      </c>
      <c r="P1" s="83" t="s">
        <v>95</v>
      </c>
      <c r="Q1" s="83" t="s">
        <v>16</v>
      </c>
      <c r="R1" s="83" t="s">
        <v>96</v>
      </c>
      <c r="S1" s="196" t="s">
        <v>97</v>
      </c>
      <c r="T1" s="83" t="s">
        <v>98</v>
      </c>
      <c r="U1" s="83" t="s">
        <v>39</v>
      </c>
      <c r="V1" s="83" t="s">
        <v>29</v>
      </c>
      <c r="W1" s="83" t="s">
        <v>564</v>
      </c>
      <c r="X1" s="134" t="s">
        <v>22</v>
      </c>
      <c r="Y1" s="83" t="s">
        <v>100</v>
      </c>
      <c r="Z1" s="101" t="s">
        <v>565</v>
      </c>
      <c r="AA1" s="203" t="s">
        <v>470</v>
      </c>
      <c r="AB1" s="207" t="s">
        <v>49</v>
      </c>
      <c r="AC1" s="208" t="s">
        <v>471</v>
      </c>
      <c r="AD1" s="209" t="s">
        <v>472</v>
      </c>
      <c r="AE1" s="90" t="s">
        <v>566</v>
      </c>
      <c r="AF1" s="100" t="s">
        <v>474</v>
      </c>
      <c r="AG1" s="119" t="s">
        <v>475</v>
      </c>
      <c r="AH1" s="90" t="s">
        <v>476</v>
      </c>
      <c r="AI1" s="94" t="s">
        <v>567</v>
      </c>
      <c r="AJ1" s="95" t="s">
        <v>568</v>
      </c>
      <c r="AK1" s="90" t="s">
        <v>569</v>
      </c>
      <c r="AL1" s="90" t="s">
        <v>480</v>
      </c>
      <c r="AM1" s="90" t="s">
        <v>570</v>
      </c>
      <c r="AN1" s="90" t="s">
        <v>571</v>
      </c>
      <c r="AO1" s="90" t="s">
        <v>482</v>
      </c>
      <c r="AP1" s="90" t="s">
        <v>483</v>
      </c>
    </row>
    <row r="2" spans="1:157" ht="55.5" hidden="1" customHeight="1">
      <c r="A2" s="135">
        <v>135</v>
      </c>
      <c r="B2" s="136">
        <v>46148.721481481502</v>
      </c>
      <c r="C2" s="136">
        <v>46148.761435185203</v>
      </c>
      <c r="D2" s="135" t="s">
        <v>167</v>
      </c>
      <c r="E2" s="135" t="s">
        <v>168</v>
      </c>
      <c r="F2" s="135" t="s">
        <v>572</v>
      </c>
      <c r="G2" s="135" t="s">
        <v>573</v>
      </c>
      <c r="H2" s="135" t="s">
        <v>121</v>
      </c>
      <c r="I2" s="135" t="s">
        <v>108</v>
      </c>
      <c r="J2" s="135" t="s">
        <v>197</v>
      </c>
      <c r="K2" s="135" t="s">
        <v>574</v>
      </c>
      <c r="L2" s="138" t="s">
        <v>61</v>
      </c>
      <c r="M2" s="136">
        <v>46203</v>
      </c>
      <c r="N2" s="138" t="s">
        <v>15</v>
      </c>
      <c r="O2" s="138">
        <v>0</v>
      </c>
      <c r="P2" s="138"/>
      <c r="Q2" s="140" t="s">
        <v>111</v>
      </c>
      <c r="R2" s="135" t="s">
        <v>575</v>
      </c>
      <c r="S2" s="221" t="s">
        <v>576</v>
      </c>
      <c r="T2" s="135" t="s">
        <v>577</v>
      </c>
      <c r="U2" s="140" t="s">
        <v>37</v>
      </c>
      <c r="V2" s="138" t="s">
        <v>36</v>
      </c>
      <c r="W2" s="138" t="s">
        <v>494</v>
      </c>
      <c r="X2" s="132" t="s">
        <v>495</v>
      </c>
      <c r="Y2" s="135" t="s">
        <v>578</v>
      </c>
      <c r="Z2" s="142" t="s">
        <v>579</v>
      </c>
      <c r="AA2" s="202">
        <v>0.45</v>
      </c>
      <c r="AB2" s="210" t="s">
        <v>70</v>
      </c>
      <c r="AC2" s="212" t="s">
        <v>498</v>
      </c>
      <c r="AD2" s="211">
        <v>46149</v>
      </c>
      <c r="AE2" s="91" t="s">
        <v>2</v>
      </c>
      <c r="AF2" s="102">
        <v>46163</v>
      </c>
      <c r="AG2" s="205">
        <v>46308</v>
      </c>
      <c r="AH2" s="91"/>
      <c r="AI2" s="91"/>
      <c r="AJ2" s="91"/>
      <c r="AK2" s="91"/>
      <c r="AL2" s="91"/>
      <c r="AM2" s="91"/>
      <c r="AN2" s="91"/>
      <c r="AO2" s="91" t="s">
        <v>580</v>
      </c>
      <c r="AP2" s="92" t="s">
        <v>581</v>
      </c>
    </row>
    <row r="3" spans="1:157" ht="105" hidden="1" customHeight="1">
      <c r="A3" s="138">
        <v>142</v>
      </c>
      <c r="B3" s="136">
        <v>46153.365740740701</v>
      </c>
      <c r="C3" s="136">
        <v>46153.404918981498</v>
      </c>
      <c r="D3" s="135" t="s">
        <v>204</v>
      </c>
      <c r="E3" s="135" t="s">
        <v>205</v>
      </c>
      <c r="F3" s="135" t="s">
        <v>582</v>
      </c>
      <c r="G3" s="135" t="s">
        <v>583</v>
      </c>
      <c r="H3" s="138" t="s">
        <v>159</v>
      </c>
      <c r="I3" s="135" t="s">
        <v>208</v>
      </c>
      <c r="J3" s="135" t="s">
        <v>584</v>
      </c>
      <c r="K3" s="137" t="s">
        <v>585</v>
      </c>
      <c r="L3" s="138" t="s">
        <v>61</v>
      </c>
      <c r="M3" s="136">
        <v>46249</v>
      </c>
      <c r="N3" s="138" t="s">
        <v>15</v>
      </c>
      <c r="O3" s="138">
        <v>0</v>
      </c>
      <c r="P3" s="138"/>
      <c r="Q3" s="139" t="s">
        <v>586</v>
      </c>
      <c r="R3" s="135" t="s">
        <v>587</v>
      </c>
      <c r="S3" s="221" t="s">
        <v>588</v>
      </c>
      <c r="T3" s="138" t="s">
        <v>589</v>
      </c>
      <c r="U3" s="140" t="s">
        <v>44</v>
      </c>
      <c r="V3" s="138" t="s">
        <v>36</v>
      </c>
      <c r="W3" s="138" t="s">
        <v>494</v>
      </c>
      <c r="X3" s="132" t="s">
        <v>495</v>
      </c>
      <c r="Y3" s="135" t="s">
        <v>590</v>
      </c>
      <c r="Z3" s="142" t="s">
        <v>591</v>
      </c>
      <c r="AA3" s="202">
        <v>1.35</v>
      </c>
      <c r="AB3" s="210" t="s">
        <v>73</v>
      </c>
      <c r="AC3" s="212" t="s">
        <v>498</v>
      </c>
      <c r="AD3" s="211">
        <v>46156</v>
      </c>
      <c r="AE3" s="91" t="s">
        <v>2</v>
      </c>
      <c r="AF3" s="102">
        <v>46296</v>
      </c>
      <c r="AG3" s="206">
        <f>IF(AD3="","Pendiente fecha de asignación de LD",IF(AF3="","",WORKDAY(AF3,IF(AE3="Alta",20,IF(AE3="Media",10,5)))))</f>
        <v>46324</v>
      </c>
      <c r="AH3" s="91">
        <v>4</v>
      </c>
      <c r="AI3" s="104"/>
      <c r="AJ3" s="103">
        <v>200000</v>
      </c>
      <c r="AK3" s="214"/>
      <c r="AL3" s="219" t="s">
        <v>592</v>
      </c>
      <c r="AM3" s="220" t="s">
        <v>593</v>
      </c>
      <c r="AN3" s="220" t="s">
        <v>14</v>
      </c>
      <c r="AO3" s="219" t="s">
        <v>560</v>
      </c>
      <c r="AP3" s="220" t="s">
        <v>594</v>
      </c>
    </row>
    <row r="4" spans="1:157" ht="129.75" hidden="1" customHeight="1">
      <c r="A4" s="138">
        <v>174</v>
      </c>
      <c r="B4" s="136">
        <v>46167.833217592597</v>
      </c>
      <c r="C4" s="136">
        <v>46167.866180555597</v>
      </c>
      <c r="D4" s="135" t="s">
        <v>204</v>
      </c>
      <c r="E4" s="135" t="s">
        <v>205</v>
      </c>
      <c r="F4" s="135" t="s">
        <v>595</v>
      </c>
      <c r="G4" s="135" t="s">
        <v>596</v>
      </c>
      <c r="H4" s="138" t="s">
        <v>134</v>
      </c>
      <c r="I4" s="135" t="s">
        <v>516</v>
      </c>
      <c r="J4" s="332" t="s">
        <v>597</v>
      </c>
      <c r="K4" s="137" t="s">
        <v>598</v>
      </c>
      <c r="L4" s="138" t="s">
        <v>54</v>
      </c>
      <c r="M4" s="136">
        <v>46203</v>
      </c>
      <c r="N4" s="138" t="s">
        <v>15</v>
      </c>
      <c r="O4" s="138">
        <v>0</v>
      </c>
      <c r="P4" s="138">
        <v>0</v>
      </c>
      <c r="Q4" s="139" t="s">
        <v>111</v>
      </c>
      <c r="R4" s="135" t="s">
        <v>599</v>
      </c>
      <c r="S4" s="222" t="s">
        <v>600</v>
      </c>
      <c r="T4" s="135" t="s">
        <v>601</v>
      </c>
      <c r="U4" s="135" t="s">
        <v>41</v>
      </c>
      <c r="V4" s="140" t="s">
        <v>34</v>
      </c>
      <c r="W4" s="138" t="s">
        <v>15</v>
      </c>
      <c r="X4" s="133" t="s">
        <v>28</v>
      </c>
      <c r="Y4" s="133" t="s">
        <v>602</v>
      </c>
      <c r="Z4" s="142" t="s">
        <v>603</v>
      </c>
      <c r="AA4" s="202">
        <v>1.3</v>
      </c>
      <c r="AB4" s="210" t="s">
        <v>62</v>
      </c>
      <c r="AC4" s="212" t="s">
        <v>498</v>
      </c>
      <c r="AD4" s="211">
        <v>46169</v>
      </c>
      <c r="AE4" s="91" t="s">
        <v>3</v>
      </c>
      <c r="AF4" s="102">
        <v>46195</v>
      </c>
      <c r="AG4" s="206">
        <f t="shared" ref="AG4:AG5" si="0">IF(AD4="","Pendiente fecha de asignación de LD",IF(AF4="","",WORKDAY(AF4,IF(AE4="Alta",20,IF(AE4="Media",10,5)))))</f>
        <v>46209</v>
      </c>
      <c r="AH4" s="91"/>
      <c r="AI4" s="104"/>
      <c r="AJ4" s="103"/>
      <c r="AK4" s="215"/>
      <c r="AL4" s="217" t="s">
        <v>604</v>
      </c>
      <c r="AM4" s="218" t="s">
        <v>605</v>
      </c>
      <c r="AN4" s="218" t="s">
        <v>14</v>
      </c>
      <c r="AO4" s="217" t="s">
        <v>580</v>
      </c>
      <c r="AP4" s="218" t="s">
        <v>606</v>
      </c>
    </row>
    <row r="5" spans="1:157" ht="101.25" hidden="1" customHeight="1">
      <c r="A5" s="138">
        <v>185</v>
      </c>
      <c r="B5" s="136">
        <v>46169.529664351903</v>
      </c>
      <c r="C5" s="136">
        <v>46169.532025462999</v>
      </c>
      <c r="D5" s="135" t="s">
        <v>607</v>
      </c>
      <c r="E5" s="135" t="s">
        <v>608</v>
      </c>
      <c r="F5" s="135" t="s">
        <v>609</v>
      </c>
      <c r="G5" s="135" t="s">
        <v>610</v>
      </c>
      <c r="H5" s="138" t="s">
        <v>146</v>
      </c>
      <c r="I5" s="135" t="s">
        <v>108</v>
      </c>
      <c r="J5" s="135" t="s">
        <v>611</v>
      </c>
      <c r="K5" s="137" t="s">
        <v>612</v>
      </c>
      <c r="L5" s="138" t="s">
        <v>61</v>
      </c>
      <c r="M5" s="136">
        <v>46356</v>
      </c>
      <c r="N5" s="138" t="s">
        <v>15</v>
      </c>
      <c r="O5" s="138">
        <v>0</v>
      </c>
      <c r="P5" s="138">
        <v>0</v>
      </c>
      <c r="Q5" s="139" t="s">
        <v>613</v>
      </c>
      <c r="R5" s="135" t="s">
        <v>614</v>
      </c>
      <c r="S5" s="222" t="s">
        <v>615</v>
      </c>
      <c r="T5" s="135" t="s">
        <v>616</v>
      </c>
      <c r="U5" s="135" t="s">
        <v>42</v>
      </c>
      <c r="V5" s="140" t="s">
        <v>36</v>
      </c>
      <c r="W5" s="138" t="s">
        <v>15</v>
      </c>
      <c r="X5" s="133" t="s">
        <v>25</v>
      </c>
      <c r="Y5" s="133" t="s">
        <v>617</v>
      </c>
      <c r="Z5" s="142" t="s">
        <v>618</v>
      </c>
      <c r="AA5" s="202">
        <v>1.8</v>
      </c>
      <c r="AB5" s="210" t="s">
        <v>76</v>
      </c>
      <c r="AC5" s="212" t="s">
        <v>498</v>
      </c>
      <c r="AD5" s="211">
        <v>46169</v>
      </c>
      <c r="AE5" s="91" t="s">
        <v>3</v>
      </c>
      <c r="AF5" s="102">
        <v>46230</v>
      </c>
      <c r="AG5" s="206">
        <f t="shared" si="0"/>
        <v>46244</v>
      </c>
      <c r="AH5" s="91"/>
      <c r="AI5" s="104"/>
      <c r="AJ5" s="103"/>
      <c r="AK5" s="215"/>
      <c r="AL5" s="217"/>
      <c r="AM5" s="218"/>
      <c r="AN5" s="218"/>
      <c r="AO5" s="217" t="s">
        <v>560</v>
      </c>
      <c r="AP5" s="218"/>
    </row>
    <row r="6" spans="1:157" ht="203.1" hidden="1">
      <c r="A6" s="200">
        <v>234</v>
      </c>
      <c r="B6" s="136">
        <v>46190.418865740699</v>
      </c>
      <c r="C6" s="136">
        <v>46190.426192129598</v>
      </c>
      <c r="D6" s="135" t="s">
        <v>619</v>
      </c>
      <c r="E6" s="135" t="s">
        <v>620</v>
      </c>
      <c r="F6" s="135" t="s">
        <v>621</v>
      </c>
      <c r="G6" s="135" t="s">
        <v>622</v>
      </c>
      <c r="H6" s="135" t="s">
        <v>121</v>
      </c>
      <c r="I6" s="135" t="s">
        <v>108</v>
      </c>
      <c r="J6" s="135" t="s">
        <v>623</v>
      </c>
      <c r="K6" s="137" t="s">
        <v>624</v>
      </c>
      <c r="L6" s="138" t="s">
        <v>61</v>
      </c>
      <c r="M6" s="136">
        <v>46219</v>
      </c>
      <c r="N6" s="136" t="s">
        <v>15</v>
      </c>
      <c r="O6" s="138">
        <v>0</v>
      </c>
      <c r="P6" s="138">
        <v>0</v>
      </c>
      <c r="Q6" s="138" t="s">
        <v>625</v>
      </c>
      <c r="R6" s="139" t="s">
        <v>626</v>
      </c>
      <c r="S6" s="135" t="s">
        <v>627</v>
      </c>
      <c r="T6" s="135" t="s">
        <v>628</v>
      </c>
      <c r="U6" s="135" t="s">
        <v>42</v>
      </c>
      <c r="V6" s="135" t="s">
        <v>36</v>
      </c>
      <c r="W6" s="140" t="s">
        <v>15</v>
      </c>
      <c r="X6" s="138" t="s">
        <v>28</v>
      </c>
      <c r="Y6" s="133" t="s">
        <v>629</v>
      </c>
      <c r="Z6" s="279" t="s">
        <v>630</v>
      </c>
      <c r="AA6" s="142">
        <v>2.1</v>
      </c>
      <c r="AB6" s="210" t="s">
        <v>77</v>
      </c>
      <c r="AC6" s="212" t="s">
        <v>498</v>
      </c>
      <c r="AD6" s="211">
        <v>46197</v>
      </c>
      <c r="AE6" s="91"/>
      <c r="AF6" s="102"/>
      <c r="AG6" s="206" t="str">
        <f t="shared" ref="AG6" si="1">IF(AD6="","Pendiente fecha de asignación de LD",IF(AF6="","",WORKDAY(AF6,IF(AE6="Alta",20,IF(AE6="Media",10,5)))))</f>
        <v/>
      </c>
      <c r="AH6" s="91"/>
      <c r="AI6" s="104"/>
      <c r="AJ6" s="103"/>
      <c r="AK6" s="214"/>
      <c r="AL6" s="217"/>
      <c r="AM6" s="218"/>
      <c r="AN6" s="218"/>
      <c r="AO6" s="218" t="s">
        <v>560</v>
      </c>
      <c r="AP6" s="218"/>
    </row>
    <row r="7" spans="1:157" ht="203.1" hidden="1">
      <c r="A7" s="200">
        <v>236</v>
      </c>
      <c r="B7" s="136">
        <v>46190.426249999997</v>
      </c>
      <c r="C7" s="136">
        <v>46190.495127314804</v>
      </c>
      <c r="D7" s="135" t="s">
        <v>619</v>
      </c>
      <c r="E7" s="135" t="s">
        <v>620</v>
      </c>
      <c r="F7" s="135" t="s">
        <v>631</v>
      </c>
      <c r="G7" s="135" t="s">
        <v>632</v>
      </c>
      <c r="H7" s="135" t="s">
        <v>134</v>
      </c>
      <c r="I7" s="135" t="s">
        <v>108</v>
      </c>
      <c r="J7" s="135" t="s">
        <v>623</v>
      </c>
      <c r="K7" s="137" t="s">
        <v>633</v>
      </c>
      <c r="L7" s="138" t="s">
        <v>61</v>
      </c>
      <c r="M7" s="136">
        <v>46219</v>
      </c>
      <c r="N7" s="136" t="s">
        <v>15</v>
      </c>
      <c r="O7" s="138">
        <v>0</v>
      </c>
      <c r="P7" s="138">
        <v>0</v>
      </c>
      <c r="Q7" s="138" t="s">
        <v>625</v>
      </c>
      <c r="R7" s="139" t="s">
        <v>634</v>
      </c>
      <c r="S7" s="135" t="s">
        <v>635</v>
      </c>
      <c r="T7" s="135" t="s">
        <v>636</v>
      </c>
      <c r="U7" s="135" t="s">
        <v>42</v>
      </c>
      <c r="V7" s="135" t="s">
        <v>36</v>
      </c>
      <c r="W7" s="140" t="s">
        <v>15</v>
      </c>
      <c r="X7" s="138" t="s">
        <v>28</v>
      </c>
      <c r="Y7" s="133" t="s">
        <v>637</v>
      </c>
      <c r="Z7" s="279" t="s">
        <v>638</v>
      </c>
      <c r="AA7" s="142">
        <v>2.1</v>
      </c>
      <c r="AB7" s="210" t="s">
        <v>70</v>
      </c>
      <c r="AC7" s="212" t="s">
        <v>639</v>
      </c>
      <c r="AD7" s="211">
        <v>46197</v>
      </c>
      <c r="AE7" s="91" t="s">
        <v>2</v>
      </c>
      <c r="AF7" s="102">
        <v>46238</v>
      </c>
      <c r="AG7" s="206">
        <v>46300</v>
      </c>
      <c r="AH7" s="91"/>
      <c r="AI7" s="104"/>
      <c r="AJ7" s="103"/>
      <c r="AK7" s="214"/>
      <c r="AL7" s="217"/>
      <c r="AM7" s="218"/>
      <c r="AN7" s="218"/>
      <c r="AO7" s="218" t="s">
        <v>560</v>
      </c>
      <c r="AP7" s="262" t="s">
        <v>640</v>
      </c>
    </row>
    <row r="8" spans="1:157" ht="409.5" hidden="1">
      <c r="A8" s="138">
        <v>231</v>
      </c>
      <c r="B8" s="136">
        <v>46188.750972222202</v>
      </c>
      <c r="C8" s="136">
        <v>46189.521018518499</v>
      </c>
      <c r="D8" s="138" t="s">
        <v>641</v>
      </c>
      <c r="E8" s="138" t="s">
        <v>642</v>
      </c>
      <c r="F8" s="135" t="s">
        <v>643</v>
      </c>
      <c r="G8" s="135" t="s">
        <v>644</v>
      </c>
      <c r="H8" s="138" t="s">
        <v>159</v>
      </c>
      <c r="I8" s="135" t="s">
        <v>208</v>
      </c>
      <c r="J8" s="135" t="s">
        <v>645</v>
      </c>
      <c r="K8" s="137" t="s">
        <v>646</v>
      </c>
      <c r="L8" s="138" t="s">
        <v>54</v>
      </c>
      <c r="M8" s="136">
        <v>46387</v>
      </c>
      <c r="N8" s="138" t="s">
        <v>14</v>
      </c>
      <c r="O8" s="138" t="s">
        <v>647</v>
      </c>
      <c r="P8" s="138" t="s">
        <v>648</v>
      </c>
      <c r="Q8" s="139" t="s">
        <v>111</v>
      </c>
      <c r="R8" s="135" t="s">
        <v>649</v>
      </c>
      <c r="S8" s="222" t="s">
        <v>650</v>
      </c>
      <c r="T8" s="135" t="s">
        <v>651</v>
      </c>
      <c r="U8" s="135" t="s">
        <v>41</v>
      </c>
      <c r="V8" s="140" t="s">
        <v>36</v>
      </c>
      <c r="W8" s="138" t="s">
        <v>15</v>
      </c>
      <c r="X8" s="133" t="s">
        <v>25</v>
      </c>
      <c r="Y8" s="133" t="s">
        <v>652</v>
      </c>
      <c r="Z8" s="142" t="s">
        <v>653</v>
      </c>
      <c r="AA8" s="202">
        <v>3.3</v>
      </c>
      <c r="AB8" s="210" t="s">
        <v>73</v>
      </c>
      <c r="AC8" s="212" t="s">
        <v>498</v>
      </c>
      <c r="AD8" s="211">
        <v>46296</v>
      </c>
      <c r="AE8" s="91" t="s">
        <v>2</v>
      </c>
      <c r="AF8" s="102">
        <v>46218</v>
      </c>
      <c r="AG8" s="206">
        <f t="shared" ref="AG8:AG14" si="2">IF(AD8="","Pendiente fecha de asignación de LD",IF(AF8="","",WORKDAY(AF8,IF(AE8="Alta",20,IF(AE8="Media",10,5)))))</f>
        <v>46246</v>
      </c>
      <c r="AH8" s="91"/>
      <c r="AI8" s="104"/>
      <c r="AJ8" s="103"/>
      <c r="AK8" s="214"/>
      <c r="AL8" s="217" t="s">
        <v>592</v>
      </c>
      <c r="AM8" s="218" t="s">
        <v>535</v>
      </c>
      <c r="AN8" s="218" t="s">
        <v>536</v>
      </c>
      <c r="AO8" s="218" t="s">
        <v>580</v>
      </c>
      <c r="AP8" s="218" t="s">
        <v>654</v>
      </c>
      <c r="AQ8" s="107"/>
      <c r="AR8" s="7"/>
      <c r="AS8" s="7"/>
      <c r="AT8" s="7"/>
      <c r="AU8" s="7"/>
      <c r="AV8" s="7"/>
      <c r="AW8" s="7"/>
      <c r="AX8" s="7"/>
      <c r="AY8" s="7"/>
      <c r="AZ8" s="7"/>
      <c r="BA8" s="7"/>
      <c r="BB8" s="7"/>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row>
    <row r="9" spans="1:157" ht="275.45" hidden="1">
      <c r="A9" s="138">
        <v>237</v>
      </c>
      <c r="B9" s="136">
        <v>46190.525405092601</v>
      </c>
      <c r="C9" s="136">
        <v>46190.5390162037</v>
      </c>
      <c r="D9" s="138" t="s">
        <v>641</v>
      </c>
      <c r="E9" s="138" t="s">
        <v>642</v>
      </c>
      <c r="F9" s="135" t="s">
        <v>655</v>
      </c>
      <c r="G9" s="135" t="s">
        <v>656</v>
      </c>
      <c r="H9" s="138" t="s">
        <v>159</v>
      </c>
      <c r="I9" s="135" t="s">
        <v>208</v>
      </c>
      <c r="J9" s="135" t="s">
        <v>645</v>
      </c>
      <c r="K9" s="137" t="s">
        <v>657</v>
      </c>
      <c r="L9" s="138" t="s">
        <v>54</v>
      </c>
      <c r="M9" s="136">
        <v>46387</v>
      </c>
      <c r="N9" s="138" t="s">
        <v>14</v>
      </c>
      <c r="O9" s="138" t="s">
        <v>647</v>
      </c>
      <c r="P9" s="138" t="s">
        <v>648</v>
      </c>
      <c r="Q9" s="139" t="s">
        <v>111</v>
      </c>
      <c r="R9" s="135" t="s">
        <v>658</v>
      </c>
      <c r="S9" s="222" t="s">
        <v>659</v>
      </c>
      <c r="T9" s="135" t="s">
        <v>660</v>
      </c>
      <c r="U9" s="135" t="s">
        <v>41</v>
      </c>
      <c r="V9" s="140" t="s">
        <v>36</v>
      </c>
      <c r="W9" s="138" t="s">
        <v>15</v>
      </c>
      <c r="X9" s="133" t="s">
        <v>25</v>
      </c>
      <c r="Y9" s="133" t="s">
        <v>661</v>
      </c>
      <c r="Z9" s="142" t="s">
        <v>662</v>
      </c>
      <c r="AA9" s="202">
        <v>3.3</v>
      </c>
      <c r="AB9" s="210" t="s">
        <v>73</v>
      </c>
      <c r="AC9" s="212" t="s">
        <v>498</v>
      </c>
      <c r="AD9" s="211">
        <v>46296</v>
      </c>
      <c r="AE9" s="91" t="s">
        <v>2</v>
      </c>
      <c r="AF9" s="102">
        <v>46218</v>
      </c>
      <c r="AG9" s="206">
        <f t="shared" si="2"/>
        <v>46246</v>
      </c>
      <c r="AH9" s="91"/>
      <c r="AI9" s="104"/>
      <c r="AJ9" s="103"/>
      <c r="AK9" s="214"/>
      <c r="AL9" s="217" t="s">
        <v>592</v>
      </c>
      <c r="AM9" s="218" t="s">
        <v>535</v>
      </c>
      <c r="AN9" s="218" t="s">
        <v>536</v>
      </c>
      <c r="AO9" s="218" t="s">
        <v>580</v>
      </c>
      <c r="AP9" s="218" t="s">
        <v>663</v>
      </c>
      <c r="AQ9" s="107"/>
      <c r="AR9" s="7"/>
      <c r="AS9" s="7"/>
      <c r="AT9" s="7"/>
      <c r="AU9" s="7"/>
      <c r="AV9" s="7"/>
      <c r="AW9" s="7"/>
      <c r="AX9" s="7"/>
      <c r="AY9" s="7"/>
      <c r="AZ9" s="7"/>
      <c r="BA9" s="7"/>
      <c r="BB9" s="7"/>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row>
    <row r="10" spans="1:157" ht="275.45" hidden="1">
      <c r="A10" s="138">
        <v>238</v>
      </c>
      <c r="B10" s="136">
        <v>46190.539085648197</v>
      </c>
      <c r="C10" s="136">
        <v>46190.545775462997</v>
      </c>
      <c r="D10" s="138" t="s">
        <v>641</v>
      </c>
      <c r="E10" s="138" t="s">
        <v>642</v>
      </c>
      <c r="F10" s="135" t="s">
        <v>664</v>
      </c>
      <c r="G10" s="135" t="s">
        <v>665</v>
      </c>
      <c r="H10" s="138" t="s">
        <v>159</v>
      </c>
      <c r="I10" s="135" t="s">
        <v>208</v>
      </c>
      <c r="J10" s="135" t="s">
        <v>645</v>
      </c>
      <c r="K10" s="137" t="s">
        <v>666</v>
      </c>
      <c r="L10" s="138" t="s">
        <v>54</v>
      </c>
      <c r="M10" s="136">
        <v>46387</v>
      </c>
      <c r="N10" s="138" t="s">
        <v>14</v>
      </c>
      <c r="O10" s="138" t="s">
        <v>647</v>
      </c>
      <c r="P10" s="138" t="s">
        <v>648</v>
      </c>
      <c r="Q10" s="139" t="s">
        <v>111</v>
      </c>
      <c r="R10" s="135" t="s">
        <v>658</v>
      </c>
      <c r="S10" s="222" t="s">
        <v>667</v>
      </c>
      <c r="T10" s="135" t="s">
        <v>668</v>
      </c>
      <c r="U10" s="135" t="s">
        <v>41</v>
      </c>
      <c r="V10" s="140" t="s">
        <v>36</v>
      </c>
      <c r="W10" s="138" t="s">
        <v>15</v>
      </c>
      <c r="X10" s="133" t="s">
        <v>25</v>
      </c>
      <c r="Y10" s="133" t="s">
        <v>661</v>
      </c>
      <c r="Z10" s="142" t="s">
        <v>669</v>
      </c>
      <c r="AA10" s="202">
        <v>3.3</v>
      </c>
      <c r="AB10" s="210" t="s">
        <v>73</v>
      </c>
      <c r="AC10" s="212" t="s">
        <v>498</v>
      </c>
      <c r="AD10" s="211">
        <v>46296</v>
      </c>
      <c r="AE10" s="91" t="s">
        <v>2</v>
      </c>
      <c r="AF10" s="102">
        <v>46218</v>
      </c>
      <c r="AG10" s="206">
        <f t="shared" si="2"/>
        <v>46246</v>
      </c>
      <c r="AH10" s="91"/>
      <c r="AI10" s="104"/>
      <c r="AJ10" s="103"/>
      <c r="AK10" s="214"/>
      <c r="AL10" s="217" t="s">
        <v>592</v>
      </c>
      <c r="AM10" s="218" t="s">
        <v>535</v>
      </c>
      <c r="AN10" s="218" t="s">
        <v>536</v>
      </c>
      <c r="AO10" s="218" t="s">
        <v>580</v>
      </c>
      <c r="AP10" s="280" t="s">
        <v>663</v>
      </c>
      <c r="AQ10" s="107"/>
      <c r="AR10" s="7"/>
      <c r="AS10" s="7"/>
      <c r="AT10" s="7"/>
      <c r="AU10" s="7"/>
      <c r="AV10" s="7"/>
      <c r="AW10" s="7"/>
      <c r="AX10" s="7"/>
      <c r="AY10" s="7"/>
      <c r="AZ10" s="7"/>
      <c r="BA10" s="7"/>
      <c r="BB10" s="7"/>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row>
    <row r="11" spans="1:157" ht="409.5" hidden="1">
      <c r="A11" s="138">
        <v>239</v>
      </c>
      <c r="B11" s="136">
        <v>46190.545844907399</v>
      </c>
      <c r="C11" s="136">
        <v>46190.555844907401</v>
      </c>
      <c r="D11" s="138" t="s">
        <v>641</v>
      </c>
      <c r="E11" s="138" t="s">
        <v>642</v>
      </c>
      <c r="F11" s="135" t="s">
        <v>670</v>
      </c>
      <c r="G11" s="135" t="s">
        <v>671</v>
      </c>
      <c r="H11" s="138" t="s">
        <v>134</v>
      </c>
      <c r="I11" s="135" t="s">
        <v>135</v>
      </c>
      <c r="J11" s="135" t="s">
        <v>672</v>
      </c>
      <c r="K11" s="137" t="s">
        <v>673</v>
      </c>
      <c r="L11" s="135" t="s">
        <v>396</v>
      </c>
      <c r="M11" s="136">
        <v>46387</v>
      </c>
      <c r="N11" s="138" t="s">
        <v>14</v>
      </c>
      <c r="O11" s="138" t="s">
        <v>647</v>
      </c>
      <c r="P11" s="138" t="s">
        <v>648</v>
      </c>
      <c r="Q11" s="139" t="s">
        <v>111</v>
      </c>
      <c r="R11" s="135" t="s">
        <v>658</v>
      </c>
      <c r="S11" s="222" t="s">
        <v>674</v>
      </c>
      <c r="T11" s="135" t="s">
        <v>660</v>
      </c>
      <c r="U11" s="135" t="s">
        <v>41</v>
      </c>
      <c r="V11" s="140" t="s">
        <v>36</v>
      </c>
      <c r="W11" s="138" t="s">
        <v>15</v>
      </c>
      <c r="X11" s="133" t="s">
        <v>25</v>
      </c>
      <c r="Y11" s="133" t="s">
        <v>675</v>
      </c>
      <c r="Z11" s="142" t="s">
        <v>676</v>
      </c>
      <c r="AA11" s="202">
        <v>3.3</v>
      </c>
      <c r="AB11" s="210" t="s">
        <v>73</v>
      </c>
      <c r="AC11" s="212" t="s">
        <v>498</v>
      </c>
      <c r="AD11" s="211">
        <v>46296</v>
      </c>
      <c r="AE11" s="91" t="s">
        <v>2</v>
      </c>
      <c r="AF11" s="102">
        <v>46218</v>
      </c>
      <c r="AG11" s="206">
        <f t="shared" si="2"/>
        <v>46246</v>
      </c>
      <c r="AH11" s="91"/>
      <c r="AI11" s="104"/>
      <c r="AJ11" s="103"/>
      <c r="AK11" s="214"/>
      <c r="AL11" s="217" t="s">
        <v>592</v>
      </c>
      <c r="AM11" s="218" t="s">
        <v>535</v>
      </c>
      <c r="AN11" s="218" t="s">
        <v>536</v>
      </c>
      <c r="AO11" s="218" t="s">
        <v>580</v>
      </c>
      <c r="AP11" s="280" t="s">
        <v>663</v>
      </c>
      <c r="AQ11" s="107"/>
      <c r="AR11" s="7"/>
      <c r="AS11" s="7"/>
      <c r="AT11" s="7"/>
      <c r="AU11" s="7"/>
      <c r="AV11" s="7"/>
      <c r="AW11" s="7"/>
      <c r="AX11" s="7"/>
      <c r="AY11" s="7"/>
      <c r="AZ11" s="7"/>
      <c r="BA11" s="7"/>
      <c r="BB11" s="7"/>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row>
    <row r="12" spans="1:157" ht="409.5" hidden="1">
      <c r="A12" s="138">
        <v>240</v>
      </c>
      <c r="B12" s="136">
        <v>46190.560787037</v>
      </c>
      <c r="C12" s="136">
        <v>46190.5704513889</v>
      </c>
      <c r="D12" s="138" t="s">
        <v>641</v>
      </c>
      <c r="E12" s="138" t="s">
        <v>642</v>
      </c>
      <c r="F12" s="135" t="s">
        <v>677</v>
      </c>
      <c r="G12" s="135" t="s">
        <v>678</v>
      </c>
      <c r="H12" s="138" t="s">
        <v>159</v>
      </c>
      <c r="I12" s="135" t="s">
        <v>208</v>
      </c>
      <c r="J12" s="135" t="s">
        <v>645</v>
      </c>
      <c r="K12" s="137" t="s">
        <v>679</v>
      </c>
      <c r="L12" s="138" t="s">
        <v>54</v>
      </c>
      <c r="M12" s="136">
        <v>46387</v>
      </c>
      <c r="N12" s="138" t="s">
        <v>14</v>
      </c>
      <c r="O12" s="138" t="s">
        <v>647</v>
      </c>
      <c r="P12" s="138" t="s">
        <v>648</v>
      </c>
      <c r="Q12" s="139" t="s">
        <v>111</v>
      </c>
      <c r="R12" s="135" t="s">
        <v>658</v>
      </c>
      <c r="S12" s="222" t="s">
        <v>680</v>
      </c>
      <c r="T12" s="135" t="s">
        <v>660</v>
      </c>
      <c r="U12" s="135" t="s">
        <v>41</v>
      </c>
      <c r="V12" s="140" t="s">
        <v>36</v>
      </c>
      <c r="W12" s="138" t="s">
        <v>15</v>
      </c>
      <c r="X12" s="133" t="s">
        <v>25</v>
      </c>
      <c r="Y12" s="133" t="s">
        <v>681</v>
      </c>
      <c r="Z12" s="142" t="s">
        <v>682</v>
      </c>
      <c r="AA12" s="202">
        <v>3.3</v>
      </c>
      <c r="AB12" s="210" t="s">
        <v>73</v>
      </c>
      <c r="AC12" s="212" t="s">
        <v>498</v>
      </c>
      <c r="AD12" s="211">
        <v>46296</v>
      </c>
      <c r="AE12" s="91" t="s">
        <v>2</v>
      </c>
      <c r="AF12" s="102">
        <v>46218</v>
      </c>
      <c r="AG12" s="206">
        <f t="shared" si="2"/>
        <v>46246</v>
      </c>
      <c r="AH12" s="91"/>
      <c r="AI12" s="104"/>
      <c r="AJ12" s="103"/>
      <c r="AK12" s="214"/>
      <c r="AL12" s="217" t="s">
        <v>592</v>
      </c>
      <c r="AM12" s="218" t="s">
        <v>535</v>
      </c>
      <c r="AN12" s="218" t="s">
        <v>536</v>
      </c>
      <c r="AO12" s="218" t="s">
        <v>580</v>
      </c>
      <c r="AP12" s="280" t="s">
        <v>663</v>
      </c>
      <c r="AQ12" s="107"/>
      <c r="AR12" s="7"/>
      <c r="AS12" s="7"/>
      <c r="AT12" s="7"/>
      <c r="AU12" s="7"/>
      <c r="AV12" s="7"/>
      <c r="AW12" s="7"/>
      <c r="AX12" s="7"/>
      <c r="AY12" s="7"/>
      <c r="AZ12" s="7"/>
      <c r="BA12" s="7"/>
      <c r="BB12" s="7"/>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row>
    <row r="13" spans="1:157" ht="98.25" hidden="1" customHeight="1">
      <c r="A13" s="138">
        <v>121</v>
      </c>
      <c r="B13" s="136">
        <v>46140</v>
      </c>
      <c r="C13" s="136">
        <v>46140</v>
      </c>
      <c r="D13" s="138" t="s">
        <v>512</v>
      </c>
      <c r="E13" s="138" t="s">
        <v>513</v>
      </c>
      <c r="F13" s="135" t="s">
        <v>683</v>
      </c>
      <c r="G13" s="135" t="s">
        <v>684</v>
      </c>
      <c r="H13" s="138" t="s">
        <v>134</v>
      </c>
      <c r="I13" s="135" t="s">
        <v>516</v>
      </c>
      <c r="J13" s="135" t="s">
        <v>685</v>
      </c>
      <c r="K13" s="137"/>
      <c r="L13" s="135" t="s">
        <v>57</v>
      </c>
      <c r="M13" s="136">
        <v>46157</v>
      </c>
      <c r="N13" s="138" t="s">
        <v>15</v>
      </c>
      <c r="O13" s="138"/>
      <c r="P13" s="138"/>
      <c r="Q13" s="139" t="s">
        <v>111</v>
      </c>
      <c r="R13" s="135" t="s">
        <v>686</v>
      </c>
      <c r="S13" s="222" t="s">
        <v>687</v>
      </c>
      <c r="T13" s="135" t="s">
        <v>688</v>
      </c>
      <c r="U13" s="135" t="s">
        <v>41</v>
      </c>
      <c r="V13" s="140" t="s">
        <v>34</v>
      </c>
      <c r="W13" s="138" t="s">
        <v>15</v>
      </c>
      <c r="X13" s="133" t="s">
        <v>495</v>
      </c>
      <c r="Y13" s="133" t="s">
        <v>689</v>
      </c>
      <c r="Z13" s="142" t="s">
        <v>690</v>
      </c>
      <c r="AA13" s="202" t="s">
        <v>691</v>
      </c>
      <c r="AB13" s="210" t="s">
        <v>62</v>
      </c>
      <c r="AC13" s="212" t="s">
        <v>498</v>
      </c>
      <c r="AD13" s="211">
        <v>46197</v>
      </c>
      <c r="AE13" s="91" t="s">
        <v>3</v>
      </c>
      <c r="AF13" s="102">
        <v>46244</v>
      </c>
      <c r="AG13" s="206">
        <f t="shared" si="2"/>
        <v>46258</v>
      </c>
      <c r="AH13" s="91"/>
      <c r="AI13" s="104"/>
      <c r="AJ13" s="103"/>
      <c r="AK13" s="214"/>
      <c r="AL13" s="217"/>
      <c r="AM13" s="218"/>
      <c r="AN13" s="218"/>
      <c r="AO13" s="218" t="s">
        <v>692</v>
      </c>
      <c r="AP13" s="218" t="s">
        <v>693</v>
      </c>
    </row>
    <row r="14" spans="1:157" ht="85.5" hidden="1" customHeight="1">
      <c r="A14" s="138">
        <v>249</v>
      </c>
      <c r="B14" s="136">
        <v>46196.657141203701</v>
      </c>
      <c r="C14" s="136">
        <v>46196.657627314802</v>
      </c>
      <c r="D14" s="138" t="s">
        <v>694</v>
      </c>
      <c r="E14" s="138" t="s">
        <v>695</v>
      </c>
      <c r="F14" s="135" t="s">
        <v>696</v>
      </c>
      <c r="G14" s="135" t="s">
        <v>697</v>
      </c>
      <c r="H14" s="138" t="s">
        <v>159</v>
      </c>
      <c r="I14" s="135" t="s">
        <v>122</v>
      </c>
      <c r="J14" s="135" t="s">
        <v>698</v>
      </c>
      <c r="K14" s="137" t="s">
        <v>699</v>
      </c>
      <c r="L14" s="135" t="s">
        <v>61</v>
      </c>
      <c r="M14" s="136">
        <v>46296</v>
      </c>
      <c r="N14" s="138" t="s">
        <v>15</v>
      </c>
      <c r="O14" s="138">
        <v>0</v>
      </c>
      <c r="P14" s="138">
        <v>0</v>
      </c>
      <c r="Q14" s="139" t="s">
        <v>111</v>
      </c>
      <c r="R14" s="135" t="s">
        <v>700</v>
      </c>
      <c r="S14" s="222" t="s">
        <v>701</v>
      </c>
      <c r="T14" s="135" t="s">
        <v>702</v>
      </c>
      <c r="U14" s="135" t="s">
        <v>42</v>
      </c>
      <c r="V14" s="140" t="s">
        <v>36</v>
      </c>
      <c r="W14" s="138" t="s">
        <v>15</v>
      </c>
      <c r="X14" s="133" t="s">
        <v>25</v>
      </c>
      <c r="Y14" s="133" t="s">
        <v>703</v>
      </c>
      <c r="Z14" s="142" t="s">
        <v>704</v>
      </c>
      <c r="AA14" s="202">
        <v>1.8</v>
      </c>
      <c r="AB14" s="210" t="s">
        <v>64</v>
      </c>
      <c r="AC14" s="212" t="s">
        <v>498</v>
      </c>
      <c r="AD14" s="211">
        <v>46197</v>
      </c>
      <c r="AE14" s="91" t="s">
        <v>3</v>
      </c>
      <c r="AF14" s="102">
        <v>46293</v>
      </c>
      <c r="AG14" s="206">
        <f t="shared" si="2"/>
        <v>46307</v>
      </c>
      <c r="AH14" s="91"/>
      <c r="AI14" s="104"/>
      <c r="AJ14" s="103"/>
      <c r="AK14" s="214" t="s">
        <v>705</v>
      </c>
      <c r="AL14" s="217"/>
      <c r="AM14" s="218"/>
      <c r="AN14" s="218"/>
      <c r="AO14" s="218" t="s">
        <v>560</v>
      </c>
      <c r="AP14" s="218" t="s">
        <v>706</v>
      </c>
    </row>
    <row r="15" spans="1:157" ht="124.5" hidden="1" customHeight="1">
      <c r="A15" s="138">
        <v>250</v>
      </c>
      <c r="B15" s="136">
        <v>46195.697905092602</v>
      </c>
      <c r="C15" s="136">
        <v>46196.758958333303</v>
      </c>
      <c r="D15" s="138" t="s">
        <v>225</v>
      </c>
      <c r="E15" s="138" t="s">
        <v>226</v>
      </c>
      <c r="F15" s="135" t="s">
        <v>707</v>
      </c>
      <c r="G15" s="135" t="s">
        <v>708</v>
      </c>
      <c r="H15" s="138" t="s">
        <v>159</v>
      </c>
      <c r="I15" s="135" t="s">
        <v>108</v>
      </c>
      <c r="J15" s="135" t="s">
        <v>709</v>
      </c>
      <c r="K15" s="137" t="s">
        <v>710</v>
      </c>
      <c r="L15" s="135" t="s">
        <v>54</v>
      </c>
      <c r="M15" s="136">
        <v>46238</v>
      </c>
      <c r="N15" s="138" t="s">
        <v>15</v>
      </c>
      <c r="O15" s="138">
        <v>0</v>
      </c>
      <c r="P15" s="138">
        <v>0</v>
      </c>
      <c r="Q15" s="139" t="s">
        <v>625</v>
      </c>
      <c r="R15" s="135" t="s">
        <v>711</v>
      </c>
      <c r="S15" s="222" t="s">
        <v>712</v>
      </c>
      <c r="T15" s="135" t="s">
        <v>233</v>
      </c>
      <c r="U15" s="135" t="s">
        <v>42</v>
      </c>
      <c r="V15" s="140" t="s">
        <v>32</v>
      </c>
      <c r="W15" s="138" t="s">
        <v>15</v>
      </c>
      <c r="X15" s="133" t="s">
        <v>28</v>
      </c>
      <c r="Y15" s="133" t="s">
        <v>234</v>
      </c>
      <c r="Z15" s="142" t="s">
        <v>713</v>
      </c>
      <c r="AA15" s="202">
        <v>2.2999999999999998</v>
      </c>
      <c r="AB15" s="210" t="s">
        <v>70</v>
      </c>
      <c r="AC15" s="212" t="s">
        <v>498</v>
      </c>
      <c r="AD15" s="211">
        <v>46205</v>
      </c>
      <c r="AE15" s="91" t="s">
        <v>2</v>
      </c>
      <c r="AF15" s="102">
        <v>46267</v>
      </c>
      <c r="AG15" s="206">
        <v>46310</v>
      </c>
      <c r="AH15" s="91"/>
      <c r="AI15" s="104"/>
      <c r="AJ15" s="103"/>
      <c r="AK15" s="214" t="s">
        <v>714</v>
      </c>
      <c r="AL15" s="217"/>
      <c r="AM15" s="218"/>
      <c r="AN15" s="218"/>
      <c r="AO15" s="218" t="s">
        <v>580</v>
      </c>
      <c r="AP15" s="218" t="s">
        <v>715</v>
      </c>
    </row>
    <row r="16" spans="1:157" ht="217.5" hidden="1" customHeight="1">
      <c r="A16" s="138">
        <v>252</v>
      </c>
      <c r="B16" s="136">
        <v>46199.528206018498</v>
      </c>
      <c r="C16" s="136">
        <v>46199.547962962999</v>
      </c>
      <c r="D16" s="138" t="s">
        <v>716</v>
      </c>
      <c r="E16" s="138" t="s">
        <v>717</v>
      </c>
      <c r="F16" s="135" t="s">
        <v>718</v>
      </c>
      <c r="G16" s="135" t="s">
        <v>719</v>
      </c>
      <c r="H16" s="135" t="s">
        <v>121</v>
      </c>
      <c r="I16" s="135" t="s">
        <v>108</v>
      </c>
      <c r="J16" s="135" t="s">
        <v>720</v>
      </c>
      <c r="K16" s="137" t="s">
        <v>721</v>
      </c>
      <c r="L16" s="138" t="s">
        <v>61</v>
      </c>
      <c r="M16" s="136">
        <v>46568</v>
      </c>
      <c r="N16" s="138" t="s">
        <v>15</v>
      </c>
      <c r="O16" s="138">
        <v>0</v>
      </c>
      <c r="P16" s="138">
        <v>0</v>
      </c>
      <c r="Q16" s="139" t="s">
        <v>111</v>
      </c>
      <c r="R16" s="135" t="s">
        <v>722</v>
      </c>
      <c r="S16" s="222" t="s">
        <v>723</v>
      </c>
      <c r="T16" s="135" t="s">
        <v>724</v>
      </c>
      <c r="U16" s="135" t="s">
        <v>44</v>
      </c>
      <c r="V16" s="140" t="s">
        <v>36</v>
      </c>
      <c r="W16" s="138" t="s">
        <v>15</v>
      </c>
      <c r="X16" s="133" t="s">
        <v>28</v>
      </c>
      <c r="Y16" s="133" t="s">
        <v>725</v>
      </c>
      <c r="Z16" s="142" t="s">
        <v>726</v>
      </c>
      <c r="AA16" s="202">
        <v>0.6</v>
      </c>
      <c r="AB16" s="210" t="s">
        <v>68</v>
      </c>
      <c r="AC16" s="212" t="s">
        <v>498</v>
      </c>
      <c r="AD16" s="211">
        <v>46203</v>
      </c>
      <c r="AE16" s="91" t="s">
        <v>2</v>
      </c>
      <c r="AF16" s="102">
        <v>46188</v>
      </c>
      <c r="AG16" s="206">
        <f t="shared" ref="AG16:AG25" si="3">IF(AD16="","Pendiente fecha de asignación de LD",IF(AF16="","",WORKDAY(AF16,IF(AE16="Alta",20,IF(AE16="Media",10,5)))))</f>
        <v>46216</v>
      </c>
      <c r="AH16" s="91">
        <v>14</v>
      </c>
      <c r="AI16" s="281" t="s">
        <v>727</v>
      </c>
      <c r="AJ16" s="282" t="s">
        <v>728</v>
      </c>
      <c r="AK16" s="214" t="s">
        <v>729</v>
      </c>
      <c r="AL16" s="217"/>
      <c r="AM16" s="218"/>
      <c r="AN16" s="218"/>
      <c r="AO16" s="218" t="s">
        <v>560</v>
      </c>
      <c r="AP16" s="218"/>
    </row>
    <row r="17" spans="1:42" ht="156" hidden="1" customHeight="1">
      <c r="A17" s="138">
        <v>253</v>
      </c>
      <c r="B17" s="136">
        <v>46199.548020833303</v>
      </c>
      <c r="C17" s="136">
        <v>46199.553888888899</v>
      </c>
      <c r="D17" s="138" t="s">
        <v>716</v>
      </c>
      <c r="E17" s="138" t="s">
        <v>717</v>
      </c>
      <c r="F17" s="135" t="s">
        <v>730</v>
      </c>
      <c r="G17" s="135" t="s">
        <v>731</v>
      </c>
      <c r="H17" s="135" t="s">
        <v>121</v>
      </c>
      <c r="I17" s="135" t="s">
        <v>108</v>
      </c>
      <c r="J17" s="135" t="s">
        <v>720</v>
      </c>
      <c r="K17" s="137" t="s">
        <v>732</v>
      </c>
      <c r="L17" s="138" t="s">
        <v>61</v>
      </c>
      <c r="M17" s="136">
        <v>46563</v>
      </c>
      <c r="N17" s="138" t="s">
        <v>15</v>
      </c>
      <c r="O17" s="138">
        <v>0</v>
      </c>
      <c r="P17" s="138">
        <v>0</v>
      </c>
      <c r="Q17" s="139" t="s">
        <v>111</v>
      </c>
      <c r="R17" s="135" t="s">
        <v>733</v>
      </c>
      <c r="S17" s="222" t="s">
        <v>734</v>
      </c>
      <c r="T17" s="135" t="s">
        <v>735</v>
      </c>
      <c r="U17" s="135" t="s">
        <v>44</v>
      </c>
      <c r="V17" s="140" t="s">
        <v>36</v>
      </c>
      <c r="W17" s="138" t="s">
        <v>15</v>
      </c>
      <c r="X17" s="133" t="s">
        <v>28</v>
      </c>
      <c r="Y17" s="133" t="s">
        <v>736</v>
      </c>
      <c r="Z17" s="142" t="s">
        <v>737</v>
      </c>
      <c r="AA17" s="202">
        <v>0.6</v>
      </c>
      <c r="AB17" s="210" t="s">
        <v>73</v>
      </c>
      <c r="AC17" s="212" t="s">
        <v>498</v>
      </c>
      <c r="AD17" s="211">
        <v>46203</v>
      </c>
      <c r="AE17" s="91"/>
      <c r="AF17" s="102"/>
      <c r="AG17" s="206" t="str">
        <f t="shared" si="3"/>
        <v/>
      </c>
      <c r="AH17" s="91"/>
      <c r="AI17" s="104"/>
      <c r="AJ17" s="103"/>
      <c r="AK17" s="214"/>
      <c r="AL17" s="217"/>
      <c r="AM17" s="218"/>
      <c r="AN17" s="218"/>
      <c r="AO17" s="218" t="s">
        <v>560</v>
      </c>
      <c r="AP17" s="218"/>
    </row>
    <row r="18" spans="1:42" ht="156.75" hidden="1" customHeight="1">
      <c r="A18" s="138">
        <v>271</v>
      </c>
      <c r="B18" s="136">
        <v>46212.4686574074</v>
      </c>
      <c r="C18" s="136">
        <v>46212.482060185197</v>
      </c>
      <c r="D18" s="138" t="s">
        <v>738</v>
      </c>
      <c r="E18" s="138" t="s">
        <v>739</v>
      </c>
      <c r="F18" s="135" t="s">
        <v>740</v>
      </c>
      <c r="G18" s="135" t="s">
        <v>741</v>
      </c>
      <c r="H18" s="138" t="s">
        <v>159</v>
      </c>
      <c r="I18" s="135" t="s">
        <v>160</v>
      </c>
      <c r="J18" s="126" t="s">
        <v>407</v>
      </c>
      <c r="K18" s="137" t="s">
        <v>742</v>
      </c>
      <c r="L18" s="135" t="s">
        <v>59</v>
      </c>
      <c r="M18" s="136">
        <v>46223</v>
      </c>
      <c r="N18" s="138" t="s">
        <v>15</v>
      </c>
      <c r="O18" s="138">
        <v>0</v>
      </c>
      <c r="P18" s="138">
        <v>0</v>
      </c>
      <c r="Q18" s="139" t="s">
        <v>111</v>
      </c>
      <c r="R18" s="135" t="s">
        <v>743</v>
      </c>
      <c r="S18" s="222" t="s">
        <v>744</v>
      </c>
      <c r="T18" s="135" t="s">
        <v>745</v>
      </c>
      <c r="U18" s="135" t="s">
        <v>44</v>
      </c>
      <c r="V18" s="140" t="s">
        <v>36</v>
      </c>
      <c r="W18" s="138" t="s">
        <v>15</v>
      </c>
      <c r="X18" s="133" t="s">
        <v>28</v>
      </c>
      <c r="Y18" s="133" t="s">
        <v>746</v>
      </c>
      <c r="Z18" s="142" t="s">
        <v>747</v>
      </c>
      <c r="AA18" s="202">
        <v>0.6</v>
      </c>
      <c r="AB18" s="210" t="s">
        <v>64</v>
      </c>
      <c r="AC18" s="212" t="s">
        <v>498</v>
      </c>
      <c r="AD18" s="211">
        <v>46216</v>
      </c>
      <c r="AE18" s="91" t="s">
        <v>2</v>
      </c>
      <c r="AF18" s="102">
        <v>46237</v>
      </c>
      <c r="AG18" s="206">
        <f t="shared" si="3"/>
        <v>46265</v>
      </c>
      <c r="AH18" s="91">
        <v>1</v>
      </c>
      <c r="AI18" s="104"/>
      <c r="AJ18" s="103"/>
      <c r="AK18" s="214"/>
      <c r="AL18" s="217"/>
      <c r="AM18" s="218"/>
      <c r="AN18" s="218"/>
      <c r="AO18" s="218" t="s">
        <v>560</v>
      </c>
      <c r="AP18" s="218" t="s">
        <v>748</v>
      </c>
    </row>
    <row r="19" spans="1:42" ht="85.5" hidden="1" customHeight="1">
      <c r="A19" s="138">
        <v>300</v>
      </c>
      <c r="B19" s="136">
        <v>46223.409398148098</v>
      </c>
      <c r="C19" s="136">
        <v>46223.442129629599</v>
      </c>
      <c r="D19" s="138" t="s">
        <v>103</v>
      </c>
      <c r="E19" s="138" t="s">
        <v>104</v>
      </c>
      <c r="F19" s="135" t="s">
        <v>749</v>
      </c>
      <c r="G19" s="135" t="s">
        <v>750</v>
      </c>
      <c r="H19" s="138" t="s">
        <v>121</v>
      </c>
      <c r="I19" s="135" t="s">
        <v>240</v>
      </c>
      <c r="J19" s="126" t="s">
        <v>751</v>
      </c>
      <c r="K19" s="137" t="s">
        <v>752</v>
      </c>
      <c r="L19" s="135" t="s">
        <v>53</v>
      </c>
      <c r="M19" s="136">
        <v>46265</v>
      </c>
      <c r="N19" s="138" t="s">
        <v>15</v>
      </c>
      <c r="O19" s="138">
        <v>0</v>
      </c>
      <c r="P19" s="138">
        <v>0</v>
      </c>
      <c r="Q19" s="138" t="s">
        <v>111</v>
      </c>
      <c r="R19" s="135" t="s">
        <v>753</v>
      </c>
      <c r="S19" s="222" t="s">
        <v>754</v>
      </c>
      <c r="T19" s="135" t="s">
        <v>755</v>
      </c>
      <c r="U19" s="135" t="s">
        <v>44</v>
      </c>
      <c r="V19" s="140" t="s">
        <v>36</v>
      </c>
      <c r="W19" s="138" t="s">
        <v>15</v>
      </c>
      <c r="X19" s="133" t="s">
        <v>28</v>
      </c>
      <c r="Y19" s="133" t="s">
        <v>756</v>
      </c>
      <c r="Z19" s="142" t="s">
        <v>757</v>
      </c>
      <c r="AA19" s="202">
        <v>0.6</v>
      </c>
      <c r="AB19" s="210" t="s">
        <v>52</v>
      </c>
      <c r="AC19" s="212" t="s">
        <v>498</v>
      </c>
      <c r="AD19" s="211">
        <v>46223</v>
      </c>
      <c r="AE19" s="91" t="s">
        <v>2</v>
      </c>
      <c r="AF19" s="102"/>
      <c r="AG19" s="206" t="str">
        <f t="shared" si="3"/>
        <v/>
      </c>
      <c r="AH19" s="91"/>
      <c r="AI19" s="104"/>
      <c r="AJ19" s="103"/>
      <c r="AK19" s="214"/>
      <c r="AL19" s="217"/>
      <c r="AM19" s="218"/>
      <c r="AN19" s="218"/>
      <c r="AO19" s="218" t="s">
        <v>560</v>
      </c>
      <c r="AP19" s="218"/>
    </row>
    <row r="20" spans="1:42" ht="57" hidden="1" customHeight="1">
      <c r="A20" s="138">
        <v>301</v>
      </c>
      <c r="B20" s="136">
        <v>46223.442187499997</v>
      </c>
      <c r="C20" s="136">
        <v>46223.455949074101</v>
      </c>
      <c r="D20" s="138" t="s">
        <v>103</v>
      </c>
      <c r="E20" s="138" t="s">
        <v>104</v>
      </c>
      <c r="F20" s="135" t="s">
        <v>758</v>
      </c>
      <c r="G20" s="135" t="s">
        <v>759</v>
      </c>
      <c r="H20" s="138" t="s">
        <v>121</v>
      </c>
      <c r="I20" s="135" t="s">
        <v>240</v>
      </c>
      <c r="J20" s="126" t="s">
        <v>751</v>
      </c>
      <c r="K20" s="137" t="s">
        <v>760</v>
      </c>
      <c r="L20" s="135" t="s">
        <v>53</v>
      </c>
      <c r="M20" s="136">
        <v>46265</v>
      </c>
      <c r="N20" s="138" t="s">
        <v>15</v>
      </c>
      <c r="O20" s="138">
        <v>0</v>
      </c>
      <c r="P20" s="138">
        <v>0</v>
      </c>
      <c r="Q20" s="138" t="s">
        <v>111</v>
      </c>
      <c r="R20" s="135" t="s">
        <v>761</v>
      </c>
      <c r="S20" s="222" t="s">
        <v>762</v>
      </c>
      <c r="T20" s="135" t="s">
        <v>763</v>
      </c>
      <c r="U20" s="135" t="s">
        <v>44</v>
      </c>
      <c r="V20" s="140" t="s">
        <v>36</v>
      </c>
      <c r="W20" s="138" t="s">
        <v>15</v>
      </c>
      <c r="X20" s="133" t="s">
        <v>28</v>
      </c>
      <c r="Y20" s="133" t="s">
        <v>764</v>
      </c>
      <c r="Z20" s="142" t="s">
        <v>765</v>
      </c>
      <c r="AA20" s="202">
        <v>0.6</v>
      </c>
      <c r="AB20" s="210" t="s">
        <v>52</v>
      </c>
      <c r="AC20" s="212" t="s">
        <v>498</v>
      </c>
      <c r="AD20" s="211">
        <v>46223</v>
      </c>
      <c r="AE20" s="91" t="s">
        <v>2</v>
      </c>
      <c r="AF20" s="102"/>
      <c r="AG20" s="206" t="str">
        <f t="shared" si="3"/>
        <v/>
      </c>
      <c r="AH20" s="91"/>
      <c r="AI20" s="104"/>
      <c r="AJ20" s="103"/>
      <c r="AK20" s="214"/>
      <c r="AL20" s="217"/>
      <c r="AM20" s="218"/>
      <c r="AN20" s="218"/>
      <c r="AO20" s="218" t="s">
        <v>560</v>
      </c>
      <c r="AP20" s="218"/>
    </row>
    <row r="21" spans="1:42" ht="63" hidden="1" customHeight="1">
      <c r="A21" s="138">
        <v>302</v>
      </c>
      <c r="B21" s="136">
        <v>46223.456041666701</v>
      </c>
      <c r="C21" s="136">
        <v>46223.475902777798</v>
      </c>
      <c r="D21" s="138" t="s">
        <v>103</v>
      </c>
      <c r="E21" s="138" t="s">
        <v>104</v>
      </c>
      <c r="F21" s="135" t="s">
        <v>766</v>
      </c>
      <c r="G21" s="135" t="s">
        <v>767</v>
      </c>
      <c r="H21" s="138" t="s">
        <v>121</v>
      </c>
      <c r="I21" s="135" t="s">
        <v>240</v>
      </c>
      <c r="J21" s="126" t="s">
        <v>751</v>
      </c>
      <c r="K21" s="137" t="s">
        <v>768</v>
      </c>
      <c r="L21" s="135" t="s">
        <v>53</v>
      </c>
      <c r="M21" s="136">
        <v>46265</v>
      </c>
      <c r="N21" s="138" t="s">
        <v>15</v>
      </c>
      <c r="O21" s="138">
        <v>0</v>
      </c>
      <c r="P21" s="138">
        <v>0</v>
      </c>
      <c r="Q21" s="138" t="s">
        <v>111</v>
      </c>
      <c r="R21" s="135" t="s">
        <v>769</v>
      </c>
      <c r="S21" s="222" t="s">
        <v>770</v>
      </c>
      <c r="T21" s="135" t="s">
        <v>771</v>
      </c>
      <c r="U21" s="135" t="s">
        <v>44</v>
      </c>
      <c r="V21" s="140" t="s">
        <v>36</v>
      </c>
      <c r="W21" s="138" t="s">
        <v>15</v>
      </c>
      <c r="X21" s="133" t="s">
        <v>28</v>
      </c>
      <c r="Y21" s="133" t="s">
        <v>772</v>
      </c>
      <c r="Z21" s="142" t="s">
        <v>773</v>
      </c>
      <c r="AA21" s="202">
        <v>0.6</v>
      </c>
      <c r="AB21" s="210" t="s">
        <v>52</v>
      </c>
      <c r="AC21" s="212" t="s">
        <v>498</v>
      </c>
      <c r="AD21" s="211">
        <v>46223</v>
      </c>
      <c r="AE21" s="91" t="s">
        <v>2</v>
      </c>
      <c r="AF21" s="102"/>
      <c r="AG21" s="206" t="str">
        <f t="shared" si="3"/>
        <v/>
      </c>
      <c r="AH21" s="91"/>
      <c r="AI21" s="104"/>
      <c r="AJ21" s="103"/>
      <c r="AK21" s="214"/>
      <c r="AL21" s="217"/>
      <c r="AM21" s="218"/>
      <c r="AN21" s="218"/>
      <c r="AO21" s="218" t="s">
        <v>560</v>
      </c>
      <c r="AP21" s="218"/>
    </row>
    <row r="22" spans="1:42" ht="92.25" hidden="1" customHeight="1">
      <c r="A22" s="138">
        <v>303</v>
      </c>
      <c r="B22" s="136">
        <v>46223.475960648197</v>
      </c>
      <c r="C22" s="136">
        <v>46223.479641203703</v>
      </c>
      <c r="D22" s="138" t="s">
        <v>103</v>
      </c>
      <c r="E22" s="138" t="s">
        <v>104</v>
      </c>
      <c r="F22" s="135" t="s">
        <v>774</v>
      </c>
      <c r="G22" s="135" t="s">
        <v>775</v>
      </c>
      <c r="H22" s="138" t="s">
        <v>121</v>
      </c>
      <c r="I22" s="135" t="s">
        <v>240</v>
      </c>
      <c r="J22" s="126" t="s">
        <v>751</v>
      </c>
      <c r="K22" s="137" t="s">
        <v>776</v>
      </c>
      <c r="L22" s="135" t="s">
        <v>53</v>
      </c>
      <c r="M22" s="136">
        <v>46265</v>
      </c>
      <c r="N22" s="138" t="s">
        <v>15</v>
      </c>
      <c r="O22" s="138">
        <v>0</v>
      </c>
      <c r="P22" s="138">
        <v>0</v>
      </c>
      <c r="Q22" s="138" t="s">
        <v>111</v>
      </c>
      <c r="R22" s="135" t="s">
        <v>777</v>
      </c>
      <c r="S22" s="222" t="s">
        <v>778</v>
      </c>
      <c r="T22" s="135" t="s">
        <v>779</v>
      </c>
      <c r="U22" s="135" t="s">
        <v>44</v>
      </c>
      <c r="V22" s="140" t="s">
        <v>36</v>
      </c>
      <c r="W22" s="138" t="s">
        <v>15</v>
      </c>
      <c r="X22" s="133" t="s">
        <v>28</v>
      </c>
      <c r="Y22" s="133" t="s">
        <v>780</v>
      </c>
      <c r="Z22" s="142" t="s">
        <v>781</v>
      </c>
      <c r="AA22" s="202">
        <v>0.6</v>
      </c>
      <c r="AB22" s="210" t="s">
        <v>52</v>
      </c>
      <c r="AC22" s="212" t="s">
        <v>498</v>
      </c>
      <c r="AD22" s="211">
        <v>46223</v>
      </c>
      <c r="AE22" s="91" t="s">
        <v>2</v>
      </c>
      <c r="AF22" s="102"/>
      <c r="AG22" s="206" t="str">
        <f t="shared" si="3"/>
        <v/>
      </c>
      <c r="AH22" s="91"/>
      <c r="AI22" s="104"/>
      <c r="AJ22" s="103"/>
      <c r="AK22" s="214"/>
      <c r="AL22" s="217"/>
      <c r="AM22" s="218"/>
      <c r="AN22" s="218"/>
      <c r="AO22" s="218" t="s">
        <v>560</v>
      </c>
      <c r="AP22" s="218"/>
    </row>
    <row r="23" spans="1:42" ht="72.75" hidden="1" customHeight="1">
      <c r="A23" s="138">
        <v>311</v>
      </c>
      <c r="B23" s="136">
        <v>46225.3977199074</v>
      </c>
      <c r="C23" s="136">
        <v>46225.459664351903</v>
      </c>
      <c r="D23" s="138" t="s">
        <v>782</v>
      </c>
      <c r="E23" s="138" t="s">
        <v>783</v>
      </c>
      <c r="F23" s="135" t="s">
        <v>784</v>
      </c>
      <c r="G23" s="135" t="s">
        <v>785</v>
      </c>
      <c r="H23" s="138" t="s">
        <v>121</v>
      </c>
      <c r="I23" s="135" t="s">
        <v>108</v>
      </c>
      <c r="J23" s="126" t="s">
        <v>786</v>
      </c>
      <c r="K23" s="137" t="s">
        <v>787</v>
      </c>
      <c r="L23" s="138" t="s">
        <v>61</v>
      </c>
      <c r="M23" s="136">
        <v>46237</v>
      </c>
      <c r="N23" s="138" t="s">
        <v>15</v>
      </c>
      <c r="O23" s="138">
        <v>0</v>
      </c>
      <c r="P23" s="138">
        <v>0</v>
      </c>
      <c r="Q23" s="138" t="s">
        <v>111</v>
      </c>
      <c r="R23" s="135" t="s">
        <v>788</v>
      </c>
      <c r="S23" s="222" t="s">
        <v>789</v>
      </c>
      <c r="T23" s="135" t="s">
        <v>790</v>
      </c>
      <c r="U23" s="135" t="s">
        <v>42</v>
      </c>
      <c r="V23" s="140" t="s">
        <v>36</v>
      </c>
      <c r="W23" s="138" t="s">
        <v>15</v>
      </c>
      <c r="X23" s="133" t="s">
        <v>28</v>
      </c>
      <c r="Y23" s="133" t="s">
        <v>791</v>
      </c>
      <c r="Z23" s="142" t="s">
        <v>792</v>
      </c>
      <c r="AA23" s="202">
        <v>1.2</v>
      </c>
      <c r="AB23" s="210" t="s">
        <v>62</v>
      </c>
      <c r="AC23" s="212" t="s">
        <v>498</v>
      </c>
      <c r="AD23" s="211">
        <v>46225</v>
      </c>
      <c r="AE23" s="91" t="s">
        <v>2</v>
      </c>
      <c r="AF23" s="102">
        <v>46251</v>
      </c>
      <c r="AG23" s="206">
        <f t="shared" si="3"/>
        <v>46279</v>
      </c>
      <c r="AH23" s="91"/>
      <c r="AI23" s="104"/>
      <c r="AJ23" s="103"/>
      <c r="AK23" s="214"/>
      <c r="AL23" s="217"/>
      <c r="AM23" s="218"/>
      <c r="AN23" s="218"/>
      <c r="AO23" s="218" t="s">
        <v>692</v>
      </c>
      <c r="AP23" s="218" t="s">
        <v>793</v>
      </c>
    </row>
    <row r="24" spans="1:42" ht="91.5" hidden="1" customHeight="1">
      <c r="A24" s="138">
        <v>254</v>
      </c>
      <c r="B24" s="136">
        <v>46203.464548611097</v>
      </c>
      <c r="C24" s="136">
        <v>46203.490740740701</v>
      </c>
      <c r="D24" s="138" t="s">
        <v>794</v>
      </c>
      <c r="E24" s="138" t="s">
        <v>795</v>
      </c>
      <c r="F24" s="135" t="s">
        <v>796</v>
      </c>
      <c r="G24" s="135" t="s">
        <v>797</v>
      </c>
      <c r="H24" s="138" t="s">
        <v>134</v>
      </c>
      <c r="I24" s="135" t="s">
        <v>240</v>
      </c>
      <c r="J24" s="126" t="s">
        <v>798</v>
      </c>
      <c r="K24" s="137" t="s">
        <v>799</v>
      </c>
      <c r="L24" s="135" t="s">
        <v>53</v>
      </c>
      <c r="M24" s="136">
        <v>46233</v>
      </c>
      <c r="N24" s="138" t="s">
        <v>15</v>
      </c>
      <c r="O24" s="138">
        <v>0</v>
      </c>
      <c r="P24" s="138">
        <v>0</v>
      </c>
      <c r="Q24" s="138" t="s">
        <v>111</v>
      </c>
      <c r="R24" s="135" t="s">
        <v>800</v>
      </c>
      <c r="S24" s="135" t="s">
        <v>801</v>
      </c>
      <c r="T24" s="135" t="s">
        <v>802</v>
      </c>
      <c r="U24" s="135" t="s">
        <v>42</v>
      </c>
      <c r="V24" s="140" t="s">
        <v>36</v>
      </c>
      <c r="W24" s="138" t="s">
        <v>15</v>
      </c>
      <c r="X24" s="133" t="s">
        <v>26</v>
      </c>
      <c r="Y24" s="133" t="s">
        <v>803</v>
      </c>
      <c r="Z24" s="142" t="s">
        <v>804</v>
      </c>
      <c r="AA24" s="202">
        <v>1.5</v>
      </c>
      <c r="AB24" s="212" t="s">
        <v>62</v>
      </c>
      <c r="AC24" s="212" t="s">
        <v>498</v>
      </c>
      <c r="AD24" s="211">
        <v>46225</v>
      </c>
      <c r="AE24" s="91" t="s">
        <v>2</v>
      </c>
      <c r="AF24" s="102">
        <v>46258</v>
      </c>
      <c r="AG24" s="206">
        <f t="shared" si="3"/>
        <v>46286</v>
      </c>
      <c r="AH24" s="91"/>
      <c r="AI24" s="104"/>
      <c r="AJ24" s="103"/>
      <c r="AK24" s="214"/>
      <c r="AL24" s="217" t="s">
        <v>604</v>
      </c>
      <c r="AM24" s="218" t="s">
        <v>535</v>
      </c>
      <c r="AN24" s="218"/>
      <c r="AO24" s="218" t="s">
        <v>560</v>
      </c>
      <c r="AP24" s="218" t="s">
        <v>805</v>
      </c>
    </row>
    <row r="25" spans="1:42" ht="98.25" hidden="1" customHeight="1">
      <c r="A25" s="138">
        <v>258</v>
      </c>
      <c r="B25" s="136">
        <v>46203.499340277798</v>
      </c>
      <c r="C25" s="136">
        <v>46203.500787037003</v>
      </c>
      <c r="D25" s="138" t="s">
        <v>794</v>
      </c>
      <c r="E25" s="138" t="s">
        <v>795</v>
      </c>
      <c r="F25" s="135" t="s">
        <v>806</v>
      </c>
      <c r="G25" s="135" t="s">
        <v>807</v>
      </c>
      <c r="H25" s="138" t="s">
        <v>134</v>
      </c>
      <c r="I25" s="135" t="s">
        <v>240</v>
      </c>
      <c r="J25" s="126" t="s">
        <v>798</v>
      </c>
      <c r="K25" s="137" t="s">
        <v>808</v>
      </c>
      <c r="L25" s="135" t="s">
        <v>53</v>
      </c>
      <c r="M25" s="136">
        <v>46233</v>
      </c>
      <c r="N25" s="138" t="s">
        <v>15</v>
      </c>
      <c r="O25" s="138">
        <v>0</v>
      </c>
      <c r="P25" s="138">
        <v>0</v>
      </c>
      <c r="Q25" s="138" t="s">
        <v>111</v>
      </c>
      <c r="R25" s="135" t="s">
        <v>809</v>
      </c>
      <c r="S25" s="135" t="s">
        <v>810</v>
      </c>
      <c r="T25" s="135" t="s">
        <v>811</v>
      </c>
      <c r="U25" s="135" t="s">
        <v>42</v>
      </c>
      <c r="V25" s="140" t="s">
        <v>36</v>
      </c>
      <c r="W25" s="138" t="s">
        <v>15</v>
      </c>
      <c r="X25" s="133" t="s">
        <v>26</v>
      </c>
      <c r="Y25" s="133" t="s">
        <v>812</v>
      </c>
      <c r="Z25" s="142" t="s">
        <v>813</v>
      </c>
      <c r="AA25" s="202">
        <v>1.5</v>
      </c>
      <c r="AB25" s="212" t="s">
        <v>62</v>
      </c>
      <c r="AC25" s="212" t="s">
        <v>498</v>
      </c>
      <c r="AD25" s="211">
        <v>46225</v>
      </c>
      <c r="AE25" s="91" t="s">
        <v>2</v>
      </c>
      <c r="AF25" s="102">
        <v>46258</v>
      </c>
      <c r="AG25" s="206">
        <f t="shared" si="3"/>
        <v>46286</v>
      </c>
      <c r="AH25" s="91"/>
      <c r="AI25" s="104"/>
      <c r="AJ25" s="103"/>
      <c r="AK25" s="214"/>
      <c r="AL25" s="217" t="s">
        <v>604</v>
      </c>
      <c r="AM25" s="218"/>
      <c r="AN25" s="218"/>
      <c r="AO25" s="218" t="s">
        <v>560</v>
      </c>
      <c r="AP25" s="218" t="s">
        <v>814</v>
      </c>
    </row>
    <row r="26" spans="1:42" ht="138" hidden="1" customHeight="1">
      <c r="A26" s="138">
        <v>334</v>
      </c>
      <c r="B26" s="136">
        <v>46226.897743055597</v>
      </c>
      <c r="C26" s="136">
        <v>46230.327754629601</v>
      </c>
      <c r="D26" s="138" t="s">
        <v>204</v>
      </c>
      <c r="E26" s="138" t="s">
        <v>205</v>
      </c>
      <c r="F26" s="135" t="s">
        <v>815</v>
      </c>
      <c r="G26" s="135" t="s">
        <v>816</v>
      </c>
      <c r="H26" s="138" t="s">
        <v>159</v>
      </c>
      <c r="I26" s="135" t="s">
        <v>208</v>
      </c>
      <c r="J26" s="126" t="s">
        <v>817</v>
      </c>
      <c r="K26" s="137" t="s">
        <v>818</v>
      </c>
      <c r="L26" s="135" t="s">
        <v>54</v>
      </c>
      <c r="M26" s="136">
        <v>46248</v>
      </c>
      <c r="N26" s="138" t="s">
        <v>15</v>
      </c>
      <c r="O26" s="138">
        <v>0</v>
      </c>
      <c r="P26" s="138">
        <v>0</v>
      </c>
      <c r="Q26" s="138" t="s">
        <v>111</v>
      </c>
      <c r="R26" s="135" t="s">
        <v>819</v>
      </c>
      <c r="S26" s="222" t="s">
        <v>820</v>
      </c>
      <c r="T26" s="135" t="s">
        <v>821</v>
      </c>
      <c r="U26" s="135" t="s">
        <v>43</v>
      </c>
      <c r="V26" s="140" t="s">
        <v>36</v>
      </c>
      <c r="W26" s="138" t="s">
        <v>15</v>
      </c>
      <c r="X26" s="133" t="s">
        <v>28</v>
      </c>
      <c r="Y26" s="133" t="s">
        <v>822</v>
      </c>
      <c r="Z26" s="142" t="s">
        <v>823</v>
      </c>
      <c r="AA26" s="202">
        <v>1.05</v>
      </c>
      <c r="AB26" s="210" t="s">
        <v>56</v>
      </c>
      <c r="AC26" s="212" t="s">
        <v>498</v>
      </c>
      <c r="AD26" s="211">
        <v>46230</v>
      </c>
      <c r="AE26" s="91" t="s">
        <v>3</v>
      </c>
      <c r="AF26" s="102">
        <v>46251</v>
      </c>
      <c r="AG26" s="206">
        <v>46325</v>
      </c>
      <c r="AH26" s="91"/>
      <c r="AI26" s="104"/>
      <c r="AJ26" s="103"/>
      <c r="AK26" s="214"/>
      <c r="AL26" s="217" t="s">
        <v>824</v>
      </c>
      <c r="AM26" s="218" t="s">
        <v>825</v>
      </c>
      <c r="AN26" s="218" t="s">
        <v>536</v>
      </c>
      <c r="AO26" s="218" t="s">
        <v>580</v>
      </c>
      <c r="AP26" s="218" t="s">
        <v>826</v>
      </c>
    </row>
    <row r="27" spans="1:42" ht="109.5" hidden="1" customHeight="1">
      <c r="A27" s="138">
        <v>255</v>
      </c>
      <c r="B27" s="136">
        <v>46203.490798611099</v>
      </c>
      <c r="C27" s="136">
        <v>46203.494062500002</v>
      </c>
      <c r="D27" s="138" t="s">
        <v>794</v>
      </c>
      <c r="E27" s="138" t="s">
        <v>795</v>
      </c>
      <c r="F27" s="135" t="s">
        <v>827</v>
      </c>
      <c r="G27" s="135" t="s">
        <v>828</v>
      </c>
      <c r="H27" s="138" t="s">
        <v>134</v>
      </c>
      <c r="I27" s="135" t="s">
        <v>240</v>
      </c>
      <c r="J27" s="126" t="s">
        <v>798</v>
      </c>
      <c r="K27" s="137" t="s">
        <v>829</v>
      </c>
      <c r="L27" s="135" t="s">
        <v>53</v>
      </c>
      <c r="M27" s="136">
        <v>46233</v>
      </c>
      <c r="N27" s="138" t="s">
        <v>15</v>
      </c>
      <c r="O27" s="138">
        <v>0</v>
      </c>
      <c r="P27" s="138">
        <v>0</v>
      </c>
      <c r="Q27" s="138" t="s">
        <v>111</v>
      </c>
      <c r="R27" s="135" t="s">
        <v>830</v>
      </c>
      <c r="S27" s="135" t="s">
        <v>831</v>
      </c>
      <c r="T27" s="135" t="s">
        <v>832</v>
      </c>
      <c r="U27" s="135" t="s">
        <v>42</v>
      </c>
      <c r="V27" s="140" t="s">
        <v>36</v>
      </c>
      <c r="W27" s="138" t="s">
        <v>15</v>
      </c>
      <c r="X27" s="133" t="s">
        <v>26</v>
      </c>
      <c r="Y27" s="135" t="s">
        <v>833</v>
      </c>
      <c r="Z27" s="142" t="s">
        <v>834</v>
      </c>
      <c r="AA27" s="202">
        <v>1.5</v>
      </c>
      <c r="AB27" s="210" t="s">
        <v>62</v>
      </c>
      <c r="AC27" s="326" t="s">
        <v>498</v>
      </c>
      <c r="AD27" s="211">
        <v>46237</v>
      </c>
      <c r="AE27" s="91" t="s">
        <v>2</v>
      </c>
      <c r="AF27" s="102">
        <v>46258</v>
      </c>
      <c r="AG27" s="206">
        <f t="shared" ref="AG27:AG34" si="4">IF(AD27="","Pendiente fecha de asignación de LD",IF(AF27="","",WORKDAY(AF27,IF(AE27="Alta",20,IF(AE27="Media",10,5)))))</f>
        <v>46286</v>
      </c>
      <c r="AH27" s="91"/>
      <c r="AI27" s="104"/>
      <c r="AJ27" s="103"/>
      <c r="AK27" s="214"/>
      <c r="AL27" s="217" t="s">
        <v>604</v>
      </c>
      <c r="AM27" s="218"/>
      <c r="AN27" s="218"/>
      <c r="AO27" s="218" t="s">
        <v>560</v>
      </c>
      <c r="AP27" s="218" t="s">
        <v>835</v>
      </c>
    </row>
    <row r="28" spans="1:42" ht="107.25" hidden="1" customHeight="1">
      <c r="A28" s="138">
        <v>256</v>
      </c>
      <c r="B28" s="136">
        <v>46203.494097222203</v>
      </c>
      <c r="C28" s="136">
        <v>46203.495914351799</v>
      </c>
      <c r="D28" s="138" t="s">
        <v>794</v>
      </c>
      <c r="E28" s="138" t="s">
        <v>795</v>
      </c>
      <c r="F28" s="135" t="s">
        <v>836</v>
      </c>
      <c r="G28" s="135" t="s">
        <v>837</v>
      </c>
      <c r="H28" s="138" t="s">
        <v>134</v>
      </c>
      <c r="I28" s="135" t="s">
        <v>240</v>
      </c>
      <c r="J28" s="126" t="s">
        <v>798</v>
      </c>
      <c r="K28" s="137" t="s">
        <v>838</v>
      </c>
      <c r="L28" s="135" t="s">
        <v>53</v>
      </c>
      <c r="M28" s="136">
        <v>46233</v>
      </c>
      <c r="N28" s="138" t="s">
        <v>15</v>
      </c>
      <c r="O28" s="138">
        <v>0</v>
      </c>
      <c r="P28" s="138">
        <v>0</v>
      </c>
      <c r="Q28" s="138" t="s">
        <v>111</v>
      </c>
      <c r="R28" s="135" t="s">
        <v>839</v>
      </c>
      <c r="S28" s="135" t="s">
        <v>840</v>
      </c>
      <c r="T28" s="135" t="s">
        <v>841</v>
      </c>
      <c r="U28" s="135" t="s">
        <v>42</v>
      </c>
      <c r="V28" s="140" t="s">
        <v>36</v>
      </c>
      <c r="W28" s="138" t="s">
        <v>15</v>
      </c>
      <c r="X28" s="133" t="s">
        <v>26</v>
      </c>
      <c r="Y28" s="135" t="s">
        <v>842</v>
      </c>
      <c r="Z28" s="142" t="s">
        <v>843</v>
      </c>
      <c r="AA28" s="202">
        <v>1.5</v>
      </c>
      <c r="AB28" s="210" t="s">
        <v>62</v>
      </c>
      <c r="AC28" s="326" t="s">
        <v>498</v>
      </c>
      <c r="AD28" s="211">
        <v>46237</v>
      </c>
      <c r="AE28" s="91" t="s">
        <v>2</v>
      </c>
      <c r="AF28" s="102">
        <v>46258</v>
      </c>
      <c r="AG28" s="206">
        <f t="shared" si="4"/>
        <v>46286</v>
      </c>
      <c r="AH28" s="91"/>
      <c r="AI28" s="104"/>
      <c r="AJ28" s="103"/>
      <c r="AK28" s="214"/>
      <c r="AL28" s="217" t="s">
        <v>604</v>
      </c>
      <c r="AM28" s="218"/>
      <c r="AN28" s="218"/>
      <c r="AO28" s="218" t="s">
        <v>560</v>
      </c>
      <c r="AP28" s="218" t="s">
        <v>844</v>
      </c>
    </row>
    <row r="29" spans="1:42" ht="180" hidden="1" customHeight="1">
      <c r="A29" s="138">
        <v>342</v>
      </c>
      <c r="B29" s="136">
        <v>46241.4620138889</v>
      </c>
      <c r="C29" s="136">
        <v>46241.4777314815</v>
      </c>
      <c r="D29" s="138" t="s">
        <v>167</v>
      </c>
      <c r="E29" s="138" t="s">
        <v>168</v>
      </c>
      <c r="F29" s="135" t="s">
        <v>845</v>
      </c>
      <c r="G29" s="135" t="s">
        <v>846</v>
      </c>
      <c r="H29" s="138" t="s">
        <v>159</v>
      </c>
      <c r="I29" s="135" t="s">
        <v>108</v>
      </c>
      <c r="J29" s="126" t="s">
        <v>847</v>
      </c>
      <c r="K29" s="137" t="s">
        <v>848</v>
      </c>
      <c r="L29" s="138" t="s">
        <v>61</v>
      </c>
      <c r="M29" s="136">
        <v>46279</v>
      </c>
      <c r="N29" s="138" t="s">
        <v>15</v>
      </c>
      <c r="O29" s="138">
        <v>0</v>
      </c>
      <c r="P29" s="138">
        <v>0</v>
      </c>
      <c r="Q29" s="138" t="s">
        <v>18</v>
      </c>
      <c r="R29" s="135" t="s">
        <v>849</v>
      </c>
      <c r="S29" s="135" t="s">
        <v>850</v>
      </c>
      <c r="T29" s="135" t="s">
        <v>851</v>
      </c>
      <c r="U29" s="135" t="s">
        <v>44</v>
      </c>
      <c r="V29" s="140" t="s">
        <v>36</v>
      </c>
      <c r="W29" s="138" t="s">
        <v>15</v>
      </c>
      <c r="X29" s="133" t="s">
        <v>28</v>
      </c>
      <c r="Y29" s="135" t="s">
        <v>852</v>
      </c>
      <c r="Z29" s="142" t="s">
        <v>853</v>
      </c>
      <c r="AA29" s="202">
        <v>2.1</v>
      </c>
      <c r="AB29" s="210" t="s">
        <v>80</v>
      </c>
      <c r="AC29" s="326" t="s">
        <v>498</v>
      </c>
      <c r="AD29" s="211">
        <v>46241</v>
      </c>
      <c r="AE29" s="91"/>
      <c r="AF29" s="102"/>
      <c r="AG29" s="206" t="str">
        <f t="shared" si="4"/>
        <v/>
      </c>
      <c r="AH29" s="91"/>
      <c r="AI29" s="104"/>
      <c r="AJ29" s="103"/>
      <c r="AK29" s="214"/>
      <c r="AL29" s="217"/>
      <c r="AM29" s="218"/>
      <c r="AN29" s="218"/>
      <c r="AO29" s="218" t="s">
        <v>560</v>
      </c>
      <c r="AP29" s="218"/>
    </row>
    <row r="30" spans="1:42" ht="172.5" hidden="1" customHeight="1">
      <c r="A30" s="138">
        <v>343</v>
      </c>
      <c r="B30" s="136">
        <v>46244.423252314802</v>
      </c>
      <c r="C30" s="136">
        <v>46244.4351157407</v>
      </c>
      <c r="D30" s="138" t="s">
        <v>854</v>
      </c>
      <c r="E30" s="138" t="s">
        <v>855</v>
      </c>
      <c r="F30" s="135" t="s">
        <v>856</v>
      </c>
      <c r="G30" s="135" t="s">
        <v>857</v>
      </c>
      <c r="H30" s="138" t="s">
        <v>107</v>
      </c>
      <c r="I30" s="135" t="s">
        <v>332</v>
      </c>
      <c r="J30" s="126" t="s">
        <v>858</v>
      </c>
      <c r="K30" s="137" t="s">
        <v>859</v>
      </c>
      <c r="L30" s="138" t="s">
        <v>54</v>
      </c>
      <c r="M30" s="136">
        <v>46265</v>
      </c>
      <c r="N30" s="138" t="s">
        <v>15</v>
      </c>
      <c r="O30" s="138">
        <v>0</v>
      </c>
      <c r="P30" s="138">
        <v>0</v>
      </c>
      <c r="Q30" s="138" t="s">
        <v>111</v>
      </c>
      <c r="R30" s="135" t="s">
        <v>860</v>
      </c>
      <c r="S30" s="135" t="s">
        <v>861</v>
      </c>
      <c r="T30" s="135" t="s">
        <v>862</v>
      </c>
      <c r="U30" s="135" t="s">
        <v>42</v>
      </c>
      <c r="V30" s="140" t="s">
        <v>32</v>
      </c>
      <c r="W30" s="138" t="s">
        <v>15</v>
      </c>
      <c r="X30" s="133" t="s">
        <v>26</v>
      </c>
      <c r="Y30" s="135" t="s">
        <v>863</v>
      </c>
      <c r="Z30" s="142" t="s">
        <v>864</v>
      </c>
      <c r="AA30" s="202">
        <v>1.7</v>
      </c>
      <c r="AB30" s="210" t="s">
        <v>81</v>
      </c>
      <c r="AC30" s="326" t="s">
        <v>498</v>
      </c>
      <c r="AD30" s="211">
        <v>46260</v>
      </c>
      <c r="AE30" s="91" t="s">
        <v>2</v>
      </c>
      <c r="AF30" s="102">
        <v>46346</v>
      </c>
      <c r="AG30" s="206">
        <f t="shared" si="4"/>
        <v>46374</v>
      </c>
      <c r="AH30" s="91"/>
      <c r="AI30" s="104"/>
      <c r="AJ30" s="103"/>
      <c r="AK30" s="214"/>
      <c r="AL30" s="217" t="s">
        <v>592</v>
      </c>
      <c r="AM30" s="218" t="s">
        <v>825</v>
      </c>
      <c r="AN30" s="218" t="s">
        <v>536</v>
      </c>
      <c r="AO30" s="218" t="s">
        <v>560</v>
      </c>
      <c r="AP30" s="218" t="s">
        <v>865</v>
      </c>
    </row>
    <row r="31" spans="1:42" ht="90.75" hidden="1" customHeight="1">
      <c r="A31" s="138">
        <v>348</v>
      </c>
      <c r="B31" s="136">
        <v>46245.640046296299</v>
      </c>
      <c r="C31" s="136">
        <v>46245.646851851903</v>
      </c>
      <c r="D31" s="138" t="s">
        <v>866</v>
      </c>
      <c r="E31" s="138" t="s">
        <v>867</v>
      </c>
      <c r="F31" s="135" t="s">
        <v>868</v>
      </c>
      <c r="G31" s="135" t="s">
        <v>869</v>
      </c>
      <c r="H31" s="138" t="s">
        <v>121</v>
      </c>
      <c r="I31" s="135" t="s">
        <v>516</v>
      </c>
      <c r="J31" s="331" t="s">
        <v>870</v>
      </c>
      <c r="K31" s="137" t="s">
        <v>871</v>
      </c>
      <c r="L31" s="138" t="s">
        <v>54</v>
      </c>
      <c r="M31" s="136">
        <v>46265</v>
      </c>
      <c r="N31" s="138" t="s">
        <v>15</v>
      </c>
      <c r="O31" s="138">
        <v>0</v>
      </c>
      <c r="P31" s="138">
        <v>0</v>
      </c>
      <c r="Q31" s="138" t="s">
        <v>111</v>
      </c>
      <c r="R31" s="135" t="s">
        <v>872</v>
      </c>
      <c r="S31" s="135" t="s">
        <v>873</v>
      </c>
      <c r="T31" s="135" t="s">
        <v>874</v>
      </c>
      <c r="U31" s="135" t="s">
        <v>44</v>
      </c>
      <c r="V31" s="140" t="s">
        <v>36</v>
      </c>
      <c r="W31" s="138" t="s">
        <v>15</v>
      </c>
      <c r="X31" s="133" t="s">
        <v>26</v>
      </c>
      <c r="Y31" s="135" t="s">
        <v>875</v>
      </c>
      <c r="Z31" s="142" t="s">
        <v>876</v>
      </c>
      <c r="AA31" s="202">
        <v>0.9</v>
      </c>
      <c r="AB31" s="210" t="s">
        <v>80</v>
      </c>
      <c r="AC31" s="326" t="s">
        <v>498</v>
      </c>
      <c r="AD31" s="211">
        <v>46246</v>
      </c>
      <c r="AE31" s="91"/>
      <c r="AF31" s="102"/>
      <c r="AG31" s="206" t="str">
        <f t="shared" si="4"/>
        <v/>
      </c>
      <c r="AH31" s="91"/>
      <c r="AI31" s="104"/>
      <c r="AJ31" s="103"/>
      <c r="AK31" s="214"/>
      <c r="AL31" s="217"/>
      <c r="AM31" s="218"/>
      <c r="AN31" s="218"/>
      <c r="AO31" s="218" t="s">
        <v>560</v>
      </c>
      <c r="AP31" s="218"/>
    </row>
    <row r="32" spans="1:42" ht="86.25" hidden="1" customHeight="1">
      <c r="A32" s="138">
        <v>350</v>
      </c>
      <c r="B32" s="136">
        <v>46245.757696759298</v>
      </c>
      <c r="C32" s="136">
        <v>46245.761759259301</v>
      </c>
      <c r="D32" s="138" t="s">
        <v>877</v>
      </c>
      <c r="E32" s="138" t="s">
        <v>878</v>
      </c>
      <c r="F32" s="135" t="s">
        <v>879</v>
      </c>
      <c r="G32" s="135" t="s">
        <v>880</v>
      </c>
      <c r="H32" s="138" t="s">
        <v>107</v>
      </c>
      <c r="I32" s="135" t="s">
        <v>122</v>
      </c>
      <c r="J32" s="331" t="s">
        <v>881</v>
      </c>
      <c r="K32" s="137" t="s">
        <v>882</v>
      </c>
      <c r="L32" s="138" t="s">
        <v>61</v>
      </c>
      <c r="M32" s="136">
        <v>46272</v>
      </c>
      <c r="N32" s="138" t="s">
        <v>15</v>
      </c>
      <c r="O32" s="138">
        <v>0</v>
      </c>
      <c r="P32" s="138">
        <v>0</v>
      </c>
      <c r="Q32" s="138" t="s">
        <v>111</v>
      </c>
      <c r="R32" s="135" t="s">
        <v>883</v>
      </c>
      <c r="S32" s="135" t="s">
        <v>884</v>
      </c>
      <c r="T32" s="135" t="s">
        <v>885</v>
      </c>
      <c r="U32" s="135" t="s">
        <v>41</v>
      </c>
      <c r="V32" s="140" t="s">
        <v>34</v>
      </c>
      <c r="W32" s="138" t="s">
        <v>15</v>
      </c>
      <c r="X32" s="133" t="s">
        <v>27</v>
      </c>
      <c r="Y32" s="135" t="s">
        <v>886</v>
      </c>
      <c r="Z32" s="142" t="s">
        <v>887</v>
      </c>
      <c r="AA32" s="202">
        <v>1.45</v>
      </c>
      <c r="AB32" s="210" t="s">
        <v>64</v>
      </c>
      <c r="AC32" s="326" t="s">
        <v>498</v>
      </c>
      <c r="AD32" s="211">
        <v>46246</v>
      </c>
      <c r="AE32" s="91" t="s">
        <v>2</v>
      </c>
      <c r="AF32" s="102">
        <v>46258</v>
      </c>
      <c r="AG32" s="206">
        <f t="shared" si="4"/>
        <v>46286</v>
      </c>
      <c r="AH32" s="91"/>
      <c r="AI32" s="104"/>
      <c r="AJ32" s="103"/>
      <c r="AK32" s="214"/>
      <c r="AL32" s="217"/>
      <c r="AM32" s="218"/>
      <c r="AN32" s="218"/>
      <c r="AO32" s="218" t="s">
        <v>560</v>
      </c>
      <c r="AP32" s="218"/>
    </row>
    <row r="33" spans="1:42" ht="91.5" hidden="1" customHeight="1">
      <c r="A33" s="138">
        <v>229</v>
      </c>
      <c r="B33" s="136">
        <v>46183.674386574101</v>
      </c>
      <c r="C33" s="136">
        <v>46183.766238425902</v>
      </c>
      <c r="D33" s="138" t="s">
        <v>888</v>
      </c>
      <c r="E33" s="138" t="s">
        <v>889</v>
      </c>
      <c r="F33" s="135" t="s">
        <v>890</v>
      </c>
      <c r="G33" s="135" t="s">
        <v>891</v>
      </c>
      <c r="H33" s="138" t="s">
        <v>134</v>
      </c>
      <c r="I33" s="135" t="s">
        <v>240</v>
      </c>
      <c r="J33" s="331" t="s">
        <v>892</v>
      </c>
      <c r="K33" s="137" t="s">
        <v>893</v>
      </c>
      <c r="L33" s="138" t="s">
        <v>57</v>
      </c>
      <c r="M33" s="136">
        <v>46230</v>
      </c>
      <c r="N33" s="138" t="s">
        <v>14</v>
      </c>
      <c r="O33" s="138" t="s">
        <v>894</v>
      </c>
      <c r="P33" s="138" t="s">
        <v>895</v>
      </c>
      <c r="Q33" s="138" t="s">
        <v>111</v>
      </c>
      <c r="R33" s="135" t="s">
        <v>896</v>
      </c>
      <c r="S33" s="135" t="s">
        <v>897</v>
      </c>
      <c r="T33" s="135" t="s">
        <v>898</v>
      </c>
      <c r="U33" s="135" t="s">
        <v>44</v>
      </c>
      <c r="V33" s="140" t="s">
        <v>32</v>
      </c>
      <c r="W33" s="138" t="s">
        <v>15</v>
      </c>
      <c r="X33" s="133" t="s">
        <v>25</v>
      </c>
      <c r="Y33" s="135" t="s">
        <v>899</v>
      </c>
      <c r="Z33" s="142" t="s">
        <v>900</v>
      </c>
      <c r="AA33" s="202">
        <v>2.9</v>
      </c>
      <c r="AB33" s="210" t="s">
        <v>62</v>
      </c>
      <c r="AC33" s="326" t="s">
        <v>639</v>
      </c>
      <c r="AD33" s="211">
        <v>46247</v>
      </c>
      <c r="AE33" s="91" t="s">
        <v>2</v>
      </c>
      <c r="AF33" s="102">
        <v>46279</v>
      </c>
      <c r="AG33" s="206">
        <f t="shared" si="4"/>
        <v>46307</v>
      </c>
      <c r="AH33" s="91"/>
      <c r="AI33" s="104"/>
      <c r="AJ33" s="103"/>
      <c r="AK33" s="214"/>
      <c r="AL33" s="217" t="s">
        <v>604</v>
      </c>
      <c r="AM33" s="218" t="s">
        <v>535</v>
      </c>
      <c r="AN33" s="218" t="s">
        <v>14</v>
      </c>
      <c r="AO33" s="218" t="s">
        <v>560</v>
      </c>
      <c r="AP33" s="218"/>
    </row>
    <row r="34" spans="1:42" ht="92.25" hidden="1" customHeight="1">
      <c r="A34" s="138">
        <v>259</v>
      </c>
      <c r="B34" s="136">
        <v>46203.5008564815</v>
      </c>
      <c r="C34" s="136">
        <v>46203.5022453704</v>
      </c>
      <c r="D34" s="138" t="s">
        <v>794</v>
      </c>
      <c r="E34" s="138" t="s">
        <v>795</v>
      </c>
      <c r="F34" s="135" t="s">
        <v>901</v>
      </c>
      <c r="G34" s="135" t="s">
        <v>902</v>
      </c>
      <c r="H34" s="138" t="s">
        <v>134</v>
      </c>
      <c r="I34" s="135" t="s">
        <v>240</v>
      </c>
      <c r="J34" s="331" t="s">
        <v>798</v>
      </c>
      <c r="K34" s="137" t="s">
        <v>903</v>
      </c>
      <c r="L34" s="138" t="s">
        <v>53</v>
      </c>
      <c r="M34" s="136">
        <v>46233</v>
      </c>
      <c r="N34" s="138" t="s">
        <v>15</v>
      </c>
      <c r="O34" s="138">
        <v>0</v>
      </c>
      <c r="P34" s="138">
        <v>0</v>
      </c>
      <c r="Q34" s="138" t="s">
        <v>111</v>
      </c>
      <c r="R34" s="135" t="s">
        <v>902</v>
      </c>
      <c r="S34" s="135" t="s">
        <v>904</v>
      </c>
      <c r="T34" s="135" t="s">
        <v>905</v>
      </c>
      <c r="U34" s="135" t="s">
        <v>42</v>
      </c>
      <c r="V34" s="140" t="s">
        <v>36</v>
      </c>
      <c r="W34" s="138" t="s">
        <v>15</v>
      </c>
      <c r="X34" s="133" t="s">
        <v>26</v>
      </c>
      <c r="Y34" s="135" t="s">
        <v>906</v>
      </c>
      <c r="Z34" s="142" t="s">
        <v>907</v>
      </c>
      <c r="AA34" s="202">
        <v>1.5</v>
      </c>
      <c r="AB34" s="210" t="s">
        <v>62</v>
      </c>
      <c r="AC34" s="326" t="s">
        <v>498</v>
      </c>
      <c r="AD34" s="211">
        <v>46248</v>
      </c>
      <c r="AE34" s="91" t="s">
        <v>2</v>
      </c>
      <c r="AF34" s="102">
        <v>46279</v>
      </c>
      <c r="AG34" s="206">
        <f t="shared" si="4"/>
        <v>46307</v>
      </c>
      <c r="AH34" s="91"/>
      <c r="AI34" s="104"/>
      <c r="AJ34" s="103"/>
      <c r="AK34" s="214"/>
      <c r="AL34" s="217" t="s">
        <v>604</v>
      </c>
      <c r="AM34" s="218" t="s">
        <v>535</v>
      </c>
      <c r="AN34" s="218"/>
      <c r="AO34" s="218" t="s">
        <v>560</v>
      </c>
      <c r="AP34" s="218" t="s">
        <v>908</v>
      </c>
    </row>
    <row r="35" spans="1:42" ht="111" hidden="1" customHeight="1">
      <c r="A35" s="138">
        <v>352</v>
      </c>
      <c r="B35" s="136">
        <v>46247.419861111099</v>
      </c>
      <c r="C35" s="136">
        <v>46247.653888888897</v>
      </c>
      <c r="D35" s="138" t="s">
        <v>909</v>
      </c>
      <c r="E35" s="138" t="s">
        <v>910</v>
      </c>
      <c r="F35" s="135" t="s">
        <v>911</v>
      </c>
      <c r="G35" s="135" t="s">
        <v>912</v>
      </c>
      <c r="H35" s="138" t="s">
        <v>146</v>
      </c>
      <c r="I35" s="135" t="s">
        <v>122</v>
      </c>
      <c r="J35" s="331" t="s">
        <v>913</v>
      </c>
      <c r="K35" s="137" t="s">
        <v>914</v>
      </c>
      <c r="L35" s="138" t="s">
        <v>59</v>
      </c>
      <c r="M35" s="136">
        <v>46272</v>
      </c>
      <c r="N35" s="138" t="s">
        <v>15</v>
      </c>
      <c r="O35" s="138">
        <v>0</v>
      </c>
      <c r="P35" s="138">
        <v>0</v>
      </c>
      <c r="Q35" s="138" t="s">
        <v>19</v>
      </c>
      <c r="R35" s="135" t="s">
        <v>915</v>
      </c>
      <c r="S35" s="135" t="s">
        <v>916</v>
      </c>
      <c r="T35" s="135" t="s">
        <v>917</v>
      </c>
      <c r="U35" s="135" t="s">
        <v>44</v>
      </c>
      <c r="V35" s="140" t="s">
        <v>36</v>
      </c>
      <c r="W35" s="138" t="s">
        <v>15</v>
      </c>
      <c r="X35" s="133" t="s">
        <v>28</v>
      </c>
      <c r="Y35" s="135" t="s">
        <v>918</v>
      </c>
      <c r="Z35" s="142" t="s">
        <v>919</v>
      </c>
      <c r="AA35" s="202">
        <v>1.5</v>
      </c>
      <c r="AB35" s="210" t="s">
        <v>76</v>
      </c>
      <c r="AC35" s="326" t="s">
        <v>498</v>
      </c>
      <c r="AD35" s="211">
        <v>46251</v>
      </c>
      <c r="AE35" s="91"/>
      <c r="AF35" s="102"/>
      <c r="AG35" s="206" t="str">
        <f t="shared" ref="AG35:AG69" si="5">IF(AD35="","Pendiente fecha de asignación de LD",IF(AF35="","",WORKDAY(AF35,IF(AE35="Alta",20,IF(AE35="Media",10,5)))))</f>
        <v/>
      </c>
      <c r="AH35" s="91"/>
      <c r="AI35" s="104"/>
      <c r="AJ35" s="103"/>
      <c r="AK35" s="214"/>
      <c r="AL35" s="217"/>
      <c r="AM35" s="218"/>
      <c r="AN35" s="218"/>
      <c r="AO35" s="218" t="s">
        <v>560</v>
      </c>
      <c r="AP35" s="218"/>
    </row>
    <row r="36" spans="1:42" ht="74.25" hidden="1" customHeight="1">
      <c r="A36" s="138">
        <v>354</v>
      </c>
      <c r="B36" s="136">
        <v>46247.988009259301</v>
      </c>
      <c r="C36" s="136">
        <v>46248.028587963003</v>
      </c>
      <c r="D36" s="138" t="s">
        <v>236</v>
      </c>
      <c r="E36" s="138" t="s">
        <v>237</v>
      </c>
      <c r="F36" s="135" t="s">
        <v>920</v>
      </c>
      <c r="G36" s="135" t="s">
        <v>920</v>
      </c>
      <c r="H36" s="138" t="s">
        <v>159</v>
      </c>
      <c r="I36" s="135" t="s">
        <v>240</v>
      </c>
      <c r="J36" s="331" t="s">
        <v>921</v>
      </c>
      <c r="K36" s="137" t="s">
        <v>922</v>
      </c>
      <c r="L36" s="138" t="s">
        <v>63</v>
      </c>
      <c r="M36" s="136">
        <v>46264</v>
      </c>
      <c r="N36" s="138" t="s">
        <v>15</v>
      </c>
      <c r="O36" s="138">
        <v>0</v>
      </c>
      <c r="P36" s="138">
        <v>0</v>
      </c>
      <c r="Q36" s="138" t="s">
        <v>111</v>
      </c>
      <c r="R36" s="135" t="s">
        <v>923</v>
      </c>
      <c r="S36" s="135" t="s">
        <v>924</v>
      </c>
      <c r="T36" s="135" t="s">
        <v>925</v>
      </c>
      <c r="U36" s="135" t="s">
        <v>44</v>
      </c>
      <c r="V36" s="140" t="s">
        <v>36</v>
      </c>
      <c r="W36" s="138" t="s">
        <v>15</v>
      </c>
      <c r="X36" s="133" t="s">
        <v>28</v>
      </c>
      <c r="Y36" s="135" t="s">
        <v>926</v>
      </c>
      <c r="Z36" s="142" t="s">
        <v>927</v>
      </c>
      <c r="AA36" s="202">
        <v>0.6</v>
      </c>
      <c r="AB36" s="210" t="s">
        <v>62</v>
      </c>
      <c r="AC36" s="326" t="s">
        <v>498</v>
      </c>
      <c r="AD36" s="211">
        <v>46248</v>
      </c>
      <c r="AE36" s="91" t="s">
        <v>2</v>
      </c>
      <c r="AF36" s="102">
        <v>46307</v>
      </c>
      <c r="AG36" s="206">
        <f t="shared" si="5"/>
        <v>46335</v>
      </c>
      <c r="AH36" s="91"/>
      <c r="AI36" s="104"/>
      <c r="AJ36" s="103"/>
      <c r="AK36" s="214"/>
      <c r="AL36" s="217"/>
      <c r="AM36" s="218"/>
      <c r="AN36" s="218"/>
      <c r="AO36" s="218" t="s">
        <v>560</v>
      </c>
      <c r="AP36" s="218"/>
    </row>
    <row r="37" spans="1:42" ht="98.25" hidden="1" customHeight="1">
      <c r="A37" s="138">
        <v>356</v>
      </c>
      <c r="B37" s="136">
        <v>46248.371527777803</v>
      </c>
      <c r="C37" s="136">
        <v>46248.449317129598</v>
      </c>
      <c r="D37" s="138" t="s">
        <v>103</v>
      </c>
      <c r="E37" s="138" t="s">
        <v>104</v>
      </c>
      <c r="F37" s="135" t="s">
        <v>928</v>
      </c>
      <c r="G37" s="135" t="s">
        <v>929</v>
      </c>
      <c r="H37" s="138" t="s">
        <v>121</v>
      </c>
      <c r="I37" s="135" t="s">
        <v>108</v>
      </c>
      <c r="J37" s="331" t="s">
        <v>623</v>
      </c>
      <c r="K37" s="137" t="s">
        <v>930</v>
      </c>
      <c r="L37" s="138" t="s">
        <v>61</v>
      </c>
      <c r="M37" s="136">
        <v>46262</v>
      </c>
      <c r="N37" s="138" t="s">
        <v>15</v>
      </c>
      <c r="O37" s="138">
        <v>0</v>
      </c>
      <c r="P37" s="138">
        <v>0</v>
      </c>
      <c r="Q37" s="138" t="s">
        <v>20</v>
      </c>
      <c r="R37" s="135" t="s">
        <v>931</v>
      </c>
      <c r="S37" s="135" t="s">
        <v>932</v>
      </c>
      <c r="T37" s="135" t="s">
        <v>933</v>
      </c>
      <c r="U37" s="135" t="s">
        <v>44</v>
      </c>
      <c r="V37" s="140" t="s">
        <v>36</v>
      </c>
      <c r="W37" s="138" t="s">
        <v>15</v>
      </c>
      <c r="X37" s="133" t="s">
        <v>28</v>
      </c>
      <c r="Y37" s="135" t="s">
        <v>934</v>
      </c>
      <c r="Z37" s="142" t="s">
        <v>935</v>
      </c>
      <c r="AA37" s="202">
        <v>1.5</v>
      </c>
      <c r="AB37" s="210" t="s">
        <v>58</v>
      </c>
      <c r="AC37" s="326" t="s">
        <v>498</v>
      </c>
      <c r="AD37" s="211">
        <v>46268</v>
      </c>
      <c r="AE37" s="91"/>
      <c r="AF37" s="102"/>
      <c r="AG37" s="206" t="str">
        <f t="shared" si="5"/>
        <v/>
      </c>
      <c r="AH37" s="91"/>
      <c r="AI37" s="104"/>
      <c r="AJ37" s="103"/>
      <c r="AK37" s="214"/>
      <c r="AL37" s="217"/>
      <c r="AM37" s="218"/>
      <c r="AN37" s="218"/>
      <c r="AO37" s="218" t="s">
        <v>936</v>
      </c>
      <c r="AP37" s="218" t="s">
        <v>937</v>
      </c>
    </row>
    <row r="38" spans="1:42" ht="242.25" hidden="1" customHeight="1">
      <c r="A38" s="138">
        <v>358</v>
      </c>
      <c r="B38" s="136">
        <v>46248.805266203701</v>
      </c>
      <c r="C38" s="136">
        <v>46248.806423611102</v>
      </c>
      <c r="D38" s="138" t="s">
        <v>938</v>
      </c>
      <c r="E38" s="138" t="s">
        <v>939</v>
      </c>
      <c r="F38" s="135" t="s">
        <v>940</v>
      </c>
      <c r="G38" s="135" t="s">
        <v>941</v>
      </c>
      <c r="H38" s="138" t="s">
        <v>121</v>
      </c>
      <c r="I38" s="135" t="s">
        <v>240</v>
      </c>
      <c r="J38" s="331" t="s">
        <v>939</v>
      </c>
      <c r="K38" s="137" t="s">
        <v>942</v>
      </c>
      <c r="L38" s="138" t="s">
        <v>53</v>
      </c>
      <c r="M38" s="136">
        <v>46426</v>
      </c>
      <c r="N38" s="138" t="s">
        <v>15</v>
      </c>
      <c r="O38" s="138">
        <v>0</v>
      </c>
      <c r="P38" s="138">
        <v>0</v>
      </c>
      <c r="Q38" s="138" t="s">
        <v>111</v>
      </c>
      <c r="R38" s="135" t="s">
        <v>943</v>
      </c>
      <c r="S38" s="135" t="s">
        <v>944</v>
      </c>
      <c r="T38" s="135" t="s">
        <v>945</v>
      </c>
      <c r="U38" s="135" t="s">
        <v>44</v>
      </c>
      <c r="V38" s="140" t="s">
        <v>36</v>
      </c>
      <c r="W38" s="138" t="s">
        <v>15</v>
      </c>
      <c r="X38" s="133" t="s">
        <v>26</v>
      </c>
      <c r="Y38" s="135" t="s">
        <v>946</v>
      </c>
      <c r="Z38" s="142" t="s">
        <v>947</v>
      </c>
      <c r="AA38" s="202">
        <v>0.9</v>
      </c>
      <c r="AB38" s="210" t="s">
        <v>62</v>
      </c>
      <c r="AC38" s="326" t="s">
        <v>498</v>
      </c>
      <c r="AD38" s="211">
        <v>46251</v>
      </c>
      <c r="AE38" s="91" t="s">
        <v>2</v>
      </c>
      <c r="AF38" s="102">
        <v>46279</v>
      </c>
      <c r="AG38" s="206">
        <f t="shared" si="5"/>
        <v>46307</v>
      </c>
      <c r="AH38" s="91"/>
      <c r="AI38" s="104">
        <v>0</v>
      </c>
      <c r="AJ38" s="103">
        <v>0</v>
      </c>
      <c r="AK38" s="214"/>
      <c r="AL38" s="217" t="s">
        <v>534</v>
      </c>
      <c r="AM38" s="218"/>
      <c r="AN38" s="218" t="s">
        <v>14</v>
      </c>
      <c r="AO38" s="218" t="s">
        <v>948</v>
      </c>
      <c r="AP38" s="218" t="s">
        <v>949</v>
      </c>
    </row>
    <row r="39" spans="1:42" ht="80.25" hidden="1" customHeight="1">
      <c r="A39" s="138">
        <v>361</v>
      </c>
      <c r="B39" s="136">
        <v>46251.630578703698</v>
      </c>
      <c r="C39" s="136">
        <v>46251.634537037004</v>
      </c>
      <c r="D39" s="138" t="s">
        <v>854</v>
      </c>
      <c r="E39" s="138" t="s">
        <v>855</v>
      </c>
      <c r="F39" s="135" t="s">
        <v>950</v>
      </c>
      <c r="G39" s="135" t="s">
        <v>951</v>
      </c>
      <c r="H39" s="138" t="s">
        <v>107</v>
      </c>
      <c r="I39" s="135" t="s">
        <v>332</v>
      </c>
      <c r="J39" s="331" t="s">
        <v>952</v>
      </c>
      <c r="K39" s="137" t="s">
        <v>953</v>
      </c>
      <c r="L39" s="138" t="s">
        <v>54</v>
      </c>
      <c r="M39" s="136">
        <v>46341</v>
      </c>
      <c r="N39" s="138" t="s">
        <v>174</v>
      </c>
      <c r="O39" s="138" t="s">
        <v>954</v>
      </c>
      <c r="P39" s="138" t="s">
        <v>955</v>
      </c>
      <c r="Q39" s="138" t="s">
        <v>111</v>
      </c>
      <c r="R39" s="135" t="s">
        <v>956</v>
      </c>
      <c r="S39" s="135" t="s">
        <v>957</v>
      </c>
      <c r="T39" s="135" t="s">
        <v>958</v>
      </c>
      <c r="U39" s="135" t="s">
        <v>42</v>
      </c>
      <c r="V39" s="140" t="s">
        <v>32</v>
      </c>
      <c r="W39" s="138" t="s">
        <v>15</v>
      </c>
      <c r="X39" s="133" t="s">
        <v>25</v>
      </c>
      <c r="Y39" s="135" t="s">
        <v>959</v>
      </c>
      <c r="Z39" s="142" t="s">
        <v>960</v>
      </c>
      <c r="AA39" s="202">
        <v>2</v>
      </c>
      <c r="AB39" s="210" t="s">
        <v>58</v>
      </c>
      <c r="AC39" s="326" t="s">
        <v>498</v>
      </c>
      <c r="AD39" s="211">
        <v>46251</v>
      </c>
      <c r="AE39" s="91" t="s">
        <v>961</v>
      </c>
      <c r="AF39" s="102">
        <v>46308</v>
      </c>
      <c r="AG39" s="206">
        <f t="shared" si="5"/>
        <v>46315</v>
      </c>
      <c r="AH39" s="91">
        <v>0.5</v>
      </c>
      <c r="AI39" s="104"/>
      <c r="AJ39" s="103"/>
      <c r="AK39" s="214"/>
      <c r="AL39" s="217" t="s">
        <v>962</v>
      </c>
      <c r="AM39" s="218" t="s">
        <v>963</v>
      </c>
      <c r="AN39" s="218" t="s">
        <v>494</v>
      </c>
      <c r="AO39" s="218" t="s">
        <v>964</v>
      </c>
      <c r="AP39" s="218" t="s">
        <v>965</v>
      </c>
    </row>
    <row r="40" spans="1:42" ht="102.75" hidden="1" customHeight="1">
      <c r="A40" s="138">
        <v>364</v>
      </c>
      <c r="B40" s="136">
        <v>46252.486250000002</v>
      </c>
      <c r="C40" s="136">
        <v>46252.497847222199</v>
      </c>
      <c r="D40" s="138" t="s">
        <v>607</v>
      </c>
      <c r="E40" s="138" t="s">
        <v>608</v>
      </c>
      <c r="F40" s="135" t="s">
        <v>966</v>
      </c>
      <c r="G40" s="135" t="s">
        <v>967</v>
      </c>
      <c r="H40" s="138" t="s">
        <v>146</v>
      </c>
      <c r="I40" s="135" t="s">
        <v>968</v>
      </c>
      <c r="J40" s="331" t="s">
        <v>969</v>
      </c>
      <c r="K40" s="137" t="s">
        <v>970</v>
      </c>
      <c r="L40" s="138" t="s">
        <v>61</v>
      </c>
      <c r="M40" s="136">
        <v>46295</v>
      </c>
      <c r="N40" s="138" t="s">
        <v>15</v>
      </c>
      <c r="O40" s="138">
        <v>0</v>
      </c>
      <c r="P40" s="138">
        <v>0</v>
      </c>
      <c r="Q40" s="138" t="s">
        <v>19</v>
      </c>
      <c r="R40" s="135" t="s">
        <v>971</v>
      </c>
      <c r="S40" s="135" t="s">
        <v>972</v>
      </c>
      <c r="T40" s="135" t="s">
        <v>973</v>
      </c>
      <c r="U40" s="135" t="s">
        <v>42</v>
      </c>
      <c r="V40" s="140" t="s">
        <v>36</v>
      </c>
      <c r="W40" s="138" t="s">
        <v>15</v>
      </c>
      <c r="X40" s="133" t="s">
        <v>28</v>
      </c>
      <c r="Y40" s="135" t="s">
        <v>974</v>
      </c>
      <c r="Z40" s="142" t="s">
        <v>975</v>
      </c>
      <c r="AA40" s="202">
        <v>2.1</v>
      </c>
      <c r="AB40" s="210" t="s">
        <v>79</v>
      </c>
      <c r="AC40" s="326" t="s">
        <v>498</v>
      </c>
      <c r="AD40" s="211">
        <v>46252</v>
      </c>
      <c r="AE40" s="91"/>
      <c r="AF40" s="102"/>
      <c r="AG40" s="206" t="str">
        <f t="shared" si="5"/>
        <v/>
      </c>
      <c r="AH40" s="91"/>
      <c r="AI40" s="104"/>
      <c r="AJ40" s="103"/>
      <c r="AK40" s="214"/>
      <c r="AL40" s="217"/>
      <c r="AM40" s="218"/>
      <c r="AN40" s="218"/>
      <c r="AO40" s="218" t="s">
        <v>560</v>
      </c>
      <c r="AP40" s="218"/>
    </row>
    <row r="41" spans="1:42" ht="84" hidden="1" customHeight="1">
      <c r="A41" s="138">
        <v>368</v>
      </c>
      <c r="B41" s="136">
        <v>46252.518634259301</v>
      </c>
      <c r="C41" s="136">
        <v>46252.522303240701</v>
      </c>
      <c r="D41" s="138" t="s">
        <v>607</v>
      </c>
      <c r="E41" s="138" t="s">
        <v>608</v>
      </c>
      <c r="F41" s="135" t="s">
        <v>976</v>
      </c>
      <c r="G41" s="135" t="s">
        <v>977</v>
      </c>
      <c r="H41" s="138" t="s">
        <v>146</v>
      </c>
      <c r="I41" s="135" t="s">
        <v>968</v>
      </c>
      <c r="J41" s="331" t="s">
        <v>969</v>
      </c>
      <c r="K41" s="137" t="s">
        <v>978</v>
      </c>
      <c r="L41" s="138" t="s">
        <v>61</v>
      </c>
      <c r="M41" s="136">
        <v>46372</v>
      </c>
      <c r="N41" s="138" t="s">
        <v>15</v>
      </c>
      <c r="O41" s="138">
        <v>0</v>
      </c>
      <c r="P41" s="138">
        <v>0</v>
      </c>
      <c r="Q41" s="138" t="s">
        <v>18</v>
      </c>
      <c r="R41" s="135" t="s">
        <v>979</v>
      </c>
      <c r="S41" s="135" t="s">
        <v>980</v>
      </c>
      <c r="T41" s="135" t="s">
        <v>981</v>
      </c>
      <c r="U41" s="135" t="s">
        <v>42</v>
      </c>
      <c r="V41" s="140" t="s">
        <v>36</v>
      </c>
      <c r="W41" s="138" t="s">
        <v>15</v>
      </c>
      <c r="X41" s="133" t="s">
        <v>28</v>
      </c>
      <c r="Y41" s="135" t="s">
        <v>982</v>
      </c>
      <c r="Z41" s="142" t="s">
        <v>983</v>
      </c>
      <c r="AA41" s="202">
        <v>2.7</v>
      </c>
      <c r="AB41" s="210" t="s">
        <v>62</v>
      </c>
      <c r="AC41" s="326" t="s">
        <v>498</v>
      </c>
      <c r="AD41" s="211">
        <v>46252</v>
      </c>
      <c r="AE41" s="91" t="s">
        <v>2</v>
      </c>
      <c r="AF41" s="102">
        <v>46300</v>
      </c>
      <c r="AG41" s="206">
        <f t="shared" si="5"/>
        <v>46328</v>
      </c>
      <c r="AH41" s="91"/>
      <c r="AI41" s="104"/>
      <c r="AJ41" s="103"/>
      <c r="AK41" s="214"/>
      <c r="AL41" s="217"/>
      <c r="AM41" s="218"/>
      <c r="AN41" s="218" t="s">
        <v>14</v>
      </c>
      <c r="AO41" s="218" t="s">
        <v>692</v>
      </c>
      <c r="AP41" s="218"/>
    </row>
    <row r="42" spans="1:42" ht="99.75" hidden="1" customHeight="1">
      <c r="A42" s="138">
        <v>369</v>
      </c>
      <c r="B42" s="136">
        <v>46252.522337962997</v>
      </c>
      <c r="C42" s="136">
        <v>46252.524710648097</v>
      </c>
      <c r="D42" s="138" t="s">
        <v>607</v>
      </c>
      <c r="E42" s="138" t="s">
        <v>608</v>
      </c>
      <c r="F42" s="135" t="s">
        <v>976</v>
      </c>
      <c r="G42" s="135" t="s">
        <v>977</v>
      </c>
      <c r="H42" s="138" t="s">
        <v>146</v>
      </c>
      <c r="I42" s="135" t="s">
        <v>968</v>
      </c>
      <c r="J42" s="331" t="s">
        <v>969</v>
      </c>
      <c r="K42" s="137" t="s">
        <v>984</v>
      </c>
      <c r="L42" s="138" t="s">
        <v>61</v>
      </c>
      <c r="M42" s="136">
        <v>46372</v>
      </c>
      <c r="N42" s="138" t="s">
        <v>15</v>
      </c>
      <c r="O42" s="138">
        <v>0</v>
      </c>
      <c r="P42" s="138">
        <v>0</v>
      </c>
      <c r="Q42" s="138" t="s">
        <v>18</v>
      </c>
      <c r="R42" s="135" t="s">
        <v>985</v>
      </c>
      <c r="S42" s="135" t="s">
        <v>980</v>
      </c>
      <c r="T42" s="135" t="s">
        <v>986</v>
      </c>
      <c r="U42" s="135" t="s">
        <v>42</v>
      </c>
      <c r="V42" s="140" t="s">
        <v>36</v>
      </c>
      <c r="W42" s="138" t="s">
        <v>15</v>
      </c>
      <c r="X42" s="133" t="s">
        <v>28</v>
      </c>
      <c r="Y42" s="135" t="s">
        <v>982</v>
      </c>
      <c r="Z42" s="142" t="s">
        <v>987</v>
      </c>
      <c r="AA42" s="202">
        <v>2.7</v>
      </c>
      <c r="AB42" s="210" t="s">
        <v>64</v>
      </c>
      <c r="AC42" s="326" t="s">
        <v>498</v>
      </c>
      <c r="AD42" s="211">
        <v>46252</v>
      </c>
      <c r="AE42" s="91" t="s">
        <v>2</v>
      </c>
      <c r="AF42" s="102">
        <v>46272</v>
      </c>
      <c r="AG42" s="206">
        <f t="shared" si="5"/>
        <v>46300</v>
      </c>
      <c r="AH42" s="91"/>
      <c r="AI42" s="104"/>
      <c r="AJ42" s="103"/>
      <c r="AK42" s="214"/>
      <c r="AL42" s="217"/>
      <c r="AM42" s="218"/>
      <c r="AN42" s="218"/>
      <c r="AO42" s="218" t="s">
        <v>560</v>
      </c>
      <c r="AP42" s="218"/>
    </row>
    <row r="43" spans="1:42" ht="75" hidden="1" customHeight="1">
      <c r="A43" s="138">
        <v>370</v>
      </c>
      <c r="B43" s="136">
        <v>46252.5247453704</v>
      </c>
      <c r="C43" s="136">
        <v>46252.527141203696</v>
      </c>
      <c r="D43" s="138" t="s">
        <v>607</v>
      </c>
      <c r="E43" s="138" t="s">
        <v>608</v>
      </c>
      <c r="F43" s="135" t="s">
        <v>976</v>
      </c>
      <c r="G43" s="135" t="s">
        <v>977</v>
      </c>
      <c r="H43" s="138" t="s">
        <v>146</v>
      </c>
      <c r="I43" s="135" t="s">
        <v>968</v>
      </c>
      <c r="J43" s="331" t="s">
        <v>969</v>
      </c>
      <c r="K43" s="137" t="s">
        <v>988</v>
      </c>
      <c r="L43" s="138" t="s">
        <v>61</v>
      </c>
      <c r="M43" s="136">
        <v>46372</v>
      </c>
      <c r="N43" s="138" t="s">
        <v>15</v>
      </c>
      <c r="O43" s="138">
        <v>0</v>
      </c>
      <c r="P43" s="138">
        <v>0</v>
      </c>
      <c r="Q43" s="138" t="s">
        <v>18</v>
      </c>
      <c r="R43" s="135" t="s">
        <v>989</v>
      </c>
      <c r="S43" s="135" t="s">
        <v>980</v>
      </c>
      <c r="T43" s="135" t="s">
        <v>990</v>
      </c>
      <c r="U43" s="135" t="s">
        <v>42</v>
      </c>
      <c r="V43" s="140" t="s">
        <v>36</v>
      </c>
      <c r="W43" s="138" t="s">
        <v>15</v>
      </c>
      <c r="X43" s="133" t="s">
        <v>28</v>
      </c>
      <c r="Y43" s="135" t="s">
        <v>982</v>
      </c>
      <c r="Z43" s="142" t="s">
        <v>991</v>
      </c>
      <c r="AA43" s="202">
        <v>2.7</v>
      </c>
      <c r="AB43" s="210" t="s">
        <v>70</v>
      </c>
      <c r="AC43" s="326" t="s">
        <v>498</v>
      </c>
      <c r="AD43" s="211">
        <v>46252</v>
      </c>
      <c r="AE43" s="91" t="s">
        <v>2</v>
      </c>
      <c r="AF43" s="102">
        <v>46295</v>
      </c>
      <c r="AG43" s="206">
        <f t="shared" si="5"/>
        <v>46323</v>
      </c>
      <c r="AH43" s="91"/>
      <c r="AI43" s="104"/>
      <c r="AJ43" s="103"/>
      <c r="AK43" s="214"/>
      <c r="AL43" s="217"/>
      <c r="AM43" s="218"/>
      <c r="AN43" s="218"/>
      <c r="AO43" s="218" t="s">
        <v>560</v>
      </c>
      <c r="AP43" s="218" t="s">
        <v>992</v>
      </c>
    </row>
    <row r="44" spans="1:42" ht="85.5" hidden="1" customHeight="1">
      <c r="A44" s="138">
        <v>360</v>
      </c>
      <c r="B44" s="136">
        <v>46251.440057870401</v>
      </c>
      <c r="C44" s="136">
        <v>46251.630324074104</v>
      </c>
      <c r="D44" s="138" t="s">
        <v>854</v>
      </c>
      <c r="E44" s="138" t="s">
        <v>855</v>
      </c>
      <c r="F44" s="135" t="s">
        <v>993</v>
      </c>
      <c r="G44" s="135" t="s">
        <v>994</v>
      </c>
      <c r="H44" s="138" t="s">
        <v>107</v>
      </c>
      <c r="I44" s="135" t="s">
        <v>332</v>
      </c>
      <c r="J44" s="331" t="s">
        <v>952</v>
      </c>
      <c r="K44" s="137" t="s">
        <v>995</v>
      </c>
      <c r="L44" s="138" t="s">
        <v>54</v>
      </c>
      <c r="M44" s="136">
        <v>46341</v>
      </c>
      <c r="N44" s="138" t="s">
        <v>174</v>
      </c>
      <c r="O44" s="138" t="s">
        <v>954</v>
      </c>
      <c r="P44" s="138" t="s">
        <v>955</v>
      </c>
      <c r="Q44" s="138" t="s">
        <v>111</v>
      </c>
      <c r="R44" s="135" t="s">
        <v>956</v>
      </c>
      <c r="S44" s="135" t="s">
        <v>996</v>
      </c>
      <c r="T44" s="135" t="s">
        <v>958</v>
      </c>
      <c r="U44" s="135" t="s">
        <v>42</v>
      </c>
      <c r="V44" s="140" t="s">
        <v>32</v>
      </c>
      <c r="W44" s="138" t="s">
        <v>15</v>
      </c>
      <c r="X44" s="133" t="s">
        <v>25</v>
      </c>
      <c r="Y44" s="135" t="s">
        <v>959</v>
      </c>
      <c r="Z44" s="142" t="s">
        <v>997</v>
      </c>
      <c r="AA44" s="202">
        <v>2</v>
      </c>
      <c r="AB44" s="210" t="s">
        <v>58</v>
      </c>
      <c r="AC44" s="326" t="s">
        <v>498</v>
      </c>
      <c r="AD44" s="211">
        <v>46254</v>
      </c>
      <c r="AE44" s="91" t="s">
        <v>2</v>
      </c>
      <c r="AF44" s="102">
        <v>46315</v>
      </c>
      <c r="AG44" s="206">
        <f t="shared" si="5"/>
        <v>46343</v>
      </c>
      <c r="AH44" s="91"/>
      <c r="AI44" s="104"/>
      <c r="AJ44" s="103"/>
      <c r="AK44" s="214"/>
      <c r="AL44" s="217"/>
      <c r="AM44" s="218"/>
      <c r="AN44" s="218"/>
      <c r="AO44" s="218"/>
      <c r="AP44" s="218" t="s">
        <v>998</v>
      </c>
    </row>
    <row r="45" spans="1:42" ht="62.25" hidden="1" customHeight="1">
      <c r="A45" s="138">
        <v>366</v>
      </c>
      <c r="B45" s="136">
        <v>46252.504224536999</v>
      </c>
      <c r="C45" s="136">
        <v>46252.512476851902</v>
      </c>
      <c r="D45" s="138" t="s">
        <v>607</v>
      </c>
      <c r="E45" s="138" t="s">
        <v>608</v>
      </c>
      <c r="F45" s="135" t="s">
        <v>976</v>
      </c>
      <c r="G45" s="135" t="s">
        <v>977</v>
      </c>
      <c r="H45" s="138" t="s">
        <v>146</v>
      </c>
      <c r="I45" s="135" t="s">
        <v>968</v>
      </c>
      <c r="J45" s="331" t="s">
        <v>969</v>
      </c>
      <c r="K45" s="137" t="s">
        <v>999</v>
      </c>
      <c r="L45" s="138" t="s">
        <v>61</v>
      </c>
      <c r="M45" s="136">
        <v>46372</v>
      </c>
      <c r="N45" s="138" t="s">
        <v>15</v>
      </c>
      <c r="O45" s="138">
        <v>0</v>
      </c>
      <c r="P45" s="138">
        <v>0</v>
      </c>
      <c r="Q45" s="138" t="s">
        <v>18</v>
      </c>
      <c r="R45" s="135" t="s">
        <v>1000</v>
      </c>
      <c r="S45" s="135" t="s">
        <v>980</v>
      </c>
      <c r="T45" s="135" t="s">
        <v>1001</v>
      </c>
      <c r="U45" s="135" t="s">
        <v>42</v>
      </c>
      <c r="V45" s="140" t="s">
        <v>36</v>
      </c>
      <c r="W45" s="138" t="s">
        <v>15</v>
      </c>
      <c r="X45" s="133" t="s">
        <v>28</v>
      </c>
      <c r="Y45" s="135" t="s">
        <v>982</v>
      </c>
      <c r="Z45" s="142" t="s">
        <v>1002</v>
      </c>
      <c r="AA45" s="202">
        <v>2.7</v>
      </c>
      <c r="AB45" s="210" t="s">
        <v>58</v>
      </c>
      <c r="AC45" s="326" t="s">
        <v>498</v>
      </c>
      <c r="AD45" s="211">
        <v>46252</v>
      </c>
      <c r="AE45" s="91" t="s">
        <v>2</v>
      </c>
      <c r="AF45" s="102">
        <v>46307</v>
      </c>
      <c r="AG45" s="206">
        <f t="shared" si="5"/>
        <v>46335</v>
      </c>
      <c r="AH45" s="91"/>
      <c r="AI45" s="104"/>
      <c r="AJ45" s="103"/>
      <c r="AK45" s="214"/>
      <c r="AL45" s="217"/>
      <c r="AM45" s="218"/>
      <c r="AN45" s="218"/>
      <c r="AO45" s="218" t="s">
        <v>560</v>
      </c>
      <c r="AP45" s="218" t="s">
        <v>1003</v>
      </c>
    </row>
    <row r="46" spans="1:42" ht="93" hidden="1" customHeight="1">
      <c r="A46" s="138">
        <v>367</v>
      </c>
      <c r="B46" s="136">
        <v>46252.512523148202</v>
      </c>
      <c r="C46" s="136">
        <v>46252.518587963001</v>
      </c>
      <c r="D46" s="138" t="s">
        <v>607</v>
      </c>
      <c r="E46" s="138" t="s">
        <v>608</v>
      </c>
      <c r="F46" s="135" t="s">
        <v>976</v>
      </c>
      <c r="G46" s="135" t="s">
        <v>977</v>
      </c>
      <c r="H46" s="138" t="s">
        <v>146</v>
      </c>
      <c r="I46" s="135" t="s">
        <v>968</v>
      </c>
      <c r="J46" s="331" t="s">
        <v>969</v>
      </c>
      <c r="K46" s="137" t="s">
        <v>1004</v>
      </c>
      <c r="L46" s="138" t="s">
        <v>61</v>
      </c>
      <c r="M46" s="136">
        <v>46372</v>
      </c>
      <c r="N46" s="138" t="s">
        <v>15</v>
      </c>
      <c r="O46" s="138">
        <v>0</v>
      </c>
      <c r="P46" s="138">
        <v>0</v>
      </c>
      <c r="Q46" s="138" t="s">
        <v>18</v>
      </c>
      <c r="R46" s="135" t="s">
        <v>1005</v>
      </c>
      <c r="S46" s="135" t="s">
        <v>980</v>
      </c>
      <c r="T46" s="135" t="s">
        <v>1006</v>
      </c>
      <c r="U46" s="135" t="s">
        <v>42</v>
      </c>
      <c r="V46" s="140" t="s">
        <v>36</v>
      </c>
      <c r="W46" s="138" t="s">
        <v>15</v>
      </c>
      <c r="X46" s="133" t="s">
        <v>28</v>
      </c>
      <c r="Y46" s="135" t="s">
        <v>982</v>
      </c>
      <c r="Z46" s="142" t="s">
        <v>1007</v>
      </c>
      <c r="AA46" s="202">
        <v>2.7</v>
      </c>
      <c r="AB46" s="210" t="s">
        <v>75</v>
      </c>
      <c r="AC46" s="326" t="s">
        <v>498</v>
      </c>
      <c r="AD46" s="211">
        <v>46261</v>
      </c>
      <c r="AE46" s="91"/>
      <c r="AF46" s="102"/>
      <c r="AG46" s="206" t="str">
        <f t="shared" si="5"/>
        <v/>
      </c>
      <c r="AH46" s="91"/>
      <c r="AI46" s="104"/>
      <c r="AJ46" s="103"/>
      <c r="AK46" s="214"/>
      <c r="AL46" s="217"/>
      <c r="AM46" s="218"/>
      <c r="AN46" s="218"/>
      <c r="AO46" s="218" t="s">
        <v>560</v>
      </c>
      <c r="AP46" s="218" t="s">
        <v>1008</v>
      </c>
    </row>
    <row r="47" spans="1:42" ht="101.25" hidden="1" customHeight="1">
      <c r="A47" s="138">
        <v>359</v>
      </c>
      <c r="B47" s="136">
        <v>46239.410983796297</v>
      </c>
      <c r="C47" s="136">
        <v>46251.519953703697</v>
      </c>
      <c r="D47" s="138" t="s">
        <v>204</v>
      </c>
      <c r="E47" s="138" t="s">
        <v>205</v>
      </c>
      <c r="F47" s="135" t="s">
        <v>1009</v>
      </c>
      <c r="G47" s="135" t="s">
        <v>1010</v>
      </c>
      <c r="H47" s="138" t="s">
        <v>146</v>
      </c>
      <c r="I47" s="135" t="s">
        <v>516</v>
      </c>
      <c r="J47" s="331" t="s">
        <v>597</v>
      </c>
      <c r="K47" s="137" t="s">
        <v>1011</v>
      </c>
      <c r="L47" s="138" t="s">
        <v>54</v>
      </c>
      <c r="M47" s="136">
        <v>46248</v>
      </c>
      <c r="N47" s="138" t="s">
        <v>15</v>
      </c>
      <c r="O47" s="138">
        <v>0</v>
      </c>
      <c r="P47" s="138">
        <v>0</v>
      </c>
      <c r="Q47" s="138" t="s">
        <v>20</v>
      </c>
      <c r="R47" s="135" t="s">
        <v>1012</v>
      </c>
      <c r="S47" s="135" t="s">
        <v>1013</v>
      </c>
      <c r="T47" s="135" t="s">
        <v>1014</v>
      </c>
      <c r="U47" s="135" t="s">
        <v>42</v>
      </c>
      <c r="V47" s="140" t="s">
        <v>36</v>
      </c>
      <c r="W47" s="138" t="s">
        <v>15</v>
      </c>
      <c r="X47" s="133" t="s">
        <v>28</v>
      </c>
      <c r="Y47" s="135" t="s">
        <v>1015</v>
      </c>
      <c r="Z47" s="142" t="s">
        <v>1016</v>
      </c>
      <c r="AA47" s="202">
        <v>2.1</v>
      </c>
      <c r="AB47" s="210" t="s">
        <v>80</v>
      </c>
      <c r="AC47" s="326" t="s">
        <v>498</v>
      </c>
      <c r="AD47" s="211">
        <v>46259</v>
      </c>
      <c r="AE47" s="91"/>
      <c r="AF47" s="102"/>
      <c r="AG47" s="206" t="str">
        <f t="shared" si="5"/>
        <v/>
      </c>
      <c r="AH47" s="91"/>
      <c r="AI47" s="104"/>
      <c r="AJ47" s="103"/>
      <c r="AK47" s="214"/>
      <c r="AL47" s="217"/>
      <c r="AM47" s="218"/>
      <c r="AN47" s="218"/>
      <c r="AO47" s="218" t="s">
        <v>560</v>
      </c>
      <c r="AP47" s="218"/>
    </row>
    <row r="48" spans="1:42" ht="45" hidden="1" customHeight="1">
      <c r="A48" s="138">
        <v>376</v>
      </c>
      <c r="B48" s="136">
        <v>46260.407638888901</v>
      </c>
      <c r="C48" s="136">
        <v>46260.413402777798</v>
      </c>
      <c r="D48" s="138" t="s">
        <v>103</v>
      </c>
      <c r="E48" s="138" t="s">
        <v>104</v>
      </c>
      <c r="F48" s="135" t="s">
        <v>1017</v>
      </c>
      <c r="G48" s="135" t="s">
        <v>1018</v>
      </c>
      <c r="H48" s="138" t="s">
        <v>107</v>
      </c>
      <c r="I48" s="135" t="s">
        <v>240</v>
      </c>
      <c r="J48" s="331" t="s">
        <v>1019</v>
      </c>
      <c r="K48" s="137" t="s">
        <v>1020</v>
      </c>
      <c r="L48" s="138" t="s">
        <v>53</v>
      </c>
      <c r="M48" s="136">
        <v>46307</v>
      </c>
      <c r="N48" s="138" t="s">
        <v>15</v>
      </c>
      <c r="O48" s="138">
        <v>0</v>
      </c>
      <c r="P48" s="138">
        <v>0</v>
      </c>
      <c r="Q48" s="138" t="s">
        <v>111</v>
      </c>
      <c r="R48" s="135" t="s">
        <v>1021</v>
      </c>
      <c r="S48" s="135" t="s">
        <v>1022</v>
      </c>
      <c r="T48" s="135" t="s">
        <v>1023</v>
      </c>
      <c r="U48" s="135" t="s">
        <v>44</v>
      </c>
      <c r="V48" s="140" t="s">
        <v>36</v>
      </c>
      <c r="W48" s="138" t="s">
        <v>15</v>
      </c>
      <c r="X48" s="133" t="s">
        <v>28</v>
      </c>
      <c r="Y48" s="135" t="s">
        <v>1024</v>
      </c>
      <c r="Z48" s="142" t="s">
        <v>1025</v>
      </c>
      <c r="AA48" s="202">
        <v>0.60000000000000009</v>
      </c>
      <c r="AB48" s="210" t="s">
        <v>62</v>
      </c>
      <c r="AC48" s="326" t="s">
        <v>498</v>
      </c>
      <c r="AD48" s="211">
        <v>46260</v>
      </c>
      <c r="AE48" s="91" t="s">
        <v>3</v>
      </c>
      <c r="AF48" s="102">
        <v>46293</v>
      </c>
      <c r="AG48" s="206">
        <f t="shared" si="5"/>
        <v>46307</v>
      </c>
      <c r="AH48" s="91" t="s">
        <v>457</v>
      </c>
      <c r="AI48" s="104"/>
      <c r="AJ48" s="103"/>
      <c r="AK48" s="214"/>
      <c r="AL48" s="217"/>
      <c r="AM48" s="218"/>
      <c r="AN48" s="218" t="s">
        <v>14</v>
      </c>
      <c r="AO48" s="218" t="s">
        <v>948</v>
      </c>
      <c r="AP48" s="218"/>
    </row>
    <row r="49" spans="1:42" ht="49.5" customHeight="1">
      <c r="A49" s="138">
        <v>377</v>
      </c>
      <c r="B49" s="136">
        <v>46261.479525463001</v>
      </c>
      <c r="C49" s="136">
        <v>46261.512557870403</v>
      </c>
      <c r="D49" s="138" t="s">
        <v>1026</v>
      </c>
      <c r="E49" s="138" t="s">
        <v>1027</v>
      </c>
      <c r="F49" s="135" t="s">
        <v>1028</v>
      </c>
      <c r="G49" s="135" t="s">
        <v>1029</v>
      </c>
      <c r="H49" s="138" t="s">
        <v>159</v>
      </c>
      <c r="I49" s="135" t="s">
        <v>1030</v>
      </c>
      <c r="J49" s="331" t="s">
        <v>1031</v>
      </c>
      <c r="K49" s="137" t="s">
        <v>1032</v>
      </c>
      <c r="L49" s="138" t="s">
        <v>59</v>
      </c>
      <c r="M49" s="136">
        <v>46326</v>
      </c>
      <c r="N49" s="138" t="s">
        <v>15</v>
      </c>
      <c r="O49" s="138">
        <v>0</v>
      </c>
      <c r="P49" s="138">
        <v>0</v>
      </c>
      <c r="Q49" s="138" t="s">
        <v>111</v>
      </c>
      <c r="R49" s="135" t="s">
        <v>1033</v>
      </c>
      <c r="S49" s="135" t="s">
        <v>1034</v>
      </c>
      <c r="T49" s="135" t="s">
        <v>1035</v>
      </c>
      <c r="U49" s="135" t="s">
        <v>42</v>
      </c>
      <c r="V49" s="140" t="s">
        <v>36</v>
      </c>
      <c r="W49" s="138" t="s">
        <v>15</v>
      </c>
      <c r="X49" s="133" t="s">
        <v>28</v>
      </c>
      <c r="Y49" s="135" t="s">
        <v>1036</v>
      </c>
      <c r="Z49" s="142" t="s">
        <v>1037</v>
      </c>
      <c r="AA49" s="202">
        <v>1.2</v>
      </c>
      <c r="AB49" s="210" t="s">
        <v>72</v>
      </c>
      <c r="AC49" s="326" t="s">
        <v>498</v>
      </c>
      <c r="AD49" s="211">
        <v>46262</v>
      </c>
      <c r="AE49" s="91" t="s">
        <v>2</v>
      </c>
      <c r="AF49" s="102">
        <v>46281</v>
      </c>
      <c r="AG49" s="206">
        <f t="shared" si="5"/>
        <v>46309</v>
      </c>
      <c r="AH49" s="91"/>
      <c r="AI49" s="104"/>
      <c r="AJ49" s="103"/>
      <c r="AK49" s="214"/>
      <c r="AL49" s="217"/>
      <c r="AM49" s="218"/>
      <c r="AN49" s="218"/>
      <c r="AO49" s="218" t="s">
        <v>560</v>
      </c>
      <c r="AP49" s="218" t="s">
        <v>1038</v>
      </c>
    </row>
    <row r="50" spans="1:42" ht="54.75" hidden="1" customHeight="1">
      <c r="A50" s="138">
        <v>379</v>
      </c>
      <c r="B50" s="136">
        <v>46267.6958101852</v>
      </c>
      <c r="C50" s="136">
        <v>46267.746134259301</v>
      </c>
      <c r="D50" s="138" t="s">
        <v>738</v>
      </c>
      <c r="E50" s="138" t="s">
        <v>739</v>
      </c>
      <c r="F50" s="135" t="s">
        <v>1039</v>
      </c>
      <c r="G50" s="135" t="s">
        <v>1040</v>
      </c>
      <c r="H50" s="138" t="s">
        <v>159</v>
      </c>
      <c r="I50" s="135" t="s">
        <v>160</v>
      </c>
      <c r="J50" s="331" t="s">
        <v>1041</v>
      </c>
      <c r="K50" s="137" t="s">
        <v>1042</v>
      </c>
      <c r="L50" s="138" t="s">
        <v>59</v>
      </c>
      <c r="M50" s="136">
        <v>46325</v>
      </c>
      <c r="N50" s="138" t="s">
        <v>15</v>
      </c>
      <c r="O50" s="138">
        <v>0</v>
      </c>
      <c r="P50" s="138">
        <v>0</v>
      </c>
      <c r="Q50" s="138" t="s">
        <v>111</v>
      </c>
      <c r="R50" s="135" t="s">
        <v>1043</v>
      </c>
      <c r="S50" s="135" t="s">
        <v>1044</v>
      </c>
      <c r="T50" s="135" t="s">
        <v>1045</v>
      </c>
      <c r="U50" s="135" t="s">
        <v>44</v>
      </c>
      <c r="V50" s="140" t="s">
        <v>36</v>
      </c>
      <c r="W50" s="138" t="s">
        <v>15</v>
      </c>
      <c r="X50" s="133" t="s">
        <v>28</v>
      </c>
      <c r="Y50" s="135" t="s">
        <v>1046</v>
      </c>
      <c r="Z50" s="142" t="s">
        <v>1047</v>
      </c>
      <c r="AA50" s="202">
        <v>0.60000000000000009</v>
      </c>
      <c r="AB50" s="210" t="s">
        <v>64</v>
      </c>
      <c r="AC50" s="326" t="s">
        <v>498</v>
      </c>
      <c r="AD50" s="211">
        <v>46269</v>
      </c>
      <c r="AE50" s="91" t="s">
        <v>2</v>
      </c>
      <c r="AF50" s="102">
        <v>46286</v>
      </c>
      <c r="AG50" s="206">
        <f t="shared" si="5"/>
        <v>46314</v>
      </c>
      <c r="AH50" s="91"/>
      <c r="AI50" s="104"/>
      <c r="AJ50" s="103"/>
      <c r="AK50" s="214"/>
      <c r="AL50" s="217"/>
      <c r="AM50" s="218"/>
      <c r="AN50" s="218"/>
      <c r="AO50" s="218" t="s">
        <v>560</v>
      </c>
      <c r="AP50" s="218" t="s">
        <v>1048</v>
      </c>
    </row>
    <row r="51" spans="1:42" ht="44.25" hidden="1" customHeight="1">
      <c r="A51" s="138">
        <v>381</v>
      </c>
      <c r="B51" s="136">
        <v>46272.052893518499</v>
      </c>
      <c r="C51" s="136">
        <v>46272.067233796297</v>
      </c>
      <c r="D51" s="138" t="s">
        <v>738</v>
      </c>
      <c r="E51" s="138" t="s">
        <v>739</v>
      </c>
      <c r="F51" s="135" t="s">
        <v>1049</v>
      </c>
      <c r="G51" s="135" t="s">
        <v>1050</v>
      </c>
      <c r="H51" s="138" t="s">
        <v>159</v>
      </c>
      <c r="I51" s="135" t="s">
        <v>160</v>
      </c>
      <c r="J51" s="331" t="s">
        <v>1041</v>
      </c>
      <c r="K51" s="137" t="s">
        <v>1051</v>
      </c>
      <c r="L51" s="138" t="s">
        <v>59</v>
      </c>
      <c r="M51" s="136">
        <v>46295</v>
      </c>
      <c r="N51" s="138" t="s">
        <v>15</v>
      </c>
      <c r="O51" s="138">
        <v>0</v>
      </c>
      <c r="P51" s="138">
        <v>0</v>
      </c>
      <c r="Q51" s="138" t="s">
        <v>18</v>
      </c>
      <c r="R51" s="135" t="s">
        <v>1052</v>
      </c>
      <c r="S51" s="135" t="s">
        <v>1053</v>
      </c>
      <c r="T51" s="135" t="s">
        <v>1054</v>
      </c>
      <c r="U51" s="135" t="s">
        <v>42</v>
      </c>
      <c r="V51" s="140" t="s">
        <v>36</v>
      </c>
      <c r="W51" s="138" t="s">
        <v>15</v>
      </c>
      <c r="X51" s="133" t="s">
        <v>28</v>
      </c>
      <c r="Y51" s="135" t="s">
        <v>1055</v>
      </c>
      <c r="Z51" s="142" t="s">
        <v>1056</v>
      </c>
      <c r="AA51" s="202">
        <v>2.7</v>
      </c>
      <c r="AB51" s="210" t="s">
        <v>64</v>
      </c>
      <c r="AC51" s="326" t="s">
        <v>498</v>
      </c>
      <c r="AD51" s="211">
        <v>46273</v>
      </c>
      <c r="AE51" s="91" t="s">
        <v>2</v>
      </c>
      <c r="AF51" s="102">
        <v>46293</v>
      </c>
      <c r="AG51" s="206">
        <f t="shared" si="5"/>
        <v>46321</v>
      </c>
      <c r="AH51" s="91"/>
      <c r="AI51" s="104"/>
      <c r="AJ51" s="103"/>
      <c r="AK51" s="214"/>
      <c r="AL51" s="217"/>
      <c r="AM51" s="218"/>
      <c r="AN51" s="218"/>
      <c r="AO51" s="218" t="s">
        <v>560</v>
      </c>
      <c r="AP51" s="218"/>
    </row>
    <row r="52" spans="1:42" ht="82.5" hidden="1" customHeight="1">
      <c r="A52" s="138">
        <v>389</v>
      </c>
      <c r="B52" s="136">
        <v>46279.7129166667</v>
      </c>
      <c r="C52" s="136">
        <v>46279.734270833302</v>
      </c>
      <c r="D52" s="138" t="s">
        <v>1057</v>
      </c>
      <c r="E52" s="138" t="s">
        <v>1058</v>
      </c>
      <c r="F52" s="135" t="s">
        <v>1059</v>
      </c>
      <c r="G52" s="135" t="s">
        <v>1060</v>
      </c>
      <c r="H52" s="138" t="s">
        <v>159</v>
      </c>
      <c r="I52" s="135" t="s">
        <v>122</v>
      </c>
      <c r="J52" s="331" t="s">
        <v>1061</v>
      </c>
      <c r="K52" s="137" t="s">
        <v>1062</v>
      </c>
      <c r="L52" s="138" t="s">
        <v>59</v>
      </c>
      <c r="M52" s="136">
        <v>46286</v>
      </c>
      <c r="N52" s="138" t="s">
        <v>15</v>
      </c>
      <c r="O52" s="138">
        <v>0</v>
      </c>
      <c r="P52" s="138">
        <v>0</v>
      </c>
      <c r="Q52" s="138" t="s">
        <v>18</v>
      </c>
      <c r="R52" s="135" t="s">
        <v>1063</v>
      </c>
      <c r="S52" s="135" t="s">
        <v>1064</v>
      </c>
      <c r="T52" s="135" t="s">
        <v>1065</v>
      </c>
      <c r="U52" s="135" t="s">
        <v>42</v>
      </c>
      <c r="V52" s="140" t="s">
        <v>36</v>
      </c>
      <c r="W52" s="138" t="s">
        <v>15</v>
      </c>
      <c r="X52" s="133" t="s">
        <v>28</v>
      </c>
      <c r="Y52" s="135" t="s">
        <v>1066</v>
      </c>
      <c r="Z52" s="142" t="s">
        <v>1067</v>
      </c>
      <c r="AA52" s="202">
        <v>2.7</v>
      </c>
      <c r="AB52" s="210" t="s">
        <v>70</v>
      </c>
      <c r="AC52" s="326" t="s">
        <v>498</v>
      </c>
      <c r="AD52" s="211">
        <v>46280</v>
      </c>
      <c r="AE52" s="91" t="s">
        <v>3</v>
      </c>
      <c r="AF52" s="102">
        <v>46293</v>
      </c>
      <c r="AG52" s="206">
        <f t="shared" si="5"/>
        <v>46307</v>
      </c>
      <c r="AH52" s="91"/>
      <c r="AI52" s="104"/>
      <c r="AJ52" s="103"/>
      <c r="AK52" s="214"/>
      <c r="AL52" s="217"/>
      <c r="AM52" s="218"/>
      <c r="AN52" s="218"/>
      <c r="AO52" s="218" t="s">
        <v>580</v>
      </c>
      <c r="AP52" s="218" t="s">
        <v>1068</v>
      </c>
    </row>
    <row r="53" spans="1:42" ht="48.75" hidden="1" customHeight="1">
      <c r="A53" s="138">
        <v>393</v>
      </c>
      <c r="B53" s="136">
        <v>46286.470509259299</v>
      </c>
      <c r="C53" s="136">
        <v>46286.481377314798</v>
      </c>
      <c r="D53" s="138" t="s">
        <v>1069</v>
      </c>
      <c r="E53" s="138" t="s">
        <v>1070</v>
      </c>
      <c r="F53" s="135" t="s">
        <v>1071</v>
      </c>
      <c r="G53" s="135" t="s">
        <v>1072</v>
      </c>
      <c r="H53" s="138" t="s">
        <v>146</v>
      </c>
      <c r="I53" s="135" t="s">
        <v>160</v>
      </c>
      <c r="J53" s="331" t="s">
        <v>1073</v>
      </c>
      <c r="K53" s="137" t="s">
        <v>1074</v>
      </c>
      <c r="L53" s="138" t="s">
        <v>59</v>
      </c>
      <c r="M53" s="136">
        <v>46466</v>
      </c>
      <c r="N53" s="138" t="s">
        <v>15</v>
      </c>
      <c r="O53" s="138">
        <v>0</v>
      </c>
      <c r="P53" s="138">
        <v>0</v>
      </c>
      <c r="Q53" s="138" t="s">
        <v>111</v>
      </c>
      <c r="R53" s="135" t="s">
        <v>1075</v>
      </c>
      <c r="S53" s="135" t="s">
        <v>1076</v>
      </c>
      <c r="T53" s="135" t="s">
        <v>1077</v>
      </c>
      <c r="U53" s="135" t="s">
        <v>42</v>
      </c>
      <c r="V53" s="140" t="s">
        <v>36</v>
      </c>
      <c r="W53" s="138" t="s">
        <v>15</v>
      </c>
      <c r="X53" s="133" t="s">
        <v>27</v>
      </c>
      <c r="Y53" s="135" t="s">
        <v>1078</v>
      </c>
      <c r="Z53" s="142" t="s">
        <v>1079</v>
      </c>
      <c r="AA53" s="202">
        <v>1.35</v>
      </c>
      <c r="AB53" s="210" t="s">
        <v>64</v>
      </c>
      <c r="AC53" s="326" t="s">
        <v>498</v>
      </c>
      <c r="AD53" s="211">
        <v>46287</v>
      </c>
      <c r="AE53" s="91" t="s">
        <v>2</v>
      </c>
      <c r="AF53" s="102">
        <v>46293</v>
      </c>
      <c r="AG53" s="206">
        <f t="shared" si="5"/>
        <v>46321</v>
      </c>
      <c r="AH53" s="91"/>
      <c r="AI53" s="104"/>
      <c r="AJ53" s="103"/>
      <c r="AK53" s="214"/>
      <c r="AL53" s="217"/>
      <c r="AM53" s="218"/>
      <c r="AN53" s="218"/>
      <c r="AO53" s="218" t="s">
        <v>560</v>
      </c>
      <c r="AP53" s="218"/>
    </row>
    <row r="54" spans="1:42" ht="48.75" hidden="1" customHeight="1">
      <c r="A54" s="138">
        <v>394</v>
      </c>
      <c r="B54" s="136">
        <v>46286.453252314801</v>
      </c>
      <c r="C54" s="136">
        <v>46286.721203703702</v>
      </c>
      <c r="D54" s="138" t="s">
        <v>1080</v>
      </c>
      <c r="E54" s="138" t="s">
        <v>1081</v>
      </c>
      <c r="F54" s="135" t="s">
        <v>1082</v>
      </c>
      <c r="G54" s="135" t="s">
        <v>1083</v>
      </c>
      <c r="H54" s="138" t="s">
        <v>134</v>
      </c>
      <c r="I54" s="135" t="s">
        <v>516</v>
      </c>
      <c r="J54" s="331" t="s">
        <v>1081</v>
      </c>
      <c r="K54" s="137" t="s">
        <v>1084</v>
      </c>
      <c r="L54" s="138" t="s">
        <v>54</v>
      </c>
      <c r="M54" s="136">
        <v>46346</v>
      </c>
      <c r="N54" s="138" t="s">
        <v>15</v>
      </c>
      <c r="O54" s="138">
        <v>0</v>
      </c>
      <c r="P54" s="138">
        <v>0</v>
      </c>
      <c r="Q54" s="138" t="s">
        <v>18</v>
      </c>
      <c r="R54" s="135" t="s">
        <v>1085</v>
      </c>
      <c r="S54" s="135" t="s">
        <v>1086</v>
      </c>
      <c r="T54" s="135" t="s">
        <v>1087</v>
      </c>
      <c r="U54" s="135" t="s">
        <v>43</v>
      </c>
      <c r="V54" s="140" t="s">
        <v>36</v>
      </c>
      <c r="W54" s="138" t="s">
        <v>15</v>
      </c>
      <c r="X54" s="133" t="s">
        <v>28</v>
      </c>
      <c r="Y54" s="135" t="s">
        <v>1088</v>
      </c>
      <c r="Z54" s="142" t="s">
        <v>1089</v>
      </c>
      <c r="AA54" s="202">
        <v>2.5499999999999998</v>
      </c>
      <c r="AB54" s="210" t="s">
        <v>70</v>
      </c>
      <c r="AC54" s="326" t="s">
        <v>498</v>
      </c>
      <c r="AD54" s="211">
        <v>46287</v>
      </c>
      <c r="AE54" s="91" t="s">
        <v>3</v>
      </c>
      <c r="AF54" s="102">
        <v>46310</v>
      </c>
      <c r="AG54" s="206">
        <f t="shared" si="5"/>
        <v>46324</v>
      </c>
      <c r="AH54" s="91"/>
      <c r="AI54" s="104"/>
      <c r="AJ54" s="103"/>
      <c r="AK54" s="214"/>
      <c r="AL54" s="217"/>
      <c r="AM54" s="218"/>
      <c r="AN54" s="218"/>
      <c r="AO54" s="218" t="s">
        <v>580</v>
      </c>
      <c r="AP54" s="218" t="s">
        <v>1090</v>
      </c>
    </row>
    <row r="55" spans="1:42" ht="48.75" hidden="1" customHeight="1">
      <c r="A55" s="138">
        <v>401</v>
      </c>
      <c r="B55" s="136">
        <v>46289.379004629598</v>
      </c>
      <c r="C55" s="136">
        <v>46289.393344907403</v>
      </c>
      <c r="D55" s="138" t="s">
        <v>103</v>
      </c>
      <c r="E55" s="138" t="s">
        <v>104</v>
      </c>
      <c r="F55" s="135" t="s">
        <v>105</v>
      </c>
      <c r="G55" s="135" t="s">
        <v>106</v>
      </c>
      <c r="H55" s="138" t="s">
        <v>107</v>
      </c>
      <c r="I55" s="135" t="s">
        <v>108</v>
      </c>
      <c r="J55" s="331" t="s">
        <v>109</v>
      </c>
      <c r="K55" s="137" t="s">
        <v>110</v>
      </c>
      <c r="L55" s="138" t="s">
        <v>53</v>
      </c>
      <c r="M55" s="136">
        <v>46326</v>
      </c>
      <c r="N55" s="138" t="s">
        <v>15</v>
      </c>
      <c r="O55" s="138">
        <v>0</v>
      </c>
      <c r="P55" s="138">
        <v>0</v>
      </c>
      <c r="Q55" s="138" t="s">
        <v>111</v>
      </c>
      <c r="R55" s="135" t="s">
        <v>112</v>
      </c>
      <c r="S55" s="135" t="s">
        <v>113</v>
      </c>
      <c r="T55" s="135" t="s">
        <v>114</v>
      </c>
      <c r="U55" s="135" t="s">
        <v>44</v>
      </c>
      <c r="V55" s="140" t="s">
        <v>36</v>
      </c>
      <c r="W55" s="138" t="s">
        <v>15</v>
      </c>
      <c r="X55" s="133" t="s">
        <v>28</v>
      </c>
      <c r="Y55" s="135" t="s">
        <v>115</v>
      </c>
      <c r="Z55" s="142" t="s">
        <v>116</v>
      </c>
      <c r="AA55" s="202">
        <v>0.6</v>
      </c>
      <c r="AB55" s="210" t="s">
        <v>62</v>
      </c>
      <c r="AC55" s="326" t="s">
        <v>559</v>
      </c>
      <c r="AD55" s="211">
        <v>46289</v>
      </c>
      <c r="AE55" s="91" t="s">
        <v>2</v>
      </c>
      <c r="AF55" s="102">
        <v>46301</v>
      </c>
      <c r="AG55" s="206">
        <f t="shared" si="5"/>
        <v>46329</v>
      </c>
      <c r="AH55" s="91" t="s">
        <v>457</v>
      </c>
      <c r="AI55" s="104"/>
      <c r="AJ55" s="103"/>
      <c r="AK55" s="214"/>
      <c r="AL55" s="217"/>
      <c r="AM55" s="218"/>
      <c r="AN55" s="218" t="s">
        <v>14</v>
      </c>
      <c r="AO55" s="218" t="s">
        <v>948</v>
      </c>
      <c r="AP55" s="218" t="s">
        <v>1091</v>
      </c>
    </row>
    <row r="56" spans="1:42" ht="48.75" hidden="1" customHeight="1">
      <c r="A56" s="138">
        <v>402</v>
      </c>
      <c r="B56" s="136">
        <v>46289.480416666702</v>
      </c>
      <c r="C56" s="136">
        <v>46289.5005439815</v>
      </c>
      <c r="D56" s="138" t="s">
        <v>117</v>
      </c>
      <c r="E56" s="138" t="s">
        <v>118</v>
      </c>
      <c r="F56" s="135" t="s">
        <v>119</v>
      </c>
      <c r="G56" s="135" t="s">
        <v>120</v>
      </c>
      <c r="H56" s="138" t="s">
        <v>121</v>
      </c>
      <c r="I56" s="135" t="s">
        <v>122</v>
      </c>
      <c r="J56" s="331" t="s">
        <v>123</v>
      </c>
      <c r="K56" s="137" t="s">
        <v>124</v>
      </c>
      <c r="L56" s="138" t="s">
        <v>59</v>
      </c>
      <c r="M56" s="136">
        <v>46325</v>
      </c>
      <c r="N56" s="138" t="s">
        <v>15</v>
      </c>
      <c r="O56" s="138">
        <v>0</v>
      </c>
      <c r="P56" s="138">
        <v>0</v>
      </c>
      <c r="Q56" s="138" t="s">
        <v>111</v>
      </c>
      <c r="R56" s="135" t="s">
        <v>125</v>
      </c>
      <c r="S56" s="135" t="s">
        <v>126</v>
      </c>
      <c r="T56" s="135" t="s">
        <v>127</v>
      </c>
      <c r="U56" s="135" t="s">
        <v>44</v>
      </c>
      <c r="V56" s="140" t="s">
        <v>34</v>
      </c>
      <c r="W56" s="138" t="s">
        <v>15</v>
      </c>
      <c r="X56" s="133" t="s">
        <v>28</v>
      </c>
      <c r="Y56" s="135" t="s">
        <v>128</v>
      </c>
      <c r="Z56" s="142" t="s">
        <v>129</v>
      </c>
      <c r="AA56" s="202">
        <v>0.7</v>
      </c>
      <c r="AB56" s="210" t="s">
        <v>64</v>
      </c>
      <c r="AC56" s="326" t="s">
        <v>1092</v>
      </c>
      <c r="AD56" s="211">
        <v>46311</v>
      </c>
      <c r="AE56" s="91"/>
      <c r="AF56" s="102"/>
      <c r="AG56" s="206" t="str">
        <f t="shared" si="5"/>
        <v/>
      </c>
      <c r="AH56" s="91"/>
      <c r="AI56" s="104"/>
      <c r="AJ56" s="103"/>
      <c r="AK56" s="214"/>
      <c r="AL56" s="217"/>
      <c r="AM56" s="218"/>
      <c r="AN56" s="218"/>
      <c r="AO56" s="218" t="s">
        <v>560</v>
      </c>
      <c r="AP56" s="218"/>
    </row>
    <row r="57" spans="1:42" ht="48.75" hidden="1" customHeight="1">
      <c r="A57" s="138">
        <v>404</v>
      </c>
      <c r="B57" s="136">
        <v>46290.495925925898</v>
      </c>
      <c r="C57" s="136">
        <v>46290.508599537003</v>
      </c>
      <c r="D57" s="138" t="s">
        <v>142</v>
      </c>
      <c r="E57" s="138" t="s">
        <v>143</v>
      </c>
      <c r="F57" s="135" t="s">
        <v>144</v>
      </c>
      <c r="G57" s="135" t="s">
        <v>145</v>
      </c>
      <c r="H57" s="138" t="s">
        <v>146</v>
      </c>
      <c r="I57" s="135" t="s">
        <v>147</v>
      </c>
      <c r="J57" s="331" t="s">
        <v>148</v>
      </c>
      <c r="K57" s="137" t="s">
        <v>149</v>
      </c>
      <c r="L57" s="138" t="s">
        <v>59</v>
      </c>
      <c r="M57" s="136">
        <v>46418</v>
      </c>
      <c r="N57" s="138" t="s">
        <v>15</v>
      </c>
      <c r="O57" s="138">
        <v>0</v>
      </c>
      <c r="P57" s="138">
        <v>0</v>
      </c>
      <c r="Q57" s="138" t="s">
        <v>111</v>
      </c>
      <c r="R57" s="135" t="s">
        <v>150</v>
      </c>
      <c r="S57" s="135" t="s">
        <v>151</v>
      </c>
      <c r="T57" s="135" t="s">
        <v>152</v>
      </c>
      <c r="U57" s="135" t="s">
        <v>44</v>
      </c>
      <c r="V57" s="140" t="s">
        <v>34</v>
      </c>
      <c r="W57" s="138" t="s">
        <v>15</v>
      </c>
      <c r="X57" s="133" t="s">
        <v>28</v>
      </c>
      <c r="Y57" s="135" t="s">
        <v>153</v>
      </c>
      <c r="Z57" s="142" t="s">
        <v>154</v>
      </c>
      <c r="AA57" s="202">
        <v>0.70000000000000007</v>
      </c>
      <c r="AB57" s="210" t="s">
        <v>65</v>
      </c>
      <c r="AC57" s="326" t="s">
        <v>1092</v>
      </c>
      <c r="AD57" s="211">
        <v>46293</v>
      </c>
      <c r="AE57" s="91"/>
      <c r="AF57" s="102"/>
      <c r="AG57" s="206" t="str">
        <f t="shared" si="5"/>
        <v/>
      </c>
      <c r="AH57" s="91"/>
      <c r="AI57" s="104"/>
      <c r="AJ57" s="103"/>
      <c r="AK57" s="214"/>
      <c r="AL57" s="217"/>
      <c r="AM57" s="218"/>
      <c r="AN57" s="218"/>
      <c r="AO57" s="218" t="s">
        <v>560</v>
      </c>
      <c r="AP57" s="218"/>
    </row>
    <row r="58" spans="1:42" ht="48.75" customHeight="1">
      <c r="A58" s="138">
        <v>406</v>
      </c>
      <c r="B58" s="136">
        <v>46291.414004629602</v>
      </c>
      <c r="C58" s="136">
        <v>46291.449201388903</v>
      </c>
      <c r="D58" s="138" t="s">
        <v>167</v>
      </c>
      <c r="E58" s="138" t="s">
        <v>168</v>
      </c>
      <c r="F58" s="135" t="s">
        <v>169</v>
      </c>
      <c r="G58" s="135" t="s">
        <v>170</v>
      </c>
      <c r="H58" s="138" t="s">
        <v>146</v>
      </c>
      <c r="I58" s="135" t="s">
        <v>171</v>
      </c>
      <c r="J58" s="331" t="s">
        <v>172</v>
      </c>
      <c r="K58" s="137" t="s">
        <v>173</v>
      </c>
      <c r="L58" s="138" t="s">
        <v>59</v>
      </c>
      <c r="M58" s="136">
        <v>46304</v>
      </c>
      <c r="N58" s="138" t="s">
        <v>174</v>
      </c>
      <c r="O58" s="138" t="s">
        <v>175</v>
      </c>
      <c r="P58" s="138" t="s">
        <v>176</v>
      </c>
      <c r="Q58" s="138" t="s">
        <v>111</v>
      </c>
      <c r="R58" s="135" t="s">
        <v>177</v>
      </c>
      <c r="S58" s="135" t="s">
        <v>178</v>
      </c>
      <c r="T58" s="135" t="s">
        <v>179</v>
      </c>
      <c r="U58" s="135" t="s">
        <v>44</v>
      </c>
      <c r="V58" s="140" t="s">
        <v>36</v>
      </c>
      <c r="W58" s="138" t="s">
        <v>15</v>
      </c>
      <c r="X58" s="133" t="s">
        <v>28</v>
      </c>
      <c r="Y58" s="135" t="s">
        <v>180</v>
      </c>
      <c r="Z58" s="142" t="s">
        <v>181</v>
      </c>
      <c r="AA58" s="202">
        <v>0.60000000000000009</v>
      </c>
      <c r="AB58" s="210" t="s">
        <v>72</v>
      </c>
      <c r="AC58" s="326" t="s">
        <v>1092</v>
      </c>
      <c r="AD58" s="211">
        <v>46293</v>
      </c>
      <c r="AE58" s="91" t="s">
        <v>2</v>
      </c>
      <c r="AF58" s="102">
        <v>46321</v>
      </c>
      <c r="AG58" s="206">
        <f t="shared" si="5"/>
        <v>46349</v>
      </c>
      <c r="AH58" s="91"/>
      <c r="AI58" s="104"/>
      <c r="AJ58" s="103"/>
      <c r="AK58" s="214"/>
      <c r="AL58" s="217"/>
      <c r="AM58" s="218"/>
      <c r="AN58" s="218"/>
      <c r="AO58" s="218" t="s">
        <v>560</v>
      </c>
      <c r="AP58" s="262" t="s">
        <v>1093</v>
      </c>
    </row>
    <row r="59" spans="1:42" ht="48.75" hidden="1" customHeight="1">
      <c r="A59" s="138">
        <v>408</v>
      </c>
      <c r="B59" s="136">
        <v>46293.3414583333</v>
      </c>
      <c r="C59" s="136">
        <v>46293.3520138889</v>
      </c>
      <c r="D59" s="138" t="s">
        <v>193</v>
      </c>
      <c r="E59" s="138" t="s">
        <v>194</v>
      </c>
      <c r="F59" s="135" t="s">
        <v>195</v>
      </c>
      <c r="G59" s="135" t="s">
        <v>196</v>
      </c>
      <c r="H59" s="138" t="s">
        <v>134</v>
      </c>
      <c r="I59" s="135" t="s">
        <v>108</v>
      </c>
      <c r="J59" s="331" t="s">
        <v>197</v>
      </c>
      <c r="K59" s="137" t="s">
        <v>198</v>
      </c>
      <c r="L59" s="138" t="s">
        <v>61</v>
      </c>
      <c r="M59" s="136">
        <v>46311</v>
      </c>
      <c r="N59" s="138" t="s">
        <v>15</v>
      </c>
      <c r="O59" s="138">
        <v>0</v>
      </c>
      <c r="P59" s="138">
        <v>0</v>
      </c>
      <c r="Q59" s="138" t="s">
        <v>20</v>
      </c>
      <c r="R59" s="135" t="s">
        <v>199</v>
      </c>
      <c r="S59" s="135" t="s">
        <v>200</v>
      </c>
      <c r="T59" s="135" t="s">
        <v>201</v>
      </c>
      <c r="U59" s="135" t="s">
        <v>44</v>
      </c>
      <c r="V59" s="140" t="s">
        <v>36</v>
      </c>
      <c r="W59" s="138" t="s">
        <v>15</v>
      </c>
      <c r="X59" s="133" t="s">
        <v>28</v>
      </c>
      <c r="Y59" s="135" t="s">
        <v>202</v>
      </c>
      <c r="Z59" s="142" t="s">
        <v>203</v>
      </c>
      <c r="AA59" s="202">
        <v>1.5</v>
      </c>
      <c r="AB59" s="210" t="s">
        <v>77</v>
      </c>
      <c r="AC59" s="326" t="s">
        <v>1094</v>
      </c>
      <c r="AD59" s="211">
        <v>46293</v>
      </c>
      <c r="AE59" s="91"/>
      <c r="AF59" s="102"/>
      <c r="AG59" s="206" t="str">
        <f t="shared" si="5"/>
        <v/>
      </c>
      <c r="AH59" s="91"/>
      <c r="AI59" s="104"/>
      <c r="AJ59" s="103"/>
      <c r="AK59" s="214"/>
      <c r="AL59" s="217"/>
      <c r="AM59" s="218"/>
      <c r="AN59" s="218"/>
      <c r="AO59" s="218" t="s">
        <v>560</v>
      </c>
      <c r="AP59" s="218"/>
    </row>
    <row r="60" spans="1:42" ht="48.75" hidden="1" customHeight="1">
      <c r="A60" s="138">
        <v>407</v>
      </c>
      <c r="B60" s="136">
        <v>46292.882557870398</v>
      </c>
      <c r="C60" s="136">
        <v>46292.892812500002</v>
      </c>
      <c r="D60" s="138" t="s">
        <v>182</v>
      </c>
      <c r="E60" s="138" t="s">
        <v>183</v>
      </c>
      <c r="F60" s="135" t="s">
        <v>184</v>
      </c>
      <c r="G60" s="135" t="s">
        <v>185</v>
      </c>
      <c r="H60" s="138" t="s">
        <v>107</v>
      </c>
      <c r="I60" s="135" t="s">
        <v>160</v>
      </c>
      <c r="J60" s="331" t="s">
        <v>183</v>
      </c>
      <c r="K60" s="137" t="s">
        <v>187</v>
      </c>
      <c r="L60" s="138" t="s">
        <v>61</v>
      </c>
      <c r="M60" s="136">
        <v>46321</v>
      </c>
      <c r="N60" s="138" t="s">
        <v>15</v>
      </c>
      <c r="O60" s="138">
        <v>0</v>
      </c>
      <c r="P60" s="138">
        <v>0</v>
      </c>
      <c r="Q60" s="138" t="s">
        <v>111</v>
      </c>
      <c r="R60" s="135" t="s">
        <v>188</v>
      </c>
      <c r="S60" s="135" t="s">
        <v>189</v>
      </c>
      <c r="T60" s="135" t="s">
        <v>190</v>
      </c>
      <c r="U60" s="135" t="s">
        <v>42</v>
      </c>
      <c r="V60" s="140" t="s">
        <v>34</v>
      </c>
      <c r="W60" s="138" t="s">
        <v>15</v>
      </c>
      <c r="X60" s="133" t="s">
        <v>25</v>
      </c>
      <c r="Y60" s="135" t="s">
        <v>191</v>
      </c>
      <c r="Z60" s="142" t="s">
        <v>192</v>
      </c>
      <c r="AA60" s="202">
        <v>1.9</v>
      </c>
      <c r="AB60" s="210" t="s">
        <v>64</v>
      </c>
      <c r="AC60" s="326" t="s">
        <v>1092</v>
      </c>
      <c r="AD60" s="211">
        <v>46293</v>
      </c>
      <c r="AE60" s="91"/>
      <c r="AF60" s="102"/>
      <c r="AG60" s="206" t="str">
        <f t="shared" si="5"/>
        <v/>
      </c>
      <c r="AH60" s="91"/>
      <c r="AI60" s="104"/>
      <c r="AJ60" s="103"/>
      <c r="AK60" s="214"/>
      <c r="AL60" s="217"/>
      <c r="AM60" s="218"/>
      <c r="AN60" s="218"/>
      <c r="AO60" s="218" t="s">
        <v>560</v>
      </c>
      <c r="AP60" s="218"/>
    </row>
    <row r="61" spans="1:42" ht="48.75" hidden="1" customHeight="1">
      <c r="A61" s="138">
        <v>409</v>
      </c>
      <c r="B61" s="136">
        <v>46294.377488425896</v>
      </c>
      <c r="C61" s="136">
        <v>46294.380277777796</v>
      </c>
      <c r="D61" s="138" t="s">
        <v>204</v>
      </c>
      <c r="E61" s="138" t="s">
        <v>205</v>
      </c>
      <c r="F61" s="135" t="s">
        <v>206</v>
      </c>
      <c r="G61" s="135" t="s">
        <v>207</v>
      </c>
      <c r="H61" s="138" t="s">
        <v>159</v>
      </c>
      <c r="I61" s="135" t="s">
        <v>208</v>
      </c>
      <c r="J61" s="413" t="s">
        <v>209</v>
      </c>
      <c r="K61" s="137" t="s">
        <v>210</v>
      </c>
      <c r="L61" s="138" t="s">
        <v>54</v>
      </c>
      <c r="M61" s="136">
        <v>46328</v>
      </c>
      <c r="N61" s="138" t="s">
        <v>15</v>
      </c>
      <c r="O61" s="138">
        <v>0</v>
      </c>
      <c r="P61" s="138">
        <v>0</v>
      </c>
      <c r="Q61" s="138" t="s">
        <v>18</v>
      </c>
      <c r="R61" s="135" t="s">
        <v>211</v>
      </c>
      <c r="S61" s="135" t="s">
        <v>212</v>
      </c>
      <c r="T61" s="135" t="s">
        <v>213</v>
      </c>
      <c r="U61" s="135" t="s">
        <v>44</v>
      </c>
      <c r="V61" s="414" t="s">
        <v>36</v>
      </c>
      <c r="W61" s="138" t="s">
        <v>15</v>
      </c>
      <c r="X61" s="133" t="s">
        <v>27</v>
      </c>
      <c r="Y61" s="135" t="s">
        <v>214</v>
      </c>
      <c r="Z61" s="142" t="s">
        <v>215</v>
      </c>
      <c r="AA61" s="202">
        <v>2.25</v>
      </c>
      <c r="AB61" s="210" t="s">
        <v>71</v>
      </c>
      <c r="AC61" s="326" t="s">
        <v>1095</v>
      </c>
      <c r="AD61" s="211">
        <v>46294</v>
      </c>
      <c r="AE61" s="91"/>
      <c r="AF61" s="102"/>
      <c r="AG61" s="206" t="str">
        <f t="shared" si="5"/>
        <v/>
      </c>
      <c r="AH61" s="91"/>
      <c r="AI61" s="104"/>
      <c r="AJ61" s="103"/>
      <c r="AK61" s="214"/>
      <c r="AL61" s="217"/>
      <c r="AM61" s="218"/>
      <c r="AN61" s="218"/>
      <c r="AO61" s="218" t="s">
        <v>560</v>
      </c>
      <c r="AP61" s="218"/>
    </row>
    <row r="62" spans="1:42" ht="48.75" hidden="1" customHeight="1">
      <c r="A62" s="138">
        <v>411</v>
      </c>
      <c r="B62" s="136">
        <v>46294.395185185203</v>
      </c>
      <c r="C62" s="136">
        <v>46295.149884259299</v>
      </c>
      <c r="D62" s="138" t="s">
        <v>225</v>
      </c>
      <c r="E62" s="138" t="s">
        <v>226</v>
      </c>
      <c r="F62" s="135" t="s">
        <v>227</v>
      </c>
      <c r="G62" s="135" t="s">
        <v>228</v>
      </c>
      <c r="H62" s="138" t="s">
        <v>121</v>
      </c>
      <c r="I62" s="135" t="s">
        <v>108</v>
      </c>
      <c r="J62" s="413" t="s">
        <v>229</v>
      </c>
      <c r="K62" s="137" t="s">
        <v>230</v>
      </c>
      <c r="L62" s="138" t="s">
        <v>54</v>
      </c>
      <c r="M62" s="136">
        <v>46366</v>
      </c>
      <c r="N62" s="138" t="s">
        <v>15</v>
      </c>
      <c r="O62" s="138">
        <v>0</v>
      </c>
      <c r="P62" s="138">
        <v>0</v>
      </c>
      <c r="Q62" s="138" t="s">
        <v>20</v>
      </c>
      <c r="R62" s="135" t="s">
        <v>231</v>
      </c>
      <c r="S62" s="135" t="s">
        <v>232</v>
      </c>
      <c r="T62" s="135" t="s">
        <v>233</v>
      </c>
      <c r="U62" s="135" t="s">
        <v>42</v>
      </c>
      <c r="V62" s="414" t="s">
        <v>36</v>
      </c>
      <c r="W62" s="138" t="s">
        <v>15</v>
      </c>
      <c r="X62" s="133" t="s">
        <v>28</v>
      </c>
      <c r="Y62" s="135" t="s">
        <v>234</v>
      </c>
      <c r="Z62" s="142" t="s">
        <v>235</v>
      </c>
      <c r="AA62" s="202">
        <v>2.0999999999999996</v>
      </c>
      <c r="AB62" s="210" t="s">
        <v>58</v>
      </c>
      <c r="AC62" s="326" t="s">
        <v>1095</v>
      </c>
      <c r="AD62" s="211">
        <v>46300</v>
      </c>
      <c r="AE62" s="91" t="s">
        <v>3</v>
      </c>
      <c r="AF62" s="102">
        <v>46314</v>
      </c>
      <c r="AG62" s="206">
        <f t="shared" si="5"/>
        <v>46328</v>
      </c>
      <c r="AH62" s="91"/>
      <c r="AI62" s="104"/>
      <c r="AJ62" s="103"/>
      <c r="AK62" s="214"/>
      <c r="AL62" s="217"/>
      <c r="AM62" s="218"/>
      <c r="AN62" s="218"/>
      <c r="AO62" s="218" t="s">
        <v>560</v>
      </c>
      <c r="AP62" s="218" t="s">
        <v>1096</v>
      </c>
    </row>
    <row r="63" spans="1:42" ht="68.25" hidden="1" customHeight="1">
      <c r="A63" s="138">
        <v>423</v>
      </c>
      <c r="B63" s="136">
        <v>46063.075752314813</v>
      </c>
      <c r="C63" s="136">
        <v>46063.075752314813</v>
      </c>
      <c r="D63" s="138" t="s">
        <v>204</v>
      </c>
      <c r="E63" s="138" t="s">
        <v>249</v>
      </c>
      <c r="F63" s="135" t="s">
        <v>250</v>
      </c>
      <c r="G63" s="135" t="s">
        <v>251</v>
      </c>
      <c r="H63" s="138" t="s">
        <v>159</v>
      </c>
      <c r="I63" s="135" t="s">
        <v>208</v>
      </c>
      <c r="J63" s="413" t="s">
        <v>209</v>
      </c>
      <c r="K63" s="137" t="s">
        <v>252</v>
      </c>
      <c r="L63" s="138" t="s">
        <v>54</v>
      </c>
      <c r="M63" s="136">
        <v>46387</v>
      </c>
      <c r="N63" s="138" t="s">
        <v>174</v>
      </c>
      <c r="O63" s="138" t="s">
        <v>175</v>
      </c>
      <c r="P63" s="138">
        <v>78375</v>
      </c>
      <c r="Q63" s="138" t="s">
        <v>111</v>
      </c>
      <c r="R63" s="135" t="s">
        <v>253</v>
      </c>
      <c r="S63" s="135" t="s">
        <v>254</v>
      </c>
      <c r="T63" s="135" t="s">
        <v>255</v>
      </c>
      <c r="U63" s="135" t="s">
        <v>42</v>
      </c>
      <c r="V63" s="414" t="s">
        <v>36</v>
      </c>
      <c r="W63" s="138" t="s">
        <v>15</v>
      </c>
      <c r="X63" s="133" t="s">
        <v>28</v>
      </c>
      <c r="Y63" s="135" t="s">
        <v>256</v>
      </c>
      <c r="Z63" s="142" t="s">
        <v>257</v>
      </c>
      <c r="AA63" s="202">
        <v>1.2000000000000002</v>
      </c>
      <c r="AB63" s="210" t="s">
        <v>58</v>
      </c>
      <c r="AC63" s="326" t="s">
        <v>1095</v>
      </c>
      <c r="AD63" s="211">
        <v>46297</v>
      </c>
      <c r="AE63" s="91" t="s">
        <v>2</v>
      </c>
      <c r="AF63" s="102">
        <v>46328</v>
      </c>
      <c r="AG63" s="206">
        <f t="shared" si="5"/>
        <v>46356</v>
      </c>
      <c r="AH63" s="91"/>
      <c r="AI63" s="104"/>
      <c r="AJ63" s="103"/>
      <c r="AK63" s="214"/>
      <c r="AL63" s="217"/>
      <c r="AM63" s="218"/>
      <c r="AN63" s="218"/>
      <c r="AO63" s="218" t="s">
        <v>560</v>
      </c>
      <c r="AP63" s="218" t="s">
        <v>1097</v>
      </c>
    </row>
    <row r="64" spans="1:42" ht="67.5" hidden="1" customHeight="1">
      <c r="A64" s="138">
        <v>424</v>
      </c>
      <c r="B64" s="136">
        <v>46063.079027777778</v>
      </c>
      <c r="C64" s="136">
        <v>46063.079027777778</v>
      </c>
      <c r="D64" s="138" t="s">
        <v>204</v>
      </c>
      <c r="E64" s="138" t="s">
        <v>249</v>
      </c>
      <c r="F64" s="135" t="s">
        <v>258</v>
      </c>
      <c r="G64" s="135" t="s">
        <v>259</v>
      </c>
      <c r="H64" s="138" t="s">
        <v>159</v>
      </c>
      <c r="I64" s="135" t="s">
        <v>208</v>
      </c>
      <c r="J64" s="413" t="s">
        <v>209</v>
      </c>
      <c r="K64" s="137" t="s">
        <v>260</v>
      </c>
      <c r="L64" s="138" t="s">
        <v>54</v>
      </c>
      <c r="M64" s="136">
        <v>46328</v>
      </c>
      <c r="N64" s="138" t="s">
        <v>174</v>
      </c>
      <c r="O64" s="138" t="s">
        <v>175</v>
      </c>
      <c r="P64" s="138">
        <v>78375</v>
      </c>
      <c r="Q64" s="138" t="s">
        <v>111</v>
      </c>
      <c r="R64" s="135" t="s">
        <v>261</v>
      </c>
      <c r="S64" s="135" t="s">
        <v>262</v>
      </c>
      <c r="T64" s="135" t="s">
        <v>263</v>
      </c>
      <c r="U64" s="135" t="s">
        <v>42</v>
      </c>
      <c r="V64" s="414" t="s">
        <v>36</v>
      </c>
      <c r="W64" s="138" t="s">
        <v>15</v>
      </c>
      <c r="X64" s="133" t="s">
        <v>28</v>
      </c>
      <c r="Y64" s="135" t="s">
        <v>264</v>
      </c>
      <c r="Z64" s="142" t="s">
        <v>265</v>
      </c>
      <c r="AA64" s="202">
        <v>1.2000000000000002</v>
      </c>
      <c r="AB64" s="210" t="s">
        <v>58</v>
      </c>
      <c r="AC64" s="326" t="s">
        <v>1095</v>
      </c>
      <c r="AD64" s="211">
        <v>46297</v>
      </c>
      <c r="AE64" s="91" t="s">
        <v>2</v>
      </c>
      <c r="AF64" s="102">
        <v>46314</v>
      </c>
      <c r="AG64" s="206">
        <f t="shared" si="5"/>
        <v>46342</v>
      </c>
      <c r="AH64" s="91"/>
      <c r="AI64" s="104"/>
      <c r="AJ64" s="103"/>
      <c r="AK64" s="214"/>
      <c r="AL64" s="217"/>
      <c r="AM64" s="218"/>
      <c r="AN64" s="218"/>
      <c r="AO64" s="218" t="s">
        <v>560</v>
      </c>
      <c r="AP64" s="218" t="s">
        <v>1098</v>
      </c>
    </row>
    <row r="65" spans="1:157" ht="41.25" hidden="1" customHeight="1">
      <c r="A65" s="138">
        <v>425</v>
      </c>
      <c r="B65" s="136">
        <v>46063.546122685184</v>
      </c>
      <c r="C65" s="136">
        <v>46063.546122685184</v>
      </c>
      <c r="D65" s="138" t="s">
        <v>266</v>
      </c>
      <c r="E65" s="138" t="s">
        <v>267</v>
      </c>
      <c r="F65" s="135" t="s">
        <v>268</v>
      </c>
      <c r="G65" s="135" t="s">
        <v>269</v>
      </c>
      <c r="H65" s="138" t="s">
        <v>134</v>
      </c>
      <c r="I65" s="135" t="s">
        <v>135</v>
      </c>
      <c r="J65" s="413" t="s">
        <v>270</v>
      </c>
      <c r="K65" s="137" t="s">
        <v>271</v>
      </c>
      <c r="L65" s="138" t="s">
        <v>57</v>
      </c>
      <c r="M65" s="136">
        <v>46377</v>
      </c>
      <c r="N65" s="138" t="s">
        <v>15</v>
      </c>
      <c r="O65" s="138">
        <v>0</v>
      </c>
      <c r="P65" s="138">
        <v>0</v>
      </c>
      <c r="Q65" s="138" t="s">
        <v>111</v>
      </c>
      <c r="R65" s="135" t="s">
        <v>272</v>
      </c>
      <c r="S65" s="135" t="s">
        <v>273</v>
      </c>
      <c r="T65" s="135" t="s">
        <v>274</v>
      </c>
      <c r="U65" s="135" t="s">
        <v>41</v>
      </c>
      <c r="V65" s="414" t="s">
        <v>36</v>
      </c>
      <c r="W65" s="138" t="s">
        <v>15</v>
      </c>
      <c r="X65" s="133" t="s">
        <v>28</v>
      </c>
      <c r="Y65" s="135" t="s">
        <v>275</v>
      </c>
      <c r="Z65" s="142" t="s">
        <v>276</v>
      </c>
      <c r="AA65" s="202">
        <v>1.2000000000000002</v>
      </c>
      <c r="AB65" s="210" t="s">
        <v>58</v>
      </c>
      <c r="AC65" s="326" t="s">
        <v>1099</v>
      </c>
      <c r="AD65" s="211">
        <v>46300</v>
      </c>
      <c r="AE65" s="91" t="s">
        <v>3</v>
      </c>
      <c r="AF65" s="102">
        <v>46314</v>
      </c>
      <c r="AG65" s="206">
        <f t="shared" si="5"/>
        <v>46328</v>
      </c>
      <c r="AH65" s="91"/>
      <c r="AI65" s="104"/>
      <c r="AJ65" s="103"/>
      <c r="AK65" s="214"/>
      <c r="AL65" s="217"/>
      <c r="AM65" s="218"/>
      <c r="AN65" s="218"/>
      <c r="AO65" s="218" t="s">
        <v>560</v>
      </c>
      <c r="AP65" s="218" t="s">
        <v>1100</v>
      </c>
    </row>
    <row r="66" spans="1:157" ht="41.25" hidden="1" customHeight="1">
      <c r="A66" s="138">
        <v>427</v>
      </c>
      <c r="B66" s="136">
        <v>46183.712592592594</v>
      </c>
      <c r="C66" s="136">
        <v>46183.712592592594</v>
      </c>
      <c r="D66" s="138" t="s">
        <v>236</v>
      </c>
      <c r="E66" s="138" t="s">
        <v>286</v>
      </c>
      <c r="F66" s="135" t="s">
        <v>287</v>
      </c>
      <c r="G66" s="135" t="s">
        <v>288</v>
      </c>
      <c r="H66" s="138" t="s">
        <v>121</v>
      </c>
      <c r="I66" s="135" t="s">
        <v>240</v>
      </c>
      <c r="J66" s="413" t="s">
        <v>289</v>
      </c>
      <c r="K66" s="137" t="s">
        <v>290</v>
      </c>
      <c r="L66" s="138" t="s">
        <v>63</v>
      </c>
      <c r="M66" s="136">
        <v>46356</v>
      </c>
      <c r="N66" s="138" t="s">
        <v>15</v>
      </c>
      <c r="O66" s="138">
        <v>0</v>
      </c>
      <c r="P66" s="138">
        <v>0</v>
      </c>
      <c r="Q66" s="138" t="s">
        <v>111</v>
      </c>
      <c r="R66" s="135" t="s">
        <v>291</v>
      </c>
      <c r="S66" s="135" t="s">
        <v>292</v>
      </c>
      <c r="T66" s="135" t="s">
        <v>293</v>
      </c>
      <c r="U66" s="135" t="s">
        <v>44</v>
      </c>
      <c r="V66" s="414" t="s">
        <v>36</v>
      </c>
      <c r="W66" s="138" t="s">
        <v>15</v>
      </c>
      <c r="X66" s="133" t="s">
        <v>26</v>
      </c>
      <c r="Y66" s="135" t="s">
        <v>294</v>
      </c>
      <c r="Z66" s="142" t="s">
        <v>295</v>
      </c>
      <c r="AA66" s="202">
        <v>0.9</v>
      </c>
      <c r="AB66" s="210" t="s">
        <v>62</v>
      </c>
      <c r="AC66" s="326" t="s">
        <v>1101</v>
      </c>
      <c r="AD66" s="211">
        <v>46302</v>
      </c>
      <c r="AE66" s="91" t="s">
        <v>3</v>
      </c>
      <c r="AF66" s="102">
        <v>46321</v>
      </c>
      <c r="AG66" s="206">
        <f t="shared" si="5"/>
        <v>46335</v>
      </c>
      <c r="AH66" s="91" t="s">
        <v>457</v>
      </c>
      <c r="AI66" s="104"/>
      <c r="AJ66" s="103"/>
      <c r="AK66" s="214"/>
      <c r="AL66" s="217"/>
      <c r="AM66" s="218"/>
      <c r="AN66" s="218" t="s">
        <v>14</v>
      </c>
      <c r="AO66" s="218" t="s">
        <v>560</v>
      </c>
      <c r="AP66" s="218"/>
    </row>
    <row r="67" spans="1:157" ht="41.25" hidden="1" customHeight="1">
      <c r="A67" s="138">
        <v>429</v>
      </c>
      <c r="B67" s="136">
        <v>46183.790752314817</v>
      </c>
      <c r="C67" s="136">
        <v>46183.790752314817</v>
      </c>
      <c r="D67" s="135" t="s">
        <v>307</v>
      </c>
      <c r="E67" s="135" t="s">
        <v>308</v>
      </c>
      <c r="F67" s="135" t="s">
        <v>309</v>
      </c>
      <c r="G67" s="138" t="s">
        <v>310</v>
      </c>
      <c r="H67" s="138" t="s">
        <v>134</v>
      </c>
      <c r="I67" s="138" t="s">
        <v>135</v>
      </c>
      <c r="J67" s="138" t="s">
        <v>311</v>
      </c>
      <c r="K67" s="556" t="s">
        <v>312</v>
      </c>
      <c r="L67" s="138" t="s">
        <v>396</v>
      </c>
      <c r="M67" s="136">
        <v>46325</v>
      </c>
      <c r="N67" s="138" t="s">
        <v>15</v>
      </c>
      <c r="O67" s="138">
        <v>0</v>
      </c>
      <c r="P67" s="138">
        <v>0</v>
      </c>
      <c r="Q67" s="138" t="s">
        <v>18</v>
      </c>
      <c r="R67" s="138" t="s">
        <v>313</v>
      </c>
      <c r="S67" s="554" t="s">
        <v>314</v>
      </c>
      <c r="T67" s="138" t="s">
        <v>315</v>
      </c>
      <c r="U67" s="138" t="s">
        <v>41</v>
      </c>
      <c r="V67" s="138" t="s">
        <v>36</v>
      </c>
      <c r="W67" s="138" t="s">
        <v>15</v>
      </c>
      <c r="X67" s="138" t="s">
        <v>28</v>
      </c>
      <c r="Y67" s="138" t="s">
        <v>316</v>
      </c>
      <c r="Z67" s="557" t="s">
        <v>317</v>
      </c>
      <c r="AA67" s="555">
        <v>2.7</v>
      </c>
      <c r="AB67" s="210" t="s">
        <v>58</v>
      </c>
      <c r="AC67" s="326" t="s">
        <v>1102</v>
      </c>
      <c r="AD67" s="211">
        <v>46308</v>
      </c>
      <c r="AE67" s="91" t="s">
        <v>3</v>
      </c>
      <c r="AF67" s="102">
        <v>46321</v>
      </c>
      <c r="AG67" s="206">
        <f t="shared" si="5"/>
        <v>46335</v>
      </c>
      <c r="AH67" s="91"/>
      <c r="AI67" s="104"/>
      <c r="AJ67" s="103"/>
      <c r="AK67" s="214"/>
      <c r="AL67" s="217"/>
      <c r="AM67" s="218"/>
      <c r="AN67" s="218"/>
      <c r="AO67" s="218" t="s">
        <v>560</v>
      </c>
      <c r="AP67" s="218" t="s">
        <v>1103</v>
      </c>
    </row>
    <row r="68" spans="1:157" ht="41.25" hidden="1" customHeight="1">
      <c r="A68" s="138">
        <v>430</v>
      </c>
      <c r="B68" s="136">
        <v>46183.791539351849</v>
      </c>
      <c r="C68" s="136">
        <v>46183.791539351849</v>
      </c>
      <c r="D68" s="135" t="s">
        <v>318</v>
      </c>
      <c r="E68" s="135" t="s">
        <v>319</v>
      </c>
      <c r="F68" s="135" t="s">
        <v>320</v>
      </c>
      <c r="G68" s="138" t="s">
        <v>321</v>
      </c>
      <c r="H68" s="138" t="s">
        <v>134</v>
      </c>
      <c r="I68" s="138" t="s">
        <v>135</v>
      </c>
      <c r="J68" s="138" t="s">
        <v>319</v>
      </c>
      <c r="K68" s="556" t="s">
        <v>322</v>
      </c>
      <c r="L68" s="138" t="s">
        <v>396</v>
      </c>
      <c r="M68" s="136">
        <v>46311</v>
      </c>
      <c r="N68" s="138" t="s">
        <v>15</v>
      </c>
      <c r="O68" s="138">
        <v>0</v>
      </c>
      <c r="P68" s="138">
        <v>0</v>
      </c>
      <c r="Q68" s="138" t="s">
        <v>111</v>
      </c>
      <c r="R68" s="138" t="s">
        <v>323</v>
      </c>
      <c r="S68" s="554" t="s">
        <v>324</v>
      </c>
      <c r="T68" s="138" t="s">
        <v>325</v>
      </c>
      <c r="U68" s="138" t="s">
        <v>41</v>
      </c>
      <c r="V68" s="138" t="s">
        <v>34</v>
      </c>
      <c r="W68" s="138" t="s">
        <v>15</v>
      </c>
      <c r="X68" s="138" t="s">
        <v>28</v>
      </c>
      <c r="Y68" s="138" t="s">
        <v>326</v>
      </c>
      <c r="Z68" s="557" t="s">
        <v>327</v>
      </c>
      <c r="AA68" s="555">
        <v>1.3</v>
      </c>
      <c r="AB68" s="210" t="s">
        <v>58</v>
      </c>
      <c r="AC68" s="326" t="s">
        <v>1102</v>
      </c>
      <c r="AD68" s="211">
        <v>46308</v>
      </c>
      <c r="AE68" s="91"/>
      <c r="AF68" s="102"/>
      <c r="AG68" s="206" t="str">
        <f t="shared" si="5"/>
        <v/>
      </c>
      <c r="AH68" s="91"/>
      <c r="AI68" s="104"/>
      <c r="AJ68" s="103"/>
      <c r="AK68" s="214"/>
      <c r="AL68" s="217"/>
      <c r="AM68" s="218"/>
      <c r="AN68" s="218"/>
      <c r="AO68" s="218" t="s">
        <v>560</v>
      </c>
      <c r="AP68" s="218" t="s">
        <v>1104</v>
      </c>
    </row>
    <row r="69" spans="1:157" ht="41.25" hidden="1" customHeight="1">
      <c r="A69" s="138">
        <v>431</v>
      </c>
      <c r="B69" s="136">
        <v>46213.440486111111</v>
      </c>
      <c r="C69" s="136">
        <v>46213.440486111111</v>
      </c>
      <c r="D69" s="135" t="s">
        <v>328</v>
      </c>
      <c r="E69" s="135" t="s">
        <v>329</v>
      </c>
      <c r="F69" s="135" t="s">
        <v>330</v>
      </c>
      <c r="G69" s="138" t="s">
        <v>331</v>
      </c>
      <c r="H69" s="138" t="s">
        <v>107</v>
      </c>
      <c r="I69" s="138" t="s">
        <v>332</v>
      </c>
      <c r="J69" s="138" t="s">
        <v>333</v>
      </c>
      <c r="K69" s="556" t="s">
        <v>334</v>
      </c>
      <c r="L69" s="138" t="s">
        <v>57</v>
      </c>
      <c r="M69" s="136">
        <v>46335</v>
      </c>
      <c r="N69" s="138" t="s">
        <v>15</v>
      </c>
      <c r="O69" s="138">
        <v>0</v>
      </c>
      <c r="P69" s="138">
        <v>0</v>
      </c>
      <c r="Q69" s="138" t="s">
        <v>20</v>
      </c>
      <c r="R69" s="138" t="s">
        <v>335</v>
      </c>
      <c r="S69" s="554" t="s">
        <v>336</v>
      </c>
      <c r="T69" s="138" t="s">
        <v>337</v>
      </c>
      <c r="U69" s="138" t="s">
        <v>41</v>
      </c>
      <c r="V69" s="138" t="s">
        <v>36</v>
      </c>
      <c r="W69" s="138" t="s">
        <v>15</v>
      </c>
      <c r="X69" s="138" t="s">
        <v>26</v>
      </c>
      <c r="Y69" s="138" t="s">
        <v>338</v>
      </c>
      <c r="Z69" s="557" t="s">
        <v>339</v>
      </c>
      <c r="AA69" s="555">
        <v>2.4</v>
      </c>
      <c r="AB69" s="210" t="s">
        <v>58</v>
      </c>
      <c r="AC69" s="326" t="s">
        <v>1095</v>
      </c>
      <c r="AD69" s="211">
        <v>46310</v>
      </c>
      <c r="AE69" s="91"/>
      <c r="AF69" s="102"/>
      <c r="AG69" s="206" t="str">
        <f t="shared" si="5"/>
        <v/>
      </c>
      <c r="AH69" s="91"/>
      <c r="AI69" s="104"/>
      <c r="AJ69" s="103"/>
      <c r="AK69" s="214"/>
      <c r="AL69" s="217"/>
      <c r="AM69" s="218"/>
      <c r="AN69" s="218"/>
      <c r="AO69" s="218" t="s">
        <v>1105</v>
      </c>
      <c r="AP69" s="218" t="s">
        <v>1106</v>
      </c>
    </row>
    <row r="70" spans="1:157" ht="42.75" hidden="1" customHeight="1">
      <c r="A70" s="138">
        <v>434</v>
      </c>
      <c r="B70" s="136" t="s">
        <v>361</v>
      </c>
      <c r="C70" s="136" t="s">
        <v>361</v>
      </c>
      <c r="D70" s="135" t="s">
        <v>236</v>
      </c>
      <c r="E70" s="135" t="s">
        <v>286</v>
      </c>
      <c r="F70" s="135" t="s">
        <v>362</v>
      </c>
      <c r="G70" s="138" t="s">
        <v>363</v>
      </c>
      <c r="H70" s="138" t="s">
        <v>121</v>
      </c>
      <c r="I70" s="138" t="s">
        <v>108</v>
      </c>
      <c r="J70" s="138" t="s">
        <v>286</v>
      </c>
      <c r="K70" s="556" t="s">
        <v>364</v>
      </c>
      <c r="L70" s="138" t="s">
        <v>63</v>
      </c>
      <c r="M70" s="136">
        <v>46341</v>
      </c>
      <c r="N70" s="138" t="s">
        <v>15</v>
      </c>
      <c r="O70" s="138">
        <v>0</v>
      </c>
      <c r="P70" s="138">
        <v>0</v>
      </c>
      <c r="Q70" s="138" t="s">
        <v>111</v>
      </c>
      <c r="R70" s="138" t="s">
        <v>365</v>
      </c>
      <c r="S70" s="554" t="s">
        <v>366</v>
      </c>
      <c r="T70" s="138" t="s">
        <v>367</v>
      </c>
      <c r="U70" s="138" t="s">
        <v>44</v>
      </c>
      <c r="V70" s="138" t="s">
        <v>36</v>
      </c>
      <c r="W70" s="138" t="s">
        <v>15</v>
      </c>
      <c r="X70" s="138" t="s">
        <v>28</v>
      </c>
      <c r="Y70" s="138" t="s">
        <v>368</v>
      </c>
      <c r="Z70" s="557" t="s">
        <v>369</v>
      </c>
      <c r="AA70" s="555">
        <f>IFERROR(VLOOKUP(N70,'Criterios de priorización'!$E$3:$F$4,2,FALSE)*'Criterios de priorización'!$D$3,0)+IFERROR(VLOOKUP(Q70,'Criterios de priorización'!$E$5:$F$8,2,FALSE)*'Criterios de priorización'!$D$5,0)+IFERROR(VLOOKUP(X70,'Criterios de priorización'!$E$9:$F$12,2,FALSE)*'Criterios de priorización'!$D$9,0)+IFERROR(VLOOKUP(V70,'Criterios de priorización'!$E$13:$F$18,2,FALSE)*'Criterios de priorización'!$D$13,0)+IFERROR(VLOOKUP(U70,'Criterios de priorización'!$E$19:$F$22,2,FALSE)*'Criterios de priorización'!$D$19,0)</f>
        <v>0.60000000000000009</v>
      </c>
      <c r="AB70" s="210" t="s">
        <v>73</v>
      </c>
      <c r="AC70" s="326" t="s">
        <v>1101</v>
      </c>
      <c r="AD70" s="211">
        <v>46308</v>
      </c>
      <c r="AE70" s="91"/>
      <c r="AF70" s="102"/>
      <c r="AG70" s="206" t="str">
        <f t="shared" ref="AG70" si="6">IF(AD70="","Pendiente fecha de asignación de LD",IF(AF70="","",WORKDAY(AF70,IF(AE70="Alta",20,IF(AE70="Media",10,5)))))</f>
        <v/>
      </c>
      <c r="AH70" s="91"/>
      <c r="AI70" s="104"/>
      <c r="AJ70" s="103"/>
      <c r="AK70" s="214"/>
      <c r="AL70" s="217"/>
      <c r="AM70" s="218"/>
      <c r="AN70" s="218"/>
      <c r="AO70" s="218" t="s">
        <v>560</v>
      </c>
      <c r="AP70" s="218"/>
      <c r="AQ70" s="107"/>
      <c r="AR70" s="7"/>
      <c r="AS70" s="7"/>
      <c r="AT70" s="7"/>
      <c r="AU70" s="7"/>
      <c r="AV70" s="7"/>
      <c r="AW70" s="7"/>
      <c r="AX70" s="7"/>
      <c r="AY70" s="7"/>
      <c r="AZ70" s="7"/>
      <c r="BA70" s="7"/>
      <c r="BB70" s="7"/>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row>
    <row r="71" spans="1:157" ht="63" hidden="1" customHeight="1">
      <c r="A71" s="138">
        <v>435</v>
      </c>
      <c r="B71" s="136" t="s">
        <v>370</v>
      </c>
      <c r="C71" s="136" t="s">
        <v>370</v>
      </c>
      <c r="D71" s="135" t="s">
        <v>204</v>
      </c>
      <c r="E71" s="135" t="s">
        <v>249</v>
      </c>
      <c r="F71" s="135" t="s">
        <v>371</v>
      </c>
      <c r="G71" s="138" t="s">
        <v>372</v>
      </c>
      <c r="H71" s="138" t="s">
        <v>159</v>
      </c>
      <c r="I71" s="138" t="s">
        <v>208</v>
      </c>
      <c r="J71" s="138" t="s">
        <v>373</v>
      </c>
      <c r="K71" s="556" t="s">
        <v>374</v>
      </c>
      <c r="L71" s="138" t="s">
        <v>54</v>
      </c>
      <c r="M71" s="136">
        <v>46402</v>
      </c>
      <c r="N71" s="138" t="s">
        <v>15</v>
      </c>
      <c r="O71" s="138">
        <v>0</v>
      </c>
      <c r="P71" s="138">
        <v>0</v>
      </c>
      <c r="Q71" s="138" t="s">
        <v>111</v>
      </c>
      <c r="R71" s="138" t="s">
        <v>375</v>
      </c>
      <c r="S71" s="554" t="s">
        <v>376</v>
      </c>
      <c r="T71" s="138" t="s">
        <v>377</v>
      </c>
      <c r="U71" s="138" t="s">
        <v>42</v>
      </c>
      <c r="V71" s="138" t="s">
        <v>36</v>
      </c>
      <c r="W71" s="138" t="s">
        <v>15</v>
      </c>
      <c r="X71" s="138" t="s">
        <v>28</v>
      </c>
      <c r="Y71" s="138" t="s">
        <v>378</v>
      </c>
      <c r="Z71" s="557" t="s">
        <v>379</v>
      </c>
      <c r="AA71" s="555">
        <f>IFERROR(VLOOKUP(N71,'Criterios de priorización'!$E$3:$F$4,2,FALSE)*'Criterios de priorización'!$D$3,0)+IFERROR(VLOOKUP(Q71,'Criterios de priorización'!$E$5:$F$8,2,FALSE)*'Criterios de priorización'!$D$5,0)+IFERROR(VLOOKUP(X71,'Criterios de priorización'!$E$9:$F$12,2,FALSE)*'Criterios de priorización'!$D$9,0)+IFERROR(VLOOKUP(V71,'Criterios de priorización'!$E$13:$F$18,2,FALSE)*'Criterios de priorización'!$D$13,0)+IFERROR(VLOOKUP(U71,'Criterios de priorización'!$E$19:$F$22,2,FALSE)*'Criterios de priorización'!$D$19,0)</f>
        <v>1.2000000000000002</v>
      </c>
      <c r="AB71" s="210" t="s">
        <v>58</v>
      </c>
      <c r="AC71" s="326" t="s">
        <v>1095</v>
      </c>
      <c r="AD71" s="211">
        <v>46310</v>
      </c>
      <c r="AE71" s="91" t="s">
        <v>2</v>
      </c>
      <c r="AF71" s="102">
        <v>46329</v>
      </c>
      <c r="AG71" s="206">
        <f>IF(AD71="","Pendiente fecha de asignación de LD",IF(AF71="","",WORKDAY(AF71,IF(AE71="Alta",20,IF(AE71="Media",10,5)))))</f>
        <v>46357</v>
      </c>
      <c r="AH71" s="91"/>
      <c r="AI71" s="104"/>
      <c r="AJ71" s="103"/>
      <c r="AK71" s="214"/>
      <c r="AL71" s="217"/>
      <c r="AM71" s="218"/>
      <c r="AN71" s="218"/>
      <c r="AO71" s="218" t="s">
        <v>560</v>
      </c>
      <c r="AP71" s="218" t="s">
        <v>1107</v>
      </c>
    </row>
    <row r="72" spans="1:157" ht="62.25" hidden="1" customHeight="1">
      <c r="A72" s="138">
        <v>436</v>
      </c>
      <c r="B72" s="136" t="s">
        <v>380</v>
      </c>
      <c r="C72" s="136" t="s">
        <v>380</v>
      </c>
      <c r="D72" s="135" t="s">
        <v>167</v>
      </c>
      <c r="E72" s="135" t="s">
        <v>168</v>
      </c>
      <c r="F72" s="135" t="s">
        <v>381</v>
      </c>
      <c r="G72" s="138" t="s">
        <v>382</v>
      </c>
      <c r="H72" s="138" t="s">
        <v>159</v>
      </c>
      <c r="I72" s="138" t="s">
        <v>208</v>
      </c>
      <c r="J72" s="138" t="s">
        <v>209</v>
      </c>
      <c r="K72" s="556" t="s">
        <v>383</v>
      </c>
      <c r="L72" s="138" t="s">
        <v>59</v>
      </c>
      <c r="M72" s="136">
        <v>46387</v>
      </c>
      <c r="N72" s="138" t="s">
        <v>174</v>
      </c>
      <c r="O72" s="138" t="s">
        <v>175</v>
      </c>
      <c r="P72" s="138">
        <v>78375</v>
      </c>
      <c r="Q72" s="138" t="s">
        <v>111</v>
      </c>
      <c r="R72" s="138" t="s">
        <v>384</v>
      </c>
      <c r="S72" s="554" t="s">
        <v>385</v>
      </c>
      <c r="T72" s="138" t="s">
        <v>386</v>
      </c>
      <c r="U72" s="138" t="s">
        <v>44</v>
      </c>
      <c r="V72" s="138" t="s">
        <v>36</v>
      </c>
      <c r="W72" s="138" t="s">
        <v>15</v>
      </c>
      <c r="X72" s="138" t="s">
        <v>25</v>
      </c>
      <c r="Y72" s="138" t="s">
        <v>387</v>
      </c>
      <c r="Z72" s="557" t="s">
        <v>388</v>
      </c>
      <c r="AA72" s="555">
        <f>IFERROR(VLOOKUP(N72,'Criterios de priorización'!$E$3:$F$4,2,FALSE)*'Criterios de priorización'!$D$3,0)+IFERROR(VLOOKUP(Q72,'Criterios de priorización'!$E$5:$F$8,2,FALSE)*'Criterios de priorización'!$D$5,0)+IFERROR(VLOOKUP(X72,'Criterios de priorización'!$E$9:$F$12,2,FALSE)*'Criterios de priorización'!$D$9,0)+IFERROR(VLOOKUP(V72,'Criterios de priorización'!$E$13:$F$18,2,FALSE)*'Criterios de priorización'!$D$13,0)+IFERROR(VLOOKUP(U72,'Criterios de priorización'!$E$19:$F$22,2,FALSE)*'Criterios de priorización'!$D$19,0)</f>
        <v>1.2</v>
      </c>
      <c r="AB72" s="210" t="s">
        <v>64</v>
      </c>
      <c r="AC72" s="326" t="s">
        <v>1092</v>
      </c>
      <c r="AD72" s="211">
        <v>46311</v>
      </c>
      <c r="AE72" s="91" t="s">
        <v>2</v>
      </c>
      <c r="AF72" s="102">
        <v>46328</v>
      </c>
      <c r="AG72" s="206">
        <f>IF(AD72="","Pendiente fecha de asignación de LD",IF(AF72="","",WORKDAY(AF72,IF(AE72="Alta",20,IF(AE72="Media",10,5)))))</f>
        <v>46356</v>
      </c>
      <c r="AH72" s="91"/>
      <c r="AI72" s="104"/>
      <c r="AJ72" s="103"/>
      <c r="AK72" s="214"/>
      <c r="AL72" s="217"/>
      <c r="AM72" s="218"/>
      <c r="AN72" s="218"/>
      <c r="AO72" s="218" t="s">
        <v>560</v>
      </c>
      <c r="AP72" s="218"/>
    </row>
    <row r="73" spans="1:157" ht="47.25" hidden="1" customHeight="1">
      <c r="A73" s="138">
        <v>437</v>
      </c>
      <c r="B73" s="136" t="s">
        <v>389</v>
      </c>
      <c r="C73" s="136" t="s">
        <v>389</v>
      </c>
      <c r="D73" s="135" t="s">
        <v>390</v>
      </c>
      <c r="E73" s="135" t="s">
        <v>391</v>
      </c>
      <c r="F73" s="135" t="s">
        <v>392</v>
      </c>
      <c r="G73" s="138" t="s">
        <v>393</v>
      </c>
      <c r="H73" s="138" t="s">
        <v>134</v>
      </c>
      <c r="I73" s="138" t="s">
        <v>135</v>
      </c>
      <c r="J73" s="138" t="s">
        <v>394</v>
      </c>
      <c r="K73" s="556" t="s">
        <v>395</v>
      </c>
      <c r="L73" s="138" t="s">
        <v>396</v>
      </c>
      <c r="M73" s="136">
        <v>46336</v>
      </c>
      <c r="N73" s="138" t="s">
        <v>15</v>
      </c>
      <c r="O73" s="138">
        <v>0</v>
      </c>
      <c r="P73" s="138">
        <v>0</v>
      </c>
      <c r="Q73" s="138" t="s">
        <v>111</v>
      </c>
      <c r="R73" s="138" t="s">
        <v>397</v>
      </c>
      <c r="S73" s="554" t="s">
        <v>398</v>
      </c>
      <c r="T73" s="138" t="s">
        <v>399</v>
      </c>
      <c r="U73" s="138" t="s">
        <v>41</v>
      </c>
      <c r="V73" s="138" t="s">
        <v>34</v>
      </c>
      <c r="W73" s="138" t="s">
        <v>15</v>
      </c>
      <c r="X73" s="138" t="s">
        <v>28</v>
      </c>
      <c r="Y73" s="138" t="s">
        <v>400</v>
      </c>
      <c r="Z73" s="557" t="s">
        <v>401</v>
      </c>
      <c r="AA73" s="555">
        <f>IFERROR(VLOOKUP(N73,'Criterios de priorización'!$E$3:$F$4,2,FALSE)*'Criterios de priorización'!$D$3,0)+IFERROR(VLOOKUP(Q73,'Criterios de priorización'!$E$5:$F$8,2,FALSE)*'Criterios de priorización'!$D$5,0)+IFERROR(VLOOKUP(X73,'Criterios de priorización'!$E$9:$F$12,2,FALSE)*'Criterios de priorización'!$D$9,0)+IFERROR(VLOOKUP(V73,'Criterios de priorización'!$E$13:$F$18,2,FALSE)*'Criterios de priorización'!$D$13,0)+IFERROR(VLOOKUP(U73,'Criterios de priorización'!$E$19:$F$22,2,FALSE)*'Criterios de priorización'!$D$19,0)</f>
        <v>1.3</v>
      </c>
      <c r="AB73" s="210" t="s">
        <v>1108</v>
      </c>
      <c r="AC73" s="326" t="s">
        <v>1102</v>
      </c>
      <c r="AD73" s="211">
        <v>46317</v>
      </c>
      <c r="AE73" s="91"/>
      <c r="AF73" s="102"/>
      <c r="AG73" s="206"/>
      <c r="AH73" s="91"/>
      <c r="AI73" s="104"/>
      <c r="AJ73" s="103"/>
      <c r="AK73" s="214"/>
      <c r="AL73" s="217"/>
      <c r="AM73" s="218"/>
      <c r="AN73" s="218"/>
      <c r="AO73" s="218" t="s">
        <v>560</v>
      </c>
      <c r="AP73" s="218"/>
    </row>
    <row r="74" spans="1:157" ht="45" hidden="1" customHeight="1">
      <c r="A74" s="138">
        <v>438</v>
      </c>
      <c r="B74" s="136" t="s">
        <v>402</v>
      </c>
      <c r="C74" s="136" t="s">
        <v>402</v>
      </c>
      <c r="D74" s="135" t="s">
        <v>403</v>
      </c>
      <c r="E74" s="135" t="s">
        <v>404</v>
      </c>
      <c r="F74" s="135" t="s">
        <v>405</v>
      </c>
      <c r="G74" s="138" t="s">
        <v>406</v>
      </c>
      <c r="H74" s="138" t="s">
        <v>159</v>
      </c>
      <c r="I74" s="138" t="s">
        <v>160</v>
      </c>
      <c r="J74" s="138" t="s">
        <v>407</v>
      </c>
      <c r="K74" s="556" t="s">
        <v>408</v>
      </c>
      <c r="L74" s="138" t="s">
        <v>61</v>
      </c>
      <c r="M74" s="136">
        <v>46388</v>
      </c>
      <c r="N74" s="138" t="s">
        <v>15</v>
      </c>
      <c r="O74" s="138">
        <v>0</v>
      </c>
      <c r="P74" s="138">
        <v>0</v>
      </c>
      <c r="Q74" s="138" t="s">
        <v>111</v>
      </c>
      <c r="R74" s="138" t="s">
        <v>409</v>
      </c>
      <c r="S74" s="554" t="s">
        <v>410</v>
      </c>
      <c r="T74" s="138" t="s">
        <v>411</v>
      </c>
      <c r="U74" s="138" t="s">
        <v>44</v>
      </c>
      <c r="V74" s="138" t="s">
        <v>36</v>
      </c>
      <c r="W74" s="138" t="s">
        <v>15</v>
      </c>
      <c r="X74" s="138" t="s">
        <v>28</v>
      </c>
      <c r="Y74" s="138" t="s">
        <v>412</v>
      </c>
      <c r="Z74" s="557" t="s">
        <v>413</v>
      </c>
      <c r="AA74" s="555">
        <f>IFERROR(VLOOKUP(N74,'Criterios de priorización'!$E$3:$F$4,2,FALSE)*'Criterios de priorización'!$D$3,0)+IFERROR(VLOOKUP(Q74,'Criterios de priorización'!$E$5:$F$8,2,FALSE)*'Criterios de priorización'!$D$5,0)+IFERROR(VLOOKUP(X74,'Criterios de priorización'!$E$9:$F$12,2,FALSE)*'Criterios de priorización'!$D$9,0)+IFERROR(VLOOKUP(V74,'Criterios de priorización'!$E$13:$F$18,2,FALSE)*'Criterios de priorización'!$D$13,0)+IFERROR(VLOOKUP(U74,'Criterios de priorización'!$E$19:$F$22,2,FALSE)*'Criterios de priorización'!$D$19,0)</f>
        <v>0.60000000000000009</v>
      </c>
      <c r="AB74" s="210" t="s">
        <v>74</v>
      </c>
      <c r="AC74" s="326" t="s">
        <v>1092</v>
      </c>
      <c r="AD74" s="211">
        <v>46315</v>
      </c>
      <c r="AE74" s="91" t="s">
        <v>3</v>
      </c>
      <c r="AF74" s="102">
        <v>46317</v>
      </c>
      <c r="AG74" s="206"/>
      <c r="AH74" s="91"/>
      <c r="AI74" s="104"/>
      <c r="AJ74" s="103"/>
      <c r="AK74" s="214"/>
      <c r="AL74" s="217"/>
      <c r="AM74" s="218"/>
      <c r="AN74" s="218"/>
      <c r="AO74" s="218" t="s">
        <v>560</v>
      </c>
      <c r="AP74" s="218"/>
    </row>
    <row r="75" spans="1:157" ht="43.5" hidden="1" customHeight="1">
      <c r="A75" s="138">
        <v>396</v>
      </c>
      <c r="B75" s="136">
        <v>46287.361562500002</v>
      </c>
      <c r="C75" s="136">
        <v>46287.387499999997</v>
      </c>
      <c r="D75" s="138" t="s">
        <v>1109</v>
      </c>
      <c r="E75" s="138" t="s">
        <v>1110</v>
      </c>
      <c r="F75" s="135" t="s">
        <v>1111</v>
      </c>
      <c r="G75" s="135" t="s">
        <v>1112</v>
      </c>
      <c r="H75" s="138" t="s">
        <v>159</v>
      </c>
      <c r="I75" s="135" t="s">
        <v>208</v>
      </c>
      <c r="J75" s="135" t="s">
        <v>1113</v>
      </c>
      <c r="K75" s="137" t="s">
        <v>1114</v>
      </c>
      <c r="L75" s="135" t="s">
        <v>54</v>
      </c>
      <c r="M75" s="136">
        <v>46357</v>
      </c>
      <c r="N75" s="138" t="s">
        <v>174</v>
      </c>
      <c r="O75" s="138" t="s">
        <v>647</v>
      </c>
      <c r="P75" s="139" t="s">
        <v>1115</v>
      </c>
      <c r="Q75" s="135" t="s">
        <v>111</v>
      </c>
      <c r="R75" s="222" t="s">
        <v>1116</v>
      </c>
      <c r="S75" s="135" t="s">
        <v>1117</v>
      </c>
      <c r="T75" s="135" t="s">
        <v>1118</v>
      </c>
      <c r="U75" s="140" t="s">
        <v>44</v>
      </c>
      <c r="V75" s="138" t="s">
        <v>36</v>
      </c>
      <c r="W75" s="133" t="s">
        <v>15</v>
      </c>
      <c r="X75" s="133" t="s">
        <v>27</v>
      </c>
      <c r="Y75" s="137" t="s">
        <v>1119</v>
      </c>
      <c r="Z75" s="377" t="s">
        <v>1120</v>
      </c>
      <c r="AA75" s="589">
        <v>0.75000000000000011</v>
      </c>
      <c r="AB75" s="210" t="s">
        <v>58</v>
      </c>
      <c r="AC75" s="212" t="s">
        <v>1095</v>
      </c>
      <c r="AD75" s="211">
        <v>46293</v>
      </c>
      <c r="AE75" s="250"/>
      <c r="AF75" s="251"/>
      <c r="AG75" s="206" t="s">
        <v>510</v>
      </c>
      <c r="AH75" s="250"/>
      <c r="AI75" s="252"/>
      <c r="AJ75" s="253"/>
      <c r="AK75" s="378"/>
      <c r="AL75" s="379"/>
      <c r="AM75" s="380"/>
      <c r="AN75" s="380"/>
      <c r="AO75" s="218" t="s">
        <v>499</v>
      </c>
      <c r="AP75" s="262" t="s">
        <v>1121</v>
      </c>
      <c r="AQ75" s="107"/>
      <c r="AR75" s="7"/>
      <c r="AS75" s="7"/>
      <c r="AT75" s="7"/>
      <c r="AU75" s="7"/>
      <c r="AV75" s="7"/>
      <c r="AW75" s="7"/>
      <c r="AX75" s="7"/>
      <c r="AY75" s="7"/>
      <c r="AZ75" s="7"/>
      <c r="BA75" s="7"/>
      <c r="BB75" s="7"/>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row>
    <row r="76" spans="1:157" ht="43.5" hidden="1" customHeight="1">
      <c r="A76" s="138">
        <v>440</v>
      </c>
      <c r="B76" s="136" t="s">
        <v>424</v>
      </c>
      <c r="C76" s="136" t="s">
        <v>424</v>
      </c>
      <c r="D76" s="138" t="s">
        <v>167</v>
      </c>
      <c r="E76" s="138" t="s">
        <v>168</v>
      </c>
      <c r="F76" s="135" t="s">
        <v>425</v>
      </c>
      <c r="G76" s="135" t="s">
        <v>426</v>
      </c>
      <c r="H76" s="138" t="s">
        <v>134</v>
      </c>
      <c r="I76" s="135" t="s">
        <v>122</v>
      </c>
      <c r="J76" s="135" t="s">
        <v>427</v>
      </c>
      <c r="K76" s="137" t="s">
        <v>428</v>
      </c>
      <c r="L76" s="135" t="s">
        <v>59</v>
      </c>
      <c r="M76" s="136">
        <v>46447</v>
      </c>
      <c r="N76" s="138" t="s">
        <v>15</v>
      </c>
      <c r="O76" s="138">
        <v>0</v>
      </c>
      <c r="P76" s="138">
        <v>0</v>
      </c>
      <c r="Q76" s="139" t="s">
        <v>111</v>
      </c>
      <c r="R76" s="135" t="s">
        <v>429</v>
      </c>
      <c r="S76" s="222" t="s">
        <v>429</v>
      </c>
      <c r="T76" s="135" t="s">
        <v>430</v>
      </c>
      <c r="U76" s="135" t="s">
        <v>42</v>
      </c>
      <c r="V76" s="140" t="s">
        <v>32</v>
      </c>
      <c r="W76" s="138" t="s">
        <v>15</v>
      </c>
      <c r="X76" s="133" t="s">
        <v>28</v>
      </c>
      <c r="Y76" s="133" t="s">
        <v>431</v>
      </c>
      <c r="Z76" s="137" t="s">
        <v>432</v>
      </c>
      <c r="AA76" s="377">
        <v>1.4</v>
      </c>
      <c r="AB76" s="210" t="s">
        <v>62</v>
      </c>
      <c r="AC76" s="212" t="s">
        <v>1092</v>
      </c>
      <c r="AD76" s="211">
        <v>46316</v>
      </c>
      <c r="AE76" s="250"/>
      <c r="AF76" s="251"/>
      <c r="AG76" s="206"/>
      <c r="AH76" s="250"/>
      <c r="AI76" s="252"/>
      <c r="AJ76" s="253"/>
      <c r="AK76" s="378"/>
      <c r="AL76" s="379"/>
      <c r="AM76" s="380"/>
      <c r="AN76" s="380"/>
      <c r="AO76" s="381"/>
      <c r="AP76" s="262"/>
    </row>
    <row r="77" spans="1:157" ht="43.5" hidden="1" customHeight="1">
      <c r="A77" s="138">
        <v>441</v>
      </c>
      <c r="B77" s="136" t="s">
        <v>433</v>
      </c>
      <c r="C77" s="136" t="s">
        <v>433</v>
      </c>
      <c r="D77" s="138" t="s">
        <v>167</v>
      </c>
      <c r="E77" s="138" t="s">
        <v>168</v>
      </c>
      <c r="F77" s="135" t="s">
        <v>434</v>
      </c>
      <c r="G77" s="135" t="s">
        <v>435</v>
      </c>
      <c r="H77" s="138" t="s">
        <v>134</v>
      </c>
      <c r="I77" s="135" t="s">
        <v>122</v>
      </c>
      <c r="J77" s="135" t="s">
        <v>427</v>
      </c>
      <c r="K77" s="137" t="s">
        <v>436</v>
      </c>
      <c r="L77" s="135" t="s">
        <v>59</v>
      </c>
      <c r="M77" s="136">
        <v>46447</v>
      </c>
      <c r="N77" s="138" t="s">
        <v>15</v>
      </c>
      <c r="O77" s="138">
        <v>0</v>
      </c>
      <c r="P77" s="138">
        <v>0</v>
      </c>
      <c r="Q77" s="139" t="s">
        <v>111</v>
      </c>
      <c r="R77" s="135" t="s">
        <v>429</v>
      </c>
      <c r="S77" s="222" t="s">
        <v>429</v>
      </c>
      <c r="T77" s="135" t="s">
        <v>430</v>
      </c>
      <c r="U77" s="135" t="s">
        <v>42</v>
      </c>
      <c r="V77" s="140" t="s">
        <v>32</v>
      </c>
      <c r="W77" s="138" t="s">
        <v>15</v>
      </c>
      <c r="X77" s="133" t="s">
        <v>28</v>
      </c>
      <c r="Y77" s="133" t="s">
        <v>437</v>
      </c>
      <c r="Z77" s="137" t="s">
        <v>438</v>
      </c>
      <c r="AA77" s="377">
        <v>1.4</v>
      </c>
      <c r="AB77" s="210" t="s">
        <v>62</v>
      </c>
      <c r="AC77" s="212" t="s">
        <v>1092</v>
      </c>
      <c r="AD77" s="211">
        <v>46316</v>
      </c>
      <c r="AE77" s="250"/>
      <c r="AF77" s="251"/>
      <c r="AG77" s="206"/>
      <c r="AH77" s="250"/>
      <c r="AI77" s="252"/>
      <c r="AJ77" s="253"/>
      <c r="AK77" s="378"/>
      <c r="AL77" s="379"/>
      <c r="AM77" s="380"/>
      <c r="AN77" s="380"/>
      <c r="AO77" s="381"/>
      <c r="AP77" s="262"/>
    </row>
    <row r="78" spans="1:157" ht="45" hidden="1" customHeight="1">
      <c r="A78" s="138">
        <v>442</v>
      </c>
      <c r="B78" s="136" t="s">
        <v>439</v>
      </c>
      <c r="C78" s="136" t="s">
        <v>439</v>
      </c>
      <c r="D78" s="138" t="s">
        <v>440</v>
      </c>
      <c r="E78" s="138" t="s">
        <v>441</v>
      </c>
      <c r="F78" s="135" t="s">
        <v>442</v>
      </c>
      <c r="G78" s="135" t="s">
        <v>443</v>
      </c>
      <c r="H78" s="138" t="s">
        <v>159</v>
      </c>
      <c r="I78" s="135" t="s">
        <v>108</v>
      </c>
      <c r="J78" s="135" t="s">
        <v>444</v>
      </c>
      <c r="K78" s="137" t="s">
        <v>445</v>
      </c>
      <c r="L78" s="135" t="s">
        <v>396</v>
      </c>
      <c r="M78" s="136">
        <v>46336</v>
      </c>
      <c r="N78" s="138" t="s">
        <v>15</v>
      </c>
      <c r="O78" s="138">
        <v>0</v>
      </c>
      <c r="P78" s="138">
        <v>0</v>
      </c>
      <c r="Q78" s="570" t="s">
        <v>20</v>
      </c>
      <c r="R78" s="135" t="s">
        <v>446</v>
      </c>
      <c r="S78" s="571" t="s">
        <v>447</v>
      </c>
      <c r="T78" s="135" t="s">
        <v>448</v>
      </c>
      <c r="U78" s="135" t="s">
        <v>42</v>
      </c>
      <c r="V78" s="414" t="s">
        <v>36</v>
      </c>
      <c r="W78" s="138" t="s">
        <v>15</v>
      </c>
      <c r="X78" s="133" t="s">
        <v>28</v>
      </c>
      <c r="Y78" s="133" t="s">
        <v>449</v>
      </c>
      <c r="Z78" s="137" t="s">
        <v>450</v>
      </c>
      <c r="AA78" s="377">
        <f>IFERROR(VLOOKUP(N78,'Criterios de priorización'!$E$3:$F$4,2,FALSE)*'Criterios de priorización'!$D$3,0)+IFERROR(VLOOKUP(Q78,'Criterios de priorización'!$E$5:$F$8,2,FALSE)*'Criterios de priorización'!$D$5,0)+IFERROR(VLOOKUP(X78,'Criterios de priorización'!$E$9:$F$12,2,FALSE)*'Criterios de priorización'!$D$9,0)+IFERROR(VLOOKUP(V78,'Criterios de priorización'!$E$13:$F$18,2,FALSE)*'Criterios de priorización'!$D$13,0)+IFERROR(VLOOKUP(U78,'Criterios de priorización'!$E$19:$F$22,2,FALSE)*'Criterios de priorización'!$D$19,0)</f>
        <v>2.0999999999999996</v>
      </c>
      <c r="AB78" s="210" t="s">
        <v>78</v>
      </c>
      <c r="AC78" s="212"/>
      <c r="AD78" s="211"/>
      <c r="AE78" s="250"/>
      <c r="AF78" s="251"/>
      <c r="AG78" s="206"/>
      <c r="AH78" s="250"/>
      <c r="AI78" s="252"/>
      <c r="AJ78" s="253"/>
      <c r="AK78" s="378"/>
      <c r="AL78" s="379"/>
      <c r="AM78" s="380"/>
      <c r="AN78" s="380"/>
      <c r="AO78" s="218" t="s">
        <v>560</v>
      </c>
      <c r="AP78" s="218"/>
    </row>
    <row r="79" spans="1:157" ht="45" hidden="1" customHeight="1">
      <c r="A79" s="138">
        <v>444</v>
      </c>
      <c r="B79" s="136" t="s">
        <v>460</v>
      </c>
      <c r="C79" s="136" t="s">
        <v>460</v>
      </c>
      <c r="D79" s="138" t="s">
        <v>236</v>
      </c>
      <c r="E79" s="138" t="s">
        <v>286</v>
      </c>
      <c r="F79" s="135" t="s">
        <v>461</v>
      </c>
      <c r="G79" s="135" t="s">
        <v>462</v>
      </c>
      <c r="H79" s="138" t="s">
        <v>134</v>
      </c>
      <c r="I79" s="135" t="s">
        <v>240</v>
      </c>
      <c r="J79" s="135" t="s">
        <v>463</v>
      </c>
      <c r="K79" s="137" t="s">
        <v>464</v>
      </c>
      <c r="L79" s="135" t="s">
        <v>63</v>
      </c>
      <c r="M79" s="136">
        <v>46338</v>
      </c>
      <c r="N79" s="138" t="s">
        <v>15</v>
      </c>
      <c r="O79" s="138">
        <v>0</v>
      </c>
      <c r="P79" s="138">
        <v>0</v>
      </c>
      <c r="Q79" s="570" t="s">
        <v>111</v>
      </c>
      <c r="R79" s="135" t="s">
        <v>465</v>
      </c>
      <c r="S79" s="571" t="s">
        <v>466</v>
      </c>
      <c r="T79" s="135" t="s">
        <v>467</v>
      </c>
      <c r="U79" s="135" t="s">
        <v>44</v>
      </c>
      <c r="V79" s="414" t="s">
        <v>36</v>
      </c>
      <c r="W79" s="138" t="s">
        <v>15</v>
      </c>
      <c r="X79" s="133" t="s">
        <v>28</v>
      </c>
      <c r="Y79" s="133" t="s">
        <v>468</v>
      </c>
      <c r="Z79" s="137" t="s">
        <v>469</v>
      </c>
      <c r="AA79" s="377">
        <f>IFERROR(VLOOKUP(N79,'Criterios de priorización'!$E$3:$F$4,2,FALSE)*'Criterios de priorización'!$D$3,0)+IFERROR(VLOOKUP(Q79,'Criterios de priorización'!$E$5:$F$8,2,FALSE)*'Criterios de priorización'!$D$5,0)+IFERROR(VLOOKUP(X79,'Criterios de priorización'!$E$9:$F$12,2,FALSE)*'Criterios de priorización'!$D$9,0)+IFERROR(VLOOKUP(V79,'Criterios de priorización'!$E$13:$F$18,2,FALSE)*'Criterios de priorización'!$D$13,0)+IFERROR(VLOOKUP(U79,'Criterios de priorización'!$E$19:$F$22,2,FALSE)*'Criterios de priorización'!$D$19,0)</f>
        <v>0.60000000000000009</v>
      </c>
      <c r="AB79" s="210" t="s">
        <v>62</v>
      </c>
      <c r="AC79" s="212" t="s">
        <v>1122</v>
      </c>
      <c r="AD79" s="211">
        <v>46317</v>
      </c>
      <c r="AE79" s="250"/>
      <c r="AF79" s="251"/>
      <c r="AG79" s="206"/>
      <c r="AH79" s="250"/>
      <c r="AI79" s="252"/>
      <c r="AJ79" s="253"/>
      <c r="AK79" s="378"/>
      <c r="AL79" s="379"/>
      <c r="AM79" s="380"/>
      <c r="AN79" s="380"/>
      <c r="AO79" s="218" t="s">
        <v>560</v>
      </c>
      <c r="AP79" s="218"/>
    </row>
    <row r="80" spans="1:157" ht="15" hidden="1" customHeight="1">
      <c r="A80" s="138">
        <v>443</v>
      </c>
      <c r="B80" s="136" t="s">
        <v>451</v>
      </c>
      <c r="C80" s="136" t="s">
        <v>451</v>
      </c>
      <c r="D80" s="138" t="s">
        <v>318</v>
      </c>
      <c r="E80" s="138" t="s">
        <v>319</v>
      </c>
      <c r="F80" s="135" t="s">
        <v>452</v>
      </c>
      <c r="G80" s="135" t="s">
        <v>453</v>
      </c>
      <c r="H80" s="138" t="s">
        <v>134</v>
      </c>
      <c r="I80" s="135" t="s">
        <v>122</v>
      </c>
      <c r="J80" s="135" t="s">
        <v>319</v>
      </c>
      <c r="K80" s="137" t="s">
        <v>454</v>
      </c>
      <c r="L80" s="135" t="s">
        <v>396</v>
      </c>
      <c r="M80" s="136">
        <v>46371</v>
      </c>
      <c r="N80" s="138" t="s">
        <v>15</v>
      </c>
      <c r="O80" s="138">
        <v>0</v>
      </c>
      <c r="P80" s="138">
        <v>0</v>
      </c>
      <c r="Q80" s="570" t="s">
        <v>111</v>
      </c>
      <c r="R80" s="135" t="s">
        <v>455</v>
      </c>
      <c r="S80" s="571" t="s">
        <v>456</v>
      </c>
      <c r="T80" s="135" t="s">
        <v>457</v>
      </c>
      <c r="U80" s="135" t="s">
        <v>41</v>
      </c>
      <c r="V80" s="414" t="s">
        <v>33</v>
      </c>
      <c r="W80" s="138" t="s">
        <v>15</v>
      </c>
      <c r="X80" s="133" t="s">
        <v>28</v>
      </c>
      <c r="Y80" s="133" t="s">
        <v>458</v>
      </c>
      <c r="Z80" s="137" t="s">
        <v>459</v>
      </c>
      <c r="AA80" s="377">
        <f>IFERROR(VLOOKUP(N80,'Criterios de priorización'!$E$3:$F$4,2,FALSE)*'Criterios de priorización'!$D$3,0)+IFERROR(VLOOKUP(Q80,'Criterios de priorización'!$E$5:$F$8,2,FALSE)*'Criterios de priorización'!$D$5,0)+IFERROR(VLOOKUP(X80,'Criterios de priorización'!$E$9:$F$12,2,FALSE)*'Criterios de priorización'!$D$9,0)+IFERROR(VLOOKUP(V80,'Criterios de priorización'!$E$13:$F$18,2,FALSE)*'Criterios de priorización'!$D$13,0)+IFERROR(VLOOKUP(U80,'Criterios de priorización'!$E$19:$F$22,2,FALSE)*'Criterios de priorización'!$D$19,0)</f>
        <v>1.4</v>
      </c>
      <c r="AB80" s="210" t="s">
        <v>58</v>
      </c>
      <c r="AC80" s="212" t="s">
        <v>1102</v>
      </c>
      <c r="AD80" s="211">
        <v>46317</v>
      </c>
      <c r="AE80" s="250"/>
      <c r="AF80" s="251"/>
      <c r="AG80" s="206"/>
      <c r="AH80" s="250"/>
      <c r="AI80" s="252"/>
      <c r="AJ80" s="253"/>
      <c r="AK80" s="378"/>
      <c r="AL80" s="379"/>
      <c r="AM80" s="380"/>
      <c r="AN80" s="380"/>
      <c r="AO80" s="218"/>
      <c r="AP80" s="218"/>
    </row>
    <row r="81" spans="1:42" ht="15" hidden="1" customHeight="1">
      <c r="A81" s="138">
        <v>433</v>
      </c>
      <c r="B81" s="136" t="s">
        <v>349</v>
      </c>
      <c r="C81" s="136" t="s">
        <v>349</v>
      </c>
      <c r="D81" s="138" t="s">
        <v>350</v>
      </c>
      <c r="E81" s="138" t="s">
        <v>351</v>
      </c>
      <c r="F81" s="135" t="s">
        <v>352</v>
      </c>
      <c r="G81" s="135" t="s">
        <v>353</v>
      </c>
      <c r="H81" s="138" t="s">
        <v>134</v>
      </c>
      <c r="I81" s="135" t="s">
        <v>135</v>
      </c>
      <c r="J81" s="135" t="s">
        <v>354</v>
      </c>
      <c r="K81" s="137" t="s">
        <v>355</v>
      </c>
      <c r="L81" s="135" t="s">
        <v>57</v>
      </c>
      <c r="M81" s="136">
        <v>46353</v>
      </c>
      <c r="N81" s="138" t="s">
        <v>15</v>
      </c>
      <c r="O81" s="138">
        <v>0</v>
      </c>
      <c r="P81" s="138">
        <v>0</v>
      </c>
      <c r="Q81" s="570" t="s">
        <v>111</v>
      </c>
      <c r="R81" s="135" t="s">
        <v>356</v>
      </c>
      <c r="S81" s="571" t="s">
        <v>357</v>
      </c>
      <c r="T81" s="135" t="s">
        <v>358</v>
      </c>
      <c r="U81" s="135" t="s">
        <v>41</v>
      </c>
      <c r="V81" s="414" t="s">
        <v>34</v>
      </c>
      <c r="W81" s="138" t="s">
        <v>174</v>
      </c>
      <c r="X81" s="133" t="s">
        <v>28</v>
      </c>
      <c r="Y81" s="133" t="s">
        <v>359</v>
      </c>
      <c r="Z81" s="137" t="s">
        <v>360</v>
      </c>
      <c r="AA81" s="377">
        <f>IFERROR(VLOOKUP(N81,'Criterios de priorización'!$E$3:$F$4,2,FALSE)*'Criterios de priorización'!$D$3,0)+IFERROR(VLOOKUP(Q81,'Criterios de priorización'!$E$5:$F$8,2,FALSE)*'Criterios de priorización'!$D$5,0)+IFERROR(VLOOKUP(X81,'Criterios de priorización'!$E$9:$F$12,2,FALSE)*'Criterios de priorización'!$D$9,0)+IFERROR(VLOOKUP(V81,'Criterios de priorización'!$E$13:$F$18,2,FALSE)*'Criterios de priorización'!$D$13,0)+IFERROR(VLOOKUP(U81,'Criterios de priorización'!$E$19:$F$22,2,FALSE)*'Criterios de priorización'!$D$19,0)</f>
        <v>1.3</v>
      </c>
      <c r="AB81" s="210" t="s">
        <v>58</v>
      </c>
      <c r="AC81" s="212" t="s">
        <v>1102</v>
      </c>
      <c r="AD81" s="211">
        <v>46317</v>
      </c>
      <c r="AE81" s="250"/>
      <c r="AF81" s="251"/>
      <c r="AG81" s="206"/>
      <c r="AH81" s="250"/>
      <c r="AI81" s="252"/>
      <c r="AJ81" s="253"/>
      <c r="AK81" s="378"/>
      <c r="AL81" s="379"/>
      <c r="AM81" s="380"/>
      <c r="AN81" s="380"/>
      <c r="AO81" s="218"/>
      <c r="AP81" s="218"/>
    </row>
  </sheetData>
  <sheetProtection algorithmName="SHA-512" hashValue="ASNwb/NIz8hYDaZeUJ35gjg6QAxEbv/FCgHZ83IpFmGYUEOQbeuhs77J3+YBad9/gnRTGdMsL1Ebu6nCzHITrA==" saltValue="s14gIJTD97krZswKDAGH1w=="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AP81" xr:uid="{E2995521-A973-4EBC-930E-5DF1CF46E120}">
    <filterColumn colId="27">
      <filters>
        <filter val="Nohelí Cabrera"/>
      </filters>
    </filterColumn>
  </autoFilter>
  <dataValidations count="2">
    <dataValidation type="list" allowBlank="1" showInputMessage="1" showErrorMessage="1" sqref="AE2:AE5" xr:uid="{03B2C43F-7577-4612-8204-C954FFD6DC72}">
      <formula1>ComplejidadEstimación</formula1>
    </dataValidation>
    <dataValidation type="list" allowBlank="1" showInputMessage="1" showErrorMessage="1" errorTitle="Valor no válido" error="Por favor seleccione una opción de la lista: Pendiente, En proceso, Finalizado o Incompleto" sqref="AO2:AO5" xr:uid="{B4603098-F218-4A11-A988-691ADB4C14CC}">
      <formula1>"Pendiente,En proceso,Finalizado,Incompleto"</formula1>
    </dataValidation>
  </dataValidations>
  <hyperlinks>
    <hyperlink ref="Z3" r:id="rId1" display="https://educorpperu-my.sharepoint.com/personal/diana_zapata_laureate_pe1/_layouts/15/Doc.aspx?sourcedoc=%7BEBF8DE0E-5856-4C7A-A79E-3735E4A457A7%7D&amp;file=Solicitud%20de%20requerimientos%20Idea%20nueva%20y%20mejo_Angela%20Lucano%20Carran%204.pptx&amp;action=edit&amp;mobileredirect=true; https://educorpperu-my.sharepoint.com/personal/diana_zapata_laureate_pe1/_layouts/15/Doc.aspx?sourcedoc=%7B05A05F7B-A6B9-4C46-9DCF-B8DB6F244B99%7D&amp;file=WEB%20SICA%20DEFINICION_Angela%20Lucano%20Carran.pptx&amp;action=edit&amp;mobileredirect=true" xr:uid="{EF084F46-DAD2-4ACC-9D18-074E12C05CD6}"/>
    <hyperlink ref="K3" r:id="rId2" display="https://educorpperu-my.sharepoint.com/personal/diana_zapata_laureate_pe1/Documents/Aplicaciones/Microsoft%20Forms/REGISTRO%20DE%20INICIATIVAS%20-%20GESTI%C3%93N%20DE%20LA%20DEMANDA%20(2%201/Pregunta/RE_%20Requerimiento%20-%20Web%20SICA%202.0_Angela%20Lucano%20Carran.pdf" xr:uid="{2AA8587B-F559-4CC1-BF5D-741F86881DCA}"/>
    <hyperlink ref="Z4" r:id="rId3" display="https://educorpperu-my.sharepoint.com/personal/diana_zapata_laureate_pe1/_layouts/15/Doc.aspx?sourcedoc=%7BE433D766-B8B3-4448-8F99-56194F5A6868%7D&amp;file=Requerimiento_Integraci%C3%B3n%20Encuestas%20en%20Respue_Angela%20Lucano%20Carran.pptx&amp;action=edit&amp;mobileredirect=true" xr:uid="{3D758F31-778E-4042-A1E8-89C5F0581D8D}"/>
    <hyperlink ref="Z20" r:id="rId4" xr:uid="{9AE7E1CD-7B4A-4908-B030-7EFE47E9D2D3}"/>
    <hyperlink ref="Z26" r:id="rId5" display="https://educorpperu-my.sharepoint.com/personal/diana_zapata_laureate_pe1/_layouts/15/Doc.aspx?sourcedoc=%7BE5F9A991-9C31-47F0-B47E-3B3D58C805C4%7D&amp;file=Gesti%C3%B3n%20de%20iniciativas%20-%20Proceso%20y%20registro_Angela%20Lucano%20Carran.pptx&amp;action=edit&amp;mobileredirect=true" xr:uid="{0A6A28C7-5AAC-4DE9-B4C4-DF4932DA1501}"/>
    <hyperlink ref="Z47" r:id="rId6" display="https://educorpperu-my.sharepoint.com/personal/diana_zapata_laureate_pe1/Documents/Aplicaciones/Microsoft%20Forms/REGISTRO%20DE%20INICIATIVAS%20-%20GESTI%C3%93N%20DE%20LA%20DEMANDA%20(2%201/Adjuntar%20sustentos%20que%20ayuden%20al%20entendimiento%20de/Ficha_Proyecto_REQ0747672_EncuestaUPN_Angela%20Lucano%20Carran.pdf; https://educorpperu-my.sharepoint.com/personal/diana_zapata_laureate_pe1/Documents/Aplicaciones/Microsoft%20Forms/REGISTRO%20DE%20INICIATIVAS%20-%20GESTI%C3%93N%20DE%20LA%20DEMANDA%20(2%201/Adjuntar%20sustentos%20que%20ayuden%20al%20entendimiento%20de/Sesion_Arquitectura_Encuesta_UPN_Angela%20Lucano%20Carran.pdf; https://educorpperu-my.sharepoint.com/personal/diana_zapata_laureate_pe1/Documents/Aplicaciones/Microsoft%20Forms/REGISTRO%20DE%20INICIATIVAS%20-%20GESTI%C3%93N%20DE%20LA%20DEMANDA%20(2%201/Adjuntar%20sustentos%20que%20ayuden%20al%20entendimiento%20de/Briefing_DataLake_Encuesta_UPN_Angela%20Lucano%20Carran.pdf" xr:uid="{9E1AE24B-4439-4F3A-B819-7894E44B1180}"/>
    <hyperlink ref="Z30" r:id="rId7" display="https://educorpperu-my.sharepoint.com/personal/diana_zapata_laureate_pe1/_layouts/15/Doc.aspx?sourcedoc=%7BACC63C92-A78C-4557-BEC3-5C54890BBFF0%7D&amp;file=Requerimientos%20no%20catalogados%20-%20Proceso%20y%20sol_Manuel%20Delgado%20Delga.pptx&amp;action=edit&amp;mobileredirect=true; https://educorpperu-my.sharepoint.com/personal/diana_zapata_laureate_pe1/_layouts/15/Doc.aspx?sourcedoc=%7BEF94DA2A-97C2-4739-B19D-3ED40D91E92C%7D&amp;file=Formato%20Reporte%20-%20Requerimiento%20no%20Catalogado_Manuel%20Delgado%20Delga.xlsx&amp;action=default&amp;mobileredirect=true" xr:uid="{E0AD8B2F-8655-4C25-B6D2-AC67D28D8549}"/>
    <hyperlink ref="K67" r:id="rId8" display="https://educorpperu.sharepoint.com/sites/ITCS/Documentos%20compartidos/Aplicaciones/Microsoft%20Forms/REGISTRO%20DE%20INICIATIVAS%20-%20GESTI%C3%93N%20DE%20LA%20DEMANDA%20V3/Aprobaci%C3%B3n%20de%20la%20iniciativa%20por%20el%20VP%20del%20%C3%A1rea%20sol/Continuaci%C3%B3n%20de%20mejoras%20al%20descompactador%20VB_Luz%20Flores%20Rodriguez.pdf" xr:uid="{AA9FA82E-C450-47EE-9513-DCE24AD4C63F}"/>
    <hyperlink ref="K68" r:id="rId9" display="https://educorpperu.sharepoint.com/sites/ITCS/Documentos%20compartidos/Aplicaciones/Microsoft%20Forms/REGISTRO%20DE%20INICIATIVAS%20-%20GESTI%C3%93N%20DE%20LA%20DEMANDA%20V3/Aprobaci%C3%B3n%20de%20la%20iniciativa%20por%20el%20VP%20del%20%C3%A1rea%20sol/VB_Jhonatan%20Sanchez%20Zam.pdf" xr:uid="{93C3C0E8-5C34-4679-9AAC-EC1A4AF9F639}"/>
    <hyperlink ref="K69" r:id="rId10" display="https://educorpperu.sharepoint.com/sites/ITCS/Documentos%20compartidos/Aplicaciones/Microsoft%20Forms/REGISTRO%20DE%20INICIATIVAS%20-%20GESTI%C3%93N%20DE%20LA%20DEMANDA%20V3/Aprobaci%C3%B3n%20de%20la%20iniciativa%20por%20el%20VP%20del%20%C3%A1rea%20sol/V%C2%B0B%C2%B0%20Proyecto%20UDCID-%20autenticaci%C3%B3n%20de%20estudia_Yenny%20Pajuelo%20Ramire.png" xr:uid="{2512807B-C7FC-477A-858C-F793F243F2EB}"/>
    <hyperlink ref="Z67" r:id="rId11" xr:uid="{1B032596-9F0C-4651-ACBD-167D0684DB66}"/>
    <hyperlink ref="Z68" r:id="rId12" xr:uid="{3BD96565-ECBF-4D35-A530-006E5D7CDA4E}"/>
    <hyperlink ref="Z69" r:id="rId13" xr:uid="{8EA67001-C636-4BA6-8C9C-42B49DD87E3E}"/>
    <hyperlink ref="Z75" r:id="rId14" display="https://educorpperu.sharepoint.com/:f:/r/sites/ITCS/Documentos%20compartidos/Forms/AllItems.aspx?id=%2Fsites%2FITCS%2FDocumentos%20compartidos%2FDemanda%2FDocumentos%20requerimientos%2FID%20396%20PROYECTO%20OEP%20%2D%20Matr%C3%ADcula%20en%20l%C3%ADnea%20DPA%20debido%20a%20la%20necesidad%20de%20eliminar%20los%20pagos%20por%20OEPs&amp;p=true&amp;share=cgrLV6gtGQriQ5MjKqU4jjJ2EgUCK1DgkHJx1DeE0Pe01vVh%5Fw" xr:uid="{4A013495-9B74-413F-85DC-C67F5B889FD5}"/>
  </hyperlinks>
  <pageMargins left="0.7" right="0.7" top="0.75" bottom="0.75" header="0.3" footer="0.3"/>
  <pageSetup paperSize="9" orientation="portrait" r:id="rId15"/>
  <headerFooter>
    <oddFooter>&amp;C_x000D_&amp;1#&amp;"Aptos"&amp;7&amp;K000000 Uso Público de Laureate Perú — Se compartir externamente, información no sensible.</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7CDB-26F6-456B-BFCA-CCB6E79F38DE}">
  <dimension ref="A1:FN62"/>
  <sheetViews>
    <sheetView topLeftCell="D53" zoomScale="70" zoomScaleNormal="70" workbookViewId="0">
      <selection activeCell="G53" sqref="G53"/>
    </sheetView>
  </sheetViews>
  <sheetFormatPr defaultColWidth="115.42578125" defaultRowHeight="15" customHeight="1"/>
  <cols>
    <col min="1" max="1" width="6.140625" style="51" customWidth="1"/>
    <col min="2" max="2" width="20.85546875" style="68" customWidth="1"/>
    <col min="3" max="3" width="23.42578125" style="68" customWidth="1"/>
    <col min="4" max="5" width="29.85546875" style="51" customWidth="1"/>
    <col min="6" max="6" width="31.140625" style="51" customWidth="1"/>
    <col min="7" max="7" width="29.140625" style="51" customWidth="1"/>
    <col min="8" max="8" width="32.85546875" style="51" customWidth="1"/>
    <col min="9" max="9" width="42" style="51" customWidth="1"/>
    <col min="10" max="10" width="22.42578125" style="71" customWidth="1"/>
    <col min="11" max="11" width="15" style="71" customWidth="1"/>
    <col min="12" max="12" width="21.85546875" style="51" customWidth="1"/>
    <col min="13" max="13" width="18.42578125" style="51" customWidth="1"/>
    <col min="14" max="14" width="19" style="51" customWidth="1"/>
    <col min="15" max="15" width="19.140625" style="51" customWidth="1"/>
    <col min="16" max="16" width="42.140625" style="71" customWidth="1"/>
    <col min="17" max="17" width="38.85546875" style="71" customWidth="1"/>
    <col min="18" max="18" width="22.140625" style="51" customWidth="1"/>
    <col min="19" max="19" width="43.140625" style="51" customWidth="1"/>
    <col min="20" max="20" width="19" style="51" customWidth="1"/>
    <col min="21" max="21" width="26.140625" style="71" customWidth="1"/>
    <col min="22" max="22" width="21.140625" style="51" customWidth="1"/>
    <col min="23" max="23" width="51.85546875" style="51" customWidth="1"/>
    <col min="24" max="24" width="37.42578125" style="71" customWidth="1"/>
    <col min="25" max="25" width="61.42578125" style="51" customWidth="1"/>
    <col min="26" max="26" width="95.140625" style="51" customWidth="1"/>
    <col min="27" max="27" width="115.42578125" style="51" customWidth="1"/>
    <col min="28" max="28" width="88.42578125" style="51" customWidth="1"/>
    <col min="29" max="29" width="41.140625" style="51" customWidth="1"/>
    <col min="30" max="30" width="52.42578125" style="51" customWidth="1"/>
    <col min="31" max="31" width="99.42578125" style="51" customWidth="1"/>
    <col min="32" max="32" width="115.42578125" style="51" customWidth="1"/>
    <col min="33" max="33" width="43.85546875" style="51" customWidth="1"/>
    <col min="34" max="34" width="25.140625" style="51" customWidth="1"/>
    <col min="35" max="35" width="16.85546875" style="51" customWidth="1"/>
    <col min="36" max="36" width="20" style="51" customWidth="1"/>
    <col min="37" max="37" width="76" style="51" customWidth="1"/>
    <col min="38" max="38" width="115.42578125" style="51" customWidth="1"/>
    <col min="39" max="39" width="63.140625" style="51" customWidth="1"/>
    <col min="40" max="40" width="16.42578125" style="51" customWidth="1"/>
    <col min="41" max="41" width="17.140625" style="51" bestFit="1" customWidth="1"/>
    <col min="42" max="42" width="17.140625" style="51" customWidth="1"/>
    <col min="43" max="43" width="67.85546875" style="51" customWidth="1"/>
    <col min="44" max="44" width="44.85546875" style="55" customWidth="1"/>
    <col min="45" max="45" width="18.42578125" style="51" customWidth="1"/>
    <col min="46" max="46" width="29.42578125" style="51" customWidth="1"/>
    <col min="47" max="47" width="17.42578125" style="51" customWidth="1"/>
    <col min="48" max="48" width="23.140625" style="51" customWidth="1"/>
    <col min="49" max="55" width="22.85546875" style="51" customWidth="1"/>
    <col min="56" max="16384" width="115.42578125" style="51"/>
  </cols>
  <sheetData>
    <row r="1" spans="1:170" s="55" customFormat="1" ht="43.5">
      <c r="A1" s="45" t="s">
        <v>82</v>
      </c>
      <c r="B1" s="53" t="s">
        <v>83</v>
      </c>
      <c r="C1" s="53" t="s">
        <v>84</v>
      </c>
      <c r="D1" s="45" t="s">
        <v>85</v>
      </c>
      <c r="E1" s="45" t="s">
        <v>86</v>
      </c>
      <c r="F1" s="45" t="s">
        <v>87</v>
      </c>
      <c r="G1" s="45" t="s">
        <v>89</v>
      </c>
      <c r="H1" s="45" t="s">
        <v>90</v>
      </c>
      <c r="I1" s="45" t="s">
        <v>1123</v>
      </c>
      <c r="J1" s="69" t="s">
        <v>1124</v>
      </c>
      <c r="K1" s="69" t="s">
        <v>1125</v>
      </c>
      <c r="L1" s="45" t="s">
        <v>1126</v>
      </c>
      <c r="M1" s="45" t="s">
        <v>1127</v>
      </c>
      <c r="N1" s="45" t="s">
        <v>1128</v>
      </c>
      <c r="O1" s="45" t="s">
        <v>1129</v>
      </c>
      <c r="P1" s="69" t="s">
        <v>1130</v>
      </c>
      <c r="Q1" s="69" t="s">
        <v>1131</v>
      </c>
      <c r="R1" s="45" t="s">
        <v>11</v>
      </c>
      <c r="S1" s="45" t="s">
        <v>1132</v>
      </c>
      <c r="T1" s="45" t="s">
        <v>1133</v>
      </c>
      <c r="U1" s="69" t="s">
        <v>1134</v>
      </c>
      <c r="V1" s="54" t="s">
        <v>1135</v>
      </c>
      <c r="W1" s="45" t="s">
        <v>1136</v>
      </c>
      <c r="X1" s="69" t="s">
        <v>1137</v>
      </c>
      <c r="Y1" s="45" t="s">
        <v>96</v>
      </c>
      <c r="Z1" s="45" t="s">
        <v>1138</v>
      </c>
      <c r="AA1" s="45" t="s">
        <v>97</v>
      </c>
      <c r="AB1" s="45" t="s">
        <v>1139</v>
      </c>
      <c r="AC1" s="45" t="s">
        <v>1140</v>
      </c>
      <c r="AD1" s="45" t="s">
        <v>1141</v>
      </c>
      <c r="AE1" s="45" t="s">
        <v>1142</v>
      </c>
      <c r="AF1" s="45" t="s">
        <v>1143</v>
      </c>
      <c r="AG1" s="45" t="s">
        <v>88</v>
      </c>
      <c r="AH1" s="45" t="s">
        <v>29</v>
      </c>
      <c r="AI1" s="45" t="s">
        <v>99</v>
      </c>
      <c r="AJ1" s="45" t="s">
        <v>1144</v>
      </c>
      <c r="AK1" s="45" t="s">
        <v>1145</v>
      </c>
      <c r="AL1" s="45" t="s">
        <v>100</v>
      </c>
      <c r="AM1" s="45" t="s">
        <v>1146</v>
      </c>
      <c r="AN1" s="52" t="s">
        <v>476</v>
      </c>
      <c r="AO1" s="52" t="s">
        <v>1147</v>
      </c>
      <c r="AP1" s="52" t="s">
        <v>1148</v>
      </c>
      <c r="AQ1" s="52" t="s">
        <v>566</v>
      </c>
      <c r="AR1" s="52" t="s">
        <v>479</v>
      </c>
      <c r="AS1" s="52" t="s">
        <v>480</v>
      </c>
      <c r="AT1" s="52" t="s">
        <v>49</v>
      </c>
      <c r="AU1" s="52" t="s">
        <v>482</v>
      </c>
      <c r="AV1" s="55" t="s">
        <v>1149</v>
      </c>
      <c r="AW1" s="55" t="s">
        <v>1150</v>
      </c>
      <c r="AX1" s="55" t="s">
        <v>1151</v>
      </c>
    </row>
    <row r="2" spans="1:170" s="59" customFormat="1" ht="43.5">
      <c r="A2" s="45"/>
      <c r="B2" s="53">
        <v>45974</v>
      </c>
      <c r="C2" s="53"/>
      <c r="D2" s="48"/>
      <c r="E2" s="48"/>
      <c r="F2" s="48" t="s">
        <v>1152</v>
      </c>
      <c r="G2" s="48" t="s">
        <v>134</v>
      </c>
      <c r="H2" s="45"/>
      <c r="I2" s="45" t="s">
        <v>1153</v>
      </c>
      <c r="J2" s="70" t="s">
        <v>1154</v>
      </c>
      <c r="K2" s="69"/>
      <c r="L2" s="45"/>
      <c r="M2" s="45"/>
      <c r="N2" s="45"/>
      <c r="O2" s="48" t="s">
        <v>709</v>
      </c>
      <c r="P2" s="72" t="s">
        <v>1155</v>
      </c>
      <c r="Q2" s="70"/>
      <c r="R2" s="45" t="s">
        <v>15</v>
      </c>
      <c r="S2" s="45"/>
      <c r="T2" s="45"/>
      <c r="U2" s="69"/>
      <c r="V2" s="54"/>
      <c r="W2" s="48"/>
      <c r="X2" s="70"/>
      <c r="Y2" s="45" t="s">
        <v>1156</v>
      </c>
      <c r="Z2" s="9" t="s">
        <v>1157</v>
      </c>
      <c r="AA2" s="45"/>
      <c r="AB2" s="48"/>
      <c r="AC2" s="48"/>
      <c r="AD2" s="45"/>
      <c r="AE2" s="48"/>
      <c r="AF2" s="48"/>
      <c r="AG2" s="48"/>
      <c r="AH2" s="48"/>
      <c r="AI2" s="48"/>
      <c r="AJ2" s="48"/>
      <c r="AK2" s="48"/>
      <c r="AL2" s="48"/>
      <c r="AM2" s="48"/>
      <c r="AN2" s="51"/>
      <c r="AO2" s="51"/>
      <c r="AP2" s="58"/>
      <c r="AQ2" s="51"/>
      <c r="AR2" s="77" t="s">
        <v>1158</v>
      </c>
      <c r="AS2" s="51"/>
      <c r="AT2" s="51" t="s">
        <v>64</v>
      </c>
      <c r="AU2" s="51" t="s">
        <v>560</v>
      </c>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row>
    <row r="3" spans="1:170" s="59" customFormat="1" ht="43.5" hidden="1">
      <c r="A3" s="45"/>
      <c r="B3" s="53">
        <v>45974</v>
      </c>
      <c r="C3" s="53"/>
      <c r="D3" s="48"/>
      <c r="E3" s="48"/>
      <c r="F3" s="48" t="s">
        <v>1152</v>
      </c>
      <c r="G3" s="9" t="s">
        <v>134</v>
      </c>
      <c r="H3" s="45"/>
      <c r="I3" s="48" t="s">
        <v>1153</v>
      </c>
      <c r="J3" s="70" t="s">
        <v>1154</v>
      </c>
      <c r="K3" s="69"/>
      <c r="L3" s="45"/>
      <c r="M3" s="45"/>
      <c r="N3" s="45"/>
      <c r="O3" s="48" t="s">
        <v>709</v>
      </c>
      <c r="P3" s="72" t="s">
        <v>1155</v>
      </c>
      <c r="Q3" s="75"/>
      <c r="R3" s="45" t="s">
        <v>14</v>
      </c>
      <c r="S3" s="45" t="s">
        <v>894</v>
      </c>
      <c r="T3" s="45"/>
      <c r="U3" s="69"/>
      <c r="V3" s="46">
        <v>46082</v>
      </c>
      <c r="W3" s="48"/>
      <c r="X3" s="70"/>
      <c r="Y3" s="48"/>
      <c r="Z3" s="9" t="s">
        <v>1159</v>
      </c>
      <c r="AA3" s="45"/>
      <c r="AB3" s="48"/>
      <c r="AC3" s="48"/>
      <c r="AD3" s="45"/>
      <c r="AE3" s="48"/>
      <c r="AF3" s="48"/>
      <c r="AG3" s="48"/>
      <c r="AH3" s="48"/>
      <c r="AI3" s="48"/>
      <c r="AJ3" s="48"/>
      <c r="AK3" s="48"/>
      <c r="AL3" s="48"/>
      <c r="AM3" s="48"/>
      <c r="AN3" s="51">
        <v>1</v>
      </c>
      <c r="AO3" s="51" t="s">
        <v>1160</v>
      </c>
      <c r="AP3" s="58">
        <v>4500</v>
      </c>
      <c r="AQ3" s="51" t="s">
        <v>3</v>
      </c>
      <c r="AR3" s="55" t="s">
        <v>1161</v>
      </c>
      <c r="AS3" s="51" t="s">
        <v>824</v>
      </c>
      <c r="AT3" s="51" t="s">
        <v>1162</v>
      </c>
      <c r="AU3" s="51" t="s">
        <v>964</v>
      </c>
      <c r="AV3" s="51"/>
      <c r="AW3" s="51" t="s">
        <v>1163</v>
      </c>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1"/>
      <c r="CA3" s="51"/>
      <c r="CB3" s="51"/>
      <c r="CC3" s="51"/>
      <c r="CD3" s="51"/>
      <c r="CE3" s="51"/>
      <c r="CF3" s="51"/>
      <c r="CG3" s="51"/>
      <c r="CH3" s="51"/>
      <c r="CI3" s="51"/>
      <c r="CJ3" s="51"/>
      <c r="CK3" s="51"/>
      <c r="CL3" s="51"/>
      <c r="CM3" s="51"/>
      <c r="CN3" s="51"/>
      <c r="CO3" s="51"/>
      <c r="CP3" s="51"/>
      <c r="CQ3" s="51"/>
      <c r="CR3" s="51"/>
      <c r="CS3" s="51"/>
      <c r="CT3" s="51"/>
      <c r="CU3" s="51"/>
      <c r="CV3" s="51"/>
      <c r="CW3" s="51"/>
      <c r="CX3" s="51"/>
      <c r="CY3" s="51"/>
      <c r="CZ3" s="51"/>
      <c r="DA3" s="51"/>
      <c r="DB3" s="51"/>
      <c r="DC3" s="51"/>
      <c r="DD3" s="51"/>
      <c r="DE3" s="51"/>
      <c r="DF3" s="51"/>
      <c r="DG3" s="51"/>
      <c r="DH3" s="51"/>
      <c r="DI3" s="51"/>
      <c r="DJ3" s="51"/>
      <c r="DK3" s="51"/>
      <c r="DL3" s="51"/>
      <c r="DM3" s="51"/>
      <c r="DN3" s="51"/>
      <c r="DO3" s="51"/>
      <c r="DP3" s="51"/>
      <c r="DQ3" s="51"/>
      <c r="DR3" s="51"/>
      <c r="DS3" s="51"/>
      <c r="DT3" s="51"/>
      <c r="DU3" s="51"/>
      <c r="DV3" s="51"/>
      <c r="DW3" s="51"/>
      <c r="DX3" s="51"/>
      <c r="DY3" s="51"/>
      <c r="DZ3" s="51"/>
      <c r="EA3" s="51"/>
      <c r="EB3" s="51"/>
      <c r="EC3" s="51"/>
      <c r="ED3" s="51"/>
      <c r="EE3" s="51"/>
      <c r="EF3" s="51"/>
      <c r="EG3" s="51"/>
      <c r="EH3" s="51"/>
      <c r="EI3" s="51"/>
      <c r="EJ3" s="51"/>
      <c r="EK3" s="51"/>
      <c r="EL3" s="51"/>
      <c r="EM3" s="51"/>
      <c r="EN3" s="51"/>
      <c r="EO3" s="51"/>
      <c r="EP3" s="51"/>
      <c r="EQ3" s="51"/>
      <c r="ER3" s="51"/>
      <c r="ES3" s="51"/>
      <c r="ET3" s="51"/>
      <c r="EU3" s="51"/>
      <c r="EV3" s="51"/>
      <c r="EW3" s="51"/>
      <c r="EX3" s="51"/>
      <c r="EY3" s="51"/>
      <c r="EZ3" s="51"/>
      <c r="FA3" s="51"/>
      <c r="FB3" s="51"/>
      <c r="FC3" s="51"/>
      <c r="FD3" s="51"/>
      <c r="FE3" s="51"/>
      <c r="FF3" s="51"/>
      <c r="FG3" s="51"/>
      <c r="FH3" s="51"/>
      <c r="FI3" s="51"/>
      <c r="FJ3" s="51"/>
      <c r="FK3" s="51"/>
      <c r="FL3" s="51"/>
      <c r="FM3" s="51"/>
      <c r="FN3" s="51"/>
    </row>
    <row r="4" spans="1:170" s="59" customFormat="1" ht="188.45">
      <c r="A4" s="45">
        <v>15</v>
      </c>
      <c r="B4" s="53">
        <v>46006.494525463</v>
      </c>
      <c r="C4" s="53">
        <v>46008.703298611101</v>
      </c>
      <c r="D4" s="48" t="s">
        <v>1164</v>
      </c>
      <c r="E4" s="48" t="s">
        <v>1165</v>
      </c>
      <c r="F4" s="48" t="s">
        <v>1166</v>
      </c>
      <c r="G4" s="48" t="s">
        <v>159</v>
      </c>
      <c r="H4" s="45" t="s">
        <v>160</v>
      </c>
      <c r="I4" s="45" t="s">
        <v>1167</v>
      </c>
      <c r="J4" s="70"/>
      <c r="K4" s="69"/>
      <c r="L4" s="45" t="s">
        <v>1168</v>
      </c>
      <c r="M4" s="45"/>
      <c r="N4" s="45"/>
      <c r="O4" s="48" t="s">
        <v>1169</v>
      </c>
      <c r="P4" s="73" t="s">
        <v>1170</v>
      </c>
      <c r="Q4" s="70"/>
      <c r="R4" s="45" t="s">
        <v>15</v>
      </c>
      <c r="S4" s="45"/>
      <c r="T4" s="45"/>
      <c r="U4" s="69"/>
      <c r="V4" s="54">
        <v>46057</v>
      </c>
      <c r="W4" s="56" t="s">
        <v>1171</v>
      </c>
      <c r="X4" s="70"/>
      <c r="Y4" s="56" t="s">
        <v>1172</v>
      </c>
      <c r="Z4" s="56" t="s">
        <v>1173</v>
      </c>
      <c r="AA4" s="57" t="s">
        <v>1174</v>
      </c>
      <c r="AB4" s="56" t="s">
        <v>1175</v>
      </c>
      <c r="AC4" s="56" t="s">
        <v>1176</v>
      </c>
      <c r="AD4" s="57" t="s">
        <v>1177</v>
      </c>
      <c r="AE4" s="56" t="s">
        <v>1178</v>
      </c>
      <c r="AF4" s="56" t="s">
        <v>1179</v>
      </c>
      <c r="AG4" s="56" t="s">
        <v>1180</v>
      </c>
      <c r="AH4" s="48" t="s">
        <v>1181</v>
      </c>
      <c r="AI4" s="48" t="s">
        <v>494</v>
      </c>
      <c r="AJ4" s="48" t="s">
        <v>494</v>
      </c>
      <c r="AK4" s="56" t="s">
        <v>1182</v>
      </c>
      <c r="AL4" s="56" t="s">
        <v>1183</v>
      </c>
      <c r="AM4" s="60" t="s">
        <v>1184</v>
      </c>
      <c r="AN4" s="51"/>
      <c r="AO4" s="51"/>
      <c r="AP4" s="58"/>
      <c r="AQ4" s="51"/>
      <c r="AR4" s="55" t="s">
        <v>1185</v>
      </c>
      <c r="AS4" s="51"/>
      <c r="AT4" s="51" t="s">
        <v>62</v>
      </c>
      <c r="AU4" s="51" t="s">
        <v>560</v>
      </c>
      <c r="AV4" s="51"/>
      <c r="AW4" s="51"/>
      <c r="AX4" s="77" t="s">
        <v>1186</v>
      </c>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c r="DQ4" s="51"/>
      <c r="DR4" s="51"/>
      <c r="DS4" s="51"/>
      <c r="DT4" s="51"/>
      <c r="DU4" s="51"/>
      <c r="DV4" s="51"/>
      <c r="DW4" s="51"/>
      <c r="DX4" s="51"/>
      <c r="DY4" s="51"/>
      <c r="DZ4" s="51"/>
      <c r="EA4" s="51"/>
      <c r="EB4" s="51"/>
      <c r="EC4" s="51"/>
      <c r="ED4" s="51"/>
      <c r="EE4" s="51"/>
      <c r="EF4" s="51"/>
      <c r="EG4" s="51"/>
      <c r="EH4" s="51"/>
      <c r="EI4" s="51"/>
      <c r="EJ4" s="51"/>
      <c r="EK4" s="51"/>
      <c r="EL4" s="51"/>
      <c r="EM4" s="51"/>
      <c r="EN4" s="51"/>
      <c r="EO4" s="51"/>
      <c r="EP4" s="51"/>
      <c r="EQ4" s="51"/>
      <c r="ER4" s="51"/>
      <c r="ES4" s="51"/>
      <c r="ET4" s="51"/>
      <c r="EU4" s="51"/>
      <c r="EV4" s="51"/>
      <c r="EW4" s="51"/>
      <c r="EX4" s="51"/>
      <c r="EY4" s="51"/>
      <c r="EZ4" s="51"/>
      <c r="FA4" s="51"/>
      <c r="FB4" s="51"/>
      <c r="FC4" s="51"/>
      <c r="FD4" s="51"/>
      <c r="FE4" s="51"/>
      <c r="FF4" s="51"/>
      <c r="FG4" s="51"/>
      <c r="FH4" s="51"/>
      <c r="FI4" s="51"/>
      <c r="FJ4" s="51"/>
      <c r="FK4" s="51"/>
      <c r="FL4" s="51"/>
      <c r="FM4" s="51"/>
      <c r="FN4" s="51"/>
    </row>
    <row r="5" spans="1:170" s="59" customFormat="1" ht="409.5">
      <c r="A5" s="50">
        <v>11</v>
      </c>
      <c r="B5" s="61">
        <v>46006.715266203697</v>
      </c>
      <c r="C5" s="61">
        <v>46006.728645833296</v>
      </c>
      <c r="D5" s="49" t="s">
        <v>1187</v>
      </c>
      <c r="E5" s="49" t="s">
        <v>1188</v>
      </c>
      <c r="F5" s="49" t="s">
        <v>1189</v>
      </c>
      <c r="G5" s="49" t="s">
        <v>159</v>
      </c>
      <c r="H5" s="50" t="s">
        <v>208</v>
      </c>
      <c r="I5" s="50" t="s">
        <v>1190</v>
      </c>
      <c r="J5" s="70" t="s">
        <v>1154</v>
      </c>
      <c r="K5" s="69"/>
      <c r="L5" s="50" t="s">
        <v>1191</v>
      </c>
      <c r="M5" s="50"/>
      <c r="N5" s="50"/>
      <c r="O5" s="49" t="s">
        <v>1169</v>
      </c>
      <c r="P5" s="73" t="s">
        <v>1192</v>
      </c>
      <c r="Q5" s="70"/>
      <c r="R5" s="50" t="s">
        <v>15</v>
      </c>
      <c r="S5" s="50"/>
      <c r="T5" s="50"/>
      <c r="U5" s="69"/>
      <c r="V5" s="63">
        <v>46104</v>
      </c>
      <c r="W5" s="62" t="s">
        <v>1193</v>
      </c>
      <c r="X5" s="70"/>
      <c r="Y5" s="62" t="s">
        <v>1194</v>
      </c>
      <c r="Z5" s="62" t="s">
        <v>1195</v>
      </c>
      <c r="AA5" s="64" t="s">
        <v>1196</v>
      </c>
      <c r="AB5" s="62" t="s">
        <v>1197</v>
      </c>
      <c r="AC5" s="62" t="s">
        <v>1198</v>
      </c>
      <c r="AD5" s="64" t="s">
        <v>1199</v>
      </c>
      <c r="AE5" s="62" t="s">
        <v>1200</v>
      </c>
      <c r="AF5" s="62" t="s">
        <v>1201</v>
      </c>
      <c r="AG5" s="62" t="s">
        <v>1202</v>
      </c>
      <c r="AH5" s="49" t="s">
        <v>1203</v>
      </c>
      <c r="AI5" s="49" t="s">
        <v>494</v>
      </c>
      <c r="AJ5" s="49" t="s">
        <v>494</v>
      </c>
      <c r="AK5" s="62" t="s">
        <v>1204</v>
      </c>
      <c r="AL5" s="62" t="s">
        <v>1205</v>
      </c>
      <c r="AM5" s="65" t="s">
        <v>1206</v>
      </c>
      <c r="AN5" s="51"/>
      <c r="AO5" s="51"/>
      <c r="AP5" s="58"/>
      <c r="AQ5" s="51"/>
      <c r="AR5" s="55"/>
      <c r="AS5" s="51"/>
      <c r="AT5" s="51" t="s">
        <v>720</v>
      </c>
      <c r="AU5" s="51" t="s">
        <v>560</v>
      </c>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row>
    <row r="6" spans="1:170" ht="318.95" hidden="1">
      <c r="A6" s="50">
        <v>12</v>
      </c>
      <c r="B6" s="61">
        <v>46006.730393518497</v>
      </c>
      <c r="C6" s="61">
        <v>46006.763402777797</v>
      </c>
      <c r="D6" s="49" t="s">
        <v>1187</v>
      </c>
      <c r="E6" s="49" t="s">
        <v>1188</v>
      </c>
      <c r="F6" s="49" t="s">
        <v>1207</v>
      </c>
      <c r="G6" s="49" t="s">
        <v>159</v>
      </c>
      <c r="H6" s="50" t="s">
        <v>208</v>
      </c>
      <c r="I6" s="50" t="s">
        <v>1208</v>
      </c>
      <c r="J6" s="70" t="s">
        <v>1154</v>
      </c>
      <c r="K6" s="69"/>
      <c r="L6" s="50" t="s">
        <v>1191</v>
      </c>
      <c r="M6" s="50"/>
      <c r="N6" s="50"/>
      <c r="O6" s="49" t="s">
        <v>1169</v>
      </c>
      <c r="P6" s="73" t="s">
        <v>1209</v>
      </c>
      <c r="Q6" s="70"/>
      <c r="R6" s="50" t="s">
        <v>15</v>
      </c>
      <c r="S6" s="50"/>
      <c r="T6" s="50"/>
      <c r="U6" s="69"/>
      <c r="V6" s="63">
        <v>46127</v>
      </c>
      <c r="W6" s="62" t="s">
        <v>1210</v>
      </c>
      <c r="X6" s="70"/>
      <c r="Y6" s="62" t="s">
        <v>1211</v>
      </c>
      <c r="Z6" s="62" t="s">
        <v>1212</v>
      </c>
      <c r="AA6" s="64" t="s">
        <v>1213</v>
      </c>
      <c r="AB6" s="62" t="s">
        <v>1214</v>
      </c>
      <c r="AC6" s="62" t="s">
        <v>1215</v>
      </c>
      <c r="AD6" s="64" t="s">
        <v>1216</v>
      </c>
      <c r="AE6" s="62" t="s">
        <v>1217</v>
      </c>
      <c r="AF6" s="62" t="s">
        <v>1218</v>
      </c>
      <c r="AG6" s="62" t="s">
        <v>1219</v>
      </c>
      <c r="AH6" s="49" t="s">
        <v>1220</v>
      </c>
      <c r="AI6" s="49" t="s">
        <v>494</v>
      </c>
      <c r="AJ6" s="49" t="s">
        <v>494</v>
      </c>
      <c r="AK6" s="62" t="s">
        <v>1221</v>
      </c>
      <c r="AL6" s="62" t="s">
        <v>1222</v>
      </c>
      <c r="AM6" s="65" t="s">
        <v>1223</v>
      </c>
      <c r="AN6" s="51" t="s">
        <v>1224</v>
      </c>
      <c r="AP6" s="58"/>
      <c r="AQ6" s="51" t="s">
        <v>3</v>
      </c>
      <c r="AR6" s="55" t="s">
        <v>1225</v>
      </c>
      <c r="AS6" s="51" t="s">
        <v>1226</v>
      </c>
      <c r="AT6" s="51" t="s">
        <v>1227</v>
      </c>
      <c r="AU6" s="51" t="s">
        <v>1228</v>
      </c>
    </row>
    <row r="7" spans="1:170" ht="217.5" hidden="1">
      <c r="A7" s="50">
        <v>13</v>
      </c>
      <c r="B7" s="61">
        <v>46006.763842592598</v>
      </c>
      <c r="C7" s="61">
        <v>46006.772430555597</v>
      </c>
      <c r="D7" s="49" t="s">
        <v>1187</v>
      </c>
      <c r="E7" s="49" t="s">
        <v>1188</v>
      </c>
      <c r="F7" s="49" t="s">
        <v>1229</v>
      </c>
      <c r="G7" s="49" t="s">
        <v>159</v>
      </c>
      <c r="H7" s="50" t="s">
        <v>208</v>
      </c>
      <c r="I7" s="50" t="s">
        <v>1230</v>
      </c>
      <c r="J7" s="70" t="s">
        <v>1154</v>
      </c>
      <c r="K7" s="69"/>
      <c r="L7" s="50" t="s">
        <v>1191</v>
      </c>
      <c r="M7" s="50"/>
      <c r="N7" s="50"/>
      <c r="O7" s="49" t="s">
        <v>1169</v>
      </c>
      <c r="P7" s="73" t="s">
        <v>1231</v>
      </c>
      <c r="Q7" s="70"/>
      <c r="R7" s="50" t="s">
        <v>15</v>
      </c>
      <c r="S7" s="50"/>
      <c r="T7" s="50"/>
      <c r="U7" s="69"/>
      <c r="V7" s="63">
        <v>46266</v>
      </c>
      <c r="W7" s="62" t="s">
        <v>1210</v>
      </c>
      <c r="X7" s="70"/>
      <c r="Y7" s="62" t="s">
        <v>1232</v>
      </c>
      <c r="Z7" s="62" t="s">
        <v>1233</v>
      </c>
      <c r="AA7" s="64" t="s">
        <v>1234</v>
      </c>
      <c r="AB7" s="62" t="s">
        <v>1235</v>
      </c>
      <c r="AC7" s="62" t="s">
        <v>1236</v>
      </c>
      <c r="AD7" s="64" t="s">
        <v>1237</v>
      </c>
      <c r="AE7" s="62" t="s">
        <v>1238</v>
      </c>
      <c r="AF7" s="62" t="s">
        <v>1239</v>
      </c>
      <c r="AG7" s="62" t="s">
        <v>1240</v>
      </c>
      <c r="AH7" s="49" t="s">
        <v>1241</v>
      </c>
      <c r="AI7" s="49" t="s">
        <v>494</v>
      </c>
      <c r="AJ7" s="49" t="s">
        <v>494</v>
      </c>
      <c r="AK7" s="62" t="s">
        <v>1242</v>
      </c>
      <c r="AL7" s="62" t="s">
        <v>1243</v>
      </c>
      <c r="AM7" s="65" t="s">
        <v>1244</v>
      </c>
      <c r="AN7" s="51" t="s">
        <v>1245</v>
      </c>
      <c r="AP7" s="58"/>
      <c r="AQ7" s="51" t="s">
        <v>4</v>
      </c>
      <c r="AR7" s="55" t="s">
        <v>1246</v>
      </c>
      <c r="AS7" s="51" t="s">
        <v>962</v>
      </c>
      <c r="AT7" s="51" t="s">
        <v>1227</v>
      </c>
      <c r="AU7" s="51" t="s">
        <v>964</v>
      </c>
      <c r="AV7" s="51" t="s">
        <v>1247</v>
      </c>
      <c r="AW7" s="51" t="s">
        <v>1248</v>
      </c>
    </row>
    <row r="8" spans="1:170" s="59" customFormat="1" ht="231.95">
      <c r="A8" s="50">
        <v>14</v>
      </c>
      <c r="B8" s="61">
        <v>46007.387604166703</v>
      </c>
      <c r="C8" s="61">
        <v>46007.429722222201</v>
      </c>
      <c r="D8" s="49" t="s">
        <v>1187</v>
      </c>
      <c r="E8" s="49" t="s">
        <v>1188</v>
      </c>
      <c r="F8" s="49" t="s">
        <v>1249</v>
      </c>
      <c r="G8" s="49" t="s">
        <v>159</v>
      </c>
      <c r="H8" s="50" t="s">
        <v>208</v>
      </c>
      <c r="I8" s="50" t="s">
        <v>1250</v>
      </c>
      <c r="J8" s="70" t="s">
        <v>1154</v>
      </c>
      <c r="K8" s="69"/>
      <c r="L8" s="50" t="s">
        <v>1191</v>
      </c>
      <c r="M8" s="50"/>
      <c r="N8" s="50"/>
      <c r="O8" s="49" t="s">
        <v>1169</v>
      </c>
      <c r="P8" s="73" t="s">
        <v>1251</v>
      </c>
      <c r="Q8" s="70"/>
      <c r="R8" s="50" t="s">
        <v>15</v>
      </c>
      <c r="S8" s="50"/>
      <c r="T8" s="50"/>
      <c r="U8" s="69"/>
      <c r="V8" s="63">
        <v>46146</v>
      </c>
      <c r="W8" s="62" t="s">
        <v>1210</v>
      </c>
      <c r="X8" s="70"/>
      <c r="Y8" s="62" t="s">
        <v>1252</v>
      </c>
      <c r="Z8" s="62" t="s">
        <v>1253</v>
      </c>
      <c r="AA8" s="64" t="s">
        <v>1254</v>
      </c>
      <c r="AB8" s="62" t="s">
        <v>1255</v>
      </c>
      <c r="AC8" s="62" t="s">
        <v>1256</v>
      </c>
      <c r="AD8" s="64" t="s">
        <v>1257</v>
      </c>
      <c r="AE8" s="62" t="s">
        <v>1258</v>
      </c>
      <c r="AF8" s="62" t="s">
        <v>1259</v>
      </c>
      <c r="AG8" s="62" t="s">
        <v>1260</v>
      </c>
      <c r="AH8" s="49" t="s">
        <v>1261</v>
      </c>
      <c r="AI8" s="49" t="s">
        <v>494</v>
      </c>
      <c r="AJ8" s="49" t="s">
        <v>494</v>
      </c>
      <c r="AK8" s="62" t="s">
        <v>1262</v>
      </c>
      <c r="AL8" s="62" t="s">
        <v>1263</v>
      </c>
      <c r="AM8" s="65" t="s">
        <v>1264</v>
      </c>
      <c r="AN8" s="51">
        <v>1</v>
      </c>
      <c r="AO8" s="51"/>
      <c r="AP8" s="58"/>
      <c r="AQ8" s="51"/>
      <c r="AR8" s="55" t="s">
        <v>1265</v>
      </c>
      <c r="AS8" s="51" t="s">
        <v>962</v>
      </c>
      <c r="AT8" s="51" t="s">
        <v>720</v>
      </c>
      <c r="AU8" s="51" t="s">
        <v>560</v>
      </c>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c r="CL8" s="51"/>
      <c r="CM8" s="51"/>
      <c r="CN8" s="51"/>
      <c r="CO8" s="51"/>
      <c r="CP8" s="51"/>
      <c r="CQ8" s="51"/>
      <c r="CR8" s="51"/>
      <c r="CS8" s="51"/>
      <c r="CT8" s="51"/>
      <c r="CU8" s="51"/>
      <c r="CV8" s="51"/>
      <c r="CW8" s="51"/>
      <c r="CX8" s="51"/>
      <c r="CY8" s="51"/>
      <c r="CZ8" s="51"/>
      <c r="DA8" s="51"/>
      <c r="DB8" s="51"/>
      <c r="DC8" s="51"/>
      <c r="DD8" s="51"/>
      <c r="DE8" s="51"/>
      <c r="DF8" s="51"/>
      <c r="DG8" s="51"/>
      <c r="DH8" s="51"/>
      <c r="DI8" s="51"/>
      <c r="DJ8" s="51"/>
      <c r="DK8" s="51"/>
      <c r="DL8" s="51"/>
      <c r="DM8" s="51"/>
      <c r="DN8" s="51"/>
      <c r="DO8" s="51"/>
      <c r="DP8" s="51"/>
      <c r="DQ8" s="51"/>
      <c r="DR8" s="51"/>
      <c r="DS8" s="51"/>
      <c r="DT8" s="51"/>
      <c r="DU8" s="51"/>
      <c r="DV8" s="51"/>
      <c r="DW8" s="51"/>
      <c r="DX8" s="51"/>
      <c r="DY8" s="51"/>
      <c r="DZ8" s="51"/>
      <c r="EA8" s="51"/>
      <c r="EB8" s="51"/>
      <c r="EC8" s="51"/>
      <c r="ED8" s="51"/>
      <c r="EE8" s="51"/>
      <c r="EF8" s="51"/>
      <c r="EG8" s="51"/>
      <c r="EH8" s="51"/>
      <c r="EI8" s="51"/>
      <c r="EJ8" s="51"/>
      <c r="EK8" s="51"/>
      <c r="EL8" s="51"/>
      <c r="EM8" s="51"/>
      <c r="EN8" s="51"/>
      <c r="EO8" s="51"/>
      <c r="EP8" s="51"/>
      <c r="EQ8" s="51"/>
      <c r="ER8" s="51"/>
      <c r="ES8" s="51"/>
      <c r="ET8" s="51"/>
      <c r="EU8" s="51"/>
      <c r="EV8" s="51"/>
      <c r="EW8" s="51"/>
      <c r="EX8" s="51"/>
      <c r="EY8" s="51"/>
      <c r="EZ8" s="51"/>
      <c r="FA8" s="51"/>
      <c r="FB8" s="51"/>
      <c r="FC8" s="51"/>
      <c r="FD8" s="51"/>
      <c r="FE8" s="51"/>
      <c r="FF8" s="51"/>
      <c r="FG8" s="51"/>
      <c r="FH8" s="51"/>
      <c r="FI8" s="51"/>
      <c r="FJ8" s="51"/>
      <c r="FK8" s="51"/>
      <c r="FL8" s="51"/>
      <c r="FM8" s="51"/>
      <c r="FN8" s="51"/>
    </row>
    <row r="9" spans="1:170" s="59" customFormat="1" ht="409.5" hidden="1">
      <c r="A9" s="45">
        <v>16</v>
      </c>
      <c r="B9" s="53">
        <v>46036.440231481502</v>
      </c>
      <c r="C9" s="53">
        <v>46036.443657407399</v>
      </c>
      <c r="D9" s="48" t="s">
        <v>1187</v>
      </c>
      <c r="E9" s="48" t="s">
        <v>1188</v>
      </c>
      <c r="F9" s="48" t="s">
        <v>1266</v>
      </c>
      <c r="G9" s="48" t="s">
        <v>159</v>
      </c>
      <c r="H9" s="45" t="s">
        <v>122</v>
      </c>
      <c r="I9" s="45" t="s">
        <v>1267</v>
      </c>
      <c r="J9" s="70"/>
      <c r="K9" s="69"/>
      <c r="L9" s="45" t="s">
        <v>1191</v>
      </c>
      <c r="M9" s="45"/>
      <c r="N9" s="45"/>
      <c r="O9" s="48" t="s">
        <v>1169</v>
      </c>
      <c r="P9" s="73" t="s">
        <v>1268</v>
      </c>
      <c r="Q9" s="70"/>
      <c r="R9" s="45" t="s">
        <v>15</v>
      </c>
      <c r="S9" s="45"/>
      <c r="T9" s="45"/>
      <c r="U9" s="69"/>
      <c r="V9" s="54">
        <v>46045</v>
      </c>
      <c r="W9" s="56" t="s">
        <v>15</v>
      </c>
      <c r="X9" s="70"/>
      <c r="Y9" s="56" t="s">
        <v>1269</v>
      </c>
      <c r="Z9" s="56" t="s">
        <v>1270</v>
      </c>
      <c r="AA9" s="57" t="s">
        <v>1271</v>
      </c>
      <c r="AB9" s="56" t="s">
        <v>1272</v>
      </c>
      <c r="AC9" s="56" t="s">
        <v>1273</v>
      </c>
      <c r="AD9" s="57" t="s">
        <v>1274</v>
      </c>
      <c r="AE9" s="56" t="s">
        <v>1275</v>
      </c>
      <c r="AF9" s="56" t="s">
        <v>1276</v>
      </c>
      <c r="AG9" s="56" t="s">
        <v>1277</v>
      </c>
      <c r="AH9" s="48" t="s">
        <v>1278</v>
      </c>
      <c r="AI9" s="48" t="s">
        <v>494</v>
      </c>
      <c r="AJ9" s="48" t="s">
        <v>536</v>
      </c>
      <c r="AK9" s="56" t="s">
        <v>1279</v>
      </c>
      <c r="AL9" s="56" t="s">
        <v>1280</v>
      </c>
      <c r="AM9" s="60" t="s">
        <v>1281</v>
      </c>
      <c r="AN9" s="51" t="s">
        <v>1224</v>
      </c>
      <c r="AO9" s="51" t="s">
        <v>1160</v>
      </c>
      <c r="AP9" s="58">
        <v>4500</v>
      </c>
      <c r="AQ9" s="51" t="s">
        <v>3</v>
      </c>
      <c r="AR9" s="55" t="s">
        <v>1282</v>
      </c>
      <c r="AS9" s="51"/>
      <c r="AT9" s="51" t="s">
        <v>1227</v>
      </c>
      <c r="AU9" s="51" t="s">
        <v>964</v>
      </c>
      <c r="AV9" s="51" t="s">
        <v>1247</v>
      </c>
      <c r="AW9" s="51" t="s">
        <v>1283</v>
      </c>
      <c r="AX9" s="51"/>
      <c r="AY9" s="51"/>
      <c r="AZ9" s="51"/>
      <c r="BA9" s="51"/>
      <c r="BB9" s="51"/>
      <c r="BC9" s="51"/>
      <c r="BD9" s="51"/>
      <c r="BE9" s="51"/>
      <c r="BF9" s="51"/>
      <c r="BG9" s="51"/>
      <c r="BH9" s="51"/>
      <c r="BI9" s="51"/>
      <c r="BJ9" s="51"/>
      <c r="BK9" s="51"/>
      <c r="BL9" s="51"/>
      <c r="BM9" s="51"/>
      <c r="BN9" s="51"/>
      <c r="BO9" s="51"/>
      <c r="BP9" s="51"/>
      <c r="BQ9" s="51"/>
      <c r="BR9" s="51"/>
      <c r="BS9" s="51"/>
      <c r="BT9" s="51"/>
      <c r="BU9" s="51"/>
      <c r="BV9" s="51"/>
      <c r="BW9" s="51"/>
      <c r="BX9" s="51"/>
      <c r="BY9" s="51"/>
      <c r="BZ9" s="51"/>
      <c r="CA9" s="51"/>
      <c r="CB9" s="51"/>
      <c r="CC9" s="51"/>
      <c r="CD9" s="51"/>
      <c r="CE9" s="51"/>
      <c r="CF9" s="51"/>
      <c r="CG9" s="51"/>
      <c r="CH9" s="51"/>
      <c r="CI9" s="51"/>
      <c r="CJ9" s="51"/>
      <c r="CK9" s="51"/>
      <c r="CL9" s="51"/>
      <c r="CM9" s="51"/>
      <c r="CN9" s="51"/>
      <c r="CO9" s="51"/>
      <c r="CP9" s="51"/>
      <c r="CQ9" s="51"/>
      <c r="CR9" s="51"/>
      <c r="CS9" s="51"/>
      <c r="CT9" s="51"/>
      <c r="CU9" s="51"/>
      <c r="CV9" s="51"/>
      <c r="CW9" s="51"/>
      <c r="CX9" s="51"/>
      <c r="CY9" s="51"/>
      <c r="CZ9" s="51"/>
      <c r="DA9" s="51"/>
      <c r="DB9" s="51"/>
      <c r="DC9" s="51"/>
      <c r="DD9" s="51"/>
      <c r="DE9" s="51"/>
      <c r="DF9" s="51"/>
      <c r="DG9" s="51"/>
      <c r="DH9" s="51"/>
      <c r="DI9" s="51"/>
      <c r="DJ9" s="51"/>
      <c r="DK9" s="51"/>
      <c r="DL9" s="51"/>
      <c r="DM9" s="51"/>
      <c r="DN9" s="51"/>
      <c r="DO9" s="51"/>
      <c r="DP9" s="51"/>
      <c r="DQ9" s="51"/>
      <c r="DR9" s="51"/>
      <c r="DS9" s="51"/>
      <c r="DT9" s="51"/>
      <c r="DU9" s="51"/>
      <c r="DV9" s="51"/>
      <c r="DW9" s="51"/>
      <c r="DX9" s="51"/>
      <c r="DY9" s="51"/>
      <c r="DZ9" s="51"/>
      <c r="EA9" s="51"/>
      <c r="EB9" s="51"/>
      <c r="EC9" s="51"/>
      <c r="ED9" s="51"/>
      <c r="EE9" s="51"/>
      <c r="EF9" s="51"/>
      <c r="EG9" s="51"/>
      <c r="EH9" s="51"/>
      <c r="EI9" s="51"/>
      <c r="EJ9" s="51"/>
      <c r="EK9" s="51"/>
      <c r="EL9" s="51"/>
      <c r="EM9" s="51"/>
      <c r="EN9" s="51"/>
      <c r="EO9" s="51"/>
      <c r="EP9" s="51"/>
      <c r="EQ9" s="51"/>
      <c r="ER9" s="51"/>
      <c r="ES9" s="51"/>
      <c r="ET9" s="51"/>
      <c r="EU9" s="51"/>
      <c r="EV9" s="51"/>
      <c r="EW9" s="51"/>
      <c r="EX9" s="51"/>
      <c r="EY9" s="51"/>
      <c r="EZ9" s="51"/>
      <c r="FA9" s="51"/>
      <c r="FB9" s="51"/>
      <c r="FC9" s="51"/>
      <c r="FD9" s="51"/>
      <c r="FE9" s="51"/>
      <c r="FF9" s="51"/>
      <c r="FG9" s="51"/>
      <c r="FH9" s="51"/>
      <c r="FI9" s="51"/>
      <c r="FJ9" s="51"/>
      <c r="FK9" s="51"/>
      <c r="FL9" s="51"/>
      <c r="FM9" s="51"/>
      <c r="FN9" s="51"/>
    </row>
    <row r="10" spans="1:170" s="59" customFormat="1" ht="116.1" hidden="1">
      <c r="A10" s="50">
        <v>17</v>
      </c>
      <c r="B10" s="61">
        <v>46036.460659722201</v>
      </c>
      <c r="C10" s="61">
        <v>46036.534895833298</v>
      </c>
      <c r="D10" s="49" t="s">
        <v>1284</v>
      </c>
      <c r="E10" s="49" t="s">
        <v>1285</v>
      </c>
      <c r="F10" s="49" t="s">
        <v>1286</v>
      </c>
      <c r="G10" s="49" t="s">
        <v>159</v>
      </c>
      <c r="H10" s="50" t="s">
        <v>1287</v>
      </c>
      <c r="I10" s="50" t="s">
        <v>1288</v>
      </c>
      <c r="J10" s="70" t="s">
        <v>1154</v>
      </c>
      <c r="K10" s="69"/>
      <c r="L10" s="50" t="s">
        <v>1191</v>
      </c>
      <c r="M10" s="50"/>
      <c r="N10" s="50"/>
      <c r="O10" s="49" t="s">
        <v>1169</v>
      </c>
      <c r="P10" s="73" t="s">
        <v>1289</v>
      </c>
      <c r="Q10" s="70"/>
      <c r="R10" s="50" t="s">
        <v>15</v>
      </c>
      <c r="S10" s="50"/>
      <c r="T10" s="50"/>
      <c r="U10" s="69"/>
      <c r="V10" s="63">
        <v>46076</v>
      </c>
      <c r="W10" s="62" t="s">
        <v>1193</v>
      </c>
      <c r="X10" s="70"/>
      <c r="Y10" s="62" t="s">
        <v>1290</v>
      </c>
      <c r="Z10" s="62" t="s">
        <v>1291</v>
      </c>
      <c r="AA10" s="64" t="s">
        <v>1292</v>
      </c>
      <c r="AB10" s="62" t="s">
        <v>1293</v>
      </c>
      <c r="AC10" s="62" t="s">
        <v>1294</v>
      </c>
      <c r="AD10" s="64" t="s">
        <v>1295</v>
      </c>
      <c r="AE10" s="62" t="s">
        <v>1296</v>
      </c>
      <c r="AF10" s="62" t="s">
        <v>1297</v>
      </c>
      <c r="AG10" s="62" t="s">
        <v>1298</v>
      </c>
      <c r="AH10" s="49" t="s">
        <v>1299</v>
      </c>
      <c r="AI10" s="49" t="s">
        <v>536</v>
      </c>
      <c r="AJ10" s="49" t="s">
        <v>494</v>
      </c>
      <c r="AK10" s="62" t="s">
        <v>1300</v>
      </c>
      <c r="AL10" s="62" t="s">
        <v>1301</v>
      </c>
      <c r="AM10" s="65" t="s">
        <v>1302</v>
      </c>
      <c r="AN10" s="51" t="s">
        <v>1303</v>
      </c>
      <c r="AO10" s="51"/>
      <c r="AP10" s="58"/>
      <c r="AQ10" s="51" t="s">
        <v>2</v>
      </c>
      <c r="AR10" s="55" t="s">
        <v>1304</v>
      </c>
      <c r="AS10" s="51" t="s">
        <v>962</v>
      </c>
      <c r="AT10" s="51" t="s">
        <v>1227</v>
      </c>
      <c r="AU10" s="51" t="s">
        <v>964</v>
      </c>
      <c r="AV10" s="51" t="s">
        <v>1247</v>
      </c>
      <c r="AW10" s="51" t="s">
        <v>1283</v>
      </c>
      <c r="AX10" s="51"/>
      <c r="AY10" s="51"/>
      <c r="AZ10" s="51"/>
      <c r="BA10" s="51"/>
      <c r="BB10" s="51"/>
      <c r="BC10" s="51"/>
      <c r="BD10" s="51"/>
      <c r="BE10" s="51"/>
      <c r="BF10" s="51"/>
      <c r="BG10" s="51"/>
      <c r="BH10" s="51"/>
      <c r="BI10" s="51"/>
      <c r="BJ10" s="51"/>
      <c r="BK10" s="51"/>
      <c r="BL10" s="51"/>
      <c r="BM10" s="51"/>
      <c r="BN10" s="51"/>
      <c r="BO10" s="51"/>
      <c r="BP10" s="51"/>
      <c r="BQ10" s="51"/>
      <c r="BR10" s="51"/>
      <c r="BS10" s="51"/>
      <c r="BT10" s="51"/>
      <c r="BU10" s="51"/>
      <c r="BV10" s="51"/>
      <c r="BW10" s="51"/>
      <c r="BX10" s="51"/>
      <c r="BY10" s="51"/>
      <c r="BZ10" s="51"/>
      <c r="CA10" s="51"/>
      <c r="CB10" s="51"/>
      <c r="CC10" s="51"/>
      <c r="CD10" s="51"/>
      <c r="CE10" s="51"/>
      <c r="CF10" s="51"/>
      <c r="CG10" s="51"/>
      <c r="CH10" s="51"/>
      <c r="CI10" s="51"/>
      <c r="CJ10" s="51"/>
      <c r="CK10" s="51"/>
      <c r="CL10" s="51"/>
      <c r="CM10" s="51"/>
      <c r="CN10" s="51"/>
      <c r="CO10" s="51"/>
      <c r="CP10" s="51"/>
      <c r="CQ10" s="51"/>
      <c r="CR10" s="51"/>
      <c r="CS10" s="51"/>
      <c r="CT10" s="51"/>
      <c r="CU10" s="51"/>
      <c r="CV10" s="51"/>
      <c r="CW10" s="51"/>
      <c r="CX10" s="51"/>
      <c r="CY10" s="51"/>
      <c r="CZ10" s="51"/>
      <c r="DA10" s="51"/>
      <c r="DB10" s="51"/>
      <c r="DC10" s="51"/>
      <c r="DD10" s="51"/>
      <c r="DE10" s="51"/>
      <c r="DF10" s="51"/>
      <c r="DG10" s="51"/>
      <c r="DH10" s="51"/>
      <c r="DI10" s="51"/>
      <c r="DJ10" s="51"/>
      <c r="DK10" s="51"/>
      <c r="DL10" s="51"/>
      <c r="DM10" s="51"/>
      <c r="DN10" s="51"/>
      <c r="DO10" s="51"/>
      <c r="DP10" s="51"/>
      <c r="DQ10" s="51"/>
      <c r="DR10" s="51"/>
      <c r="DS10" s="51"/>
      <c r="DT10" s="51"/>
      <c r="DU10" s="51"/>
      <c r="DV10" s="51"/>
      <c r="DW10" s="51"/>
      <c r="DX10" s="51"/>
      <c r="DY10" s="51"/>
      <c r="DZ10" s="51"/>
      <c r="EA10" s="51"/>
      <c r="EB10" s="51"/>
      <c r="EC10" s="51"/>
      <c r="ED10" s="51"/>
      <c r="EE10" s="51"/>
      <c r="EF10" s="51"/>
      <c r="EG10" s="51"/>
      <c r="EH10" s="51"/>
      <c r="EI10" s="51"/>
      <c r="EJ10" s="51"/>
      <c r="EK10" s="51"/>
      <c r="EL10" s="51"/>
      <c r="EM10" s="51"/>
      <c r="EN10" s="51"/>
      <c r="EO10" s="51"/>
      <c r="EP10" s="51"/>
      <c r="EQ10" s="51"/>
      <c r="ER10" s="51"/>
      <c r="ES10" s="51"/>
      <c r="ET10" s="51"/>
      <c r="EU10" s="51"/>
      <c r="EV10" s="51"/>
      <c r="EW10" s="51"/>
      <c r="EX10" s="51"/>
      <c r="EY10" s="51"/>
      <c r="EZ10" s="51"/>
      <c r="FA10" s="51"/>
      <c r="FB10" s="51"/>
      <c r="FC10" s="51"/>
      <c r="FD10" s="51"/>
      <c r="FE10" s="51"/>
      <c r="FF10" s="51"/>
      <c r="FG10" s="51"/>
      <c r="FH10" s="51"/>
      <c r="FI10" s="51"/>
      <c r="FJ10" s="51"/>
      <c r="FK10" s="51"/>
      <c r="FL10" s="51"/>
      <c r="FM10" s="51"/>
      <c r="FN10" s="51"/>
    </row>
    <row r="11" spans="1:170" s="59" customFormat="1" ht="304.5" hidden="1">
      <c r="A11" s="50">
        <v>18</v>
      </c>
      <c r="B11" s="61">
        <v>46036.650069444397</v>
      </c>
      <c r="C11" s="61">
        <v>46036.730034722197</v>
      </c>
      <c r="D11" s="49" t="s">
        <v>607</v>
      </c>
      <c r="E11" s="49" t="s">
        <v>608</v>
      </c>
      <c r="F11" s="49" t="s">
        <v>1305</v>
      </c>
      <c r="G11" s="49" t="s">
        <v>1306</v>
      </c>
      <c r="H11" s="50" t="s">
        <v>1287</v>
      </c>
      <c r="I11" s="50" t="s">
        <v>1307</v>
      </c>
      <c r="J11" s="70" t="s">
        <v>1154</v>
      </c>
      <c r="K11" s="69"/>
      <c r="L11" s="50"/>
      <c r="M11" s="50"/>
      <c r="N11" s="50" t="s">
        <v>57</v>
      </c>
      <c r="O11" s="49" t="s">
        <v>709</v>
      </c>
      <c r="P11" s="73" t="s">
        <v>1308</v>
      </c>
      <c r="Q11" s="70"/>
      <c r="R11" s="50" t="s">
        <v>15</v>
      </c>
      <c r="S11" s="50"/>
      <c r="T11" s="50"/>
      <c r="U11" s="69"/>
      <c r="V11" s="63">
        <v>46112</v>
      </c>
      <c r="W11" s="62" t="s">
        <v>1309</v>
      </c>
      <c r="X11" s="70"/>
      <c r="Y11" s="62" t="s">
        <v>1310</v>
      </c>
      <c r="Z11" s="62" t="s">
        <v>1311</v>
      </c>
      <c r="AA11" s="64" t="s">
        <v>1312</v>
      </c>
      <c r="AB11" s="62" t="s">
        <v>1313</v>
      </c>
      <c r="AC11" s="62" t="s">
        <v>1314</v>
      </c>
      <c r="AD11" s="64" t="s">
        <v>1315</v>
      </c>
      <c r="AE11" s="62" t="s">
        <v>1316</v>
      </c>
      <c r="AF11" s="62" t="s">
        <v>1317</v>
      </c>
      <c r="AG11" s="62" t="s">
        <v>1318</v>
      </c>
      <c r="AH11" s="49" t="s">
        <v>1181</v>
      </c>
      <c r="AI11" s="49" t="s">
        <v>494</v>
      </c>
      <c r="AJ11" s="49" t="s">
        <v>494</v>
      </c>
      <c r="AK11" s="62" t="s">
        <v>1319</v>
      </c>
      <c r="AL11" s="62" t="s">
        <v>1320</v>
      </c>
      <c r="AM11" s="65" t="s">
        <v>1321</v>
      </c>
      <c r="AN11" s="51">
        <v>1</v>
      </c>
      <c r="AO11" s="51" t="s">
        <v>1160</v>
      </c>
      <c r="AP11" s="58">
        <v>8500</v>
      </c>
      <c r="AQ11" s="51"/>
      <c r="AR11" s="55" t="s">
        <v>1322</v>
      </c>
      <c r="AS11" s="51"/>
      <c r="AT11" s="51" t="s">
        <v>1227</v>
      </c>
      <c r="AU11" s="51" t="s">
        <v>964</v>
      </c>
      <c r="AV11" s="51"/>
      <c r="AW11" s="51" t="s">
        <v>1283</v>
      </c>
      <c r="AX11" s="51"/>
      <c r="AY11" s="51"/>
      <c r="AZ11" s="51"/>
      <c r="BA11" s="51"/>
      <c r="BB11" s="51"/>
      <c r="BC11" s="51"/>
      <c r="BD11" s="51"/>
      <c r="BE11" s="51"/>
      <c r="BF11" s="51"/>
      <c r="BG11" s="51"/>
      <c r="BH11" s="51"/>
      <c r="BI11" s="51"/>
      <c r="BJ11" s="51"/>
      <c r="BK11" s="51"/>
      <c r="BL11" s="51"/>
      <c r="BM11" s="51"/>
      <c r="BN11" s="51"/>
      <c r="BO11" s="51"/>
      <c r="BP11" s="51"/>
      <c r="BQ11" s="51"/>
      <c r="BR11" s="51"/>
      <c r="BS11" s="51"/>
      <c r="BT11" s="51"/>
      <c r="BU11" s="51"/>
      <c r="BV11" s="51"/>
      <c r="BW11" s="51"/>
      <c r="BX11" s="51"/>
      <c r="BY11" s="51"/>
      <c r="BZ11" s="51"/>
      <c r="CA11" s="51"/>
      <c r="CB11" s="51"/>
      <c r="CC11" s="51"/>
      <c r="CD11" s="51"/>
      <c r="CE11" s="51"/>
      <c r="CF11" s="51"/>
      <c r="CG11" s="51"/>
      <c r="CH11" s="51"/>
      <c r="CI11" s="51"/>
      <c r="CJ11" s="51"/>
      <c r="CK11" s="51"/>
      <c r="CL11" s="51"/>
      <c r="CM11" s="51"/>
      <c r="CN11" s="51"/>
      <c r="CO11" s="51"/>
      <c r="CP11" s="51"/>
      <c r="CQ11" s="51"/>
      <c r="CR11" s="51"/>
      <c r="CS11" s="51"/>
      <c r="CT11" s="51"/>
      <c r="CU11" s="51"/>
      <c r="CV11" s="51"/>
      <c r="CW11" s="51"/>
      <c r="CX11" s="51"/>
      <c r="CY11" s="51"/>
      <c r="CZ11" s="51"/>
      <c r="DA11" s="51"/>
      <c r="DB11" s="51"/>
      <c r="DC11" s="51"/>
      <c r="DD11" s="51"/>
      <c r="DE11" s="51"/>
      <c r="DF11" s="51"/>
      <c r="DG11" s="51"/>
      <c r="DH11" s="51"/>
      <c r="DI11" s="51"/>
      <c r="DJ11" s="51"/>
      <c r="DK11" s="51"/>
      <c r="DL11" s="51"/>
      <c r="DM11" s="51"/>
      <c r="DN11" s="51"/>
      <c r="DO11" s="51"/>
      <c r="DP11" s="51"/>
      <c r="DQ11" s="51"/>
      <c r="DR11" s="51"/>
      <c r="DS11" s="51"/>
      <c r="DT11" s="51"/>
      <c r="DU11" s="51"/>
      <c r="DV11" s="51"/>
      <c r="DW11" s="51"/>
      <c r="DX11" s="51"/>
      <c r="DY11" s="51"/>
      <c r="DZ11" s="51"/>
      <c r="EA11" s="51"/>
      <c r="EB11" s="51"/>
      <c r="EC11" s="51"/>
      <c r="ED11" s="51"/>
      <c r="EE11" s="51"/>
      <c r="EF11" s="51"/>
      <c r="EG11" s="51"/>
      <c r="EH11" s="51"/>
      <c r="EI11" s="51"/>
      <c r="EJ11" s="51"/>
      <c r="EK11" s="51"/>
      <c r="EL11" s="51"/>
      <c r="EM11" s="51"/>
      <c r="EN11" s="51"/>
      <c r="EO11" s="51"/>
      <c r="EP11" s="51"/>
      <c r="EQ11" s="51"/>
      <c r="ER11" s="51"/>
      <c r="ES11" s="51"/>
      <c r="ET11" s="51"/>
      <c r="EU11" s="51"/>
      <c r="EV11" s="51"/>
      <c r="EW11" s="51"/>
      <c r="EX11" s="51"/>
      <c r="EY11" s="51"/>
      <c r="EZ11" s="51"/>
      <c r="FA11" s="51"/>
      <c r="FB11" s="51"/>
      <c r="FC11" s="51"/>
      <c r="FD11" s="51"/>
      <c r="FE11" s="51"/>
      <c r="FF11" s="51"/>
      <c r="FG11" s="51"/>
      <c r="FH11" s="51"/>
      <c r="FI11" s="51"/>
      <c r="FJ11" s="51"/>
      <c r="FK11" s="51"/>
      <c r="FL11" s="51"/>
      <c r="FM11" s="51"/>
      <c r="FN11" s="51"/>
    </row>
    <row r="12" spans="1:170" s="59" customFormat="1" ht="304.5" hidden="1">
      <c r="A12" s="50">
        <v>19</v>
      </c>
      <c r="B12" s="61">
        <v>46036.730115740698</v>
      </c>
      <c r="C12" s="61">
        <v>46036.767407407402</v>
      </c>
      <c r="D12" s="49" t="s">
        <v>607</v>
      </c>
      <c r="E12" s="49" t="s">
        <v>608</v>
      </c>
      <c r="F12" s="49" t="s">
        <v>1323</v>
      </c>
      <c r="G12" s="49" t="s">
        <v>1306</v>
      </c>
      <c r="H12" s="50" t="s">
        <v>1287</v>
      </c>
      <c r="I12" s="50" t="s">
        <v>1324</v>
      </c>
      <c r="J12" s="70" t="s">
        <v>1154</v>
      </c>
      <c r="K12" s="69"/>
      <c r="L12" s="50"/>
      <c r="M12" s="50"/>
      <c r="N12" s="50" t="s">
        <v>57</v>
      </c>
      <c r="O12" s="49" t="s">
        <v>709</v>
      </c>
      <c r="P12" s="73" t="s">
        <v>1325</v>
      </c>
      <c r="Q12" s="70"/>
      <c r="R12" s="50" t="s">
        <v>15</v>
      </c>
      <c r="S12" s="50"/>
      <c r="T12" s="50"/>
      <c r="U12" s="69"/>
      <c r="V12" s="63">
        <v>46081</v>
      </c>
      <c r="W12" s="62" t="s">
        <v>1326</v>
      </c>
      <c r="X12" s="70"/>
      <c r="Y12" s="62" t="s">
        <v>1327</v>
      </c>
      <c r="Z12" s="62" t="s">
        <v>1311</v>
      </c>
      <c r="AA12" s="64" t="s">
        <v>1328</v>
      </c>
      <c r="AB12" s="62" t="s">
        <v>1327</v>
      </c>
      <c r="AC12" s="62" t="s">
        <v>1314</v>
      </c>
      <c r="AD12" s="64" t="s">
        <v>1315</v>
      </c>
      <c r="AE12" s="62" t="s">
        <v>1316</v>
      </c>
      <c r="AF12" s="62" t="s">
        <v>1317</v>
      </c>
      <c r="AG12" s="62" t="s">
        <v>1329</v>
      </c>
      <c r="AH12" s="49" t="s">
        <v>1181</v>
      </c>
      <c r="AI12" s="49" t="s">
        <v>494</v>
      </c>
      <c r="AJ12" s="49" t="s">
        <v>494</v>
      </c>
      <c r="AK12" s="62" t="s">
        <v>1319</v>
      </c>
      <c r="AL12" s="62" t="s">
        <v>1320</v>
      </c>
      <c r="AM12" s="65" t="s">
        <v>1330</v>
      </c>
      <c r="AN12" s="51">
        <v>1</v>
      </c>
      <c r="AO12" s="51"/>
      <c r="AP12" s="58"/>
      <c r="AQ12" s="51" t="s">
        <v>3</v>
      </c>
      <c r="AR12" s="55" t="s">
        <v>1331</v>
      </c>
      <c r="AS12" s="51" t="s">
        <v>962</v>
      </c>
      <c r="AT12" s="55" t="s">
        <v>1332</v>
      </c>
      <c r="AU12" s="51" t="s">
        <v>1228</v>
      </c>
      <c r="AV12" s="51" t="s">
        <v>1247</v>
      </c>
      <c r="AW12" s="51" t="s">
        <v>1283</v>
      </c>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row>
    <row r="13" spans="1:170" s="9" customFormat="1" ht="304.5" hidden="1">
      <c r="A13" s="50">
        <v>20</v>
      </c>
      <c r="B13" s="61">
        <v>46036.767638888901</v>
      </c>
      <c r="C13" s="61">
        <v>46036.774097222202</v>
      </c>
      <c r="D13" s="49" t="s">
        <v>607</v>
      </c>
      <c r="E13" s="49" t="s">
        <v>608</v>
      </c>
      <c r="F13" s="49" t="s">
        <v>1333</v>
      </c>
      <c r="G13" s="49" t="s">
        <v>1334</v>
      </c>
      <c r="H13" s="50" t="s">
        <v>1287</v>
      </c>
      <c r="I13" s="50" t="s">
        <v>1324</v>
      </c>
      <c r="J13" s="70" t="s">
        <v>1154</v>
      </c>
      <c r="K13" s="69"/>
      <c r="L13" s="50" t="s">
        <v>1168</v>
      </c>
      <c r="M13" s="50"/>
      <c r="N13" s="50"/>
      <c r="O13" s="49" t="s">
        <v>1169</v>
      </c>
      <c r="P13" s="73" t="s">
        <v>1335</v>
      </c>
      <c r="Q13" s="70"/>
      <c r="R13" s="50" t="s">
        <v>15</v>
      </c>
      <c r="S13" s="50"/>
      <c r="T13" s="50"/>
      <c r="U13" s="69"/>
      <c r="V13" s="63">
        <v>46112</v>
      </c>
      <c r="W13" s="62" t="s">
        <v>1336</v>
      </c>
      <c r="X13" s="70"/>
      <c r="Y13" s="62" t="s">
        <v>1337</v>
      </c>
      <c r="Z13" s="62" t="s">
        <v>1338</v>
      </c>
      <c r="AA13" s="64" t="s">
        <v>1339</v>
      </c>
      <c r="AB13" s="62" t="s">
        <v>1340</v>
      </c>
      <c r="AC13" s="62" t="s">
        <v>1341</v>
      </c>
      <c r="AD13" s="64" t="s">
        <v>1342</v>
      </c>
      <c r="AE13" s="62" t="s">
        <v>1342</v>
      </c>
      <c r="AF13" s="62" t="s">
        <v>1343</v>
      </c>
      <c r="AG13" s="62" t="s">
        <v>1344</v>
      </c>
      <c r="AH13" s="49" t="s">
        <v>1181</v>
      </c>
      <c r="AI13" s="49" t="s">
        <v>494</v>
      </c>
      <c r="AJ13" s="49" t="s">
        <v>494</v>
      </c>
      <c r="AK13" s="62" t="s">
        <v>1319</v>
      </c>
      <c r="AL13" s="62" t="s">
        <v>1320</v>
      </c>
      <c r="AM13" s="65" t="s">
        <v>1345</v>
      </c>
      <c r="AU13" s="9" t="s">
        <v>1326</v>
      </c>
    </row>
    <row r="14" spans="1:170" ht="304.5" hidden="1">
      <c r="A14" s="50">
        <v>21</v>
      </c>
      <c r="B14" s="61">
        <v>46036.774143518502</v>
      </c>
      <c r="C14" s="61">
        <v>46036.779120370396</v>
      </c>
      <c r="D14" s="49" t="s">
        <v>607</v>
      </c>
      <c r="E14" s="49" t="s">
        <v>608</v>
      </c>
      <c r="F14" s="49" t="s">
        <v>1346</v>
      </c>
      <c r="G14" s="49" t="s">
        <v>1306</v>
      </c>
      <c r="H14" s="50" t="s">
        <v>1287</v>
      </c>
      <c r="I14" s="50" t="s">
        <v>1324</v>
      </c>
      <c r="J14" s="70" t="s">
        <v>1154</v>
      </c>
      <c r="K14" s="69"/>
      <c r="L14" s="50" t="s">
        <v>1168</v>
      </c>
      <c r="M14" s="50"/>
      <c r="N14" s="50"/>
      <c r="O14" s="49" t="s">
        <v>1169</v>
      </c>
      <c r="P14" s="73" t="s">
        <v>1335</v>
      </c>
      <c r="Q14" s="70"/>
      <c r="R14" s="50" t="s">
        <v>15</v>
      </c>
      <c r="S14" s="50"/>
      <c r="T14" s="50"/>
      <c r="U14" s="69"/>
      <c r="V14" s="63">
        <v>46112</v>
      </c>
      <c r="W14" s="62" t="s">
        <v>1347</v>
      </c>
      <c r="X14" s="70"/>
      <c r="Y14" s="62" t="s">
        <v>1348</v>
      </c>
      <c r="Z14" s="62" t="s">
        <v>1349</v>
      </c>
      <c r="AA14" s="64" t="s">
        <v>1350</v>
      </c>
      <c r="AB14" s="62" t="s">
        <v>1348</v>
      </c>
      <c r="AC14" s="62" t="s">
        <v>1351</v>
      </c>
      <c r="AD14" s="64" t="s">
        <v>1352</v>
      </c>
      <c r="AE14" s="62" t="s">
        <v>1353</v>
      </c>
      <c r="AF14" s="62" t="s">
        <v>1317</v>
      </c>
      <c r="AG14" s="62" t="s">
        <v>1354</v>
      </c>
      <c r="AH14" s="49" t="s">
        <v>1181</v>
      </c>
      <c r="AI14" s="49" t="s">
        <v>494</v>
      </c>
      <c r="AJ14" s="49" t="s">
        <v>494</v>
      </c>
      <c r="AK14" s="62" t="s">
        <v>1319</v>
      </c>
      <c r="AL14" s="62" t="s">
        <v>1320</v>
      </c>
      <c r="AM14" s="65" t="s">
        <v>1355</v>
      </c>
      <c r="AN14" s="51">
        <v>1</v>
      </c>
      <c r="AP14" s="58"/>
      <c r="AQ14" s="51" t="s">
        <v>3</v>
      </c>
      <c r="AR14" s="51"/>
      <c r="AS14" s="51" t="s">
        <v>962</v>
      </c>
      <c r="AT14" s="51" t="s">
        <v>64</v>
      </c>
      <c r="AU14" s="51" t="s">
        <v>964</v>
      </c>
      <c r="AW14" s="51" t="s">
        <v>1248</v>
      </c>
    </row>
    <row r="15" spans="1:170" ht="217.5">
      <c r="A15" s="45">
        <v>22</v>
      </c>
      <c r="B15" s="53">
        <v>46042.586782407401</v>
      </c>
      <c r="C15" s="53">
        <v>46042.665289351797</v>
      </c>
      <c r="D15" s="48" t="s">
        <v>888</v>
      </c>
      <c r="E15" s="48" t="s">
        <v>889</v>
      </c>
      <c r="F15" s="48" t="s">
        <v>1356</v>
      </c>
      <c r="G15" s="48" t="s">
        <v>134</v>
      </c>
      <c r="H15" s="45" t="s">
        <v>1287</v>
      </c>
      <c r="I15" s="45" t="s">
        <v>1357</v>
      </c>
      <c r="J15" s="70"/>
      <c r="K15" s="69"/>
      <c r="L15" s="45"/>
      <c r="M15" s="45"/>
      <c r="N15" s="45" t="s">
        <v>243</v>
      </c>
      <c r="O15" s="48" t="s">
        <v>709</v>
      </c>
      <c r="P15" s="73" t="s">
        <v>1358</v>
      </c>
      <c r="Q15" s="70"/>
      <c r="R15" s="45" t="s">
        <v>14</v>
      </c>
      <c r="S15" s="45">
        <v>75411</v>
      </c>
      <c r="T15" s="45"/>
      <c r="U15" s="76"/>
      <c r="V15" s="54">
        <v>46063</v>
      </c>
      <c r="W15" s="56" t="s">
        <v>1359</v>
      </c>
      <c r="X15" s="70"/>
      <c r="Y15" s="56" t="s">
        <v>1360</v>
      </c>
      <c r="Z15" s="56" t="s">
        <v>1361</v>
      </c>
      <c r="AA15" s="57" t="s">
        <v>1362</v>
      </c>
      <c r="AB15" s="56" t="s">
        <v>1363</v>
      </c>
      <c r="AC15" s="56" t="s">
        <v>1364</v>
      </c>
      <c r="AD15" s="57" t="s">
        <v>1365</v>
      </c>
      <c r="AE15" s="56" t="s">
        <v>1366</v>
      </c>
      <c r="AF15" s="56" t="s">
        <v>1367</v>
      </c>
      <c r="AG15" s="56" t="s">
        <v>1368</v>
      </c>
      <c r="AH15" s="48" t="s">
        <v>1369</v>
      </c>
      <c r="AI15" s="48" t="s">
        <v>494</v>
      </c>
      <c r="AJ15" s="48" t="s">
        <v>494</v>
      </c>
      <c r="AK15" s="56" t="s">
        <v>1370</v>
      </c>
      <c r="AL15" s="56" t="s">
        <v>1371</v>
      </c>
      <c r="AM15" s="60" t="s">
        <v>1372</v>
      </c>
      <c r="AP15" s="58"/>
      <c r="AT15" s="51" t="s">
        <v>62</v>
      </c>
      <c r="AU15" s="51" t="s">
        <v>560</v>
      </c>
    </row>
    <row r="16" spans="1:170" ht="188.45" hidden="1">
      <c r="A16" s="45">
        <v>23</v>
      </c>
      <c r="B16" s="53">
        <v>46042.744837963</v>
      </c>
      <c r="C16" s="53">
        <v>46042.760972222197</v>
      </c>
      <c r="D16" s="48" t="s">
        <v>1164</v>
      </c>
      <c r="E16" s="48" t="s">
        <v>1165</v>
      </c>
      <c r="F16" s="48" t="s">
        <v>1373</v>
      </c>
      <c r="G16" s="48" t="s">
        <v>159</v>
      </c>
      <c r="H16" s="45" t="s">
        <v>160</v>
      </c>
      <c r="I16" s="45" t="s">
        <v>1374</v>
      </c>
      <c r="J16" s="70"/>
      <c r="K16" s="69"/>
      <c r="L16" s="45" t="s">
        <v>1168</v>
      </c>
      <c r="M16" s="45"/>
      <c r="N16" s="45"/>
      <c r="O16" s="48" t="s">
        <v>1169</v>
      </c>
      <c r="P16" s="73" t="s">
        <v>1375</v>
      </c>
      <c r="Q16" s="70"/>
      <c r="R16" s="45" t="s">
        <v>15</v>
      </c>
      <c r="S16" s="45"/>
      <c r="T16" s="45"/>
      <c r="U16" s="69"/>
      <c r="V16" s="54">
        <v>46112</v>
      </c>
      <c r="W16" s="56" t="s">
        <v>1376</v>
      </c>
      <c r="X16" s="70"/>
      <c r="Y16" s="56" t="s">
        <v>1377</v>
      </c>
      <c r="Z16" s="56" t="s">
        <v>1378</v>
      </c>
      <c r="AA16" s="57" t="s">
        <v>1379</v>
      </c>
      <c r="AB16" s="56" t="s">
        <v>1380</v>
      </c>
      <c r="AC16" s="56" t="s">
        <v>1381</v>
      </c>
      <c r="AD16" s="57" t="s">
        <v>1382</v>
      </c>
      <c r="AE16" s="56" t="s">
        <v>1383</v>
      </c>
      <c r="AF16" s="56" t="s">
        <v>1384</v>
      </c>
      <c r="AG16" s="56" t="s">
        <v>1385</v>
      </c>
      <c r="AH16" s="48" t="s">
        <v>1181</v>
      </c>
      <c r="AI16" s="48" t="s">
        <v>494</v>
      </c>
      <c r="AJ16" s="48" t="s">
        <v>536</v>
      </c>
      <c r="AK16" s="56" t="s">
        <v>1386</v>
      </c>
      <c r="AL16" s="56" t="s">
        <v>1387</v>
      </c>
      <c r="AM16" s="60" t="s">
        <v>1388</v>
      </c>
      <c r="AN16" s="51" t="s">
        <v>1389</v>
      </c>
      <c r="AP16" s="58"/>
      <c r="AQ16" s="51" t="s">
        <v>3</v>
      </c>
      <c r="AR16" s="51"/>
      <c r="AS16" s="51" t="s">
        <v>962</v>
      </c>
      <c r="AT16" s="51" t="s">
        <v>72</v>
      </c>
      <c r="AU16" s="51" t="s">
        <v>964</v>
      </c>
      <c r="AV16" s="51" t="s">
        <v>1247</v>
      </c>
      <c r="AW16" s="51" t="s">
        <v>1248</v>
      </c>
    </row>
    <row r="17" spans="1:50" ht="203.1" hidden="1">
      <c r="A17" s="45">
        <v>24</v>
      </c>
      <c r="B17" s="53">
        <v>46043.4691550926</v>
      </c>
      <c r="C17" s="53">
        <v>46043.537372685198</v>
      </c>
      <c r="D17" s="48" t="s">
        <v>1390</v>
      </c>
      <c r="E17" s="48" t="s">
        <v>1391</v>
      </c>
      <c r="F17" s="48" t="s">
        <v>1392</v>
      </c>
      <c r="G17" s="48" t="s">
        <v>159</v>
      </c>
      <c r="H17" s="45" t="s">
        <v>516</v>
      </c>
      <c r="I17" s="45" t="s">
        <v>1393</v>
      </c>
      <c r="J17" s="70"/>
      <c r="K17" s="69"/>
      <c r="L17" s="45" t="s">
        <v>54</v>
      </c>
      <c r="M17" s="45"/>
      <c r="N17" s="45"/>
      <c r="O17" s="48" t="s">
        <v>1169</v>
      </c>
      <c r="P17" s="73" t="s">
        <v>1394</v>
      </c>
      <c r="Q17" s="70"/>
      <c r="R17" s="45" t="s">
        <v>15</v>
      </c>
      <c r="S17" s="45"/>
      <c r="T17" s="45"/>
      <c r="U17" s="69"/>
      <c r="V17" s="54">
        <v>46087</v>
      </c>
      <c r="W17" s="56" t="s">
        <v>1395</v>
      </c>
      <c r="X17" s="70"/>
      <c r="Y17" s="56" t="s">
        <v>1396</v>
      </c>
      <c r="Z17" s="56" t="s">
        <v>1397</v>
      </c>
      <c r="AA17" s="57" t="s">
        <v>1398</v>
      </c>
      <c r="AB17" s="56" t="s">
        <v>1399</v>
      </c>
      <c r="AC17" s="56" t="s">
        <v>1400</v>
      </c>
      <c r="AD17" s="57" t="s">
        <v>1401</v>
      </c>
      <c r="AE17" s="56" t="s">
        <v>1402</v>
      </c>
      <c r="AF17" s="56" t="s">
        <v>1403</v>
      </c>
      <c r="AG17" s="56" t="s">
        <v>1404</v>
      </c>
      <c r="AH17" s="48" t="s">
        <v>1405</v>
      </c>
      <c r="AI17" s="48" t="s">
        <v>536</v>
      </c>
      <c r="AJ17" s="48" t="s">
        <v>494</v>
      </c>
      <c r="AK17" s="56" t="s">
        <v>1406</v>
      </c>
      <c r="AL17" s="56" t="s">
        <v>1407</v>
      </c>
      <c r="AM17" s="60" t="s">
        <v>1408</v>
      </c>
      <c r="AN17" s="51">
        <v>3</v>
      </c>
      <c r="AP17" s="58"/>
      <c r="AQ17" s="51" t="s">
        <v>2</v>
      </c>
      <c r="AR17" s="55" t="s">
        <v>1409</v>
      </c>
      <c r="AS17" s="51" t="s">
        <v>962</v>
      </c>
      <c r="AT17" s="55" t="s">
        <v>1410</v>
      </c>
      <c r="AU17" s="51" t="s">
        <v>964</v>
      </c>
      <c r="AV17" s="51" t="s">
        <v>1247</v>
      </c>
      <c r="AW17" s="51" t="s">
        <v>1248</v>
      </c>
    </row>
    <row r="18" spans="1:50" ht="29.1">
      <c r="A18" s="45"/>
      <c r="B18" s="53">
        <v>46045</v>
      </c>
      <c r="C18" s="53"/>
      <c r="D18" s="48"/>
      <c r="E18" s="48"/>
      <c r="F18" s="48" t="s">
        <v>1411</v>
      </c>
      <c r="G18" s="48" t="s">
        <v>1412</v>
      </c>
      <c r="H18" s="45"/>
      <c r="I18" s="45" t="s">
        <v>1413</v>
      </c>
      <c r="J18" s="70" t="s">
        <v>1154</v>
      </c>
      <c r="K18" s="69"/>
      <c r="L18" s="45"/>
      <c r="M18" s="45"/>
      <c r="N18" s="45"/>
      <c r="O18" s="48"/>
      <c r="P18" s="74" t="s">
        <v>1414</v>
      </c>
      <c r="Q18" s="70"/>
      <c r="R18" s="45" t="s">
        <v>15</v>
      </c>
      <c r="S18" s="45"/>
      <c r="T18" s="45"/>
      <c r="U18" s="69"/>
      <c r="V18" s="54"/>
      <c r="W18" s="48"/>
      <c r="X18" s="70"/>
      <c r="Y18" s="45" t="s">
        <v>1415</v>
      </c>
      <c r="Z18" s="9" t="s">
        <v>1416</v>
      </c>
      <c r="AA18" s="45"/>
      <c r="AB18" s="48"/>
      <c r="AC18" s="48"/>
      <c r="AD18" s="45"/>
      <c r="AE18" s="48"/>
      <c r="AF18" s="48"/>
      <c r="AG18" s="48"/>
      <c r="AH18" s="48"/>
      <c r="AI18" s="48"/>
      <c r="AJ18" s="48"/>
      <c r="AK18" s="48"/>
      <c r="AL18" s="48"/>
      <c r="AM18" s="48"/>
      <c r="AP18" s="58"/>
      <c r="AT18" s="51" t="s">
        <v>70</v>
      </c>
      <c r="AU18" s="51" t="s">
        <v>560</v>
      </c>
    </row>
    <row r="19" spans="1:50" ht="43.5" hidden="1">
      <c r="A19" s="45"/>
      <c r="B19" s="44">
        <v>46045</v>
      </c>
      <c r="C19" s="53"/>
      <c r="D19" s="48"/>
      <c r="E19" s="48"/>
      <c r="F19" s="48" t="s">
        <v>1417</v>
      </c>
      <c r="G19" s="48" t="s">
        <v>134</v>
      </c>
      <c r="H19" s="45"/>
      <c r="I19" s="45" t="s">
        <v>1418</v>
      </c>
      <c r="J19" s="70" t="s">
        <v>1154</v>
      </c>
      <c r="K19" s="69"/>
      <c r="L19" s="45"/>
      <c r="M19" s="45"/>
      <c r="N19" s="45"/>
      <c r="O19" s="48" t="s">
        <v>709</v>
      </c>
      <c r="P19" s="72" t="s">
        <v>1419</v>
      </c>
      <c r="Q19" s="70"/>
      <c r="R19" s="45" t="s">
        <v>15</v>
      </c>
      <c r="S19" s="45"/>
      <c r="T19" s="45"/>
      <c r="U19" s="69"/>
      <c r="V19" s="54"/>
      <c r="W19" s="48"/>
      <c r="X19" s="70"/>
      <c r="Y19" s="45" t="s">
        <v>1420</v>
      </c>
      <c r="Z19" s="9" t="s">
        <v>1157</v>
      </c>
      <c r="AA19" s="45"/>
      <c r="AB19" s="48"/>
      <c r="AC19" s="48"/>
      <c r="AD19" s="45"/>
      <c r="AE19" s="48"/>
      <c r="AF19" s="48"/>
      <c r="AG19" s="48"/>
      <c r="AH19" s="48"/>
      <c r="AI19" s="48"/>
      <c r="AJ19" s="48"/>
      <c r="AK19" s="48"/>
      <c r="AL19" s="48"/>
      <c r="AM19" s="48"/>
      <c r="AN19" s="51" t="s">
        <v>1389</v>
      </c>
      <c r="AP19" s="58"/>
      <c r="AQ19" s="51" t="s">
        <v>3</v>
      </c>
      <c r="AR19" s="51"/>
      <c r="AS19" s="51" t="s">
        <v>962</v>
      </c>
      <c r="AT19" s="51" t="s">
        <v>72</v>
      </c>
      <c r="AU19" s="51" t="s">
        <v>964</v>
      </c>
      <c r="AW19" s="51" t="s">
        <v>1283</v>
      </c>
    </row>
    <row r="20" spans="1:50" ht="101.45">
      <c r="A20" s="45"/>
      <c r="B20" s="53">
        <v>46045</v>
      </c>
      <c r="C20" s="53"/>
      <c r="D20" s="48"/>
      <c r="E20" s="48"/>
      <c r="F20" s="48" t="s">
        <v>1421</v>
      </c>
      <c r="G20" s="48" t="s">
        <v>107</v>
      </c>
      <c r="H20" s="45"/>
      <c r="I20" s="45" t="s">
        <v>1422</v>
      </c>
      <c r="J20" s="70" t="s">
        <v>1154</v>
      </c>
      <c r="K20" s="69"/>
      <c r="L20" s="45"/>
      <c r="M20" s="45"/>
      <c r="N20" s="45"/>
      <c r="O20" s="48" t="s">
        <v>1423</v>
      </c>
      <c r="P20" s="74" t="s">
        <v>1424</v>
      </c>
      <c r="Q20" s="70"/>
      <c r="R20" s="45" t="s">
        <v>15</v>
      </c>
      <c r="S20" s="45"/>
      <c r="T20" s="45"/>
      <c r="U20" s="69"/>
      <c r="V20" s="54"/>
      <c r="W20" s="48"/>
      <c r="X20" s="70"/>
      <c r="Y20" s="45" t="s">
        <v>1425</v>
      </c>
      <c r="Z20" s="45" t="s">
        <v>1426</v>
      </c>
      <c r="AA20" s="45"/>
      <c r="AB20" s="48"/>
      <c r="AC20" s="48"/>
      <c r="AD20" s="45"/>
      <c r="AE20" s="48"/>
      <c r="AF20" s="48"/>
      <c r="AG20" s="48"/>
      <c r="AH20" s="48"/>
      <c r="AI20" s="48"/>
      <c r="AJ20" s="48"/>
      <c r="AK20" s="48"/>
      <c r="AL20" s="48"/>
      <c r="AM20" s="48"/>
      <c r="AP20" s="58"/>
      <c r="AT20" s="51" t="s">
        <v>720</v>
      </c>
      <c r="AU20" s="51" t="s">
        <v>560</v>
      </c>
    </row>
    <row r="21" spans="1:50" ht="101.45" hidden="1">
      <c r="A21" s="45"/>
      <c r="B21" s="53">
        <v>46045</v>
      </c>
      <c r="C21" s="53"/>
      <c r="D21" s="48"/>
      <c r="E21" s="48"/>
      <c r="F21" s="48" t="s">
        <v>1421</v>
      </c>
      <c r="G21" s="48" t="s">
        <v>159</v>
      </c>
      <c r="H21" s="45"/>
      <c r="I21" s="45" t="s">
        <v>1427</v>
      </c>
      <c r="J21" s="70" t="s">
        <v>1154</v>
      </c>
      <c r="K21" s="69"/>
      <c r="L21" s="45"/>
      <c r="M21" s="45"/>
      <c r="N21" s="45"/>
      <c r="O21" s="48" t="s">
        <v>1169</v>
      </c>
      <c r="P21" s="74" t="s">
        <v>1428</v>
      </c>
      <c r="Q21" s="70"/>
      <c r="R21" s="45" t="s">
        <v>15</v>
      </c>
      <c r="S21" s="45"/>
      <c r="T21" s="45"/>
      <c r="U21" s="69"/>
      <c r="V21" s="54"/>
      <c r="W21" s="48"/>
      <c r="X21" s="70"/>
      <c r="Y21" s="45" t="s">
        <v>1429</v>
      </c>
      <c r="Z21" s="45" t="s">
        <v>1426</v>
      </c>
      <c r="AA21" s="45"/>
      <c r="AB21" s="48"/>
      <c r="AC21" s="48"/>
      <c r="AD21" s="45"/>
      <c r="AE21" s="48"/>
      <c r="AF21" s="48"/>
      <c r="AG21" s="48"/>
      <c r="AH21" s="48"/>
      <c r="AI21" s="48"/>
      <c r="AJ21" s="48"/>
      <c r="AK21" s="48"/>
      <c r="AL21" s="48"/>
      <c r="AM21" s="48"/>
      <c r="AN21" s="51">
        <v>2</v>
      </c>
      <c r="AO21" s="51" t="s">
        <v>1160</v>
      </c>
      <c r="AP21" s="58">
        <v>13000</v>
      </c>
      <c r="AQ21" s="51" t="s">
        <v>3</v>
      </c>
      <c r="AR21" s="55" t="s">
        <v>1430</v>
      </c>
      <c r="AS21" s="51" t="s">
        <v>1226</v>
      </c>
      <c r="AT21" s="51" t="s">
        <v>1227</v>
      </c>
      <c r="AU21" s="51" t="s">
        <v>1228</v>
      </c>
    </row>
    <row r="22" spans="1:50" ht="29.1" hidden="1">
      <c r="A22" s="45"/>
      <c r="B22" s="44">
        <v>46045</v>
      </c>
      <c r="C22" s="53"/>
      <c r="D22" s="48"/>
      <c r="E22" s="48"/>
      <c r="F22" s="48" t="s">
        <v>1431</v>
      </c>
      <c r="G22" s="48" t="s">
        <v>134</v>
      </c>
      <c r="H22" s="45"/>
      <c r="I22" s="45" t="s">
        <v>1432</v>
      </c>
      <c r="J22" s="70" t="s">
        <v>1154</v>
      </c>
      <c r="K22" s="69"/>
      <c r="L22" s="45"/>
      <c r="M22" s="45"/>
      <c r="N22" s="45"/>
      <c r="O22" s="48" t="s">
        <v>709</v>
      </c>
      <c r="P22" s="72" t="s">
        <v>1433</v>
      </c>
      <c r="Q22" s="70"/>
      <c r="R22" s="45" t="s">
        <v>15</v>
      </c>
      <c r="S22" s="45"/>
      <c r="T22" s="45"/>
      <c r="U22" s="69"/>
      <c r="V22" s="54"/>
      <c r="W22" s="48"/>
      <c r="X22" s="70"/>
      <c r="Y22" s="45" t="s">
        <v>1434</v>
      </c>
      <c r="Z22" s="9" t="s">
        <v>1435</v>
      </c>
      <c r="AA22" s="45"/>
      <c r="AB22" s="48"/>
      <c r="AC22" s="48"/>
      <c r="AD22" s="45"/>
      <c r="AE22" s="48"/>
      <c r="AF22" s="48"/>
      <c r="AG22" s="48"/>
      <c r="AH22" s="48"/>
      <c r="AI22" s="48"/>
      <c r="AJ22" s="48"/>
      <c r="AK22" s="48"/>
      <c r="AL22" s="48"/>
      <c r="AM22" s="48"/>
      <c r="AN22" s="51">
        <v>1</v>
      </c>
      <c r="AP22" s="58"/>
      <c r="AQ22" s="51" t="s">
        <v>4</v>
      </c>
      <c r="AR22" s="55" t="s">
        <v>1436</v>
      </c>
      <c r="AS22" s="51" t="s">
        <v>962</v>
      </c>
      <c r="AT22" s="51" t="s">
        <v>72</v>
      </c>
      <c r="AU22" s="51" t="s">
        <v>964</v>
      </c>
      <c r="AW22" s="51" t="s">
        <v>1163</v>
      </c>
    </row>
    <row r="23" spans="1:50" ht="29.1">
      <c r="A23" s="45"/>
      <c r="B23" s="53">
        <v>46045</v>
      </c>
      <c r="C23" s="53"/>
      <c r="D23" s="48"/>
      <c r="E23" s="48"/>
      <c r="F23" s="48" t="s">
        <v>1411</v>
      </c>
      <c r="G23" s="9" t="s">
        <v>1412</v>
      </c>
      <c r="H23" s="45"/>
      <c r="I23" s="79" t="s">
        <v>1437</v>
      </c>
      <c r="J23" s="70" t="s">
        <v>1154</v>
      </c>
      <c r="K23" s="69"/>
      <c r="L23" s="45"/>
      <c r="M23" s="45"/>
      <c r="N23" s="45"/>
      <c r="O23" s="48"/>
      <c r="P23" s="72" t="s">
        <v>1414</v>
      </c>
      <c r="Q23" s="75"/>
      <c r="R23" s="45" t="s">
        <v>14</v>
      </c>
      <c r="S23" s="45" t="s">
        <v>894</v>
      </c>
      <c r="T23" s="45"/>
      <c r="U23" s="69"/>
      <c r="V23" s="46">
        <v>46082</v>
      </c>
      <c r="W23" s="48"/>
      <c r="X23" s="70"/>
      <c r="Y23" s="48"/>
      <c r="Z23" s="9" t="s">
        <v>1438</v>
      </c>
      <c r="AA23" s="45"/>
      <c r="AB23" s="48"/>
      <c r="AC23" s="48"/>
      <c r="AD23" s="45"/>
      <c r="AE23" s="48"/>
      <c r="AF23" s="48"/>
      <c r="AG23" s="48"/>
      <c r="AH23" s="48"/>
      <c r="AI23" s="48"/>
      <c r="AJ23" s="48"/>
      <c r="AK23" s="48"/>
      <c r="AL23" s="48"/>
      <c r="AM23" s="48"/>
      <c r="AP23" s="58"/>
      <c r="AR23" s="55" t="s">
        <v>1439</v>
      </c>
      <c r="AT23" s="51" t="s">
        <v>1227</v>
      </c>
      <c r="AU23" s="51" t="s">
        <v>560</v>
      </c>
    </row>
    <row r="24" spans="1:50" ht="101.45" hidden="1">
      <c r="A24" s="45"/>
      <c r="B24" s="44">
        <v>46045</v>
      </c>
      <c r="C24" s="53"/>
      <c r="D24" s="48"/>
      <c r="E24" s="48"/>
      <c r="F24" s="48" t="s">
        <v>1421</v>
      </c>
      <c r="G24" s="9" t="s">
        <v>107</v>
      </c>
      <c r="H24" s="45"/>
      <c r="I24" s="79" t="s">
        <v>1437</v>
      </c>
      <c r="J24" s="70" t="s">
        <v>1154</v>
      </c>
      <c r="K24" s="69"/>
      <c r="L24" s="45"/>
      <c r="M24" s="45"/>
      <c r="N24" s="45"/>
      <c r="O24" s="48" t="s">
        <v>1423</v>
      </c>
      <c r="P24" s="72" t="s">
        <v>1424</v>
      </c>
      <c r="Q24" s="75"/>
      <c r="R24" s="45" t="s">
        <v>14</v>
      </c>
      <c r="S24" s="45"/>
      <c r="T24" s="45"/>
      <c r="U24" s="69"/>
      <c r="V24" s="46">
        <v>46157</v>
      </c>
      <c r="W24" s="48"/>
      <c r="X24" s="70"/>
      <c r="Y24" s="48"/>
      <c r="Z24" s="9" t="s">
        <v>1440</v>
      </c>
      <c r="AA24" s="45"/>
      <c r="AB24" s="48"/>
      <c r="AC24" s="48"/>
      <c r="AD24" s="45"/>
      <c r="AE24" s="48"/>
      <c r="AF24" s="48"/>
      <c r="AG24" s="48"/>
      <c r="AH24" s="48"/>
      <c r="AI24" s="48"/>
      <c r="AJ24" s="48"/>
      <c r="AK24" s="48"/>
      <c r="AL24" s="48"/>
      <c r="AM24" s="48"/>
      <c r="AN24" s="51">
        <v>5</v>
      </c>
      <c r="AO24" s="51" t="s">
        <v>1160</v>
      </c>
      <c r="AP24" s="58">
        <v>47000</v>
      </c>
      <c r="AQ24" s="51" t="s">
        <v>2</v>
      </c>
      <c r="AR24" s="55" t="s">
        <v>1441</v>
      </c>
      <c r="AS24" s="51" t="s">
        <v>824</v>
      </c>
      <c r="AT24" s="51" t="s">
        <v>1227</v>
      </c>
      <c r="AU24" s="51" t="s">
        <v>964</v>
      </c>
      <c r="AW24" s="51" t="s">
        <v>1248</v>
      </c>
    </row>
    <row r="25" spans="1:50" s="9" customFormat="1" ht="101.45">
      <c r="A25" s="45"/>
      <c r="B25" s="44">
        <v>46045</v>
      </c>
      <c r="C25" s="53"/>
      <c r="D25" s="48"/>
      <c r="E25" s="48"/>
      <c r="F25" s="48" t="s">
        <v>1421</v>
      </c>
      <c r="G25" s="9" t="s">
        <v>159</v>
      </c>
      <c r="H25" s="45"/>
      <c r="I25" s="79" t="s">
        <v>1437</v>
      </c>
      <c r="J25" s="70" t="s">
        <v>1154</v>
      </c>
      <c r="K25" s="69"/>
      <c r="L25" s="45"/>
      <c r="M25" s="45"/>
      <c r="N25" s="45"/>
      <c r="O25" s="48" t="s">
        <v>1169</v>
      </c>
      <c r="P25" s="72" t="s">
        <v>1442</v>
      </c>
      <c r="Q25" s="70"/>
      <c r="R25" s="45" t="s">
        <v>14</v>
      </c>
      <c r="S25" s="45"/>
      <c r="T25" s="45"/>
      <c r="U25" s="69"/>
      <c r="V25" s="46">
        <v>46188</v>
      </c>
      <c r="W25" s="48"/>
      <c r="X25" s="70"/>
      <c r="Y25" s="48"/>
      <c r="Z25" s="9" t="s">
        <v>1443</v>
      </c>
      <c r="AA25" s="45"/>
      <c r="AB25" s="48"/>
      <c r="AC25" s="48"/>
      <c r="AD25" s="45"/>
      <c r="AE25" s="48"/>
      <c r="AF25" s="48"/>
      <c r="AG25" s="48"/>
      <c r="AH25" s="48"/>
      <c r="AI25" s="48"/>
      <c r="AJ25" s="48"/>
      <c r="AK25" s="48"/>
      <c r="AL25" s="48"/>
      <c r="AM25" s="48"/>
      <c r="AU25" s="9" t="s">
        <v>1444</v>
      </c>
      <c r="AW25" s="9" t="s">
        <v>1163</v>
      </c>
    </row>
    <row r="26" spans="1:50" s="9" customFormat="1" ht="101.45">
      <c r="A26" s="45"/>
      <c r="B26" s="44">
        <v>46045</v>
      </c>
      <c r="C26" s="53"/>
      <c r="D26" s="48"/>
      <c r="E26" s="48"/>
      <c r="F26" s="48" t="s">
        <v>1421</v>
      </c>
      <c r="G26" s="9" t="s">
        <v>134</v>
      </c>
      <c r="H26" s="45"/>
      <c r="I26" s="79" t="s">
        <v>1437</v>
      </c>
      <c r="J26" s="70" t="s">
        <v>1154</v>
      </c>
      <c r="K26" s="69"/>
      <c r="L26" s="45"/>
      <c r="M26" s="45"/>
      <c r="N26" s="45"/>
      <c r="O26" s="48" t="s">
        <v>709</v>
      </c>
      <c r="P26" s="72" t="s">
        <v>1445</v>
      </c>
      <c r="Q26" s="70"/>
      <c r="R26" s="45" t="s">
        <v>14</v>
      </c>
      <c r="S26" s="45"/>
      <c r="T26" s="45"/>
      <c r="U26" s="69"/>
      <c r="V26" s="46">
        <v>46127</v>
      </c>
      <c r="W26" s="48"/>
      <c r="X26" s="70"/>
      <c r="Y26" s="48"/>
      <c r="Z26" s="9" t="s">
        <v>1446</v>
      </c>
      <c r="AA26" s="45"/>
      <c r="AB26" s="48"/>
      <c r="AC26" s="48"/>
      <c r="AD26" s="45"/>
      <c r="AE26" s="48"/>
      <c r="AF26" s="48"/>
      <c r="AG26" s="48"/>
      <c r="AH26" s="48"/>
      <c r="AI26" s="48"/>
      <c r="AJ26" s="48"/>
      <c r="AK26" s="48"/>
      <c r="AL26" s="48"/>
      <c r="AM26" s="48"/>
      <c r="AU26" s="9" t="s">
        <v>1444</v>
      </c>
      <c r="AW26" s="9" t="s">
        <v>1163</v>
      </c>
    </row>
    <row r="27" spans="1:50" s="9" customFormat="1" ht="29.1">
      <c r="A27" s="45"/>
      <c r="B27" s="44">
        <v>46048</v>
      </c>
      <c r="C27" s="53"/>
      <c r="D27" s="48"/>
      <c r="E27" s="48"/>
      <c r="F27" s="48" t="s">
        <v>1447</v>
      </c>
      <c r="G27" s="48" t="s">
        <v>1412</v>
      </c>
      <c r="H27" s="45"/>
      <c r="I27" s="45" t="s">
        <v>1413</v>
      </c>
      <c r="J27" s="70" t="s">
        <v>1154</v>
      </c>
      <c r="K27" s="69"/>
      <c r="L27" s="45"/>
      <c r="M27" s="45"/>
      <c r="N27" s="45"/>
      <c r="O27" s="48"/>
      <c r="P27" s="74" t="s">
        <v>1448</v>
      </c>
      <c r="Q27" s="70"/>
      <c r="R27" s="45" t="s">
        <v>15</v>
      </c>
      <c r="S27" s="45"/>
      <c r="T27" s="45"/>
      <c r="U27" s="69"/>
      <c r="V27" s="48"/>
      <c r="W27" s="48"/>
      <c r="X27" s="70"/>
      <c r="Y27" s="45" t="s">
        <v>1449</v>
      </c>
      <c r="Z27" s="48"/>
      <c r="AA27" s="45"/>
      <c r="AB27" s="48"/>
      <c r="AC27" s="48"/>
      <c r="AD27" s="45"/>
      <c r="AE27" s="48"/>
      <c r="AF27" s="48"/>
      <c r="AG27" s="48"/>
      <c r="AH27" s="48"/>
      <c r="AI27" s="48"/>
      <c r="AJ27" s="48"/>
      <c r="AK27" s="48"/>
      <c r="AL27" s="48"/>
      <c r="AM27" s="48"/>
      <c r="AU27" s="9" t="s">
        <v>1444</v>
      </c>
      <c r="AW27" s="9" t="s">
        <v>1163</v>
      </c>
    </row>
    <row r="28" spans="1:50" s="9" customFormat="1" ht="29.1">
      <c r="A28" s="45"/>
      <c r="B28" s="44">
        <v>46048</v>
      </c>
      <c r="C28" s="53"/>
      <c r="D28" s="48"/>
      <c r="E28" s="48"/>
      <c r="F28" s="48" t="s">
        <v>1447</v>
      </c>
      <c r="G28" s="9" t="s">
        <v>1412</v>
      </c>
      <c r="H28" s="45"/>
      <c r="I28" s="45" t="s">
        <v>1437</v>
      </c>
      <c r="J28" s="70" t="s">
        <v>1154</v>
      </c>
      <c r="K28" s="69"/>
      <c r="L28" s="45"/>
      <c r="M28" s="45"/>
      <c r="N28" s="45"/>
      <c r="O28" s="48"/>
      <c r="P28" s="72" t="s">
        <v>1448</v>
      </c>
      <c r="Q28" s="70"/>
      <c r="R28" s="45" t="s">
        <v>14</v>
      </c>
      <c r="S28" s="45"/>
      <c r="T28" s="45"/>
      <c r="U28" s="69"/>
      <c r="V28" s="46">
        <v>46068</v>
      </c>
      <c r="W28" s="48"/>
      <c r="X28" s="70"/>
      <c r="Y28" s="48"/>
      <c r="Z28" s="9" t="s">
        <v>1450</v>
      </c>
      <c r="AA28" s="45"/>
      <c r="AB28" s="48"/>
      <c r="AC28" s="48"/>
      <c r="AD28" s="45"/>
      <c r="AE28" s="48"/>
      <c r="AF28" s="48"/>
      <c r="AG28" s="48"/>
      <c r="AH28" s="48"/>
      <c r="AI28" s="48"/>
      <c r="AJ28" s="48"/>
      <c r="AK28" s="48"/>
      <c r="AL28" s="48"/>
      <c r="AM28" s="48"/>
      <c r="AU28" s="9" t="s">
        <v>1444</v>
      </c>
      <c r="AW28" s="9" t="s">
        <v>1163</v>
      </c>
    </row>
    <row r="29" spans="1:50" s="9" customFormat="1" ht="116.1">
      <c r="A29" s="45">
        <v>25</v>
      </c>
      <c r="B29" s="53">
        <v>46048.5886342593</v>
      </c>
      <c r="C29" s="53">
        <v>46048.615358796298</v>
      </c>
      <c r="D29" s="48" t="s">
        <v>1451</v>
      </c>
      <c r="E29" s="48" t="s">
        <v>1452</v>
      </c>
      <c r="F29" s="48" t="s">
        <v>1453</v>
      </c>
      <c r="G29" s="48" t="s">
        <v>134</v>
      </c>
      <c r="H29" s="45" t="s">
        <v>1454</v>
      </c>
      <c r="I29" s="45" t="s">
        <v>1455</v>
      </c>
      <c r="J29" s="70"/>
      <c r="K29" s="69"/>
      <c r="L29" s="45"/>
      <c r="M29" s="45"/>
      <c r="N29" s="45" t="s">
        <v>57</v>
      </c>
      <c r="O29" s="48" t="s">
        <v>709</v>
      </c>
      <c r="P29" s="73" t="s">
        <v>1456</v>
      </c>
      <c r="Q29" s="70"/>
      <c r="R29" s="45" t="s">
        <v>14</v>
      </c>
      <c r="S29" s="45">
        <v>76553</v>
      </c>
      <c r="T29" s="45"/>
      <c r="U29" s="69"/>
      <c r="V29" s="54">
        <v>46083</v>
      </c>
      <c r="W29" s="56" t="s">
        <v>1457</v>
      </c>
      <c r="X29" s="70"/>
      <c r="Y29" s="56" t="s">
        <v>1458</v>
      </c>
      <c r="Z29" s="56" t="s">
        <v>1459</v>
      </c>
      <c r="AA29" s="57" t="s">
        <v>1460</v>
      </c>
      <c r="AB29" s="56" t="s">
        <v>1461</v>
      </c>
      <c r="AC29" s="56" t="s">
        <v>1462</v>
      </c>
      <c r="AD29" s="57" t="s">
        <v>1463</v>
      </c>
      <c r="AE29" s="56" t="s">
        <v>1464</v>
      </c>
      <c r="AF29" s="56" t="s">
        <v>1465</v>
      </c>
      <c r="AG29" s="56" t="s">
        <v>1466</v>
      </c>
      <c r="AH29" s="48" t="s">
        <v>1467</v>
      </c>
      <c r="AI29" s="48" t="s">
        <v>494</v>
      </c>
      <c r="AJ29" s="48" t="s">
        <v>494</v>
      </c>
      <c r="AK29" s="56" t="s">
        <v>1468</v>
      </c>
      <c r="AL29" s="56" t="s">
        <v>1469</v>
      </c>
      <c r="AM29" s="60" t="s">
        <v>1470</v>
      </c>
      <c r="AU29" s="9" t="s">
        <v>1444</v>
      </c>
      <c r="AW29" s="9" t="s">
        <v>1248</v>
      </c>
      <c r="AX29" s="45" t="s">
        <v>1471</v>
      </c>
    </row>
    <row r="30" spans="1:50" s="9" customFormat="1" ht="101.45">
      <c r="A30" s="45">
        <v>26</v>
      </c>
      <c r="B30" s="53">
        <v>46048.615775462997</v>
      </c>
      <c r="C30" s="53">
        <v>46048.6236921296</v>
      </c>
      <c r="D30" s="48" t="s">
        <v>1451</v>
      </c>
      <c r="E30" s="48" t="s">
        <v>1452</v>
      </c>
      <c r="F30" s="48" t="s">
        <v>1472</v>
      </c>
      <c r="G30" s="48" t="s">
        <v>134</v>
      </c>
      <c r="H30" s="45" t="s">
        <v>1454</v>
      </c>
      <c r="I30" s="45" t="s">
        <v>1473</v>
      </c>
      <c r="J30" s="70"/>
      <c r="K30" s="69"/>
      <c r="L30" s="45"/>
      <c r="M30" s="45"/>
      <c r="N30" s="45" t="s">
        <v>57</v>
      </c>
      <c r="O30" s="48" t="s">
        <v>709</v>
      </c>
      <c r="P30" s="73" t="s">
        <v>1474</v>
      </c>
      <c r="Q30" s="70"/>
      <c r="R30" s="45" t="s">
        <v>14</v>
      </c>
      <c r="S30" s="45">
        <v>76553</v>
      </c>
      <c r="T30" s="45"/>
      <c r="U30" s="69"/>
      <c r="V30" s="54">
        <v>46035</v>
      </c>
      <c r="W30" s="56" t="s">
        <v>1475</v>
      </c>
      <c r="X30" s="70"/>
      <c r="Y30" s="56" t="s">
        <v>1476</v>
      </c>
      <c r="Z30" s="56" t="s">
        <v>1477</v>
      </c>
      <c r="AA30" s="57" t="s">
        <v>1478</v>
      </c>
      <c r="AB30" s="56" t="s">
        <v>1476</v>
      </c>
      <c r="AC30" s="56" t="s">
        <v>1479</v>
      </c>
      <c r="AD30" s="57" t="s">
        <v>1480</v>
      </c>
      <c r="AE30" s="56" t="s">
        <v>1481</v>
      </c>
      <c r="AF30" s="56" t="s">
        <v>1482</v>
      </c>
      <c r="AG30" s="56" t="s">
        <v>1483</v>
      </c>
      <c r="AH30" s="48" t="s">
        <v>1467</v>
      </c>
      <c r="AI30" s="48" t="s">
        <v>494</v>
      </c>
      <c r="AJ30" s="48" t="s">
        <v>536</v>
      </c>
      <c r="AK30" s="56" t="s">
        <v>1457</v>
      </c>
      <c r="AL30" s="56" t="s">
        <v>1479</v>
      </c>
      <c r="AM30" s="60" t="s">
        <v>1484</v>
      </c>
      <c r="AU30" s="9" t="s">
        <v>1444</v>
      </c>
      <c r="AV30" s="9" t="s">
        <v>1247</v>
      </c>
      <c r="AW30" s="9" t="s">
        <v>1283</v>
      </c>
    </row>
    <row r="31" spans="1:50" s="9" customFormat="1" ht="87">
      <c r="A31" s="45">
        <v>27</v>
      </c>
      <c r="B31" s="53">
        <v>46048.633923611102</v>
      </c>
      <c r="C31" s="53">
        <v>46048.648668981499</v>
      </c>
      <c r="D31" s="48" t="s">
        <v>1451</v>
      </c>
      <c r="E31" s="48" t="s">
        <v>1452</v>
      </c>
      <c r="F31" s="48" t="s">
        <v>1485</v>
      </c>
      <c r="G31" s="48" t="s">
        <v>134</v>
      </c>
      <c r="H31" s="45" t="s">
        <v>1454</v>
      </c>
      <c r="I31" s="45" t="s">
        <v>1486</v>
      </c>
      <c r="J31" s="70"/>
      <c r="K31" s="69"/>
      <c r="L31" s="45"/>
      <c r="M31" s="45"/>
      <c r="N31" s="45" t="s">
        <v>57</v>
      </c>
      <c r="O31" s="48" t="s">
        <v>709</v>
      </c>
      <c r="P31" s="73" t="s">
        <v>1487</v>
      </c>
      <c r="Q31" s="70"/>
      <c r="R31" s="45" t="s">
        <v>14</v>
      </c>
      <c r="S31" s="45">
        <v>76553</v>
      </c>
      <c r="T31" s="45"/>
      <c r="U31" s="69"/>
      <c r="V31" s="54">
        <v>46113</v>
      </c>
      <c r="W31" s="56" t="s">
        <v>1475</v>
      </c>
      <c r="X31" s="70"/>
      <c r="Y31" s="56" t="s">
        <v>1488</v>
      </c>
      <c r="Z31" s="56" t="s">
        <v>1489</v>
      </c>
      <c r="AA31" s="57" t="s">
        <v>1490</v>
      </c>
      <c r="AB31" s="56" t="s">
        <v>1491</v>
      </c>
      <c r="AC31" s="56" t="s">
        <v>1492</v>
      </c>
      <c r="AD31" s="57" t="s">
        <v>1480</v>
      </c>
      <c r="AE31" s="56" t="s">
        <v>1493</v>
      </c>
      <c r="AF31" s="56" t="s">
        <v>1494</v>
      </c>
      <c r="AG31" s="56" t="s">
        <v>1495</v>
      </c>
      <c r="AH31" s="48" t="s">
        <v>1467</v>
      </c>
      <c r="AI31" s="48" t="s">
        <v>494</v>
      </c>
      <c r="AJ31" s="48" t="s">
        <v>494</v>
      </c>
      <c r="AK31" s="56" t="s">
        <v>1457</v>
      </c>
      <c r="AL31" s="56" t="s">
        <v>1496</v>
      </c>
      <c r="AM31" s="60" t="s">
        <v>1497</v>
      </c>
      <c r="AU31" s="9" t="s">
        <v>1444</v>
      </c>
      <c r="AW31" s="9" t="s">
        <v>1248</v>
      </c>
      <c r="AX31" s="45"/>
    </row>
    <row r="32" spans="1:50" s="9" customFormat="1" ht="130.5">
      <c r="A32" s="45">
        <v>28</v>
      </c>
      <c r="B32" s="53">
        <v>46048.633958333303</v>
      </c>
      <c r="C32" s="53">
        <v>46048.654606481497</v>
      </c>
      <c r="D32" s="48" t="s">
        <v>1451</v>
      </c>
      <c r="E32" s="48" t="s">
        <v>1452</v>
      </c>
      <c r="F32" s="48" t="s">
        <v>1498</v>
      </c>
      <c r="G32" s="48" t="s">
        <v>134</v>
      </c>
      <c r="H32" s="45" t="s">
        <v>1454</v>
      </c>
      <c r="I32" s="45" t="s">
        <v>1486</v>
      </c>
      <c r="J32" s="70"/>
      <c r="K32" s="69"/>
      <c r="L32" s="45"/>
      <c r="M32" s="45"/>
      <c r="N32" s="45" t="s">
        <v>57</v>
      </c>
      <c r="O32" s="48" t="s">
        <v>709</v>
      </c>
      <c r="P32" s="73" t="s">
        <v>1499</v>
      </c>
      <c r="Q32" s="70"/>
      <c r="R32" s="45" t="s">
        <v>14</v>
      </c>
      <c r="S32" s="45">
        <v>76553</v>
      </c>
      <c r="T32" s="45"/>
      <c r="U32" s="69"/>
      <c r="V32" s="54">
        <v>46113</v>
      </c>
      <c r="W32" s="56" t="s">
        <v>1475</v>
      </c>
      <c r="X32" s="70"/>
      <c r="Y32" s="56" t="s">
        <v>1500</v>
      </c>
      <c r="Z32" s="56" t="s">
        <v>1501</v>
      </c>
      <c r="AA32" s="57" t="s">
        <v>1502</v>
      </c>
      <c r="AB32" s="56" t="s">
        <v>1503</v>
      </c>
      <c r="AC32" s="56" t="s">
        <v>1504</v>
      </c>
      <c r="AD32" s="57" t="s">
        <v>1505</v>
      </c>
      <c r="AE32" s="56" t="s">
        <v>1506</v>
      </c>
      <c r="AF32" s="56" t="s">
        <v>1494</v>
      </c>
      <c r="AG32" s="56" t="s">
        <v>1507</v>
      </c>
      <c r="AH32" s="48" t="s">
        <v>1467</v>
      </c>
      <c r="AI32" s="48" t="s">
        <v>494</v>
      </c>
      <c r="AJ32" s="48" t="s">
        <v>494</v>
      </c>
      <c r="AK32" s="56" t="s">
        <v>1475</v>
      </c>
      <c r="AL32" s="56" t="s">
        <v>1508</v>
      </c>
      <c r="AM32" s="60" t="s">
        <v>1509</v>
      </c>
      <c r="AU32" s="9" t="s">
        <v>1444</v>
      </c>
      <c r="AW32" s="9" t="s">
        <v>1248</v>
      </c>
    </row>
    <row r="33" spans="1:50" s="9" customFormat="1" ht="101.45">
      <c r="A33" s="45">
        <v>29</v>
      </c>
      <c r="B33" s="53">
        <v>46048.633969907401</v>
      </c>
      <c r="C33" s="53">
        <v>46048.662210648203</v>
      </c>
      <c r="D33" s="48" t="s">
        <v>1451</v>
      </c>
      <c r="E33" s="48" t="s">
        <v>1452</v>
      </c>
      <c r="F33" s="48" t="s">
        <v>1510</v>
      </c>
      <c r="G33" s="48" t="s">
        <v>134</v>
      </c>
      <c r="H33" s="45" t="s">
        <v>1454</v>
      </c>
      <c r="I33" s="45" t="s">
        <v>1486</v>
      </c>
      <c r="J33" s="70"/>
      <c r="K33" s="69"/>
      <c r="L33" s="45"/>
      <c r="M33" s="45"/>
      <c r="N33" s="45" t="s">
        <v>57</v>
      </c>
      <c r="O33" s="48" t="s">
        <v>709</v>
      </c>
      <c r="P33" s="73" t="s">
        <v>1511</v>
      </c>
      <c r="Q33" s="70"/>
      <c r="R33" s="45" t="s">
        <v>14</v>
      </c>
      <c r="S33" s="45">
        <v>76553</v>
      </c>
      <c r="T33" s="45"/>
      <c r="U33" s="69"/>
      <c r="V33" s="54">
        <v>46113</v>
      </c>
      <c r="W33" s="56" t="s">
        <v>1475</v>
      </c>
      <c r="X33" s="70"/>
      <c r="Y33" s="56" t="s">
        <v>1512</v>
      </c>
      <c r="Z33" s="56" t="s">
        <v>1513</v>
      </c>
      <c r="AA33" s="57" t="s">
        <v>1514</v>
      </c>
      <c r="AB33" s="56" t="s">
        <v>1515</v>
      </c>
      <c r="AC33" s="56" t="s">
        <v>1516</v>
      </c>
      <c r="AD33" s="57" t="s">
        <v>1480</v>
      </c>
      <c r="AE33" s="56" t="s">
        <v>1517</v>
      </c>
      <c r="AF33" s="56" t="s">
        <v>1518</v>
      </c>
      <c r="AG33" s="56" t="s">
        <v>1519</v>
      </c>
      <c r="AH33" s="48" t="s">
        <v>1467</v>
      </c>
      <c r="AI33" s="48" t="s">
        <v>494</v>
      </c>
      <c r="AJ33" s="48" t="s">
        <v>494</v>
      </c>
      <c r="AK33" s="56" t="s">
        <v>1475</v>
      </c>
      <c r="AL33" s="56" t="s">
        <v>1520</v>
      </c>
      <c r="AM33" s="60" t="s">
        <v>1521</v>
      </c>
      <c r="AU33" s="9" t="s">
        <v>1444</v>
      </c>
      <c r="AW33" s="9" t="s">
        <v>1248</v>
      </c>
    </row>
    <row r="34" spans="1:50" s="9" customFormat="1" ht="231.95">
      <c r="A34" s="45">
        <v>31</v>
      </c>
      <c r="B34" s="53">
        <v>46048.646111111098</v>
      </c>
      <c r="C34" s="53">
        <v>46048.673055555599</v>
      </c>
      <c r="D34" s="48" t="s">
        <v>1522</v>
      </c>
      <c r="E34" s="48" t="s">
        <v>1523</v>
      </c>
      <c r="F34" s="48" t="s">
        <v>1524</v>
      </c>
      <c r="G34" s="48" t="s">
        <v>134</v>
      </c>
      <c r="H34" s="45" t="s">
        <v>1030</v>
      </c>
      <c r="I34" s="45" t="s">
        <v>1525</v>
      </c>
      <c r="J34" s="70"/>
      <c r="K34" s="69"/>
      <c r="L34" s="45"/>
      <c r="M34" s="45"/>
      <c r="N34" s="45" t="s">
        <v>243</v>
      </c>
      <c r="O34" s="48" t="s">
        <v>709</v>
      </c>
      <c r="P34" s="73" t="s">
        <v>1526</v>
      </c>
      <c r="Q34" s="70"/>
      <c r="R34" s="45" t="s">
        <v>15</v>
      </c>
      <c r="S34" s="45"/>
      <c r="T34" s="45"/>
      <c r="U34" s="69"/>
      <c r="V34" s="54">
        <v>46081</v>
      </c>
      <c r="W34" s="56" t="s">
        <v>1527</v>
      </c>
      <c r="X34" s="70"/>
      <c r="Y34" s="56" t="s">
        <v>1528</v>
      </c>
      <c r="Z34" s="56" t="s">
        <v>1529</v>
      </c>
      <c r="AA34" s="57" t="s">
        <v>1530</v>
      </c>
      <c r="AB34" s="56" t="s">
        <v>1531</v>
      </c>
      <c r="AC34" s="56" t="s">
        <v>1532</v>
      </c>
      <c r="AD34" s="57" t="s">
        <v>1533</v>
      </c>
      <c r="AE34" s="56" t="s">
        <v>1534</v>
      </c>
      <c r="AF34" s="56" t="s">
        <v>1535</v>
      </c>
      <c r="AG34" s="56" t="s">
        <v>1536</v>
      </c>
      <c r="AH34" s="48" t="s">
        <v>1537</v>
      </c>
      <c r="AI34" s="48" t="s">
        <v>494</v>
      </c>
      <c r="AJ34" s="48" t="s">
        <v>494</v>
      </c>
      <c r="AK34" s="56" t="s">
        <v>1538</v>
      </c>
      <c r="AL34" s="56" t="s">
        <v>1539</v>
      </c>
      <c r="AM34" s="60" t="s">
        <v>1540</v>
      </c>
      <c r="AU34" s="9" t="s">
        <v>1444</v>
      </c>
      <c r="AW34" s="9" t="s">
        <v>1283</v>
      </c>
    </row>
    <row r="35" spans="1:50" s="9" customFormat="1" ht="116.1">
      <c r="A35" s="45">
        <v>30</v>
      </c>
      <c r="B35" s="53">
        <v>46048.651817129597</v>
      </c>
      <c r="C35" s="53">
        <v>46048.669687499998</v>
      </c>
      <c r="D35" s="48" t="s">
        <v>1541</v>
      </c>
      <c r="E35" s="48" t="s">
        <v>1542</v>
      </c>
      <c r="F35" s="48" t="s">
        <v>1543</v>
      </c>
      <c r="G35" s="48" t="s">
        <v>134</v>
      </c>
      <c r="H35" s="45" t="s">
        <v>122</v>
      </c>
      <c r="I35" s="50" t="s">
        <v>1544</v>
      </c>
      <c r="J35" s="70"/>
      <c r="K35" s="69"/>
      <c r="L35" s="45"/>
      <c r="M35" s="45"/>
      <c r="N35" s="45" t="s">
        <v>61</v>
      </c>
      <c r="O35" s="48" t="s">
        <v>709</v>
      </c>
      <c r="P35" s="73" t="s">
        <v>1545</v>
      </c>
      <c r="Q35" s="70"/>
      <c r="R35" s="45" t="s">
        <v>15</v>
      </c>
      <c r="S35" s="45"/>
      <c r="T35" s="45"/>
      <c r="U35" s="69"/>
      <c r="V35" s="54">
        <v>46078</v>
      </c>
      <c r="W35" s="56" t="s">
        <v>15</v>
      </c>
      <c r="X35" s="70"/>
      <c r="Y35" s="56" t="s">
        <v>1546</v>
      </c>
      <c r="Z35" s="56" t="s">
        <v>1547</v>
      </c>
      <c r="AA35" s="57" t="s">
        <v>1548</v>
      </c>
      <c r="AB35" s="56" t="s">
        <v>1549</v>
      </c>
      <c r="AC35" s="56" t="s">
        <v>1326</v>
      </c>
      <c r="AD35" s="57" t="s">
        <v>1550</v>
      </c>
      <c r="AE35" s="56" t="s">
        <v>43</v>
      </c>
      <c r="AF35" s="56" t="s">
        <v>1551</v>
      </c>
      <c r="AG35" s="56" t="s">
        <v>1552</v>
      </c>
      <c r="AH35" s="48" t="s">
        <v>1405</v>
      </c>
      <c r="AI35" s="48" t="s">
        <v>494</v>
      </c>
      <c r="AJ35" s="48" t="s">
        <v>536</v>
      </c>
      <c r="AK35" s="56" t="s">
        <v>1326</v>
      </c>
      <c r="AL35" s="56" t="s">
        <v>1553</v>
      </c>
      <c r="AM35" s="60" t="s">
        <v>1554</v>
      </c>
      <c r="AU35" s="9" t="s">
        <v>1444</v>
      </c>
      <c r="AW35" s="9" t="s">
        <v>1248</v>
      </c>
    </row>
    <row r="36" spans="1:50" s="9" customFormat="1" ht="87">
      <c r="A36" s="45">
        <v>32</v>
      </c>
      <c r="B36" s="53">
        <v>46048.673553240696</v>
      </c>
      <c r="C36" s="53">
        <v>46048.690682870401</v>
      </c>
      <c r="D36" s="48" t="s">
        <v>1522</v>
      </c>
      <c r="E36" s="48" t="s">
        <v>1523</v>
      </c>
      <c r="F36" s="48" t="s">
        <v>1555</v>
      </c>
      <c r="G36" s="48" t="s">
        <v>134</v>
      </c>
      <c r="H36" s="45" t="s">
        <v>160</v>
      </c>
      <c r="I36" s="45" t="s">
        <v>1556</v>
      </c>
      <c r="J36" s="70"/>
      <c r="K36" s="69"/>
      <c r="L36" s="45"/>
      <c r="M36" s="45"/>
      <c r="N36" s="45" t="s">
        <v>243</v>
      </c>
      <c r="O36" s="48" t="s">
        <v>709</v>
      </c>
      <c r="P36" s="73" t="s">
        <v>1557</v>
      </c>
      <c r="Q36" s="70"/>
      <c r="R36" s="45" t="s">
        <v>15</v>
      </c>
      <c r="S36" s="45"/>
      <c r="T36" s="45"/>
      <c r="U36" s="69"/>
      <c r="V36" s="54">
        <v>46080</v>
      </c>
      <c r="W36" s="56" t="s">
        <v>1558</v>
      </c>
      <c r="X36" s="70"/>
      <c r="Y36" s="56" t="s">
        <v>1559</v>
      </c>
      <c r="Z36" s="56" t="s">
        <v>1560</v>
      </c>
      <c r="AA36" s="57" t="s">
        <v>1561</v>
      </c>
      <c r="AB36" s="56" t="s">
        <v>1562</v>
      </c>
      <c r="AC36" s="56" t="s">
        <v>1563</v>
      </c>
      <c r="AD36" s="57" t="s">
        <v>1564</v>
      </c>
      <c r="AE36" s="56" t="s">
        <v>1565</v>
      </c>
      <c r="AF36" s="56" t="s">
        <v>1566</v>
      </c>
      <c r="AG36" s="56" t="s">
        <v>1567</v>
      </c>
      <c r="AH36" s="48" t="s">
        <v>1181</v>
      </c>
      <c r="AI36" s="48" t="s">
        <v>494</v>
      </c>
      <c r="AJ36" s="48" t="s">
        <v>494</v>
      </c>
      <c r="AK36" s="56" t="s">
        <v>1568</v>
      </c>
      <c r="AL36" s="56" t="s">
        <v>1569</v>
      </c>
      <c r="AM36" s="60" t="s">
        <v>1570</v>
      </c>
      <c r="AU36" s="9" t="s">
        <v>1444</v>
      </c>
      <c r="AW36" s="9" t="s">
        <v>1248</v>
      </c>
    </row>
    <row r="37" spans="1:50" s="9" customFormat="1" ht="159.6">
      <c r="A37" s="45">
        <v>33</v>
      </c>
      <c r="B37" s="53">
        <v>46049.461261574099</v>
      </c>
      <c r="C37" s="53">
        <v>46049.472210648099</v>
      </c>
      <c r="D37" s="48" t="s">
        <v>1571</v>
      </c>
      <c r="E37" s="48" t="s">
        <v>1572</v>
      </c>
      <c r="F37" s="48" t="s">
        <v>1573</v>
      </c>
      <c r="G37" s="48" t="s">
        <v>134</v>
      </c>
      <c r="H37" s="45" t="s">
        <v>1287</v>
      </c>
      <c r="I37" s="45" t="s">
        <v>1574</v>
      </c>
      <c r="J37" s="70"/>
      <c r="K37" s="69"/>
      <c r="L37" s="45"/>
      <c r="M37" s="45"/>
      <c r="N37" s="45" t="s">
        <v>243</v>
      </c>
      <c r="O37" s="48" t="s">
        <v>709</v>
      </c>
      <c r="P37" s="73" t="s">
        <v>1575</v>
      </c>
      <c r="Q37" s="70"/>
      <c r="R37" s="45" t="s">
        <v>14</v>
      </c>
      <c r="S37" s="45">
        <v>75364</v>
      </c>
      <c r="T37" s="45"/>
      <c r="U37" s="69"/>
      <c r="V37" s="54">
        <v>46081</v>
      </c>
      <c r="W37" s="56" t="s">
        <v>1576</v>
      </c>
      <c r="X37" s="70"/>
      <c r="Y37" s="56" t="s">
        <v>1577</v>
      </c>
      <c r="Z37" s="56" t="s">
        <v>1578</v>
      </c>
      <c r="AA37" s="57" t="s">
        <v>1579</v>
      </c>
      <c r="AB37" s="56" t="s">
        <v>1580</v>
      </c>
      <c r="AC37" s="56" t="s">
        <v>1581</v>
      </c>
      <c r="AD37" s="57" t="s">
        <v>1582</v>
      </c>
      <c r="AE37" s="56" t="s">
        <v>1582</v>
      </c>
      <c r="AF37" s="56" t="s">
        <v>1583</v>
      </c>
      <c r="AG37" s="56" t="s">
        <v>1584</v>
      </c>
      <c r="AH37" s="48" t="s">
        <v>1181</v>
      </c>
      <c r="AI37" s="48" t="s">
        <v>494</v>
      </c>
      <c r="AJ37" s="48" t="s">
        <v>494</v>
      </c>
      <c r="AK37" s="56" t="s">
        <v>1585</v>
      </c>
      <c r="AL37" s="56" t="s">
        <v>1586</v>
      </c>
      <c r="AM37" s="60" t="s">
        <v>1587</v>
      </c>
      <c r="AU37" s="9" t="s">
        <v>1444</v>
      </c>
      <c r="AW37" s="9" t="s">
        <v>1283</v>
      </c>
    </row>
    <row r="38" spans="1:50" s="9" customFormat="1" ht="130.5">
      <c r="A38" s="45">
        <v>34</v>
      </c>
      <c r="B38" s="53">
        <v>46049.599756944401</v>
      </c>
      <c r="C38" s="53">
        <v>46049.717407407399</v>
      </c>
      <c r="D38" s="48" t="s">
        <v>1588</v>
      </c>
      <c r="E38" s="48" t="s">
        <v>1589</v>
      </c>
      <c r="F38" s="48" t="s">
        <v>1590</v>
      </c>
      <c r="G38" s="48" t="s">
        <v>107</v>
      </c>
      <c r="H38" s="45" t="s">
        <v>332</v>
      </c>
      <c r="I38" s="45" t="s">
        <v>1591</v>
      </c>
      <c r="J38" s="70"/>
      <c r="K38" s="69"/>
      <c r="L38" s="45"/>
      <c r="M38" s="45" t="s">
        <v>1592</v>
      </c>
      <c r="N38" s="45"/>
      <c r="O38" s="48" t="s">
        <v>1423</v>
      </c>
      <c r="P38" s="73" t="s">
        <v>1593</v>
      </c>
      <c r="Q38" s="70"/>
      <c r="R38" s="45" t="s">
        <v>15</v>
      </c>
      <c r="S38" s="45"/>
      <c r="T38" s="45"/>
      <c r="U38" s="69"/>
      <c r="V38" s="54">
        <v>46081</v>
      </c>
      <c r="W38" s="56" t="s">
        <v>494</v>
      </c>
      <c r="X38" s="70"/>
      <c r="Y38" s="56" t="s">
        <v>1594</v>
      </c>
      <c r="Z38" s="56" t="s">
        <v>1595</v>
      </c>
      <c r="AA38" s="57" t="s">
        <v>1596</v>
      </c>
      <c r="AB38" s="56" t="s">
        <v>1597</v>
      </c>
      <c r="AC38" s="56" t="s">
        <v>1598</v>
      </c>
      <c r="AD38" s="57" t="s">
        <v>1599</v>
      </c>
      <c r="AE38" s="56" t="s">
        <v>1600</v>
      </c>
      <c r="AF38" s="56" t="s">
        <v>1601</v>
      </c>
      <c r="AG38" s="56" t="s">
        <v>1602</v>
      </c>
      <c r="AH38" s="48" t="s">
        <v>1181</v>
      </c>
      <c r="AI38" s="48" t="s">
        <v>494</v>
      </c>
      <c r="AJ38" s="48" t="s">
        <v>494</v>
      </c>
      <c r="AK38" s="56" t="s">
        <v>1603</v>
      </c>
      <c r="AL38" s="56" t="s">
        <v>1604</v>
      </c>
      <c r="AM38" s="60" t="s">
        <v>1605</v>
      </c>
      <c r="AU38" s="9" t="s">
        <v>1444</v>
      </c>
      <c r="AW38" s="9" t="s">
        <v>1283</v>
      </c>
    </row>
    <row r="39" spans="1:50" s="9" customFormat="1" ht="130.5">
      <c r="A39" s="45">
        <v>36</v>
      </c>
      <c r="B39" s="53">
        <v>46055.426550925898</v>
      </c>
      <c r="C39" s="53">
        <v>46055.469699074099</v>
      </c>
      <c r="D39" s="48" t="s">
        <v>1606</v>
      </c>
      <c r="E39" s="48" t="s">
        <v>486</v>
      </c>
      <c r="F39" s="48" t="s">
        <v>1607</v>
      </c>
      <c r="G39" s="48" t="s">
        <v>134</v>
      </c>
      <c r="H39" s="45" t="s">
        <v>240</v>
      </c>
      <c r="I39" s="45" t="s">
        <v>1608</v>
      </c>
      <c r="J39" s="70"/>
      <c r="K39" s="69"/>
      <c r="L39" s="45"/>
      <c r="M39" s="45"/>
      <c r="N39" s="45" t="s">
        <v>57</v>
      </c>
      <c r="O39" s="48" t="s">
        <v>709</v>
      </c>
      <c r="P39" s="73" t="s">
        <v>1609</v>
      </c>
      <c r="Q39" s="70"/>
      <c r="R39" s="45" t="s">
        <v>15</v>
      </c>
      <c r="S39" s="45"/>
      <c r="T39" s="45"/>
      <c r="U39" s="69"/>
      <c r="V39" s="54">
        <v>46068</v>
      </c>
      <c r="W39" s="56" t="s">
        <v>1610</v>
      </c>
      <c r="X39" s="70"/>
      <c r="Y39" s="56" t="s">
        <v>1611</v>
      </c>
      <c r="Z39" s="56" t="s">
        <v>1612</v>
      </c>
      <c r="AA39" s="57" t="s">
        <v>1613</v>
      </c>
      <c r="AB39" s="56" t="s">
        <v>1614</v>
      </c>
      <c r="AC39" s="56" t="s">
        <v>1615</v>
      </c>
      <c r="AD39" s="57" t="s">
        <v>1616</v>
      </c>
      <c r="AE39" s="56" t="s">
        <v>1617</v>
      </c>
      <c r="AF39" s="56" t="s">
        <v>1618</v>
      </c>
      <c r="AG39" s="56" t="s">
        <v>1619</v>
      </c>
      <c r="AH39" s="48" t="s">
        <v>1467</v>
      </c>
      <c r="AI39" s="48" t="s">
        <v>494</v>
      </c>
      <c r="AJ39" s="48" t="s">
        <v>494</v>
      </c>
      <c r="AK39" s="56" t="s">
        <v>1620</v>
      </c>
      <c r="AL39" s="56" t="s">
        <v>1621</v>
      </c>
      <c r="AM39" s="60" t="s">
        <v>1622</v>
      </c>
      <c r="AU39" s="9" t="s">
        <v>1444</v>
      </c>
      <c r="AV39" s="45"/>
      <c r="AW39" s="9" t="s">
        <v>1283</v>
      </c>
      <c r="AX39" s="45" t="s">
        <v>1623</v>
      </c>
    </row>
    <row r="40" spans="1:50" s="9" customFormat="1" ht="116.1">
      <c r="A40" s="45">
        <v>37</v>
      </c>
      <c r="B40" s="53">
        <v>46055.469803240703</v>
      </c>
      <c r="C40" s="53">
        <v>46055.481655092597</v>
      </c>
      <c r="D40" s="48" t="s">
        <v>1606</v>
      </c>
      <c r="E40" s="48" t="s">
        <v>486</v>
      </c>
      <c r="F40" s="48" t="s">
        <v>1624</v>
      </c>
      <c r="G40" s="48" t="s">
        <v>134</v>
      </c>
      <c r="H40" s="45" t="s">
        <v>240</v>
      </c>
      <c r="I40" s="45" t="s">
        <v>1625</v>
      </c>
      <c r="J40" s="70"/>
      <c r="K40" s="69"/>
      <c r="L40" s="45"/>
      <c r="M40" s="45"/>
      <c r="N40" s="45" t="s">
        <v>57</v>
      </c>
      <c r="O40" s="48" t="s">
        <v>709</v>
      </c>
      <c r="P40" s="70"/>
      <c r="Q40" s="70"/>
      <c r="R40" s="45" t="s">
        <v>15</v>
      </c>
      <c r="S40" s="45"/>
      <c r="T40" s="45"/>
      <c r="U40" s="69"/>
      <c r="V40" s="54">
        <v>46056</v>
      </c>
      <c r="W40" s="56" t="s">
        <v>1457</v>
      </c>
      <c r="X40" s="70"/>
      <c r="Y40" s="56" t="s">
        <v>1626</v>
      </c>
      <c r="Z40" s="56" t="s">
        <v>1627</v>
      </c>
      <c r="AA40" s="57" t="s">
        <v>1628</v>
      </c>
      <c r="AB40" s="56" t="s">
        <v>1629</v>
      </c>
      <c r="AC40" s="56" t="s">
        <v>1630</v>
      </c>
      <c r="AD40" s="57" t="s">
        <v>1631</v>
      </c>
      <c r="AE40" s="56" t="s">
        <v>1632</v>
      </c>
      <c r="AF40" s="56" t="s">
        <v>1633</v>
      </c>
      <c r="AG40" s="56" t="s">
        <v>1634</v>
      </c>
      <c r="AH40" s="48" t="s">
        <v>1467</v>
      </c>
      <c r="AI40" s="48" t="s">
        <v>494</v>
      </c>
      <c r="AJ40" s="48" t="s">
        <v>494</v>
      </c>
      <c r="AK40" s="56" t="s">
        <v>1635</v>
      </c>
      <c r="AL40" s="56" t="s">
        <v>1636</v>
      </c>
      <c r="AM40" s="60" t="s">
        <v>1637</v>
      </c>
      <c r="AU40" s="9" t="s">
        <v>1444</v>
      </c>
      <c r="AW40" s="9" t="s">
        <v>1248</v>
      </c>
      <c r="AX40" s="45" t="s">
        <v>1638</v>
      </c>
    </row>
    <row r="41" spans="1:50" s="9" customFormat="1" ht="159.6">
      <c r="A41" s="45">
        <v>41</v>
      </c>
      <c r="B41" s="53">
        <v>46055.481724537</v>
      </c>
      <c r="C41" s="53">
        <v>46057.623043981497</v>
      </c>
      <c r="D41" s="48" t="s">
        <v>1606</v>
      </c>
      <c r="E41" s="48" t="s">
        <v>486</v>
      </c>
      <c r="F41" s="48" t="s">
        <v>1639</v>
      </c>
      <c r="G41" s="48" t="s">
        <v>134</v>
      </c>
      <c r="H41" s="45" t="s">
        <v>1454</v>
      </c>
      <c r="I41" s="45" t="s">
        <v>1640</v>
      </c>
      <c r="J41" s="70"/>
      <c r="K41" s="69"/>
      <c r="L41" s="45"/>
      <c r="M41" s="45"/>
      <c r="N41" s="45" t="s">
        <v>57</v>
      </c>
      <c r="O41" s="48" t="s">
        <v>709</v>
      </c>
      <c r="P41" s="73" t="s">
        <v>1641</v>
      </c>
      <c r="Q41" s="70"/>
      <c r="R41" s="45" t="s">
        <v>15</v>
      </c>
      <c r="S41" s="45"/>
      <c r="T41" s="45"/>
      <c r="U41" s="69"/>
      <c r="V41" s="54">
        <v>46108</v>
      </c>
      <c r="W41" s="56" t="s">
        <v>15</v>
      </c>
      <c r="X41" s="70"/>
      <c r="Y41" s="56" t="s">
        <v>1642</v>
      </c>
      <c r="Z41" s="56" t="s">
        <v>1643</v>
      </c>
      <c r="AA41" s="57" t="s">
        <v>1644</v>
      </c>
      <c r="AB41" s="56" t="s">
        <v>1645</v>
      </c>
      <c r="AC41" s="56" t="s">
        <v>1646</v>
      </c>
      <c r="AD41" s="57" t="s">
        <v>1647</v>
      </c>
      <c r="AE41" s="56" t="s">
        <v>43</v>
      </c>
      <c r="AF41" s="56" t="s">
        <v>1648</v>
      </c>
      <c r="AG41" s="56" t="s">
        <v>1649</v>
      </c>
      <c r="AH41" s="48" t="s">
        <v>1650</v>
      </c>
      <c r="AI41" s="48" t="s">
        <v>494</v>
      </c>
      <c r="AJ41" s="48" t="s">
        <v>494</v>
      </c>
      <c r="AK41" s="56" t="s">
        <v>1651</v>
      </c>
      <c r="AL41" s="56" t="s">
        <v>1652</v>
      </c>
      <c r="AM41" s="60" t="s">
        <v>1653</v>
      </c>
      <c r="AU41" s="9" t="s">
        <v>1444</v>
      </c>
      <c r="AW41" s="9" t="s">
        <v>1248</v>
      </c>
    </row>
    <row r="42" spans="1:50" s="9" customFormat="1" ht="101.45">
      <c r="A42" s="45">
        <v>38</v>
      </c>
      <c r="B42" s="53">
        <v>46056.962071759299</v>
      </c>
      <c r="C42" s="53">
        <v>46056.992395833302</v>
      </c>
      <c r="D42" s="48" t="s">
        <v>1588</v>
      </c>
      <c r="E42" s="48" t="s">
        <v>1589</v>
      </c>
      <c r="F42" s="48" t="s">
        <v>1654</v>
      </c>
      <c r="G42" s="48" t="s">
        <v>107</v>
      </c>
      <c r="H42" s="45" t="s">
        <v>332</v>
      </c>
      <c r="I42" s="45" t="s">
        <v>1655</v>
      </c>
      <c r="J42" s="70"/>
      <c r="K42" s="69"/>
      <c r="L42" s="45"/>
      <c r="M42" s="45" t="s">
        <v>1592</v>
      </c>
      <c r="N42" s="45"/>
      <c r="O42" s="48" t="s">
        <v>1423</v>
      </c>
      <c r="P42" s="73" t="s">
        <v>1656</v>
      </c>
      <c r="Q42" s="70"/>
      <c r="R42" s="45" t="s">
        <v>15</v>
      </c>
      <c r="S42" s="45"/>
      <c r="T42" s="45"/>
      <c r="U42" s="69"/>
      <c r="V42" s="54">
        <v>46070</v>
      </c>
      <c r="W42" s="56" t="s">
        <v>1657</v>
      </c>
      <c r="X42" s="70"/>
      <c r="Y42" s="56" t="s">
        <v>1658</v>
      </c>
      <c r="Z42" s="56" t="s">
        <v>1659</v>
      </c>
      <c r="AA42" s="57" t="s">
        <v>1660</v>
      </c>
      <c r="AB42" s="56" t="s">
        <v>1661</v>
      </c>
      <c r="AC42" s="56" t="s">
        <v>1662</v>
      </c>
      <c r="AD42" s="57" t="s">
        <v>1663</v>
      </c>
      <c r="AE42" s="56" t="s">
        <v>1664</v>
      </c>
      <c r="AF42" s="56" t="s">
        <v>1665</v>
      </c>
      <c r="AG42" s="56" t="s">
        <v>1666</v>
      </c>
      <c r="AH42" s="48" t="s">
        <v>1467</v>
      </c>
      <c r="AI42" s="48" t="s">
        <v>494</v>
      </c>
      <c r="AJ42" s="48" t="s">
        <v>494</v>
      </c>
      <c r="AK42" s="56" t="s">
        <v>1667</v>
      </c>
      <c r="AL42" s="56" t="s">
        <v>1668</v>
      </c>
      <c r="AM42" s="60"/>
      <c r="AU42" s="9" t="s">
        <v>1444</v>
      </c>
      <c r="AW42" s="9" t="s">
        <v>1283</v>
      </c>
    </row>
    <row r="43" spans="1:50" s="9" customFormat="1" ht="409.5">
      <c r="A43" s="45">
        <v>39</v>
      </c>
      <c r="B43" s="53">
        <v>46057.3828125</v>
      </c>
      <c r="C43" s="53">
        <v>46057.402731481503</v>
      </c>
      <c r="D43" s="48" t="s">
        <v>1187</v>
      </c>
      <c r="E43" s="48" t="s">
        <v>1188</v>
      </c>
      <c r="F43" s="48" t="s">
        <v>1669</v>
      </c>
      <c r="G43" s="48" t="s">
        <v>159</v>
      </c>
      <c r="H43" s="45" t="s">
        <v>208</v>
      </c>
      <c r="I43" s="45" t="s">
        <v>1670</v>
      </c>
      <c r="J43" s="70"/>
      <c r="K43" s="69"/>
      <c r="L43" s="45" t="s">
        <v>1191</v>
      </c>
      <c r="M43" s="45"/>
      <c r="N43" s="45"/>
      <c r="O43" s="48" t="s">
        <v>1169</v>
      </c>
      <c r="P43" s="73" t="s">
        <v>1671</v>
      </c>
      <c r="Q43" s="70"/>
      <c r="R43" s="45" t="s">
        <v>15</v>
      </c>
      <c r="S43" s="45"/>
      <c r="T43" s="45"/>
      <c r="U43" s="69"/>
      <c r="V43" s="54">
        <v>46094</v>
      </c>
      <c r="W43" s="56" t="s">
        <v>1210</v>
      </c>
      <c r="X43" s="70"/>
      <c r="Y43" s="56" t="s">
        <v>1672</v>
      </c>
      <c r="Z43" s="56" t="s">
        <v>1673</v>
      </c>
      <c r="AA43" s="57" t="s">
        <v>1674</v>
      </c>
      <c r="AB43" s="56" t="s">
        <v>1675</v>
      </c>
      <c r="AC43" s="56" t="s">
        <v>1676</v>
      </c>
      <c r="AD43" s="57" t="s">
        <v>1677</v>
      </c>
      <c r="AE43" s="56" t="s">
        <v>1678</v>
      </c>
      <c r="AF43" s="56" t="s">
        <v>1679</v>
      </c>
      <c r="AG43" s="56" t="s">
        <v>1680</v>
      </c>
      <c r="AH43" s="48" t="s">
        <v>1681</v>
      </c>
      <c r="AI43" s="48" t="s">
        <v>494</v>
      </c>
      <c r="AJ43" s="48" t="s">
        <v>536</v>
      </c>
      <c r="AK43" s="56" t="s">
        <v>1682</v>
      </c>
      <c r="AL43" s="56" t="s">
        <v>1683</v>
      </c>
      <c r="AM43" s="60" t="s">
        <v>1684</v>
      </c>
      <c r="AU43" s="9" t="s">
        <v>1444</v>
      </c>
      <c r="AW43" s="9" t="s">
        <v>1248</v>
      </c>
    </row>
    <row r="44" spans="1:50" s="9" customFormat="1" ht="318.95">
      <c r="A44" s="45">
        <v>40</v>
      </c>
      <c r="B44" s="53">
        <v>46057.4041319444</v>
      </c>
      <c r="C44" s="53">
        <v>46057.4622453704</v>
      </c>
      <c r="D44" s="48" t="s">
        <v>1187</v>
      </c>
      <c r="E44" s="48" t="s">
        <v>1188</v>
      </c>
      <c r="F44" s="48" t="s">
        <v>1685</v>
      </c>
      <c r="G44" s="48" t="s">
        <v>159</v>
      </c>
      <c r="H44" s="45" t="s">
        <v>516</v>
      </c>
      <c r="I44" s="45" t="s">
        <v>1686</v>
      </c>
      <c r="J44" s="70"/>
      <c r="K44" s="69"/>
      <c r="L44" s="45" t="s">
        <v>1191</v>
      </c>
      <c r="M44" s="45"/>
      <c r="N44" s="45"/>
      <c r="O44" s="48" t="s">
        <v>1169</v>
      </c>
      <c r="P44" s="73" t="s">
        <v>1687</v>
      </c>
      <c r="Q44" s="70"/>
      <c r="R44" s="45" t="s">
        <v>15</v>
      </c>
      <c r="S44" s="45"/>
      <c r="T44" s="45"/>
      <c r="U44" s="69"/>
      <c r="V44" s="54">
        <v>46101</v>
      </c>
      <c r="W44" s="56" t="s">
        <v>15</v>
      </c>
      <c r="X44" s="70"/>
      <c r="Y44" s="56" t="s">
        <v>1688</v>
      </c>
      <c r="Z44" s="56" t="s">
        <v>1689</v>
      </c>
      <c r="AA44" s="57" t="s">
        <v>1690</v>
      </c>
      <c r="AB44" s="56" t="s">
        <v>1691</v>
      </c>
      <c r="AC44" s="56" t="s">
        <v>1692</v>
      </c>
      <c r="AD44" s="57" t="s">
        <v>1693</v>
      </c>
      <c r="AE44" s="56" t="s">
        <v>1694</v>
      </c>
      <c r="AF44" s="56" t="s">
        <v>1695</v>
      </c>
      <c r="AG44" s="56" t="s">
        <v>1696</v>
      </c>
      <c r="AH44" s="48" t="s">
        <v>1697</v>
      </c>
      <c r="AI44" s="48" t="s">
        <v>494</v>
      </c>
      <c r="AJ44" s="48" t="s">
        <v>494</v>
      </c>
      <c r="AK44" s="56" t="s">
        <v>1698</v>
      </c>
      <c r="AL44" s="56" t="s">
        <v>1699</v>
      </c>
      <c r="AM44" s="60" t="s">
        <v>1700</v>
      </c>
      <c r="AU44" s="9" t="s">
        <v>1444</v>
      </c>
      <c r="AW44" s="9" t="s">
        <v>1248</v>
      </c>
    </row>
    <row r="45" spans="1:50" s="9" customFormat="1" ht="261">
      <c r="A45" s="45">
        <v>42</v>
      </c>
      <c r="B45" s="53">
        <v>46057.826076388897</v>
      </c>
      <c r="C45" s="53">
        <v>46057.8430787037</v>
      </c>
      <c r="D45" s="48" t="s">
        <v>607</v>
      </c>
      <c r="E45" s="48" t="s">
        <v>608</v>
      </c>
      <c r="F45" s="48" t="s">
        <v>1701</v>
      </c>
      <c r="G45" s="48" t="s">
        <v>134</v>
      </c>
      <c r="H45" s="45" t="s">
        <v>1287</v>
      </c>
      <c r="I45" s="45" t="s">
        <v>1702</v>
      </c>
      <c r="J45" s="70"/>
      <c r="K45" s="69"/>
      <c r="L45" s="45"/>
      <c r="M45" s="45"/>
      <c r="N45" s="45" t="s">
        <v>57</v>
      </c>
      <c r="O45" s="48" t="s">
        <v>709</v>
      </c>
      <c r="P45" s="73" t="s">
        <v>1703</v>
      </c>
      <c r="Q45" s="70"/>
      <c r="R45" s="45" t="s">
        <v>15</v>
      </c>
      <c r="S45" s="45"/>
      <c r="T45" s="45"/>
      <c r="U45" s="69"/>
      <c r="V45" s="54">
        <v>46081</v>
      </c>
      <c r="W45" s="56" t="s">
        <v>1704</v>
      </c>
      <c r="X45" s="70"/>
      <c r="Y45" s="56" t="s">
        <v>1705</v>
      </c>
      <c r="Z45" s="56" t="s">
        <v>1706</v>
      </c>
      <c r="AA45" s="57" t="s">
        <v>1707</v>
      </c>
      <c r="AB45" s="56" t="s">
        <v>1708</v>
      </c>
      <c r="AC45" s="56" t="s">
        <v>1709</v>
      </c>
      <c r="AD45" s="57" t="s">
        <v>1710</v>
      </c>
      <c r="AE45" s="56" t="s">
        <v>1711</v>
      </c>
      <c r="AF45" s="56" t="s">
        <v>1712</v>
      </c>
      <c r="AG45" s="56" t="s">
        <v>1705</v>
      </c>
      <c r="AH45" s="48" t="s">
        <v>1713</v>
      </c>
      <c r="AI45" s="48" t="s">
        <v>494</v>
      </c>
      <c r="AJ45" s="48" t="s">
        <v>494</v>
      </c>
      <c r="AK45" s="56" t="s">
        <v>1714</v>
      </c>
      <c r="AL45" s="56" t="s">
        <v>1715</v>
      </c>
      <c r="AM45" s="60" t="s">
        <v>1716</v>
      </c>
      <c r="AU45" s="9" t="s">
        <v>1444</v>
      </c>
      <c r="AW45" s="9" t="s">
        <v>1163</v>
      </c>
    </row>
    <row r="46" spans="1:50" s="9" customFormat="1" ht="246.6">
      <c r="A46" s="45">
        <v>43</v>
      </c>
      <c r="B46" s="53">
        <v>46059.399710648097</v>
      </c>
      <c r="C46" s="53">
        <v>46059.404594907399</v>
      </c>
      <c r="D46" s="48" t="s">
        <v>1187</v>
      </c>
      <c r="E46" s="48" t="s">
        <v>1188</v>
      </c>
      <c r="F46" s="48" t="s">
        <v>1717</v>
      </c>
      <c r="G46" s="48" t="s">
        <v>159</v>
      </c>
      <c r="H46" s="45" t="s">
        <v>208</v>
      </c>
      <c r="I46" s="45" t="s">
        <v>1718</v>
      </c>
      <c r="J46" s="70"/>
      <c r="K46" s="69"/>
      <c r="L46" s="45" t="s">
        <v>1191</v>
      </c>
      <c r="M46" s="45"/>
      <c r="N46" s="45"/>
      <c r="O46" s="48" t="s">
        <v>1169</v>
      </c>
      <c r="P46" s="73" t="s">
        <v>1719</v>
      </c>
      <c r="Q46" s="70"/>
      <c r="R46" s="45" t="s">
        <v>15</v>
      </c>
      <c r="S46" s="45"/>
      <c r="T46" s="45"/>
      <c r="U46" s="69"/>
      <c r="V46" s="54">
        <v>46188</v>
      </c>
      <c r="W46" s="56" t="s">
        <v>15</v>
      </c>
      <c r="X46" s="70"/>
      <c r="Y46" s="56" t="s">
        <v>1720</v>
      </c>
      <c r="Z46" s="56" t="s">
        <v>1721</v>
      </c>
      <c r="AA46" s="57" t="s">
        <v>1722</v>
      </c>
      <c r="AB46" s="56" t="s">
        <v>1723</v>
      </c>
      <c r="AC46" s="56" t="s">
        <v>1724</v>
      </c>
      <c r="AD46" s="57" t="s">
        <v>1725</v>
      </c>
      <c r="AE46" s="56" t="s">
        <v>1726</v>
      </c>
      <c r="AF46" s="56" t="s">
        <v>1727</v>
      </c>
      <c r="AG46" s="56" t="s">
        <v>1728</v>
      </c>
      <c r="AH46" s="48" t="s">
        <v>1220</v>
      </c>
      <c r="AI46" s="48" t="s">
        <v>494</v>
      </c>
      <c r="AJ46" s="48" t="s">
        <v>494</v>
      </c>
      <c r="AK46" s="56" t="s">
        <v>1729</v>
      </c>
      <c r="AL46" s="56" t="s">
        <v>1730</v>
      </c>
      <c r="AM46" s="60" t="s">
        <v>1731</v>
      </c>
      <c r="AU46" s="9" t="s">
        <v>1444</v>
      </c>
      <c r="AW46" s="9" t="s">
        <v>1732</v>
      </c>
    </row>
    <row r="47" spans="1:50" s="9" customFormat="1" ht="409.5">
      <c r="A47" s="45">
        <v>47</v>
      </c>
      <c r="B47" s="53">
        <v>46059.417569444398</v>
      </c>
      <c r="C47" s="53">
        <v>46065.659872685203</v>
      </c>
      <c r="D47" s="48" t="s">
        <v>1187</v>
      </c>
      <c r="E47" s="48" t="s">
        <v>1188</v>
      </c>
      <c r="F47" s="48" t="s">
        <v>1733</v>
      </c>
      <c r="G47" s="48" t="s">
        <v>159</v>
      </c>
      <c r="H47" s="45" t="s">
        <v>208</v>
      </c>
      <c r="I47" s="45" t="s">
        <v>1734</v>
      </c>
      <c r="J47" s="70"/>
      <c r="K47" s="69"/>
      <c r="L47" s="45" t="s">
        <v>1191</v>
      </c>
      <c r="M47" s="45"/>
      <c r="N47" s="45"/>
      <c r="O47" s="48" t="s">
        <v>1169</v>
      </c>
      <c r="P47" s="70" t="s">
        <v>1735</v>
      </c>
      <c r="Q47" s="70"/>
      <c r="R47" s="45" t="s">
        <v>15</v>
      </c>
      <c r="S47" s="45"/>
      <c r="T47" s="45"/>
      <c r="U47" s="69"/>
      <c r="V47" s="54">
        <v>46447</v>
      </c>
      <c r="W47" s="48" t="s">
        <v>15</v>
      </c>
      <c r="X47" s="70"/>
      <c r="Y47" s="48" t="s">
        <v>1736</v>
      </c>
      <c r="Z47" s="48" t="s">
        <v>1737</v>
      </c>
      <c r="AA47" s="45" t="s">
        <v>1738</v>
      </c>
      <c r="AB47" s="48" t="s">
        <v>1739</v>
      </c>
      <c r="AC47" s="48" t="s">
        <v>1740</v>
      </c>
      <c r="AD47" s="45" t="s">
        <v>1741</v>
      </c>
      <c r="AE47" s="48" t="s">
        <v>1742</v>
      </c>
      <c r="AF47" s="48" t="s">
        <v>1743</v>
      </c>
      <c r="AG47" s="48" t="s">
        <v>1744</v>
      </c>
      <c r="AH47" s="48" t="s">
        <v>1745</v>
      </c>
      <c r="AI47" s="48" t="s">
        <v>494</v>
      </c>
      <c r="AJ47" s="48" t="s">
        <v>494</v>
      </c>
      <c r="AK47" s="48" t="s">
        <v>1746</v>
      </c>
      <c r="AL47" s="48" t="s">
        <v>1747</v>
      </c>
      <c r="AM47" s="48" t="s">
        <v>1748</v>
      </c>
      <c r="AU47" s="9" t="s">
        <v>1444</v>
      </c>
      <c r="AW47" s="9" t="s">
        <v>1732</v>
      </c>
    </row>
    <row r="48" spans="1:50" s="9" customFormat="1" ht="87">
      <c r="A48" s="45">
        <v>45</v>
      </c>
      <c r="B48" s="53">
        <v>46064.797696759299</v>
      </c>
      <c r="C48" s="53">
        <v>46064.828738425902</v>
      </c>
      <c r="D48" s="48" t="s">
        <v>1749</v>
      </c>
      <c r="E48" s="48" t="s">
        <v>1750</v>
      </c>
      <c r="F48" s="48" t="s">
        <v>1751</v>
      </c>
      <c r="G48" s="48" t="s">
        <v>134</v>
      </c>
      <c r="H48" s="45" t="s">
        <v>516</v>
      </c>
      <c r="I48" s="45" t="s">
        <v>1752</v>
      </c>
      <c r="J48" s="70"/>
      <c r="K48" s="69"/>
      <c r="L48" s="45"/>
      <c r="M48" s="45"/>
      <c r="N48" s="45" t="s">
        <v>61</v>
      </c>
      <c r="O48" s="48" t="s">
        <v>709</v>
      </c>
      <c r="P48" s="70" t="s">
        <v>1753</v>
      </c>
      <c r="Q48" s="70"/>
      <c r="R48" s="45" t="s">
        <v>15</v>
      </c>
      <c r="S48" s="45"/>
      <c r="T48" s="45"/>
      <c r="U48" s="69"/>
      <c r="V48" s="54">
        <v>46066</v>
      </c>
      <c r="W48" s="48" t="s">
        <v>1754</v>
      </c>
      <c r="X48" s="70"/>
      <c r="Y48" s="48" t="s">
        <v>1755</v>
      </c>
      <c r="Z48" s="48" t="s">
        <v>1756</v>
      </c>
      <c r="AA48" s="45" t="s">
        <v>1757</v>
      </c>
      <c r="AB48" s="48" t="s">
        <v>1758</v>
      </c>
      <c r="AC48" s="48" t="s">
        <v>1759</v>
      </c>
      <c r="AD48" s="45" t="s">
        <v>1760</v>
      </c>
      <c r="AE48" s="48" t="s">
        <v>1761</v>
      </c>
      <c r="AF48" s="48" t="s">
        <v>1762</v>
      </c>
      <c r="AG48" s="48" t="s">
        <v>1757</v>
      </c>
      <c r="AH48" s="48" t="s">
        <v>1299</v>
      </c>
      <c r="AI48" s="48" t="s">
        <v>494</v>
      </c>
      <c r="AJ48" s="48" t="s">
        <v>536</v>
      </c>
      <c r="AK48" s="48" t="s">
        <v>1763</v>
      </c>
      <c r="AL48" s="48" t="s">
        <v>1764</v>
      </c>
      <c r="AM48" s="48" t="s">
        <v>1765</v>
      </c>
      <c r="AU48" s="9" t="s">
        <v>1444</v>
      </c>
      <c r="AW48" s="9" t="s">
        <v>1283</v>
      </c>
    </row>
    <row r="49" spans="1:49" s="9" customFormat="1" ht="362.45">
      <c r="A49" s="45">
        <v>46</v>
      </c>
      <c r="B49" s="53">
        <v>46065.350011574097</v>
      </c>
      <c r="C49" s="53">
        <v>46065.393067129597</v>
      </c>
      <c r="D49" s="48" t="s">
        <v>1766</v>
      </c>
      <c r="E49" s="48" t="s">
        <v>1767</v>
      </c>
      <c r="F49" s="48" t="s">
        <v>1768</v>
      </c>
      <c r="G49" s="48" t="s">
        <v>159</v>
      </c>
      <c r="H49" s="45" t="s">
        <v>208</v>
      </c>
      <c r="I49" s="45" t="s">
        <v>1769</v>
      </c>
      <c r="J49" s="70"/>
      <c r="K49" s="69"/>
      <c r="L49" s="45" t="s">
        <v>54</v>
      </c>
      <c r="M49" s="45"/>
      <c r="N49" s="45"/>
      <c r="O49" s="48" t="s">
        <v>1169</v>
      </c>
      <c r="P49" s="70" t="s">
        <v>1770</v>
      </c>
      <c r="Q49" s="70"/>
      <c r="R49" s="45" t="s">
        <v>15</v>
      </c>
      <c r="S49" s="45"/>
      <c r="T49" s="45"/>
      <c r="U49" s="69"/>
      <c r="V49" s="54">
        <v>46110</v>
      </c>
      <c r="W49" s="48" t="s">
        <v>1771</v>
      </c>
      <c r="X49" s="70"/>
      <c r="Y49" s="48" t="s">
        <v>1772</v>
      </c>
      <c r="Z49" s="48" t="s">
        <v>1773</v>
      </c>
      <c r="AA49" s="45" t="s">
        <v>1774</v>
      </c>
      <c r="AB49" s="48" t="s">
        <v>1775</v>
      </c>
      <c r="AC49" s="48" t="s">
        <v>1776</v>
      </c>
      <c r="AD49" s="45" t="s">
        <v>1777</v>
      </c>
      <c r="AE49" s="48" t="s">
        <v>1778</v>
      </c>
      <c r="AF49" s="48" t="s">
        <v>1779</v>
      </c>
      <c r="AG49" s="48" t="s">
        <v>1780</v>
      </c>
      <c r="AH49" s="48" t="s">
        <v>1781</v>
      </c>
      <c r="AI49" s="48" t="s">
        <v>536</v>
      </c>
      <c r="AJ49" s="48" t="s">
        <v>494</v>
      </c>
      <c r="AK49" s="48" t="s">
        <v>1782</v>
      </c>
      <c r="AL49" s="48" t="s">
        <v>1783</v>
      </c>
      <c r="AM49" s="48"/>
      <c r="AU49" s="9" t="s">
        <v>1444</v>
      </c>
      <c r="AW49" s="9" t="s">
        <v>1283</v>
      </c>
    </row>
    <row r="50" spans="1:49" s="9" customFormat="1" ht="409.5">
      <c r="A50" s="45">
        <v>51</v>
      </c>
      <c r="B50" s="53">
        <v>46069.480613425898</v>
      </c>
      <c r="C50" s="53">
        <v>46070.595509259299</v>
      </c>
      <c r="D50" s="48" t="s">
        <v>1784</v>
      </c>
      <c r="E50" s="48" t="s">
        <v>1785</v>
      </c>
      <c r="F50" s="48" t="s">
        <v>1786</v>
      </c>
      <c r="G50" s="48" t="s">
        <v>159</v>
      </c>
      <c r="H50" s="45" t="s">
        <v>208</v>
      </c>
      <c r="I50" s="45" t="s">
        <v>1787</v>
      </c>
      <c r="J50" s="70"/>
      <c r="K50" s="69"/>
      <c r="L50" s="45" t="s">
        <v>54</v>
      </c>
      <c r="M50" s="45"/>
      <c r="N50" s="45"/>
      <c r="O50" s="48" t="s">
        <v>1169</v>
      </c>
      <c r="P50" s="70" t="s">
        <v>1788</v>
      </c>
      <c r="Q50" s="70"/>
      <c r="R50" s="45" t="s">
        <v>15</v>
      </c>
      <c r="S50" s="45"/>
      <c r="T50" s="45"/>
      <c r="U50" s="69"/>
      <c r="V50" s="54">
        <v>46104</v>
      </c>
      <c r="W50" s="48" t="s">
        <v>1789</v>
      </c>
      <c r="X50" s="70"/>
      <c r="Y50" s="48" t="s">
        <v>1790</v>
      </c>
      <c r="Z50" s="48" t="s">
        <v>1791</v>
      </c>
      <c r="AA50" s="45" t="s">
        <v>1792</v>
      </c>
      <c r="AB50" s="48" t="s">
        <v>1793</v>
      </c>
      <c r="AC50" s="48" t="s">
        <v>1794</v>
      </c>
      <c r="AD50" s="45" t="s">
        <v>1795</v>
      </c>
      <c r="AE50" s="48" t="s">
        <v>1796</v>
      </c>
      <c r="AF50" s="48" t="s">
        <v>1797</v>
      </c>
      <c r="AG50" s="48" t="s">
        <v>1798</v>
      </c>
      <c r="AH50" s="48" t="s">
        <v>1799</v>
      </c>
      <c r="AI50" s="48" t="s">
        <v>494</v>
      </c>
      <c r="AJ50" s="48" t="s">
        <v>536</v>
      </c>
      <c r="AK50" s="48" t="s">
        <v>1800</v>
      </c>
      <c r="AL50" s="48" t="s">
        <v>1801</v>
      </c>
      <c r="AM50" s="48" t="s">
        <v>1802</v>
      </c>
      <c r="AU50" s="9" t="s">
        <v>1444</v>
      </c>
      <c r="AW50" s="9" t="s">
        <v>1283</v>
      </c>
    </row>
    <row r="51" spans="1:49" ht="144.94999999999999">
      <c r="A51" s="45">
        <v>49</v>
      </c>
      <c r="B51" s="53">
        <v>46069.613715277803</v>
      </c>
      <c r="C51" s="53">
        <v>46069.666886574101</v>
      </c>
      <c r="D51" s="48" t="s">
        <v>1803</v>
      </c>
      <c r="E51" s="48" t="s">
        <v>783</v>
      </c>
      <c r="F51" s="48" t="s">
        <v>1804</v>
      </c>
      <c r="G51" s="48" t="s">
        <v>1805</v>
      </c>
      <c r="H51" s="45" t="s">
        <v>1287</v>
      </c>
      <c r="I51" s="45" t="s">
        <v>1806</v>
      </c>
      <c r="J51" s="70"/>
      <c r="K51" s="69"/>
      <c r="L51" s="45" t="s">
        <v>1168</v>
      </c>
      <c r="M51" s="45"/>
      <c r="N51" s="45"/>
      <c r="O51" s="48" t="s">
        <v>1169</v>
      </c>
      <c r="P51" s="70"/>
      <c r="Q51" s="70"/>
      <c r="R51" s="45" t="s">
        <v>15</v>
      </c>
      <c r="S51" s="45"/>
      <c r="T51" s="45"/>
      <c r="U51" s="69"/>
      <c r="V51" s="54">
        <v>46295</v>
      </c>
      <c r="W51" s="48" t="s">
        <v>1807</v>
      </c>
      <c r="X51" s="70"/>
      <c r="Y51" s="48" t="s">
        <v>1808</v>
      </c>
      <c r="Z51" s="48" t="s">
        <v>790</v>
      </c>
      <c r="AA51" s="45" t="s">
        <v>1809</v>
      </c>
      <c r="AB51" s="48" t="s">
        <v>1810</v>
      </c>
      <c r="AC51" s="48" t="s">
        <v>1811</v>
      </c>
      <c r="AD51" s="45" t="s">
        <v>1812</v>
      </c>
      <c r="AE51" s="48" t="s">
        <v>1813</v>
      </c>
      <c r="AF51" s="48" t="s">
        <v>1814</v>
      </c>
      <c r="AG51" s="48" t="s">
        <v>785</v>
      </c>
      <c r="AH51" s="48" t="s">
        <v>1681</v>
      </c>
      <c r="AI51" s="48" t="s">
        <v>494</v>
      </c>
      <c r="AJ51" s="48" t="s">
        <v>536</v>
      </c>
      <c r="AK51" s="48" t="s">
        <v>1815</v>
      </c>
      <c r="AL51" s="48" t="s">
        <v>1816</v>
      </c>
      <c r="AM51" s="48" t="s">
        <v>1817</v>
      </c>
      <c r="AP51" s="58"/>
      <c r="AT51" s="51" t="s">
        <v>1818</v>
      </c>
      <c r="AU51" s="51" t="s">
        <v>560</v>
      </c>
    </row>
    <row r="52" spans="1:49" ht="409.5">
      <c r="A52" s="45">
        <v>50</v>
      </c>
      <c r="B52" s="53">
        <v>46070.484259259298</v>
      </c>
      <c r="C52" s="53">
        <v>46070.517523148097</v>
      </c>
      <c r="D52" s="48" t="s">
        <v>1819</v>
      </c>
      <c r="E52" s="48" t="s">
        <v>1820</v>
      </c>
      <c r="F52" s="48" t="s">
        <v>1821</v>
      </c>
      <c r="G52" s="48" t="s">
        <v>159</v>
      </c>
      <c r="H52" s="45" t="s">
        <v>240</v>
      </c>
      <c r="I52" s="45" t="s">
        <v>1822</v>
      </c>
      <c r="J52" s="70"/>
      <c r="K52" s="69"/>
      <c r="L52" s="45" t="s">
        <v>54</v>
      </c>
      <c r="M52" s="45"/>
      <c r="N52" s="45"/>
      <c r="O52" s="48" t="s">
        <v>1169</v>
      </c>
      <c r="P52" s="70" t="s">
        <v>1823</v>
      </c>
      <c r="Q52" s="70"/>
      <c r="R52" s="45" t="s">
        <v>15</v>
      </c>
      <c r="S52" s="45"/>
      <c r="T52" s="45"/>
      <c r="U52" s="69"/>
      <c r="V52" s="54">
        <v>46146</v>
      </c>
      <c r="W52" s="48" t="s">
        <v>1824</v>
      </c>
      <c r="X52" s="70"/>
      <c r="Y52" s="48" t="s">
        <v>1825</v>
      </c>
      <c r="Z52" s="48" t="s">
        <v>1826</v>
      </c>
      <c r="AA52" s="45" t="s">
        <v>1827</v>
      </c>
      <c r="AB52" s="48" t="s">
        <v>1828</v>
      </c>
      <c r="AC52" s="48" t="s">
        <v>1829</v>
      </c>
      <c r="AD52" s="45" t="s">
        <v>1830</v>
      </c>
      <c r="AE52" s="48" t="s">
        <v>1831</v>
      </c>
      <c r="AF52" s="48" t="s">
        <v>1832</v>
      </c>
      <c r="AG52" s="48" t="s">
        <v>1833</v>
      </c>
      <c r="AH52" s="48" t="s">
        <v>1834</v>
      </c>
      <c r="AI52" s="48" t="s">
        <v>536</v>
      </c>
      <c r="AJ52" s="48" t="s">
        <v>494</v>
      </c>
      <c r="AK52" s="48" t="s">
        <v>1835</v>
      </c>
      <c r="AL52" s="48" t="s">
        <v>1836</v>
      </c>
      <c r="AM52" s="48" t="s">
        <v>1837</v>
      </c>
      <c r="AP52" s="58"/>
      <c r="AT52" s="51" t="s">
        <v>1162</v>
      </c>
      <c r="AU52" s="51" t="s">
        <v>560</v>
      </c>
    </row>
    <row r="53" spans="1:49" ht="290.10000000000002">
      <c r="A53" s="45">
        <v>52</v>
      </c>
      <c r="B53" s="53">
        <v>46070.637604166703</v>
      </c>
      <c r="C53" s="53">
        <v>46070.674814814804</v>
      </c>
      <c r="D53" s="48" t="s">
        <v>1588</v>
      </c>
      <c r="E53" s="48" t="s">
        <v>1589</v>
      </c>
      <c r="F53" s="48" t="s">
        <v>1838</v>
      </c>
      <c r="G53" s="48" t="s">
        <v>107</v>
      </c>
      <c r="H53" s="45" t="s">
        <v>332</v>
      </c>
      <c r="I53" s="45" t="s">
        <v>1839</v>
      </c>
      <c r="J53" s="70"/>
      <c r="K53" s="69"/>
      <c r="L53" s="45"/>
      <c r="M53" s="45" t="s">
        <v>1592</v>
      </c>
      <c r="N53" s="45"/>
      <c r="O53" s="48" t="s">
        <v>1423</v>
      </c>
      <c r="P53" s="70" t="s">
        <v>1840</v>
      </c>
      <c r="Q53" s="70"/>
      <c r="R53" s="45" t="s">
        <v>15</v>
      </c>
      <c r="S53" s="45"/>
      <c r="T53" s="45"/>
      <c r="U53" s="69"/>
      <c r="V53" s="54">
        <v>46125</v>
      </c>
      <c r="W53" s="48" t="s">
        <v>1841</v>
      </c>
      <c r="X53" s="70"/>
      <c r="Y53" s="48" t="s">
        <v>1842</v>
      </c>
      <c r="Z53" s="48" t="s">
        <v>1843</v>
      </c>
      <c r="AA53" s="45" t="s">
        <v>1844</v>
      </c>
      <c r="AB53" s="48" t="s">
        <v>1845</v>
      </c>
      <c r="AC53" s="48" t="s">
        <v>1846</v>
      </c>
      <c r="AD53" s="45" t="s">
        <v>1847</v>
      </c>
      <c r="AE53" s="48" t="s">
        <v>1848</v>
      </c>
      <c r="AF53" s="48" t="s">
        <v>1849</v>
      </c>
      <c r="AG53" s="48" t="s">
        <v>1850</v>
      </c>
      <c r="AH53" s="48" t="s">
        <v>1181</v>
      </c>
      <c r="AI53" s="48" t="s">
        <v>494</v>
      </c>
      <c r="AJ53" s="48" t="s">
        <v>494</v>
      </c>
      <c r="AK53" s="48" t="s">
        <v>1851</v>
      </c>
      <c r="AL53" s="48" t="s">
        <v>1851</v>
      </c>
      <c r="AM53" s="48" t="s">
        <v>1852</v>
      </c>
      <c r="AT53" s="51" t="s">
        <v>1227</v>
      </c>
      <c r="AU53" s="51" t="s">
        <v>560</v>
      </c>
      <c r="AV53" s="51" t="s">
        <v>1247</v>
      </c>
      <c r="AW53" s="51" t="s">
        <v>1283</v>
      </c>
    </row>
    <row r="54" spans="1:49" ht="130.5">
      <c r="A54" s="45">
        <v>53</v>
      </c>
      <c r="B54" s="53">
        <v>46070.696863425903</v>
      </c>
      <c r="C54" s="53">
        <v>46070.718368055597</v>
      </c>
      <c r="D54" s="48" t="s">
        <v>1588</v>
      </c>
      <c r="E54" s="48" t="s">
        <v>1589</v>
      </c>
      <c r="F54" s="48" t="s">
        <v>1853</v>
      </c>
      <c r="G54" s="48" t="s">
        <v>107</v>
      </c>
      <c r="H54" s="45" t="s">
        <v>332</v>
      </c>
      <c r="I54" s="45" t="s">
        <v>1591</v>
      </c>
      <c r="J54" s="70"/>
      <c r="K54" s="69"/>
      <c r="L54" s="45"/>
      <c r="M54" s="45" t="s">
        <v>1592</v>
      </c>
      <c r="N54" s="45"/>
      <c r="O54" s="48" t="s">
        <v>1423</v>
      </c>
      <c r="P54" s="70" t="s">
        <v>1854</v>
      </c>
      <c r="Q54" s="70"/>
      <c r="R54" s="45" t="s">
        <v>15</v>
      </c>
      <c r="S54" s="45"/>
      <c r="T54" s="45"/>
      <c r="U54" s="69"/>
      <c r="V54" s="54">
        <v>46112</v>
      </c>
      <c r="W54" s="56" t="s">
        <v>1657</v>
      </c>
      <c r="X54" s="70"/>
      <c r="Y54" s="48" t="s">
        <v>1855</v>
      </c>
      <c r="Z54" s="48" t="s">
        <v>1856</v>
      </c>
      <c r="AA54" s="45" t="s">
        <v>1857</v>
      </c>
      <c r="AB54" s="48" t="s">
        <v>1858</v>
      </c>
      <c r="AC54" s="48" t="s">
        <v>1859</v>
      </c>
      <c r="AD54" s="45" t="s">
        <v>1860</v>
      </c>
      <c r="AE54" s="48" t="s">
        <v>1861</v>
      </c>
      <c r="AF54" s="48" t="s">
        <v>1862</v>
      </c>
      <c r="AG54" s="48" t="s">
        <v>1863</v>
      </c>
      <c r="AH54" s="48" t="s">
        <v>1650</v>
      </c>
      <c r="AI54" s="48" t="s">
        <v>494</v>
      </c>
      <c r="AJ54" s="48" t="s">
        <v>494</v>
      </c>
      <c r="AK54" s="48" t="s">
        <v>1864</v>
      </c>
      <c r="AL54" s="48" t="s">
        <v>1865</v>
      </c>
      <c r="AM54" s="48" t="s">
        <v>1866</v>
      </c>
      <c r="AT54" s="51" t="s">
        <v>720</v>
      </c>
      <c r="AU54" s="51" t="s">
        <v>560</v>
      </c>
    </row>
    <row r="55" spans="1:49" ht="217.5">
      <c r="A55" s="45">
        <v>54</v>
      </c>
      <c r="B55" s="53">
        <v>46070.903935185197</v>
      </c>
      <c r="C55" s="53">
        <v>46070.907430555599</v>
      </c>
      <c r="D55" s="48" t="s">
        <v>1867</v>
      </c>
      <c r="E55" s="48" t="s">
        <v>1868</v>
      </c>
      <c r="F55" s="48" t="s">
        <v>1869</v>
      </c>
      <c r="G55" s="48" t="s">
        <v>107</v>
      </c>
      <c r="H55" s="45" t="s">
        <v>1287</v>
      </c>
      <c r="I55" s="45" t="s">
        <v>1870</v>
      </c>
      <c r="J55" s="70"/>
      <c r="K55" s="69"/>
      <c r="L55" s="45"/>
      <c r="M55" s="45" t="s">
        <v>1592</v>
      </c>
      <c r="N55" s="45"/>
      <c r="O55" s="48" t="s">
        <v>1423</v>
      </c>
      <c r="P55" s="70" t="s">
        <v>1871</v>
      </c>
      <c r="Q55" s="70"/>
      <c r="R55" s="45" t="s">
        <v>14</v>
      </c>
      <c r="S55" s="45" t="s">
        <v>175</v>
      </c>
      <c r="T55" s="45" t="s">
        <v>15</v>
      </c>
      <c r="U55" s="69"/>
      <c r="V55" s="54">
        <v>46203</v>
      </c>
      <c r="W55" s="56" t="s">
        <v>1872</v>
      </c>
      <c r="X55" s="70"/>
      <c r="Y55" s="48" t="s">
        <v>1873</v>
      </c>
      <c r="Z55" s="56" t="s">
        <v>1874</v>
      </c>
      <c r="AA55" s="45" t="s">
        <v>1875</v>
      </c>
      <c r="AB55" s="48" t="s">
        <v>1876</v>
      </c>
      <c r="AC55" s="48" t="s">
        <v>1877</v>
      </c>
      <c r="AD55" s="45" t="s">
        <v>1878</v>
      </c>
      <c r="AE55" s="48" t="s">
        <v>1879</v>
      </c>
      <c r="AF55" s="48" t="s">
        <v>1880</v>
      </c>
      <c r="AG55" s="48" t="s">
        <v>1881</v>
      </c>
      <c r="AH55" s="48" t="s">
        <v>1697</v>
      </c>
      <c r="AI55" s="48" t="s">
        <v>494</v>
      </c>
      <c r="AJ55" s="48" t="s">
        <v>494</v>
      </c>
      <c r="AK55" s="48" t="s">
        <v>1882</v>
      </c>
      <c r="AL55" s="48" t="s">
        <v>1883</v>
      </c>
      <c r="AM55" s="48" t="s">
        <v>1884</v>
      </c>
      <c r="AT55" s="51" t="s">
        <v>1885</v>
      </c>
      <c r="AU55" s="51" t="s">
        <v>560</v>
      </c>
    </row>
    <row r="56" spans="1:49" ht="203.1">
      <c r="A56" s="45">
        <v>55</v>
      </c>
      <c r="B56" s="53">
        <v>46071.365555555603</v>
      </c>
      <c r="C56" s="53">
        <v>46071.394305555601</v>
      </c>
      <c r="D56" s="48" t="s">
        <v>1886</v>
      </c>
      <c r="E56" s="48" t="s">
        <v>1887</v>
      </c>
      <c r="F56" s="48" t="s">
        <v>1888</v>
      </c>
      <c r="G56" s="48" t="s">
        <v>159</v>
      </c>
      <c r="H56" s="45" t="s">
        <v>208</v>
      </c>
      <c r="I56" s="45" t="s">
        <v>1889</v>
      </c>
      <c r="J56" s="70"/>
      <c r="K56" s="69"/>
      <c r="L56" s="45" t="s">
        <v>54</v>
      </c>
      <c r="M56" s="45"/>
      <c r="N56" s="45"/>
      <c r="O56" s="48" t="s">
        <v>1169</v>
      </c>
      <c r="P56" s="70" t="s">
        <v>1890</v>
      </c>
      <c r="Q56" s="70"/>
      <c r="R56" s="45" t="s">
        <v>15</v>
      </c>
      <c r="S56" s="45"/>
      <c r="T56" s="45"/>
      <c r="U56" s="69"/>
      <c r="V56" s="54">
        <v>46102</v>
      </c>
      <c r="W56" s="56" t="s">
        <v>1891</v>
      </c>
      <c r="X56" s="70"/>
      <c r="Y56" s="48" t="s">
        <v>1892</v>
      </c>
      <c r="Z56" s="56" t="s">
        <v>1893</v>
      </c>
      <c r="AA56" s="45" t="s">
        <v>1894</v>
      </c>
      <c r="AB56" s="48" t="s">
        <v>1895</v>
      </c>
      <c r="AC56" s="48" t="s">
        <v>1896</v>
      </c>
      <c r="AD56" s="45" t="s">
        <v>1897</v>
      </c>
      <c r="AE56" s="48" t="s">
        <v>1898</v>
      </c>
      <c r="AF56" s="48" t="s">
        <v>1899</v>
      </c>
      <c r="AG56" s="48" t="s">
        <v>1900</v>
      </c>
      <c r="AH56" s="48" t="s">
        <v>1901</v>
      </c>
      <c r="AI56" s="48" t="s">
        <v>494</v>
      </c>
      <c r="AJ56" s="48" t="s">
        <v>494</v>
      </c>
      <c r="AK56" s="48" t="s">
        <v>1902</v>
      </c>
      <c r="AL56" s="48" t="s">
        <v>1903</v>
      </c>
      <c r="AM56" s="48" t="s">
        <v>1904</v>
      </c>
      <c r="AT56" s="51" t="s">
        <v>1818</v>
      </c>
      <c r="AU56" s="51" t="s">
        <v>560</v>
      </c>
    </row>
    <row r="57" spans="1:49" ht="101.45">
      <c r="A57" s="45">
        <v>57</v>
      </c>
      <c r="B57" s="53">
        <v>46071.778449074103</v>
      </c>
      <c r="C57" s="53">
        <v>46072.386608796303</v>
      </c>
      <c r="D57" s="48" t="s">
        <v>1905</v>
      </c>
      <c r="E57" s="48" t="s">
        <v>1906</v>
      </c>
      <c r="F57" s="48" t="s">
        <v>1907</v>
      </c>
      <c r="G57" s="48" t="s">
        <v>134</v>
      </c>
      <c r="H57" s="45" t="s">
        <v>516</v>
      </c>
      <c r="I57" s="78" t="s">
        <v>1908</v>
      </c>
      <c r="J57" s="70"/>
      <c r="K57" s="69"/>
      <c r="L57" s="45"/>
      <c r="M57" s="45"/>
      <c r="N57" s="45" t="s">
        <v>61</v>
      </c>
      <c r="O57" s="48" t="s">
        <v>709</v>
      </c>
      <c r="P57" s="70"/>
      <c r="Q57" s="75"/>
      <c r="R57" s="45" t="s">
        <v>15</v>
      </c>
      <c r="S57" s="45"/>
      <c r="T57" s="45"/>
      <c r="U57" s="69"/>
      <c r="V57" s="54">
        <v>46081</v>
      </c>
      <c r="W57" s="48" t="s">
        <v>1909</v>
      </c>
      <c r="X57" s="70"/>
      <c r="Y57" s="48" t="s">
        <v>1910</v>
      </c>
      <c r="Z57" s="48" t="s">
        <v>1911</v>
      </c>
      <c r="AA57" s="45" t="s">
        <v>1912</v>
      </c>
      <c r="AB57" s="48" t="s">
        <v>1913</v>
      </c>
      <c r="AC57" s="48" t="s">
        <v>1914</v>
      </c>
      <c r="AD57" s="45" t="s">
        <v>1915</v>
      </c>
      <c r="AE57" s="48" t="s">
        <v>1916</v>
      </c>
      <c r="AF57" s="48" t="s">
        <v>1917</v>
      </c>
      <c r="AG57" s="48" t="s">
        <v>1918</v>
      </c>
      <c r="AH57" s="48" t="s">
        <v>1181</v>
      </c>
      <c r="AI57" s="48" t="s">
        <v>494</v>
      </c>
      <c r="AJ57" s="48" t="s">
        <v>494</v>
      </c>
      <c r="AK57" s="48" t="s">
        <v>1919</v>
      </c>
      <c r="AL57" s="48" t="s">
        <v>1920</v>
      </c>
      <c r="AM57" s="48" t="s">
        <v>1921</v>
      </c>
      <c r="AO57" s="51" t="s">
        <v>1922</v>
      </c>
      <c r="AP57" s="51">
        <v>45000</v>
      </c>
      <c r="AR57" s="51"/>
      <c r="AS57" s="51" t="s">
        <v>824</v>
      </c>
      <c r="AT57" s="51" t="s">
        <v>1923</v>
      </c>
      <c r="AU57" s="51" t="s">
        <v>1444</v>
      </c>
      <c r="AV57" s="51" t="s">
        <v>1924</v>
      </c>
      <c r="AW57" s="51" t="s">
        <v>1283</v>
      </c>
    </row>
    <row r="58" spans="1:49" ht="159.6">
      <c r="A58" s="45">
        <v>56</v>
      </c>
      <c r="B58" s="53">
        <v>46071.782685185201</v>
      </c>
      <c r="C58" s="53">
        <v>46071.784108796302</v>
      </c>
      <c r="D58" s="48" t="s">
        <v>1886</v>
      </c>
      <c r="E58" s="48" t="s">
        <v>1887</v>
      </c>
      <c r="F58" s="48" t="s">
        <v>1925</v>
      </c>
      <c r="G58" s="48" t="s">
        <v>159</v>
      </c>
      <c r="H58" s="45" t="s">
        <v>208</v>
      </c>
      <c r="I58" s="78" t="s">
        <v>1926</v>
      </c>
      <c r="J58" s="70"/>
      <c r="K58" s="69"/>
      <c r="L58" s="45" t="s">
        <v>54</v>
      </c>
      <c r="M58" s="45" t="s">
        <v>1592</v>
      </c>
      <c r="N58" s="45" t="s">
        <v>57</v>
      </c>
      <c r="O58" s="48" t="s">
        <v>1169</v>
      </c>
      <c r="P58" s="70"/>
      <c r="Q58" s="75"/>
      <c r="R58" s="45" t="s">
        <v>15</v>
      </c>
      <c r="S58" s="45"/>
      <c r="T58" s="45"/>
      <c r="U58" s="69"/>
      <c r="V58" s="54">
        <v>46101</v>
      </c>
      <c r="W58" s="48" t="s">
        <v>1927</v>
      </c>
      <c r="X58" s="70"/>
      <c r="Y58" s="48" t="s">
        <v>1928</v>
      </c>
      <c r="Z58" s="48" t="s">
        <v>1929</v>
      </c>
      <c r="AA58" s="45" t="s">
        <v>1930</v>
      </c>
      <c r="AB58" s="48" t="s">
        <v>1931</v>
      </c>
      <c r="AC58" s="48" t="s">
        <v>1932</v>
      </c>
      <c r="AD58" s="45" t="s">
        <v>1933</v>
      </c>
      <c r="AE58" s="48" t="s">
        <v>1934</v>
      </c>
      <c r="AF58" s="48" t="s">
        <v>1935</v>
      </c>
      <c r="AG58" s="48" t="s">
        <v>1936</v>
      </c>
      <c r="AH58" s="48" t="s">
        <v>1937</v>
      </c>
      <c r="AI58" s="48" t="s">
        <v>494</v>
      </c>
      <c r="AJ58" s="48" t="s">
        <v>494</v>
      </c>
      <c r="AK58" s="48" t="s">
        <v>1938</v>
      </c>
      <c r="AL58" s="48" t="s">
        <v>1939</v>
      </c>
      <c r="AM58" s="48" t="s">
        <v>1940</v>
      </c>
      <c r="AR58" s="51"/>
      <c r="AU58" s="51" t="s">
        <v>560</v>
      </c>
      <c r="AW58" s="51" t="s">
        <v>1283</v>
      </c>
    </row>
    <row r="59" spans="1:49" ht="72.599999999999994">
      <c r="A59" s="45"/>
      <c r="B59" s="53"/>
      <c r="C59" s="53"/>
      <c r="D59" s="48"/>
      <c r="E59" s="48"/>
      <c r="F59" s="48" t="s">
        <v>1941</v>
      </c>
      <c r="G59" s="48" t="s">
        <v>134</v>
      </c>
      <c r="H59" s="45"/>
      <c r="I59" s="9" t="s">
        <v>1942</v>
      </c>
      <c r="J59" s="70" t="s">
        <v>1154</v>
      </c>
      <c r="K59" s="69"/>
      <c r="L59" s="45"/>
      <c r="M59" s="45"/>
      <c r="N59" s="45" t="s">
        <v>57</v>
      </c>
      <c r="O59" s="48" t="s">
        <v>709</v>
      </c>
      <c r="P59" s="72" t="s">
        <v>1943</v>
      </c>
      <c r="Q59" s="75"/>
      <c r="R59" s="45" t="s">
        <v>15</v>
      </c>
      <c r="S59" s="45"/>
      <c r="T59" s="45"/>
      <c r="U59" s="69"/>
      <c r="V59" s="47">
        <v>46064</v>
      </c>
      <c r="W59" s="48"/>
      <c r="X59" s="70"/>
      <c r="Y59" s="45" t="s">
        <v>1944</v>
      </c>
      <c r="Z59" s="48"/>
      <c r="AA59" s="45"/>
      <c r="AB59" s="48"/>
      <c r="AC59" s="48"/>
      <c r="AD59" s="45"/>
      <c r="AE59" s="48"/>
      <c r="AF59" s="48"/>
      <c r="AG59" s="48"/>
      <c r="AH59" s="48"/>
      <c r="AI59" s="48"/>
      <c r="AJ59" s="48"/>
      <c r="AK59" s="48"/>
      <c r="AL59" s="48"/>
      <c r="AM59" s="48"/>
      <c r="AR59" s="51"/>
      <c r="AU59" s="51" t="s">
        <v>560</v>
      </c>
      <c r="AV59" s="51" t="s">
        <v>1247</v>
      </c>
      <c r="AW59" s="51" t="s">
        <v>1283</v>
      </c>
    </row>
    <row r="60" spans="1:49" ht="43.5">
      <c r="A60" s="45"/>
      <c r="B60" s="53"/>
      <c r="C60" s="53"/>
      <c r="D60" s="48"/>
      <c r="E60" s="48"/>
      <c r="F60" s="48" t="s">
        <v>1945</v>
      </c>
      <c r="G60" s="48" t="s">
        <v>134</v>
      </c>
      <c r="H60" s="45"/>
      <c r="I60" s="9" t="s">
        <v>1942</v>
      </c>
      <c r="J60" s="70" t="s">
        <v>1154</v>
      </c>
      <c r="K60" s="69"/>
      <c r="L60" s="45"/>
      <c r="M60" s="45"/>
      <c r="N60" s="45" t="s">
        <v>57</v>
      </c>
      <c r="O60" s="48" t="s">
        <v>709</v>
      </c>
      <c r="P60" s="72" t="s">
        <v>1946</v>
      </c>
      <c r="Q60" s="75"/>
      <c r="R60" s="45" t="s">
        <v>15</v>
      </c>
      <c r="S60" s="45"/>
      <c r="T60" s="45"/>
      <c r="U60" s="69"/>
      <c r="V60" s="47">
        <v>46065</v>
      </c>
      <c r="W60" s="48"/>
      <c r="X60" s="70"/>
      <c r="Y60" s="66" t="s">
        <v>1947</v>
      </c>
      <c r="Z60" s="48"/>
      <c r="AA60" s="45"/>
      <c r="AB60" s="48"/>
      <c r="AC60" s="48"/>
      <c r="AD60" s="45"/>
      <c r="AE60" s="48"/>
      <c r="AF60" s="48"/>
      <c r="AG60" s="48"/>
      <c r="AH60" s="48"/>
      <c r="AI60" s="48"/>
      <c r="AJ60" s="48"/>
      <c r="AK60" s="48"/>
      <c r="AL60" s="48"/>
      <c r="AM60" s="48"/>
      <c r="AR60" s="51"/>
      <c r="AU60" s="51" t="s">
        <v>560</v>
      </c>
    </row>
    <row r="61" spans="1:49" ht="72.599999999999994">
      <c r="A61" s="45"/>
      <c r="B61" s="53"/>
      <c r="C61" s="53"/>
      <c r="D61" s="48"/>
      <c r="E61" s="48"/>
      <c r="F61" s="48" t="s">
        <v>1948</v>
      </c>
      <c r="G61" s="48" t="s">
        <v>134</v>
      </c>
      <c r="H61" s="45"/>
      <c r="I61" s="9" t="s">
        <v>1942</v>
      </c>
      <c r="J61" s="70" t="s">
        <v>1154</v>
      </c>
      <c r="K61" s="69"/>
      <c r="L61" s="45"/>
      <c r="M61" s="45"/>
      <c r="N61" s="45" t="s">
        <v>57</v>
      </c>
      <c r="O61" s="48" t="s">
        <v>709</v>
      </c>
      <c r="P61" s="72" t="s">
        <v>1949</v>
      </c>
      <c r="Q61" s="75"/>
      <c r="R61" s="45" t="s">
        <v>15</v>
      </c>
      <c r="S61" s="45"/>
      <c r="T61" s="45"/>
      <c r="U61" s="69"/>
      <c r="V61" s="47">
        <v>46080</v>
      </c>
      <c r="W61" s="48"/>
      <c r="X61" s="70"/>
      <c r="Y61" s="67" t="s">
        <v>1950</v>
      </c>
      <c r="Z61" s="48"/>
      <c r="AA61" s="45"/>
      <c r="AB61" s="48"/>
      <c r="AC61" s="48"/>
      <c r="AD61" s="45"/>
      <c r="AE61" s="48"/>
      <c r="AF61" s="48"/>
      <c r="AG61" s="48"/>
      <c r="AH61" s="48"/>
      <c r="AI61" s="48"/>
      <c r="AJ61" s="48"/>
      <c r="AK61" s="48"/>
      <c r="AL61" s="48"/>
      <c r="AM61" s="48"/>
      <c r="AR61" s="51"/>
      <c r="AU61" s="51" t="s">
        <v>560</v>
      </c>
    </row>
    <row r="62" spans="1:49" ht="14.45">
      <c r="A62" s="45"/>
      <c r="B62" s="53"/>
      <c r="C62" s="53"/>
      <c r="D62" s="48"/>
      <c r="E62" s="48"/>
      <c r="F62" s="48" t="s">
        <v>1951</v>
      </c>
      <c r="G62" s="9" t="s">
        <v>134</v>
      </c>
      <c r="H62" s="45"/>
      <c r="I62" s="79" t="s">
        <v>1437</v>
      </c>
      <c r="J62" s="70" t="s">
        <v>1154</v>
      </c>
      <c r="K62" s="69"/>
      <c r="L62" s="45"/>
      <c r="M62" s="45"/>
      <c r="N62" s="45"/>
      <c r="O62" s="48" t="s">
        <v>709</v>
      </c>
      <c r="P62" s="72" t="s">
        <v>1952</v>
      </c>
      <c r="Q62" s="75"/>
      <c r="R62" s="45" t="s">
        <v>14</v>
      </c>
      <c r="S62" s="45" t="s">
        <v>894</v>
      </c>
      <c r="T62" s="45"/>
      <c r="U62" s="69"/>
      <c r="V62" s="46">
        <v>46070</v>
      </c>
      <c r="W62" s="48"/>
      <c r="X62" s="70"/>
      <c r="Y62" s="48"/>
      <c r="Z62" s="9" t="s">
        <v>1953</v>
      </c>
      <c r="AA62" s="45"/>
      <c r="AB62" s="48"/>
      <c r="AC62" s="48"/>
      <c r="AD62" s="45"/>
      <c r="AE62" s="48"/>
      <c r="AF62" s="48"/>
      <c r="AG62" s="48"/>
      <c r="AH62" s="48"/>
      <c r="AI62" s="48"/>
      <c r="AJ62" s="48"/>
      <c r="AK62" s="48"/>
      <c r="AL62" s="48"/>
      <c r="AM62" s="48"/>
      <c r="AR62" s="51"/>
      <c r="AT62" s="51" t="s">
        <v>62</v>
      </c>
      <c r="AU62" s="51" t="s">
        <v>560</v>
      </c>
    </row>
  </sheetData>
  <sheetProtection autoFilter="0"/>
  <protectedRanges>
    <protectedRange algorithmName="SHA-512" hashValue="22rEZDOLaaAzExp0xxQCGNby3L6gXjGHIg9yH60f4Eq8XFziCgY0/JIYc2E2Nq4g+VRVZfuCR88Vp60KM5L1Fw==" saltValue="qJpW/Ecdk5+EDugQ3hU7fw==" spinCount="100000" sqref="W1:AM60 Q1:V2 R3:V3 R23:V28 R57:V60 Q4:R22 V4:V22 S4:U14 S16:U22 S15:T15 Q29:R56 V29:V56 S29:T33 S34:U36 S38:U56 S37:T37 R61:AM62 A1:P62" name="Rango1"/>
  </protectedRanges>
  <hyperlinks>
    <hyperlink ref="AM5" r:id="rId1" display="https://educorpperu-my.sharepoint.com/personal/diana_zapata_laureate_pe1/_layouts/15/Doc.aspx?sourcedoc=%7BCFB1E4B6-0B23-425F-AA90-EF0351C197CB%7D&amp;file=Solicitud%20de%20Requerimientos%20Placement%20Test%20y_Giancarlo%20Villacorta.pptx&amp;action=edit&amp;mobileredirect=true; https://educorpperu-my.sharepoint.com/personal/diana_zapata_laureate_pe1/_layouts/15/Doc.aspx?sourcedoc=%7B4BF7255D-48CD-4075-9FE2-70E2A5E52BE4%7D&amp;file=Formato%20Petici%C3%B3n%20de%20Cambio%20Ex%C3%A1menes%20de%20Ingl%C3%A9s_Giancarlo%20Villacorta.docx&amp;action=default&amp;mobileredirect=true" xr:uid="{19BE250D-08C6-4272-A707-A1CD1E705573}"/>
    <hyperlink ref="AM16" r:id="rId2" display="https://educorpperu-my.sharepoint.com/personal/diana_zapata_laureate_pe1/_layouts/15/Doc.aspx?sourcedoc=%7BFCF2BAF2-A2BE-40AB-B859-1D5B92387773%7D&amp;file=Solicitud%20de%20query%20retiros%20formales%20-%20ACT_Luis%20Alberto%20Almeyda.pptx&amp;action=edit&amp;mobileredirect=true" xr:uid="{8D35DCB2-58ED-4AE6-A606-A45C0FB8282C}"/>
    <hyperlink ref="P18" r:id="rId3" display="javascript:void(0)" xr:uid="{56A4CF7B-922F-4EBC-9B37-320D977567A8}"/>
    <hyperlink ref="P21" r:id="rId4" display="javascript:void(0)" xr:uid="{3DFCF54C-30AD-48D1-A45B-218AF9EE6995}"/>
    <hyperlink ref="P20" r:id="rId5" display="javascript:void(0)" xr:uid="{82A5D6F5-9306-43E0-88E4-89B9C6EB6BD8}"/>
    <hyperlink ref="Y19" r:id="rId6" display="https://laureateprod.service-now.com/sc_task.do?sys_id=d5b89c32932a3a505ce0fa57a903d65f&amp;sysparm_record_target=sc_task&amp;sysparm_record_row=1&amp;sysparm_record_rows=1&amp;sysparm_record_list=request_item%3D4db89c32932a3a505ce0fa57a903d614%5Erequest_item.cat_item%21%3D57a7e6ec1b74ec109f9bca6f5b4bcbc2%5EORrequest_item.cat_itemISEMPTY%5EORDERBYnumber" xr:uid="{A6C49EDC-1AD9-44A3-9944-5582A7D22E6F}"/>
    <hyperlink ref="AM4" r:id="rId7" display="https://educorpperu-my.sharepoint.com/personal/diana_zapata_laureate_pe1/_layouts/15/Doc.aspx?sourcedoc=%7B5D74949E-141D-42A9-BFEB-1A2662F16C98%7D&amp;file=Solicitud%20de%20Mejoras%20en%20SPRING%20-%20Facturaci%C3%B3n_Luis%20Alberto%20Almeyda.pptx&amp;action=edit&amp;mobileredirect=true" xr:uid="{C9ADA4E1-C318-4735-AB06-7FE1D197B123}"/>
    <hyperlink ref="D49" r:id="rId8" display="mailto:daniel.cino@upc.pe" xr:uid="{FD6CDAA7-B62A-4CB2-A8FC-9B0C126E48B4}"/>
    <hyperlink ref="D15" r:id="rId9" display="mailto:alejandro.tello@laureate.pe" xr:uid="{9D89D25E-A552-4CD8-BFF9-D530DE1B3FDB}"/>
  </hyperlinks>
  <pageMargins left="0.7" right="0.7" top="0.75" bottom="0.75" header="0.3" footer="0.3"/>
  <pageSetup paperSize="9" orientation="portrait" r:id="rId10"/>
  <headerFooter>
    <oddFooter>&amp;C_x000D_&amp;1#&amp;"Aptos"&amp;7&amp;K000000 Uso Público de Laureate Perú — Se compartir externamente, información no sensible.</oddFooter>
  </headerFooter>
  <legacyDrawing r:id="rId11"/>
  <tableParts count="3">
    <tablePart r:id="rId12"/>
    <tablePart r:id="rId13"/>
    <tablePart r:id="rId1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992BF-34DF-4077-8C13-F4E6C32E695D}">
  <dimension ref="B2:E38"/>
  <sheetViews>
    <sheetView showGridLines="0" workbookViewId="0">
      <selection activeCell="B40" sqref="B40"/>
    </sheetView>
  </sheetViews>
  <sheetFormatPr defaultColWidth="11.42578125" defaultRowHeight="14.45"/>
  <cols>
    <col min="2" max="2" width="4" style="19" customWidth="1"/>
    <col min="3" max="3" width="27.140625" customWidth="1"/>
    <col min="4" max="4" width="36.140625" customWidth="1"/>
    <col min="5" max="5" width="27.42578125" customWidth="1"/>
  </cols>
  <sheetData>
    <row r="2" spans="2:5">
      <c r="B2" s="18" t="s">
        <v>1954</v>
      </c>
      <c r="C2" s="614" t="s">
        <v>1955</v>
      </c>
      <c r="D2" s="614"/>
      <c r="E2" s="18" t="s">
        <v>1956</v>
      </c>
    </row>
    <row r="3" spans="2:5" ht="31.5">
      <c r="B3" s="559">
        <v>1</v>
      </c>
      <c r="C3" s="560" t="s">
        <v>1957</v>
      </c>
      <c r="D3" s="561" t="s">
        <v>1958</v>
      </c>
      <c r="E3" s="562" t="s">
        <v>1959</v>
      </c>
    </row>
    <row r="4" spans="2:5" ht="21">
      <c r="B4" s="625">
        <v>2</v>
      </c>
      <c r="C4" s="616" t="s">
        <v>88</v>
      </c>
      <c r="D4" s="22" t="s">
        <v>1960</v>
      </c>
      <c r="E4" s="622" t="s">
        <v>1961</v>
      </c>
    </row>
    <row r="5" spans="2:5">
      <c r="B5" s="625"/>
      <c r="C5" s="616"/>
      <c r="D5" s="22" t="s">
        <v>1962</v>
      </c>
      <c r="E5" s="622"/>
    </row>
    <row r="6" spans="2:5">
      <c r="B6" s="625"/>
      <c r="C6" s="616"/>
      <c r="D6" s="22" t="s">
        <v>1963</v>
      </c>
      <c r="E6" s="622"/>
    </row>
    <row r="7" spans="2:5">
      <c r="B7" s="625"/>
      <c r="C7" s="616"/>
      <c r="D7" s="22" t="s">
        <v>1964</v>
      </c>
      <c r="E7" s="622"/>
    </row>
    <row r="8" spans="2:5">
      <c r="B8" s="625"/>
      <c r="C8" s="616"/>
      <c r="D8" s="22" t="s">
        <v>1965</v>
      </c>
      <c r="E8" s="622"/>
    </row>
    <row r="9" spans="2:5">
      <c r="B9" s="20">
        <v>3</v>
      </c>
      <c r="C9" s="21" t="s">
        <v>89</v>
      </c>
      <c r="D9" s="22" t="s">
        <v>1966</v>
      </c>
      <c r="E9" s="30" t="s">
        <v>1967</v>
      </c>
    </row>
    <row r="10" spans="2:5">
      <c r="B10" s="20">
        <v>4</v>
      </c>
      <c r="C10" s="21" t="s">
        <v>90</v>
      </c>
      <c r="D10" s="22" t="s">
        <v>1968</v>
      </c>
      <c r="E10" s="23" t="s">
        <v>1969</v>
      </c>
    </row>
    <row r="11" spans="2:5">
      <c r="B11" s="20">
        <v>5</v>
      </c>
      <c r="C11" s="21" t="s">
        <v>1970</v>
      </c>
      <c r="D11" s="22" t="s">
        <v>1971</v>
      </c>
      <c r="E11" s="23" t="s">
        <v>1972</v>
      </c>
    </row>
    <row r="12" spans="2:5" ht="21">
      <c r="B12" s="20">
        <v>6</v>
      </c>
      <c r="C12" s="21" t="s">
        <v>1973</v>
      </c>
      <c r="D12" s="22" t="s">
        <v>1974</v>
      </c>
      <c r="E12" s="23"/>
    </row>
    <row r="13" spans="2:5">
      <c r="B13" s="20">
        <v>7</v>
      </c>
      <c r="C13" s="21" t="s">
        <v>1975</v>
      </c>
      <c r="D13" s="22" t="s">
        <v>1976</v>
      </c>
      <c r="E13" s="23"/>
    </row>
    <row r="14" spans="2:5">
      <c r="B14" s="20">
        <v>8</v>
      </c>
      <c r="C14" s="21" t="s">
        <v>1135</v>
      </c>
      <c r="D14" s="22" t="s">
        <v>1977</v>
      </c>
      <c r="E14" s="23" t="s">
        <v>1978</v>
      </c>
    </row>
    <row r="15" spans="2:5">
      <c r="B15" s="20">
        <v>9</v>
      </c>
      <c r="C15" s="21" t="s">
        <v>1979</v>
      </c>
      <c r="D15" s="22" t="s">
        <v>1980</v>
      </c>
      <c r="E15" s="23" t="s">
        <v>1981</v>
      </c>
    </row>
    <row r="16" spans="2:5">
      <c r="B16" s="20">
        <v>10</v>
      </c>
      <c r="C16" s="24" t="s">
        <v>11</v>
      </c>
      <c r="D16" s="22" t="s">
        <v>1982</v>
      </c>
      <c r="E16" s="23" t="s">
        <v>15</v>
      </c>
    </row>
    <row r="17" spans="2:5">
      <c r="B17" s="25">
        <v>11</v>
      </c>
      <c r="C17" s="26" t="s">
        <v>1983</v>
      </c>
      <c r="D17" s="27" t="s">
        <v>1984</v>
      </c>
      <c r="E17" s="28"/>
    </row>
    <row r="18" spans="2:5">
      <c r="B18" s="623" t="s">
        <v>1985</v>
      </c>
      <c r="C18" s="623"/>
      <c r="D18" s="623"/>
      <c r="E18" s="18" t="s">
        <v>1956</v>
      </c>
    </row>
    <row r="19" spans="2:5" ht="21">
      <c r="B19" s="624">
        <v>12</v>
      </c>
      <c r="C19" s="615" t="s">
        <v>1986</v>
      </c>
      <c r="D19" s="561" t="s">
        <v>1987</v>
      </c>
      <c r="E19" s="621" t="s">
        <v>1988</v>
      </c>
    </row>
    <row r="20" spans="2:5">
      <c r="B20" s="625"/>
      <c r="C20" s="616"/>
      <c r="D20" s="22" t="s">
        <v>1989</v>
      </c>
      <c r="E20" s="622"/>
    </row>
    <row r="21" spans="2:5">
      <c r="B21" s="20">
        <v>13</v>
      </c>
      <c r="C21" s="21" t="s">
        <v>1138</v>
      </c>
      <c r="D21" s="22" t="s">
        <v>1990</v>
      </c>
      <c r="E21" s="23" t="s">
        <v>1991</v>
      </c>
    </row>
    <row r="22" spans="2:5" ht="52.5">
      <c r="B22" s="20">
        <v>14</v>
      </c>
      <c r="C22" s="21" t="s">
        <v>1139</v>
      </c>
      <c r="D22" s="22" t="s">
        <v>1992</v>
      </c>
      <c r="E22" s="23" t="s">
        <v>1993</v>
      </c>
    </row>
    <row r="23" spans="2:5" ht="21">
      <c r="B23" s="20">
        <v>15</v>
      </c>
      <c r="C23" s="21" t="s">
        <v>97</v>
      </c>
      <c r="D23" s="22" t="s">
        <v>1994</v>
      </c>
      <c r="E23" s="23"/>
    </row>
    <row r="24" spans="2:5" ht="31.5">
      <c r="B24" s="20">
        <v>16</v>
      </c>
      <c r="C24" s="21" t="s">
        <v>1140</v>
      </c>
      <c r="D24" s="22" t="s">
        <v>1995</v>
      </c>
      <c r="E24" s="23" t="s">
        <v>1996</v>
      </c>
    </row>
    <row r="25" spans="2:5" ht="21">
      <c r="B25" s="20">
        <v>17</v>
      </c>
      <c r="C25" s="21" t="s">
        <v>1142</v>
      </c>
      <c r="D25" s="22" t="s">
        <v>1997</v>
      </c>
      <c r="E25" s="23" t="s">
        <v>1998</v>
      </c>
    </row>
    <row r="26" spans="2:5">
      <c r="B26" s="20">
        <v>18</v>
      </c>
      <c r="C26" s="21" t="s">
        <v>1999</v>
      </c>
      <c r="D26" s="22" t="s">
        <v>2000</v>
      </c>
      <c r="E26" s="23"/>
    </row>
    <row r="27" spans="2:5" ht="52.5">
      <c r="B27" s="20">
        <v>19</v>
      </c>
      <c r="C27" s="21" t="s">
        <v>1143</v>
      </c>
      <c r="D27" s="22" t="s">
        <v>2001</v>
      </c>
      <c r="E27" s="23" t="s">
        <v>2002</v>
      </c>
    </row>
    <row r="28" spans="2:5">
      <c r="B28" s="608" t="s">
        <v>2003</v>
      </c>
      <c r="C28" s="608"/>
      <c r="D28" s="608"/>
      <c r="E28" s="18" t="s">
        <v>1956</v>
      </c>
    </row>
    <row r="29" spans="2:5" ht="21">
      <c r="B29" s="559">
        <v>20</v>
      </c>
      <c r="C29" s="560" t="s">
        <v>29</v>
      </c>
      <c r="D29" s="561" t="s">
        <v>2004</v>
      </c>
      <c r="E29" s="563"/>
    </row>
    <row r="30" spans="2:5" ht="21">
      <c r="B30" s="20">
        <v>21</v>
      </c>
      <c r="C30" s="22" t="s">
        <v>2005</v>
      </c>
      <c r="D30" s="22" t="s">
        <v>2006</v>
      </c>
      <c r="E30" s="30"/>
    </row>
    <row r="31" spans="2:5">
      <c r="B31" s="25">
        <v>22</v>
      </c>
      <c r="C31" s="29" t="s">
        <v>1144</v>
      </c>
      <c r="D31" s="27" t="s">
        <v>2007</v>
      </c>
      <c r="E31" s="28"/>
    </row>
    <row r="32" spans="2:5">
      <c r="B32" s="608" t="s">
        <v>2008</v>
      </c>
      <c r="C32" s="608"/>
      <c r="D32" s="608"/>
      <c r="E32" s="18" t="s">
        <v>1956</v>
      </c>
    </row>
    <row r="33" spans="2:5" ht="21">
      <c r="B33" s="609">
        <v>23</v>
      </c>
      <c r="C33" s="615" t="s">
        <v>1145</v>
      </c>
      <c r="D33" s="617" t="s">
        <v>2009</v>
      </c>
      <c r="E33" s="562" t="s">
        <v>2010</v>
      </c>
    </row>
    <row r="34" spans="2:5">
      <c r="B34" s="610"/>
      <c r="C34" s="616"/>
      <c r="D34" s="618"/>
      <c r="E34" s="23" t="s">
        <v>2011</v>
      </c>
    </row>
    <row r="35" spans="2:5">
      <c r="B35" s="611"/>
      <c r="C35" s="616"/>
      <c r="D35" s="618"/>
      <c r="E35" s="23" t="s">
        <v>2012</v>
      </c>
    </row>
    <row r="36" spans="2:5">
      <c r="B36" s="612">
        <v>24</v>
      </c>
      <c r="C36" s="616" t="s">
        <v>100</v>
      </c>
      <c r="D36" s="618" t="s">
        <v>2013</v>
      </c>
      <c r="E36" s="23" t="s">
        <v>2014</v>
      </c>
    </row>
    <row r="37" spans="2:5">
      <c r="B37" s="610"/>
      <c r="C37" s="616"/>
      <c r="D37" s="618"/>
      <c r="E37" s="23" t="s">
        <v>2015</v>
      </c>
    </row>
    <row r="38" spans="2:5">
      <c r="B38" s="613"/>
      <c r="C38" s="619"/>
      <c r="D38" s="620"/>
      <c r="E38" s="31" t="s">
        <v>2016</v>
      </c>
    </row>
  </sheetData>
  <mergeCells count="16">
    <mergeCell ref="E19:E20"/>
    <mergeCell ref="C4:C8"/>
    <mergeCell ref="E4:E8"/>
    <mergeCell ref="B18:D18"/>
    <mergeCell ref="B19:B20"/>
    <mergeCell ref="B4:B8"/>
    <mergeCell ref="B28:D28"/>
    <mergeCell ref="B33:B35"/>
    <mergeCell ref="B36:B38"/>
    <mergeCell ref="C2:D2"/>
    <mergeCell ref="C19:C20"/>
    <mergeCell ref="C33:C35"/>
    <mergeCell ref="D33:D35"/>
    <mergeCell ref="C36:C38"/>
    <mergeCell ref="D36:D38"/>
    <mergeCell ref="B32:D32"/>
  </mergeCells>
  <pageMargins left="0.7" right="0.7" top="0.75" bottom="0.75" header="0.3" footer="0.3"/>
  <headerFooter>
    <oddFooter>&amp;C_x000D_&amp;1#&amp;"Aptos"&amp;7&amp;K000000 Uso Público de Laureate Perú — Se compartir externamente, información no sensible.</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2888-F9FA-4C82-8564-F582F85238D2}">
  <dimension ref="B1:L26"/>
  <sheetViews>
    <sheetView showGridLines="0" zoomScale="90" zoomScaleNormal="90" workbookViewId="0">
      <selection activeCell="H21" sqref="H21"/>
    </sheetView>
  </sheetViews>
  <sheetFormatPr defaultColWidth="8.85546875" defaultRowHeight="15" customHeight="1"/>
  <cols>
    <col min="2" max="2" width="19.42578125" style="4" customWidth="1"/>
    <col min="3" max="3" width="35.42578125" style="4" customWidth="1"/>
    <col min="4" max="4" width="5.42578125" style="4" customWidth="1"/>
    <col min="5" max="5" width="39" customWidth="1"/>
    <col min="6" max="6" width="8.85546875" customWidth="1"/>
    <col min="7" max="7" width="6.42578125" customWidth="1"/>
    <col min="8" max="8" width="8.85546875" style="9" customWidth="1"/>
    <col min="9" max="9" width="8" customWidth="1"/>
  </cols>
  <sheetData>
    <row r="1" spans="2:12" ht="14.45">
      <c r="D1"/>
    </row>
    <row r="2" spans="2:12" ht="14.45">
      <c r="B2" s="636" t="s">
        <v>2017</v>
      </c>
      <c r="C2" s="636"/>
      <c r="D2" s="636"/>
      <c r="E2" s="636"/>
      <c r="F2" s="39"/>
      <c r="G2" s="1"/>
      <c r="H2" s="8"/>
    </row>
    <row r="3" spans="2:12" ht="14.45">
      <c r="B3" s="38" t="s">
        <v>2018</v>
      </c>
      <c r="C3" s="11"/>
      <c r="D3" s="11"/>
      <c r="E3" s="11"/>
      <c r="F3" s="11"/>
      <c r="G3" s="1"/>
      <c r="H3" s="626" t="s">
        <v>2019</v>
      </c>
      <c r="I3" s="626"/>
      <c r="J3" s="626"/>
      <c r="K3" s="626"/>
      <c r="L3" s="626"/>
    </row>
    <row r="4" spans="2:12" ht="14.45">
      <c r="B4" s="5" t="s">
        <v>2020</v>
      </c>
      <c r="C4" s="5" t="s">
        <v>7</v>
      </c>
      <c r="D4" s="3" t="s">
        <v>8</v>
      </c>
      <c r="E4" s="2" t="s">
        <v>9</v>
      </c>
      <c r="F4" s="3" t="s">
        <v>10</v>
      </c>
      <c r="G4" s="2" t="s">
        <v>5</v>
      </c>
      <c r="H4" s="10">
        <v>15</v>
      </c>
      <c r="I4" s="10">
        <v>16</v>
      </c>
      <c r="J4" s="10">
        <v>22</v>
      </c>
      <c r="K4" s="10">
        <v>23</v>
      </c>
      <c r="L4" s="10">
        <v>24</v>
      </c>
    </row>
    <row r="5" spans="2:12" ht="14.45">
      <c r="B5" s="36" t="s">
        <v>12</v>
      </c>
      <c r="C5" s="37" t="s">
        <v>13</v>
      </c>
      <c r="D5" s="13">
        <v>0.3</v>
      </c>
      <c r="E5" s="12" t="s">
        <v>2021</v>
      </c>
      <c r="F5" s="41">
        <v>5</v>
      </c>
      <c r="G5" s="43" t="s">
        <v>1154</v>
      </c>
      <c r="H5" s="42" t="s">
        <v>15</v>
      </c>
      <c r="I5" s="14" t="s">
        <v>15</v>
      </c>
      <c r="J5" s="14" t="s">
        <v>14</v>
      </c>
      <c r="K5" s="14" t="s">
        <v>15</v>
      </c>
      <c r="L5" s="14" t="s">
        <v>15</v>
      </c>
    </row>
    <row r="6" spans="2:12" ht="14.45">
      <c r="B6" s="633" t="s">
        <v>2022</v>
      </c>
      <c r="C6" s="630" t="s">
        <v>2023</v>
      </c>
      <c r="D6" s="628">
        <v>0.2</v>
      </c>
      <c r="E6" s="40" t="s">
        <v>2024</v>
      </c>
      <c r="F6" s="41">
        <v>5</v>
      </c>
      <c r="G6" s="43"/>
      <c r="H6" s="629" t="s">
        <v>2025</v>
      </c>
      <c r="I6" s="627" t="s">
        <v>961</v>
      </c>
      <c r="J6" s="627" t="s">
        <v>2026</v>
      </c>
      <c r="K6" s="627" t="s">
        <v>2025</v>
      </c>
      <c r="L6" s="627" t="s">
        <v>2026</v>
      </c>
    </row>
    <row r="7" spans="2:12" ht="21">
      <c r="B7" s="634"/>
      <c r="C7" s="631"/>
      <c r="D7" s="628"/>
      <c r="E7" s="40" t="s">
        <v>2027</v>
      </c>
      <c r="F7" s="41">
        <v>2.5</v>
      </c>
      <c r="G7" s="43" t="s">
        <v>2028</v>
      </c>
      <c r="H7" s="629"/>
      <c r="I7" s="627"/>
      <c r="J7" s="627"/>
      <c r="K7" s="627"/>
      <c r="L7" s="627"/>
    </row>
    <row r="8" spans="2:12" ht="14.45">
      <c r="B8" s="635"/>
      <c r="C8" s="632"/>
      <c r="D8" s="628"/>
      <c r="E8" s="40" t="s">
        <v>2029</v>
      </c>
      <c r="F8" s="41">
        <v>0</v>
      </c>
      <c r="G8" s="43"/>
      <c r="H8" s="629"/>
      <c r="I8" s="627"/>
      <c r="J8" s="627"/>
      <c r="K8" s="627"/>
      <c r="L8" s="627"/>
    </row>
    <row r="9" spans="2:12" ht="21" customHeight="1">
      <c r="B9" s="633" t="s">
        <v>2030</v>
      </c>
      <c r="C9" s="630" t="s">
        <v>2031</v>
      </c>
      <c r="D9" s="628">
        <v>0.15</v>
      </c>
      <c r="E9" s="40" t="s">
        <v>2032</v>
      </c>
      <c r="F9" s="41">
        <v>5</v>
      </c>
      <c r="G9" s="43"/>
      <c r="H9" s="629" t="s">
        <v>2026</v>
      </c>
      <c r="I9" s="627" t="s">
        <v>2026</v>
      </c>
      <c r="J9" s="627" t="s">
        <v>2025</v>
      </c>
      <c r="K9" s="627" t="s">
        <v>2026</v>
      </c>
      <c r="L9" s="627" t="s">
        <v>2026</v>
      </c>
    </row>
    <row r="10" spans="2:12" ht="14.45">
      <c r="B10" s="634"/>
      <c r="C10" s="631"/>
      <c r="D10" s="628"/>
      <c r="E10" s="40" t="s">
        <v>2033</v>
      </c>
      <c r="F10" s="41">
        <v>2.5</v>
      </c>
      <c r="G10" s="43" t="s">
        <v>2034</v>
      </c>
      <c r="H10" s="629"/>
      <c r="I10" s="627"/>
      <c r="J10" s="627"/>
      <c r="K10" s="627"/>
      <c r="L10" s="627"/>
    </row>
    <row r="11" spans="2:12" ht="14.45">
      <c r="B11" s="635"/>
      <c r="C11" s="632"/>
      <c r="D11" s="628"/>
      <c r="E11" s="40" t="s">
        <v>2035</v>
      </c>
      <c r="F11" s="41">
        <v>0</v>
      </c>
      <c r="G11" s="43"/>
      <c r="H11" s="629"/>
      <c r="I11" s="627"/>
      <c r="J11" s="627"/>
      <c r="K11" s="627"/>
      <c r="L11" s="627"/>
    </row>
    <row r="12" spans="2:12" ht="21" customHeight="1">
      <c r="B12" s="633" t="s">
        <v>30</v>
      </c>
      <c r="C12" s="630" t="s">
        <v>31</v>
      </c>
      <c r="D12" s="628">
        <v>0.15</v>
      </c>
      <c r="E12" s="40" t="s">
        <v>2036</v>
      </c>
      <c r="F12" s="41">
        <v>5</v>
      </c>
      <c r="G12" s="43"/>
      <c r="H12" s="629" t="s">
        <v>961</v>
      </c>
      <c r="I12" s="627" t="s">
        <v>961</v>
      </c>
      <c r="J12" s="627" t="s">
        <v>961</v>
      </c>
      <c r="K12" s="627" t="s">
        <v>961</v>
      </c>
      <c r="L12" s="627" t="s">
        <v>961</v>
      </c>
    </row>
    <row r="13" spans="2:12" ht="14.45">
      <c r="B13" s="634"/>
      <c r="C13" s="631"/>
      <c r="D13" s="628"/>
      <c r="E13" s="40" t="s">
        <v>2037</v>
      </c>
      <c r="F13" s="41">
        <v>2.5</v>
      </c>
      <c r="G13" s="43" t="s">
        <v>2038</v>
      </c>
      <c r="H13" s="629"/>
      <c r="I13" s="627"/>
      <c r="J13" s="627"/>
      <c r="K13" s="627"/>
      <c r="L13" s="627"/>
    </row>
    <row r="14" spans="2:12" ht="14.45">
      <c r="B14" s="635"/>
      <c r="C14" s="632"/>
      <c r="D14" s="628"/>
      <c r="E14" s="40" t="s">
        <v>2039</v>
      </c>
      <c r="F14" s="41">
        <v>0</v>
      </c>
      <c r="G14" s="43"/>
      <c r="H14" s="629"/>
      <c r="I14" s="627"/>
      <c r="J14" s="627"/>
      <c r="K14" s="627"/>
      <c r="L14" s="627"/>
    </row>
    <row r="15" spans="2:12" ht="14.45">
      <c r="B15" s="633" t="s">
        <v>2040</v>
      </c>
      <c r="C15" s="630" t="s">
        <v>2041</v>
      </c>
      <c r="D15" s="628">
        <v>0.1</v>
      </c>
      <c r="E15" s="40" t="s">
        <v>2042</v>
      </c>
      <c r="F15" s="41">
        <v>5</v>
      </c>
      <c r="G15" s="43"/>
      <c r="H15" s="629" t="s">
        <v>2026</v>
      </c>
      <c r="I15" s="627" t="s">
        <v>961</v>
      </c>
      <c r="J15" s="627" t="s">
        <v>961</v>
      </c>
      <c r="K15" s="627" t="s">
        <v>961</v>
      </c>
      <c r="L15" s="627" t="s">
        <v>961</v>
      </c>
    </row>
    <row r="16" spans="2:12" ht="14.45">
      <c r="B16" s="634"/>
      <c r="C16" s="631"/>
      <c r="D16" s="628"/>
      <c r="E16" s="40" t="s">
        <v>2043</v>
      </c>
      <c r="F16" s="41">
        <v>2.5</v>
      </c>
      <c r="G16" s="43" t="s">
        <v>2044</v>
      </c>
      <c r="H16" s="629"/>
      <c r="I16" s="627"/>
      <c r="J16" s="627"/>
      <c r="K16" s="627"/>
      <c r="L16" s="627"/>
    </row>
    <row r="17" spans="2:12" ht="14.45">
      <c r="B17" s="635"/>
      <c r="C17" s="632"/>
      <c r="D17" s="628"/>
      <c r="E17" s="40" t="s">
        <v>2045</v>
      </c>
      <c r="F17" s="41">
        <v>0</v>
      </c>
      <c r="G17" s="43"/>
      <c r="H17" s="629"/>
      <c r="I17" s="627"/>
      <c r="J17" s="627"/>
      <c r="K17" s="627"/>
      <c r="L17" s="627"/>
    </row>
    <row r="18" spans="2:12" ht="14.45">
      <c r="B18" s="633" t="s">
        <v>2046</v>
      </c>
      <c r="C18" s="630" t="s">
        <v>2047</v>
      </c>
      <c r="D18" s="628">
        <v>0.1</v>
      </c>
      <c r="E18" s="40" t="s">
        <v>2048</v>
      </c>
      <c r="F18" s="41">
        <v>5</v>
      </c>
      <c r="G18" s="43"/>
      <c r="H18" s="629" t="s">
        <v>2026</v>
      </c>
      <c r="I18" s="627" t="s">
        <v>2026</v>
      </c>
      <c r="J18" s="627" t="s">
        <v>2026</v>
      </c>
      <c r="K18" s="627" t="s">
        <v>2026</v>
      </c>
      <c r="L18" s="627" t="s">
        <v>2026</v>
      </c>
    </row>
    <row r="19" spans="2:12" ht="29.25" customHeight="1">
      <c r="B19" s="634"/>
      <c r="C19" s="631"/>
      <c r="D19" s="628"/>
      <c r="E19" s="40" t="s">
        <v>2049</v>
      </c>
      <c r="F19" s="41">
        <v>2.5</v>
      </c>
      <c r="G19" s="43" t="s">
        <v>2050</v>
      </c>
      <c r="H19" s="629"/>
      <c r="I19" s="627"/>
      <c r="J19" s="627"/>
      <c r="K19" s="627"/>
      <c r="L19" s="627"/>
    </row>
    <row r="20" spans="2:12" ht="14.45">
      <c r="B20" s="635"/>
      <c r="C20" s="632"/>
      <c r="D20" s="628"/>
      <c r="E20" s="40" t="s">
        <v>2051</v>
      </c>
      <c r="F20" s="41">
        <v>0</v>
      </c>
      <c r="G20" s="43"/>
      <c r="H20" s="629"/>
      <c r="I20" s="627"/>
      <c r="J20" s="627"/>
      <c r="K20" s="627"/>
      <c r="L20" s="627"/>
    </row>
    <row r="21" spans="2:12" ht="14.45">
      <c r="D21" s="15">
        <f>SUM(D5:D20)</f>
        <v>1</v>
      </c>
      <c r="F21" s="16">
        <f>SUM(F5:F20)</f>
        <v>42.5</v>
      </c>
      <c r="H21" s="17">
        <f>(IF(H12="Alto",$F$12,IF(H12="Medio",$F$13,IF(H12="Bajo",$F$14,"")))*$D$12)+
IF(H5="Si",$F$5,0)*$D$5+
(IF(H6="Alto",$F$6,IF(H6="Medio",$F7,IF(H6="Bajo",$F$8,"")))*$D$6)+
(IF(H15="Alto",$F$15,IF(H15="Medio",$F$16,IF(H15="Bajo",$F$17,"")))*$D$15)+
(IF(H18="Alto",$F$18,IF(H18="Medio",$F$19,IF(H18="Bajo",$F$20,"")))*$D$18)+
(IF(H9="Alto",$F9,IF(H9="Medio",$F$10,IF(H9="Bajo",$F$11,"")))*$D$9)</f>
        <v>1.375</v>
      </c>
      <c r="I21" s="17">
        <f>(IF(I12="Alto",$F$12,IF(I12="Medio",$F$13,IF(I12="Bajo",$F$14,"")))*$D$12)+
IF(I5="Si",$F$5,0)*$D$5+
(IF(I6="Alto",$F$6,IF(I6="Medio",$F7,IF(I6="Bajo",$F$8,"")))*$D$6)+
(IF(I15="Alto",$F$15,IF(I15="Medio",$F$16,IF(I15="Bajo",$F$17,"")))*$D$15)+
(IF(I18="Alto",$F$18,IF(I18="Medio",$F$19,IF(I18="Bajo",$F$20,"")))*$D$18)+
(IF(I9="Alto",$F9,IF(I9="Medio",$F$10,IF(I9="Bajo",$F$11,"")))*$D$9)</f>
        <v>1.125</v>
      </c>
      <c r="J21" s="17">
        <f>(IF(J12="Alto",$F$12,IF(J12="Medio",$F$13,IF(J12="Bajo",$F$14,"")))*$D$12)+
IF(J5="Si",$F$5,0)*$D$5+
(IF(J6="Alto",$F$6,IF(J6="Medio",$F7,IF(J6="Bajo",$F$8,"")))*$D$6)+
(IF(J15="Alto",$F$15,IF(J15="Medio",$F$16,IF(J15="Bajo",$F$17,"")))*$D$15)+
(IF(J18="Alto",$F$18,IF(J18="Medio",$F$19,IF(J18="Bajo",$F$20,"")))*$D$18)+
(IF(J9="Alto",$F9,IF(J9="Medio",$F$10,IF(J9="Bajo",$F$11,"")))*$D$9)</f>
        <v>2.875</v>
      </c>
      <c r="K21" s="17">
        <f t="shared" ref="K21:L21" si="0">(IF(K12="Alto",$F$12,IF(K12="Medio",$F$13,IF(K12="Bajo",$F$14,"")))*$D$12)+
IF(K5="Si",$F$5,0)*$D$5+
(IF(K6="Alto",$F$6,IF(K6="Medio",$F7,IF(K6="Bajo",$F$8,"")))*$D$6)+
(IF(K15="Alto",$F$15,IF(K15="Medio",$F$16,IF(K15="Bajo",$F$17,"")))*$D$15)+
(IF(K18="Alto",$F$18,IF(K18="Medio",$F$19,IF(K18="Bajo",$F$20,"")))*$D$18)+
(IF(K9="Alto",$F9,IF(K9="Medio",$F$10,IF(K9="Bajo",$F$11,"")))*$D$9)</f>
        <v>1.625</v>
      </c>
      <c r="L21" s="17">
        <f t="shared" si="0"/>
        <v>0.625</v>
      </c>
    </row>
    <row r="22" spans="2:12" ht="14.45">
      <c r="D22"/>
    </row>
    <row r="23" spans="2:12" ht="14.45">
      <c r="D23"/>
    </row>
    <row r="24" spans="2:12" ht="14.45">
      <c r="B24" s="6"/>
      <c r="C24" s="6"/>
      <c r="D24"/>
      <c r="E24" s="1"/>
      <c r="G24" s="1"/>
    </row>
    <row r="25" spans="2:12" ht="14.45">
      <c r="D25"/>
    </row>
    <row r="26" spans="2:12" ht="45" customHeight="1">
      <c r="B26" s="7"/>
      <c r="D26"/>
    </row>
  </sheetData>
  <mergeCells count="42">
    <mergeCell ref="B2:E2"/>
    <mergeCell ref="C6:C8"/>
    <mergeCell ref="C9:C11"/>
    <mergeCell ref="C12:C14"/>
    <mergeCell ref="C15:C17"/>
    <mergeCell ref="D12:D14"/>
    <mergeCell ref="D6:D8"/>
    <mergeCell ref="D15:D17"/>
    <mergeCell ref="C18:C20"/>
    <mergeCell ref="B6:B8"/>
    <mergeCell ref="B9:B11"/>
    <mergeCell ref="B12:B14"/>
    <mergeCell ref="B15:B17"/>
    <mergeCell ref="B18:B20"/>
    <mergeCell ref="D18:D20"/>
    <mergeCell ref="D9:D11"/>
    <mergeCell ref="H12:H14"/>
    <mergeCell ref="H6:H8"/>
    <mergeCell ref="H15:H17"/>
    <mergeCell ref="H18:H20"/>
    <mergeCell ref="H9:H11"/>
    <mergeCell ref="I6:I8"/>
    <mergeCell ref="I9:I11"/>
    <mergeCell ref="I12:I14"/>
    <mergeCell ref="I15:I17"/>
    <mergeCell ref="I18:I20"/>
    <mergeCell ref="H3:L3"/>
    <mergeCell ref="J18:J20"/>
    <mergeCell ref="K18:K20"/>
    <mergeCell ref="L18:L20"/>
    <mergeCell ref="J12:J14"/>
    <mergeCell ref="K12:K14"/>
    <mergeCell ref="L12:L14"/>
    <mergeCell ref="J15:J17"/>
    <mergeCell ref="K15:K17"/>
    <mergeCell ref="L15:L17"/>
    <mergeCell ref="J6:J8"/>
    <mergeCell ref="K6:K8"/>
    <mergeCell ref="L6:L8"/>
    <mergeCell ref="J9:J11"/>
    <mergeCell ref="K9:K11"/>
    <mergeCell ref="L9:L11"/>
  </mergeCells>
  <dataValidations count="2">
    <dataValidation type="list" allowBlank="1" showInputMessage="1" showErrorMessage="1" sqref="H6:L20" xr:uid="{14418449-E984-4AC8-AE56-73F66798D987}">
      <formula1>"Alto,Medio,Bajo"</formula1>
    </dataValidation>
    <dataValidation type="list" allowBlank="1" showInputMessage="1" showErrorMessage="1" sqref="H5:L5" xr:uid="{D88592B7-6288-4D22-B3E2-3162E73AC4EA}">
      <formula1>"Si,No"</formula1>
    </dataValidation>
  </dataValidations>
  <pageMargins left="0.7" right="0.7" top="0.75" bottom="0.75" header="0.3" footer="0.3"/>
  <headerFooter>
    <oddFooter>&amp;C_x000D_&amp;1#&amp;"Aptos"&amp;7&amp;K000000 Uso Público de Laureate Perú — Se compartir externamente, información no sensible.</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BB4F-F302-4726-A1C9-208AFBE458FC}">
  <dimension ref="A3:T24"/>
  <sheetViews>
    <sheetView topLeftCell="V48" workbookViewId="0">
      <selection activeCell="S12" sqref="S12"/>
    </sheetView>
  </sheetViews>
  <sheetFormatPr defaultColWidth="11.42578125" defaultRowHeight="14.45"/>
  <cols>
    <col min="1" max="1" width="6.42578125" customWidth="1"/>
    <col min="2" max="2" width="7" customWidth="1"/>
    <col min="4" max="4" width="23.85546875" customWidth="1"/>
    <col min="5" max="6" width="13.140625" style="32" customWidth="1"/>
    <col min="7" max="7" width="11.42578125" style="33" customWidth="1"/>
    <col min="8" max="11" width="10.85546875" style="33"/>
  </cols>
  <sheetData>
    <row r="3" spans="1:20">
      <c r="F3" s="32" t="s">
        <v>2052</v>
      </c>
      <c r="G3" s="33">
        <v>100</v>
      </c>
      <c r="H3" s="33">
        <v>100</v>
      </c>
      <c r="I3" s="33">
        <v>100</v>
      </c>
      <c r="J3" s="33">
        <v>100</v>
      </c>
      <c r="K3" s="33">
        <v>100</v>
      </c>
      <c r="N3" s="32"/>
      <c r="O3" s="34" t="s">
        <v>2052</v>
      </c>
      <c r="P3" s="35">
        <v>100</v>
      </c>
      <c r="Q3" s="35">
        <v>100</v>
      </c>
      <c r="R3" s="35">
        <v>100</v>
      </c>
      <c r="S3" s="35">
        <v>100</v>
      </c>
      <c r="T3" s="35">
        <v>100</v>
      </c>
    </row>
    <row r="4" spans="1:20" ht="29.1">
      <c r="E4" s="32" t="s">
        <v>10</v>
      </c>
      <c r="F4" s="33" t="s">
        <v>2053</v>
      </c>
      <c r="G4" s="33" t="s">
        <v>1157</v>
      </c>
      <c r="H4" s="33" t="s">
        <v>2054</v>
      </c>
      <c r="I4" s="33" t="s">
        <v>2055</v>
      </c>
      <c r="J4" s="33" t="s">
        <v>2056</v>
      </c>
      <c r="K4" s="33" t="s">
        <v>2057</v>
      </c>
      <c r="N4" s="32" t="s">
        <v>10</v>
      </c>
      <c r="O4" s="33" t="s">
        <v>2053</v>
      </c>
      <c r="P4" s="33" t="s">
        <v>1157</v>
      </c>
      <c r="Q4" s="33" t="s">
        <v>2054</v>
      </c>
      <c r="R4" s="33" t="s">
        <v>2055</v>
      </c>
      <c r="S4" s="33" t="s">
        <v>2056</v>
      </c>
      <c r="T4" s="33" t="s">
        <v>2057</v>
      </c>
    </row>
    <row r="5" spans="1:20">
      <c r="B5">
        <v>3</v>
      </c>
      <c r="C5" t="s">
        <v>2058</v>
      </c>
      <c r="D5" t="s">
        <v>2059</v>
      </c>
      <c r="E5" s="32">
        <v>5</v>
      </c>
      <c r="F5" s="32" t="s">
        <v>2060</v>
      </c>
      <c r="G5" s="33">
        <v>100</v>
      </c>
      <c r="J5" s="33">
        <v>100</v>
      </c>
      <c r="M5" t="s">
        <v>2059</v>
      </c>
      <c r="N5" s="32">
        <v>5</v>
      </c>
      <c r="O5" s="32" t="s">
        <v>2060</v>
      </c>
      <c r="P5" s="33">
        <v>100</v>
      </c>
      <c r="Q5" s="33"/>
      <c r="R5" s="33"/>
      <c r="S5" s="33">
        <v>80</v>
      </c>
      <c r="T5" s="33"/>
    </row>
    <row r="6" spans="1:20">
      <c r="A6">
        <v>1</v>
      </c>
      <c r="D6" t="s">
        <v>2061</v>
      </c>
      <c r="E6" s="32">
        <v>5</v>
      </c>
      <c r="F6" s="32" t="s">
        <v>2062</v>
      </c>
      <c r="H6" s="33">
        <v>100</v>
      </c>
      <c r="I6" s="33">
        <v>100</v>
      </c>
      <c r="M6" t="s">
        <v>2061</v>
      </c>
      <c r="N6" s="32">
        <v>5</v>
      </c>
      <c r="O6" s="32" t="s">
        <v>2062</v>
      </c>
      <c r="P6" s="33"/>
      <c r="Q6" s="33">
        <v>100</v>
      </c>
      <c r="R6" s="33">
        <v>100</v>
      </c>
      <c r="S6" s="33"/>
      <c r="T6" s="33"/>
    </row>
    <row r="7" spans="1:20">
      <c r="D7" t="s">
        <v>2063</v>
      </c>
      <c r="E7" s="32">
        <v>5</v>
      </c>
      <c r="G7" s="33" t="s">
        <v>2064</v>
      </c>
      <c r="K7" s="33" t="s">
        <v>2064</v>
      </c>
      <c r="M7" t="s">
        <v>2065</v>
      </c>
      <c r="N7" s="32">
        <v>4</v>
      </c>
      <c r="O7" s="32" t="s">
        <v>2062</v>
      </c>
      <c r="P7" s="33"/>
      <c r="Q7" s="33"/>
      <c r="R7" s="33"/>
      <c r="S7" s="33"/>
      <c r="T7" s="33">
        <v>100</v>
      </c>
    </row>
    <row r="8" spans="1:20">
      <c r="D8" t="s">
        <v>2066</v>
      </c>
      <c r="E8" s="32">
        <v>4</v>
      </c>
      <c r="F8" s="32" t="s">
        <v>2060</v>
      </c>
      <c r="G8" s="33" t="s">
        <v>2064</v>
      </c>
      <c r="K8" s="33" t="s">
        <v>2064</v>
      </c>
      <c r="M8" t="s">
        <v>2067</v>
      </c>
      <c r="N8" s="32">
        <v>4</v>
      </c>
      <c r="O8" s="32" t="s">
        <v>2062</v>
      </c>
      <c r="P8" s="33"/>
      <c r="Q8" s="33"/>
      <c r="R8" s="33"/>
      <c r="S8" s="33"/>
      <c r="T8" s="33"/>
    </row>
    <row r="9" spans="1:20">
      <c r="B9">
        <v>2</v>
      </c>
      <c r="C9" t="s">
        <v>2058</v>
      </c>
      <c r="D9" t="s">
        <v>2068</v>
      </c>
      <c r="E9" s="32">
        <v>4</v>
      </c>
      <c r="H9" s="33" t="s">
        <v>2064</v>
      </c>
      <c r="M9" t="s">
        <v>2069</v>
      </c>
      <c r="N9" s="32">
        <v>3</v>
      </c>
      <c r="O9" s="32" t="s">
        <v>2062</v>
      </c>
      <c r="P9" s="33"/>
      <c r="Q9" s="33"/>
      <c r="R9" s="33"/>
      <c r="S9" s="33"/>
      <c r="T9" s="33"/>
    </row>
    <row r="10" spans="1:20">
      <c r="A10">
        <v>2</v>
      </c>
      <c r="D10" t="s">
        <v>2070</v>
      </c>
      <c r="E10" s="32">
        <v>4</v>
      </c>
      <c r="F10" s="32" t="s">
        <v>2060</v>
      </c>
      <c r="G10" s="33" t="s">
        <v>2064</v>
      </c>
      <c r="M10" t="s">
        <v>2071</v>
      </c>
      <c r="N10" s="32">
        <v>3</v>
      </c>
      <c r="O10" s="32" t="s">
        <v>2062</v>
      </c>
      <c r="P10" s="33"/>
      <c r="Q10" s="33"/>
      <c r="R10" s="33"/>
      <c r="S10" s="33"/>
      <c r="T10" s="33"/>
    </row>
    <row r="11" spans="1:20">
      <c r="D11" t="s">
        <v>2072</v>
      </c>
      <c r="E11" s="32">
        <v>4</v>
      </c>
      <c r="G11" s="33" t="s">
        <v>2064</v>
      </c>
      <c r="H11" s="33" t="s">
        <v>2064</v>
      </c>
      <c r="M11" t="s">
        <v>2073</v>
      </c>
      <c r="N11" s="32">
        <v>2</v>
      </c>
      <c r="O11" s="32" t="s">
        <v>2056</v>
      </c>
      <c r="P11" s="33"/>
      <c r="Q11" s="33"/>
      <c r="R11" s="33"/>
      <c r="S11" s="33">
        <v>20</v>
      </c>
      <c r="T11" s="33"/>
    </row>
    <row r="12" spans="1:20">
      <c r="B12">
        <v>1</v>
      </c>
      <c r="C12" t="s">
        <v>2058</v>
      </c>
      <c r="D12" t="s">
        <v>2074</v>
      </c>
      <c r="E12" s="32">
        <v>4</v>
      </c>
      <c r="F12" s="32" t="s">
        <v>2060</v>
      </c>
      <c r="I12" s="33" t="s">
        <v>2064</v>
      </c>
      <c r="N12" s="32"/>
      <c r="O12" s="32"/>
      <c r="P12" s="33"/>
      <c r="Q12" s="33"/>
      <c r="R12" s="33"/>
      <c r="S12" s="33"/>
      <c r="T12" s="33"/>
    </row>
    <row r="13" spans="1:20">
      <c r="D13" t="s">
        <v>2075</v>
      </c>
      <c r="E13" s="32">
        <v>4</v>
      </c>
      <c r="G13" s="33" t="s">
        <v>2064</v>
      </c>
      <c r="N13" s="32"/>
      <c r="O13" s="32"/>
      <c r="P13" s="33"/>
      <c r="Q13" s="33"/>
      <c r="R13" s="33"/>
      <c r="S13" s="33"/>
      <c r="T13" s="33"/>
    </row>
    <row r="14" spans="1:20">
      <c r="A14">
        <v>10</v>
      </c>
      <c r="D14" t="s">
        <v>2065</v>
      </c>
      <c r="E14" s="32">
        <v>4</v>
      </c>
      <c r="K14" s="33">
        <v>100</v>
      </c>
    </row>
    <row r="15" spans="1:20">
      <c r="D15" t="s">
        <v>2067</v>
      </c>
      <c r="E15" s="32">
        <v>4</v>
      </c>
      <c r="K15" s="33" t="s">
        <v>2064</v>
      </c>
    </row>
    <row r="16" spans="1:20">
      <c r="D16" t="s">
        <v>2069</v>
      </c>
      <c r="E16" s="32">
        <v>3</v>
      </c>
      <c r="H16" s="33" t="s">
        <v>2064</v>
      </c>
      <c r="K16" s="33" t="s">
        <v>2064</v>
      </c>
    </row>
    <row r="17" spans="1:10">
      <c r="D17" t="s">
        <v>2071</v>
      </c>
      <c r="E17" s="32">
        <v>3</v>
      </c>
      <c r="G17" s="33" t="s">
        <v>2064</v>
      </c>
    </row>
    <row r="18" spans="1:10">
      <c r="D18" t="s">
        <v>2073</v>
      </c>
      <c r="E18" s="32">
        <v>3</v>
      </c>
      <c r="H18" s="33" t="s">
        <v>2064</v>
      </c>
    </row>
    <row r="19" spans="1:10">
      <c r="D19" t="s">
        <v>2076</v>
      </c>
      <c r="E19" s="32">
        <v>3</v>
      </c>
      <c r="G19" s="33" t="s">
        <v>2064</v>
      </c>
    </row>
    <row r="20" spans="1:10">
      <c r="A20">
        <v>3</v>
      </c>
      <c r="D20" t="s">
        <v>2077</v>
      </c>
      <c r="E20" s="32">
        <v>2</v>
      </c>
      <c r="G20" s="33" t="s">
        <v>2064</v>
      </c>
    </row>
    <row r="21" spans="1:10">
      <c r="D21" t="s">
        <v>2078</v>
      </c>
      <c r="E21" s="32">
        <v>2</v>
      </c>
      <c r="H21" s="33" t="s">
        <v>2064</v>
      </c>
    </row>
    <row r="22" spans="1:10">
      <c r="D22" t="s">
        <v>2079</v>
      </c>
      <c r="E22" s="32">
        <v>2</v>
      </c>
      <c r="H22" s="33" t="s">
        <v>2064</v>
      </c>
    </row>
    <row r="23" spans="1:10">
      <c r="D23" t="s">
        <v>2080</v>
      </c>
      <c r="E23" s="32">
        <v>2</v>
      </c>
      <c r="G23" s="33" t="s">
        <v>2064</v>
      </c>
    </row>
    <row r="24" spans="1:10">
      <c r="D24" t="s">
        <v>2081</v>
      </c>
      <c r="E24" s="32">
        <v>2</v>
      </c>
      <c r="J24" s="33" t="s">
        <v>2064</v>
      </c>
    </row>
  </sheetData>
  <pageMargins left="0.7" right="0.7" top="0.75" bottom="0.75" header="0.3" footer="0.3"/>
  <headerFooter>
    <oddFooter>&amp;C_x000D_&amp;1#&amp;"Aptos"&amp;7&amp;K000000 Uso Público de Laureate Perú — Se compartir externamente, información no sensible.</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DC08-177C-40F1-9278-4BC36927B57F}">
  <dimension ref="B2:C2"/>
  <sheetViews>
    <sheetView workbookViewId="0">
      <selection activeCell="B2" sqref="B2:D2"/>
    </sheetView>
  </sheetViews>
  <sheetFormatPr defaultColWidth="8.85546875" defaultRowHeight="14.45"/>
  <cols>
    <col min="2" max="2" width="14.140625" bestFit="1" customWidth="1"/>
  </cols>
  <sheetData>
    <row r="2" spans="2:3">
      <c r="B2" t="s">
        <v>2082</v>
      </c>
      <c r="C2" s="88">
        <v>3.55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4FCC7-F30B-4A28-9EA3-39F574E37DE6}">
  <dimension ref="B2:C5"/>
  <sheetViews>
    <sheetView workbookViewId="0"/>
  </sheetViews>
  <sheetFormatPr defaultColWidth="11.42578125" defaultRowHeight="14.45"/>
  <cols>
    <col min="2" max="2" width="24.42578125" bestFit="1" customWidth="1"/>
    <col min="3" max="3" width="13.85546875" bestFit="1" customWidth="1"/>
  </cols>
  <sheetData>
    <row r="2" spans="2:3">
      <c r="B2" t="s">
        <v>2083</v>
      </c>
      <c r="C2" t="s">
        <v>2084</v>
      </c>
    </row>
    <row r="3" spans="2:3">
      <c r="B3" t="s">
        <v>2</v>
      </c>
      <c r="C3">
        <v>21</v>
      </c>
    </row>
    <row r="4" spans="2:3">
      <c r="B4" t="s">
        <v>3</v>
      </c>
      <c r="C4">
        <v>14</v>
      </c>
    </row>
    <row r="5" spans="2:3">
      <c r="B5" t="s">
        <v>4</v>
      </c>
      <c r="C5">
        <v>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3F50-0C44-4A24-829D-B96F903112B2}">
  <sheetPr>
    <tabColor theme="5" tint="-0.249977111117893"/>
  </sheetPr>
  <dimension ref="A1:BA62"/>
  <sheetViews>
    <sheetView zoomScale="60" zoomScaleNormal="60" workbookViewId="0">
      <pane xSplit="6" ySplit="1" topLeftCell="AW2" activePane="bottomRight" state="frozen"/>
      <selection pane="bottomRight" activeCell="AY2" sqref="AY2"/>
      <selection pane="bottomLeft" activeCell="A8" sqref="A8"/>
      <selection pane="topRight" activeCell="H1" sqref="H1"/>
    </sheetView>
  </sheetViews>
  <sheetFormatPr defaultColWidth="9.140625" defaultRowHeight="15" customHeight="1"/>
  <cols>
    <col min="1" max="1" width="16.140625" style="86" customWidth="1"/>
    <col min="2" max="3" width="16.140625" style="87" hidden="1" customWidth="1"/>
    <col min="4" max="4" width="16.140625" style="225" hidden="1" customWidth="1"/>
    <col min="5" max="5" width="16.140625" style="225" customWidth="1"/>
    <col min="6" max="6" width="34.42578125" style="225" customWidth="1"/>
    <col min="7" max="7" width="62.140625" style="86" customWidth="1"/>
    <col min="8" max="9" width="40.42578125" style="86" customWidth="1"/>
    <col min="10" max="10" width="56.140625" style="86" customWidth="1"/>
    <col min="11" max="12" width="40.42578125" style="86" customWidth="1"/>
    <col min="13" max="13" width="40.42578125" style="87" customWidth="1"/>
    <col min="14" max="15" width="40.42578125" style="86" customWidth="1"/>
    <col min="16" max="16" width="12" style="86" customWidth="1"/>
    <col min="17" max="17" width="30" style="86" customWidth="1"/>
    <col min="18" max="18" width="38" style="86" customWidth="1"/>
    <col min="19" max="19" width="44.42578125" style="195" customWidth="1"/>
    <col min="20" max="22" width="30" style="86" customWidth="1"/>
    <col min="23" max="23" width="15" style="86" customWidth="1"/>
    <col min="24" max="24" width="28.28515625" style="86" customWidth="1"/>
    <col min="25" max="25" width="65.140625" style="86" customWidth="1"/>
    <col min="26" max="26" width="30" style="86" customWidth="1"/>
    <col min="27" max="27" width="9.140625" style="241" customWidth="1"/>
    <col min="28" max="28" width="16" style="213" customWidth="1"/>
    <col min="29" max="29" width="26.42578125" style="86" customWidth="1"/>
    <col min="30" max="31" width="33.140625" style="86" customWidth="1"/>
    <col min="32" max="33" width="33.140625" style="87" customWidth="1"/>
    <col min="34" max="34" width="33.140625" style="86" customWidth="1"/>
    <col min="35" max="35" width="33.140625" style="238" customWidth="1"/>
    <col min="36" max="36" width="33.140625" style="239" customWidth="1"/>
    <col min="37" max="37" width="47" style="225" customWidth="1"/>
    <col min="38" max="38" width="33.140625" style="86" customWidth="1"/>
    <col min="39" max="40" width="33.140625" style="225" customWidth="1"/>
    <col min="41" max="41" width="24.140625" style="86" customWidth="1"/>
    <col min="42" max="42" width="36.140625" style="225" customWidth="1"/>
    <col min="43" max="43" width="27.85546875" style="9" customWidth="1"/>
    <col min="44" max="44" width="14.7109375" style="51" customWidth="1"/>
    <col min="45" max="45" width="18" style="51" customWidth="1"/>
    <col min="46" max="46" width="20.28515625" style="234" customWidth="1"/>
    <col min="47" max="47" width="23.42578125" style="51" customWidth="1"/>
    <col min="48" max="48" width="22" style="51" customWidth="1"/>
    <col min="49" max="49" width="15.140625" style="51" customWidth="1"/>
    <col min="50" max="50" width="18" style="51" customWidth="1"/>
    <col min="51" max="51" width="21.85546875" style="51" customWidth="1"/>
    <col min="52" max="52" width="20.7109375" style="51" customWidth="1"/>
    <col min="53" max="53" width="53.5703125" style="51" customWidth="1"/>
    <col min="54" max="16381" width="9.140625" style="9"/>
    <col min="16382" max="16382" width="9.140625" style="9" bestFit="1" customWidth="1"/>
    <col min="16383" max="16384" width="9.140625" style="9"/>
  </cols>
  <sheetData>
    <row r="1" spans="1:53" s="45" customFormat="1" ht="31.5" customHeight="1">
      <c r="A1" s="83" t="s">
        <v>82</v>
      </c>
      <c r="B1" s="84" t="s">
        <v>83</v>
      </c>
      <c r="C1" s="84" t="s">
        <v>84</v>
      </c>
      <c r="D1" s="83" t="s">
        <v>85</v>
      </c>
      <c r="E1" s="83" t="s">
        <v>86</v>
      </c>
      <c r="F1" s="83" t="s">
        <v>87</v>
      </c>
      <c r="G1" s="83" t="s">
        <v>88</v>
      </c>
      <c r="H1" s="83" t="s">
        <v>89</v>
      </c>
      <c r="I1" s="83" t="s">
        <v>90</v>
      </c>
      <c r="J1" s="83" t="s">
        <v>91</v>
      </c>
      <c r="K1" s="83" t="s">
        <v>562</v>
      </c>
      <c r="L1" s="83" t="s">
        <v>51</v>
      </c>
      <c r="M1" s="83" t="s">
        <v>93</v>
      </c>
      <c r="N1" s="83" t="s">
        <v>11</v>
      </c>
      <c r="O1" s="83" t="s">
        <v>563</v>
      </c>
      <c r="P1" s="83" t="s">
        <v>95</v>
      </c>
      <c r="Q1" s="83" t="s">
        <v>16</v>
      </c>
      <c r="R1" s="83" t="s">
        <v>96</v>
      </c>
      <c r="S1" s="196" t="s">
        <v>97</v>
      </c>
      <c r="T1" s="83" t="s">
        <v>98</v>
      </c>
      <c r="U1" s="83" t="s">
        <v>39</v>
      </c>
      <c r="V1" s="83" t="s">
        <v>29</v>
      </c>
      <c r="W1" s="83" t="s">
        <v>564</v>
      </c>
      <c r="X1" s="134" t="s">
        <v>22</v>
      </c>
      <c r="Y1" s="83" t="s">
        <v>100</v>
      </c>
      <c r="Z1" s="83" t="s">
        <v>565</v>
      </c>
      <c r="AA1" s="240" t="s">
        <v>470</v>
      </c>
      <c r="AB1" s="207" t="s">
        <v>49</v>
      </c>
      <c r="AC1" s="208" t="s">
        <v>471</v>
      </c>
      <c r="AD1" s="209" t="s">
        <v>472</v>
      </c>
      <c r="AE1" s="118" t="s">
        <v>473</v>
      </c>
      <c r="AF1" s="119" t="s">
        <v>474</v>
      </c>
      <c r="AG1" s="119" t="s">
        <v>475</v>
      </c>
      <c r="AH1" s="118" t="s">
        <v>476</v>
      </c>
      <c r="AI1" s="120" t="s">
        <v>567</v>
      </c>
      <c r="AJ1" s="121" t="s">
        <v>568</v>
      </c>
      <c r="AK1" s="118" t="s">
        <v>569</v>
      </c>
      <c r="AL1" s="118" t="s">
        <v>480</v>
      </c>
      <c r="AM1" s="118" t="s">
        <v>481</v>
      </c>
      <c r="AN1" s="118" t="s">
        <v>571</v>
      </c>
      <c r="AO1" s="118" t="s">
        <v>482</v>
      </c>
      <c r="AP1" s="118" t="s">
        <v>483</v>
      </c>
      <c r="AQ1" s="229" t="s">
        <v>2085</v>
      </c>
      <c r="AR1" s="242" t="s">
        <v>566</v>
      </c>
      <c r="AS1" s="242" t="s">
        <v>2086</v>
      </c>
      <c r="AT1" s="231" t="s">
        <v>2087</v>
      </c>
      <c r="AU1" s="227" t="s">
        <v>476</v>
      </c>
      <c r="AV1" s="228" t="s">
        <v>568</v>
      </c>
      <c r="AW1" s="227" t="s">
        <v>569</v>
      </c>
      <c r="AX1" s="227" t="s">
        <v>480</v>
      </c>
      <c r="AY1" s="227" t="s">
        <v>2088</v>
      </c>
      <c r="AZ1" s="227" t="s">
        <v>2089</v>
      </c>
      <c r="BA1" s="227" t="s">
        <v>483</v>
      </c>
    </row>
    <row r="2" spans="1:53" ht="192" customHeight="1">
      <c r="A2" s="200">
        <v>176</v>
      </c>
      <c r="B2" s="87">
        <v>46168</v>
      </c>
      <c r="C2" s="87">
        <v>46168</v>
      </c>
      <c r="D2" s="225" t="s">
        <v>641</v>
      </c>
      <c r="E2" s="225" t="s">
        <v>642</v>
      </c>
      <c r="F2" s="225" t="s">
        <v>2090</v>
      </c>
      <c r="G2" s="225" t="s">
        <v>2091</v>
      </c>
      <c r="H2" s="86" t="s">
        <v>121</v>
      </c>
      <c r="I2" s="225" t="s">
        <v>147</v>
      </c>
      <c r="J2" s="86" t="s">
        <v>2092</v>
      </c>
      <c r="K2" s="86" t="s">
        <v>2093</v>
      </c>
      <c r="L2" s="86" t="s">
        <v>59</v>
      </c>
      <c r="M2" s="87">
        <v>46387</v>
      </c>
      <c r="N2" s="86" t="s">
        <v>14</v>
      </c>
      <c r="O2" s="86" t="s">
        <v>647</v>
      </c>
      <c r="P2" s="86">
        <v>77768</v>
      </c>
      <c r="Q2" s="86" t="s">
        <v>111</v>
      </c>
      <c r="R2" s="225" t="s">
        <v>2094</v>
      </c>
      <c r="S2" s="261" t="s">
        <v>2095</v>
      </c>
      <c r="T2" s="225" t="s">
        <v>2096</v>
      </c>
      <c r="U2" s="86" t="s">
        <v>44</v>
      </c>
      <c r="V2" s="86" t="s">
        <v>36</v>
      </c>
      <c r="W2" s="86" t="s">
        <v>15</v>
      </c>
      <c r="X2" s="86" t="s">
        <v>26</v>
      </c>
      <c r="Y2" s="86" t="s">
        <v>2097</v>
      </c>
      <c r="Z2" s="225" t="s">
        <v>2098</v>
      </c>
      <c r="AA2" s="241" t="s">
        <v>2099</v>
      </c>
      <c r="AB2" s="409" t="s">
        <v>2100</v>
      </c>
      <c r="AC2" s="86" t="s">
        <v>498</v>
      </c>
      <c r="AD2" s="87">
        <v>46177</v>
      </c>
      <c r="AE2" s="86" t="s">
        <v>2</v>
      </c>
      <c r="AF2" s="87">
        <v>46149</v>
      </c>
      <c r="AG2" s="87">
        <v>46177</v>
      </c>
      <c r="AH2" s="86">
        <v>6</v>
      </c>
      <c r="AI2" s="238">
        <v>161.82499999999999</v>
      </c>
      <c r="AJ2" s="239">
        <v>57440.65</v>
      </c>
      <c r="AK2" s="225" t="s">
        <v>2101</v>
      </c>
      <c r="AL2" s="86" t="s">
        <v>592</v>
      </c>
      <c r="AM2" s="225" t="s">
        <v>535</v>
      </c>
      <c r="AN2" s="225" t="s">
        <v>536</v>
      </c>
      <c r="AO2" s="86" t="s">
        <v>2102</v>
      </c>
      <c r="AP2" s="225" t="s">
        <v>2103</v>
      </c>
      <c r="AQ2" s="98" t="s">
        <v>2104</v>
      </c>
      <c r="AR2" s="98"/>
      <c r="AS2" s="230"/>
      <c r="AT2" s="243" t="str">
        <f>IF(OR(AR2="",AS2=""),"",TEXT(WORKDAY(AS2,IF(AR2="Baja",3,IF(AR2="Media",5,0))),"dd-mmm"))</f>
        <v/>
      </c>
      <c r="AU2" s="98"/>
      <c r="AV2" s="98"/>
      <c r="AW2" s="98"/>
      <c r="AX2" s="98"/>
      <c r="AY2" s="98"/>
      <c r="AZ2" s="98" t="s">
        <v>560</v>
      </c>
      <c r="BA2" s="98" t="s">
        <v>2105</v>
      </c>
    </row>
    <row r="3" spans="1:53" ht="50.25" customHeight="1">
      <c r="AQ3" s="98"/>
      <c r="AR3" s="98"/>
      <c r="AS3" s="98"/>
      <c r="AT3" s="243" t="str">
        <f t="shared" ref="AT3:AT49" si="0">IF(OR(AR3="",AS3=""),"",TEXT(WORKDAY(AS3,IF(AR3="Baja",3,IF(AR3="Media",5,0))),"dd-mmm"))</f>
        <v/>
      </c>
      <c r="AU3" s="98"/>
      <c r="AV3" s="98"/>
      <c r="AW3" s="98"/>
      <c r="AX3" s="98"/>
      <c r="AY3" s="98"/>
      <c r="AZ3" s="98"/>
      <c r="BA3" s="98"/>
    </row>
    <row r="4" spans="1:53" ht="15" customHeight="1">
      <c r="AQ4" s="98"/>
      <c r="AR4" s="98"/>
      <c r="AS4" s="98"/>
      <c r="AT4" s="243" t="str">
        <f t="shared" si="0"/>
        <v/>
      </c>
      <c r="AU4" s="98"/>
      <c r="AV4" s="98"/>
      <c r="AW4" s="98"/>
      <c r="AX4" s="98"/>
      <c r="AY4" s="98"/>
      <c r="AZ4" s="98"/>
      <c r="BA4" s="98"/>
    </row>
    <row r="5" spans="1:53" ht="15" customHeight="1">
      <c r="AQ5" s="98"/>
      <c r="AR5" s="98"/>
      <c r="AS5" s="98"/>
      <c r="AT5" s="243" t="str">
        <f t="shared" si="0"/>
        <v/>
      </c>
      <c r="AU5" s="98"/>
      <c r="AV5" s="98"/>
      <c r="AW5" s="98"/>
      <c r="AX5" s="98"/>
      <c r="AY5" s="98"/>
      <c r="AZ5" s="98"/>
      <c r="BA5" s="98"/>
    </row>
    <row r="6" spans="1:53" ht="15" customHeight="1">
      <c r="AQ6" s="98"/>
      <c r="AR6" s="98"/>
      <c r="AS6" s="98"/>
      <c r="AT6" s="243" t="str">
        <f t="shared" si="0"/>
        <v/>
      </c>
      <c r="AU6" s="98"/>
      <c r="AV6" s="98"/>
      <c r="AW6" s="98"/>
      <c r="AX6" s="98"/>
      <c r="AY6" s="98"/>
      <c r="AZ6" s="98"/>
      <c r="BA6" s="98"/>
    </row>
    <row r="7" spans="1:53" ht="15" customHeight="1">
      <c r="AQ7" s="98"/>
      <c r="AR7" s="98"/>
      <c r="AS7" s="98"/>
      <c r="AT7" s="243" t="str">
        <f t="shared" si="0"/>
        <v/>
      </c>
      <c r="AU7" s="98"/>
      <c r="AV7" s="98"/>
      <c r="AW7" s="98"/>
      <c r="AX7" s="98"/>
      <c r="AY7" s="98"/>
      <c r="AZ7" s="98"/>
      <c r="BA7" s="98"/>
    </row>
    <row r="8" spans="1:53" ht="15" customHeight="1">
      <c r="AQ8" s="98"/>
      <c r="AR8" s="98"/>
      <c r="AS8" s="98"/>
      <c r="AT8" s="243" t="str">
        <f t="shared" si="0"/>
        <v/>
      </c>
      <c r="AU8" s="98"/>
      <c r="AV8" s="98"/>
      <c r="AW8" s="98"/>
      <c r="AX8" s="98"/>
      <c r="AY8" s="98"/>
      <c r="AZ8" s="98"/>
      <c r="BA8" s="98"/>
    </row>
    <row r="9" spans="1:53" ht="15" customHeight="1">
      <c r="AQ9" s="98"/>
      <c r="AR9" s="98"/>
      <c r="AS9" s="98"/>
      <c r="AT9" s="243" t="str">
        <f t="shared" si="0"/>
        <v/>
      </c>
      <c r="AU9" s="98"/>
      <c r="AV9" s="98"/>
      <c r="AW9" s="98"/>
      <c r="AX9" s="98"/>
      <c r="AY9" s="98"/>
      <c r="AZ9" s="98"/>
      <c r="BA9" s="98"/>
    </row>
    <row r="10" spans="1:53" ht="15" customHeight="1">
      <c r="AQ10" s="98"/>
      <c r="AR10" s="98"/>
      <c r="AS10" s="98"/>
      <c r="AT10" s="243" t="str">
        <f t="shared" si="0"/>
        <v/>
      </c>
      <c r="AU10" s="98"/>
      <c r="AV10" s="98"/>
      <c r="AW10" s="98"/>
      <c r="AX10" s="98"/>
      <c r="AY10" s="98"/>
      <c r="AZ10" s="98"/>
      <c r="BA10" s="98"/>
    </row>
    <row r="11" spans="1:53" ht="15" customHeight="1">
      <c r="AQ11" s="98"/>
      <c r="AR11" s="98"/>
      <c r="AS11" s="98"/>
      <c r="AT11" s="243" t="str">
        <f t="shared" si="0"/>
        <v/>
      </c>
      <c r="AU11" s="98"/>
      <c r="AV11" s="98"/>
      <c r="AW11" s="98"/>
      <c r="AX11" s="98"/>
      <c r="AY11" s="98"/>
      <c r="AZ11" s="98"/>
      <c r="BA11" s="98"/>
    </row>
    <row r="12" spans="1:53" ht="15" customHeight="1">
      <c r="AQ12" s="98"/>
      <c r="AR12" s="98"/>
      <c r="AS12" s="98"/>
      <c r="AT12" s="243" t="str">
        <f t="shared" si="0"/>
        <v/>
      </c>
      <c r="AU12" s="98"/>
      <c r="AV12" s="98"/>
      <c r="AW12" s="98"/>
      <c r="AX12" s="98"/>
      <c r="AY12" s="98"/>
      <c r="AZ12" s="98"/>
      <c r="BA12" s="98"/>
    </row>
    <row r="13" spans="1:53" ht="15" customHeight="1">
      <c r="AQ13" s="98"/>
      <c r="AR13" s="98"/>
      <c r="AS13" s="98"/>
      <c r="AT13" s="243" t="str">
        <f t="shared" si="0"/>
        <v/>
      </c>
      <c r="AU13" s="98"/>
      <c r="AV13" s="98"/>
      <c r="AW13" s="98"/>
      <c r="AX13" s="98"/>
      <c r="AY13" s="98"/>
      <c r="AZ13" s="98"/>
      <c r="BA13" s="98"/>
    </row>
    <row r="14" spans="1:53" ht="15" customHeight="1">
      <c r="AQ14" s="98"/>
      <c r="AR14" s="98"/>
      <c r="AS14" s="98"/>
      <c r="AT14" s="243" t="str">
        <f t="shared" si="0"/>
        <v/>
      </c>
      <c r="AU14" s="98"/>
      <c r="AV14" s="98"/>
      <c r="AW14" s="98"/>
      <c r="AX14" s="98"/>
      <c r="AY14" s="98"/>
      <c r="AZ14" s="98"/>
      <c r="BA14" s="98"/>
    </row>
    <row r="15" spans="1:53" ht="15" customHeight="1">
      <c r="AQ15" s="98"/>
      <c r="AR15" s="98"/>
      <c r="AS15" s="98"/>
      <c r="AT15" s="243" t="str">
        <f t="shared" si="0"/>
        <v/>
      </c>
      <c r="AU15" s="98"/>
      <c r="AV15" s="98"/>
      <c r="AW15" s="98"/>
      <c r="AX15" s="98"/>
      <c r="AY15" s="98"/>
      <c r="AZ15" s="98"/>
      <c r="BA15" s="98"/>
    </row>
    <row r="16" spans="1:53" ht="15" customHeight="1">
      <c r="AQ16" s="98"/>
      <c r="AR16" s="98"/>
      <c r="AS16" s="98"/>
      <c r="AT16" s="243" t="str">
        <f t="shared" si="0"/>
        <v/>
      </c>
      <c r="AU16" s="98"/>
      <c r="AV16" s="98"/>
      <c r="AW16" s="98"/>
      <c r="AX16" s="98"/>
      <c r="AY16" s="98"/>
      <c r="AZ16" s="98"/>
      <c r="BA16" s="98"/>
    </row>
    <row r="17" spans="43:53" ht="15" customHeight="1">
      <c r="AQ17" s="98"/>
      <c r="AR17" s="98"/>
      <c r="AS17" s="98"/>
      <c r="AT17" s="243" t="str">
        <f t="shared" si="0"/>
        <v/>
      </c>
      <c r="AU17" s="98"/>
      <c r="AV17" s="98"/>
      <c r="AW17" s="98"/>
      <c r="AX17" s="98"/>
      <c r="AY17" s="98"/>
      <c r="AZ17" s="98"/>
      <c r="BA17" s="98"/>
    </row>
    <row r="18" spans="43:53" ht="15" customHeight="1">
      <c r="AQ18" s="98"/>
      <c r="AR18" s="98"/>
      <c r="AS18" s="98"/>
      <c r="AT18" s="243" t="str">
        <f t="shared" si="0"/>
        <v/>
      </c>
      <c r="AU18" s="98"/>
      <c r="AV18" s="98"/>
      <c r="AW18" s="98"/>
      <c r="AX18" s="98"/>
      <c r="AY18" s="98"/>
      <c r="AZ18" s="98"/>
      <c r="BA18" s="98"/>
    </row>
    <row r="19" spans="43:53" ht="15" customHeight="1">
      <c r="AQ19" s="98"/>
      <c r="AR19" s="98"/>
      <c r="AS19" s="98"/>
      <c r="AT19" s="243" t="str">
        <f t="shared" si="0"/>
        <v/>
      </c>
      <c r="AU19" s="98"/>
      <c r="AV19" s="98"/>
      <c r="AW19" s="98"/>
      <c r="AX19" s="98"/>
      <c r="AY19" s="98"/>
      <c r="AZ19" s="98"/>
      <c r="BA19" s="98"/>
    </row>
    <row r="20" spans="43:53" ht="15" customHeight="1">
      <c r="AQ20" s="98"/>
      <c r="AR20" s="98"/>
      <c r="AS20" s="98"/>
      <c r="AT20" s="243" t="str">
        <f t="shared" si="0"/>
        <v/>
      </c>
      <c r="AU20" s="98"/>
      <c r="AV20" s="98"/>
      <c r="AW20" s="98"/>
      <c r="AX20" s="98"/>
      <c r="AY20" s="98"/>
      <c r="AZ20" s="98"/>
      <c r="BA20" s="98"/>
    </row>
    <row r="21" spans="43:53" ht="15" customHeight="1">
      <c r="AQ21" s="98"/>
      <c r="AR21" s="98"/>
      <c r="AS21" s="98"/>
      <c r="AT21" s="243" t="str">
        <f t="shared" si="0"/>
        <v/>
      </c>
      <c r="AU21" s="98"/>
      <c r="AV21" s="98"/>
      <c r="AW21" s="98"/>
      <c r="AX21" s="98"/>
      <c r="AY21" s="98"/>
      <c r="AZ21" s="98"/>
      <c r="BA21" s="98"/>
    </row>
    <row r="22" spans="43:53" ht="15" customHeight="1">
      <c r="AQ22" s="98"/>
      <c r="AR22" s="98"/>
      <c r="AS22" s="98"/>
      <c r="AT22" s="243" t="str">
        <f t="shared" si="0"/>
        <v/>
      </c>
      <c r="AU22" s="98"/>
      <c r="AV22" s="98"/>
      <c r="AW22" s="98"/>
      <c r="AX22" s="98"/>
      <c r="AY22" s="98"/>
      <c r="AZ22" s="98"/>
      <c r="BA22" s="98"/>
    </row>
    <row r="23" spans="43:53" ht="15" customHeight="1">
      <c r="AQ23" s="98"/>
      <c r="AR23" s="98"/>
      <c r="AS23" s="98"/>
      <c r="AT23" s="243" t="str">
        <f t="shared" si="0"/>
        <v/>
      </c>
      <c r="AU23" s="98"/>
      <c r="AV23" s="98"/>
      <c r="AW23" s="98"/>
      <c r="AX23" s="98"/>
      <c r="AY23" s="98"/>
      <c r="AZ23" s="98"/>
      <c r="BA23" s="98"/>
    </row>
    <row r="24" spans="43:53" ht="15" customHeight="1">
      <c r="AQ24" s="98"/>
      <c r="AR24" s="98"/>
      <c r="AS24" s="98"/>
      <c r="AT24" s="243" t="str">
        <f t="shared" si="0"/>
        <v/>
      </c>
      <c r="AU24" s="98"/>
      <c r="AV24" s="98"/>
      <c r="AW24" s="98"/>
      <c r="AX24" s="98"/>
      <c r="AY24" s="98"/>
      <c r="AZ24" s="98"/>
      <c r="BA24" s="98"/>
    </row>
    <row r="25" spans="43:53" ht="15" customHeight="1">
      <c r="AQ25" s="98"/>
      <c r="AR25" s="98"/>
      <c r="AS25" s="98"/>
      <c r="AT25" s="243" t="str">
        <f t="shared" si="0"/>
        <v/>
      </c>
      <c r="AU25" s="98"/>
      <c r="AV25" s="98"/>
      <c r="AW25" s="98"/>
      <c r="AX25" s="98"/>
      <c r="AY25" s="98"/>
      <c r="AZ25" s="98"/>
      <c r="BA25" s="98"/>
    </row>
    <row r="26" spans="43:53" ht="15" customHeight="1">
      <c r="AQ26" s="98"/>
      <c r="AR26" s="98"/>
      <c r="AS26" s="98"/>
      <c r="AT26" s="243" t="str">
        <f t="shared" si="0"/>
        <v/>
      </c>
      <c r="AU26" s="98"/>
      <c r="AV26" s="98"/>
      <c r="AW26" s="98"/>
      <c r="AX26" s="98"/>
      <c r="AY26" s="98"/>
      <c r="AZ26" s="98"/>
      <c r="BA26" s="98"/>
    </row>
    <row r="27" spans="43:53" ht="15" customHeight="1">
      <c r="AQ27" s="98"/>
      <c r="AR27" s="98"/>
      <c r="AS27" s="98"/>
      <c r="AT27" s="243" t="str">
        <f t="shared" si="0"/>
        <v/>
      </c>
      <c r="AU27" s="98"/>
      <c r="AV27" s="98"/>
      <c r="AW27" s="98"/>
      <c r="AX27" s="98"/>
      <c r="AY27" s="98"/>
      <c r="AZ27" s="98"/>
      <c r="BA27" s="98"/>
    </row>
    <row r="28" spans="43:53" ht="15" customHeight="1">
      <c r="AQ28" s="98"/>
      <c r="AR28" s="98"/>
      <c r="AS28" s="98"/>
      <c r="AT28" s="243" t="str">
        <f t="shared" si="0"/>
        <v/>
      </c>
      <c r="AU28" s="98"/>
      <c r="AV28" s="98"/>
      <c r="AW28" s="98"/>
      <c r="AX28" s="98"/>
      <c r="AY28" s="98"/>
      <c r="AZ28" s="98"/>
      <c r="BA28" s="98"/>
    </row>
    <row r="29" spans="43:53" ht="15" customHeight="1">
      <c r="AQ29" s="98"/>
      <c r="AR29" s="98"/>
      <c r="AS29" s="98"/>
      <c r="AT29" s="244" t="str">
        <f t="shared" si="0"/>
        <v/>
      </c>
      <c r="AU29" s="98"/>
      <c r="AV29" s="98"/>
      <c r="AW29" s="98"/>
      <c r="AX29" s="98"/>
      <c r="AY29" s="98"/>
      <c r="AZ29" s="98"/>
      <c r="BA29" s="98"/>
    </row>
    <row r="30" spans="43:53" ht="15" customHeight="1">
      <c r="AQ30" s="98"/>
      <c r="AR30" s="98"/>
      <c r="AS30" s="98"/>
      <c r="AT30" s="244" t="str">
        <f t="shared" si="0"/>
        <v/>
      </c>
      <c r="AU30" s="98"/>
      <c r="AV30" s="98"/>
      <c r="AW30" s="98"/>
      <c r="AX30" s="98"/>
      <c r="AY30" s="98"/>
      <c r="AZ30" s="98"/>
      <c r="BA30" s="98"/>
    </row>
    <row r="31" spans="43:53" ht="15" customHeight="1">
      <c r="AQ31" s="98"/>
      <c r="AR31" s="98"/>
      <c r="AS31" s="98"/>
      <c r="AT31" s="244" t="str">
        <f t="shared" si="0"/>
        <v/>
      </c>
      <c r="AU31" s="98"/>
      <c r="AV31" s="98"/>
      <c r="AW31" s="98"/>
      <c r="AX31" s="98"/>
      <c r="AY31" s="98"/>
      <c r="AZ31" s="98"/>
      <c r="BA31" s="98"/>
    </row>
    <row r="32" spans="43:53" ht="15" customHeight="1">
      <c r="AQ32" s="98"/>
      <c r="AR32" s="98"/>
      <c r="AS32" s="98"/>
      <c r="AT32" s="244" t="str">
        <f t="shared" si="0"/>
        <v/>
      </c>
      <c r="AU32" s="98"/>
      <c r="AV32" s="98"/>
      <c r="AW32" s="98"/>
      <c r="AX32" s="98"/>
      <c r="AY32" s="98"/>
      <c r="AZ32" s="98"/>
      <c r="BA32" s="98"/>
    </row>
    <row r="33" spans="43:53" ht="15" customHeight="1">
      <c r="AQ33" s="98"/>
      <c r="AR33" s="98"/>
      <c r="AS33" s="98"/>
      <c r="AT33" s="244" t="str">
        <f t="shared" si="0"/>
        <v/>
      </c>
      <c r="AU33" s="98"/>
      <c r="AV33" s="98"/>
      <c r="AW33" s="98"/>
      <c r="AX33" s="98"/>
      <c r="AY33" s="98"/>
      <c r="AZ33" s="98"/>
      <c r="BA33" s="98"/>
    </row>
    <row r="34" spans="43:53" ht="15" customHeight="1">
      <c r="AQ34" s="98"/>
      <c r="AR34" s="98"/>
      <c r="AS34" s="98"/>
      <c r="AT34" s="244" t="str">
        <f t="shared" si="0"/>
        <v/>
      </c>
      <c r="AU34" s="98"/>
      <c r="AV34" s="98"/>
      <c r="AW34" s="98"/>
      <c r="AX34" s="98"/>
      <c r="AY34" s="98"/>
      <c r="AZ34" s="98"/>
      <c r="BA34" s="98"/>
    </row>
    <row r="35" spans="43:53" ht="15" customHeight="1">
      <c r="AQ35" s="98"/>
      <c r="AR35" s="98"/>
      <c r="AS35" s="98"/>
      <c r="AT35" s="244" t="str">
        <f t="shared" si="0"/>
        <v/>
      </c>
      <c r="AU35" s="98"/>
      <c r="AV35" s="98"/>
      <c r="AW35" s="98"/>
      <c r="AX35" s="98"/>
      <c r="AY35" s="98"/>
      <c r="AZ35" s="98"/>
      <c r="BA35" s="98"/>
    </row>
    <row r="36" spans="43:53" ht="15" customHeight="1">
      <c r="AQ36" s="98"/>
      <c r="AR36" s="98"/>
      <c r="AS36" s="98"/>
      <c r="AT36" s="244" t="str">
        <f t="shared" si="0"/>
        <v/>
      </c>
      <c r="AU36" s="98"/>
      <c r="AV36" s="98"/>
      <c r="AW36" s="98"/>
      <c r="AX36" s="98"/>
      <c r="AY36" s="98"/>
      <c r="AZ36" s="98"/>
      <c r="BA36" s="98"/>
    </row>
    <row r="37" spans="43:53" ht="15" customHeight="1">
      <c r="AQ37" s="98"/>
      <c r="AR37" s="98"/>
      <c r="AS37" s="98"/>
      <c r="AT37" s="244" t="str">
        <f t="shared" si="0"/>
        <v/>
      </c>
      <c r="AU37" s="98"/>
      <c r="AV37" s="98"/>
      <c r="AW37" s="98"/>
      <c r="AX37" s="98"/>
      <c r="AY37" s="98"/>
      <c r="AZ37" s="98"/>
      <c r="BA37" s="98"/>
    </row>
    <row r="38" spans="43:53" ht="15" customHeight="1">
      <c r="AQ38" s="98"/>
      <c r="AR38" s="98"/>
      <c r="AS38" s="98"/>
      <c r="AT38" s="244" t="str">
        <f t="shared" si="0"/>
        <v/>
      </c>
      <c r="AU38" s="98"/>
      <c r="AV38" s="98"/>
      <c r="AW38" s="98"/>
      <c r="AX38" s="98"/>
      <c r="AY38" s="98"/>
      <c r="AZ38" s="98"/>
      <c r="BA38" s="98"/>
    </row>
    <row r="39" spans="43:53" ht="15" customHeight="1">
      <c r="AQ39" s="98"/>
      <c r="AR39" s="98"/>
      <c r="AS39" s="98"/>
      <c r="AT39" s="244" t="str">
        <f t="shared" si="0"/>
        <v/>
      </c>
      <c r="AU39" s="98"/>
      <c r="AV39" s="98"/>
      <c r="AW39" s="98"/>
      <c r="AX39" s="98"/>
      <c r="AY39" s="98"/>
      <c r="AZ39" s="98"/>
      <c r="BA39" s="98"/>
    </row>
    <row r="40" spans="43:53" ht="15" customHeight="1">
      <c r="AQ40" s="98"/>
      <c r="AR40" s="98"/>
      <c r="AS40" s="98"/>
      <c r="AT40" s="244" t="str">
        <f t="shared" si="0"/>
        <v/>
      </c>
      <c r="AU40" s="98"/>
      <c r="AV40" s="98"/>
      <c r="AW40" s="98"/>
      <c r="AX40" s="98"/>
      <c r="AY40" s="98"/>
      <c r="AZ40" s="98"/>
      <c r="BA40" s="98"/>
    </row>
    <row r="41" spans="43:53" ht="15" customHeight="1">
      <c r="AQ41" s="98"/>
      <c r="AR41" s="98"/>
      <c r="AS41" s="98"/>
      <c r="AT41" s="244" t="str">
        <f t="shared" si="0"/>
        <v/>
      </c>
      <c r="AU41" s="98"/>
      <c r="AV41" s="98"/>
      <c r="AW41" s="98"/>
      <c r="AX41" s="98"/>
      <c r="AY41" s="98"/>
      <c r="AZ41" s="98"/>
      <c r="BA41" s="98"/>
    </row>
    <row r="42" spans="43:53" ht="15" customHeight="1">
      <c r="AQ42" s="98"/>
      <c r="AR42" s="98"/>
      <c r="AS42" s="98"/>
      <c r="AT42" s="244" t="str">
        <f t="shared" si="0"/>
        <v/>
      </c>
      <c r="AU42" s="98"/>
      <c r="AV42" s="98"/>
      <c r="AW42" s="98"/>
      <c r="AX42" s="98"/>
      <c r="AY42" s="98"/>
      <c r="AZ42" s="98"/>
      <c r="BA42" s="98"/>
    </row>
    <row r="43" spans="43:53" ht="15" customHeight="1">
      <c r="AQ43" s="98"/>
      <c r="AR43" s="98"/>
      <c r="AS43" s="98"/>
      <c r="AT43" s="244" t="str">
        <f t="shared" si="0"/>
        <v/>
      </c>
      <c r="AU43" s="98"/>
      <c r="AV43" s="98"/>
      <c r="AW43" s="98"/>
      <c r="AX43" s="98"/>
      <c r="AY43" s="98"/>
      <c r="AZ43" s="98"/>
      <c r="BA43" s="98"/>
    </row>
    <row r="44" spans="43:53" ht="15" customHeight="1">
      <c r="AQ44" s="98"/>
      <c r="AR44" s="98"/>
      <c r="AS44" s="98"/>
      <c r="AT44" s="244" t="str">
        <f t="shared" si="0"/>
        <v/>
      </c>
      <c r="AU44" s="98"/>
      <c r="AV44" s="98"/>
      <c r="AW44" s="98"/>
      <c r="AX44" s="98"/>
      <c r="AY44" s="98"/>
      <c r="AZ44" s="98"/>
      <c r="BA44" s="98"/>
    </row>
    <row r="45" spans="43:53" ht="15" customHeight="1">
      <c r="AQ45" s="98"/>
      <c r="AR45" s="98"/>
      <c r="AS45" s="98"/>
      <c r="AT45" s="244" t="str">
        <f t="shared" si="0"/>
        <v/>
      </c>
      <c r="AU45" s="98"/>
      <c r="AV45" s="98"/>
      <c r="AW45" s="98"/>
      <c r="AX45" s="98"/>
      <c r="AY45" s="98"/>
      <c r="AZ45" s="98"/>
      <c r="BA45" s="98"/>
    </row>
    <row r="46" spans="43:53" ht="15" customHeight="1">
      <c r="AQ46" s="98"/>
      <c r="AR46" s="98"/>
      <c r="AS46" s="98"/>
      <c r="AT46" s="244" t="str">
        <f t="shared" si="0"/>
        <v/>
      </c>
      <c r="AU46" s="98"/>
      <c r="AV46" s="98"/>
      <c r="AW46" s="98"/>
      <c r="AX46" s="98"/>
      <c r="AY46" s="98"/>
      <c r="AZ46" s="98"/>
      <c r="BA46" s="98"/>
    </row>
    <row r="47" spans="43:53" ht="15" customHeight="1">
      <c r="AQ47" s="98"/>
      <c r="AR47" s="98"/>
      <c r="AS47" s="98"/>
      <c r="AT47" s="244" t="str">
        <f t="shared" si="0"/>
        <v/>
      </c>
      <c r="AU47" s="98"/>
      <c r="AV47" s="98"/>
      <c r="AW47" s="98"/>
      <c r="AX47" s="98"/>
      <c r="AY47" s="98"/>
      <c r="AZ47" s="98"/>
      <c r="BA47" s="98"/>
    </row>
    <row r="48" spans="43:53" ht="15" customHeight="1">
      <c r="AQ48" s="98"/>
      <c r="AR48" s="98"/>
      <c r="AS48" s="98"/>
      <c r="AT48" s="244" t="str">
        <f t="shared" si="0"/>
        <v/>
      </c>
      <c r="AU48" s="98"/>
      <c r="AV48" s="98"/>
      <c r="AW48" s="98"/>
      <c r="AX48" s="98"/>
      <c r="AY48" s="98"/>
      <c r="AZ48" s="98"/>
      <c r="BA48" s="98"/>
    </row>
    <row r="49" spans="43:53" ht="15" customHeight="1">
      <c r="AQ49" s="98"/>
      <c r="AR49" s="98"/>
      <c r="AS49" s="98"/>
      <c r="AT49" s="244" t="str">
        <f t="shared" si="0"/>
        <v/>
      </c>
      <c r="AU49" s="98"/>
      <c r="AV49" s="98"/>
      <c r="AW49" s="98"/>
      <c r="AX49" s="98"/>
      <c r="AY49" s="98"/>
      <c r="AZ49" s="98"/>
      <c r="BA49" s="98"/>
    </row>
    <row r="50" spans="43:53" ht="15" customHeight="1">
      <c r="AQ50" s="98"/>
      <c r="AR50" s="98"/>
      <c r="AS50" s="98"/>
      <c r="AT50" s="244" t="str">
        <f t="shared" ref="AT50:AT62" si="1">IF(OR(AR50="",AS50=""),"",TEXT(WORKDAY(AS50,IF(AR50="Baja",3,IF(AR50="Media",5,0))),"dd-mmm"))</f>
        <v/>
      </c>
      <c r="AU50" s="98"/>
      <c r="AV50" s="98"/>
      <c r="AW50" s="98"/>
      <c r="AX50" s="98"/>
      <c r="AY50" s="98"/>
      <c r="AZ50" s="98"/>
      <c r="BA50" s="98"/>
    </row>
    <row r="51" spans="43:53" ht="15" customHeight="1">
      <c r="AQ51" s="98"/>
      <c r="AR51" s="98"/>
      <c r="AS51" s="98"/>
      <c r="AT51" s="244" t="str">
        <f t="shared" si="1"/>
        <v/>
      </c>
      <c r="AU51" s="98"/>
      <c r="AV51" s="98"/>
      <c r="AW51" s="98"/>
      <c r="AX51" s="98"/>
      <c r="AY51" s="98"/>
      <c r="AZ51" s="98"/>
      <c r="BA51" s="98"/>
    </row>
    <row r="52" spans="43:53" ht="15" customHeight="1">
      <c r="AQ52" s="98"/>
      <c r="AR52" s="98"/>
      <c r="AS52" s="98"/>
      <c r="AT52" s="244" t="str">
        <f t="shared" si="1"/>
        <v/>
      </c>
      <c r="AU52" s="98"/>
      <c r="AV52" s="98"/>
      <c r="AW52" s="98"/>
      <c r="AX52" s="98"/>
      <c r="AY52" s="98"/>
      <c r="AZ52" s="98"/>
      <c r="BA52" s="98"/>
    </row>
    <row r="53" spans="43:53" ht="15" customHeight="1">
      <c r="AQ53" s="98"/>
      <c r="AR53" s="98"/>
      <c r="AS53" s="98"/>
      <c r="AT53" s="244" t="str">
        <f t="shared" si="1"/>
        <v/>
      </c>
      <c r="AU53" s="98"/>
      <c r="AV53" s="98"/>
      <c r="AW53" s="98"/>
      <c r="AX53" s="98"/>
      <c r="AY53" s="98"/>
      <c r="AZ53" s="98"/>
      <c r="BA53" s="98"/>
    </row>
    <row r="54" spans="43:53" ht="15" customHeight="1">
      <c r="AQ54" s="98"/>
      <c r="AR54" s="98"/>
      <c r="AS54" s="98"/>
      <c r="AT54" s="244" t="str">
        <f t="shared" si="1"/>
        <v/>
      </c>
      <c r="AU54" s="98"/>
      <c r="AV54" s="98"/>
      <c r="AW54" s="98"/>
      <c r="AX54" s="98"/>
      <c r="AY54" s="98"/>
      <c r="AZ54" s="98"/>
      <c r="BA54" s="98"/>
    </row>
    <row r="55" spans="43:53" ht="15" customHeight="1">
      <c r="AQ55" s="98"/>
      <c r="AR55" s="98"/>
      <c r="AS55" s="98"/>
      <c r="AT55" s="244" t="str">
        <f t="shared" si="1"/>
        <v/>
      </c>
      <c r="AU55" s="98"/>
      <c r="AV55" s="98"/>
      <c r="AW55" s="98"/>
      <c r="AX55" s="98"/>
      <c r="AY55" s="98"/>
      <c r="AZ55" s="98"/>
      <c r="BA55" s="98"/>
    </row>
    <row r="56" spans="43:53" ht="15" customHeight="1">
      <c r="AQ56" s="98"/>
      <c r="AR56" s="98"/>
      <c r="AS56" s="98"/>
      <c r="AT56" s="244" t="str">
        <f t="shared" si="1"/>
        <v/>
      </c>
      <c r="AU56" s="98"/>
      <c r="AV56" s="98"/>
      <c r="AW56" s="98"/>
      <c r="AX56" s="98"/>
      <c r="AY56" s="98"/>
      <c r="AZ56" s="98"/>
      <c r="BA56" s="98"/>
    </row>
    <row r="57" spans="43:53" ht="15" customHeight="1">
      <c r="AQ57" s="98"/>
      <c r="AR57" s="98"/>
      <c r="AS57" s="98"/>
      <c r="AT57" s="244" t="str">
        <f t="shared" si="1"/>
        <v/>
      </c>
      <c r="AU57" s="98"/>
      <c r="AV57" s="98"/>
      <c r="AW57" s="98"/>
      <c r="AX57" s="98"/>
      <c r="AY57" s="98"/>
      <c r="AZ57" s="98"/>
      <c r="BA57" s="98"/>
    </row>
    <row r="58" spans="43:53" ht="15" customHeight="1">
      <c r="AQ58" s="98"/>
      <c r="AR58" s="98"/>
      <c r="AS58" s="98"/>
      <c r="AT58" s="244" t="str">
        <f t="shared" si="1"/>
        <v/>
      </c>
      <c r="AU58" s="98"/>
      <c r="AV58" s="98"/>
      <c r="AW58" s="98"/>
      <c r="AX58" s="98"/>
      <c r="AY58" s="98"/>
      <c r="AZ58" s="98"/>
      <c r="BA58" s="98"/>
    </row>
    <row r="59" spans="43:53" ht="15" customHeight="1">
      <c r="AQ59" s="98"/>
      <c r="AR59" s="98"/>
      <c r="AS59" s="98"/>
      <c r="AT59" s="244" t="str">
        <f t="shared" si="1"/>
        <v/>
      </c>
      <c r="AU59" s="98"/>
      <c r="AV59" s="98"/>
      <c r="AW59" s="98"/>
      <c r="AX59" s="98"/>
      <c r="AY59" s="98"/>
      <c r="AZ59" s="98"/>
      <c r="BA59" s="98"/>
    </row>
    <row r="60" spans="43:53" ht="15" customHeight="1">
      <c r="AQ60" s="98"/>
      <c r="AR60" s="98"/>
      <c r="AS60" s="98"/>
      <c r="AT60" s="244" t="str">
        <f t="shared" si="1"/>
        <v/>
      </c>
      <c r="AU60" s="98"/>
      <c r="AV60" s="98"/>
      <c r="AW60" s="98"/>
      <c r="AX60" s="98"/>
      <c r="AY60" s="98"/>
      <c r="AZ60" s="98"/>
      <c r="BA60" s="98"/>
    </row>
    <row r="61" spans="43:53" ht="15" customHeight="1">
      <c r="AQ61" s="98"/>
      <c r="AR61" s="98"/>
      <c r="AS61" s="98"/>
      <c r="AT61" s="244" t="str">
        <f t="shared" si="1"/>
        <v/>
      </c>
      <c r="AU61" s="98"/>
      <c r="AV61" s="98"/>
      <c r="AW61" s="98"/>
      <c r="AX61" s="98"/>
      <c r="AY61" s="98"/>
      <c r="AZ61" s="98"/>
      <c r="BA61" s="98"/>
    </row>
    <row r="62" spans="43:53" ht="15" customHeight="1">
      <c r="AQ62" s="98"/>
      <c r="AR62" s="98"/>
      <c r="AS62" s="98"/>
      <c r="AT62" s="244" t="str">
        <f t="shared" si="1"/>
        <v/>
      </c>
      <c r="AU62" s="98"/>
      <c r="AV62" s="98"/>
      <c r="AW62" s="98"/>
      <c r="AX62" s="98"/>
      <c r="AY62" s="98"/>
      <c r="AZ62" s="98"/>
      <c r="BA62" s="98"/>
    </row>
  </sheetData>
  <sheetProtection algorithmName="SHA-512" hashValue="DpCwFbmvSdJ+RA5CRNU9zLq+Y+PB5Y/IvIqY08Zw08PHtJG6hrmRA8wlbJYCv3NEQWiiiepCWB15Lmmb0xs/Jw==" saltValue="8MCpdcbvWBWrjOjdcuhKvQ==" spinCount="100000" sheet="1" autoFilter="0"/>
  <protectedRanges>
    <protectedRange algorithmName="SHA-512" hashValue="22rEZDOLaaAzExp0xxQCGNby3L6gXjGHIg9yH60f4Eq8XFziCgY0/JIYc2E2Nq4g+VRVZfuCR88Vp60KM5L1Fw==" saltValue="qJpW/Ecdk5+EDugQ3hU7fw==" spinCount="100000" sqref="L1:AA1 A1:J1" name="Rango1"/>
    <protectedRange algorithmName="SHA-512" hashValue="22rEZDOLaaAzExp0xxQCGNby3L6gXjGHIg9yH60f4Eq8XFziCgY0/JIYc2E2Nq4g+VRVZfuCR88Vp60KM5L1Fw==" saltValue="qJpW/Ecdk5+EDugQ3hU7fw==" spinCount="100000" sqref="K1" name="Rango1_1"/>
  </protectedRanges>
  <autoFilter ref="A1:XFB62" xr:uid="{D3773F50-0C44-4A24-829D-B96F903112B2}"/>
  <dataValidations count="3">
    <dataValidation type="list" allowBlank="1" showInputMessage="1" showErrorMessage="1" errorTitle="Valor no válido" error="Por favor seleccione una opción de la lista: Baja o Media." sqref="AR2:AR62" xr:uid="{A7979BB0-073D-45E6-B2F8-642A5FE55B7C}">
      <formula1>"Baja,Media"</formula1>
    </dataValidation>
    <dataValidation type="list" allowBlank="1" showInputMessage="1" showErrorMessage="1" errorTitle="Valor no válido" error="Por favor seleccione una opción de la lista desplegable." sqref="AQ2:AQ62" xr:uid="{13B57C6A-DC51-4F70-BA9C-C8F421E35FCD}">
      <formula1>"Estimación incompleta,Ajuste del alcance,Otro"</formula1>
    </dataValidation>
    <dataValidation type="list" allowBlank="1" showInputMessage="1" showErrorMessage="1" errorTitle="Valor no válido" error="Por favor seleccione una opción de la lista: Pendiente o Finalizado" sqref="AZ2:AZ62" xr:uid="{4A3D902E-0D8D-4CA1-AA03-97E09A0C5FB3}">
      <formula1>"Pendiente,Finalizado"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5CF8-0000-496B-A2C3-C328268A9AD7}">
  <sheetPr>
    <tabColor theme="4" tint="-0.249977111117893"/>
  </sheetPr>
  <dimension ref="A1:BC25"/>
  <sheetViews>
    <sheetView zoomScale="74" zoomScaleNormal="70" workbookViewId="0">
      <pane xSplit="6" ySplit="1" topLeftCell="N10" activePane="bottomRight" state="frozen"/>
      <selection pane="bottomRight" activeCell="F15" sqref="F15"/>
      <selection pane="bottomLeft" activeCell="A2" sqref="A2"/>
      <selection pane="topRight" activeCell="G1" sqref="G1"/>
    </sheetView>
  </sheetViews>
  <sheetFormatPr defaultColWidth="10.85546875" defaultRowHeight="15" customHeight="1"/>
  <cols>
    <col min="1" max="1" width="8.42578125" style="9" customWidth="1"/>
    <col min="2" max="2" width="15.140625" style="80" hidden="1" customWidth="1"/>
    <col min="3" max="3" width="16" style="80" hidden="1" customWidth="1"/>
    <col min="4" max="4" width="11.7109375" style="9" hidden="1" customWidth="1"/>
    <col min="5" max="5" width="26.85546875" style="9" customWidth="1"/>
    <col min="6" max="6" width="37.5703125" style="45" customWidth="1"/>
    <col min="7" max="7" width="70.42578125" style="105" customWidth="1"/>
    <col min="8" max="8" width="13.140625" style="9" customWidth="1"/>
    <col min="9" max="9" width="24.42578125" style="9" customWidth="1"/>
    <col min="10" max="11" width="25.42578125" style="9" customWidth="1"/>
    <col min="12" max="12" width="21.85546875" style="9" customWidth="1"/>
    <col min="13" max="13" width="19" style="106" customWidth="1"/>
    <col min="14" max="14" width="22.140625" style="9" customWidth="1"/>
    <col min="15" max="15" width="21.42578125" style="9" customWidth="1"/>
    <col min="16" max="16" width="14.28515625" style="9" customWidth="1"/>
    <col min="17" max="17" width="19" style="9" customWidth="1"/>
    <col min="18" max="18" width="61.42578125" style="9" customWidth="1"/>
    <col min="19" max="19" width="47.7109375" style="9" customWidth="1"/>
    <col min="20" max="20" width="54.140625" style="9" customWidth="1"/>
    <col min="21" max="21" width="29" style="9" customWidth="1"/>
    <col min="22" max="22" width="25.140625" style="9" customWidth="1"/>
    <col min="23" max="23" width="16.85546875" style="9" customWidth="1"/>
    <col min="24" max="24" width="107.42578125" style="9" customWidth="1"/>
    <col min="25" max="25" width="90" style="9" customWidth="1"/>
    <col min="26" max="26" width="63.140625" style="51" customWidth="1"/>
    <col min="27" max="27" width="13.140625" style="51" customWidth="1"/>
    <col min="28" max="29" width="25.85546875" style="9" customWidth="1"/>
    <col min="30" max="30" width="25.85546875" style="44" customWidth="1"/>
    <col min="31" max="31" width="16.42578125" style="9" customWidth="1"/>
    <col min="32" max="33" width="16.42578125" style="44" customWidth="1"/>
    <col min="34" max="34" width="16.42578125" style="9" customWidth="1"/>
    <col min="35" max="35" width="17.85546875" style="122" customWidth="1"/>
    <col min="36" max="36" width="21.28515625" style="9" customWidth="1"/>
    <col min="37" max="37" width="67.140625" style="45" customWidth="1"/>
    <col min="38" max="38" width="17" style="9" customWidth="1"/>
    <col min="39" max="39" width="21.85546875" style="9" customWidth="1"/>
    <col min="40" max="40" width="17.7109375" style="9" customWidth="1"/>
    <col min="41" max="41" width="13.42578125" style="4" customWidth="1"/>
    <col min="42" max="42" width="53" style="45"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7.42578125" style="51" customWidth="1"/>
    <col min="55" max="55" width="66.28515625" style="55" customWidth="1"/>
    <col min="56" max="56" width="26.42578125" style="9" customWidth="1"/>
    <col min="57" max="16384" width="10.85546875" style="9"/>
  </cols>
  <sheetData>
    <row r="1" spans="1:55" s="45" customFormat="1" ht="66" customHeight="1">
      <c r="A1" s="83" t="s">
        <v>82</v>
      </c>
      <c r="B1" s="84" t="s">
        <v>83</v>
      </c>
      <c r="C1" s="84" t="s">
        <v>84</v>
      </c>
      <c r="D1" s="83" t="s">
        <v>85</v>
      </c>
      <c r="E1" s="83" t="s">
        <v>86</v>
      </c>
      <c r="F1" s="83" t="s">
        <v>87</v>
      </c>
      <c r="G1" s="83" t="s">
        <v>88</v>
      </c>
      <c r="H1" s="83" t="s">
        <v>89</v>
      </c>
      <c r="I1" s="83" t="s">
        <v>90</v>
      </c>
      <c r="J1" s="83" t="s">
        <v>1123</v>
      </c>
      <c r="K1" s="83" t="s">
        <v>562</v>
      </c>
      <c r="L1" s="83" t="s">
        <v>51</v>
      </c>
      <c r="M1" s="84" t="s">
        <v>93</v>
      </c>
      <c r="N1" s="83" t="s">
        <v>11</v>
      </c>
      <c r="O1" s="83" t="s">
        <v>563</v>
      </c>
      <c r="P1" s="83" t="s">
        <v>95</v>
      </c>
      <c r="Q1" s="83" t="s">
        <v>16</v>
      </c>
      <c r="R1" s="83" t="s">
        <v>96</v>
      </c>
      <c r="S1" s="83" t="s">
        <v>97</v>
      </c>
      <c r="T1" s="83" t="s">
        <v>98</v>
      </c>
      <c r="U1" s="83" t="s">
        <v>38</v>
      </c>
      <c r="V1" s="83" t="s">
        <v>29</v>
      </c>
      <c r="W1" s="83" t="s">
        <v>564</v>
      </c>
      <c r="X1" s="83" t="s">
        <v>1145</v>
      </c>
      <c r="Y1" s="83" t="s">
        <v>100</v>
      </c>
      <c r="Z1" s="101" t="s">
        <v>565</v>
      </c>
      <c r="AA1" s="101" t="s">
        <v>470</v>
      </c>
      <c r="AB1" s="99" t="s">
        <v>49</v>
      </c>
      <c r="AC1" s="99" t="s">
        <v>471</v>
      </c>
      <c r="AD1" s="128" t="s">
        <v>472</v>
      </c>
      <c r="AE1" s="118" t="s">
        <v>473</v>
      </c>
      <c r="AF1" s="100" t="s">
        <v>474</v>
      </c>
      <c r="AG1" s="100" t="s">
        <v>475</v>
      </c>
      <c r="AH1" s="118" t="s">
        <v>476</v>
      </c>
      <c r="AI1" s="120" t="s">
        <v>477</v>
      </c>
      <c r="AJ1" s="121" t="s">
        <v>478</v>
      </c>
      <c r="AK1" s="118" t="s">
        <v>479</v>
      </c>
      <c r="AL1" s="118" t="s">
        <v>480</v>
      </c>
      <c r="AM1" s="118" t="s">
        <v>2106</v>
      </c>
      <c r="AN1" s="90" t="s">
        <v>571</v>
      </c>
      <c r="AO1" s="118" t="s">
        <v>482</v>
      </c>
      <c r="AP1" s="118" t="s">
        <v>483</v>
      </c>
      <c r="AQ1" s="229" t="s">
        <v>2085</v>
      </c>
      <c r="AR1" s="229" t="s">
        <v>566</v>
      </c>
      <c r="AS1" s="229" t="s">
        <v>2086</v>
      </c>
      <c r="AT1" s="231" t="s">
        <v>2087</v>
      </c>
      <c r="AU1" s="235" t="s">
        <v>476</v>
      </c>
      <c r="AV1" s="236" t="s">
        <v>568</v>
      </c>
      <c r="AW1" s="235" t="s">
        <v>569</v>
      </c>
      <c r="AX1" s="235" t="s">
        <v>480</v>
      </c>
      <c r="AY1" s="235" t="s">
        <v>2088</v>
      </c>
      <c r="AZ1" s="235" t="s">
        <v>2089</v>
      </c>
      <c r="BA1" s="235" t="s">
        <v>483</v>
      </c>
      <c r="BB1" s="111" t="s">
        <v>2107</v>
      </c>
      <c r="BC1" s="111" t="s">
        <v>483</v>
      </c>
    </row>
    <row r="2" spans="1:55" ht="117.75" customHeight="1">
      <c r="A2" s="135">
        <v>96</v>
      </c>
      <c r="B2" s="141">
        <v>46126.7905902778</v>
      </c>
      <c r="C2" s="141">
        <v>46126.826805555596</v>
      </c>
      <c r="D2" s="135" t="s">
        <v>641</v>
      </c>
      <c r="E2" s="135" t="s">
        <v>642</v>
      </c>
      <c r="F2" s="135" t="s">
        <v>2108</v>
      </c>
      <c r="G2" s="135" t="s">
        <v>2109</v>
      </c>
      <c r="H2" s="135" t="s">
        <v>134</v>
      </c>
      <c r="I2" s="329" t="s">
        <v>135</v>
      </c>
      <c r="J2" s="333" t="s">
        <v>2110</v>
      </c>
      <c r="K2" s="135">
        <v>0</v>
      </c>
      <c r="L2" s="141" t="s">
        <v>57</v>
      </c>
      <c r="M2" s="141">
        <v>46387</v>
      </c>
      <c r="N2" s="135" t="s">
        <v>14</v>
      </c>
      <c r="O2" s="135" t="s">
        <v>647</v>
      </c>
      <c r="P2" s="135"/>
      <c r="Q2" s="177" t="s">
        <v>111</v>
      </c>
      <c r="R2" s="135" t="s">
        <v>2111</v>
      </c>
      <c r="S2" s="135"/>
      <c r="T2" s="135" t="s">
        <v>2112</v>
      </c>
      <c r="U2" s="135" t="s">
        <v>43</v>
      </c>
      <c r="V2" s="161" t="s">
        <v>33</v>
      </c>
      <c r="W2" s="135" t="s">
        <v>494</v>
      </c>
      <c r="X2" s="160" t="s">
        <v>27</v>
      </c>
      <c r="Y2" s="135" t="s">
        <v>2113</v>
      </c>
      <c r="Z2" s="145">
        <v>0</v>
      </c>
      <c r="AA2" s="145"/>
      <c r="AB2" s="147" t="s">
        <v>70</v>
      </c>
      <c r="AC2" s="147" t="s">
        <v>498</v>
      </c>
      <c r="AD2" s="151"/>
      <c r="AE2" s="147" t="s">
        <v>2</v>
      </c>
      <c r="AF2" s="151"/>
      <c r="AG2" s="151"/>
      <c r="AH2" s="147">
        <v>3</v>
      </c>
      <c r="AI2" s="148">
        <v>54000</v>
      </c>
      <c r="AJ2" s="149">
        <v>191700</v>
      </c>
      <c r="AK2" s="150" t="s">
        <v>2114</v>
      </c>
      <c r="AL2" s="149" t="s">
        <v>592</v>
      </c>
      <c r="AM2" s="147" t="s">
        <v>535</v>
      </c>
      <c r="AN2" s="147" t="s">
        <v>536</v>
      </c>
      <c r="AO2" s="147" t="s">
        <v>964</v>
      </c>
      <c r="AP2" s="147"/>
      <c r="AQ2" s="225" t="s">
        <v>2104</v>
      </c>
      <c r="AR2" s="225" t="s">
        <v>3</v>
      </c>
      <c r="AS2" s="233">
        <v>46188</v>
      </c>
      <c r="AT2" s="232" t="s">
        <v>2115</v>
      </c>
      <c r="AU2" s="225">
        <v>5</v>
      </c>
      <c r="AV2" s="282" t="s">
        <v>2116</v>
      </c>
      <c r="AW2" s="225" t="s">
        <v>2117</v>
      </c>
      <c r="AX2" s="225" t="s">
        <v>592</v>
      </c>
      <c r="AY2" s="225" t="s">
        <v>535</v>
      </c>
      <c r="AZ2" s="225" t="s">
        <v>2102</v>
      </c>
      <c r="BA2" s="225" t="s">
        <v>2118</v>
      </c>
      <c r="BB2" s="91"/>
      <c r="BC2" s="92"/>
    </row>
    <row r="3" spans="1:55" ht="113.25" customHeight="1">
      <c r="A3" s="135">
        <v>97</v>
      </c>
      <c r="B3" s="141">
        <v>46126.826921296299</v>
      </c>
      <c r="C3" s="141">
        <v>46126.850914351897</v>
      </c>
      <c r="D3" s="135" t="s">
        <v>641</v>
      </c>
      <c r="E3" s="135" t="s">
        <v>642</v>
      </c>
      <c r="F3" s="135" t="s">
        <v>2119</v>
      </c>
      <c r="G3" s="135" t="s">
        <v>2120</v>
      </c>
      <c r="H3" s="135" t="s">
        <v>134</v>
      </c>
      <c r="I3" s="334" t="s">
        <v>135</v>
      </c>
      <c r="J3" s="335" t="s">
        <v>2110</v>
      </c>
      <c r="K3" s="135">
        <v>0</v>
      </c>
      <c r="L3" s="141" t="s">
        <v>57</v>
      </c>
      <c r="M3" s="141">
        <v>46387</v>
      </c>
      <c r="N3" s="135" t="s">
        <v>14</v>
      </c>
      <c r="O3" s="135" t="s">
        <v>647</v>
      </c>
      <c r="P3" s="135"/>
      <c r="Q3" s="177" t="s">
        <v>111</v>
      </c>
      <c r="R3" s="135" t="s">
        <v>2121</v>
      </c>
      <c r="S3" s="135"/>
      <c r="T3" s="135" t="s">
        <v>2122</v>
      </c>
      <c r="U3" s="135" t="s">
        <v>43</v>
      </c>
      <c r="V3" s="161" t="s">
        <v>36</v>
      </c>
      <c r="W3" s="135" t="s">
        <v>494</v>
      </c>
      <c r="X3" s="160" t="s">
        <v>27</v>
      </c>
      <c r="Y3" s="135" t="s">
        <v>2123</v>
      </c>
      <c r="Z3" s="145">
        <v>0</v>
      </c>
      <c r="AA3" s="145"/>
      <c r="AB3" s="147" t="s">
        <v>70</v>
      </c>
      <c r="AC3" s="147" t="s">
        <v>498</v>
      </c>
      <c r="AD3" s="151"/>
      <c r="AE3" s="147" t="s">
        <v>2</v>
      </c>
      <c r="AF3" s="151"/>
      <c r="AG3" s="151"/>
      <c r="AH3" s="147">
        <v>4</v>
      </c>
      <c r="AI3" s="148">
        <v>62000</v>
      </c>
      <c r="AJ3" s="149">
        <v>220100</v>
      </c>
      <c r="AK3" s="150" t="s">
        <v>2124</v>
      </c>
      <c r="AL3" s="149" t="s">
        <v>592</v>
      </c>
      <c r="AM3" s="147" t="s">
        <v>535</v>
      </c>
      <c r="AN3" s="147" t="s">
        <v>536</v>
      </c>
      <c r="AO3" s="147" t="s">
        <v>964</v>
      </c>
      <c r="AP3" s="147"/>
      <c r="AQ3" s="225" t="s">
        <v>2104</v>
      </c>
      <c r="AR3" s="225" t="s">
        <v>3</v>
      </c>
      <c r="AS3" s="233">
        <v>46188</v>
      </c>
      <c r="AT3" s="232" t="s">
        <v>2115</v>
      </c>
      <c r="AU3" s="225">
        <v>7</v>
      </c>
      <c r="AV3" s="225" t="s">
        <v>2125</v>
      </c>
      <c r="AW3" s="225" t="s">
        <v>2117</v>
      </c>
      <c r="AX3" s="225" t="s">
        <v>592</v>
      </c>
      <c r="AY3" s="225" t="s">
        <v>535</v>
      </c>
      <c r="AZ3" s="225" t="s">
        <v>2102</v>
      </c>
      <c r="BA3" s="225" t="s">
        <v>2118</v>
      </c>
      <c r="BB3" s="91"/>
      <c r="BC3" s="92"/>
    </row>
    <row r="4" spans="1:55" ht="49.5" customHeight="1">
      <c r="A4" s="135">
        <v>98</v>
      </c>
      <c r="B4" s="141">
        <v>46127.014560185198</v>
      </c>
      <c r="C4" s="141">
        <v>46127.284756944398</v>
      </c>
      <c r="D4" s="135" t="s">
        <v>641</v>
      </c>
      <c r="E4" s="135" t="s">
        <v>642</v>
      </c>
      <c r="F4" s="135" t="s">
        <v>2126</v>
      </c>
      <c r="G4" s="135" t="s">
        <v>2127</v>
      </c>
      <c r="H4" s="135" t="s">
        <v>134</v>
      </c>
      <c r="I4" s="329" t="s">
        <v>135</v>
      </c>
      <c r="J4" s="333" t="s">
        <v>2110</v>
      </c>
      <c r="K4" s="135">
        <v>0</v>
      </c>
      <c r="L4" s="141" t="s">
        <v>57</v>
      </c>
      <c r="M4" s="141">
        <v>46387</v>
      </c>
      <c r="N4" s="135" t="s">
        <v>14</v>
      </c>
      <c r="O4" s="135" t="s">
        <v>647</v>
      </c>
      <c r="P4" s="135"/>
      <c r="Q4" s="177" t="s">
        <v>111</v>
      </c>
      <c r="R4" s="135" t="s">
        <v>2128</v>
      </c>
      <c r="S4" s="135"/>
      <c r="T4" s="135" t="s">
        <v>2129</v>
      </c>
      <c r="U4" s="135" t="s">
        <v>43</v>
      </c>
      <c r="V4" s="161" t="s">
        <v>36</v>
      </c>
      <c r="W4" s="135" t="s">
        <v>494</v>
      </c>
      <c r="X4" s="160" t="s">
        <v>27</v>
      </c>
      <c r="Y4" s="135" t="s">
        <v>2130</v>
      </c>
      <c r="Z4" s="145">
        <v>0</v>
      </c>
      <c r="AA4" s="145"/>
      <c r="AB4" s="147" t="s">
        <v>70</v>
      </c>
      <c r="AC4" s="147" t="s">
        <v>498</v>
      </c>
      <c r="AD4" s="151"/>
      <c r="AE4" s="147" t="s">
        <v>2</v>
      </c>
      <c r="AF4" s="151"/>
      <c r="AG4" s="151"/>
      <c r="AH4" s="147">
        <v>5</v>
      </c>
      <c r="AI4" s="148">
        <v>84000</v>
      </c>
      <c r="AJ4" s="149">
        <v>298200</v>
      </c>
      <c r="AK4" s="150" t="s">
        <v>2124</v>
      </c>
      <c r="AL4" s="149" t="s">
        <v>592</v>
      </c>
      <c r="AM4" s="147" t="s">
        <v>535</v>
      </c>
      <c r="AN4" s="147" t="s">
        <v>536</v>
      </c>
      <c r="AO4" s="147" t="s">
        <v>964</v>
      </c>
      <c r="AP4" s="147"/>
      <c r="AQ4" s="225" t="s">
        <v>2104</v>
      </c>
      <c r="AR4" s="225" t="s">
        <v>3</v>
      </c>
      <c r="AS4" s="233">
        <v>46188</v>
      </c>
      <c r="AT4" s="232" t="s">
        <v>2115</v>
      </c>
      <c r="AU4" s="225">
        <v>5</v>
      </c>
      <c r="AV4" s="225" t="s">
        <v>2131</v>
      </c>
      <c r="AW4" s="225" t="s">
        <v>2117</v>
      </c>
      <c r="AX4" s="225" t="s">
        <v>592</v>
      </c>
      <c r="AY4" s="225" t="s">
        <v>535</v>
      </c>
      <c r="AZ4" s="225" t="s">
        <v>2102</v>
      </c>
      <c r="BA4" s="225" t="s">
        <v>2118</v>
      </c>
      <c r="BB4" s="91"/>
      <c r="BC4" s="92"/>
    </row>
    <row r="5" spans="1:55" ht="74.25" customHeight="1">
      <c r="A5" s="135">
        <v>134</v>
      </c>
      <c r="B5" s="141">
        <v>46146.699976851902</v>
      </c>
      <c r="C5" s="141">
        <v>46146.714398148099</v>
      </c>
      <c r="D5" s="135" t="s">
        <v>1026</v>
      </c>
      <c r="E5" s="135" t="s">
        <v>1027</v>
      </c>
      <c r="F5" s="135" t="s">
        <v>2132</v>
      </c>
      <c r="G5" s="135" t="s">
        <v>2133</v>
      </c>
      <c r="H5" s="135" t="s">
        <v>121</v>
      </c>
      <c r="I5" s="135" t="s">
        <v>1030</v>
      </c>
      <c r="J5" s="223" t="s">
        <v>2134</v>
      </c>
      <c r="K5" s="135" t="s">
        <v>2135</v>
      </c>
      <c r="L5" s="141" t="s">
        <v>59</v>
      </c>
      <c r="M5" s="141">
        <v>46238</v>
      </c>
      <c r="N5" s="135" t="s">
        <v>15</v>
      </c>
      <c r="O5" s="135">
        <v>0</v>
      </c>
      <c r="P5" s="135"/>
      <c r="Q5" s="177" t="s">
        <v>111</v>
      </c>
      <c r="R5" s="135" t="s">
        <v>2136</v>
      </c>
      <c r="S5" s="135" t="s">
        <v>2137</v>
      </c>
      <c r="T5" s="135" t="s">
        <v>2138</v>
      </c>
      <c r="U5" s="135" t="s">
        <v>44</v>
      </c>
      <c r="V5" s="161" t="s">
        <v>36</v>
      </c>
      <c r="W5" s="135" t="s">
        <v>494</v>
      </c>
      <c r="X5" s="160" t="s">
        <v>495</v>
      </c>
      <c r="Y5" s="135" t="s">
        <v>2139</v>
      </c>
      <c r="Z5" s="145" t="s">
        <v>2140</v>
      </c>
      <c r="AA5" s="145">
        <v>0.75</v>
      </c>
      <c r="AB5" s="147" t="s">
        <v>72</v>
      </c>
      <c r="AC5" s="147" t="s">
        <v>639</v>
      </c>
      <c r="AD5" s="151">
        <v>46147</v>
      </c>
      <c r="AE5" s="147" t="s">
        <v>3</v>
      </c>
      <c r="AF5" s="151">
        <v>46156</v>
      </c>
      <c r="AG5" s="151">
        <v>46169</v>
      </c>
      <c r="AH5" s="147">
        <v>3</v>
      </c>
      <c r="AI5" s="148"/>
      <c r="AJ5" s="149">
        <v>40800</v>
      </c>
      <c r="AK5" s="150" t="s">
        <v>2141</v>
      </c>
      <c r="AL5" s="149" t="s">
        <v>592</v>
      </c>
      <c r="AM5" s="147" t="s">
        <v>535</v>
      </c>
      <c r="AN5" s="147" t="s">
        <v>536</v>
      </c>
      <c r="AO5" s="147" t="s">
        <v>2102</v>
      </c>
      <c r="AP5" s="147" t="s">
        <v>2142</v>
      </c>
      <c r="AQ5" s="225"/>
      <c r="AR5" s="225"/>
      <c r="AS5" s="225"/>
      <c r="AT5" s="232" t="str">
        <f>IF(OR(AR5="",AS5=""),"",TEXT(WORKDAY(AS5,IF(AR5="Baja",3,IF(AR5="Media",5,0))),"dd-mmm"))</f>
        <v/>
      </c>
      <c r="AU5" s="225"/>
      <c r="AV5" s="225"/>
      <c r="AW5" s="225"/>
      <c r="AX5" s="225"/>
      <c r="AY5" s="225"/>
      <c r="AZ5" s="225"/>
      <c r="BA5" s="225"/>
      <c r="BB5" s="91"/>
      <c r="BC5" s="92" t="s">
        <v>2143</v>
      </c>
    </row>
    <row r="6" spans="1:55" ht="96.75" customHeight="1">
      <c r="A6" s="135">
        <v>177</v>
      </c>
      <c r="B6" s="141">
        <v>46168</v>
      </c>
      <c r="C6" s="141">
        <v>46168</v>
      </c>
      <c r="D6" s="135" t="s">
        <v>641</v>
      </c>
      <c r="E6" s="135" t="s">
        <v>642</v>
      </c>
      <c r="F6" s="135" t="s">
        <v>2144</v>
      </c>
      <c r="G6" s="135" t="s">
        <v>2145</v>
      </c>
      <c r="H6" s="135" t="s">
        <v>121</v>
      </c>
      <c r="I6" s="135" t="s">
        <v>147</v>
      </c>
      <c r="J6" s="223" t="s">
        <v>2092</v>
      </c>
      <c r="K6" s="135" t="s">
        <v>2146</v>
      </c>
      <c r="L6" s="141" t="s">
        <v>59</v>
      </c>
      <c r="M6" s="141">
        <v>46387</v>
      </c>
      <c r="N6" s="135" t="s">
        <v>14</v>
      </c>
      <c r="O6" s="135" t="s">
        <v>647</v>
      </c>
      <c r="P6" s="135">
        <v>77768</v>
      </c>
      <c r="Q6" s="177" t="s">
        <v>111</v>
      </c>
      <c r="R6" s="135" t="s">
        <v>2147</v>
      </c>
      <c r="S6" s="135" t="s">
        <v>2148</v>
      </c>
      <c r="T6" s="135" t="s">
        <v>2149</v>
      </c>
      <c r="U6" s="135" t="s">
        <v>44</v>
      </c>
      <c r="V6" s="161" t="s">
        <v>36</v>
      </c>
      <c r="W6" s="135" t="s">
        <v>15</v>
      </c>
      <c r="X6" s="160" t="s">
        <v>26</v>
      </c>
      <c r="Y6" s="135" t="s">
        <v>2150</v>
      </c>
      <c r="Z6" s="145" t="s">
        <v>2151</v>
      </c>
      <c r="AA6" s="145" t="s">
        <v>2099</v>
      </c>
      <c r="AB6" s="147" t="s">
        <v>2100</v>
      </c>
      <c r="AC6" s="147" t="s">
        <v>498</v>
      </c>
      <c r="AD6" s="151">
        <v>46177</v>
      </c>
      <c r="AE6" s="147" t="s">
        <v>2</v>
      </c>
      <c r="AF6" s="151">
        <v>46136</v>
      </c>
      <c r="AG6" s="151">
        <v>46164</v>
      </c>
      <c r="AH6" s="147">
        <v>3</v>
      </c>
      <c r="AI6" s="148">
        <v>51030</v>
      </c>
      <c r="AJ6" s="149">
        <v>181156.5</v>
      </c>
      <c r="AK6" s="150"/>
      <c r="AL6" s="149" t="s">
        <v>592</v>
      </c>
      <c r="AM6" s="147" t="s">
        <v>535</v>
      </c>
      <c r="AN6" s="147" t="s">
        <v>536</v>
      </c>
      <c r="AO6" s="147" t="s">
        <v>2102</v>
      </c>
      <c r="AP6" s="147" t="s">
        <v>2152</v>
      </c>
      <c r="AQ6" s="225" t="s">
        <v>2104</v>
      </c>
      <c r="AR6" s="225" t="s">
        <v>3</v>
      </c>
      <c r="AS6" s="233">
        <v>46204</v>
      </c>
      <c r="AT6" s="232" t="s">
        <v>2153</v>
      </c>
      <c r="AU6" s="225">
        <v>6</v>
      </c>
      <c r="AV6" s="149">
        <v>292250</v>
      </c>
      <c r="AW6" s="225" t="s">
        <v>2154</v>
      </c>
      <c r="AX6" s="225" t="s">
        <v>592</v>
      </c>
      <c r="AY6" s="225" t="s">
        <v>535</v>
      </c>
      <c r="AZ6" s="225" t="s">
        <v>2102</v>
      </c>
      <c r="BA6" s="225" t="s">
        <v>2155</v>
      </c>
      <c r="BB6" s="91"/>
      <c r="BC6" s="92"/>
    </row>
    <row r="7" spans="1:55" ht="100.5" customHeight="1">
      <c r="A7" s="135">
        <v>395</v>
      </c>
      <c r="B7" s="141">
        <v>46286.8926041667</v>
      </c>
      <c r="C7" s="141">
        <v>46286.8956481481</v>
      </c>
      <c r="D7" s="135" t="s">
        <v>236</v>
      </c>
      <c r="E7" s="135" t="s">
        <v>237</v>
      </c>
      <c r="F7" s="135" t="s">
        <v>2156</v>
      </c>
      <c r="G7" s="135" t="s">
        <v>2157</v>
      </c>
      <c r="H7" s="135" t="s">
        <v>159</v>
      </c>
      <c r="I7" s="135" t="s">
        <v>240</v>
      </c>
      <c r="J7" s="223" t="s">
        <v>342</v>
      </c>
      <c r="K7" s="135" t="s">
        <v>2158</v>
      </c>
      <c r="L7" s="141" t="s">
        <v>63</v>
      </c>
      <c r="M7" s="141">
        <v>46326</v>
      </c>
      <c r="N7" s="135" t="s">
        <v>15</v>
      </c>
      <c r="O7" s="135">
        <v>0</v>
      </c>
      <c r="P7" s="135">
        <v>0</v>
      </c>
      <c r="Q7" s="177" t="s">
        <v>111</v>
      </c>
      <c r="R7" s="135" t="s">
        <v>2159</v>
      </c>
      <c r="S7" s="135" t="s">
        <v>2160</v>
      </c>
      <c r="T7" s="135" t="s">
        <v>2161</v>
      </c>
      <c r="U7" s="135" t="s">
        <v>44</v>
      </c>
      <c r="V7" s="161" t="s">
        <v>36</v>
      </c>
      <c r="W7" s="135" t="s">
        <v>15</v>
      </c>
      <c r="X7" s="160" t="s">
        <v>28</v>
      </c>
      <c r="Y7" s="135" t="s">
        <v>2162</v>
      </c>
      <c r="Z7" s="145" t="s">
        <v>2163</v>
      </c>
      <c r="AA7" s="145">
        <v>0.6</v>
      </c>
      <c r="AB7" s="147" t="s">
        <v>62</v>
      </c>
      <c r="AC7" s="147" t="s">
        <v>498</v>
      </c>
      <c r="AD7" s="151">
        <v>46287</v>
      </c>
      <c r="AE7" s="147" t="s">
        <v>3</v>
      </c>
      <c r="AF7" s="151">
        <v>46293</v>
      </c>
      <c r="AG7" s="151">
        <v>46307</v>
      </c>
      <c r="AH7" s="147">
        <v>1</v>
      </c>
      <c r="AI7" s="148">
        <v>0</v>
      </c>
      <c r="AJ7" s="149">
        <v>0</v>
      </c>
      <c r="AK7" s="150" t="s">
        <v>2164</v>
      </c>
      <c r="AL7" s="149" t="s">
        <v>604</v>
      </c>
      <c r="AM7" s="147" t="s">
        <v>963</v>
      </c>
      <c r="AN7" s="147" t="s">
        <v>14</v>
      </c>
      <c r="AO7" s="147" t="s">
        <v>964</v>
      </c>
      <c r="AP7" s="147" t="s">
        <v>2165</v>
      </c>
      <c r="AQ7" s="225"/>
      <c r="AR7" s="225"/>
      <c r="AS7" s="233"/>
      <c r="AT7" s="232"/>
      <c r="AU7" s="225"/>
      <c r="AV7" s="225"/>
      <c r="AW7" s="225"/>
      <c r="AX7" s="225"/>
      <c r="AY7" s="225"/>
      <c r="AZ7" s="225"/>
      <c r="BA7" s="225"/>
      <c r="BB7" s="91"/>
      <c r="BC7" s="92"/>
    </row>
    <row r="8" spans="1:55" ht="112.5" customHeight="1">
      <c r="A8" s="135">
        <v>209</v>
      </c>
      <c r="B8" s="141">
        <v>46169.786111111098</v>
      </c>
      <c r="C8" s="141">
        <v>46169.802662037</v>
      </c>
      <c r="D8" s="135" t="s">
        <v>2166</v>
      </c>
      <c r="E8" s="135" t="s">
        <v>2167</v>
      </c>
      <c r="F8" s="135" t="s">
        <v>2168</v>
      </c>
      <c r="G8" s="135" t="s">
        <v>2169</v>
      </c>
      <c r="H8" s="135" t="s">
        <v>107</v>
      </c>
      <c r="I8" s="135" t="s">
        <v>332</v>
      </c>
      <c r="J8" s="223" t="s">
        <v>2170</v>
      </c>
      <c r="K8" s="135" t="s">
        <v>2171</v>
      </c>
      <c r="L8" s="141" t="s">
        <v>57</v>
      </c>
      <c r="M8" s="141">
        <v>46185</v>
      </c>
      <c r="N8" s="135" t="s">
        <v>15</v>
      </c>
      <c r="O8" s="135">
        <v>0</v>
      </c>
      <c r="P8" s="135">
        <v>0</v>
      </c>
      <c r="Q8" s="177" t="s">
        <v>111</v>
      </c>
      <c r="R8" s="135" t="s">
        <v>2172</v>
      </c>
      <c r="S8" s="135" t="s">
        <v>2173</v>
      </c>
      <c r="T8" s="135" t="s">
        <v>2174</v>
      </c>
      <c r="U8" s="135" t="s">
        <v>44</v>
      </c>
      <c r="V8" s="161" t="s">
        <v>36</v>
      </c>
      <c r="W8" s="135" t="s">
        <v>15</v>
      </c>
      <c r="X8" s="160" t="s">
        <v>28</v>
      </c>
      <c r="Y8" s="135" t="s">
        <v>2175</v>
      </c>
      <c r="Z8" s="145" t="s">
        <v>2176</v>
      </c>
      <c r="AA8" s="145">
        <v>0.6</v>
      </c>
      <c r="AB8" s="147" t="s">
        <v>64</v>
      </c>
      <c r="AC8" s="147" t="s">
        <v>498</v>
      </c>
      <c r="AD8" s="151">
        <v>46175</v>
      </c>
      <c r="AE8" s="147" t="s">
        <v>2</v>
      </c>
      <c r="AF8" s="151">
        <v>46223</v>
      </c>
      <c r="AG8" s="151">
        <v>46251</v>
      </c>
      <c r="AH8" s="147">
        <v>12</v>
      </c>
      <c r="AI8" s="148">
        <v>100000</v>
      </c>
      <c r="AJ8" s="149">
        <v>350000</v>
      </c>
      <c r="AK8" s="150" t="s">
        <v>2177</v>
      </c>
      <c r="AL8" s="149" t="s">
        <v>2178</v>
      </c>
      <c r="AM8" s="147" t="s">
        <v>535</v>
      </c>
      <c r="AN8" s="147" t="s">
        <v>15</v>
      </c>
      <c r="AO8" s="147" t="s">
        <v>2102</v>
      </c>
      <c r="AP8" s="147" t="s">
        <v>2179</v>
      </c>
      <c r="AQ8" s="225"/>
      <c r="AR8" s="225"/>
      <c r="AS8" s="233"/>
      <c r="AT8" s="232"/>
      <c r="AU8" s="225"/>
      <c r="AV8" s="225"/>
      <c r="AW8" s="225"/>
      <c r="AX8" s="225"/>
      <c r="AY8" s="225"/>
      <c r="AZ8" s="225"/>
      <c r="BA8" s="225"/>
      <c r="BB8" s="91"/>
      <c r="BC8" s="92"/>
    </row>
    <row r="9" spans="1:55" ht="92.25" customHeight="1">
      <c r="A9" s="135">
        <v>181</v>
      </c>
      <c r="B9" s="141">
        <v>46169.490057870396</v>
      </c>
      <c r="C9" s="141">
        <v>46169.525347222203</v>
      </c>
      <c r="D9" s="135" t="s">
        <v>607</v>
      </c>
      <c r="E9" s="135" t="s">
        <v>608</v>
      </c>
      <c r="F9" s="135" t="s">
        <v>609</v>
      </c>
      <c r="G9" s="135" t="s">
        <v>2180</v>
      </c>
      <c r="H9" s="135" t="s">
        <v>146</v>
      </c>
      <c r="I9" s="135" t="s">
        <v>108</v>
      </c>
      <c r="J9" s="223" t="s">
        <v>611</v>
      </c>
      <c r="K9" s="135" t="s">
        <v>2181</v>
      </c>
      <c r="L9" s="141" t="s">
        <v>61</v>
      </c>
      <c r="M9" s="141">
        <v>46356</v>
      </c>
      <c r="N9" s="135" t="s">
        <v>15</v>
      </c>
      <c r="O9" s="135">
        <v>0</v>
      </c>
      <c r="P9" s="135">
        <v>0</v>
      </c>
      <c r="Q9" s="177" t="s">
        <v>613</v>
      </c>
      <c r="R9" s="135" t="s">
        <v>2182</v>
      </c>
      <c r="S9" s="135" t="s">
        <v>615</v>
      </c>
      <c r="T9" s="135" t="s">
        <v>2183</v>
      </c>
      <c r="U9" s="135" t="s">
        <v>42</v>
      </c>
      <c r="V9" s="161" t="s">
        <v>36</v>
      </c>
      <c r="W9" s="135" t="s">
        <v>15</v>
      </c>
      <c r="X9" s="160" t="s">
        <v>25</v>
      </c>
      <c r="Y9" s="135" t="s">
        <v>617</v>
      </c>
      <c r="Z9" s="145" t="s">
        <v>2184</v>
      </c>
      <c r="AA9" s="145">
        <v>1.8</v>
      </c>
      <c r="AB9" s="147" t="s">
        <v>64</v>
      </c>
      <c r="AC9" s="147" t="s">
        <v>498</v>
      </c>
      <c r="AD9" s="151">
        <v>46169</v>
      </c>
      <c r="AE9" s="147" t="s">
        <v>2</v>
      </c>
      <c r="AF9" s="151">
        <v>46223</v>
      </c>
      <c r="AG9" s="151">
        <v>46251</v>
      </c>
      <c r="AH9" s="147">
        <v>2</v>
      </c>
      <c r="AI9" s="148">
        <v>0</v>
      </c>
      <c r="AJ9" s="149">
        <v>0</v>
      </c>
      <c r="AK9" s="150"/>
      <c r="AL9" s="149" t="s">
        <v>534</v>
      </c>
      <c r="AM9" s="147" t="s">
        <v>825</v>
      </c>
      <c r="AN9" s="147" t="s">
        <v>15</v>
      </c>
      <c r="AO9" s="147" t="s">
        <v>2102</v>
      </c>
      <c r="AP9" s="147"/>
      <c r="AQ9" s="225"/>
      <c r="AR9" s="225"/>
      <c r="AS9" s="233"/>
      <c r="AT9" s="232"/>
      <c r="AU9" s="225"/>
      <c r="AV9" s="225"/>
      <c r="AW9" s="225"/>
      <c r="AX9" s="225"/>
      <c r="AY9" s="225"/>
      <c r="AZ9" s="225"/>
      <c r="BA9" s="225"/>
      <c r="BB9" s="91"/>
      <c r="BC9" s="92"/>
    </row>
    <row r="10" spans="1:55" ht="99" customHeight="1">
      <c r="A10" s="135">
        <v>380</v>
      </c>
      <c r="B10" s="141">
        <v>46269.380983796298</v>
      </c>
      <c r="C10" s="141">
        <v>46269.410879629599</v>
      </c>
      <c r="D10" s="135" t="s">
        <v>512</v>
      </c>
      <c r="E10" s="135" t="s">
        <v>513</v>
      </c>
      <c r="F10" s="135" t="s">
        <v>2185</v>
      </c>
      <c r="G10" s="135" t="s">
        <v>2186</v>
      </c>
      <c r="H10" s="135" t="s">
        <v>134</v>
      </c>
      <c r="I10" s="135" t="s">
        <v>516</v>
      </c>
      <c r="J10" s="223" t="s">
        <v>867</v>
      </c>
      <c r="K10" s="135" t="s">
        <v>2187</v>
      </c>
      <c r="L10" s="141" t="s">
        <v>57</v>
      </c>
      <c r="M10" s="141">
        <v>46295</v>
      </c>
      <c r="N10" s="135" t="s">
        <v>15</v>
      </c>
      <c r="O10" s="135">
        <v>0</v>
      </c>
      <c r="P10" s="135">
        <v>0</v>
      </c>
      <c r="Q10" s="177" t="s">
        <v>111</v>
      </c>
      <c r="R10" s="135" t="s">
        <v>2188</v>
      </c>
      <c r="S10" s="135" t="s">
        <v>2189</v>
      </c>
      <c r="T10" s="135" t="s">
        <v>2190</v>
      </c>
      <c r="U10" s="135" t="s">
        <v>42</v>
      </c>
      <c r="V10" s="161" t="s">
        <v>34</v>
      </c>
      <c r="W10" s="135" t="s">
        <v>15</v>
      </c>
      <c r="X10" s="160" t="s">
        <v>28</v>
      </c>
      <c r="Y10" s="135" t="s">
        <v>2191</v>
      </c>
      <c r="Z10" s="145" t="s">
        <v>2192</v>
      </c>
      <c r="AA10" s="145">
        <v>1.3</v>
      </c>
      <c r="AB10" s="147" t="s">
        <v>56</v>
      </c>
      <c r="AC10" s="147" t="s">
        <v>498</v>
      </c>
      <c r="AD10" s="151">
        <v>46274</v>
      </c>
      <c r="AE10" s="147" t="s">
        <v>3</v>
      </c>
      <c r="AF10" s="151">
        <v>46286</v>
      </c>
      <c r="AG10" s="151">
        <v>46300</v>
      </c>
      <c r="AH10" s="147">
        <v>1.5</v>
      </c>
      <c r="AI10" s="148"/>
      <c r="AJ10" s="149">
        <v>26000</v>
      </c>
      <c r="AK10" s="150" t="s">
        <v>2193</v>
      </c>
      <c r="AL10" s="149" t="s">
        <v>824</v>
      </c>
      <c r="AM10" s="147" t="s">
        <v>825</v>
      </c>
      <c r="AN10" s="147" t="s">
        <v>14</v>
      </c>
      <c r="AO10" s="147" t="s">
        <v>2102</v>
      </c>
      <c r="AP10" s="147" t="s">
        <v>2194</v>
      </c>
      <c r="AQ10" s="225"/>
      <c r="AR10" s="225"/>
      <c r="AS10" s="233"/>
      <c r="AT10" s="232"/>
      <c r="AU10" s="225"/>
      <c r="AV10" s="225"/>
      <c r="AW10" s="225"/>
      <c r="AX10" s="225"/>
      <c r="AY10" s="225"/>
      <c r="AZ10" s="225"/>
      <c r="BA10" s="225"/>
      <c r="BB10" s="91"/>
      <c r="BC10" s="92"/>
    </row>
    <row r="11" spans="1:55" ht="56.25" customHeight="1">
      <c r="A11" s="138">
        <v>189</v>
      </c>
      <c r="B11" s="136">
        <v>46169.635381944398</v>
      </c>
      <c r="C11" s="136">
        <v>46169.641215277799</v>
      </c>
      <c r="D11" s="138" t="s">
        <v>2195</v>
      </c>
      <c r="E11" s="138" t="s">
        <v>2196</v>
      </c>
      <c r="F11" s="135" t="s">
        <v>2197</v>
      </c>
      <c r="G11" s="135" t="s">
        <v>2198</v>
      </c>
      <c r="H11" s="138" t="s">
        <v>159</v>
      </c>
      <c r="I11" s="135" t="s">
        <v>208</v>
      </c>
      <c r="J11" s="331" t="s">
        <v>645</v>
      </c>
      <c r="K11" s="137" t="s">
        <v>2199</v>
      </c>
      <c r="L11" s="138" t="s">
        <v>57</v>
      </c>
      <c r="M11" s="136">
        <v>46235</v>
      </c>
      <c r="N11" s="138" t="s">
        <v>15</v>
      </c>
      <c r="O11" s="138">
        <v>0</v>
      </c>
      <c r="P11" s="138">
        <v>0</v>
      </c>
      <c r="Q11" s="138" t="s">
        <v>111</v>
      </c>
      <c r="R11" s="135" t="s">
        <v>2200</v>
      </c>
      <c r="S11" s="135" t="s">
        <v>2201</v>
      </c>
      <c r="T11" s="135" t="s">
        <v>2201</v>
      </c>
      <c r="U11" s="135" t="s">
        <v>41</v>
      </c>
      <c r="V11" s="140" t="s">
        <v>36</v>
      </c>
      <c r="W11" s="138" t="s">
        <v>14</v>
      </c>
      <c r="X11" s="133" t="s">
        <v>28</v>
      </c>
      <c r="Y11" s="135" t="s">
        <v>2202</v>
      </c>
      <c r="Z11" s="142" t="s">
        <v>2203</v>
      </c>
      <c r="AA11" s="202">
        <v>1.2</v>
      </c>
      <c r="AB11" s="147" t="s">
        <v>70</v>
      </c>
      <c r="AC11" s="147" t="s">
        <v>498</v>
      </c>
      <c r="AD11" s="151">
        <v>46248</v>
      </c>
      <c r="AE11" s="147" t="s">
        <v>3</v>
      </c>
      <c r="AF11" s="151">
        <v>46279</v>
      </c>
      <c r="AG11" s="151">
        <v>46310</v>
      </c>
      <c r="AH11" s="147">
        <v>4</v>
      </c>
      <c r="AI11" s="148"/>
      <c r="AJ11" s="149" t="s">
        <v>2204</v>
      </c>
      <c r="AK11" s="150" t="s">
        <v>2205</v>
      </c>
      <c r="AL11" s="149" t="s">
        <v>824</v>
      </c>
      <c r="AM11" s="147" t="s">
        <v>535</v>
      </c>
      <c r="AN11" s="147" t="s">
        <v>536</v>
      </c>
      <c r="AO11" s="147" t="s">
        <v>964</v>
      </c>
      <c r="AP11" s="147" t="s">
        <v>2206</v>
      </c>
      <c r="AQ11" s="225"/>
      <c r="AR11" s="225"/>
      <c r="AS11" s="233"/>
      <c r="AT11" s="232"/>
      <c r="AU11" s="225"/>
      <c r="AV11" s="225"/>
      <c r="AW11" s="225"/>
      <c r="AX11" s="225"/>
      <c r="AY11" s="225"/>
      <c r="AZ11" s="225"/>
      <c r="BA11" s="225"/>
      <c r="BB11" s="91"/>
      <c r="BC11" s="92"/>
    </row>
    <row r="12" spans="1:55" ht="56.25" customHeight="1">
      <c r="A12" s="138">
        <v>232</v>
      </c>
      <c r="B12" s="136">
        <v>46189.621828703697</v>
      </c>
      <c r="C12" s="136">
        <v>46189.837361111102</v>
      </c>
      <c r="D12" s="138" t="s">
        <v>130</v>
      </c>
      <c r="E12" s="138" t="s">
        <v>131</v>
      </c>
      <c r="F12" s="135" t="s">
        <v>2207</v>
      </c>
      <c r="G12" s="135" t="s">
        <v>2208</v>
      </c>
      <c r="H12" s="138" t="s">
        <v>134</v>
      </c>
      <c r="I12" s="135" t="s">
        <v>135</v>
      </c>
      <c r="J12" s="331" t="s">
        <v>503</v>
      </c>
      <c r="K12" s="137" t="s">
        <v>2209</v>
      </c>
      <c r="L12" s="138" t="s">
        <v>61</v>
      </c>
      <c r="M12" s="136">
        <v>46203</v>
      </c>
      <c r="N12" s="138" t="s">
        <v>15</v>
      </c>
      <c r="O12" s="138">
        <v>0</v>
      </c>
      <c r="P12" s="138">
        <v>0</v>
      </c>
      <c r="Q12" s="138" t="s">
        <v>18</v>
      </c>
      <c r="R12" s="135" t="s">
        <v>2210</v>
      </c>
      <c r="S12" s="135" t="s">
        <v>2211</v>
      </c>
      <c r="T12" s="135" t="s">
        <v>2212</v>
      </c>
      <c r="U12" s="135" t="s">
        <v>42</v>
      </c>
      <c r="V12" s="140" t="s">
        <v>36</v>
      </c>
      <c r="W12" s="138" t="s">
        <v>15</v>
      </c>
      <c r="X12" s="133" t="s">
        <v>28</v>
      </c>
      <c r="Y12" s="135" t="s">
        <v>2213</v>
      </c>
      <c r="Z12" s="142" t="s">
        <v>2214</v>
      </c>
      <c r="AA12" s="202">
        <v>2.7</v>
      </c>
      <c r="AB12" s="147" t="s">
        <v>70</v>
      </c>
      <c r="AC12" s="147" t="s">
        <v>498</v>
      </c>
      <c r="AD12" s="151">
        <v>46254</v>
      </c>
      <c r="AE12" s="147" t="s">
        <v>3</v>
      </c>
      <c r="AF12" s="151">
        <v>46286</v>
      </c>
      <c r="AG12" s="151">
        <f t="shared" ref="AG12:AG18" si="0">IF(AD12="","Pendiente fecha de asignación de LD",IF(AF12="","",WORKDAY(AF12,IF(AE12="Alta",20,IF(AE12="Media",10,5)))))</f>
        <v>46300</v>
      </c>
      <c r="AH12" s="147">
        <v>4</v>
      </c>
      <c r="AI12" s="148"/>
      <c r="AJ12" s="149" t="s">
        <v>2204</v>
      </c>
      <c r="AK12" s="150" t="s">
        <v>2205</v>
      </c>
      <c r="AL12" s="149" t="s">
        <v>824</v>
      </c>
      <c r="AM12" s="147" t="s">
        <v>535</v>
      </c>
      <c r="AN12" s="147" t="s">
        <v>536</v>
      </c>
      <c r="AO12" s="147" t="s">
        <v>964</v>
      </c>
      <c r="AP12" s="147" t="s">
        <v>2215</v>
      </c>
      <c r="AQ12" s="225"/>
      <c r="AR12" s="225"/>
      <c r="AS12" s="233"/>
      <c r="AT12" s="232"/>
      <c r="AU12" s="225"/>
      <c r="AV12" s="225"/>
      <c r="AW12" s="225"/>
      <c r="AX12" s="225"/>
      <c r="AY12" s="225"/>
      <c r="AZ12" s="225"/>
      <c r="BA12" s="225"/>
      <c r="BB12" s="91"/>
      <c r="BC12" s="92"/>
    </row>
    <row r="13" spans="1:55" ht="56.25" customHeight="1">
      <c r="A13" s="138">
        <v>383</v>
      </c>
      <c r="B13" s="136">
        <v>46273.634062500001</v>
      </c>
      <c r="C13" s="136">
        <v>46273.903171296297</v>
      </c>
      <c r="D13" s="138" t="s">
        <v>2216</v>
      </c>
      <c r="E13" s="138" t="s">
        <v>2217</v>
      </c>
      <c r="F13" s="135" t="s">
        <v>2218</v>
      </c>
      <c r="G13" s="135" t="s">
        <v>2219</v>
      </c>
      <c r="H13" s="138" t="s">
        <v>159</v>
      </c>
      <c r="I13" s="135" t="s">
        <v>208</v>
      </c>
      <c r="J13" s="331" t="s">
        <v>2220</v>
      </c>
      <c r="K13" s="137" t="s">
        <v>2221</v>
      </c>
      <c r="L13" s="138" t="s">
        <v>54</v>
      </c>
      <c r="M13" s="136">
        <v>46356</v>
      </c>
      <c r="N13" s="138" t="s">
        <v>174</v>
      </c>
      <c r="O13" s="138" t="s">
        <v>647</v>
      </c>
      <c r="P13" s="138" t="s">
        <v>2222</v>
      </c>
      <c r="Q13" s="138" t="s">
        <v>111</v>
      </c>
      <c r="R13" s="135" t="s">
        <v>2223</v>
      </c>
      <c r="S13" s="135" t="s">
        <v>2224</v>
      </c>
      <c r="T13" s="135" t="s">
        <v>2225</v>
      </c>
      <c r="U13" s="135" t="s">
        <v>41</v>
      </c>
      <c r="V13" s="140" t="s">
        <v>32</v>
      </c>
      <c r="W13" s="138" t="s">
        <v>15</v>
      </c>
      <c r="X13" s="133" t="s">
        <v>25</v>
      </c>
      <c r="Y13" s="135" t="s">
        <v>2226</v>
      </c>
      <c r="Z13" s="142" t="s">
        <v>2227</v>
      </c>
      <c r="AA13" s="202">
        <v>2</v>
      </c>
      <c r="AB13" s="147" t="s">
        <v>70</v>
      </c>
      <c r="AC13" s="147" t="s">
        <v>498</v>
      </c>
      <c r="AD13" s="151">
        <v>46274</v>
      </c>
      <c r="AE13" s="147" t="s">
        <v>2</v>
      </c>
      <c r="AF13" s="151">
        <v>46286</v>
      </c>
      <c r="AG13" s="151">
        <f t="shared" si="0"/>
        <v>46314</v>
      </c>
      <c r="AH13" s="147" t="s">
        <v>1245</v>
      </c>
      <c r="AI13" s="148"/>
      <c r="AJ13" s="149"/>
      <c r="AK13" s="150" t="s">
        <v>2228</v>
      </c>
      <c r="AL13" s="149" t="s">
        <v>534</v>
      </c>
      <c r="AM13" s="147" t="s">
        <v>963</v>
      </c>
      <c r="AN13" s="147" t="s">
        <v>494</v>
      </c>
      <c r="AO13" s="147" t="s">
        <v>964</v>
      </c>
      <c r="AP13" s="147" t="s">
        <v>2229</v>
      </c>
      <c r="AQ13" s="225"/>
      <c r="AR13" s="225"/>
      <c r="AS13" s="233"/>
      <c r="AT13" s="232"/>
      <c r="AU13" s="225"/>
      <c r="AV13" s="225"/>
      <c r="AW13" s="225"/>
      <c r="AX13" s="225"/>
      <c r="AY13" s="225"/>
      <c r="AZ13" s="225"/>
      <c r="BA13" s="225"/>
      <c r="BB13" s="91"/>
      <c r="BC13" s="92"/>
    </row>
    <row r="14" spans="1:55" ht="56.25" customHeight="1">
      <c r="A14" s="138">
        <v>397</v>
      </c>
      <c r="B14" s="136">
        <v>46287.749722222201</v>
      </c>
      <c r="C14" s="136">
        <v>46287.762430555602</v>
      </c>
      <c r="D14" s="138" t="s">
        <v>2230</v>
      </c>
      <c r="E14" s="138" t="s">
        <v>2231</v>
      </c>
      <c r="F14" s="135" t="s">
        <v>2232</v>
      </c>
      <c r="G14" s="135" t="s">
        <v>2233</v>
      </c>
      <c r="H14" s="138" t="s">
        <v>146</v>
      </c>
      <c r="I14" s="135" t="s">
        <v>1030</v>
      </c>
      <c r="J14" s="331" t="s">
        <v>2234</v>
      </c>
      <c r="K14" s="137" t="s">
        <v>2235</v>
      </c>
      <c r="L14" s="138" t="s">
        <v>59</v>
      </c>
      <c r="M14" s="136">
        <v>46295</v>
      </c>
      <c r="N14" s="138" t="s">
        <v>15</v>
      </c>
      <c r="O14" s="138">
        <v>0</v>
      </c>
      <c r="P14" s="138">
        <v>0</v>
      </c>
      <c r="Q14" s="138" t="s">
        <v>111</v>
      </c>
      <c r="R14" s="135" t="s">
        <v>2236</v>
      </c>
      <c r="S14" s="135" t="s">
        <v>2237</v>
      </c>
      <c r="T14" s="135" t="s">
        <v>2238</v>
      </c>
      <c r="U14" s="135" t="s">
        <v>44</v>
      </c>
      <c r="V14" s="140" t="s">
        <v>36</v>
      </c>
      <c r="W14" s="138" t="s">
        <v>15</v>
      </c>
      <c r="X14" s="133" t="s">
        <v>28</v>
      </c>
      <c r="Y14" s="135" t="s">
        <v>2239</v>
      </c>
      <c r="Z14" s="142" t="s">
        <v>2240</v>
      </c>
      <c r="AA14" s="202">
        <v>0.6</v>
      </c>
      <c r="AB14" s="147" t="s">
        <v>70</v>
      </c>
      <c r="AC14" s="147" t="s">
        <v>1092</v>
      </c>
      <c r="AD14" s="151">
        <v>46289</v>
      </c>
      <c r="AE14" s="147" t="s">
        <v>3</v>
      </c>
      <c r="AF14" s="151">
        <v>46290</v>
      </c>
      <c r="AG14" s="151">
        <f t="shared" si="0"/>
        <v>46304</v>
      </c>
      <c r="AH14" s="147">
        <v>6</v>
      </c>
      <c r="AI14" s="148">
        <v>53000</v>
      </c>
      <c r="AJ14" s="149"/>
      <c r="AK14" s="150" t="s">
        <v>2241</v>
      </c>
      <c r="AL14" s="149" t="s">
        <v>824</v>
      </c>
      <c r="AM14" s="147" t="s">
        <v>535</v>
      </c>
      <c r="AN14" s="147" t="s">
        <v>536</v>
      </c>
      <c r="AO14" s="147" t="s">
        <v>964</v>
      </c>
      <c r="AP14" s="147" t="s">
        <v>2242</v>
      </c>
      <c r="AQ14" s="225"/>
      <c r="AR14" s="225"/>
      <c r="AS14" s="233"/>
      <c r="AT14" s="232"/>
      <c r="AU14" s="225"/>
      <c r="AV14" s="225"/>
      <c r="AW14" s="225"/>
      <c r="AX14" s="225"/>
      <c r="AY14" s="225"/>
      <c r="AZ14" s="225"/>
      <c r="BA14" s="225"/>
      <c r="BB14" s="91"/>
      <c r="BC14" s="92"/>
    </row>
    <row r="15" spans="1:55" ht="56.25" customHeight="1">
      <c r="A15" s="138">
        <v>403</v>
      </c>
      <c r="B15" s="136">
        <v>46289.509953703702</v>
      </c>
      <c r="C15" s="136">
        <v>46289.537245370397</v>
      </c>
      <c r="D15" s="138" t="s">
        <v>130</v>
      </c>
      <c r="E15" s="138" t="s">
        <v>131</v>
      </c>
      <c r="F15" s="135" t="s">
        <v>2243</v>
      </c>
      <c r="G15" s="135" t="s">
        <v>133</v>
      </c>
      <c r="H15" s="138" t="s">
        <v>134</v>
      </c>
      <c r="I15" s="135" t="s">
        <v>135</v>
      </c>
      <c r="J15" s="331" t="s">
        <v>131</v>
      </c>
      <c r="K15" s="137" t="s">
        <v>136</v>
      </c>
      <c r="L15" s="138" t="s">
        <v>61</v>
      </c>
      <c r="M15" s="136">
        <v>46307</v>
      </c>
      <c r="N15" s="138" t="s">
        <v>15</v>
      </c>
      <c r="O15" s="138">
        <v>0</v>
      </c>
      <c r="P15" s="138">
        <v>0</v>
      </c>
      <c r="Q15" s="138" t="s">
        <v>18</v>
      </c>
      <c r="R15" s="135" t="s">
        <v>2244</v>
      </c>
      <c r="S15" s="135" t="s">
        <v>138</v>
      </c>
      <c r="T15" s="135" t="s">
        <v>139</v>
      </c>
      <c r="U15" s="135" t="s">
        <v>42</v>
      </c>
      <c r="V15" s="140" t="s">
        <v>36</v>
      </c>
      <c r="W15" s="138" t="s">
        <v>15</v>
      </c>
      <c r="X15" s="133" t="s">
        <v>28</v>
      </c>
      <c r="Y15" s="135" t="s">
        <v>140</v>
      </c>
      <c r="Z15" s="142" t="s">
        <v>141</v>
      </c>
      <c r="AA15" s="202">
        <v>2.7</v>
      </c>
      <c r="AB15" s="147" t="s">
        <v>70</v>
      </c>
      <c r="AC15" s="147" t="s">
        <v>1094</v>
      </c>
      <c r="AD15" s="151">
        <v>46289</v>
      </c>
      <c r="AE15" s="147" t="s">
        <v>3</v>
      </c>
      <c r="AF15" s="151">
        <v>46300</v>
      </c>
      <c r="AG15" s="151">
        <f t="shared" si="0"/>
        <v>46314</v>
      </c>
      <c r="AH15" s="147">
        <v>1</v>
      </c>
      <c r="AI15" s="148"/>
      <c r="AJ15" s="149">
        <v>15000</v>
      </c>
      <c r="AK15" s="150" t="s">
        <v>2245</v>
      </c>
      <c r="AL15" s="149" t="s">
        <v>824</v>
      </c>
      <c r="AM15" s="147" t="s">
        <v>535</v>
      </c>
      <c r="AN15" s="147" t="s">
        <v>536</v>
      </c>
      <c r="AO15" s="147" t="s">
        <v>964</v>
      </c>
      <c r="AP15" s="147" t="s">
        <v>2246</v>
      </c>
      <c r="AQ15" s="225"/>
      <c r="AR15" s="225"/>
      <c r="AS15" s="233"/>
      <c r="AT15" s="232"/>
      <c r="AU15" s="225"/>
      <c r="AV15" s="225"/>
      <c r="AW15" s="225"/>
      <c r="AX15" s="225"/>
      <c r="AY15" s="225"/>
      <c r="AZ15" s="225"/>
      <c r="BA15" s="225"/>
      <c r="BB15" s="91"/>
      <c r="BC15" s="92"/>
    </row>
    <row r="16" spans="1:55" ht="56.25" customHeight="1">
      <c r="A16" s="138">
        <v>428</v>
      </c>
      <c r="B16" s="136">
        <v>46183.76635416667</v>
      </c>
      <c r="C16" s="136">
        <v>46183.76635416667</v>
      </c>
      <c r="D16" s="135" t="s">
        <v>296</v>
      </c>
      <c r="E16" s="135" t="s">
        <v>297</v>
      </c>
      <c r="F16" s="135" t="s">
        <v>298</v>
      </c>
      <c r="G16" s="138" t="s">
        <v>299</v>
      </c>
      <c r="H16" s="138" t="s">
        <v>134</v>
      </c>
      <c r="I16" s="138" t="s">
        <v>135</v>
      </c>
      <c r="J16" s="138" t="s">
        <v>300</v>
      </c>
      <c r="K16" s="556" t="s">
        <v>301</v>
      </c>
      <c r="L16" s="138" t="s">
        <v>61</v>
      </c>
      <c r="M16" s="136">
        <v>46367</v>
      </c>
      <c r="N16" s="138" t="s">
        <v>15</v>
      </c>
      <c r="O16" s="138">
        <v>0</v>
      </c>
      <c r="P16" s="138">
        <v>0</v>
      </c>
      <c r="Q16" s="138" t="s">
        <v>111</v>
      </c>
      <c r="R16" s="138" t="s">
        <v>302</v>
      </c>
      <c r="S16" s="554" t="s">
        <v>303</v>
      </c>
      <c r="T16" s="138" t="s">
        <v>304</v>
      </c>
      <c r="U16" s="138" t="s">
        <v>42</v>
      </c>
      <c r="V16" s="138" t="s">
        <v>33</v>
      </c>
      <c r="W16" s="138" t="s">
        <v>15</v>
      </c>
      <c r="X16" s="138" t="s">
        <v>27</v>
      </c>
      <c r="Y16" s="138" t="s">
        <v>305</v>
      </c>
      <c r="Z16" s="557" t="s">
        <v>306</v>
      </c>
      <c r="AA16" s="555">
        <v>1.55</v>
      </c>
      <c r="AB16" s="147" t="s">
        <v>70</v>
      </c>
      <c r="AC16" s="147" t="s">
        <v>1092</v>
      </c>
      <c r="AD16" s="151">
        <v>46307</v>
      </c>
      <c r="AE16" s="147" t="s">
        <v>3</v>
      </c>
      <c r="AF16" s="151">
        <v>46307</v>
      </c>
      <c r="AG16" s="151">
        <f t="shared" si="0"/>
        <v>46321</v>
      </c>
      <c r="AH16" s="147" t="s">
        <v>1389</v>
      </c>
      <c r="AI16" s="148"/>
      <c r="AJ16" s="149">
        <v>13000</v>
      </c>
      <c r="AK16" s="150"/>
      <c r="AL16" s="149" t="s">
        <v>824</v>
      </c>
      <c r="AM16" s="147" t="s">
        <v>963</v>
      </c>
      <c r="AN16" s="147" t="s">
        <v>536</v>
      </c>
      <c r="AO16" s="147" t="s">
        <v>964</v>
      </c>
      <c r="AP16" s="147" t="s">
        <v>2247</v>
      </c>
      <c r="AQ16" s="225"/>
      <c r="AR16" s="225"/>
      <c r="AS16" s="233"/>
      <c r="AT16" s="232"/>
      <c r="AU16" s="225"/>
      <c r="AV16" s="225"/>
      <c r="AW16" s="225"/>
      <c r="AX16" s="225"/>
      <c r="AY16" s="225"/>
      <c r="AZ16" s="225"/>
      <c r="BA16" s="225"/>
      <c r="BB16" s="91"/>
      <c r="BC16" s="92"/>
    </row>
    <row r="17" spans="1:55" ht="57.75" customHeight="1">
      <c r="A17" s="138">
        <v>392</v>
      </c>
      <c r="B17" s="136">
        <v>46283.465358796297</v>
      </c>
      <c r="C17" s="136">
        <v>46283.5613773148</v>
      </c>
      <c r="D17" s="138" t="s">
        <v>1057</v>
      </c>
      <c r="E17" s="138" t="s">
        <v>1058</v>
      </c>
      <c r="F17" s="135" t="s">
        <v>2248</v>
      </c>
      <c r="G17" s="135" t="s">
        <v>2249</v>
      </c>
      <c r="H17" s="138" t="s">
        <v>146</v>
      </c>
      <c r="I17" s="135" t="s">
        <v>122</v>
      </c>
      <c r="J17" s="413" t="s">
        <v>1061</v>
      </c>
      <c r="K17" s="137" t="s">
        <v>2250</v>
      </c>
      <c r="L17" s="138" t="s">
        <v>59</v>
      </c>
      <c r="M17" s="136">
        <v>46293</v>
      </c>
      <c r="N17" s="138" t="s">
        <v>15</v>
      </c>
      <c r="O17" s="138">
        <v>0</v>
      </c>
      <c r="P17" s="138">
        <v>0</v>
      </c>
      <c r="Q17" s="138" t="s">
        <v>111</v>
      </c>
      <c r="R17" s="135" t="s">
        <v>2251</v>
      </c>
      <c r="S17" s="135" t="s">
        <v>2252</v>
      </c>
      <c r="T17" s="135" t="s">
        <v>2253</v>
      </c>
      <c r="U17" s="135" t="s">
        <v>44</v>
      </c>
      <c r="V17" s="414" t="s">
        <v>36</v>
      </c>
      <c r="W17" s="138" t="s">
        <v>15</v>
      </c>
      <c r="X17" s="133" t="s">
        <v>28</v>
      </c>
      <c r="Y17" s="135" t="s">
        <v>2254</v>
      </c>
      <c r="Z17" s="142" t="s">
        <v>2255</v>
      </c>
      <c r="AA17" s="202">
        <v>0.60000000000000009</v>
      </c>
      <c r="AB17" s="147" t="s">
        <v>70</v>
      </c>
      <c r="AC17" s="147" t="s">
        <v>498</v>
      </c>
      <c r="AD17" s="151">
        <v>46286</v>
      </c>
      <c r="AE17" s="147" t="s">
        <v>3</v>
      </c>
      <c r="AF17" s="151">
        <v>46300</v>
      </c>
      <c r="AG17" s="151">
        <f t="shared" si="0"/>
        <v>46314</v>
      </c>
      <c r="AH17" s="147">
        <v>2</v>
      </c>
      <c r="AI17" s="148">
        <v>0</v>
      </c>
      <c r="AJ17" s="149">
        <v>0</v>
      </c>
      <c r="AK17" s="150" t="s">
        <v>2256</v>
      </c>
      <c r="AL17" s="149" t="s">
        <v>534</v>
      </c>
      <c r="AM17" s="147" t="s">
        <v>535</v>
      </c>
      <c r="AN17" s="147" t="s">
        <v>536</v>
      </c>
      <c r="AO17" s="147" t="s">
        <v>2102</v>
      </c>
      <c r="AP17" s="147" t="s">
        <v>2257</v>
      </c>
      <c r="AQ17" s="225"/>
      <c r="AR17" s="225"/>
      <c r="AS17" s="233"/>
      <c r="AT17" s="232"/>
      <c r="AU17" s="225"/>
      <c r="AV17" s="225"/>
      <c r="AW17" s="225"/>
      <c r="AX17" s="225"/>
      <c r="AY17" s="225"/>
      <c r="AZ17" s="225"/>
      <c r="BA17" s="225"/>
      <c r="BB17" s="91"/>
      <c r="BC17" s="92"/>
    </row>
    <row r="18" spans="1:55" ht="60.75" customHeight="1">
      <c r="A18" s="138">
        <v>410</v>
      </c>
      <c r="B18" s="136">
        <v>46294.6937847222</v>
      </c>
      <c r="C18" s="136">
        <v>46294.705081018503</v>
      </c>
      <c r="D18" s="138" t="s">
        <v>204</v>
      </c>
      <c r="E18" s="138" t="s">
        <v>205</v>
      </c>
      <c r="F18" s="135" t="s">
        <v>216</v>
      </c>
      <c r="G18" s="135" t="s">
        <v>217</v>
      </c>
      <c r="H18" s="138" t="s">
        <v>159</v>
      </c>
      <c r="I18" s="135" t="s">
        <v>208</v>
      </c>
      <c r="J18" s="413" t="s">
        <v>2258</v>
      </c>
      <c r="K18" s="137" t="s">
        <v>219</v>
      </c>
      <c r="L18" s="138" t="s">
        <v>54</v>
      </c>
      <c r="M18" s="136">
        <v>46416</v>
      </c>
      <c r="N18" s="138" t="s">
        <v>15</v>
      </c>
      <c r="O18" s="138">
        <v>0</v>
      </c>
      <c r="P18" s="138">
        <v>0</v>
      </c>
      <c r="Q18" s="138" t="s">
        <v>18</v>
      </c>
      <c r="R18" s="135" t="s">
        <v>220</v>
      </c>
      <c r="S18" s="135" t="s">
        <v>221</v>
      </c>
      <c r="T18" s="135" t="s">
        <v>222</v>
      </c>
      <c r="U18" s="135" t="s">
        <v>42</v>
      </c>
      <c r="V18" s="414" t="s">
        <v>36</v>
      </c>
      <c r="W18" s="138" t="s">
        <v>15</v>
      </c>
      <c r="X18" s="133" t="s">
        <v>28</v>
      </c>
      <c r="Y18" s="135" t="s">
        <v>223</v>
      </c>
      <c r="Z18" s="142" t="s">
        <v>224</v>
      </c>
      <c r="AA18" s="202">
        <v>2.7</v>
      </c>
      <c r="AB18" s="147" t="s">
        <v>58</v>
      </c>
      <c r="AC18" s="147" t="s">
        <v>1095</v>
      </c>
      <c r="AD18" s="151">
        <v>46295</v>
      </c>
      <c r="AE18" s="147" t="s">
        <v>2</v>
      </c>
      <c r="AF18" s="151">
        <v>46295</v>
      </c>
      <c r="AG18" s="151">
        <f t="shared" si="0"/>
        <v>46323</v>
      </c>
      <c r="AH18" s="147">
        <v>2.5</v>
      </c>
      <c r="AI18" s="148">
        <v>1600</v>
      </c>
      <c r="AJ18" s="149">
        <f>AI18*3.5</f>
        <v>5600</v>
      </c>
      <c r="AK18" s="150" t="s">
        <v>2259</v>
      </c>
      <c r="AL18" s="149" t="s">
        <v>1226</v>
      </c>
      <c r="AM18" s="147" t="s">
        <v>605</v>
      </c>
      <c r="AN18" s="147" t="s">
        <v>494</v>
      </c>
      <c r="AO18" s="147" t="s">
        <v>964</v>
      </c>
      <c r="AP18" s="147"/>
      <c r="AQ18" s="225"/>
      <c r="AR18" s="225"/>
      <c r="AS18" s="233"/>
      <c r="AT18" s="232"/>
      <c r="AU18" s="225"/>
      <c r="AV18" s="225"/>
      <c r="AW18" s="225"/>
      <c r="AX18" s="225"/>
      <c r="AY18" s="225"/>
      <c r="AZ18" s="225"/>
      <c r="BA18" s="225"/>
      <c r="BB18" s="91"/>
      <c r="BC18" s="92"/>
    </row>
    <row r="19" spans="1:55" ht="79.5" customHeight="1">
      <c r="A19" s="138">
        <v>49</v>
      </c>
      <c r="B19" s="136">
        <v>46069.613194444442</v>
      </c>
      <c r="C19" s="136">
        <v>46069.666666666657</v>
      </c>
      <c r="D19" s="135" t="s">
        <v>1803</v>
      </c>
      <c r="E19" s="135" t="s">
        <v>783</v>
      </c>
      <c r="F19" s="582" t="s">
        <v>2260</v>
      </c>
      <c r="G19" s="135" t="s">
        <v>785</v>
      </c>
      <c r="H19" s="135" t="s">
        <v>121</v>
      </c>
      <c r="I19" s="135" t="s">
        <v>108</v>
      </c>
      <c r="J19" s="135" t="s">
        <v>786</v>
      </c>
      <c r="K19" s="137"/>
      <c r="L19" s="138" t="s">
        <v>61</v>
      </c>
      <c r="M19" s="136">
        <v>46295</v>
      </c>
      <c r="N19" s="136" t="s">
        <v>15</v>
      </c>
      <c r="O19" s="138" t="s">
        <v>2261</v>
      </c>
      <c r="P19" s="138"/>
      <c r="Q19" s="138" t="s">
        <v>111</v>
      </c>
      <c r="R19" s="570" t="s">
        <v>1808</v>
      </c>
      <c r="S19" s="135" t="s">
        <v>1809</v>
      </c>
      <c r="T19" s="135" t="s">
        <v>790</v>
      </c>
      <c r="U19" s="135" t="s">
        <v>42</v>
      </c>
      <c r="V19" s="135" t="s">
        <v>1681</v>
      </c>
      <c r="W19" s="414" t="s">
        <v>494</v>
      </c>
      <c r="X19" s="138" t="s">
        <v>28</v>
      </c>
      <c r="Y19" s="133" t="s">
        <v>1816</v>
      </c>
      <c r="Z19" s="325" t="s">
        <v>1817</v>
      </c>
      <c r="AA19" s="142">
        <v>0.9</v>
      </c>
      <c r="AB19" s="147" t="s">
        <v>70</v>
      </c>
      <c r="AC19" s="147" t="s">
        <v>498</v>
      </c>
      <c r="AD19" s="151">
        <v>46170</v>
      </c>
      <c r="AE19" s="147" t="s">
        <v>2</v>
      </c>
      <c r="AF19" s="151">
        <v>46272</v>
      </c>
      <c r="AG19" s="151">
        <v>46314</v>
      </c>
      <c r="AH19" s="147">
        <v>12</v>
      </c>
      <c r="AI19" s="148">
        <v>150000</v>
      </c>
      <c r="AJ19" s="149"/>
      <c r="AK19" s="150" t="s">
        <v>2262</v>
      </c>
      <c r="AL19" s="149" t="s">
        <v>2263</v>
      </c>
      <c r="AM19" s="147" t="s">
        <v>535</v>
      </c>
      <c r="AN19" s="147" t="s">
        <v>536</v>
      </c>
      <c r="AO19" s="147" t="s">
        <v>2102</v>
      </c>
      <c r="AP19" s="147" t="s">
        <v>2264</v>
      </c>
      <c r="AQ19" s="225"/>
      <c r="AR19" s="225"/>
      <c r="AS19" s="233"/>
      <c r="AT19" s="232"/>
      <c r="AU19" s="225"/>
      <c r="AV19" s="225"/>
      <c r="AW19" s="225"/>
      <c r="AX19" s="225"/>
      <c r="AY19" s="225"/>
      <c r="AZ19" s="225"/>
      <c r="BA19" s="225"/>
      <c r="BB19" s="91"/>
      <c r="BC19" s="92"/>
    </row>
    <row r="20" spans="1:55" ht="66.75" customHeight="1">
      <c r="A20" s="138">
        <v>275</v>
      </c>
      <c r="B20" s="136">
        <v>46213.456655092603</v>
      </c>
      <c r="C20" s="136">
        <v>46213.548842592601</v>
      </c>
      <c r="D20" s="138" t="s">
        <v>167</v>
      </c>
      <c r="E20" s="138" t="s">
        <v>168</v>
      </c>
      <c r="F20" s="135" t="s">
        <v>2265</v>
      </c>
      <c r="G20" s="135" t="s">
        <v>2266</v>
      </c>
      <c r="H20" s="138" t="s">
        <v>121</v>
      </c>
      <c r="I20" s="135" t="s">
        <v>147</v>
      </c>
      <c r="J20" s="590" t="s">
        <v>2092</v>
      </c>
      <c r="K20" s="137" t="s">
        <v>2267</v>
      </c>
      <c r="L20" s="135" t="s">
        <v>59</v>
      </c>
      <c r="M20" s="136">
        <v>46387</v>
      </c>
      <c r="N20" s="138" t="s">
        <v>174</v>
      </c>
      <c r="O20" s="138" t="s">
        <v>647</v>
      </c>
      <c r="P20" s="138" t="s">
        <v>2268</v>
      </c>
      <c r="Q20" s="138" t="s">
        <v>111</v>
      </c>
      <c r="R20" s="135" t="s">
        <v>384</v>
      </c>
      <c r="S20" s="571" t="s">
        <v>2269</v>
      </c>
      <c r="T20" s="135" t="s">
        <v>2270</v>
      </c>
      <c r="U20" s="135" t="s">
        <v>44</v>
      </c>
      <c r="V20" s="414" t="s">
        <v>36</v>
      </c>
      <c r="W20" s="138" t="s">
        <v>15</v>
      </c>
      <c r="X20" s="133" t="s">
        <v>25</v>
      </c>
      <c r="Y20" s="133" t="s">
        <v>2271</v>
      </c>
      <c r="Z20" s="142" t="s">
        <v>2272</v>
      </c>
      <c r="AA20" s="202">
        <v>1.2</v>
      </c>
      <c r="AB20" s="147" t="s">
        <v>64</v>
      </c>
      <c r="AC20" s="147" t="s">
        <v>1092</v>
      </c>
      <c r="AD20" s="151">
        <v>46311</v>
      </c>
      <c r="AE20" s="147" t="s">
        <v>2</v>
      </c>
      <c r="AF20" s="151">
        <v>46300</v>
      </c>
      <c r="AG20" s="151">
        <f>IF(AD20="","Pendiente fecha de asignación de LD",IF(AF20="","",WORKDAY(AF20,IF(AE20="Alta",20,IF(AE20="Media",10,5)))))</f>
        <v>46328</v>
      </c>
      <c r="AH20" s="147" t="s">
        <v>2273</v>
      </c>
      <c r="AI20" s="148">
        <v>48538</v>
      </c>
      <c r="AJ20" s="149">
        <v>172042</v>
      </c>
      <c r="AK20" s="150" t="s">
        <v>2274</v>
      </c>
      <c r="AL20" s="149" t="s">
        <v>592</v>
      </c>
      <c r="AM20" s="147" t="s">
        <v>535</v>
      </c>
      <c r="AN20" s="147" t="s">
        <v>14</v>
      </c>
      <c r="AO20" s="147" t="s">
        <v>2102</v>
      </c>
      <c r="AP20" s="147" t="s">
        <v>2275</v>
      </c>
      <c r="AQ20" s="225"/>
      <c r="AR20" s="225"/>
      <c r="AS20" s="233"/>
      <c r="AT20" s="232"/>
      <c r="AU20" s="225"/>
      <c r="AV20" s="225"/>
      <c r="AW20" s="225"/>
      <c r="AX20" s="225"/>
      <c r="AY20" s="225"/>
      <c r="AZ20" s="225"/>
      <c r="BA20" s="225"/>
      <c r="BB20" s="91"/>
      <c r="BC20" s="92"/>
    </row>
    <row r="21" spans="1:55" ht="66.75" customHeight="1">
      <c r="A21" s="138">
        <v>287</v>
      </c>
      <c r="B21" s="136">
        <v>46219.694467592599</v>
      </c>
      <c r="C21" s="136">
        <v>46219.706041666701</v>
      </c>
      <c r="D21" s="138" t="s">
        <v>167</v>
      </c>
      <c r="E21" s="138" t="s">
        <v>168</v>
      </c>
      <c r="F21" s="135" t="s">
        <v>2276</v>
      </c>
      <c r="G21" s="135" t="s">
        <v>2266</v>
      </c>
      <c r="H21" s="138" t="s">
        <v>134</v>
      </c>
      <c r="I21" s="135" t="s">
        <v>135</v>
      </c>
      <c r="J21" s="590" t="s">
        <v>2277</v>
      </c>
      <c r="K21" s="137" t="s">
        <v>2278</v>
      </c>
      <c r="L21" s="135" t="s">
        <v>57</v>
      </c>
      <c r="M21" s="136">
        <v>46387</v>
      </c>
      <c r="N21" s="138" t="s">
        <v>174</v>
      </c>
      <c r="O21" s="138" t="s">
        <v>647</v>
      </c>
      <c r="P21" s="138" t="s">
        <v>648</v>
      </c>
      <c r="Q21" s="138" t="s">
        <v>111</v>
      </c>
      <c r="R21" s="135" t="s">
        <v>384</v>
      </c>
      <c r="S21" s="571" t="s">
        <v>2269</v>
      </c>
      <c r="T21" s="135" t="s">
        <v>2270</v>
      </c>
      <c r="U21" s="135" t="s">
        <v>44</v>
      </c>
      <c r="V21" s="414" t="s">
        <v>36</v>
      </c>
      <c r="W21" s="138" t="s">
        <v>15</v>
      </c>
      <c r="X21" s="133" t="s">
        <v>25</v>
      </c>
      <c r="Y21" s="133" t="s">
        <v>387</v>
      </c>
      <c r="Z21" s="142" t="s">
        <v>2279</v>
      </c>
      <c r="AA21" s="202">
        <v>1.2</v>
      </c>
      <c r="AB21" s="147" t="s">
        <v>64</v>
      </c>
      <c r="AC21" s="147" t="s">
        <v>1092</v>
      </c>
      <c r="AD21" s="151">
        <v>46311</v>
      </c>
      <c r="AE21" s="147" t="s">
        <v>2</v>
      </c>
      <c r="AF21" s="151">
        <v>46300</v>
      </c>
      <c r="AG21" s="151">
        <f>IF(AD21="","Pendiente fecha de asignación de LD",IF(AF21="","",WORKDAY(AF21,IF(AE21="Alta",20,IF(AE21="Media",10,5)))))</f>
        <v>46328</v>
      </c>
      <c r="AH21" s="147">
        <v>2</v>
      </c>
      <c r="AI21" s="148">
        <v>19543</v>
      </c>
      <c r="AJ21" s="149">
        <v>68400</v>
      </c>
      <c r="AK21" s="150" t="s">
        <v>2280</v>
      </c>
      <c r="AL21" s="149" t="s">
        <v>592</v>
      </c>
      <c r="AM21" s="147" t="s">
        <v>535</v>
      </c>
      <c r="AN21" s="147" t="s">
        <v>14</v>
      </c>
      <c r="AO21" s="147" t="s">
        <v>2102</v>
      </c>
      <c r="AP21" s="147"/>
      <c r="AQ21" s="225"/>
      <c r="AR21" s="225"/>
      <c r="AS21" s="233"/>
      <c r="AT21" s="232"/>
      <c r="AU21" s="225"/>
      <c r="AV21" s="225"/>
      <c r="AW21" s="225"/>
      <c r="AX21" s="225"/>
      <c r="AY21" s="225"/>
      <c r="AZ21" s="225"/>
      <c r="BA21" s="225"/>
      <c r="BB21" s="91"/>
      <c r="BC21" s="92"/>
    </row>
    <row r="22" spans="1:55" ht="66.75" customHeight="1">
      <c r="A22" s="138">
        <v>288</v>
      </c>
      <c r="B22" s="136">
        <v>46219.706134259301</v>
      </c>
      <c r="C22" s="136">
        <v>46219.707627314798</v>
      </c>
      <c r="D22" s="138" t="s">
        <v>167</v>
      </c>
      <c r="E22" s="138" t="s">
        <v>168</v>
      </c>
      <c r="F22" s="135" t="s">
        <v>2281</v>
      </c>
      <c r="G22" s="135" t="s">
        <v>2266</v>
      </c>
      <c r="H22" s="138" t="s">
        <v>159</v>
      </c>
      <c r="I22" s="135" t="s">
        <v>208</v>
      </c>
      <c r="J22" s="590" t="s">
        <v>2282</v>
      </c>
      <c r="K22" s="137" t="s">
        <v>2283</v>
      </c>
      <c r="L22" s="135" t="s">
        <v>59</v>
      </c>
      <c r="M22" s="136">
        <v>46387</v>
      </c>
      <c r="N22" s="138" t="s">
        <v>174</v>
      </c>
      <c r="O22" s="138" t="s">
        <v>647</v>
      </c>
      <c r="P22" s="138" t="s">
        <v>2284</v>
      </c>
      <c r="Q22" s="138" t="s">
        <v>111</v>
      </c>
      <c r="R22" s="135" t="s">
        <v>384</v>
      </c>
      <c r="S22" s="571" t="s">
        <v>2269</v>
      </c>
      <c r="T22" s="135" t="s">
        <v>2270</v>
      </c>
      <c r="U22" s="135" t="s">
        <v>44</v>
      </c>
      <c r="V22" s="414" t="s">
        <v>36</v>
      </c>
      <c r="W22" s="138" t="s">
        <v>15</v>
      </c>
      <c r="X22" s="133" t="s">
        <v>25</v>
      </c>
      <c r="Y22" s="133" t="s">
        <v>387</v>
      </c>
      <c r="Z22" s="142" t="s">
        <v>2285</v>
      </c>
      <c r="AA22" s="202">
        <v>1.2</v>
      </c>
      <c r="AB22" s="147" t="s">
        <v>64</v>
      </c>
      <c r="AC22" s="147" t="s">
        <v>1092</v>
      </c>
      <c r="AD22" s="151">
        <v>46311</v>
      </c>
      <c r="AE22" s="147" t="s">
        <v>2</v>
      </c>
      <c r="AF22" s="151">
        <v>46300</v>
      </c>
      <c r="AG22" s="151">
        <f>IF(AD22="","Pendiente fecha de asignación de LD",IF(AF22="","",WORKDAY(AF22,IF(AE22="Alta",20,IF(AE22="Media",10,5)))))</f>
        <v>46328</v>
      </c>
      <c r="AH22" s="147">
        <v>2</v>
      </c>
      <c r="AI22" s="148">
        <v>19543</v>
      </c>
      <c r="AJ22" s="149">
        <v>68400</v>
      </c>
      <c r="AK22" s="150" t="s">
        <v>2286</v>
      </c>
      <c r="AL22" s="149" t="s">
        <v>592</v>
      </c>
      <c r="AM22" s="147" t="s">
        <v>535</v>
      </c>
      <c r="AN22" s="147" t="s">
        <v>14</v>
      </c>
      <c r="AO22" s="147" t="s">
        <v>2102</v>
      </c>
      <c r="AP22" s="147"/>
      <c r="AQ22" s="225"/>
      <c r="AR22" s="225"/>
      <c r="AS22" s="233"/>
      <c r="AT22" s="232"/>
      <c r="AU22" s="225"/>
      <c r="AV22" s="225"/>
      <c r="AW22" s="225"/>
      <c r="AX22" s="225"/>
      <c r="AY22" s="225"/>
      <c r="AZ22" s="225"/>
      <c r="BA22" s="225"/>
      <c r="BB22" s="91"/>
      <c r="BC22" s="92"/>
    </row>
    <row r="23" spans="1:55" ht="45" customHeight="1">
      <c r="A23" s="138">
        <v>390</v>
      </c>
      <c r="B23" s="136">
        <v>46280.628564814797</v>
      </c>
      <c r="C23" s="136">
        <v>46280.637210648099</v>
      </c>
      <c r="D23" s="138" t="s">
        <v>2287</v>
      </c>
      <c r="E23" s="138" t="s">
        <v>2288</v>
      </c>
      <c r="F23" s="135" t="s">
        <v>2289</v>
      </c>
      <c r="G23" s="135" t="s">
        <v>2290</v>
      </c>
      <c r="H23" s="138" t="s">
        <v>134</v>
      </c>
      <c r="I23" s="135" t="s">
        <v>160</v>
      </c>
      <c r="J23" s="413" t="s">
        <v>2291</v>
      </c>
      <c r="K23" s="137" t="s">
        <v>2292</v>
      </c>
      <c r="L23" s="138" t="s">
        <v>59</v>
      </c>
      <c r="M23" s="136">
        <v>46508</v>
      </c>
      <c r="N23" s="138" t="s">
        <v>15</v>
      </c>
      <c r="O23" s="138">
        <v>0</v>
      </c>
      <c r="P23" s="138">
        <v>0</v>
      </c>
      <c r="Q23" s="138" t="s">
        <v>111</v>
      </c>
      <c r="R23" s="135" t="s">
        <v>2293</v>
      </c>
      <c r="S23" s="135" t="s">
        <v>2294</v>
      </c>
      <c r="T23" s="135" t="s">
        <v>2295</v>
      </c>
      <c r="U23" s="135" t="s">
        <v>44</v>
      </c>
      <c r="V23" s="414" t="s">
        <v>36</v>
      </c>
      <c r="W23" s="138" t="s">
        <v>15</v>
      </c>
      <c r="X23" s="133" t="s">
        <v>28</v>
      </c>
      <c r="Y23" s="135" t="s">
        <v>2296</v>
      </c>
      <c r="Z23" s="142" t="s">
        <v>2297</v>
      </c>
      <c r="AA23" s="202">
        <v>0.6</v>
      </c>
      <c r="AB23" s="147" t="s">
        <v>74</v>
      </c>
      <c r="AC23" s="147" t="s">
        <v>498</v>
      </c>
      <c r="AD23" s="151">
        <v>46282</v>
      </c>
      <c r="AE23" s="147" t="s">
        <v>3</v>
      </c>
      <c r="AF23" s="151">
        <v>46286</v>
      </c>
      <c r="AG23" s="151">
        <f>IF(AD23="","Pendiente fecha de asignación de LD",IF(AF23="","",WORKDAY(AF23,IF(AE23="Alta",20,IF(AE23="Media",10,5)))))</f>
        <v>46300</v>
      </c>
      <c r="AH23" s="147" t="s">
        <v>1389</v>
      </c>
      <c r="AI23" s="148"/>
      <c r="AJ23" s="149">
        <v>0</v>
      </c>
      <c r="AK23" s="150" t="s">
        <v>2298</v>
      </c>
      <c r="AL23" s="149" t="s">
        <v>534</v>
      </c>
      <c r="AM23" s="147"/>
      <c r="AN23" s="147" t="s">
        <v>536</v>
      </c>
      <c r="AO23" s="147" t="s">
        <v>2299</v>
      </c>
      <c r="AP23" s="147"/>
      <c r="AQ23" s="225"/>
      <c r="AR23" s="225"/>
      <c r="AS23" s="233"/>
      <c r="AT23" s="232"/>
      <c r="AU23" s="225"/>
      <c r="AV23" s="225"/>
      <c r="AW23" s="225"/>
      <c r="AX23" s="225"/>
      <c r="AY23" s="225"/>
      <c r="AZ23" s="225"/>
      <c r="BA23" s="225"/>
      <c r="BB23" s="91"/>
      <c r="BC23" s="92"/>
    </row>
    <row r="24" spans="1:55" ht="45.75" customHeight="1">
      <c r="A24" s="138">
        <v>391</v>
      </c>
      <c r="B24" s="136">
        <v>46280.637268518498</v>
      </c>
      <c r="C24" s="136">
        <v>46280.643240740697</v>
      </c>
      <c r="D24" s="138" t="s">
        <v>2287</v>
      </c>
      <c r="E24" s="138" t="s">
        <v>2288</v>
      </c>
      <c r="F24" s="135" t="s">
        <v>2300</v>
      </c>
      <c r="G24" s="135" t="s">
        <v>2301</v>
      </c>
      <c r="H24" s="138" t="s">
        <v>134</v>
      </c>
      <c r="I24" s="135" t="s">
        <v>160</v>
      </c>
      <c r="J24" s="413" t="s">
        <v>2291</v>
      </c>
      <c r="K24" s="137" t="s">
        <v>2302</v>
      </c>
      <c r="L24" s="138" t="s">
        <v>59</v>
      </c>
      <c r="M24" s="136">
        <v>46539</v>
      </c>
      <c r="N24" s="138" t="s">
        <v>15</v>
      </c>
      <c r="O24" s="138">
        <v>0</v>
      </c>
      <c r="P24" s="138">
        <v>0</v>
      </c>
      <c r="Q24" s="138" t="s">
        <v>111</v>
      </c>
      <c r="R24" s="135" t="s">
        <v>2303</v>
      </c>
      <c r="S24" s="135" t="s">
        <v>2304</v>
      </c>
      <c r="T24" s="135" t="s">
        <v>2295</v>
      </c>
      <c r="U24" s="135" t="s">
        <v>44</v>
      </c>
      <c r="V24" s="414" t="s">
        <v>36</v>
      </c>
      <c r="W24" s="138" t="s">
        <v>15</v>
      </c>
      <c r="X24" s="133" t="s">
        <v>28</v>
      </c>
      <c r="Y24" s="135" t="s">
        <v>2296</v>
      </c>
      <c r="Z24" s="142" t="s">
        <v>2305</v>
      </c>
      <c r="AA24" s="202">
        <v>0.6</v>
      </c>
      <c r="AB24" s="147" t="s">
        <v>74</v>
      </c>
      <c r="AC24" s="147" t="s">
        <v>498</v>
      </c>
      <c r="AD24" s="151">
        <v>46282</v>
      </c>
      <c r="AE24" s="147" t="s">
        <v>3</v>
      </c>
      <c r="AF24" s="151">
        <v>46286</v>
      </c>
      <c r="AG24" s="151">
        <f>IF(AD24="","Pendiente fecha de asignación de LD",IF(AF24="","",WORKDAY(AF24,IF(AE24="Alta",20,IF(AE24="Media",10,5)))))</f>
        <v>46300</v>
      </c>
      <c r="AH24" s="147" t="s">
        <v>1389</v>
      </c>
      <c r="AI24" s="148"/>
      <c r="AJ24" s="149">
        <v>0</v>
      </c>
      <c r="AK24" s="150" t="s">
        <v>2298</v>
      </c>
      <c r="AL24" s="149" t="s">
        <v>534</v>
      </c>
      <c r="AM24" s="147"/>
      <c r="AN24" s="147" t="s">
        <v>536</v>
      </c>
      <c r="AO24" s="147" t="s">
        <v>2299</v>
      </c>
      <c r="AP24" s="147"/>
      <c r="AQ24" s="225"/>
      <c r="AR24" s="225"/>
      <c r="AS24" s="233"/>
      <c r="AT24" s="232"/>
      <c r="AU24" s="225"/>
      <c r="AV24" s="225"/>
      <c r="AW24" s="225"/>
      <c r="AX24" s="225"/>
      <c r="AY24" s="225"/>
      <c r="AZ24" s="225"/>
      <c r="BA24" s="225"/>
      <c r="BB24" s="91"/>
      <c r="BC24" s="92"/>
    </row>
    <row r="25" spans="1:55" ht="59.25" customHeight="1">
      <c r="A25" s="585">
        <v>439</v>
      </c>
      <c r="B25" s="586" t="s">
        <v>414</v>
      </c>
      <c r="C25" s="586" t="s">
        <v>414</v>
      </c>
      <c r="D25" s="584" t="s">
        <v>167</v>
      </c>
      <c r="E25" s="584" t="s">
        <v>168</v>
      </c>
      <c r="F25" s="583" t="s">
        <v>415</v>
      </c>
      <c r="G25" s="583" t="s">
        <v>416</v>
      </c>
      <c r="H25" s="584" t="s">
        <v>134</v>
      </c>
      <c r="I25" s="584" t="s">
        <v>122</v>
      </c>
      <c r="J25" s="584" t="s">
        <v>417</v>
      </c>
      <c r="K25" s="587" t="s">
        <v>418</v>
      </c>
      <c r="L25" s="584" t="s">
        <v>61</v>
      </c>
      <c r="M25" s="586">
        <v>46423</v>
      </c>
      <c r="N25" s="584" t="s">
        <v>15</v>
      </c>
      <c r="O25" s="584">
        <v>0</v>
      </c>
      <c r="P25" s="588">
        <v>0</v>
      </c>
      <c r="Q25" s="584" t="s">
        <v>19</v>
      </c>
      <c r="R25" s="584" t="s">
        <v>419</v>
      </c>
      <c r="S25" s="584" t="s">
        <v>420</v>
      </c>
      <c r="T25" s="584" t="s">
        <v>421</v>
      </c>
      <c r="U25" s="584" t="s">
        <v>44</v>
      </c>
      <c r="V25" s="584" t="s">
        <v>36</v>
      </c>
      <c r="W25" s="584" t="s">
        <v>15</v>
      </c>
      <c r="X25" s="584" t="s">
        <v>25</v>
      </c>
      <c r="Y25" s="584" t="s">
        <v>422</v>
      </c>
      <c r="Z25" s="587" t="s">
        <v>423</v>
      </c>
      <c r="AA25" s="589">
        <f>IFERROR(VLOOKUP(N25,'Criterios de priorización'!$E$3:$F$4,2,FALSE)*'Criterios de priorización'!$D$3,0)+IFERROR(VLOOKUP(Q25,'Criterios de priorización'!$E$5:$F$8,2,FALSE)*'Criterios de priorización'!$D$5,0)+IFERROR(VLOOKUP(X25,'Criterios de priorización'!$E$9:$F$12,2,FALSE)*'Criterios de priorización'!$D$9,0)+IFERROR(VLOOKUP(V25,'Criterios de priorización'!$E$13:$F$18,2,FALSE)*'Criterios de priorización'!$D$13,0)+IFERROR(VLOOKUP(U25,'Criterios de priorización'!$E$19:$F$22,2,FALSE)*'Criterios de priorización'!$D$19,0)</f>
        <v>2.1</v>
      </c>
      <c r="AB25" s="147" t="s">
        <v>70</v>
      </c>
      <c r="AC25" s="147" t="s">
        <v>1092</v>
      </c>
      <c r="AD25" s="151">
        <v>46315</v>
      </c>
      <c r="AE25" s="147" t="s">
        <v>3</v>
      </c>
      <c r="AF25" s="151">
        <v>46044</v>
      </c>
      <c r="AG25" s="151"/>
      <c r="AH25" s="147">
        <v>4</v>
      </c>
      <c r="AI25" s="148"/>
      <c r="AJ25" s="149">
        <v>65000</v>
      </c>
      <c r="AK25" s="150" t="s">
        <v>2306</v>
      </c>
      <c r="AL25" s="149" t="s">
        <v>592</v>
      </c>
      <c r="AM25" s="147" t="s">
        <v>535</v>
      </c>
      <c r="AN25" s="147" t="s">
        <v>15</v>
      </c>
      <c r="AO25" s="147" t="s">
        <v>2102</v>
      </c>
      <c r="AP25" s="147" t="s">
        <v>2307</v>
      </c>
      <c r="AQ25" s="225"/>
      <c r="AR25" s="225"/>
      <c r="AS25" s="233"/>
      <c r="AT25" s="232"/>
      <c r="AU25" s="225"/>
      <c r="AV25" s="225"/>
      <c r="AW25" s="225"/>
      <c r="AX25" s="225"/>
      <c r="AY25" s="225"/>
      <c r="AZ25" s="225"/>
      <c r="BA25" s="225"/>
      <c r="BB25" s="91"/>
      <c r="BC25" s="92"/>
    </row>
  </sheetData>
  <sheetProtection algorithmName="SHA-512" hashValue="5jTJLOtK6M/RCrp+jquaJBFVEki/siV2V4ZKM7KLELSCWABd9huLS4DGEfeNtzIl9ZHcIQlz6im0Hul9bCmAoA==" saltValue="sCjkwfZ47jDyPHzLSiRL2A=="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
  </protectedRanges>
  <autoFilter ref="A1:BC9" xr:uid="{CC9C5CF8-0000-496B-A2C3-C328268A9AD7}"/>
  <dataValidations count="5">
    <dataValidation type="list" allowBlank="1" showInputMessage="1" showErrorMessage="1" errorTitle="Valor no válido" error="Por favor seleccione una opción de la lista: Pendiente, En proceso, Finalizado o Incompleto" sqref="AO19" xr:uid="{CF097919-7602-4C6E-99AE-619943C08A4C}">
      <formula1>"Pendiente,En proceso,Finalizado,Incompleto"</formula1>
    </dataValidation>
    <dataValidation type="list" allowBlank="1" showInputMessage="1" showErrorMessage="1" sqref="AE19" xr:uid="{C0B78189-35FE-4713-BAB0-E8CCF5173127}">
      <formula1>ComplejidadEstimación</formula1>
    </dataValidation>
    <dataValidation type="list" allowBlank="1" showInputMessage="1" showErrorMessage="1" errorTitle="Valor no válido" error="Por favor seleccione una opción de la lista: Pendiente o Finalizado" sqref="AZ2:AZ6" xr:uid="{5217728F-F46E-48D3-8519-B9F7DF46E9D4}">
      <formula1>"Pendiente,Finalizado"</formula1>
    </dataValidation>
    <dataValidation type="list" allowBlank="1" showInputMessage="1" showErrorMessage="1" errorTitle="Valor no válido" error="Por favor seleccione una opción de la lista: Baja o Media." sqref="AR2:AR6" xr:uid="{F4602CDB-008B-49B8-8A9D-013CB5C8ACBB}">
      <formula1>"Baja,Media"</formula1>
    </dataValidation>
    <dataValidation type="list" allowBlank="1" showInputMessage="1" showErrorMessage="1" errorTitle="Valor no válido" error="Por favor seleccione una opción de la lista desplegable." sqref="AQ2:AQ6" xr:uid="{87356026-967F-4A0D-A9C0-B0574FCA2933}">
      <formula1>"Estimación incompleta,Ajuste del alcance,Otro"</formula1>
    </dataValidation>
  </dataValidations>
  <hyperlinks>
    <hyperlink ref="K16" r:id="rId1" display="https://educorpperu.sharepoint.com/sites/ITCS/Documentos%20compartidos/Aplicaciones/Microsoft%20Forms/REGISTRO%20DE%20INICIATIVAS%20-%20GESTI%C3%93N%20DE%20LA%20DEMANDA%20V3/Aprobaci%C3%B3n%20de%20la%20iniciativa%20por%20el%20VP%20del%20%C3%A1rea%20sol/Aprobaci%C3%B3n_Oscar%20Porras%20Cardena.pdf" xr:uid="{72CA0C96-7CC2-40C4-AC35-51363F9A718D}"/>
    <hyperlink ref="Z16" r:id="rId2" xr:uid="{4F37B1F4-B4E0-4CCA-AFCB-B8803BDA9D90}"/>
    <hyperlink ref="Z19" r:id="rId3" display="'https://educorpperu-my.sharepoint.com/personal/diana_zapata_laureate_pe1/Documents/Aplicaciones/Microsoft%20Forms/REGISTRO%20DE%20INICIATIVAS/Pregunta/Roadmap%20Horacius%20fase%20II%20Per%C3%BA%20(propuesta)_Ronald%20Benites%20Vilch.pdf" xr:uid="{BB920D25-C00D-4CF7-81A5-60FE8E379C5E}"/>
  </hyperlink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EB11F-92C2-49BC-B4DE-E9A1371879BB}">
  <sheetPr>
    <tabColor theme="4" tint="-0.249977111117893"/>
  </sheetPr>
  <dimension ref="A1:BE42"/>
  <sheetViews>
    <sheetView zoomScale="70" zoomScaleNormal="70" workbookViewId="0">
      <pane xSplit="5" ySplit="1" topLeftCell="Z3" activePane="bottomRight" state="frozen"/>
      <selection pane="bottomRight" activeCell="AA4" sqref="AA4"/>
      <selection pane="bottomLeft" activeCell="A3" sqref="A3"/>
      <selection pane="topRight" activeCell="F1" sqref="F1"/>
    </sheetView>
  </sheetViews>
  <sheetFormatPr defaultColWidth="115.42578125" defaultRowHeight="15" customHeight="1"/>
  <cols>
    <col min="1" max="1" width="6.140625" style="9" customWidth="1"/>
    <col min="2" max="2" width="13.42578125" style="80" hidden="1" customWidth="1"/>
    <col min="3" max="3" width="19.42578125" style="80" hidden="1" customWidth="1"/>
    <col min="4" max="4" width="8.28515625" style="9" customWidth="1"/>
    <col min="5" max="5" width="17" style="9" customWidth="1"/>
    <col min="6" max="6" width="31.140625" style="9" customWidth="1"/>
    <col min="7" max="7" width="51" style="105" customWidth="1"/>
    <col min="8" max="8" width="17.42578125" style="9" customWidth="1"/>
    <col min="9" max="9" width="32.85546875" style="9" customWidth="1"/>
    <col min="10" max="11" width="42" style="9" customWidth="1"/>
    <col min="12" max="12" width="19" style="9" customWidth="1"/>
    <col min="13" max="13" width="19" style="44" customWidth="1"/>
    <col min="14" max="14" width="22.140625" style="9" customWidth="1"/>
    <col min="15" max="16" width="20.85546875" style="9" customWidth="1"/>
    <col min="17" max="17" width="19" style="9" customWidth="1"/>
    <col min="18" max="19" width="61.42578125" style="9" customWidth="1"/>
    <col min="20" max="20" width="54.140625" style="9" customWidth="1"/>
    <col min="21" max="21" width="66" style="9" customWidth="1"/>
    <col min="22" max="22" width="25.140625" style="9" customWidth="1"/>
    <col min="23" max="23" width="16.85546875" style="9" customWidth="1"/>
    <col min="24" max="24" width="44.28515625" style="9" customWidth="1"/>
    <col min="25" max="25" width="60.7109375" style="9" customWidth="1"/>
    <col min="26" max="26" width="63.140625" style="51" customWidth="1"/>
    <col min="27" max="27" width="13.7109375" style="51" customWidth="1"/>
    <col min="28" max="29" width="13.42578125" style="9" customWidth="1"/>
    <col min="30" max="30" width="20" style="9" customWidth="1"/>
    <col min="31" max="31" width="16.42578125" style="9" customWidth="1"/>
    <col min="32" max="32" width="17.140625" style="9" customWidth="1"/>
    <col min="33" max="33" width="15.42578125" style="9" customWidth="1"/>
    <col min="34" max="34" width="18.28515625" style="45" customWidth="1"/>
    <col min="35" max="35" width="21.85546875" style="9" bestFit="1" customWidth="1"/>
    <col min="36" max="36" width="21.85546875" style="9" customWidth="1"/>
    <col min="37" max="37" width="50.42578125" style="9" customWidth="1"/>
    <col min="38" max="38" width="17.42578125" style="9" customWidth="1"/>
    <col min="39" max="41" width="20.85546875" style="9" customWidth="1"/>
    <col min="42" max="42" width="31.42578125" style="9"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5" width="39.42578125" style="9" customWidth="1"/>
    <col min="56" max="56" width="39.42578125" style="51" customWidth="1"/>
    <col min="57" max="57" width="39.42578125" style="55" customWidth="1"/>
    <col min="58" max="58" width="39.42578125" style="9" customWidth="1"/>
    <col min="59" max="16384" width="115.42578125" style="9"/>
  </cols>
  <sheetData>
    <row r="1" spans="1:57" s="45" customFormat="1" ht="43.5">
      <c r="A1" s="83" t="s">
        <v>82</v>
      </c>
      <c r="B1" s="84" t="s">
        <v>83</v>
      </c>
      <c r="C1" s="84" t="s">
        <v>84</v>
      </c>
      <c r="D1" s="83" t="s">
        <v>85</v>
      </c>
      <c r="E1" s="83" t="s">
        <v>86</v>
      </c>
      <c r="F1" s="83" t="s">
        <v>87</v>
      </c>
      <c r="G1" s="83" t="s">
        <v>88</v>
      </c>
      <c r="H1" s="83" t="s">
        <v>89</v>
      </c>
      <c r="I1" s="83" t="s">
        <v>90</v>
      </c>
      <c r="J1" s="155" t="s">
        <v>91</v>
      </c>
      <c r="K1" s="83" t="s">
        <v>562</v>
      </c>
      <c r="L1" s="155" t="s">
        <v>51</v>
      </c>
      <c r="M1" s="155" t="s">
        <v>93</v>
      </c>
      <c r="N1" s="83" t="s">
        <v>11</v>
      </c>
      <c r="O1" s="83" t="s">
        <v>563</v>
      </c>
      <c r="P1" s="83" t="s">
        <v>95</v>
      </c>
      <c r="Q1" s="155" t="s">
        <v>16</v>
      </c>
      <c r="R1" s="83" t="s">
        <v>96</v>
      </c>
      <c r="S1" s="83" t="s">
        <v>97</v>
      </c>
      <c r="T1" s="155" t="s">
        <v>98</v>
      </c>
      <c r="U1" s="155" t="s">
        <v>38</v>
      </c>
      <c r="V1" s="83" t="s">
        <v>29</v>
      </c>
      <c r="W1" s="83" t="s">
        <v>564</v>
      </c>
      <c r="X1" s="83" t="s">
        <v>1145</v>
      </c>
      <c r="Y1" s="83" t="s">
        <v>100</v>
      </c>
      <c r="Z1" s="101" t="s">
        <v>565</v>
      </c>
      <c r="AA1" s="101" t="s">
        <v>102</v>
      </c>
      <c r="AB1" s="99" t="s">
        <v>49</v>
      </c>
      <c r="AC1" s="99" t="s">
        <v>471</v>
      </c>
      <c r="AD1" s="128" t="s">
        <v>472</v>
      </c>
      <c r="AE1" s="118" t="s">
        <v>473</v>
      </c>
      <c r="AF1" s="100" t="s">
        <v>474</v>
      </c>
      <c r="AG1" s="100" t="s">
        <v>475</v>
      </c>
      <c r="AH1" s="118" t="s">
        <v>476</v>
      </c>
      <c r="AI1" s="120" t="s">
        <v>477</v>
      </c>
      <c r="AJ1" s="121" t="s">
        <v>478</v>
      </c>
      <c r="AK1" s="118" t="s">
        <v>479</v>
      </c>
      <c r="AL1" s="118" t="s">
        <v>480</v>
      </c>
      <c r="AM1" s="118" t="s">
        <v>2308</v>
      </c>
      <c r="AN1" s="90" t="s">
        <v>571</v>
      </c>
      <c r="AO1" s="118" t="s">
        <v>482</v>
      </c>
      <c r="AP1" s="118" t="s">
        <v>483</v>
      </c>
      <c r="AQ1" s="229" t="s">
        <v>2085</v>
      </c>
      <c r="AR1" s="229" t="s">
        <v>566</v>
      </c>
      <c r="AS1" s="229" t="s">
        <v>2086</v>
      </c>
      <c r="AT1" s="231" t="s">
        <v>2087</v>
      </c>
      <c r="AU1" s="235" t="s">
        <v>476</v>
      </c>
      <c r="AV1" s="236" t="s">
        <v>568</v>
      </c>
      <c r="AW1" s="235" t="s">
        <v>569</v>
      </c>
      <c r="AX1" s="235" t="s">
        <v>480</v>
      </c>
      <c r="AY1" s="235" t="s">
        <v>2088</v>
      </c>
      <c r="AZ1" s="235" t="s">
        <v>2089</v>
      </c>
      <c r="BA1" s="235" t="s">
        <v>483</v>
      </c>
      <c r="BB1" s="123" t="s">
        <v>2309</v>
      </c>
      <c r="BC1" s="123" t="s">
        <v>483</v>
      </c>
      <c r="BD1" s="156" t="s">
        <v>2310</v>
      </c>
      <c r="BE1" s="156" t="s">
        <v>2311</v>
      </c>
    </row>
    <row r="2" spans="1:57" ht="77.25" customHeight="1">
      <c r="A2" s="135">
        <v>139</v>
      </c>
      <c r="B2" s="143">
        <v>46149.750567129602</v>
      </c>
      <c r="C2" s="143">
        <v>46149.757731481499</v>
      </c>
      <c r="D2" s="135" t="s">
        <v>2312</v>
      </c>
      <c r="E2" s="135" t="s">
        <v>2313</v>
      </c>
      <c r="F2" s="135" t="s">
        <v>2314</v>
      </c>
      <c r="G2" s="135" t="s">
        <v>2315</v>
      </c>
      <c r="H2" s="135" t="s">
        <v>159</v>
      </c>
      <c r="I2" s="135" t="s">
        <v>516</v>
      </c>
      <c r="J2" s="341" t="s">
        <v>2316</v>
      </c>
      <c r="K2" s="135" t="s">
        <v>2317</v>
      </c>
      <c r="L2" s="143" t="s">
        <v>57</v>
      </c>
      <c r="M2" s="143">
        <v>46265</v>
      </c>
      <c r="N2" s="135" t="s">
        <v>15</v>
      </c>
      <c r="O2" s="135">
        <v>0</v>
      </c>
      <c r="P2" s="135"/>
      <c r="Q2" s="157" t="s">
        <v>111</v>
      </c>
      <c r="R2" s="135" t="s">
        <v>2318</v>
      </c>
      <c r="S2" s="135" t="s">
        <v>2319</v>
      </c>
      <c r="T2" s="135" t="s">
        <v>2320</v>
      </c>
      <c r="U2" s="157" t="s">
        <v>37</v>
      </c>
      <c r="V2" s="135" t="s">
        <v>36</v>
      </c>
      <c r="W2" s="135" t="s">
        <v>494</v>
      </c>
      <c r="X2" s="157" t="s">
        <v>25</v>
      </c>
      <c r="Y2" s="135" t="s">
        <v>2321</v>
      </c>
      <c r="Z2" s="135" t="s">
        <v>2322</v>
      </c>
      <c r="AA2" s="135">
        <v>2.15</v>
      </c>
      <c r="AB2" s="147" t="s">
        <v>56</v>
      </c>
      <c r="AC2" s="147" t="s">
        <v>498</v>
      </c>
      <c r="AD2" s="151">
        <v>46154</v>
      </c>
      <c r="AE2" s="147" t="s">
        <v>2</v>
      </c>
      <c r="AF2" s="151">
        <v>46171</v>
      </c>
      <c r="AG2" s="151">
        <v>46178</v>
      </c>
      <c r="AH2" s="147">
        <v>7</v>
      </c>
      <c r="AI2" s="148" t="s">
        <v>2323</v>
      </c>
      <c r="AJ2" s="149">
        <v>388672</v>
      </c>
      <c r="AK2" s="150"/>
      <c r="AL2" s="149" t="s">
        <v>1226</v>
      </c>
      <c r="AM2" s="147" t="s">
        <v>535</v>
      </c>
      <c r="AN2" s="147"/>
      <c r="AO2" s="147" t="s">
        <v>964</v>
      </c>
      <c r="AP2" s="147" t="s">
        <v>2324</v>
      </c>
      <c r="AQ2" s="225"/>
      <c r="AR2" s="225"/>
      <c r="AS2" s="225"/>
      <c r="AT2" s="232" t="s">
        <v>510</v>
      </c>
      <c r="AU2" s="225"/>
      <c r="AV2" s="225"/>
      <c r="AW2" s="225"/>
      <c r="AX2" s="225"/>
      <c r="AY2" s="225"/>
      <c r="AZ2" s="225"/>
      <c r="BA2" s="225"/>
      <c r="BB2" s="151" t="s">
        <v>536</v>
      </c>
      <c r="BC2" s="147"/>
      <c r="BD2" s="158"/>
      <c r="BE2" s="158"/>
    </row>
    <row r="3" spans="1:57" ht="77.25" customHeight="1">
      <c r="A3" s="135">
        <v>306</v>
      </c>
      <c r="B3" s="143">
        <v>46224.414224537002</v>
      </c>
      <c r="C3" s="143">
        <v>46224.425798611097</v>
      </c>
      <c r="D3" s="135" t="s">
        <v>403</v>
      </c>
      <c r="E3" s="135" t="s">
        <v>404</v>
      </c>
      <c r="F3" s="135" t="s">
        <v>2325</v>
      </c>
      <c r="G3" s="135" t="s">
        <v>2326</v>
      </c>
      <c r="H3" s="135" t="s">
        <v>159</v>
      </c>
      <c r="I3" s="135" t="s">
        <v>160</v>
      </c>
      <c r="J3" s="157" t="s">
        <v>1041</v>
      </c>
      <c r="K3" s="135" t="s">
        <v>2327</v>
      </c>
      <c r="L3" s="143" t="s">
        <v>59</v>
      </c>
      <c r="M3" s="143">
        <v>46235</v>
      </c>
      <c r="N3" s="135" t="s">
        <v>15</v>
      </c>
      <c r="O3" s="135">
        <v>0</v>
      </c>
      <c r="P3" s="135">
        <v>0</v>
      </c>
      <c r="Q3" s="157" t="s">
        <v>18</v>
      </c>
      <c r="R3" s="135" t="s">
        <v>2328</v>
      </c>
      <c r="S3" s="135" t="s">
        <v>2329</v>
      </c>
      <c r="T3" s="135" t="s">
        <v>2330</v>
      </c>
      <c r="U3" s="157" t="s">
        <v>44</v>
      </c>
      <c r="V3" s="135" t="s">
        <v>37</v>
      </c>
      <c r="W3" s="135" t="s">
        <v>15</v>
      </c>
      <c r="X3" s="157" t="s">
        <v>28</v>
      </c>
      <c r="Y3" s="135" t="s">
        <v>2331</v>
      </c>
      <c r="Z3" s="135" t="s">
        <v>2332</v>
      </c>
      <c r="AA3" s="135">
        <v>1.8</v>
      </c>
      <c r="AB3" s="147" t="s">
        <v>64</v>
      </c>
      <c r="AC3" s="147" t="s">
        <v>498</v>
      </c>
      <c r="AD3" s="151">
        <v>46225</v>
      </c>
      <c r="AE3" s="147" t="s">
        <v>3</v>
      </c>
      <c r="AF3" s="151">
        <v>46227</v>
      </c>
      <c r="AG3" s="151">
        <v>46241</v>
      </c>
      <c r="AH3" s="147" t="s">
        <v>1224</v>
      </c>
      <c r="AI3" s="148">
        <v>1699.2</v>
      </c>
      <c r="AJ3" s="149">
        <v>5947.2</v>
      </c>
      <c r="AK3" s="150" t="s">
        <v>2333</v>
      </c>
      <c r="AL3" s="149" t="s">
        <v>592</v>
      </c>
      <c r="AM3" s="147" t="s">
        <v>825</v>
      </c>
      <c r="AN3" s="147" t="s">
        <v>15</v>
      </c>
      <c r="AO3" s="147" t="s">
        <v>2334</v>
      </c>
      <c r="AP3" s="147"/>
      <c r="AQ3" s="225"/>
      <c r="AR3" s="225"/>
      <c r="AS3" s="225"/>
      <c r="AT3" s="232" t="s">
        <v>510</v>
      </c>
      <c r="AU3" s="225"/>
      <c r="AV3" s="225"/>
      <c r="AW3" s="225"/>
      <c r="AX3" s="225"/>
      <c r="AY3" s="225"/>
      <c r="AZ3" s="225"/>
      <c r="BA3" s="225"/>
      <c r="BB3" s="151" t="s">
        <v>536</v>
      </c>
      <c r="BC3" s="147"/>
      <c r="BD3" s="158"/>
      <c r="BE3" s="158"/>
    </row>
    <row r="4" spans="1:57" ht="136.5" customHeight="1">
      <c r="A4" s="135">
        <v>257</v>
      </c>
      <c r="B4" s="143">
        <v>46203.495949074102</v>
      </c>
      <c r="C4" s="143">
        <v>46203.499293981498</v>
      </c>
      <c r="D4" s="135" t="s">
        <v>794</v>
      </c>
      <c r="E4" s="135" t="s">
        <v>795</v>
      </c>
      <c r="F4" s="135" t="s">
        <v>2335</v>
      </c>
      <c r="G4" s="135" t="s">
        <v>2336</v>
      </c>
      <c r="H4" s="135" t="s">
        <v>134</v>
      </c>
      <c r="I4" s="135" t="s">
        <v>240</v>
      </c>
      <c r="J4" s="157" t="s">
        <v>798</v>
      </c>
      <c r="K4" s="135" t="s">
        <v>2337</v>
      </c>
      <c r="L4" s="143" t="s">
        <v>53</v>
      </c>
      <c r="M4" s="143">
        <v>46233</v>
      </c>
      <c r="N4" s="135" t="s">
        <v>15</v>
      </c>
      <c r="O4" s="135">
        <v>0</v>
      </c>
      <c r="P4" s="135">
        <v>0</v>
      </c>
      <c r="Q4" s="157" t="s">
        <v>111</v>
      </c>
      <c r="R4" s="135" t="s">
        <v>2335</v>
      </c>
      <c r="S4" s="135" t="s">
        <v>2338</v>
      </c>
      <c r="T4" s="135" t="s">
        <v>2339</v>
      </c>
      <c r="U4" s="157" t="s">
        <v>42</v>
      </c>
      <c r="V4" s="135" t="s">
        <v>36</v>
      </c>
      <c r="W4" s="135" t="s">
        <v>15</v>
      </c>
      <c r="X4" s="157" t="s">
        <v>26</v>
      </c>
      <c r="Y4" s="135" t="s">
        <v>2340</v>
      </c>
      <c r="Z4" s="135" t="s">
        <v>2341</v>
      </c>
      <c r="AA4" s="135">
        <v>1.5</v>
      </c>
      <c r="AB4" s="147" t="s">
        <v>62</v>
      </c>
      <c r="AC4" s="147" t="s">
        <v>498</v>
      </c>
      <c r="AD4" s="151">
        <v>46237</v>
      </c>
      <c r="AE4" s="147" t="s">
        <v>3</v>
      </c>
      <c r="AF4" s="151">
        <v>46237</v>
      </c>
      <c r="AG4" s="151">
        <v>46251</v>
      </c>
      <c r="AH4" s="147" t="s">
        <v>1224</v>
      </c>
      <c r="AI4" s="148">
        <v>1229.8591549295775</v>
      </c>
      <c r="AJ4" s="149">
        <v>4366</v>
      </c>
      <c r="AK4" s="150" t="s">
        <v>2342</v>
      </c>
      <c r="AL4" s="149" t="s">
        <v>604</v>
      </c>
      <c r="AM4" s="147" t="s">
        <v>963</v>
      </c>
      <c r="AN4" s="147" t="s">
        <v>536</v>
      </c>
      <c r="AO4" s="147" t="s">
        <v>2102</v>
      </c>
      <c r="AP4" s="147" t="s">
        <v>2343</v>
      </c>
      <c r="AQ4" s="225"/>
      <c r="AR4" s="225"/>
      <c r="AS4" s="233"/>
      <c r="AT4" s="232"/>
      <c r="AU4" s="225"/>
      <c r="AV4" s="225"/>
      <c r="AW4" s="225"/>
      <c r="AX4" s="225"/>
      <c r="AY4" s="225"/>
      <c r="AZ4" s="225"/>
      <c r="BA4" s="225"/>
      <c r="BB4" s="151" t="s">
        <v>536</v>
      </c>
      <c r="BC4" s="147"/>
      <c r="BD4" s="158"/>
      <c r="BE4" s="158"/>
    </row>
    <row r="5" spans="1:57" ht="15" customHeight="1">
      <c r="A5" s="135">
        <v>346</v>
      </c>
      <c r="B5" s="143">
        <v>46244.751030092601</v>
      </c>
      <c r="C5" s="143">
        <v>46244.756724537001</v>
      </c>
      <c r="D5" s="135" t="s">
        <v>167</v>
      </c>
      <c r="E5" s="135" t="s">
        <v>168</v>
      </c>
      <c r="F5" s="135" t="s">
        <v>425</v>
      </c>
      <c r="G5" s="135" t="s">
        <v>2344</v>
      </c>
      <c r="H5" s="135" t="s">
        <v>134</v>
      </c>
      <c r="I5" s="135" t="s">
        <v>122</v>
      </c>
      <c r="J5" s="157" t="s">
        <v>427</v>
      </c>
      <c r="K5" s="135" t="s">
        <v>2345</v>
      </c>
      <c r="L5" s="143" t="s">
        <v>59</v>
      </c>
      <c r="M5" s="143">
        <v>46265</v>
      </c>
      <c r="N5" s="135" t="s">
        <v>15</v>
      </c>
      <c r="O5" s="135">
        <v>0</v>
      </c>
      <c r="P5" s="135">
        <v>0</v>
      </c>
      <c r="Q5" s="157" t="s">
        <v>20</v>
      </c>
      <c r="R5" s="135" t="s">
        <v>2346</v>
      </c>
      <c r="S5" s="135" t="s">
        <v>2346</v>
      </c>
      <c r="T5" s="135" t="s">
        <v>430</v>
      </c>
      <c r="U5" s="157" t="s">
        <v>42</v>
      </c>
      <c r="V5" s="135" t="s">
        <v>32</v>
      </c>
      <c r="W5" s="135" t="s">
        <v>15</v>
      </c>
      <c r="X5" s="157" t="s">
        <v>28</v>
      </c>
      <c r="Y5" s="135" t="s">
        <v>431</v>
      </c>
      <c r="Z5" s="135" t="s">
        <v>2347</v>
      </c>
      <c r="AA5" s="135">
        <v>2.2999999999999998</v>
      </c>
      <c r="AB5" s="147" t="s">
        <v>55</v>
      </c>
      <c r="AC5" s="147" t="s">
        <v>498</v>
      </c>
      <c r="AD5" s="151">
        <v>46245</v>
      </c>
      <c r="AE5" s="147" t="s">
        <v>2</v>
      </c>
      <c r="AF5" s="151">
        <v>46254</v>
      </c>
      <c r="AG5" s="151">
        <v>46282</v>
      </c>
      <c r="AH5" s="147">
        <v>8</v>
      </c>
      <c r="AI5" s="148">
        <v>2721916</v>
      </c>
      <c r="AJ5" s="149">
        <v>9662801.8000000007</v>
      </c>
      <c r="AK5" s="150" t="s">
        <v>2348</v>
      </c>
      <c r="AL5" s="149" t="s">
        <v>2349</v>
      </c>
      <c r="AM5" s="147" t="s">
        <v>535</v>
      </c>
      <c r="AN5" s="147" t="s">
        <v>536</v>
      </c>
      <c r="AO5" s="147" t="s">
        <v>964</v>
      </c>
      <c r="AP5" s="147" t="s">
        <v>2350</v>
      </c>
      <c r="AQ5" s="225"/>
      <c r="AR5" s="225"/>
      <c r="AS5" s="233"/>
      <c r="AT5" s="232"/>
      <c r="AU5" s="225"/>
      <c r="AV5" s="225"/>
      <c r="AW5" s="225"/>
      <c r="AX5" s="225"/>
      <c r="AY5" s="225"/>
      <c r="AZ5" s="225"/>
      <c r="BA5" s="225"/>
      <c r="BB5" s="151" t="s">
        <v>536</v>
      </c>
      <c r="BC5" s="147"/>
      <c r="BD5" s="158"/>
      <c r="BE5" s="158"/>
    </row>
    <row r="6" spans="1:57" ht="15" customHeight="1">
      <c r="A6" s="135">
        <v>372</v>
      </c>
      <c r="B6" s="143">
        <v>46252.668969907398</v>
      </c>
      <c r="C6" s="143">
        <v>46252.674328703702</v>
      </c>
      <c r="D6" s="135" t="s">
        <v>167</v>
      </c>
      <c r="E6" s="135" t="s">
        <v>168</v>
      </c>
      <c r="F6" s="135" t="s">
        <v>434</v>
      </c>
      <c r="G6" s="135" t="s">
        <v>2344</v>
      </c>
      <c r="H6" s="135" t="s">
        <v>134</v>
      </c>
      <c r="I6" s="135" t="s">
        <v>122</v>
      </c>
      <c r="J6" s="157" t="s">
        <v>427</v>
      </c>
      <c r="K6" s="135" t="s">
        <v>2351</v>
      </c>
      <c r="L6" s="143" t="s">
        <v>59</v>
      </c>
      <c r="M6" s="143">
        <v>46447</v>
      </c>
      <c r="N6" s="135" t="s">
        <v>15</v>
      </c>
      <c r="O6" s="135">
        <v>0</v>
      </c>
      <c r="P6" s="135">
        <v>0</v>
      </c>
      <c r="Q6" s="157" t="s">
        <v>20</v>
      </c>
      <c r="R6" s="135" t="s">
        <v>2346</v>
      </c>
      <c r="S6" s="135" t="s">
        <v>2346</v>
      </c>
      <c r="T6" s="135" t="s">
        <v>2352</v>
      </c>
      <c r="U6" s="157" t="s">
        <v>42</v>
      </c>
      <c r="V6" s="135" t="s">
        <v>32</v>
      </c>
      <c r="W6" s="135" t="s">
        <v>15</v>
      </c>
      <c r="X6" s="157" t="s">
        <v>28</v>
      </c>
      <c r="Y6" s="135" t="s">
        <v>2353</v>
      </c>
      <c r="Z6" s="135" t="s">
        <v>2354</v>
      </c>
      <c r="AA6" s="135">
        <v>2.2999999999999998</v>
      </c>
      <c r="AB6" s="147" t="s">
        <v>55</v>
      </c>
      <c r="AC6" s="147" t="s">
        <v>498</v>
      </c>
      <c r="AD6" s="151">
        <v>46252</v>
      </c>
      <c r="AE6" s="147" t="s">
        <v>2</v>
      </c>
      <c r="AF6" s="151">
        <v>46254</v>
      </c>
      <c r="AG6" s="151">
        <v>46282</v>
      </c>
      <c r="AH6" s="147">
        <v>8</v>
      </c>
      <c r="AI6" s="148">
        <v>2538141</v>
      </c>
      <c r="AJ6" s="149">
        <v>9010400.5500000007</v>
      </c>
      <c r="AK6" s="150" t="s">
        <v>2348</v>
      </c>
      <c r="AL6" s="149" t="s">
        <v>2349</v>
      </c>
      <c r="AM6" s="147" t="s">
        <v>535</v>
      </c>
      <c r="AN6" s="147" t="s">
        <v>536</v>
      </c>
      <c r="AO6" s="147" t="s">
        <v>964</v>
      </c>
      <c r="AP6" s="147" t="s">
        <v>2355</v>
      </c>
      <c r="AQ6" s="225"/>
      <c r="AR6" s="225"/>
      <c r="AS6" s="233"/>
      <c r="AT6" s="232"/>
      <c r="AU6" s="225"/>
      <c r="AV6" s="225"/>
      <c r="AW6" s="225"/>
      <c r="AX6" s="225"/>
      <c r="AY6" s="225"/>
      <c r="AZ6" s="225"/>
      <c r="BA6" s="225"/>
      <c r="BB6" s="151" t="s">
        <v>536</v>
      </c>
      <c r="BC6" s="147"/>
      <c r="BD6" s="158"/>
      <c r="BE6" s="158"/>
    </row>
    <row r="7" spans="1:57" ht="30.75" customHeight="1">
      <c r="A7" s="135">
        <v>260</v>
      </c>
      <c r="B7" s="143">
        <v>46203.383495370399</v>
      </c>
      <c r="C7" s="143">
        <v>46203.733530092599</v>
      </c>
      <c r="D7" s="135" t="s">
        <v>2356</v>
      </c>
      <c r="E7" s="135" t="s">
        <v>2357</v>
      </c>
      <c r="F7" s="135" t="s">
        <v>2358</v>
      </c>
      <c r="G7" s="135" t="s">
        <v>2359</v>
      </c>
      <c r="H7" s="135" t="s">
        <v>159</v>
      </c>
      <c r="I7" s="135" t="s">
        <v>2360</v>
      </c>
      <c r="J7" s="157" t="s">
        <v>2361</v>
      </c>
      <c r="K7" s="135" t="s">
        <v>2362</v>
      </c>
      <c r="L7" s="143" t="s">
        <v>61</v>
      </c>
      <c r="M7" s="143">
        <v>46220</v>
      </c>
      <c r="N7" s="135" t="s">
        <v>15</v>
      </c>
      <c r="O7" s="135">
        <v>0</v>
      </c>
      <c r="P7" s="135">
        <v>0</v>
      </c>
      <c r="Q7" s="157" t="s">
        <v>18</v>
      </c>
      <c r="R7" s="135" t="s">
        <v>2363</v>
      </c>
      <c r="S7" s="135" t="s">
        <v>2364</v>
      </c>
      <c r="T7" s="135" t="s">
        <v>2365</v>
      </c>
      <c r="U7" s="157" t="s">
        <v>42</v>
      </c>
      <c r="V7" s="135" t="s">
        <v>36</v>
      </c>
      <c r="W7" s="135" t="s">
        <v>15</v>
      </c>
      <c r="X7" s="157" t="s">
        <v>28</v>
      </c>
      <c r="Y7" s="135" t="s">
        <v>2366</v>
      </c>
      <c r="Z7" s="135" t="s">
        <v>2367</v>
      </c>
      <c r="AA7" s="135">
        <v>2.7</v>
      </c>
      <c r="AB7" s="147" t="s">
        <v>56</v>
      </c>
      <c r="AC7" s="147" t="s">
        <v>498</v>
      </c>
      <c r="AD7" s="151">
        <v>46209</v>
      </c>
      <c r="AE7" s="147" t="s">
        <v>2</v>
      </c>
      <c r="AF7" s="151">
        <v>46216</v>
      </c>
      <c r="AG7" s="151">
        <v>46244</v>
      </c>
      <c r="AH7" s="147">
        <v>2.5</v>
      </c>
      <c r="AI7" s="148"/>
      <c r="AJ7" s="149">
        <v>20178.599999999999</v>
      </c>
      <c r="AK7" s="150" t="s">
        <v>2368</v>
      </c>
      <c r="AL7" s="149" t="s">
        <v>824</v>
      </c>
      <c r="AM7" s="147" t="s">
        <v>825</v>
      </c>
      <c r="AN7" s="147" t="s">
        <v>536</v>
      </c>
      <c r="AO7" s="147" t="s">
        <v>964</v>
      </c>
      <c r="AP7" s="147" t="s">
        <v>2369</v>
      </c>
      <c r="AQ7" s="225"/>
      <c r="AR7" s="225"/>
      <c r="AS7" s="233"/>
      <c r="AT7" s="232"/>
      <c r="AU7" s="225"/>
      <c r="AV7" s="225"/>
      <c r="AW7" s="225"/>
      <c r="AX7" s="225"/>
      <c r="AY7" s="225"/>
      <c r="AZ7" s="225"/>
      <c r="BA7" s="225"/>
      <c r="BB7" s="151" t="s">
        <v>536</v>
      </c>
      <c r="BC7" s="147"/>
      <c r="BD7" s="158"/>
      <c r="BE7" s="158"/>
    </row>
    <row r="8" spans="1:57" ht="66" customHeight="1">
      <c r="A8" s="135">
        <v>222</v>
      </c>
      <c r="B8" s="143">
        <v>46170.377951388902</v>
      </c>
      <c r="C8" s="143">
        <v>46170.668530092596</v>
      </c>
      <c r="D8" s="135" t="s">
        <v>204</v>
      </c>
      <c r="E8" s="135" t="s">
        <v>205</v>
      </c>
      <c r="F8" s="135" t="s">
        <v>2370</v>
      </c>
      <c r="G8" s="135" t="s">
        <v>2371</v>
      </c>
      <c r="H8" s="135" t="s">
        <v>159</v>
      </c>
      <c r="I8" s="135" t="s">
        <v>208</v>
      </c>
      <c r="J8" s="157" t="s">
        <v>2372</v>
      </c>
      <c r="K8" s="135" t="s">
        <v>2373</v>
      </c>
      <c r="L8" s="143" t="s">
        <v>54</v>
      </c>
      <c r="M8" s="143">
        <v>46356</v>
      </c>
      <c r="N8" s="135" t="s">
        <v>15</v>
      </c>
      <c r="O8" s="135">
        <v>0</v>
      </c>
      <c r="P8" s="135">
        <v>0</v>
      </c>
      <c r="Q8" s="157" t="s">
        <v>111</v>
      </c>
      <c r="R8" s="135" t="s">
        <v>2374</v>
      </c>
      <c r="S8" s="135" t="s">
        <v>2375</v>
      </c>
      <c r="T8" s="135" t="s">
        <v>2376</v>
      </c>
      <c r="U8" s="157" t="s">
        <v>42</v>
      </c>
      <c r="V8" s="135" t="s">
        <v>36</v>
      </c>
      <c r="W8" s="135" t="s">
        <v>15</v>
      </c>
      <c r="X8" s="157" t="s">
        <v>28</v>
      </c>
      <c r="Y8" s="135" t="s">
        <v>2377</v>
      </c>
      <c r="Z8" s="135" t="s">
        <v>2378</v>
      </c>
      <c r="AA8" s="135">
        <v>2.1</v>
      </c>
      <c r="AB8" s="147" t="s">
        <v>72</v>
      </c>
      <c r="AC8" s="147" t="s">
        <v>498</v>
      </c>
      <c r="AD8" s="151">
        <v>46181</v>
      </c>
      <c r="AE8" s="147" t="s">
        <v>2</v>
      </c>
      <c r="AF8" s="151">
        <v>46195</v>
      </c>
      <c r="AG8" s="151">
        <v>46254</v>
      </c>
      <c r="AH8" s="147">
        <v>5.0999999999999996</v>
      </c>
      <c r="AI8" s="148"/>
      <c r="AJ8" s="149">
        <v>148892.74</v>
      </c>
      <c r="AK8" s="150"/>
      <c r="AL8" s="149" t="s">
        <v>824</v>
      </c>
      <c r="AM8" s="147" t="s">
        <v>535</v>
      </c>
      <c r="AN8" s="147" t="s">
        <v>536</v>
      </c>
      <c r="AO8" s="147" t="s">
        <v>2102</v>
      </c>
      <c r="AP8" s="147" t="s">
        <v>2379</v>
      </c>
      <c r="AQ8" s="225"/>
      <c r="AR8" s="225"/>
      <c r="AS8" s="233"/>
      <c r="AT8" s="232"/>
      <c r="AU8" s="225"/>
      <c r="AV8" s="225"/>
      <c r="AW8" s="225"/>
      <c r="AX8" s="225"/>
      <c r="AY8" s="225"/>
      <c r="AZ8" s="225"/>
      <c r="BA8" s="225"/>
      <c r="BB8" s="151" t="s">
        <v>536</v>
      </c>
      <c r="BC8" s="147" t="s">
        <v>2380</v>
      </c>
      <c r="BD8" s="158"/>
      <c r="BE8" s="158"/>
    </row>
    <row r="9" spans="1:57" ht="68.25" customHeight="1">
      <c r="A9" s="135">
        <v>262</v>
      </c>
      <c r="B9" s="143">
        <v>46204.403275463003</v>
      </c>
      <c r="C9" s="143">
        <v>46204.477384259299</v>
      </c>
      <c r="D9" s="135" t="s">
        <v>1057</v>
      </c>
      <c r="E9" s="135" t="s">
        <v>1058</v>
      </c>
      <c r="F9" s="135" t="s">
        <v>2381</v>
      </c>
      <c r="G9" s="135" t="s">
        <v>2382</v>
      </c>
      <c r="H9" s="135" t="s">
        <v>134</v>
      </c>
      <c r="I9" s="135" t="s">
        <v>122</v>
      </c>
      <c r="J9" s="157" t="s">
        <v>2383</v>
      </c>
      <c r="K9" s="135" t="s">
        <v>2384</v>
      </c>
      <c r="L9" s="143" t="s">
        <v>59</v>
      </c>
      <c r="M9" s="143">
        <v>46231</v>
      </c>
      <c r="N9" s="135" t="s">
        <v>174</v>
      </c>
      <c r="O9" s="135" t="s">
        <v>2385</v>
      </c>
      <c r="P9" s="135" t="s">
        <v>2386</v>
      </c>
      <c r="Q9" s="157" t="s">
        <v>111</v>
      </c>
      <c r="R9" s="135" t="s">
        <v>2387</v>
      </c>
      <c r="S9" s="135" t="s">
        <v>2388</v>
      </c>
      <c r="T9" s="135" t="s">
        <v>2389</v>
      </c>
      <c r="U9" s="157" t="s">
        <v>42</v>
      </c>
      <c r="V9" s="135" t="s">
        <v>36</v>
      </c>
      <c r="W9" s="135" t="s">
        <v>15</v>
      </c>
      <c r="X9" s="157" t="s">
        <v>25</v>
      </c>
      <c r="Y9" s="135" t="s">
        <v>2390</v>
      </c>
      <c r="Z9" s="135" t="s">
        <v>2391</v>
      </c>
      <c r="AA9" s="135">
        <v>1.8</v>
      </c>
      <c r="AB9" s="147" t="s">
        <v>58</v>
      </c>
      <c r="AC9" s="147" t="s">
        <v>498</v>
      </c>
      <c r="AD9" s="151">
        <v>46204</v>
      </c>
      <c r="AE9" s="147" t="s">
        <v>3</v>
      </c>
      <c r="AF9" s="151">
        <v>46219</v>
      </c>
      <c r="AG9" s="151">
        <v>46233</v>
      </c>
      <c r="AH9" s="147">
        <v>3</v>
      </c>
      <c r="AI9" s="148"/>
      <c r="AJ9" s="149">
        <v>55000</v>
      </c>
      <c r="AK9" s="150" t="s">
        <v>2392</v>
      </c>
      <c r="AL9" s="149"/>
      <c r="AM9" s="147"/>
      <c r="AN9" s="147"/>
      <c r="AO9" s="147" t="s">
        <v>964</v>
      </c>
      <c r="AP9" s="147" t="s">
        <v>2393</v>
      </c>
      <c r="AQ9" s="225"/>
      <c r="AR9" s="225"/>
      <c r="AS9" s="233"/>
      <c r="AT9" s="232" t="s">
        <v>510</v>
      </c>
      <c r="AU9" s="225"/>
      <c r="AV9" s="225"/>
      <c r="AW9" s="225"/>
      <c r="AX9" s="225"/>
      <c r="AY9" s="225"/>
      <c r="AZ9" s="225"/>
      <c r="BA9" s="225"/>
      <c r="BB9" s="151" t="s">
        <v>536</v>
      </c>
      <c r="BC9" s="147" t="s">
        <v>2394</v>
      </c>
      <c r="BD9" s="158"/>
      <c r="BE9" s="158"/>
    </row>
    <row r="10" spans="1:57" ht="81.75" customHeight="1">
      <c r="A10" s="135">
        <v>241</v>
      </c>
      <c r="B10" s="143">
        <v>46190.5417592593</v>
      </c>
      <c r="C10" s="143">
        <v>46190.575937499998</v>
      </c>
      <c r="D10" s="135" t="s">
        <v>619</v>
      </c>
      <c r="E10" s="135" t="s">
        <v>620</v>
      </c>
      <c r="F10" s="135" t="s">
        <v>2395</v>
      </c>
      <c r="G10" s="135" t="s">
        <v>2396</v>
      </c>
      <c r="H10" s="135" t="s">
        <v>121</v>
      </c>
      <c r="I10" s="135" t="s">
        <v>108</v>
      </c>
      <c r="J10" s="157" t="s">
        <v>623</v>
      </c>
      <c r="K10" s="135" t="s">
        <v>2397</v>
      </c>
      <c r="L10" s="143" t="s">
        <v>61</v>
      </c>
      <c r="M10" s="143">
        <v>46219</v>
      </c>
      <c r="N10" s="135" t="s">
        <v>15</v>
      </c>
      <c r="O10" s="135">
        <v>0</v>
      </c>
      <c r="P10" s="135">
        <v>0</v>
      </c>
      <c r="Q10" s="157" t="s">
        <v>625</v>
      </c>
      <c r="R10" s="135" t="s">
        <v>2398</v>
      </c>
      <c r="S10" s="135" t="s">
        <v>2399</v>
      </c>
      <c r="T10" s="135" t="s">
        <v>2400</v>
      </c>
      <c r="U10" s="157" t="s">
        <v>44</v>
      </c>
      <c r="V10" s="135" t="s">
        <v>36</v>
      </c>
      <c r="W10" s="135" t="s">
        <v>15</v>
      </c>
      <c r="X10" s="157" t="s">
        <v>28</v>
      </c>
      <c r="Y10" s="135" t="s">
        <v>2401</v>
      </c>
      <c r="Z10" s="135" t="s">
        <v>2402</v>
      </c>
      <c r="AA10" s="135" t="s">
        <v>2403</v>
      </c>
      <c r="AB10" s="147" t="s">
        <v>58</v>
      </c>
      <c r="AC10" s="147" t="s">
        <v>498</v>
      </c>
      <c r="AD10" s="151">
        <v>46191</v>
      </c>
      <c r="AE10" s="147" t="s">
        <v>2</v>
      </c>
      <c r="AF10" s="151">
        <v>46202</v>
      </c>
      <c r="AG10" s="151">
        <v>46230</v>
      </c>
      <c r="AH10" s="147">
        <v>2</v>
      </c>
      <c r="AI10" s="148">
        <v>364.25</v>
      </c>
      <c r="AJ10" s="149">
        <v>1293.0874999999999</v>
      </c>
      <c r="AK10" s="150" t="s">
        <v>2404</v>
      </c>
      <c r="AL10" s="149" t="s">
        <v>2405</v>
      </c>
      <c r="AM10" s="147" t="s">
        <v>605</v>
      </c>
      <c r="AN10" s="147" t="s">
        <v>536</v>
      </c>
      <c r="AO10" s="147" t="s">
        <v>964</v>
      </c>
      <c r="AP10" s="147" t="s">
        <v>2406</v>
      </c>
      <c r="AQ10" s="225"/>
      <c r="AR10" s="225"/>
      <c r="AS10" s="233"/>
      <c r="AT10" s="232"/>
      <c r="AU10" s="225"/>
      <c r="AV10" s="225"/>
      <c r="AW10" s="225"/>
      <c r="AX10" s="225"/>
      <c r="AY10" s="225"/>
      <c r="AZ10" s="225"/>
      <c r="BA10" s="225"/>
      <c r="BB10" s="151" t="s">
        <v>536</v>
      </c>
      <c r="BC10" s="147"/>
      <c r="BD10" s="158"/>
      <c r="BE10" s="158"/>
    </row>
    <row r="11" spans="1:57" ht="46.5" customHeight="1">
      <c r="A11" s="135">
        <v>340</v>
      </c>
      <c r="B11" s="141">
        <v>46238.933425925898</v>
      </c>
      <c r="C11" s="141">
        <v>46239.404444444401</v>
      </c>
      <c r="D11" s="135" t="s">
        <v>794</v>
      </c>
      <c r="E11" s="135" t="s">
        <v>795</v>
      </c>
      <c r="F11" s="135" t="s">
        <v>2407</v>
      </c>
      <c r="G11" s="135" t="s">
        <v>2408</v>
      </c>
      <c r="H11" s="135" t="s">
        <v>121</v>
      </c>
      <c r="I11" s="135" t="s">
        <v>240</v>
      </c>
      <c r="J11" s="223" t="s">
        <v>279</v>
      </c>
      <c r="K11" s="135" t="s">
        <v>2409</v>
      </c>
      <c r="L11" s="141" t="s">
        <v>53</v>
      </c>
      <c r="M11" s="141">
        <v>46265</v>
      </c>
      <c r="N11" s="135" t="s">
        <v>15</v>
      </c>
      <c r="O11" s="135">
        <v>0</v>
      </c>
      <c r="P11" s="135">
        <v>0</v>
      </c>
      <c r="Q11" s="177" t="s">
        <v>111</v>
      </c>
      <c r="R11" s="135" t="s">
        <v>2410</v>
      </c>
      <c r="S11" s="135" t="s">
        <v>2411</v>
      </c>
      <c r="T11" s="135" t="s">
        <v>2412</v>
      </c>
      <c r="U11" s="135" t="s">
        <v>42</v>
      </c>
      <c r="V11" s="161" t="s">
        <v>36</v>
      </c>
      <c r="W11" s="135" t="s">
        <v>15</v>
      </c>
      <c r="X11" s="160" t="s">
        <v>26</v>
      </c>
      <c r="Y11" s="135" t="s">
        <v>2413</v>
      </c>
      <c r="Z11" s="145" t="s">
        <v>2414</v>
      </c>
      <c r="AA11" s="145">
        <v>1.5</v>
      </c>
      <c r="AB11" s="147" t="s">
        <v>62</v>
      </c>
      <c r="AC11" s="147" t="s">
        <v>498</v>
      </c>
      <c r="AD11" s="151">
        <v>46244</v>
      </c>
      <c r="AE11" s="147" t="s">
        <v>2</v>
      </c>
      <c r="AF11" s="151">
        <v>46244</v>
      </c>
      <c r="AG11" s="151">
        <v>46272</v>
      </c>
      <c r="AH11" s="147">
        <v>1</v>
      </c>
      <c r="AI11" s="148">
        <v>3500</v>
      </c>
      <c r="AJ11" s="149">
        <v>12425</v>
      </c>
      <c r="AK11" s="150" t="s">
        <v>2415</v>
      </c>
      <c r="AL11" s="149" t="s">
        <v>604</v>
      </c>
      <c r="AM11" s="147" t="s">
        <v>963</v>
      </c>
      <c r="AN11" s="147" t="s">
        <v>14</v>
      </c>
      <c r="AO11" s="147" t="s">
        <v>964</v>
      </c>
      <c r="AP11" s="147" t="s">
        <v>2416</v>
      </c>
      <c r="AQ11" s="225"/>
      <c r="AR11" s="225"/>
      <c r="AS11" s="233"/>
      <c r="AT11" s="232"/>
      <c r="AU11" s="225"/>
      <c r="AV11" s="225"/>
      <c r="AW11" s="225"/>
      <c r="AX11" s="225"/>
      <c r="AY11" s="225"/>
      <c r="AZ11" s="225"/>
      <c r="BA11" s="225"/>
      <c r="BB11" s="151" t="s">
        <v>536</v>
      </c>
      <c r="BC11" s="147"/>
      <c r="BD11" s="158"/>
      <c r="BE11" s="158"/>
    </row>
    <row r="12" spans="1:57" ht="36" customHeight="1"/>
    <row r="13" spans="1:57" ht="15" customHeight="1">
      <c r="AQ13" s="225"/>
      <c r="AR13" s="225"/>
      <c r="AS13" s="225"/>
      <c r="AT13" s="233" t="str">
        <f t="shared" ref="AT13:AT21" si="0">IF(OR(AR13="",AS13=""),"",TEXT(WORKDAY(AS13,IF(AR13="Baja",3,IF(AR13="Media",5,0))),"dd-mmm"))</f>
        <v/>
      </c>
      <c r="AU13" s="225"/>
      <c r="AV13" s="225"/>
      <c r="AW13" s="225"/>
      <c r="AX13" s="225"/>
      <c r="AY13" s="225"/>
      <c r="AZ13" s="225"/>
      <c r="BA13" s="225"/>
    </row>
    <row r="14" spans="1:57" ht="15" customHeight="1">
      <c r="AQ14" s="225"/>
      <c r="AR14" s="225"/>
      <c r="AS14" s="225"/>
      <c r="AT14" s="233" t="str">
        <f t="shared" si="0"/>
        <v/>
      </c>
      <c r="AU14" s="225"/>
      <c r="AV14" s="225"/>
      <c r="AW14" s="225"/>
      <c r="AX14" s="225"/>
      <c r="AY14" s="225"/>
      <c r="AZ14" s="225"/>
      <c r="BA14" s="225"/>
    </row>
    <row r="15" spans="1:57" ht="15" customHeight="1">
      <c r="AQ15" s="225"/>
      <c r="AR15" s="225"/>
      <c r="AS15" s="225"/>
      <c r="AT15" s="233" t="str">
        <f t="shared" si="0"/>
        <v/>
      </c>
      <c r="AU15" s="225"/>
      <c r="AV15" s="225"/>
      <c r="AW15" s="225"/>
      <c r="AX15" s="225"/>
      <c r="AY15" s="225"/>
      <c r="AZ15" s="225"/>
      <c r="BA15" s="225"/>
    </row>
    <row r="16" spans="1:57" ht="15" customHeight="1">
      <c r="AQ16" s="225"/>
      <c r="AR16" s="225"/>
      <c r="AS16" s="225"/>
      <c r="AT16" s="233" t="str">
        <f t="shared" si="0"/>
        <v/>
      </c>
      <c r="AU16" s="225"/>
      <c r="AV16" s="225"/>
      <c r="AW16" s="225"/>
      <c r="AX16" s="225"/>
      <c r="AY16" s="225"/>
      <c r="AZ16" s="225"/>
      <c r="BA16" s="225"/>
    </row>
    <row r="17" spans="43:53" ht="15" customHeight="1">
      <c r="AQ17" s="225"/>
      <c r="AR17" s="225"/>
      <c r="AS17" s="225"/>
      <c r="AT17" s="233" t="str">
        <f t="shared" si="0"/>
        <v/>
      </c>
      <c r="AU17" s="225"/>
      <c r="AV17" s="225"/>
      <c r="AW17" s="225"/>
      <c r="AX17" s="225"/>
      <c r="AY17" s="225"/>
      <c r="AZ17" s="225"/>
      <c r="BA17" s="225"/>
    </row>
    <row r="18" spans="43:53" ht="15" customHeight="1">
      <c r="AQ18" s="225"/>
      <c r="AR18" s="225"/>
      <c r="AS18" s="225"/>
      <c r="AT18" s="233" t="str">
        <f t="shared" si="0"/>
        <v/>
      </c>
      <c r="AU18" s="225"/>
      <c r="AV18" s="225"/>
      <c r="AW18" s="225"/>
      <c r="AX18" s="225"/>
      <c r="AY18" s="225"/>
      <c r="AZ18" s="225"/>
      <c r="BA18" s="225"/>
    </row>
    <row r="19" spans="43:53" ht="15" customHeight="1">
      <c r="AQ19" s="225"/>
      <c r="AR19" s="225"/>
      <c r="AS19" s="225"/>
      <c r="AT19" s="233" t="str">
        <f t="shared" si="0"/>
        <v/>
      </c>
      <c r="AU19" s="225"/>
      <c r="AV19" s="225"/>
      <c r="AW19" s="225"/>
      <c r="AX19" s="225"/>
      <c r="AY19" s="225"/>
      <c r="AZ19" s="225"/>
      <c r="BA19" s="225"/>
    </row>
    <row r="20" spans="43:53" ht="15" customHeight="1">
      <c r="AQ20" s="225"/>
      <c r="AR20" s="225"/>
      <c r="AS20" s="225"/>
      <c r="AT20" s="233" t="str">
        <f t="shared" si="0"/>
        <v/>
      </c>
      <c r="AU20" s="225"/>
      <c r="AV20" s="225"/>
      <c r="AW20" s="225"/>
      <c r="AX20" s="225"/>
      <c r="AY20" s="225"/>
      <c r="AZ20" s="225"/>
      <c r="BA20" s="225"/>
    </row>
    <row r="21" spans="43:53" ht="15" customHeight="1">
      <c r="AQ21" s="225"/>
      <c r="AR21" s="225"/>
      <c r="AS21" s="225"/>
      <c r="AT21" s="233" t="str">
        <f t="shared" si="0"/>
        <v/>
      </c>
      <c r="AU21" s="225"/>
      <c r="AV21" s="225"/>
      <c r="AW21" s="225"/>
      <c r="AX21" s="225"/>
      <c r="AY21" s="225"/>
      <c r="AZ21" s="225"/>
      <c r="BA21" s="225"/>
    </row>
    <row r="22" spans="43:53" ht="15" customHeight="1">
      <c r="AQ22" s="225"/>
      <c r="AR22" s="225"/>
      <c r="AS22" s="225"/>
      <c r="AT22" s="233" t="str">
        <f t="shared" ref="AT22:AT42" si="1">IF(OR(AR22="",AS22=""),"",TEXT(WORKDAY(AS22,IF(AR22="Baja",3,IF(AR22="Media",5,0))),"dd-mmm"))</f>
        <v/>
      </c>
      <c r="AU22" s="225"/>
      <c r="AV22" s="225"/>
      <c r="AW22" s="225"/>
      <c r="AX22" s="225"/>
      <c r="AY22" s="225"/>
      <c r="AZ22" s="225"/>
      <c r="BA22" s="225"/>
    </row>
    <row r="23" spans="43:53" ht="15" customHeight="1">
      <c r="AQ23" s="225"/>
      <c r="AR23" s="225"/>
      <c r="AS23" s="225"/>
      <c r="AT23" s="233" t="str">
        <f t="shared" si="1"/>
        <v/>
      </c>
      <c r="AU23" s="225"/>
      <c r="AV23" s="225"/>
      <c r="AW23" s="225"/>
      <c r="AX23" s="225"/>
      <c r="AY23" s="225"/>
      <c r="AZ23" s="225"/>
      <c r="BA23" s="225"/>
    </row>
    <row r="24" spans="43:53" ht="15" customHeight="1">
      <c r="AQ24" s="225"/>
      <c r="AR24" s="225"/>
      <c r="AS24" s="225"/>
      <c r="AT24" s="233" t="str">
        <f t="shared" si="1"/>
        <v/>
      </c>
      <c r="AU24" s="225"/>
      <c r="AV24" s="225"/>
      <c r="AW24" s="225"/>
      <c r="AX24" s="225"/>
      <c r="AY24" s="225"/>
      <c r="AZ24" s="225"/>
      <c r="BA24" s="225"/>
    </row>
    <row r="25" spans="43:53" ht="15" customHeight="1">
      <c r="AQ25" s="225"/>
      <c r="AR25" s="225"/>
      <c r="AS25" s="225"/>
      <c r="AT25" s="233" t="str">
        <f t="shared" si="1"/>
        <v/>
      </c>
      <c r="AU25" s="225"/>
      <c r="AV25" s="225"/>
      <c r="AW25" s="225"/>
      <c r="AX25" s="225"/>
      <c r="AY25" s="225"/>
      <c r="AZ25" s="225"/>
      <c r="BA25" s="225"/>
    </row>
    <row r="26" spans="43:53" ht="15" customHeight="1">
      <c r="AQ26" s="225"/>
      <c r="AR26" s="225"/>
      <c r="AS26" s="225"/>
      <c r="AT26" s="233" t="str">
        <f t="shared" si="1"/>
        <v/>
      </c>
      <c r="AU26" s="225"/>
      <c r="AV26" s="225"/>
      <c r="AW26" s="225"/>
      <c r="AX26" s="225"/>
      <c r="AY26" s="225"/>
      <c r="AZ26" s="225"/>
      <c r="BA26" s="225"/>
    </row>
    <row r="27" spans="43:53" ht="15" customHeight="1">
      <c r="AQ27" s="225"/>
      <c r="AR27" s="225"/>
      <c r="AS27" s="225"/>
      <c r="AT27" s="233" t="str">
        <f t="shared" si="1"/>
        <v/>
      </c>
      <c r="AU27" s="225"/>
      <c r="AV27" s="225"/>
      <c r="AW27" s="225"/>
      <c r="AX27" s="225"/>
      <c r="AY27" s="225"/>
      <c r="AZ27" s="225"/>
      <c r="BA27" s="225"/>
    </row>
    <row r="28" spans="43:53" ht="15" customHeight="1">
      <c r="AQ28" s="225"/>
      <c r="AR28" s="225"/>
      <c r="AS28" s="225"/>
      <c r="AT28" s="233" t="str">
        <f t="shared" si="1"/>
        <v/>
      </c>
      <c r="AU28" s="225"/>
      <c r="AV28" s="225"/>
      <c r="AW28" s="225"/>
      <c r="AX28" s="225"/>
      <c r="AY28" s="225"/>
      <c r="AZ28" s="225"/>
      <c r="BA28" s="225"/>
    </row>
    <row r="29" spans="43:53" ht="15" customHeight="1">
      <c r="AQ29" s="225"/>
      <c r="AR29" s="225"/>
      <c r="AS29" s="225"/>
      <c r="AT29" s="233" t="str">
        <f t="shared" si="1"/>
        <v/>
      </c>
      <c r="AU29" s="225"/>
      <c r="AV29" s="225"/>
      <c r="AW29" s="225"/>
      <c r="AX29" s="225"/>
      <c r="AY29" s="225"/>
      <c r="AZ29" s="225"/>
      <c r="BA29" s="225"/>
    </row>
    <row r="30" spans="43:53" ht="15" customHeight="1">
      <c r="AQ30" s="225"/>
      <c r="AR30" s="225"/>
      <c r="AS30" s="225"/>
      <c r="AT30" s="233" t="str">
        <f t="shared" si="1"/>
        <v/>
      </c>
      <c r="AU30" s="225"/>
      <c r="AV30" s="225"/>
      <c r="AW30" s="225"/>
      <c r="AX30" s="225"/>
      <c r="AY30" s="225"/>
      <c r="AZ30" s="225"/>
      <c r="BA30" s="225"/>
    </row>
    <row r="31" spans="43:53" ht="15" customHeight="1">
      <c r="AQ31" s="225"/>
      <c r="AR31" s="225"/>
      <c r="AS31" s="225"/>
      <c r="AT31" s="233" t="str">
        <f t="shared" si="1"/>
        <v/>
      </c>
      <c r="AU31" s="225"/>
      <c r="AV31" s="225"/>
      <c r="AW31" s="225"/>
      <c r="AX31" s="225"/>
      <c r="AY31" s="225"/>
      <c r="AZ31" s="225"/>
      <c r="BA31" s="225"/>
    </row>
    <row r="32" spans="43:53" ht="15" customHeight="1">
      <c r="AQ32" s="225"/>
      <c r="AR32" s="225"/>
      <c r="AS32" s="225"/>
      <c r="AT32" s="233" t="str">
        <f t="shared" si="1"/>
        <v/>
      </c>
      <c r="AU32" s="225"/>
      <c r="AV32" s="225"/>
      <c r="AW32" s="225"/>
      <c r="AX32" s="225"/>
      <c r="AY32" s="225"/>
      <c r="AZ32" s="225"/>
      <c r="BA32" s="225"/>
    </row>
    <row r="33" spans="43:53" ht="15" customHeight="1">
      <c r="AQ33" s="225"/>
      <c r="AR33" s="225"/>
      <c r="AS33" s="225"/>
      <c r="AT33" s="233" t="str">
        <f t="shared" si="1"/>
        <v/>
      </c>
      <c r="AU33" s="225"/>
      <c r="AV33" s="225"/>
      <c r="AW33" s="225"/>
      <c r="AX33" s="225"/>
      <c r="AY33" s="225"/>
      <c r="AZ33" s="225"/>
      <c r="BA33" s="225"/>
    </row>
    <row r="34" spans="43:53" ht="15" customHeight="1">
      <c r="AQ34" s="225"/>
      <c r="AR34" s="225"/>
      <c r="AS34" s="225"/>
      <c r="AT34" s="233" t="str">
        <f t="shared" si="1"/>
        <v/>
      </c>
      <c r="AU34" s="225"/>
      <c r="AV34" s="225"/>
      <c r="AW34" s="225"/>
      <c r="AX34" s="225"/>
      <c r="AY34" s="225"/>
      <c r="AZ34" s="225"/>
      <c r="BA34" s="225"/>
    </row>
    <row r="35" spans="43:53" ht="15" customHeight="1">
      <c r="AQ35" s="225"/>
      <c r="AR35" s="225"/>
      <c r="AS35" s="225"/>
      <c r="AT35" s="233" t="str">
        <f t="shared" si="1"/>
        <v/>
      </c>
      <c r="AU35" s="225"/>
      <c r="AV35" s="225"/>
      <c r="AW35" s="225"/>
      <c r="AX35" s="225"/>
      <c r="AY35" s="225"/>
      <c r="AZ35" s="225"/>
      <c r="BA35" s="225"/>
    </row>
    <row r="36" spans="43:53" ht="15" customHeight="1">
      <c r="AQ36" s="225"/>
      <c r="AR36" s="225"/>
      <c r="AS36" s="225"/>
      <c r="AT36" s="233" t="str">
        <f t="shared" si="1"/>
        <v/>
      </c>
      <c r="AU36" s="225"/>
      <c r="AV36" s="225"/>
      <c r="AW36" s="225"/>
      <c r="AX36" s="225"/>
      <c r="AY36" s="225"/>
      <c r="AZ36" s="225"/>
      <c r="BA36" s="225"/>
    </row>
    <row r="37" spans="43:53" ht="15" customHeight="1">
      <c r="AQ37" s="225"/>
      <c r="AR37" s="225"/>
      <c r="AS37" s="225"/>
      <c r="AT37" s="233" t="str">
        <f t="shared" si="1"/>
        <v/>
      </c>
      <c r="AU37" s="225"/>
      <c r="AV37" s="225"/>
      <c r="AW37" s="225"/>
      <c r="AX37" s="225"/>
      <c r="AY37" s="225"/>
      <c r="AZ37" s="225"/>
      <c r="BA37" s="225"/>
    </row>
    <row r="38" spans="43:53" ht="15" customHeight="1">
      <c r="AQ38" s="225"/>
      <c r="AR38" s="225"/>
      <c r="AS38" s="225"/>
      <c r="AT38" s="233" t="str">
        <f t="shared" si="1"/>
        <v/>
      </c>
      <c r="AU38" s="225"/>
      <c r="AV38" s="225"/>
      <c r="AW38" s="225"/>
      <c r="AX38" s="225"/>
      <c r="AY38" s="225"/>
      <c r="AZ38" s="225"/>
      <c r="BA38" s="225"/>
    </row>
    <row r="39" spans="43:53" ht="15" customHeight="1">
      <c r="AQ39" s="225"/>
      <c r="AR39" s="225"/>
      <c r="AS39" s="225"/>
      <c r="AT39" s="233" t="str">
        <f t="shared" si="1"/>
        <v/>
      </c>
      <c r="AU39" s="225"/>
      <c r="AV39" s="225"/>
      <c r="AW39" s="225"/>
      <c r="AX39" s="225"/>
      <c r="AY39" s="225"/>
      <c r="AZ39" s="225"/>
      <c r="BA39" s="225"/>
    </row>
    <row r="40" spans="43:53" ht="15" customHeight="1">
      <c r="AQ40" s="225"/>
      <c r="AR40" s="225"/>
      <c r="AS40" s="225"/>
      <c r="AT40" s="233" t="str">
        <f t="shared" si="1"/>
        <v/>
      </c>
      <c r="AU40" s="225"/>
      <c r="AV40" s="225"/>
      <c r="AW40" s="225"/>
      <c r="AX40" s="225"/>
      <c r="AY40" s="225"/>
      <c r="AZ40" s="225"/>
      <c r="BA40" s="225"/>
    </row>
    <row r="41" spans="43:53" ht="15" customHeight="1">
      <c r="AQ41" s="225"/>
      <c r="AR41" s="225"/>
      <c r="AS41" s="225"/>
      <c r="AT41" s="233" t="str">
        <f t="shared" si="1"/>
        <v/>
      </c>
      <c r="AU41" s="225"/>
      <c r="AV41" s="225"/>
      <c r="AW41" s="225"/>
      <c r="AX41" s="225"/>
      <c r="AY41" s="225"/>
      <c r="AZ41" s="225"/>
      <c r="BA41" s="225"/>
    </row>
    <row r="42" spans="43:53" ht="15" customHeight="1">
      <c r="AQ42" s="225"/>
      <c r="AR42" s="225"/>
      <c r="AS42" s="225"/>
      <c r="AT42" s="233" t="str">
        <f t="shared" si="1"/>
        <v/>
      </c>
      <c r="AU42" s="225"/>
      <c r="AV42" s="225"/>
      <c r="AW42" s="225"/>
      <c r="AX42" s="225"/>
      <c r="AY42" s="225"/>
      <c r="AZ42" s="225"/>
      <c r="BA42" s="225"/>
    </row>
  </sheetData>
  <sheetProtection algorithmName="SHA-512" hashValue="cZ9EYRCPtg9Zm3Q2he4F9+jaEGNhNznLUDJtlOYLLlpNh+rCtsDEs5JWY0fll3aN829e0t/3q1cBRBNphMdczQ==" saltValue="UqiwXrUnvl3V0T6YWL+YvQ==" spinCount="100000" sheet="1" autoFilter="0"/>
  <protectedRanges>
    <protectedRange algorithmName="SHA-512" hashValue="22rEZDOLaaAzExp0xxQCGNby3L6gXjGHIg9yH60f4Eq8XFziCgY0/JIYc2E2Nq4g+VRVZfuCR88Vp60KM5L1Fw==" saltValue="qJpW/Ecdk5+EDugQ3hU7fw==" spinCount="100000" sqref="A1:J1 L1:AA1" name="Rango1_2"/>
    <protectedRange algorithmName="SHA-512" hashValue="22rEZDOLaaAzExp0xxQCGNby3L6gXjGHIg9yH60f4Eq8XFziCgY0/JIYc2E2Nq4g+VRVZfuCR88Vp60KM5L1Fw==" saltValue="qJpW/Ecdk5+EDugQ3hU7fw==" spinCount="100000" sqref="K1" name="Rango1_1_1"/>
  </protectedRanges>
  <autoFilter ref="A1:BD42" xr:uid="{1BDEB11F-92C2-49BC-B4DE-E9A1371879BB}"/>
  <dataValidations count="3">
    <dataValidation type="list" allowBlank="1" showInputMessage="1" showErrorMessage="1" errorTitle="Valor no válido" error="Por favor seleccione una opción de la lista: Pendiente o Finalizado" sqref="AZ13:AZ42 AZ2:AZ10" xr:uid="{A7CBC9EA-EE49-4CA4-A8B8-2B9B890F3104}">
      <formula1>"Pendiente,Finalizado"</formula1>
    </dataValidation>
    <dataValidation type="list" allowBlank="1" showInputMessage="1" showErrorMessage="1" errorTitle="Valor no válido" error="Por favor seleccione una opción de la lista: Baja o Media." sqref="AR13:AR42 AR2:AR10" xr:uid="{E0FAA098-44C1-4578-8751-DAE26DC0E86B}">
      <formula1>"Baja,Media"</formula1>
    </dataValidation>
    <dataValidation type="list" allowBlank="1" showInputMessage="1" showErrorMessage="1" errorTitle="Valor no válido" error="Por favor seleccione una opción de la lista desplegable." sqref="AQ13:AQ42 AQ2:AQ10" xr:uid="{1DC5EA75-F642-4C6F-BEE7-E057BB08940E}">
      <formula1>"Estimación incompleta,Ajuste del alcance,Otro"</formula1>
    </dataValidation>
  </dataValidations>
  <pageMargins left="0.7" right="0.7" top="0.75" bottom="0.75" header="0.3" footer="0.3"/>
  <pageSetup paperSize="9" orientation="portrait"/>
  <headerFooter>
    <oddFooter>&amp;C_x000D_&amp;1#&amp;"Aptos"&amp;7&amp;K000000 Uso Público de Laureate Perú — Se compartir externamente, información no sensible.</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3ED-D4F8-4AB8-8264-3586DF594C5A}">
  <sheetPr filterMode="1">
    <tabColor theme="5" tint="-0.249977111117893"/>
  </sheetPr>
  <dimension ref="A1:BG13"/>
  <sheetViews>
    <sheetView zoomScale="89" zoomScaleNormal="89" workbookViewId="0">
      <pane xSplit="6" ySplit="1" topLeftCell="BC2" activePane="bottomRight" state="frozen"/>
      <selection pane="bottomRight" activeCell="BF2" sqref="BF2"/>
      <selection pane="bottomLeft" activeCell="A2" sqref="A2"/>
      <selection pane="topRight" activeCell="G1" sqref="G1"/>
    </sheetView>
  </sheetViews>
  <sheetFormatPr defaultColWidth="20.42578125" defaultRowHeight="15" customHeight="1"/>
  <cols>
    <col min="1" max="1" width="6.42578125" style="32" customWidth="1"/>
    <col min="2" max="2" width="11.7109375" hidden="1" customWidth="1"/>
    <col min="3" max="3" width="11.140625" hidden="1" customWidth="1"/>
    <col min="4" max="4" width="20.42578125" hidden="1" customWidth="1"/>
    <col min="5" max="5" width="18.85546875" hidden="1" customWidth="1"/>
    <col min="6" max="6" width="50.140625" customWidth="1"/>
    <col min="7" max="7" width="45.42578125" customWidth="1"/>
    <col min="8" max="15" width="20.42578125" customWidth="1"/>
    <col min="16" max="16" width="13.140625" customWidth="1"/>
    <col min="17" max="17" width="20.42578125" customWidth="1"/>
    <col min="18" max="18" width="31.42578125" customWidth="1"/>
    <col min="19" max="25" width="20.42578125" customWidth="1"/>
    <col min="26" max="26" width="42.42578125" customWidth="1"/>
    <col min="27" max="27" width="12.42578125" customWidth="1"/>
    <col min="28" max="29" width="20.42578125" bestFit="1" customWidth="1"/>
    <col min="30" max="30" width="20.42578125" customWidth="1"/>
    <col min="31" max="31" width="11.42578125"/>
    <col min="32" max="33" width="11.42578125" bestFit="1" customWidth="1"/>
    <col min="34" max="36" width="20.42578125" customWidth="1"/>
    <col min="37" max="37" width="41.28515625" style="124" customWidth="1"/>
    <col min="38" max="41" width="20.42578125" customWidth="1"/>
    <col min="42" max="42" width="53.140625"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24.7109375" style="9" customWidth="1"/>
    <col min="54" max="54" width="20.42578125" customWidth="1"/>
    <col min="55" max="55" width="35.140625" customWidth="1"/>
    <col min="56" max="57" width="28.42578125" customWidth="1"/>
    <col min="58" max="59" width="20.42578125" style="113" customWidth="1"/>
    <col min="60" max="60" width="20.42578125" customWidth="1"/>
  </cols>
  <sheetData>
    <row r="1" spans="1:59" s="45" customFormat="1" ht="43.5">
      <c r="A1" s="163" t="s">
        <v>82</v>
      </c>
      <c r="B1" s="373" t="s">
        <v>83</v>
      </c>
      <c r="C1" s="373" t="s">
        <v>84</v>
      </c>
      <c r="D1" s="163" t="s">
        <v>85</v>
      </c>
      <c r="E1" s="163" t="s">
        <v>86</v>
      </c>
      <c r="F1" s="163" t="s">
        <v>87</v>
      </c>
      <c r="G1" s="163" t="s">
        <v>88</v>
      </c>
      <c r="H1" s="163" t="s">
        <v>89</v>
      </c>
      <c r="I1" s="163" t="s">
        <v>90</v>
      </c>
      <c r="J1" s="146" t="s">
        <v>91</v>
      </c>
      <c r="K1" s="163" t="s">
        <v>562</v>
      </c>
      <c r="L1" s="146" t="s">
        <v>51</v>
      </c>
      <c r="M1" s="146" t="s">
        <v>93</v>
      </c>
      <c r="N1" s="163" t="s">
        <v>11</v>
      </c>
      <c r="O1" s="163" t="s">
        <v>563</v>
      </c>
      <c r="P1" s="163" t="s">
        <v>95</v>
      </c>
      <c r="Q1" s="146" t="s">
        <v>16</v>
      </c>
      <c r="R1" s="163" t="s">
        <v>96</v>
      </c>
      <c r="S1" s="83" t="s">
        <v>97</v>
      </c>
      <c r="T1" s="146" t="s">
        <v>98</v>
      </c>
      <c r="U1" s="146" t="s">
        <v>38</v>
      </c>
      <c r="V1" s="163" t="s">
        <v>29</v>
      </c>
      <c r="W1" s="163" t="s">
        <v>564</v>
      </c>
      <c r="X1" s="146" t="s">
        <v>22</v>
      </c>
      <c r="Y1" s="163" t="s">
        <v>100</v>
      </c>
      <c r="Z1" s="163" t="s">
        <v>565</v>
      </c>
      <c r="AA1" s="163" t="s">
        <v>102</v>
      </c>
      <c r="AB1" s="99" t="s">
        <v>49</v>
      </c>
      <c r="AC1" s="99" t="s">
        <v>471</v>
      </c>
      <c r="AD1" s="209" t="s">
        <v>472</v>
      </c>
      <c r="AE1" s="118" t="s">
        <v>473</v>
      </c>
      <c r="AF1" s="119" t="s">
        <v>474</v>
      </c>
      <c r="AG1" s="119" t="s">
        <v>475</v>
      </c>
      <c r="AH1" s="118" t="s">
        <v>476</v>
      </c>
      <c r="AI1" s="120" t="s">
        <v>477</v>
      </c>
      <c r="AJ1" s="121" t="s">
        <v>478</v>
      </c>
      <c r="AK1" s="118" t="s">
        <v>479</v>
      </c>
      <c r="AL1" s="118" t="s">
        <v>480</v>
      </c>
      <c r="AM1" s="118" t="s">
        <v>2308</v>
      </c>
      <c r="AN1" s="118" t="s">
        <v>571</v>
      </c>
      <c r="AO1" s="118" t="s">
        <v>482</v>
      </c>
      <c r="AP1" s="118" t="s">
        <v>483</v>
      </c>
      <c r="AQ1" s="229" t="s">
        <v>2085</v>
      </c>
      <c r="AR1" s="229" t="s">
        <v>566</v>
      </c>
      <c r="AS1" s="229" t="s">
        <v>2086</v>
      </c>
      <c r="AT1" s="231" t="s">
        <v>2087</v>
      </c>
      <c r="AU1" s="235" t="s">
        <v>476</v>
      </c>
      <c r="AV1" s="236" t="s">
        <v>568</v>
      </c>
      <c r="AW1" s="235" t="s">
        <v>569</v>
      </c>
      <c r="AX1" s="235" t="s">
        <v>480</v>
      </c>
      <c r="AY1" s="235" t="s">
        <v>2088</v>
      </c>
      <c r="AZ1" s="235" t="s">
        <v>2089</v>
      </c>
      <c r="BA1" s="235" t="s">
        <v>483</v>
      </c>
      <c r="BB1" s="123" t="s">
        <v>2309</v>
      </c>
      <c r="BC1" s="123" t="s">
        <v>483</v>
      </c>
      <c r="BD1" s="168" t="s">
        <v>2310</v>
      </c>
      <c r="BE1" s="168" t="s">
        <v>2311</v>
      </c>
      <c r="BF1" s="162" t="s">
        <v>2417</v>
      </c>
      <c r="BG1" s="162" t="s">
        <v>2418</v>
      </c>
    </row>
    <row r="2" spans="1:59" ht="147.75" hidden="1" customHeight="1">
      <c r="A2" s="135">
        <v>118</v>
      </c>
      <c r="B2" s="143">
        <v>46139.62872685185</v>
      </c>
      <c r="C2" s="143">
        <v>46139.650196759299</v>
      </c>
      <c r="D2" s="135" t="s">
        <v>485</v>
      </c>
      <c r="E2" s="135" t="s">
        <v>486</v>
      </c>
      <c r="F2" s="135" t="s">
        <v>2419</v>
      </c>
      <c r="G2" s="135" t="s">
        <v>2420</v>
      </c>
      <c r="H2" s="135" t="s">
        <v>107</v>
      </c>
      <c r="I2" s="135" t="s">
        <v>332</v>
      </c>
      <c r="J2" s="157" t="s">
        <v>2170</v>
      </c>
      <c r="K2" s="135"/>
      <c r="L2" s="143" t="s">
        <v>57</v>
      </c>
      <c r="M2" s="143">
        <v>46353</v>
      </c>
      <c r="N2" s="135" t="s">
        <v>14</v>
      </c>
      <c r="O2" s="135" t="s">
        <v>2421</v>
      </c>
      <c r="P2" s="135"/>
      <c r="Q2" s="157" t="s">
        <v>111</v>
      </c>
      <c r="R2" s="135" t="s">
        <v>2422</v>
      </c>
      <c r="S2" s="135"/>
      <c r="T2" s="135" t="s">
        <v>2423</v>
      </c>
      <c r="U2" s="157" t="s">
        <v>42</v>
      </c>
      <c r="V2" s="135" t="s">
        <v>33</v>
      </c>
      <c r="W2" s="135" t="s">
        <v>494</v>
      </c>
      <c r="X2" s="157" t="s">
        <v>495</v>
      </c>
      <c r="Y2" s="135" t="s">
        <v>2424</v>
      </c>
      <c r="Z2" s="135">
        <v>0</v>
      </c>
      <c r="AA2" s="198"/>
      <c r="AB2" s="165" t="s">
        <v>56</v>
      </c>
      <c r="AC2" s="147" t="s">
        <v>498</v>
      </c>
      <c r="AD2" s="151">
        <v>46142</v>
      </c>
      <c r="AE2" s="147" t="s">
        <v>2</v>
      </c>
      <c r="AF2" s="151">
        <v>46146</v>
      </c>
      <c r="AG2" s="151">
        <v>46177</v>
      </c>
      <c r="AH2" s="147">
        <v>6</v>
      </c>
      <c r="AI2" s="148" t="s">
        <v>2425</v>
      </c>
      <c r="AJ2" s="149" t="s">
        <v>2426</v>
      </c>
      <c r="AK2" s="150" t="s">
        <v>2427</v>
      </c>
      <c r="AL2" s="149" t="s">
        <v>1226</v>
      </c>
      <c r="AM2" s="147" t="s">
        <v>535</v>
      </c>
      <c r="AN2" s="147" t="s">
        <v>536</v>
      </c>
      <c r="AO2" s="147" t="s">
        <v>2102</v>
      </c>
      <c r="AP2" s="147" t="s">
        <v>2428</v>
      </c>
      <c r="AQ2" s="225"/>
      <c r="AR2" s="225"/>
      <c r="AS2" s="225"/>
      <c r="AT2" s="232" t="s">
        <v>510</v>
      </c>
      <c r="AU2" s="225"/>
      <c r="AV2" s="149"/>
      <c r="AW2" s="225"/>
      <c r="AX2" s="225"/>
      <c r="AY2" s="225"/>
      <c r="AZ2" s="225"/>
      <c r="BA2" s="225"/>
      <c r="BB2" s="151" t="s">
        <v>536</v>
      </c>
      <c r="BC2" s="147"/>
      <c r="BD2" s="147" t="s">
        <v>536</v>
      </c>
      <c r="BE2" s="147" t="s">
        <v>2429</v>
      </c>
      <c r="BF2" s="166"/>
      <c r="BG2" s="166"/>
    </row>
    <row r="3" spans="1:59" ht="58.5" hidden="1" customHeight="1">
      <c r="A3" s="135">
        <v>183</v>
      </c>
      <c r="B3" s="143">
        <v>46169.526724536998</v>
      </c>
      <c r="C3" s="143">
        <v>46169.527997685203</v>
      </c>
      <c r="D3" s="135" t="s">
        <v>607</v>
      </c>
      <c r="E3" s="135" t="s">
        <v>608</v>
      </c>
      <c r="F3" s="135" t="s">
        <v>609</v>
      </c>
      <c r="G3" s="135" t="s">
        <v>610</v>
      </c>
      <c r="H3" s="135" t="s">
        <v>146</v>
      </c>
      <c r="I3" s="181" t="s">
        <v>108</v>
      </c>
      <c r="J3" s="157" t="s">
        <v>2430</v>
      </c>
      <c r="K3" s="135" t="s">
        <v>2431</v>
      </c>
      <c r="L3" s="143" t="s">
        <v>59</v>
      </c>
      <c r="M3" s="143">
        <v>46356</v>
      </c>
      <c r="N3" s="135" t="s">
        <v>15</v>
      </c>
      <c r="O3" s="135">
        <v>0</v>
      </c>
      <c r="P3" s="135">
        <v>0</v>
      </c>
      <c r="Q3" s="157" t="s">
        <v>613</v>
      </c>
      <c r="R3" s="135" t="s">
        <v>2432</v>
      </c>
      <c r="S3" s="135" t="s">
        <v>615</v>
      </c>
      <c r="T3" s="135" t="s">
        <v>2433</v>
      </c>
      <c r="U3" s="157" t="s">
        <v>42</v>
      </c>
      <c r="V3" s="135" t="s">
        <v>36</v>
      </c>
      <c r="W3" s="135" t="s">
        <v>15</v>
      </c>
      <c r="X3" s="157" t="s">
        <v>25</v>
      </c>
      <c r="Y3" s="135" t="s">
        <v>617</v>
      </c>
      <c r="Z3" s="135" t="s">
        <v>2434</v>
      </c>
      <c r="AA3" s="198">
        <v>1.8</v>
      </c>
      <c r="AB3" s="165" t="s">
        <v>62</v>
      </c>
      <c r="AC3" s="147" t="s">
        <v>498</v>
      </c>
      <c r="AD3" s="151">
        <v>46169</v>
      </c>
      <c r="AE3" s="147" t="s">
        <v>3</v>
      </c>
      <c r="AF3" s="151">
        <v>46181</v>
      </c>
      <c r="AG3" s="151">
        <v>46195</v>
      </c>
      <c r="AH3" s="147" t="s">
        <v>1245</v>
      </c>
      <c r="AI3" s="148">
        <v>0</v>
      </c>
      <c r="AJ3" s="149">
        <v>0</v>
      </c>
      <c r="AK3" s="150" t="s">
        <v>2435</v>
      </c>
      <c r="AL3" s="149" t="s">
        <v>534</v>
      </c>
      <c r="AM3" s="147" t="s">
        <v>2436</v>
      </c>
      <c r="AN3" s="147" t="s">
        <v>15</v>
      </c>
      <c r="AO3" s="147" t="s">
        <v>2102</v>
      </c>
      <c r="AP3" s="147" t="s">
        <v>2437</v>
      </c>
      <c r="AQ3" s="225"/>
      <c r="AR3" s="225"/>
      <c r="AS3" s="233"/>
      <c r="AT3" s="232" t="s">
        <v>510</v>
      </c>
      <c r="AU3" s="225"/>
      <c r="AV3" s="149"/>
      <c r="AW3" s="225"/>
      <c r="AX3" s="225"/>
      <c r="AY3" s="225"/>
      <c r="AZ3" s="225"/>
      <c r="BA3" s="225"/>
      <c r="BB3" s="151" t="s">
        <v>536</v>
      </c>
      <c r="BC3" s="147"/>
      <c r="BD3" s="147"/>
      <c r="BE3" s="147"/>
      <c r="BF3" s="166"/>
      <c r="BG3" s="166"/>
    </row>
    <row r="4" spans="1:59" ht="72" hidden="1" customHeight="1">
      <c r="A4" s="135">
        <v>184</v>
      </c>
      <c r="B4" s="143">
        <v>46169.528136574103</v>
      </c>
      <c r="C4" s="143">
        <v>46169.529490740701</v>
      </c>
      <c r="D4" s="135" t="s">
        <v>607</v>
      </c>
      <c r="E4" s="135" t="s">
        <v>608</v>
      </c>
      <c r="F4" s="135" t="s">
        <v>609</v>
      </c>
      <c r="G4" s="135" t="s">
        <v>610</v>
      </c>
      <c r="H4" s="135" t="s">
        <v>146</v>
      </c>
      <c r="I4" s="181" t="s">
        <v>108</v>
      </c>
      <c r="J4" s="157" t="s">
        <v>2430</v>
      </c>
      <c r="K4" s="135" t="s">
        <v>2438</v>
      </c>
      <c r="L4" s="143" t="s">
        <v>59</v>
      </c>
      <c r="M4" s="143">
        <v>46356</v>
      </c>
      <c r="N4" s="135" t="s">
        <v>15</v>
      </c>
      <c r="O4" s="135">
        <v>0</v>
      </c>
      <c r="P4" s="135">
        <v>0</v>
      </c>
      <c r="Q4" s="157" t="s">
        <v>613</v>
      </c>
      <c r="R4" s="135" t="s">
        <v>2432</v>
      </c>
      <c r="S4" s="135" t="s">
        <v>615</v>
      </c>
      <c r="T4" s="135" t="s">
        <v>2439</v>
      </c>
      <c r="U4" s="157" t="s">
        <v>42</v>
      </c>
      <c r="V4" s="135" t="s">
        <v>36</v>
      </c>
      <c r="W4" s="135" t="s">
        <v>15</v>
      </c>
      <c r="X4" s="157" t="s">
        <v>25</v>
      </c>
      <c r="Y4" s="135" t="s">
        <v>617</v>
      </c>
      <c r="Z4" s="135" t="s">
        <v>2440</v>
      </c>
      <c r="AA4" s="198">
        <v>1.8</v>
      </c>
      <c r="AB4" s="165" t="s">
        <v>70</v>
      </c>
      <c r="AC4" s="147" t="s">
        <v>498</v>
      </c>
      <c r="AD4" s="151">
        <v>46191</v>
      </c>
      <c r="AE4" s="147" t="s">
        <v>3</v>
      </c>
      <c r="AF4" s="151">
        <v>46195</v>
      </c>
      <c r="AG4" s="151">
        <v>46209</v>
      </c>
      <c r="AH4" s="147">
        <v>24</v>
      </c>
      <c r="AI4" s="148">
        <v>0</v>
      </c>
      <c r="AJ4" s="149">
        <v>0</v>
      </c>
      <c r="AK4" s="150" t="s">
        <v>2441</v>
      </c>
      <c r="AL4" s="149" t="s">
        <v>2442</v>
      </c>
      <c r="AM4" s="147" t="s">
        <v>535</v>
      </c>
      <c r="AN4" s="147" t="s">
        <v>494</v>
      </c>
      <c r="AO4" s="147" t="s">
        <v>2102</v>
      </c>
      <c r="AP4" s="147" t="s">
        <v>2443</v>
      </c>
      <c r="AQ4" s="225"/>
      <c r="AR4" s="225"/>
      <c r="AS4" s="233"/>
      <c r="AT4" s="232" t="s">
        <v>510</v>
      </c>
      <c r="AU4" s="225"/>
      <c r="AV4" s="149"/>
      <c r="AW4" s="225"/>
      <c r="AX4" s="225"/>
      <c r="AY4" s="225"/>
      <c r="AZ4" s="225"/>
      <c r="BA4" s="225"/>
      <c r="BB4" s="151" t="s">
        <v>536</v>
      </c>
      <c r="BC4" s="147"/>
      <c r="BD4" s="147"/>
      <c r="BE4" s="147"/>
      <c r="BF4" s="166"/>
      <c r="BG4" s="166"/>
    </row>
    <row r="5" spans="1:59" ht="60.75" hidden="1" customHeight="1">
      <c r="A5" s="135">
        <v>186</v>
      </c>
      <c r="B5" s="143">
        <v>46169.532071759299</v>
      </c>
      <c r="C5" s="143">
        <v>46169.533449074101</v>
      </c>
      <c r="D5" s="135" t="s">
        <v>607</v>
      </c>
      <c r="E5" s="135" t="s">
        <v>608</v>
      </c>
      <c r="F5" s="135" t="s">
        <v>609</v>
      </c>
      <c r="G5" s="135" t="s">
        <v>610</v>
      </c>
      <c r="H5" s="135" t="s">
        <v>146</v>
      </c>
      <c r="I5" s="181" t="s">
        <v>108</v>
      </c>
      <c r="J5" s="157" t="s">
        <v>2430</v>
      </c>
      <c r="K5" s="135" t="s">
        <v>2444</v>
      </c>
      <c r="L5" s="143" t="s">
        <v>59</v>
      </c>
      <c r="M5" s="143">
        <v>46356</v>
      </c>
      <c r="N5" s="135" t="s">
        <v>15</v>
      </c>
      <c r="O5" s="135">
        <v>0</v>
      </c>
      <c r="P5" s="135">
        <v>0</v>
      </c>
      <c r="Q5" s="157" t="s">
        <v>613</v>
      </c>
      <c r="R5" s="135" t="s">
        <v>614</v>
      </c>
      <c r="S5" s="135" t="s">
        <v>615</v>
      </c>
      <c r="T5" s="135" t="s">
        <v>2445</v>
      </c>
      <c r="U5" s="157" t="s">
        <v>42</v>
      </c>
      <c r="V5" s="135" t="s">
        <v>36</v>
      </c>
      <c r="W5" s="135" t="s">
        <v>15</v>
      </c>
      <c r="X5" s="157" t="s">
        <v>25</v>
      </c>
      <c r="Y5" s="135" t="s">
        <v>617</v>
      </c>
      <c r="Z5" s="135" t="s">
        <v>2446</v>
      </c>
      <c r="AA5" s="198">
        <v>1.8</v>
      </c>
      <c r="AB5" s="165" t="s">
        <v>69</v>
      </c>
      <c r="AC5" s="147" t="s">
        <v>498</v>
      </c>
      <c r="AD5" s="151">
        <v>46169</v>
      </c>
      <c r="AE5" s="147" t="s">
        <v>3</v>
      </c>
      <c r="AF5" s="151">
        <v>46196</v>
      </c>
      <c r="AG5" s="151">
        <v>46210</v>
      </c>
      <c r="AH5" s="147">
        <v>1.25</v>
      </c>
      <c r="AI5" s="148">
        <v>0</v>
      </c>
      <c r="AJ5" s="149">
        <v>0</v>
      </c>
      <c r="AK5" s="150" t="s">
        <v>2447</v>
      </c>
      <c r="AL5" s="149" t="s">
        <v>2448</v>
      </c>
      <c r="AM5" s="147"/>
      <c r="AN5" s="147"/>
      <c r="AO5" s="147" t="s">
        <v>2102</v>
      </c>
      <c r="AP5" s="147"/>
      <c r="AQ5" s="225"/>
      <c r="AR5" s="225"/>
      <c r="AS5" s="233"/>
      <c r="AT5" s="232" t="s">
        <v>510</v>
      </c>
      <c r="AU5" s="225"/>
      <c r="AV5" s="149"/>
      <c r="AW5" s="225"/>
      <c r="AX5" s="225"/>
      <c r="AY5" s="225"/>
      <c r="AZ5" s="225"/>
      <c r="BA5" s="225"/>
      <c r="BB5" s="151" t="s">
        <v>536</v>
      </c>
      <c r="BC5" s="147"/>
      <c r="BD5" s="147"/>
      <c r="BE5" s="147"/>
      <c r="BF5" s="166"/>
      <c r="BG5" s="166"/>
    </row>
    <row r="6" spans="1:59" ht="88.5" hidden="1" customHeight="1">
      <c r="A6" s="135">
        <v>314</v>
      </c>
      <c r="B6" s="143">
        <v>46224.409328703703</v>
      </c>
      <c r="C6" s="143">
        <v>46227.4695138889</v>
      </c>
      <c r="D6" s="135" t="s">
        <v>167</v>
      </c>
      <c r="E6" s="135" t="s">
        <v>168</v>
      </c>
      <c r="F6" s="135" t="s">
        <v>2449</v>
      </c>
      <c r="G6" s="135" t="s">
        <v>2450</v>
      </c>
      <c r="H6" s="135" t="s">
        <v>121</v>
      </c>
      <c r="I6" s="135" t="s">
        <v>122</v>
      </c>
      <c r="J6" s="157" t="s">
        <v>2451</v>
      </c>
      <c r="K6" s="135" t="s">
        <v>2452</v>
      </c>
      <c r="L6" s="143" t="s">
        <v>59</v>
      </c>
      <c r="M6" s="143">
        <v>46387</v>
      </c>
      <c r="N6" s="135" t="s">
        <v>15</v>
      </c>
      <c r="O6" s="135">
        <v>0</v>
      </c>
      <c r="P6" s="135">
        <v>0</v>
      </c>
      <c r="Q6" s="157" t="s">
        <v>111</v>
      </c>
      <c r="R6" s="135" t="s">
        <v>2453</v>
      </c>
      <c r="S6" s="135" t="s">
        <v>2454</v>
      </c>
      <c r="T6" s="135" t="s">
        <v>2455</v>
      </c>
      <c r="U6" s="157" t="s">
        <v>44</v>
      </c>
      <c r="V6" s="135" t="s">
        <v>36</v>
      </c>
      <c r="W6" s="135" t="s">
        <v>15</v>
      </c>
      <c r="X6" s="157" t="s">
        <v>28</v>
      </c>
      <c r="Y6" s="135" t="s">
        <v>2456</v>
      </c>
      <c r="Z6" s="135" t="s">
        <v>2457</v>
      </c>
      <c r="AA6" s="198">
        <v>0.6</v>
      </c>
      <c r="AB6" s="165" t="s">
        <v>67</v>
      </c>
      <c r="AC6" s="147" t="s">
        <v>498</v>
      </c>
      <c r="AD6" s="151">
        <v>46233</v>
      </c>
      <c r="AE6" s="147" t="s">
        <v>4</v>
      </c>
      <c r="AF6" s="151">
        <v>46253</v>
      </c>
      <c r="AG6" s="151">
        <v>46260</v>
      </c>
      <c r="AH6" s="147">
        <v>2</v>
      </c>
      <c r="AI6" s="148">
        <v>0</v>
      </c>
      <c r="AJ6" s="149">
        <v>0</v>
      </c>
      <c r="AK6" s="150" t="s">
        <v>2458</v>
      </c>
      <c r="AL6" s="149" t="s">
        <v>2459</v>
      </c>
      <c r="AM6" s="147" t="s">
        <v>535</v>
      </c>
      <c r="AN6" s="147" t="s">
        <v>15</v>
      </c>
      <c r="AO6" s="147" t="s">
        <v>2102</v>
      </c>
      <c r="AP6" s="147" t="s">
        <v>2460</v>
      </c>
      <c r="AQ6" s="225"/>
      <c r="AR6" s="225"/>
      <c r="AS6" s="233"/>
      <c r="AT6" s="232"/>
      <c r="AU6" s="225"/>
      <c r="AV6" s="149"/>
      <c r="AW6" s="225"/>
      <c r="AX6" s="225"/>
      <c r="AY6" s="225"/>
      <c r="AZ6" s="225"/>
      <c r="BA6" s="225"/>
      <c r="BB6" s="151" t="s">
        <v>536</v>
      </c>
      <c r="BC6" s="147"/>
      <c r="BD6" s="147"/>
      <c r="BE6" s="147"/>
      <c r="BF6" s="166"/>
      <c r="BG6" s="166"/>
    </row>
    <row r="7" spans="1:59" ht="99" hidden="1" customHeight="1">
      <c r="A7" s="135">
        <v>347</v>
      </c>
      <c r="B7" s="143">
        <v>46245.410127314797</v>
      </c>
      <c r="C7" s="143">
        <v>46245.496030092603</v>
      </c>
      <c r="D7" s="135" t="s">
        <v>2461</v>
      </c>
      <c r="E7" s="135" t="s">
        <v>2462</v>
      </c>
      <c r="F7" s="135" t="s">
        <v>2463</v>
      </c>
      <c r="G7" s="135" t="s">
        <v>2464</v>
      </c>
      <c r="H7" s="135" t="s">
        <v>134</v>
      </c>
      <c r="I7" s="135" t="s">
        <v>122</v>
      </c>
      <c r="J7" s="157" t="s">
        <v>2465</v>
      </c>
      <c r="K7" s="135" t="s">
        <v>2466</v>
      </c>
      <c r="L7" s="143" t="s">
        <v>61</v>
      </c>
      <c r="M7" s="143">
        <v>46320</v>
      </c>
      <c r="N7" s="135" t="s">
        <v>15</v>
      </c>
      <c r="O7" s="135">
        <v>0</v>
      </c>
      <c r="P7" s="135">
        <v>0</v>
      </c>
      <c r="Q7" s="157" t="s">
        <v>111</v>
      </c>
      <c r="R7" s="135" t="s">
        <v>2467</v>
      </c>
      <c r="S7" s="135" t="s">
        <v>2468</v>
      </c>
      <c r="T7" s="135" t="s">
        <v>2469</v>
      </c>
      <c r="U7" s="157" t="s">
        <v>42</v>
      </c>
      <c r="V7" s="135" t="s">
        <v>36</v>
      </c>
      <c r="W7" s="135" t="s">
        <v>15</v>
      </c>
      <c r="X7" s="157" t="s">
        <v>25</v>
      </c>
      <c r="Y7" s="135" t="s">
        <v>2470</v>
      </c>
      <c r="Z7" s="135" t="s">
        <v>2471</v>
      </c>
      <c r="AA7" s="198">
        <v>1.8</v>
      </c>
      <c r="AB7" s="165" t="s">
        <v>64</v>
      </c>
      <c r="AC7" s="147" t="s">
        <v>498</v>
      </c>
      <c r="AD7" s="151">
        <v>46245</v>
      </c>
      <c r="AE7" s="147" t="s">
        <v>3</v>
      </c>
      <c r="AF7" s="151">
        <v>46265</v>
      </c>
      <c r="AG7" s="151">
        <v>46279</v>
      </c>
      <c r="AH7" s="147">
        <v>2</v>
      </c>
      <c r="AI7" s="148">
        <v>0</v>
      </c>
      <c r="AJ7" s="149">
        <v>0</v>
      </c>
      <c r="AK7" s="150"/>
      <c r="AL7" s="149" t="s">
        <v>534</v>
      </c>
      <c r="AM7" s="147" t="s">
        <v>825</v>
      </c>
      <c r="AN7" s="147" t="s">
        <v>15</v>
      </c>
      <c r="AO7" s="147" t="s">
        <v>2102</v>
      </c>
      <c r="AP7" s="147"/>
      <c r="AQ7" s="225"/>
      <c r="AR7" s="225"/>
      <c r="AS7" s="233"/>
      <c r="AT7" s="232"/>
      <c r="AU7" s="225"/>
      <c r="AV7" s="149"/>
      <c r="AW7" s="225"/>
      <c r="AX7" s="225"/>
      <c r="AY7" s="225"/>
      <c r="AZ7" s="225"/>
      <c r="BA7" s="225"/>
      <c r="BB7" s="151" t="s">
        <v>536</v>
      </c>
      <c r="BC7" s="147"/>
      <c r="BD7" s="147"/>
      <c r="BE7" s="147"/>
      <c r="BF7" s="166"/>
      <c r="BG7" s="166"/>
    </row>
    <row r="8" spans="1:59" ht="54.75" hidden="1" customHeight="1">
      <c r="A8" s="135">
        <v>285</v>
      </c>
      <c r="B8" s="143">
        <v>46219.0019328704</v>
      </c>
      <c r="C8" s="143">
        <v>46219.0172916667</v>
      </c>
      <c r="D8" s="135" t="s">
        <v>2472</v>
      </c>
      <c r="E8" s="135" t="s">
        <v>2473</v>
      </c>
      <c r="F8" s="135" t="s">
        <v>2474</v>
      </c>
      <c r="G8" s="135" t="s">
        <v>2475</v>
      </c>
      <c r="H8" s="135" t="s">
        <v>134</v>
      </c>
      <c r="I8" s="135" t="s">
        <v>135</v>
      </c>
      <c r="J8" s="157" t="s">
        <v>2476</v>
      </c>
      <c r="K8" s="135" t="s">
        <v>2477</v>
      </c>
      <c r="L8" s="143" t="s">
        <v>61</v>
      </c>
      <c r="M8" s="143">
        <v>46264</v>
      </c>
      <c r="N8" s="135" t="s">
        <v>15</v>
      </c>
      <c r="O8" s="135">
        <v>0</v>
      </c>
      <c r="P8" s="135">
        <v>0</v>
      </c>
      <c r="Q8" s="157" t="s">
        <v>111</v>
      </c>
      <c r="R8" s="135" t="s">
        <v>2478</v>
      </c>
      <c r="S8" s="135" t="s">
        <v>2479</v>
      </c>
      <c r="T8" s="135" t="s">
        <v>2480</v>
      </c>
      <c r="U8" s="157" t="s">
        <v>42</v>
      </c>
      <c r="V8" s="135" t="s">
        <v>36</v>
      </c>
      <c r="W8" s="135" t="s">
        <v>15</v>
      </c>
      <c r="X8" s="157" t="s">
        <v>28</v>
      </c>
      <c r="Y8" s="135" t="s">
        <v>2481</v>
      </c>
      <c r="Z8" s="135" t="s">
        <v>2482</v>
      </c>
      <c r="AA8" s="198">
        <v>1.2</v>
      </c>
      <c r="AB8" s="165" t="s">
        <v>72</v>
      </c>
      <c r="AC8" s="147" t="s">
        <v>498</v>
      </c>
      <c r="AD8" s="151">
        <v>46247</v>
      </c>
      <c r="AE8" s="147" t="s">
        <v>3</v>
      </c>
      <c r="AF8" s="151">
        <v>46258</v>
      </c>
      <c r="AG8" s="151">
        <v>46290</v>
      </c>
      <c r="AH8" s="147">
        <v>3.5</v>
      </c>
      <c r="AI8" s="148">
        <v>2106.3000000000002</v>
      </c>
      <c r="AJ8" s="149">
        <v>7477.3650000000007</v>
      </c>
      <c r="AK8" s="150" t="s">
        <v>2483</v>
      </c>
      <c r="AL8" s="149" t="s">
        <v>592</v>
      </c>
      <c r="AM8" s="147" t="s">
        <v>963</v>
      </c>
      <c r="AN8" s="147" t="s">
        <v>14</v>
      </c>
      <c r="AO8" s="147" t="s">
        <v>964</v>
      </c>
      <c r="AP8" s="147" t="s">
        <v>2484</v>
      </c>
      <c r="AQ8" s="225"/>
      <c r="AR8" s="225"/>
      <c r="AS8" s="233"/>
      <c r="AT8" s="232" t="s">
        <v>510</v>
      </c>
      <c r="AU8" s="225"/>
      <c r="AV8" s="149"/>
      <c r="AW8" s="225"/>
      <c r="AX8" s="225"/>
      <c r="AY8" s="225"/>
      <c r="AZ8" s="225"/>
      <c r="BA8" s="225"/>
      <c r="BB8" s="151" t="s">
        <v>536</v>
      </c>
      <c r="BC8" s="147"/>
      <c r="BD8" s="147" t="s">
        <v>536</v>
      </c>
      <c r="BE8" s="147" t="s">
        <v>2485</v>
      </c>
      <c r="BF8" s="166"/>
      <c r="BG8" s="166"/>
    </row>
    <row r="9" spans="1:59" ht="54.75" customHeight="1">
      <c r="A9" s="135">
        <v>362</v>
      </c>
      <c r="B9" s="143">
        <v>46251.705543981501</v>
      </c>
      <c r="C9" s="143">
        <v>46252.438726851797</v>
      </c>
      <c r="D9" s="135" t="s">
        <v>607</v>
      </c>
      <c r="E9" s="135" t="s">
        <v>608</v>
      </c>
      <c r="F9" s="135" t="s">
        <v>2486</v>
      </c>
      <c r="G9" s="135" t="s">
        <v>2487</v>
      </c>
      <c r="H9" s="135" t="s">
        <v>134</v>
      </c>
      <c r="I9" s="135" t="s">
        <v>968</v>
      </c>
      <c r="J9" s="415" t="s">
        <v>969</v>
      </c>
      <c r="K9" s="135" t="s">
        <v>2488</v>
      </c>
      <c r="L9" s="143" t="s">
        <v>61</v>
      </c>
      <c r="M9" s="143">
        <v>46295</v>
      </c>
      <c r="N9" s="135" t="s">
        <v>15</v>
      </c>
      <c r="O9" s="135">
        <v>0</v>
      </c>
      <c r="P9" s="135">
        <v>0</v>
      </c>
      <c r="Q9" s="415" t="s">
        <v>19</v>
      </c>
      <c r="R9" s="135" t="s">
        <v>2489</v>
      </c>
      <c r="S9" s="135" t="s">
        <v>2490</v>
      </c>
      <c r="T9" s="135" t="s">
        <v>2491</v>
      </c>
      <c r="U9" s="415" t="s">
        <v>42</v>
      </c>
      <c r="V9" s="135" t="s">
        <v>36</v>
      </c>
      <c r="W9" s="135" t="s">
        <v>15</v>
      </c>
      <c r="X9" s="415" t="s">
        <v>28</v>
      </c>
      <c r="Y9" s="135" t="s">
        <v>2492</v>
      </c>
      <c r="Z9" s="135" t="s">
        <v>2493</v>
      </c>
      <c r="AA9" s="198">
        <v>2.1</v>
      </c>
      <c r="AB9" s="165" t="s">
        <v>58</v>
      </c>
      <c r="AC9" s="147" t="s">
        <v>2494</v>
      </c>
      <c r="AD9" s="151">
        <v>46252</v>
      </c>
      <c r="AE9" s="147"/>
      <c r="AF9" s="151"/>
      <c r="AG9" s="151"/>
      <c r="AH9" s="147"/>
      <c r="AI9" s="148"/>
      <c r="AJ9" s="149"/>
      <c r="AK9" s="150"/>
      <c r="AL9" s="149"/>
      <c r="AM9" s="147" t="s">
        <v>825</v>
      </c>
      <c r="AN9" s="147"/>
      <c r="AO9" s="147"/>
      <c r="AP9" s="147" t="s">
        <v>2495</v>
      </c>
      <c r="AQ9" s="225"/>
      <c r="AR9" s="225"/>
      <c r="AS9" s="233"/>
      <c r="AT9" s="232"/>
      <c r="AU9" s="225"/>
      <c r="AV9" s="149"/>
      <c r="AW9" s="225"/>
      <c r="AX9" s="225"/>
      <c r="AY9" s="225"/>
      <c r="AZ9" s="225"/>
      <c r="BA9" s="225"/>
      <c r="BB9" s="147"/>
      <c r="BC9" s="147"/>
      <c r="BD9" s="147"/>
      <c r="BE9" s="147"/>
      <c r="BF9" s="166"/>
      <c r="BG9" s="166"/>
    </row>
    <row r="10" spans="1:59" ht="48.75" hidden="1" customHeight="1">
      <c r="A10" s="135">
        <v>308</v>
      </c>
      <c r="B10" s="141">
        <v>46224.460763888899</v>
      </c>
      <c r="C10" s="141">
        <v>46224.496620370403</v>
      </c>
      <c r="D10" s="135" t="s">
        <v>794</v>
      </c>
      <c r="E10" s="135" t="s">
        <v>795</v>
      </c>
      <c r="F10" s="135" t="s">
        <v>2496</v>
      </c>
      <c r="G10" s="135" t="s">
        <v>2497</v>
      </c>
      <c r="H10" s="135" t="s">
        <v>121</v>
      </c>
      <c r="I10" s="135" t="s">
        <v>240</v>
      </c>
      <c r="J10" s="223" t="s">
        <v>798</v>
      </c>
      <c r="K10" s="135" t="s">
        <v>2498</v>
      </c>
      <c r="L10" s="141" t="s">
        <v>53</v>
      </c>
      <c r="M10" s="141">
        <v>46265</v>
      </c>
      <c r="N10" s="135" t="s">
        <v>15</v>
      </c>
      <c r="O10" s="135">
        <v>0</v>
      </c>
      <c r="P10" s="135">
        <v>0</v>
      </c>
      <c r="Q10" s="177" t="s">
        <v>111</v>
      </c>
      <c r="R10" s="135" t="s">
        <v>2499</v>
      </c>
      <c r="S10" s="135" t="s">
        <v>2500</v>
      </c>
      <c r="T10" s="135" t="s">
        <v>2501</v>
      </c>
      <c r="U10" s="135" t="s">
        <v>42</v>
      </c>
      <c r="V10" s="161" t="s">
        <v>36</v>
      </c>
      <c r="W10" s="135" t="s">
        <v>15</v>
      </c>
      <c r="X10" s="160" t="s">
        <v>26</v>
      </c>
      <c r="Y10" s="135" t="s">
        <v>2502</v>
      </c>
      <c r="Z10" s="145" t="s">
        <v>2503</v>
      </c>
      <c r="AA10" s="145">
        <v>1.5</v>
      </c>
      <c r="AB10" s="147" t="s">
        <v>62</v>
      </c>
      <c r="AC10" s="147" t="s">
        <v>498</v>
      </c>
      <c r="AD10" s="151">
        <v>46225</v>
      </c>
      <c r="AE10" s="147" t="s">
        <v>2</v>
      </c>
      <c r="AF10" s="151">
        <v>46237</v>
      </c>
      <c r="AG10" s="151">
        <v>46265</v>
      </c>
      <c r="AH10" s="147">
        <v>1</v>
      </c>
      <c r="AI10" s="148">
        <v>0</v>
      </c>
      <c r="AJ10" s="149">
        <v>0</v>
      </c>
      <c r="AK10" s="150" t="s">
        <v>2504</v>
      </c>
      <c r="AL10" s="149" t="s">
        <v>534</v>
      </c>
      <c r="AM10" s="147" t="s">
        <v>963</v>
      </c>
      <c r="AN10" s="147" t="s">
        <v>14</v>
      </c>
      <c r="AO10" s="147" t="s">
        <v>2102</v>
      </c>
      <c r="AP10" s="147" t="s">
        <v>814</v>
      </c>
      <c r="AQ10" s="225"/>
      <c r="AR10" s="225"/>
      <c r="AS10" s="233"/>
      <c r="AT10" s="232"/>
      <c r="AU10" s="225"/>
      <c r="AV10" s="149"/>
      <c r="AW10" s="225"/>
      <c r="AX10" s="225"/>
      <c r="AY10" s="225"/>
      <c r="AZ10" s="225"/>
      <c r="BA10" s="225"/>
      <c r="BB10" s="147" t="s">
        <v>536</v>
      </c>
      <c r="BC10" s="147"/>
      <c r="BD10" s="147"/>
      <c r="BE10" s="147"/>
      <c r="BF10" s="166"/>
      <c r="BG10" s="166"/>
    </row>
    <row r="11" spans="1:59" ht="59.25" customHeight="1">
      <c r="A11" s="135">
        <v>210</v>
      </c>
      <c r="B11" s="143">
        <v>46169.8046412037</v>
      </c>
      <c r="C11" s="143">
        <v>46169.817731481497</v>
      </c>
      <c r="D11" s="135" t="s">
        <v>2166</v>
      </c>
      <c r="E11" s="135" t="s">
        <v>2167</v>
      </c>
      <c r="F11" s="135" t="s">
        <v>2505</v>
      </c>
      <c r="G11" s="135" t="s">
        <v>2506</v>
      </c>
      <c r="H11" s="135" t="s">
        <v>107</v>
      </c>
      <c r="I11" s="135" t="s">
        <v>108</v>
      </c>
      <c r="J11" s="415" t="s">
        <v>2507</v>
      </c>
      <c r="K11" s="135" t="s">
        <v>2508</v>
      </c>
      <c r="L11" s="143" t="s">
        <v>57</v>
      </c>
      <c r="M11" s="143">
        <v>46185</v>
      </c>
      <c r="N11" s="135" t="s">
        <v>15</v>
      </c>
      <c r="O11" s="135">
        <v>0</v>
      </c>
      <c r="P11" s="135">
        <v>0</v>
      </c>
      <c r="Q11" s="415" t="s">
        <v>111</v>
      </c>
      <c r="R11" s="135" t="s">
        <v>2509</v>
      </c>
      <c r="S11" s="135" t="s">
        <v>2510</v>
      </c>
      <c r="T11" s="135" t="s">
        <v>2511</v>
      </c>
      <c r="U11" s="415" t="s">
        <v>44</v>
      </c>
      <c r="V11" s="135" t="s">
        <v>36</v>
      </c>
      <c r="W11" s="135" t="s">
        <v>14</v>
      </c>
      <c r="X11" s="415" t="s">
        <v>28</v>
      </c>
      <c r="Y11" s="135" t="s">
        <v>2175</v>
      </c>
      <c r="Z11" s="135" t="s">
        <v>2512</v>
      </c>
      <c r="AA11" s="135">
        <v>0.6</v>
      </c>
      <c r="AB11" s="147" t="s">
        <v>58</v>
      </c>
      <c r="AC11" s="147" t="s">
        <v>498</v>
      </c>
      <c r="AD11" s="151">
        <v>46174</v>
      </c>
      <c r="AE11" s="147" t="s">
        <v>3</v>
      </c>
      <c r="AF11" s="151">
        <v>46181</v>
      </c>
      <c r="AG11" s="151">
        <v>46195</v>
      </c>
      <c r="AH11" s="147">
        <v>7</v>
      </c>
      <c r="AI11" s="148">
        <v>343819.42857142858</v>
      </c>
      <c r="AJ11" s="149">
        <v>1203368</v>
      </c>
      <c r="AK11" s="150" t="s">
        <v>2513</v>
      </c>
      <c r="AL11" s="149" t="s">
        <v>1226</v>
      </c>
      <c r="AM11" s="147" t="s">
        <v>535</v>
      </c>
      <c r="AN11" s="147" t="s">
        <v>536</v>
      </c>
      <c r="AO11" s="147" t="s">
        <v>2102</v>
      </c>
      <c r="AP11" s="147" t="s">
        <v>2514</v>
      </c>
      <c r="AQ11" s="225"/>
      <c r="AR11" s="225"/>
      <c r="AS11" s="225"/>
      <c r="AT11" s="232" t="s">
        <v>510</v>
      </c>
      <c r="AU11" s="225"/>
      <c r="AV11" s="225"/>
      <c r="AW11" s="225"/>
      <c r="AX11" s="225"/>
      <c r="AY11" s="225"/>
      <c r="AZ11" s="225"/>
      <c r="BA11" s="225"/>
      <c r="BB11" s="147" t="s">
        <v>536</v>
      </c>
      <c r="BC11" s="147" t="s">
        <v>2515</v>
      </c>
      <c r="BD11" s="147" t="s">
        <v>536</v>
      </c>
      <c r="BE11" s="147" t="s">
        <v>2516</v>
      </c>
      <c r="BF11" s="166"/>
      <c r="BG11" s="166"/>
    </row>
    <row r="12" spans="1:59" ht="63" hidden="1" customHeight="1">
      <c r="A12" s="135">
        <v>307</v>
      </c>
      <c r="B12" s="143">
        <v>46224.425856481503</v>
      </c>
      <c r="C12" s="143">
        <v>46224.428703703699</v>
      </c>
      <c r="D12" s="135" t="s">
        <v>403</v>
      </c>
      <c r="E12" s="135" t="s">
        <v>404</v>
      </c>
      <c r="F12" s="135" t="s">
        <v>2325</v>
      </c>
      <c r="G12" s="135" t="s">
        <v>2326</v>
      </c>
      <c r="H12" s="135" t="s">
        <v>107</v>
      </c>
      <c r="I12" s="135" t="s">
        <v>160</v>
      </c>
      <c r="J12" s="415" t="s">
        <v>1041</v>
      </c>
      <c r="K12" s="135" t="s">
        <v>2517</v>
      </c>
      <c r="L12" s="143" t="s">
        <v>59</v>
      </c>
      <c r="M12" s="143">
        <v>46235</v>
      </c>
      <c r="N12" s="135" t="s">
        <v>15</v>
      </c>
      <c r="O12" s="135">
        <v>0</v>
      </c>
      <c r="P12" s="135">
        <v>0</v>
      </c>
      <c r="Q12" s="415" t="s">
        <v>18</v>
      </c>
      <c r="R12" s="135" t="s">
        <v>2328</v>
      </c>
      <c r="S12" s="135" t="s">
        <v>2329</v>
      </c>
      <c r="T12" s="135" t="s">
        <v>2330</v>
      </c>
      <c r="U12" s="415" t="s">
        <v>44</v>
      </c>
      <c r="V12" s="135" t="s">
        <v>36</v>
      </c>
      <c r="W12" s="135" t="s">
        <v>15</v>
      </c>
      <c r="X12" s="415" t="s">
        <v>28</v>
      </c>
      <c r="Y12" s="135" t="s">
        <v>2518</v>
      </c>
      <c r="Z12" s="135" t="s">
        <v>2519</v>
      </c>
      <c r="AA12" s="135">
        <v>2.1</v>
      </c>
      <c r="AB12" s="147" t="s">
        <v>64</v>
      </c>
      <c r="AC12" s="147" t="s">
        <v>498</v>
      </c>
      <c r="AD12" s="151">
        <v>46225</v>
      </c>
      <c r="AE12" s="147" t="s">
        <v>3</v>
      </c>
      <c r="AF12" s="151">
        <v>46227</v>
      </c>
      <c r="AG12" s="151">
        <v>46241</v>
      </c>
      <c r="AH12" s="147" t="s">
        <v>1224</v>
      </c>
      <c r="AI12" s="148">
        <v>1510.4</v>
      </c>
      <c r="AJ12" s="149">
        <v>5286.4</v>
      </c>
      <c r="AK12" s="150" t="s">
        <v>2333</v>
      </c>
      <c r="AL12" s="149" t="s">
        <v>592</v>
      </c>
      <c r="AM12" s="147" t="s">
        <v>825</v>
      </c>
      <c r="AN12" s="147" t="s">
        <v>15</v>
      </c>
      <c r="AO12" s="147" t="s">
        <v>2334</v>
      </c>
      <c r="AP12" s="147"/>
      <c r="AQ12" s="225"/>
      <c r="AR12" s="225"/>
      <c r="AS12" s="225"/>
      <c r="AT12" s="232" t="s">
        <v>510</v>
      </c>
      <c r="AU12" s="225"/>
      <c r="AV12" s="225"/>
      <c r="AW12" s="225"/>
      <c r="AX12" s="225"/>
      <c r="AY12" s="225"/>
      <c r="AZ12" s="225"/>
      <c r="BA12" s="225"/>
      <c r="BB12" s="151" t="s">
        <v>536</v>
      </c>
      <c r="BC12" s="147"/>
      <c r="BD12" s="147" t="s">
        <v>536</v>
      </c>
      <c r="BE12" s="147" t="s">
        <v>2520</v>
      </c>
      <c r="BF12" s="166"/>
      <c r="BG12" s="166"/>
    </row>
    <row r="13" spans="1:59" ht="48.75" hidden="1" customHeight="1">
      <c r="A13" s="135">
        <v>405</v>
      </c>
      <c r="B13" s="143">
        <v>46290.505185185197</v>
      </c>
      <c r="C13" s="143">
        <v>46290.535520833299</v>
      </c>
      <c r="D13" s="135" t="s">
        <v>155</v>
      </c>
      <c r="E13" s="135" t="s">
        <v>156</v>
      </c>
      <c r="F13" s="135" t="s">
        <v>157</v>
      </c>
      <c r="G13" s="135" t="s">
        <v>158</v>
      </c>
      <c r="H13" s="135" t="s">
        <v>159</v>
      </c>
      <c r="I13" s="135" t="s">
        <v>160</v>
      </c>
      <c r="J13" s="591" t="s">
        <v>156</v>
      </c>
      <c r="K13" s="137" t="s">
        <v>161</v>
      </c>
      <c r="L13" s="135" t="s">
        <v>61</v>
      </c>
      <c r="M13" s="143">
        <v>46349</v>
      </c>
      <c r="N13" s="135" t="s">
        <v>15</v>
      </c>
      <c r="O13" s="135">
        <v>0</v>
      </c>
      <c r="P13" s="135">
        <v>0</v>
      </c>
      <c r="Q13" s="135" t="s">
        <v>111</v>
      </c>
      <c r="R13" s="135" t="s">
        <v>162</v>
      </c>
      <c r="S13" s="135" t="s">
        <v>163</v>
      </c>
      <c r="T13" s="135" t="s">
        <v>164</v>
      </c>
      <c r="U13" s="135" t="s">
        <v>42</v>
      </c>
      <c r="V13" s="414" t="s">
        <v>36</v>
      </c>
      <c r="W13" s="135" t="s">
        <v>15</v>
      </c>
      <c r="X13" s="133" t="s">
        <v>28</v>
      </c>
      <c r="Y13" s="135" t="s">
        <v>165</v>
      </c>
      <c r="Z13" s="142" t="s">
        <v>2521</v>
      </c>
      <c r="AA13" s="202">
        <v>1.2000000000000002</v>
      </c>
      <c r="AB13" s="147" t="s">
        <v>64</v>
      </c>
      <c r="AC13" s="147" t="s">
        <v>1094</v>
      </c>
      <c r="AD13" s="151">
        <v>46293</v>
      </c>
      <c r="AE13" s="147" t="s">
        <v>2</v>
      </c>
      <c r="AF13" s="151">
        <v>46300</v>
      </c>
      <c r="AG13" s="151">
        <f>IF(AD13="","Pendiente fecha de asignación de LD",IF(AF13="","",WORKDAY(AF13,IF(AE13="Alta",20,IF(AE13="Media",10,5)))))</f>
        <v>46328</v>
      </c>
      <c r="AH13" s="147" t="s">
        <v>2522</v>
      </c>
      <c r="AI13" s="150">
        <v>8000</v>
      </c>
      <c r="AJ13" s="149">
        <v>28000</v>
      </c>
      <c r="AK13" s="150"/>
      <c r="AL13" s="149" t="s">
        <v>592</v>
      </c>
      <c r="AM13" s="147" t="s">
        <v>2523</v>
      </c>
      <c r="AN13" s="147" t="s">
        <v>14</v>
      </c>
      <c r="AO13" s="147" t="s">
        <v>2102</v>
      </c>
      <c r="AP13" s="147"/>
      <c r="AQ13" s="225"/>
      <c r="AR13" s="225"/>
      <c r="AS13" s="233"/>
      <c r="AT13" s="232"/>
      <c r="AU13" s="225"/>
      <c r="AV13" s="225"/>
      <c r="AW13" s="225"/>
      <c r="AX13" s="225"/>
      <c r="AY13" s="225"/>
      <c r="AZ13" s="225"/>
      <c r="BA13" s="225"/>
      <c r="BB13" s="151" t="s">
        <v>536</v>
      </c>
      <c r="BC13" s="147"/>
      <c r="BD13" s="147" t="s">
        <v>536</v>
      </c>
      <c r="BE13" s="147" t="s">
        <v>2524</v>
      </c>
      <c r="BF13" s="166"/>
      <c r="BG13" s="166"/>
    </row>
  </sheetData>
  <sheetProtection algorithmName="SHA-512" hashValue="hUj8VwB+IsJkBeIk3OFNUwQ95eWnYfQgsdbrXoDgiVhDkDWrBaq6HO6iRY5MSJjoStWwfzzXtC/6Eg34YpRe4Q==" saltValue="TUVUfeqwS898f1hIc4pR5Q==" spinCount="100000" sheet="1" formatColumns="0" autoFilter="0"/>
  <protectedRanges>
    <protectedRange algorithmName="SHA-512" hashValue="22rEZDOLaaAzExp0xxQCGNby3L6gXjGHIg9yH60f4Eq8XFziCgY0/JIYc2E2Nq4g+VRVZfuCR88Vp60KM5L1Fw==" saltValue="qJpW/Ecdk5+EDugQ3hU7fw==" spinCount="100000" sqref="A1:J1 L1:R1 T1:AA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S1" name="Rango1_2"/>
  </protectedRanges>
  <autoFilter ref="A1:BG13" xr:uid="{1ACD93ED-D4F8-4AB8-8264-3586DF594C5A}">
    <filterColumn colId="27">
      <filters>
        <filter val="Ana Vega"/>
      </filters>
    </filterColumn>
  </autoFilter>
  <dataValidations count="3">
    <dataValidation type="list" allowBlank="1" showInputMessage="1" showErrorMessage="1" errorTitle="Valor no válido" error="Por favor seleccione una opción de la lista desplegable." sqref="AQ2:AQ6 AQ11:AQ12" xr:uid="{8FB91E39-1659-44D5-A01F-096A07502CDD}">
      <formula1>"Estimación incompleta,Ajuste del alcance,Otro"</formula1>
    </dataValidation>
    <dataValidation type="list" allowBlank="1" showInputMessage="1" showErrorMessage="1" errorTitle="Valor no válido" error="Por favor seleccione una opción de la lista: Baja o Media." sqref="AR2:AR6 AR11:AR12" xr:uid="{5997A904-8D9A-4A0A-869A-736B108E0F0E}">
      <formula1>"Baja,Media"</formula1>
    </dataValidation>
    <dataValidation type="list" allowBlank="1" showInputMessage="1" showErrorMessage="1" errorTitle="Valor no válido" error="Por favor seleccione una opción de la lista: Pendiente o Finalizado" sqref="AZ2:AZ6 AZ11:AZ12" xr:uid="{14EB0A60-7218-4583-BFA3-54A96B1EAB2B}">
      <formula1>"Pendiente,Finalizado"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E137F-13D1-4358-8DED-3EEC1762CF94}">
  <sheetPr filterMode="1">
    <tabColor theme="4" tint="-0.249977111117893"/>
  </sheetPr>
  <dimension ref="A1:BI12"/>
  <sheetViews>
    <sheetView zoomScale="84" zoomScaleNormal="84" workbookViewId="0">
      <pane xSplit="6" topLeftCell="AA1" activePane="topRight" state="frozen"/>
      <selection pane="topRight" activeCell="AC4" sqref="AC4"/>
      <selection activeCell="A16" sqref="A16"/>
    </sheetView>
  </sheetViews>
  <sheetFormatPr defaultColWidth="11.42578125" defaultRowHeight="15" customHeight="1"/>
  <cols>
    <col min="1" max="1" width="7.42578125" style="4" customWidth="1"/>
    <col min="2" max="2" width="11.42578125" style="4" hidden="1" customWidth="1"/>
    <col min="3" max="3" width="18.42578125" style="4" hidden="1" customWidth="1"/>
    <col min="4" max="4" width="12.42578125" style="4" hidden="1" customWidth="1"/>
    <col min="5" max="5" width="13.7109375" style="4" customWidth="1"/>
    <col min="6" max="6" width="43.28515625" style="4" customWidth="1"/>
    <col min="7" max="7" width="64.28515625" style="4" customWidth="1"/>
    <col min="8" max="8" width="11.42578125" style="4" bestFit="1" customWidth="1"/>
    <col min="9" max="9" width="21.85546875" style="4" customWidth="1"/>
    <col min="10" max="10" width="11.42578125" style="4" bestFit="1" customWidth="1"/>
    <col min="11" max="11" width="15.42578125" style="4" customWidth="1"/>
    <col min="12" max="12" width="16" style="4" customWidth="1"/>
    <col min="13" max="15" width="11.42578125" style="4" bestFit="1" customWidth="1"/>
    <col min="16" max="16" width="11.42578125" style="4" customWidth="1"/>
    <col min="17" max="17" width="11.42578125" style="4" bestFit="1" customWidth="1"/>
    <col min="18" max="19" width="27.42578125" style="4" customWidth="1"/>
    <col min="20" max="22" width="11.42578125" style="4" bestFit="1" customWidth="1"/>
    <col min="23" max="23" width="17.28515625" style="4" customWidth="1"/>
    <col min="24" max="24" width="17.42578125" style="4" customWidth="1"/>
    <col min="25" max="26" width="11.42578125" style="4" bestFit="1" customWidth="1"/>
    <col min="27" max="27" width="11.42578125" style="4" customWidth="1"/>
    <col min="28" max="29" width="17.140625" style="4" customWidth="1"/>
    <col min="30" max="30" width="18.28515625" style="4" customWidth="1"/>
    <col min="31" max="34" width="11.42578125" style="4" bestFit="1" customWidth="1"/>
    <col min="35" max="36" width="16" style="4" customWidth="1"/>
    <col min="37" max="37" width="36.42578125" style="4" customWidth="1"/>
    <col min="38" max="38" width="14.42578125" style="4" customWidth="1"/>
    <col min="39" max="39" width="11.42578125" style="4" bestFit="1" customWidth="1"/>
    <col min="40" max="40" width="11.42578125" style="4" customWidth="1"/>
    <col min="41" max="41" width="13.85546875" style="4" customWidth="1"/>
    <col min="42" max="42" width="23.140625" style="4"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11.42578125" style="4" customWidth="1"/>
    <col min="55" max="55" width="26.7109375" style="4" customWidth="1"/>
    <col min="56" max="57" width="22.140625" style="4" customWidth="1"/>
    <col min="58" max="58" width="16.28515625" style="372" customWidth="1"/>
    <col min="59" max="59" width="16.7109375" style="372" customWidth="1"/>
    <col min="60" max="60" width="24.85546875" style="108" customWidth="1"/>
    <col min="61" max="61" width="29.85546875" style="108" customWidth="1"/>
    <col min="62" max="16384" width="11.42578125" style="4"/>
  </cols>
  <sheetData>
    <row r="1" spans="1:61" s="45" customFormat="1" ht="48.75" customHeight="1">
      <c r="A1" s="83" t="s">
        <v>82</v>
      </c>
      <c r="B1" s="84" t="s">
        <v>83</v>
      </c>
      <c r="C1" s="84" t="s">
        <v>84</v>
      </c>
      <c r="D1" s="83" t="s">
        <v>85</v>
      </c>
      <c r="E1" s="83" t="s">
        <v>86</v>
      </c>
      <c r="F1" s="83" t="s">
        <v>87</v>
      </c>
      <c r="G1" s="83" t="s">
        <v>88</v>
      </c>
      <c r="H1" s="83" t="s">
        <v>89</v>
      </c>
      <c r="I1" s="83" t="s">
        <v>90</v>
      </c>
      <c r="J1" s="146" t="s">
        <v>91</v>
      </c>
      <c r="K1" s="83" t="s">
        <v>562</v>
      </c>
      <c r="L1" s="146" t="s">
        <v>51</v>
      </c>
      <c r="M1" s="146" t="s">
        <v>93</v>
      </c>
      <c r="N1" s="83" t="s">
        <v>11</v>
      </c>
      <c r="O1" s="83" t="s">
        <v>563</v>
      </c>
      <c r="P1" s="83" t="s">
        <v>95</v>
      </c>
      <c r="Q1" s="146" t="s">
        <v>16</v>
      </c>
      <c r="R1" s="83" t="s">
        <v>96</v>
      </c>
      <c r="S1" s="367" t="s">
        <v>97</v>
      </c>
      <c r="T1" s="146" t="s">
        <v>98</v>
      </c>
      <c r="U1" s="146" t="s">
        <v>38</v>
      </c>
      <c r="V1" s="83" t="s">
        <v>29</v>
      </c>
      <c r="W1" s="83" t="s">
        <v>564</v>
      </c>
      <c r="X1" s="146" t="s">
        <v>22</v>
      </c>
      <c r="Y1" s="83" t="s">
        <v>100</v>
      </c>
      <c r="Z1" s="83" t="s">
        <v>565</v>
      </c>
      <c r="AA1" s="163" t="s">
        <v>102</v>
      </c>
      <c r="AB1" s="99" t="s">
        <v>49</v>
      </c>
      <c r="AC1" s="99" t="s">
        <v>471</v>
      </c>
      <c r="AD1" s="209" t="s">
        <v>472</v>
      </c>
      <c r="AE1" s="118" t="s">
        <v>473</v>
      </c>
      <c r="AF1" s="119" t="s">
        <v>474</v>
      </c>
      <c r="AG1" s="119" t="s">
        <v>475</v>
      </c>
      <c r="AH1" s="118" t="s">
        <v>476</v>
      </c>
      <c r="AI1" s="120" t="s">
        <v>477</v>
      </c>
      <c r="AJ1" s="121" t="s">
        <v>478</v>
      </c>
      <c r="AK1" s="118" t="s">
        <v>479</v>
      </c>
      <c r="AL1" s="118" t="s">
        <v>480</v>
      </c>
      <c r="AM1" s="118" t="s">
        <v>2308</v>
      </c>
      <c r="AN1" s="118" t="s">
        <v>571</v>
      </c>
      <c r="AO1" s="118" t="s">
        <v>482</v>
      </c>
      <c r="AP1" s="118" t="s">
        <v>483</v>
      </c>
      <c r="AQ1" s="229" t="s">
        <v>2085</v>
      </c>
      <c r="AR1" s="229" t="s">
        <v>566</v>
      </c>
      <c r="AS1" s="229" t="s">
        <v>2086</v>
      </c>
      <c r="AT1" s="231" t="s">
        <v>2087</v>
      </c>
      <c r="AU1" s="235" t="s">
        <v>476</v>
      </c>
      <c r="AV1" s="236" t="s">
        <v>568</v>
      </c>
      <c r="AW1" s="235" t="s">
        <v>569</v>
      </c>
      <c r="AX1" s="235" t="s">
        <v>480</v>
      </c>
      <c r="AY1" s="235" t="s">
        <v>2088</v>
      </c>
      <c r="AZ1" s="235" t="s">
        <v>2089</v>
      </c>
      <c r="BA1" s="235" t="s">
        <v>483</v>
      </c>
      <c r="BB1" s="123" t="s">
        <v>2309</v>
      </c>
      <c r="BC1" s="123" t="s">
        <v>483</v>
      </c>
      <c r="BD1" s="368" t="s">
        <v>2310</v>
      </c>
      <c r="BE1" s="369" t="s">
        <v>2311</v>
      </c>
      <c r="BF1" s="370" t="s">
        <v>2417</v>
      </c>
      <c r="BG1" s="370" t="s">
        <v>2418</v>
      </c>
      <c r="BH1" s="112" t="s">
        <v>2525</v>
      </c>
      <c r="BI1" s="364" t="s">
        <v>483</v>
      </c>
    </row>
    <row r="2" spans="1:61" ht="95.25" customHeight="1">
      <c r="A2" s="135">
        <v>169</v>
      </c>
      <c r="B2" s="143">
        <v>46161.670162037</v>
      </c>
      <c r="C2" s="143">
        <v>46162.429259259297</v>
      </c>
      <c r="D2" s="135" t="s">
        <v>888</v>
      </c>
      <c r="E2" s="135" t="s">
        <v>889</v>
      </c>
      <c r="F2" s="135" t="s">
        <v>2526</v>
      </c>
      <c r="G2" s="135" t="s">
        <v>2527</v>
      </c>
      <c r="H2" s="135" t="s">
        <v>134</v>
      </c>
      <c r="I2" s="135" t="s">
        <v>240</v>
      </c>
      <c r="J2" s="157" t="s">
        <v>892</v>
      </c>
      <c r="K2" s="135" t="s">
        <v>2528</v>
      </c>
      <c r="L2" s="143" t="s">
        <v>53</v>
      </c>
      <c r="M2" s="143">
        <v>46199</v>
      </c>
      <c r="N2" s="135" t="s">
        <v>14</v>
      </c>
      <c r="O2" s="135" t="s">
        <v>894</v>
      </c>
      <c r="P2" s="135">
        <v>7541</v>
      </c>
      <c r="Q2" s="157" t="s">
        <v>111</v>
      </c>
      <c r="R2" s="135" t="s">
        <v>2529</v>
      </c>
      <c r="S2" s="135" t="s">
        <v>2530</v>
      </c>
      <c r="T2" s="135" t="s">
        <v>2531</v>
      </c>
      <c r="U2" s="157" t="s">
        <v>44</v>
      </c>
      <c r="V2" s="135" t="s">
        <v>32</v>
      </c>
      <c r="W2" s="135" t="s">
        <v>15</v>
      </c>
      <c r="X2" s="157" t="s">
        <v>25</v>
      </c>
      <c r="Y2" s="135" t="s">
        <v>2532</v>
      </c>
      <c r="Z2" s="135" t="s">
        <v>2533</v>
      </c>
      <c r="AA2" s="198">
        <v>2.9</v>
      </c>
      <c r="AB2" s="165" t="s">
        <v>58</v>
      </c>
      <c r="AC2" s="147" t="s">
        <v>498</v>
      </c>
      <c r="AD2" s="151">
        <v>46163</v>
      </c>
      <c r="AE2" s="147" t="s">
        <v>3</v>
      </c>
      <c r="AF2" s="151">
        <v>46167</v>
      </c>
      <c r="AG2" s="151">
        <v>46181</v>
      </c>
      <c r="AH2" s="147">
        <v>2.5</v>
      </c>
      <c r="AI2" s="148"/>
      <c r="AJ2" s="149">
        <v>58233</v>
      </c>
      <c r="AK2" s="150" t="s">
        <v>2534</v>
      </c>
      <c r="AL2" s="149" t="s">
        <v>1226</v>
      </c>
      <c r="AM2" s="147" t="s">
        <v>2535</v>
      </c>
      <c r="AN2" s="147" t="s">
        <v>14</v>
      </c>
      <c r="AO2" s="147" t="s">
        <v>964</v>
      </c>
      <c r="AP2" s="147" t="s">
        <v>2536</v>
      </c>
      <c r="AQ2" s="225"/>
      <c r="AR2" s="225"/>
      <c r="AS2" s="225"/>
      <c r="AT2" s="232" t="s">
        <v>510</v>
      </c>
      <c r="AU2" s="225"/>
      <c r="AV2" s="225"/>
      <c r="AW2" s="225"/>
      <c r="AX2" s="225"/>
      <c r="AY2" s="225"/>
      <c r="AZ2" s="225"/>
      <c r="BA2" s="225"/>
      <c r="BB2" s="151" t="s">
        <v>536</v>
      </c>
      <c r="BC2" s="147" t="s">
        <v>2537</v>
      </c>
      <c r="BD2" s="147" t="s">
        <v>536</v>
      </c>
      <c r="BE2" s="147" t="s">
        <v>2538</v>
      </c>
      <c r="BF2" s="371">
        <v>46220</v>
      </c>
      <c r="BG2" s="371">
        <v>46265</v>
      </c>
      <c r="BH2" s="365"/>
      <c r="BI2" s="366"/>
    </row>
    <row r="3" spans="1:61" ht="63" hidden="1" customHeight="1">
      <c r="A3" s="135">
        <v>117</v>
      </c>
      <c r="B3" s="143">
        <v>46139.615277777775</v>
      </c>
      <c r="C3" s="143">
        <v>46139.628472222219</v>
      </c>
      <c r="D3" s="135" t="s">
        <v>485</v>
      </c>
      <c r="E3" s="135" t="s">
        <v>486</v>
      </c>
      <c r="F3" s="135" t="s">
        <v>2539</v>
      </c>
      <c r="G3" s="135" t="s">
        <v>2540</v>
      </c>
      <c r="H3" s="135" t="s">
        <v>107</v>
      </c>
      <c r="I3" s="135" t="s">
        <v>332</v>
      </c>
      <c r="J3" s="157" t="s">
        <v>2170</v>
      </c>
      <c r="K3" s="135"/>
      <c r="L3" s="143" t="s">
        <v>57</v>
      </c>
      <c r="M3" s="143">
        <v>46172</v>
      </c>
      <c r="N3" s="135" t="s">
        <v>15</v>
      </c>
      <c r="O3" s="135"/>
      <c r="P3" s="135"/>
      <c r="Q3" s="157" t="s">
        <v>111</v>
      </c>
      <c r="R3" s="135" t="s">
        <v>2541</v>
      </c>
      <c r="S3" s="135" t="s">
        <v>2542</v>
      </c>
      <c r="T3" s="135" t="s">
        <v>2543</v>
      </c>
      <c r="U3" s="157" t="s">
        <v>43</v>
      </c>
      <c r="V3" s="135" t="s">
        <v>36</v>
      </c>
      <c r="W3" s="135" t="s">
        <v>494</v>
      </c>
      <c r="X3" s="157" t="s">
        <v>495</v>
      </c>
      <c r="Y3" s="135" t="s">
        <v>2544</v>
      </c>
      <c r="Z3" s="135"/>
      <c r="AA3" s="198"/>
      <c r="AB3" s="165" t="s">
        <v>72</v>
      </c>
      <c r="AC3" s="147" t="s">
        <v>498</v>
      </c>
      <c r="AD3" s="151">
        <v>46163</v>
      </c>
      <c r="AE3" s="147" t="s">
        <v>3</v>
      </c>
      <c r="AF3" s="151">
        <v>46163</v>
      </c>
      <c r="AG3" s="151">
        <v>46163</v>
      </c>
      <c r="AH3" s="147">
        <v>4</v>
      </c>
      <c r="AI3" s="148">
        <v>19000</v>
      </c>
      <c r="AJ3" s="149">
        <v>65000</v>
      </c>
      <c r="AK3" s="150" t="s">
        <v>2545</v>
      </c>
      <c r="AL3" s="149" t="s">
        <v>1226</v>
      </c>
      <c r="AM3" s="147" t="s">
        <v>535</v>
      </c>
      <c r="AN3" s="147" t="s">
        <v>536</v>
      </c>
      <c r="AO3" s="147" t="s">
        <v>964</v>
      </c>
      <c r="AP3" s="147" t="s">
        <v>2546</v>
      </c>
      <c r="AQ3" s="225" t="s">
        <v>2104</v>
      </c>
      <c r="AR3" s="225" t="s">
        <v>3</v>
      </c>
      <c r="AS3" s="225">
        <v>46219</v>
      </c>
      <c r="AT3" s="232" t="s">
        <v>2547</v>
      </c>
      <c r="AU3" s="225" t="s">
        <v>2548</v>
      </c>
      <c r="AV3" s="225" t="s">
        <v>2549</v>
      </c>
      <c r="AW3" s="225" t="s">
        <v>2550</v>
      </c>
      <c r="AX3" s="225" t="s">
        <v>2551</v>
      </c>
      <c r="AY3" s="225"/>
      <c r="AZ3" s="225" t="s">
        <v>2102</v>
      </c>
      <c r="BA3" s="225" t="s">
        <v>2552</v>
      </c>
      <c r="BB3" s="151" t="s">
        <v>536</v>
      </c>
      <c r="BC3" s="147"/>
      <c r="BD3" s="147" t="s">
        <v>536</v>
      </c>
      <c r="BE3" s="147" t="s">
        <v>2553</v>
      </c>
      <c r="BF3" s="371">
        <v>46293</v>
      </c>
      <c r="BG3" s="371">
        <v>46040</v>
      </c>
      <c r="BH3" s="365"/>
      <c r="BI3" s="366"/>
    </row>
    <row r="4" spans="1:61" ht="90" customHeight="1">
      <c r="A4" s="135">
        <v>284</v>
      </c>
      <c r="B4" s="143">
        <v>46218.484155092599</v>
      </c>
      <c r="C4" s="143">
        <v>46218.498541666697</v>
      </c>
      <c r="D4" s="135" t="s">
        <v>2554</v>
      </c>
      <c r="E4" s="135" t="s">
        <v>2555</v>
      </c>
      <c r="F4" s="135" t="s">
        <v>2556</v>
      </c>
      <c r="G4" s="135" t="s">
        <v>2557</v>
      </c>
      <c r="H4" s="135" t="s">
        <v>159</v>
      </c>
      <c r="I4" s="135" t="s">
        <v>208</v>
      </c>
      <c r="J4" s="157" t="s">
        <v>2558</v>
      </c>
      <c r="K4" s="135" t="s">
        <v>2559</v>
      </c>
      <c r="L4" s="143" t="s">
        <v>54</v>
      </c>
      <c r="M4" s="143">
        <v>46265</v>
      </c>
      <c r="N4" s="135" t="s">
        <v>15</v>
      </c>
      <c r="O4" s="135">
        <v>0</v>
      </c>
      <c r="P4" s="135">
        <v>0</v>
      </c>
      <c r="Q4" s="157" t="s">
        <v>18</v>
      </c>
      <c r="R4" s="135" t="s">
        <v>2560</v>
      </c>
      <c r="S4" s="135" t="s">
        <v>2561</v>
      </c>
      <c r="T4" s="135" t="s">
        <v>2562</v>
      </c>
      <c r="U4" s="157" t="s">
        <v>41</v>
      </c>
      <c r="V4" s="135" t="s">
        <v>36</v>
      </c>
      <c r="W4" s="135" t="s">
        <v>15</v>
      </c>
      <c r="X4" s="157" t="s">
        <v>25</v>
      </c>
      <c r="Y4" s="135" t="s">
        <v>2563</v>
      </c>
      <c r="Z4" s="135" t="s">
        <v>2564</v>
      </c>
      <c r="AA4" s="198">
        <v>3.3</v>
      </c>
      <c r="AB4" s="165" t="s">
        <v>58</v>
      </c>
      <c r="AC4" s="147" t="s">
        <v>498</v>
      </c>
      <c r="AD4" s="151">
        <v>46220</v>
      </c>
      <c r="AE4" s="147" t="s">
        <v>3</v>
      </c>
      <c r="AF4" s="151">
        <v>46251</v>
      </c>
      <c r="AG4" s="151">
        <v>46265</v>
      </c>
      <c r="AH4" s="147" t="s">
        <v>1224</v>
      </c>
      <c r="AI4" s="148">
        <v>0</v>
      </c>
      <c r="AJ4" s="149">
        <v>0</v>
      </c>
      <c r="AK4" s="150" t="s">
        <v>2565</v>
      </c>
      <c r="AL4" s="149" t="s">
        <v>2566</v>
      </c>
      <c r="AM4" s="147" t="s">
        <v>825</v>
      </c>
      <c r="AN4" s="147" t="s">
        <v>536</v>
      </c>
      <c r="AO4" s="147" t="s">
        <v>2102</v>
      </c>
      <c r="AP4" s="147" t="s">
        <v>2567</v>
      </c>
      <c r="AQ4" s="225"/>
      <c r="AR4" s="225"/>
      <c r="AS4" s="225"/>
      <c r="AT4" s="232"/>
      <c r="AU4" s="225"/>
      <c r="AV4" s="225"/>
      <c r="AW4" s="225"/>
      <c r="AX4" s="225"/>
      <c r="AY4" s="225"/>
      <c r="AZ4" s="225"/>
      <c r="BA4" s="225"/>
      <c r="BB4" s="151" t="s">
        <v>536</v>
      </c>
      <c r="BC4" s="147" t="s">
        <v>2568</v>
      </c>
      <c r="BD4" s="147"/>
      <c r="BE4" s="147"/>
      <c r="BF4" s="371">
        <v>46268</v>
      </c>
      <c r="BG4" s="371">
        <v>47391</v>
      </c>
      <c r="BH4" s="365"/>
      <c r="BI4" s="366" t="s">
        <v>2569</v>
      </c>
    </row>
    <row r="5" spans="1:61" ht="135" hidden="1" customHeight="1">
      <c r="A5" s="135">
        <v>335</v>
      </c>
      <c r="B5" s="143">
        <v>46230.328923611101</v>
      </c>
      <c r="C5" s="143">
        <v>46230.331724536998</v>
      </c>
      <c r="D5" s="135" t="s">
        <v>204</v>
      </c>
      <c r="E5" s="135" t="s">
        <v>205</v>
      </c>
      <c r="F5" s="135" t="s">
        <v>2570</v>
      </c>
      <c r="G5" s="135" t="s">
        <v>2571</v>
      </c>
      <c r="H5" s="135" t="s">
        <v>159</v>
      </c>
      <c r="I5" s="135" t="s">
        <v>208</v>
      </c>
      <c r="J5" s="157" t="s">
        <v>817</v>
      </c>
      <c r="K5" s="135" t="s">
        <v>2572</v>
      </c>
      <c r="L5" s="143" t="s">
        <v>54</v>
      </c>
      <c r="M5" s="143">
        <v>46241</v>
      </c>
      <c r="N5" s="135" t="s">
        <v>15</v>
      </c>
      <c r="O5" s="135">
        <v>0</v>
      </c>
      <c r="P5" s="135">
        <v>0</v>
      </c>
      <c r="Q5" s="157" t="s">
        <v>111</v>
      </c>
      <c r="R5" s="135" t="s">
        <v>2573</v>
      </c>
      <c r="S5" s="135" t="s">
        <v>2574</v>
      </c>
      <c r="T5" s="135" t="s">
        <v>2575</v>
      </c>
      <c r="U5" s="157" t="s">
        <v>44</v>
      </c>
      <c r="V5" s="135" t="s">
        <v>36</v>
      </c>
      <c r="W5" s="135" t="s">
        <v>15</v>
      </c>
      <c r="X5" s="157" t="s">
        <v>28</v>
      </c>
      <c r="Y5" s="135" t="s">
        <v>2576</v>
      </c>
      <c r="Z5" s="135" t="s">
        <v>2577</v>
      </c>
      <c r="AA5" s="198">
        <v>0.6</v>
      </c>
      <c r="AB5" s="165" t="s">
        <v>56</v>
      </c>
      <c r="AC5" s="147" t="s">
        <v>498</v>
      </c>
      <c r="AD5" s="151">
        <v>46230</v>
      </c>
      <c r="AE5" s="147" t="s">
        <v>3</v>
      </c>
      <c r="AF5" s="151">
        <v>46245</v>
      </c>
      <c r="AG5" s="151">
        <v>46259</v>
      </c>
      <c r="AH5" s="147">
        <v>1</v>
      </c>
      <c r="AI5" s="148" t="s">
        <v>457</v>
      </c>
      <c r="AJ5" s="149">
        <v>0</v>
      </c>
      <c r="AK5" s="150" t="s">
        <v>2578</v>
      </c>
      <c r="AL5" s="149" t="s">
        <v>962</v>
      </c>
      <c r="AM5" s="147" t="s">
        <v>825</v>
      </c>
      <c r="AN5" s="147" t="s">
        <v>536</v>
      </c>
      <c r="AO5" s="147" t="s">
        <v>2102</v>
      </c>
      <c r="AP5" s="147" t="s">
        <v>2579</v>
      </c>
      <c r="AQ5" s="225"/>
      <c r="AR5" s="225"/>
      <c r="AS5" s="225"/>
      <c r="AT5" s="232"/>
      <c r="AU5" s="225"/>
      <c r="AV5" s="225"/>
      <c r="AW5" s="225"/>
      <c r="AX5" s="225"/>
      <c r="AY5" s="225"/>
      <c r="AZ5" s="225"/>
      <c r="BA5" s="225"/>
      <c r="BB5" s="151" t="s">
        <v>536</v>
      </c>
      <c r="BC5" s="147"/>
      <c r="BD5" s="147"/>
      <c r="BE5" s="147"/>
      <c r="BF5" s="371">
        <v>46272</v>
      </c>
      <c r="BG5" s="371">
        <v>46311</v>
      </c>
      <c r="BH5" s="365"/>
      <c r="BI5" s="366"/>
    </row>
    <row r="6" spans="1:61" ht="137.25" hidden="1" customHeight="1">
      <c r="A6" s="135">
        <v>264</v>
      </c>
      <c r="B6" s="143">
        <v>46204.461805555598</v>
      </c>
      <c r="C6" s="143">
        <v>46204.6484375</v>
      </c>
      <c r="D6" s="135" t="s">
        <v>485</v>
      </c>
      <c r="E6" s="135" t="s">
        <v>486</v>
      </c>
      <c r="F6" s="135" t="s">
        <v>2580</v>
      </c>
      <c r="G6" s="135" t="s">
        <v>2581</v>
      </c>
      <c r="H6" s="135" t="s">
        <v>159</v>
      </c>
      <c r="I6" s="135" t="s">
        <v>208</v>
      </c>
      <c r="J6" s="157" t="s">
        <v>2582</v>
      </c>
      <c r="K6" s="135" t="s">
        <v>2583</v>
      </c>
      <c r="L6" s="143" t="s">
        <v>57</v>
      </c>
      <c r="M6" s="143">
        <v>46237</v>
      </c>
      <c r="N6" s="135" t="s">
        <v>15</v>
      </c>
      <c r="O6" s="135">
        <v>0</v>
      </c>
      <c r="P6" s="135">
        <v>0</v>
      </c>
      <c r="Q6" s="157" t="s">
        <v>111</v>
      </c>
      <c r="R6" s="135" t="s">
        <v>2584</v>
      </c>
      <c r="S6" s="135" t="s">
        <v>2585</v>
      </c>
      <c r="T6" s="135" t="s">
        <v>2586</v>
      </c>
      <c r="U6" s="157" t="s">
        <v>41</v>
      </c>
      <c r="V6" s="135" t="s">
        <v>35</v>
      </c>
      <c r="W6" s="135" t="s">
        <v>15</v>
      </c>
      <c r="X6" s="157" t="s">
        <v>25</v>
      </c>
      <c r="Y6" s="135" t="s">
        <v>2587</v>
      </c>
      <c r="Z6" s="135" t="s">
        <v>2588</v>
      </c>
      <c r="AA6" s="198">
        <v>1.9</v>
      </c>
      <c r="AB6" s="165" t="s">
        <v>70</v>
      </c>
      <c r="AC6" s="147" t="s">
        <v>498</v>
      </c>
      <c r="AD6" s="151">
        <v>46204</v>
      </c>
      <c r="AE6" s="147" t="s">
        <v>4</v>
      </c>
      <c r="AF6" s="151">
        <v>46205</v>
      </c>
      <c r="AG6" s="151">
        <v>46212</v>
      </c>
      <c r="AH6" s="147">
        <v>1</v>
      </c>
      <c r="AI6" s="148"/>
      <c r="AJ6" s="149">
        <v>3000</v>
      </c>
      <c r="AK6" s="150"/>
      <c r="AL6" s="149" t="s">
        <v>1226</v>
      </c>
      <c r="AM6" s="147" t="s">
        <v>963</v>
      </c>
      <c r="AN6" s="147" t="s">
        <v>536</v>
      </c>
      <c r="AO6" s="147" t="s">
        <v>2102</v>
      </c>
      <c r="AP6" s="147" t="s">
        <v>2589</v>
      </c>
      <c r="AQ6" s="225"/>
      <c r="AR6" s="225"/>
      <c r="AS6" s="225"/>
      <c r="AT6" s="232" t="s">
        <v>510</v>
      </c>
      <c r="AU6" s="225"/>
      <c r="AV6" s="225"/>
      <c r="AW6" s="225"/>
      <c r="AX6" s="225"/>
      <c r="AY6" s="225"/>
      <c r="AZ6" s="225"/>
      <c r="BA6" s="225"/>
      <c r="BB6" s="151" t="s">
        <v>536</v>
      </c>
      <c r="BC6" s="147"/>
      <c r="BD6" s="147" t="s">
        <v>536</v>
      </c>
      <c r="BE6" s="147" t="s">
        <v>2590</v>
      </c>
      <c r="BF6" s="371">
        <v>46237</v>
      </c>
      <c r="BG6" s="371">
        <v>46281</v>
      </c>
      <c r="BH6" s="365"/>
      <c r="BI6" s="366"/>
    </row>
    <row r="7" spans="1:61" ht="75.75" hidden="1" customHeight="1">
      <c r="A7" s="135">
        <v>94</v>
      </c>
      <c r="B7" s="143">
        <v>46119.432314814803</v>
      </c>
      <c r="C7" s="143">
        <v>46119.464699074102</v>
      </c>
      <c r="D7" s="135" t="s">
        <v>2591</v>
      </c>
      <c r="E7" s="135" t="s">
        <v>1542</v>
      </c>
      <c r="F7" s="135" t="s">
        <v>2592</v>
      </c>
      <c r="G7" s="135" t="s">
        <v>2593</v>
      </c>
      <c r="H7" s="135" t="s">
        <v>134</v>
      </c>
      <c r="I7" s="135" t="s">
        <v>135</v>
      </c>
      <c r="J7" s="157" t="s">
        <v>2594</v>
      </c>
      <c r="K7" s="135"/>
      <c r="L7" s="143" t="s">
        <v>57</v>
      </c>
      <c r="M7" s="143">
        <v>46251</v>
      </c>
      <c r="N7" s="135" t="s">
        <v>15</v>
      </c>
      <c r="O7" s="135">
        <v>0</v>
      </c>
      <c r="P7" s="135"/>
      <c r="Q7" s="157" t="s">
        <v>111</v>
      </c>
      <c r="R7" s="135" t="s">
        <v>2595</v>
      </c>
      <c r="S7" s="135" t="s">
        <v>2596</v>
      </c>
      <c r="T7" s="135" t="s">
        <v>2597</v>
      </c>
      <c r="U7" s="157" t="s">
        <v>44</v>
      </c>
      <c r="V7" s="135" t="s">
        <v>1299</v>
      </c>
      <c r="W7" s="135" t="s">
        <v>494</v>
      </c>
      <c r="X7" s="157" t="s">
        <v>27</v>
      </c>
      <c r="Y7" s="135" t="s">
        <v>2598</v>
      </c>
      <c r="Z7" s="135" t="s">
        <v>2599</v>
      </c>
      <c r="AA7" s="198">
        <v>0.75</v>
      </c>
      <c r="AB7" s="165" t="s">
        <v>72</v>
      </c>
      <c r="AC7" s="147" t="s">
        <v>498</v>
      </c>
      <c r="AD7" s="151">
        <v>46128</v>
      </c>
      <c r="AE7" s="147" t="s">
        <v>2</v>
      </c>
      <c r="AF7" s="151">
        <v>46128</v>
      </c>
      <c r="AG7" s="151">
        <v>46177</v>
      </c>
      <c r="AH7" s="147">
        <v>7</v>
      </c>
      <c r="AI7" s="148"/>
      <c r="AJ7" s="149">
        <v>107175</v>
      </c>
      <c r="AK7" s="150"/>
      <c r="AL7" s="149" t="s">
        <v>2263</v>
      </c>
      <c r="AM7" s="147" t="s">
        <v>535</v>
      </c>
      <c r="AN7" s="147" t="s">
        <v>536</v>
      </c>
      <c r="AO7" s="147" t="s">
        <v>964</v>
      </c>
      <c r="AP7" s="147" t="s">
        <v>2600</v>
      </c>
      <c r="AQ7" s="225" t="s">
        <v>2104</v>
      </c>
      <c r="AR7" s="225" t="s">
        <v>3</v>
      </c>
      <c r="AS7" s="225">
        <v>46203</v>
      </c>
      <c r="AT7" s="232" t="s">
        <v>2601</v>
      </c>
      <c r="AU7" s="225">
        <v>5.2</v>
      </c>
      <c r="AV7" s="225" t="s">
        <v>2602</v>
      </c>
      <c r="AW7" s="225"/>
      <c r="AX7" s="225" t="s">
        <v>2551</v>
      </c>
      <c r="AY7" s="225" t="s">
        <v>535</v>
      </c>
      <c r="AZ7" s="225" t="s">
        <v>2102</v>
      </c>
      <c r="BA7" s="225" t="s">
        <v>2603</v>
      </c>
      <c r="BB7" s="151" t="s">
        <v>536</v>
      </c>
      <c r="BC7" s="147" t="s">
        <v>2604</v>
      </c>
      <c r="BD7" s="147" t="s">
        <v>536</v>
      </c>
      <c r="BE7" s="147" t="s">
        <v>2605</v>
      </c>
      <c r="BF7" s="371">
        <v>46391</v>
      </c>
      <c r="BG7" s="371">
        <v>46559</v>
      </c>
      <c r="BH7" s="365"/>
      <c r="BI7" s="366"/>
    </row>
    <row r="8" spans="1:61" ht="101.25" hidden="1" customHeight="1">
      <c r="A8" s="135">
        <v>374</v>
      </c>
      <c r="B8" s="143">
        <v>46254.760405092602</v>
      </c>
      <c r="C8" s="143">
        <v>46255.524166666699</v>
      </c>
      <c r="D8" s="135" t="s">
        <v>204</v>
      </c>
      <c r="E8" s="135" t="s">
        <v>205</v>
      </c>
      <c r="F8" s="135" t="s">
        <v>2606</v>
      </c>
      <c r="G8" s="135" t="s">
        <v>2607</v>
      </c>
      <c r="H8" s="135" t="s">
        <v>107</v>
      </c>
      <c r="I8" s="135" t="s">
        <v>516</v>
      </c>
      <c r="J8" s="157" t="s">
        <v>597</v>
      </c>
      <c r="K8" s="135" t="s">
        <v>2608</v>
      </c>
      <c r="L8" s="143" t="s">
        <v>54</v>
      </c>
      <c r="M8" s="143">
        <v>46265</v>
      </c>
      <c r="N8" s="135" t="s">
        <v>15</v>
      </c>
      <c r="O8" s="135">
        <v>0</v>
      </c>
      <c r="P8" s="135">
        <v>0</v>
      </c>
      <c r="Q8" s="157" t="s">
        <v>111</v>
      </c>
      <c r="R8" s="135" t="s">
        <v>2609</v>
      </c>
      <c r="S8" s="135" t="s">
        <v>2610</v>
      </c>
      <c r="T8" s="135" t="s">
        <v>2611</v>
      </c>
      <c r="U8" s="157" t="s">
        <v>41</v>
      </c>
      <c r="V8" s="135" t="s">
        <v>36</v>
      </c>
      <c r="W8" s="135" t="s">
        <v>15</v>
      </c>
      <c r="X8" s="157" t="s">
        <v>28</v>
      </c>
      <c r="Y8" s="135" t="s">
        <v>2612</v>
      </c>
      <c r="Z8" s="135" t="s">
        <v>2613</v>
      </c>
      <c r="AA8" s="198">
        <v>1.2000000000000002</v>
      </c>
      <c r="AB8" s="165" t="s">
        <v>62</v>
      </c>
      <c r="AC8" s="147" t="s">
        <v>498</v>
      </c>
      <c r="AD8" s="151">
        <v>46258</v>
      </c>
      <c r="AE8" s="147"/>
      <c r="AF8" s="151"/>
      <c r="AG8" s="151"/>
      <c r="AH8" s="147"/>
      <c r="AI8" s="148"/>
      <c r="AJ8" s="149">
        <v>0</v>
      </c>
      <c r="AK8" s="150"/>
      <c r="AL8" s="149"/>
      <c r="AM8" s="147" t="s">
        <v>825</v>
      </c>
      <c r="AN8" s="147"/>
      <c r="AO8" s="147"/>
      <c r="AP8" s="147"/>
      <c r="AQ8" s="225"/>
      <c r="AR8" s="225"/>
      <c r="AS8" s="225"/>
      <c r="AT8" s="232" t="s">
        <v>510</v>
      </c>
      <c r="AU8" s="225"/>
      <c r="AV8" s="225"/>
      <c r="AW8" s="225"/>
      <c r="AX8" s="225"/>
      <c r="AY8" s="225"/>
      <c r="AZ8" s="225"/>
      <c r="BA8" s="225"/>
      <c r="BB8" s="151"/>
      <c r="BC8" s="147"/>
      <c r="BD8" s="147" t="s">
        <v>2614</v>
      </c>
      <c r="BE8" s="147"/>
      <c r="BF8" s="371">
        <v>46272</v>
      </c>
      <c r="BG8" s="371">
        <v>46293</v>
      </c>
      <c r="BH8" s="365"/>
      <c r="BI8" s="366"/>
    </row>
    <row r="9" spans="1:61" ht="69" hidden="1" customHeight="1">
      <c r="A9" s="135">
        <v>351</v>
      </c>
      <c r="B9" s="143">
        <v>46246.478750000002</v>
      </c>
      <c r="C9" s="143">
        <v>46246.6497453704</v>
      </c>
      <c r="D9" s="135" t="s">
        <v>2615</v>
      </c>
      <c r="E9" s="135" t="s">
        <v>2616</v>
      </c>
      <c r="F9" s="135" t="s">
        <v>2617</v>
      </c>
      <c r="G9" s="135" t="s">
        <v>2618</v>
      </c>
      <c r="H9" s="135" t="s">
        <v>134</v>
      </c>
      <c r="I9" s="135" t="s">
        <v>135</v>
      </c>
      <c r="J9" s="157" t="s">
        <v>2619</v>
      </c>
      <c r="K9" s="135" t="s">
        <v>2620</v>
      </c>
      <c r="L9" s="143" t="s">
        <v>61</v>
      </c>
      <c r="M9" s="143">
        <v>46260</v>
      </c>
      <c r="N9" s="135" t="s">
        <v>15</v>
      </c>
      <c r="O9" s="135">
        <v>0</v>
      </c>
      <c r="P9" s="135">
        <v>0</v>
      </c>
      <c r="Q9" s="157" t="s">
        <v>18</v>
      </c>
      <c r="R9" s="135" t="s">
        <v>2621</v>
      </c>
      <c r="S9" s="135" t="s">
        <v>2622</v>
      </c>
      <c r="T9" s="135" t="s">
        <v>2623</v>
      </c>
      <c r="U9" s="157" t="s">
        <v>42</v>
      </c>
      <c r="V9" s="135" t="s">
        <v>36</v>
      </c>
      <c r="W9" s="135" t="s">
        <v>15</v>
      </c>
      <c r="X9" s="157" t="s">
        <v>28</v>
      </c>
      <c r="Y9" s="135" t="s">
        <v>2624</v>
      </c>
      <c r="Z9" s="135" t="s">
        <v>2625</v>
      </c>
      <c r="AA9" s="198">
        <v>2.7</v>
      </c>
      <c r="AB9" s="165" t="s">
        <v>70</v>
      </c>
      <c r="AC9" s="147" t="s">
        <v>498</v>
      </c>
      <c r="AD9" s="151">
        <v>46247</v>
      </c>
      <c r="AE9" s="147" t="s">
        <v>3</v>
      </c>
      <c r="AF9" s="151">
        <v>46267</v>
      </c>
      <c r="AG9" s="151">
        <v>46281</v>
      </c>
      <c r="AH9" s="147">
        <v>1</v>
      </c>
      <c r="AI9" s="148">
        <v>0</v>
      </c>
      <c r="AJ9" s="149">
        <v>0</v>
      </c>
      <c r="AK9" s="150" t="s">
        <v>2626</v>
      </c>
      <c r="AL9" s="149" t="s">
        <v>962</v>
      </c>
      <c r="AM9" s="147" t="s">
        <v>825</v>
      </c>
      <c r="AN9" s="147" t="s">
        <v>536</v>
      </c>
      <c r="AO9" s="147" t="s">
        <v>2102</v>
      </c>
      <c r="AP9" s="147" t="s">
        <v>2627</v>
      </c>
      <c r="AQ9" s="225"/>
      <c r="AR9" s="225"/>
      <c r="AS9" s="225"/>
      <c r="AT9" s="232"/>
      <c r="AU9" s="225"/>
      <c r="AV9" s="225"/>
      <c r="AW9" s="225"/>
      <c r="AX9" s="225"/>
      <c r="AY9" s="225"/>
      <c r="AZ9" s="225"/>
      <c r="BA9" s="225"/>
      <c r="BB9" s="151" t="s">
        <v>536</v>
      </c>
      <c r="BC9" s="147"/>
      <c r="BD9" s="147"/>
      <c r="BE9" s="147"/>
      <c r="BF9" s="371">
        <v>46300</v>
      </c>
      <c r="BG9" s="371">
        <v>46330</v>
      </c>
      <c r="BH9" s="365"/>
      <c r="BI9" s="366"/>
    </row>
    <row r="10" spans="1:61" ht="60" hidden="1" customHeight="1">
      <c r="A10" s="135">
        <v>378</v>
      </c>
      <c r="B10" s="143">
        <v>46266.4831134259</v>
      </c>
      <c r="C10" s="143">
        <v>46267.436574074098</v>
      </c>
      <c r="D10" s="135" t="s">
        <v>2628</v>
      </c>
      <c r="E10" s="135" t="s">
        <v>2629</v>
      </c>
      <c r="F10" s="135" t="s">
        <v>2630</v>
      </c>
      <c r="G10" s="135" t="s">
        <v>2631</v>
      </c>
      <c r="H10" s="135" t="s">
        <v>134</v>
      </c>
      <c r="I10" s="135" t="s">
        <v>122</v>
      </c>
      <c r="J10" s="415" t="s">
        <v>2632</v>
      </c>
      <c r="K10" s="135" t="s">
        <v>2633</v>
      </c>
      <c r="L10" s="143" t="s">
        <v>59</v>
      </c>
      <c r="M10" s="143">
        <v>46447</v>
      </c>
      <c r="N10" s="135" t="s">
        <v>15</v>
      </c>
      <c r="O10" s="135">
        <v>0</v>
      </c>
      <c r="P10" s="135">
        <v>0</v>
      </c>
      <c r="Q10" s="415" t="s">
        <v>111</v>
      </c>
      <c r="R10" s="135" t="s">
        <v>2634</v>
      </c>
      <c r="S10" s="135" t="s">
        <v>2635</v>
      </c>
      <c r="T10" s="135" t="s">
        <v>2636</v>
      </c>
      <c r="U10" s="415" t="s">
        <v>41</v>
      </c>
      <c r="V10" s="135" t="s">
        <v>36</v>
      </c>
      <c r="W10" s="135" t="s">
        <v>15</v>
      </c>
      <c r="X10" s="415" t="s">
        <v>28</v>
      </c>
      <c r="Y10" s="135" t="s">
        <v>2637</v>
      </c>
      <c r="Z10" s="135" t="s">
        <v>2638</v>
      </c>
      <c r="AA10" s="198">
        <v>1.2000000000000002</v>
      </c>
      <c r="AB10" s="165" t="s">
        <v>55</v>
      </c>
      <c r="AC10" s="147" t="s">
        <v>498</v>
      </c>
      <c r="AD10" s="151">
        <v>46267</v>
      </c>
      <c r="AE10" s="147" t="s">
        <v>3</v>
      </c>
      <c r="AF10" s="151">
        <v>46273</v>
      </c>
      <c r="AG10" s="151">
        <v>46287</v>
      </c>
      <c r="AH10" s="147">
        <v>2</v>
      </c>
      <c r="AI10" s="148"/>
      <c r="AJ10" s="149">
        <v>0</v>
      </c>
      <c r="AK10" s="150" t="s">
        <v>2639</v>
      </c>
      <c r="AL10" s="149" t="s">
        <v>2640</v>
      </c>
      <c r="AM10" s="147" t="s">
        <v>2641</v>
      </c>
      <c r="AN10" s="147" t="s">
        <v>536</v>
      </c>
      <c r="AO10" s="147" t="s">
        <v>964</v>
      </c>
      <c r="AP10" s="147" t="s">
        <v>2642</v>
      </c>
      <c r="AQ10" s="225"/>
      <c r="AR10" s="225"/>
      <c r="AS10" s="233"/>
      <c r="AT10" s="232"/>
      <c r="AU10" s="225"/>
      <c r="AV10" s="149"/>
      <c r="AW10" s="225"/>
      <c r="AX10" s="225"/>
      <c r="AY10" s="225"/>
      <c r="AZ10" s="225"/>
      <c r="BA10" s="225"/>
      <c r="BB10" s="151" t="s">
        <v>536</v>
      </c>
      <c r="BC10" s="147"/>
      <c r="BD10" s="147"/>
      <c r="BE10" s="147"/>
      <c r="BF10" s="166">
        <v>46307</v>
      </c>
      <c r="BG10" s="166">
        <v>46371</v>
      </c>
      <c r="BH10" s="365"/>
      <c r="BI10" s="366"/>
    </row>
    <row r="11" spans="1:61" ht="78.75" customHeight="1">
      <c r="A11" s="135">
        <v>373</v>
      </c>
      <c r="B11" s="143">
        <v>46253.675960648201</v>
      </c>
      <c r="C11" s="143">
        <v>46253.687164351897</v>
      </c>
      <c r="D11" s="135" t="s">
        <v>103</v>
      </c>
      <c r="E11" s="135" t="s">
        <v>104</v>
      </c>
      <c r="F11" s="135" t="s">
        <v>2643</v>
      </c>
      <c r="G11" s="135" t="s">
        <v>2644</v>
      </c>
      <c r="H11" s="135" t="s">
        <v>107</v>
      </c>
      <c r="I11" s="135" t="s">
        <v>332</v>
      </c>
      <c r="J11" s="415" t="s">
        <v>541</v>
      </c>
      <c r="K11" s="135" t="s">
        <v>2645</v>
      </c>
      <c r="L11" s="143" t="s">
        <v>57</v>
      </c>
      <c r="M11" s="143">
        <v>46280</v>
      </c>
      <c r="N11" s="135" t="s">
        <v>15</v>
      </c>
      <c r="O11" s="135">
        <v>0</v>
      </c>
      <c r="P11" s="135">
        <v>0</v>
      </c>
      <c r="Q11" s="415" t="s">
        <v>111</v>
      </c>
      <c r="R11" s="135" t="s">
        <v>2646</v>
      </c>
      <c r="S11" s="135" t="s">
        <v>2647</v>
      </c>
      <c r="T11" s="135" t="s">
        <v>2648</v>
      </c>
      <c r="U11" s="415" t="s">
        <v>44</v>
      </c>
      <c r="V11" s="135" t="s">
        <v>36</v>
      </c>
      <c r="W11" s="135" t="s">
        <v>15</v>
      </c>
      <c r="X11" s="415" t="s">
        <v>26</v>
      </c>
      <c r="Y11" s="135" t="s">
        <v>2649</v>
      </c>
      <c r="Z11" s="135" t="s">
        <v>2650</v>
      </c>
      <c r="AA11" s="198">
        <v>0.9</v>
      </c>
      <c r="AB11" s="165" t="s">
        <v>58</v>
      </c>
      <c r="AC11" s="147" t="s">
        <v>498</v>
      </c>
      <c r="AD11" s="151">
        <v>46254</v>
      </c>
      <c r="AE11" s="147" t="s">
        <v>2</v>
      </c>
      <c r="AF11" s="151">
        <v>46265</v>
      </c>
      <c r="AG11" s="151">
        <v>46293</v>
      </c>
      <c r="AH11" s="147">
        <v>1.5</v>
      </c>
      <c r="AI11" s="148"/>
      <c r="AJ11" s="149">
        <v>0</v>
      </c>
      <c r="AK11" s="150"/>
      <c r="AL11" s="149" t="s">
        <v>592</v>
      </c>
      <c r="AM11" s="147" t="s">
        <v>605</v>
      </c>
      <c r="AN11" s="147" t="s">
        <v>536</v>
      </c>
      <c r="AO11" s="147" t="s">
        <v>964</v>
      </c>
      <c r="AP11" s="147" t="s">
        <v>2651</v>
      </c>
      <c r="AQ11" s="225"/>
      <c r="AR11" s="225"/>
      <c r="AS11" s="233"/>
      <c r="AT11" s="232"/>
      <c r="AU11" s="225"/>
      <c r="AV11" s="149"/>
      <c r="AW11" s="225"/>
      <c r="AX11" s="225"/>
      <c r="AY11" s="225"/>
      <c r="AZ11" s="225"/>
      <c r="BA11" s="225"/>
      <c r="BB11" s="151" t="s">
        <v>536</v>
      </c>
      <c r="BC11" s="147"/>
      <c r="BD11" s="147" t="s">
        <v>2652</v>
      </c>
      <c r="BE11" s="147"/>
      <c r="BF11" s="166">
        <v>46300</v>
      </c>
      <c r="BG11" s="166">
        <v>46337</v>
      </c>
      <c r="BH11" s="365"/>
      <c r="BI11" s="366"/>
    </row>
    <row r="12" spans="1:61" ht="61.5" hidden="1" customHeight="1">
      <c r="A12" s="138">
        <v>382</v>
      </c>
      <c r="B12" s="136">
        <v>46273.344479166699</v>
      </c>
      <c r="C12" s="136">
        <v>46273.387511574103</v>
      </c>
      <c r="D12" s="138" t="s">
        <v>512</v>
      </c>
      <c r="E12" s="138" t="s">
        <v>513</v>
      </c>
      <c r="F12" s="135" t="s">
        <v>2653</v>
      </c>
      <c r="G12" s="135" t="s">
        <v>2654</v>
      </c>
      <c r="H12" s="138" t="s">
        <v>134</v>
      </c>
      <c r="I12" s="135" t="s">
        <v>516</v>
      </c>
      <c r="J12" s="331" t="s">
        <v>2655</v>
      </c>
      <c r="K12" s="137" t="s">
        <v>2656</v>
      </c>
      <c r="L12" s="138" t="s">
        <v>57</v>
      </c>
      <c r="M12" s="136">
        <v>46295</v>
      </c>
      <c r="N12" s="138" t="s">
        <v>15</v>
      </c>
      <c r="O12" s="138">
        <v>0</v>
      </c>
      <c r="P12" s="138">
        <v>0</v>
      </c>
      <c r="Q12" s="138" t="s">
        <v>111</v>
      </c>
      <c r="R12" s="135" t="s">
        <v>2657</v>
      </c>
      <c r="S12" s="135" t="s">
        <v>2658</v>
      </c>
      <c r="T12" s="135" t="s">
        <v>2190</v>
      </c>
      <c r="U12" s="135" t="s">
        <v>41</v>
      </c>
      <c r="V12" s="140" t="s">
        <v>33</v>
      </c>
      <c r="W12" s="138" t="s">
        <v>15</v>
      </c>
      <c r="X12" s="133" t="s">
        <v>28</v>
      </c>
      <c r="Y12" s="135" t="s">
        <v>2659</v>
      </c>
      <c r="Z12" s="142" t="s">
        <v>2660</v>
      </c>
      <c r="AA12" s="202">
        <v>1.4</v>
      </c>
      <c r="AB12" s="147" t="s">
        <v>56</v>
      </c>
      <c r="AC12" s="147" t="s">
        <v>498</v>
      </c>
      <c r="AD12" s="151">
        <v>46274</v>
      </c>
      <c r="AE12" s="147" t="s">
        <v>3</v>
      </c>
      <c r="AF12" s="151">
        <v>46301</v>
      </c>
      <c r="AG12" s="151">
        <f>IF(AD12="","Pendiente fecha de asignación de LD",IF(AF12="","",WORKDAY(AF12,IF(AE12="Alta",20,IF(AE12="Media",10,5)))))</f>
        <v>46315</v>
      </c>
      <c r="AH12" s="147">
        <v>1.75</v>
      </c>
      <c r="AI12" s="148"/>
      <c r="AJ12" s="149"/>
      <c r="AK12" s="150" t="s">
        <v>2661</v>
      </c>
      <c r="AL12" s="149" t="s">
        <v>962</v>
      </c>
      <c r="AM12" s="147" t="s">
        <v>825</v>
      </c>
      <c r="AN12" s="147" t="s">
        <v>14</v>
      </c>
      <c r="AO12" s="147" t="s">
        <v>2102</v>
      </c>
      <c r="AP12" s="147" t="s">
        <v>2662</v>
      </c>
      <c r="AQ12" s="225"/>
      <c r="AR12" s="225"/>
      <c r="AS12" s="233"/>
      <c r="AT12" s="232"/>
      <c r="AU12" s="225"/>
      <c r="AV12" s="149"/>
      <c r="AW12" s="225"/>
      <c r="AX12" s="225"/>
      <c r="AY12" s="225"/>
      <c r="AZ12" s="225"/>
      <c r="BA12" s="225"/>
      <c r="BB12" s="147" t="s">
        <v>536</v>
      </c>
      <c r="BC12" s="147"/>
      <c r="BD12" s="147"/>
      <c r="BE12" s="147"/>
      <c r="BF12" s="166">
        <v>46328</v>
      </c>
      <c r="BG12" s="166">
        <v>46363</v>
      </c>
      <c r="BH12" s="365"/>
      <c r="BI12" s="366"/>
    </row>
  </sheetData>
  <sheetProtection algorithmName="SHA-512" hashValue="I2/fFp7ZJnSOlnPPx2LeJm/MzaIa9cnhOG+lDAFg1uMqZ87u1Lt9OzmzLT5RyJH3czHdqB4eZWDQ3cK2ceIfOQ==" saltValue="bXJrsGbEgf76WkkDgf0uLQ==" spinCount="100000" sheet="1" objects="1" scenarios="1" autoFilter="0"/>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BH12" xr:uid="{D09E137F-13D1-4358-8DED-3EEC1762CF94}">
    <filterColumn colId="27">
      <filters>
        <filter val="Ana Vega"/>
      </filters>
    </filterColumn>
  </autoFilter>
  <dataValidations count="3">
    <dataValidation type="list" allowBlank="1" showInputMessage="1" showErrorMessage="1" errorTitle="Valor no válido" error="Por favor seleccione una opción de la lista: Pendiente o Finalizado" sqref="AZ2:AZ9" xr:uid="{1137B389-67C2-433F-B3E8-2A00A1F26038}">
      <formula1>"Pendiente,Finalizado"</formula1>
    </dataValidation>
    <dataValidation type="list" allowBlank="1" showInputMessage="1" showErrorMessage="1" errorTitle="Valor no válido" error="Por favor seleccione una opción de la lista: Baja o Media." sqref="AR2:AR9" xr:uid="{F6EA4E31-0FA4-4149-9ABC-27A62AE203D3}">
      <formula1>"Baja,Media"</formula1>
    </dataValidation>
    <dataValidation type="list" allowBlank="1" showInputMessage="1" showErrorMessage="1" errorTitle="Valor no válido" error="Por favor seleccione una opción de la lista desplegable." sqref="AQ2:AQ9" xr:uid="{8E03A416-8F41-4F3F-BDA7-2AEE29F5F981}">
      <formula1>"Estimación incompleta,Ajuste del alcance,Otro"</formula1>
    </dataValidation>
  </dataValidations>
  <pageMargins left="0.7" right="0.7" top="0.75" bottom="0.75" header="0.3" footer="0.3"/>
  <headerFooter>
    <oddFooter>&amp;C_x000D_&amp;1#&amp;"Aptos"&amp;7&amp;K000000 Uso Público de Laureate Perú — Se compartir externamente, información no sensible.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E4B9F-75EB-4EE6-A650-B2D225B9AA80}">
  <sheetPr filterMode="1">
    <tabColor theme="5" tint="-0.249977111117893"/>
  </sheetPr>
  <dimension ref="A1:FT150"/>
  <sheetViews>
    <sheetView zoomScaleNormal="100" workbookViewId="0">
      <pane xSplit="6" ySplit="1" topLeftCell="BA137" activePane="bottomRight" state="frozen"/>
      <selection pane="bottomRight" activeCell="A141" sqref="A141:XFD141"/>
      <selection pane="bottomLeft" activeCell="A2" sqref="A2"/>
      <selection pane="topRight" activeCell="G1" sqref="G1"/>
    </sheetView>
  </sheetViews>
  <sheetFormatPr defaultColWidth="115.42578125" defaultRowHeight="15" customHeight="1"/>
  <cols>
    <col min="1" max="1" width="6.28515625" style="9" customWidth="1"/>
    <col min="2" max="2" width="21" style="80" customWidth="1"/>
    <col min="3" max="3" width="16.28515625" style="80" customWidth="1"/>
    <col min="4" max="4" width="10.7109375" style="9" customWidth="1"/>
    <col min="5" max="5" width="17" style="9" customWidth="1"/>
    <col min="6" max="6" width="31.28515625" style="9" customWidth="1"/>
    <col min="7" max="7" width="71.28515625" style="105" customWidth="1"/>
    <col min="8" max="8" width="17.42578125" style="9" customWidth="1"/>
    <col min="9" max="9" width="32.42578125" style="9" customWidth="1"/>
    <col min="10" max="10" width="42" style="9" customWidth="1"/>
    <col min="11" max="11" width="16.85546875" style="9" customWidth="1"/>
    <col min="12" max="12" width="19" style="9" customWidth="1"/>
    <col min="13" max="13" width="19" style="106" customWidth="1"/>
    <col min="14" max="14" width="22.28515625" style="9" customWidth="1"/>
    <col min="15" max="16" width="20.7109375" style="9" customWidth="1"/>
    <col min="17" max="17" width="19" style="9" customWidth="1"/>
    <col min="18" max="21" width="34.42578125" style="9" customWidth="1"/>
    <col min="22" max="22" width="25.28515625" style="9" customWidth="1"/>
    <col min="23" max="23" width="16.7109375" style="9" customWidth="1"/>
    <col min="24" max="24" width="47.7109375" style="9" customWidth="1"/>
    <col min="25" max="25" width="41.42578125" style="9" customWidth="1"/>
    <col min="26" max="26" width="24.42578125" style="9" customWidth="1"/>
    <col min="27" max="27" width="14.85546875" style="9" customWidth="1"/>
    <col min="28" max="34" width="22.7109375" style="9" customWidth="1"/>
    <col min="35" max="36" width="17.28515625" style="9" customWidth="1"/>
    <col min="37" max="37" width="55.7109375" style="45" customWidth="1"/>
    <col min="38" max="38" width="21.7109375" style="9" bestFit="1" customWidth="1"/>
    <col min="39" max="40" width="21.7109375" style="9" customWidth="1"/>
    <col min="41" max="41" width="17.42578125" style="9" customWidth="1"/>
    <col min="42" max="42" width="48" style="9" customWidth="1"/>
    <col min="43" max="43" width="27.85546875" style="9" customWidth="1"/>
    <col min="44" max="44" width="14.7109375" style="9" customWidth="1"/>
    <col min="45" max="45" width="18" style="9" customWidth="1"/>
    <col min="46" max="46" width="20.28515625" style="234" customWidth="1"/>
    <col min="47" max="47" width="23.42578125" style="9" customWidth="1"/>
    <col min="48" max="48" width="22" style="9" customWidth="1"/>
    <col min="49" max="49" width="15.140625" style="9" customWidth="1"/>
    <col min="50" max="50" width="18" style="9" customWidth="1"/>
    <col min="51" max="51" width="21.85546875" style="9" customWidth="1"/>
    <col min="52" max="52" width="20.7109375" style="9" customWidth="1"/>
    <col min="53" max="53" width="18.42578125" style="9" customWidth="1"/>
    <col min="54" max="54" width="20.7109375" style="9" customWidth="1"/>
    <col min="55" max="55" width="25.85546875" style="9" customWidth="1"/>
    <col min="56" max="56" width="20.7109375" style="9" customWidth="1"/>
    <col min="57" max="57" width="22.85546875" style="9" customWidth="1"/>
    <col min="58" max="60" width="20.7109375" style="9" customWidth="1"/>
    <col min="61" max="61" width="27.7109375" style="45" customWidth="1"/>
    <col min="62" max="62" width="27.7109375" style="54" customWidth="1"/>
    <col min="63" max="63" width="17.5703125" style="9" customWidth="1"/>
    <col min="64" max="65" width="115.42578125" style="9" bestFit="1" customWidth="1"/>
    <col min="66" max="16384" width="115.42578125" style="9"/>
  </cols>
  <sheetData>
    <row r="1" spans="1:176" s="45" customFormat="1" ht="43.5">
      <c r="A1" s="83" t="s">
        <v>82</v>
      </c>
      <c r="B1" s="84" t="s">
        <v>83</v>
      </c>
      <c r="C1" s="84" t="s">
        <v>84</v>
      </c>
      <c r="D1" s="83" t="s">
        <v>85</v>
      </c>
      <c r="E1" s="83" t="s">
        <v>86</v>
      </c>
      <c r="F1" s="83" t="s">
        <v>87</v>
      </c>
      <c r="G1" s="83" t="s">
        <v>88</v>
      </c>
      <c r="H1" s="83" t="s">
        <v>89</v>
      </c>
      <c r="I1" s="167" t="s">
        <v>90</v>
      </c>
      <c r="J1" s="167" t="s">
        <v>91</v>
      </c>
      <c r="K1" s="83" t="s">
        <v>562</v>
      </c>
      <c r="L1" s="167" t="s">
        <v>51</v>
      </c>
      <c r="M1" s="167" t="s">
        <v>93</v>
      </c>
      <c r="N1" s="83" t="s">
        <v>11</v>
      </c>
      <c r="O1" s="83" t="s">
        <v>563</v>
      </c>
      <c r="P1" s="83" t="s">
        <v>95</v>
      </c>
      <c r="Q1" s="167" t="s">
        <v>16</v>
      </c>
      <c r="R1" s="83" t="s">
        <v>96</v>
      </c>
      <c r="S1" s="83" t="s">
        <v>97</v>
      </c>
      <c r="T1" s="167" t="s">
        <v>98</v>
      </c>
      <c r="U1" s="167" t="s">
        <v>38</v>
      </c>
      <c r="V1" s="83" t="s">
        <v>29</v>
      </c>
      <c r="W1" s="83" t="s">
        <v>564</v>
      </c>
      <c r="X1" s="83" t="s">
        <v>1145</v>
      </c>
      <c r="Y1" s="83" t="s">
        <v>100</v>
      </c>
      <c r="Z1" s="101" t="s">
        <v>565</v>
      </c>
      <c r="AA1" s="164" t="s">
        <v>102</v>
      </c>
      <c r="AB1" s="99" t="s">
        <v>49</v>
      </c>
      <c r="AC1" s="99" t="s">
        <v>471</v>
      </c>
      <c r="AD1" s="128" t="s">
        <v>472</v>
      </c>
      <c r="AE1" s="118" t="s">
        <v>473</v>
      </c>
      <c r="AF1" s="119" t="s">
        <v>2663</v>
      </c>
      <c r="AG1" s="119" t="s">
        <v>2664</v>
      </c>
      <c r="AH1" s="118" t="s">
        <v>476</v>
      </c>
      <c r="AI1" s="120" t="s">
        <v>477</v>
      </c>
      <c r="AJ1" s="121" t="s">
        <v>478</v>
      </c>
      <c r="AK1" s="118" t="s">
        <v>479</v>
      </c>
      <c r="AL1" s="118" t="s">
        <v>480</v>
      </c>
      <c r="AM1" s="118" t="s">
        <v>2308</v>
      </c>
      <c r="AN1" s="90" t="s">
        <v>571</v>
      </c>
      <c r="AO1" s="118" t="s">
        <v>482</v>
      </c>
      <c r="AP1" s="118" t="s">
        <v>483</v>
      </c>
      <c r="AQ1" s="229" t="s">
        <v>2085</v>
      </c>
      <c r="AR1" s="229" t="s">
        <v>566</v>
      </c>
      <c r="AS1" s="229" t="s">
        <v>2086</v>
      </c>
      <c r="AT1" s="231" t="s">
        <v>2087</v>
      </c>
      <c r="AU1" s="235" t="s">
        <v>476</v>
      </c>
      <c r="AV1" s="236" t="s">
        <v>568</v>
      </c>
      <c r="AW1" s="235" t="s">
        <v>569</v>
      </c>
      <c r="AX1" s="235" t="s">
        <v>480</v>
      </c>
      <c r="AY1" s="235" t="s">
        <v>2088</v>
      </c>
      <c r="AZ1" s="235" t="s">
        <v>2089</v>
      </c>
      <c r="BA1" s="235" t="s">
        <v>483</v>
      </c>
      <c r="BB1" s="123" t="s">
        <v>2309</v>
      </c>
      <c r="BC1" s="123" t="s">
        <v>483</v>
      </c>
      <c r="BD1" s="168" t="s">
        <v>2310</v>
      </c>
      <c r="BE1" s="168" t="s">
        <v>2311</v>
      </c>
      <c r="BF1" s="169" t="s">
        <v>2417</v>
      </c>
      <c r="BG1" s="169" t="s">
        <v>2418</v>
      </c>
      <c r="BH1" s="170" t="s">
        <v>2525</v>
      </c>
      <c r="BI1" s="172" t="s">
        <v>483</v>
      </c>
      <c r="BJ1" s="601" t="s">
        <v>2665</v>
      </c>
    </row>
    <row r="2" spans="1:176" ht="65.25" hidden="1" customHeight="1">
      <c r="A2" s="135">
        <v>25</v>
      </c>
      <c r="B2" s="143">
        <v>46048.5886342593</v>
      </c>
      <c r="C2" s="143">
        <v>46048.615358796298</v>
      </c>
      <c r="D2" s="144" t="s">
        <v>1451</v>
      </c>
      <c r="E2" s="144" t="s">
        <v>1452</v>
      </c>
      <c r="F2" s="144" t="s">
        <v>1453</v>
      </c>
      <c r="G2" s="144" t="s">
        <v>1466</v>
      </c>
      <c r="H2" s="144" t="s">
        <v>134</v>
      </c>
      <c r="I2" s="181" t="s">
        <v>135</v>
      </c>
      <c r="J2" s="135" t="s">
        <v>2666</v>
      </c>
      <c r="K2" s="135"/>
      <c r="L2" s="135" t="s">
        <v>57</v>
      </c>
      <c r="M2" s="143">
        <v>46083</v>
      </c>
      <c r="N2" s="135" t="s">
        <v>14</v>
      </c>
      <c r="O2" s="135">
        <v>76553</v>
      </c>
      <c r="P2" s="135"/>
      <c r="Q2" s="171" t="s">
        <v>111</v>
      </c>
      <c r="R2" s="144" t="s">
        <v>1458</v>
      </c>
      <c r="S2" s="144"/>
      <c r="T2" s="144" t="s">
        <v>1459</v>
      </c>
      <c r="U2" s="144"/>
      <c r="V2" s="144" t="s">
        <v>1467</v>
      </c>
      <c r="W2" s="144" t="s">
        <v>494</v>
      </c>
      <c r="X2" s="144" t="s">
        <v>1468</v>
      </c>
      <c r="Y2" s="144" t="s">
        <v>1469</v>
      </c>
      <c r="Z2" s="135" t="s">
        <v>1470</v>
      </c>
      <c r="AA2" s="135"/>
      <c r="AB2" s="147" t="s">
        <v>58</v>
      </c>
      <c r="AC2" s="147"/>
      <c r="AD2" s="147"/>
      <c r="AE2" s="147" t="s">
        <v>4</v>
      </c>
      <c r="AF2" s="147"/>
      <c r="AG2" s="152"/>
      <c r="AH2" s="152"/>
      <c r="AI2" s="148"/>
      <c r="AJ2" s="149">
        <v>0</v>
      </c>
      <c r="AK2" s="150" t="s">
        <v>1246</v>
      </c>
      <c r="AL2" s="153" t="s">
        <v>962</v>
      </c>
      <c r="AM2" s="147" t="s">
        <v>825</v>
      </c>
      <c r="AN2" s="147"/>
      <c r="AO2" s="152" t="s">
        <v>964</v>
      </c>
      <c r="AP2" s="147"/>
      <c r="AQ2" s="225"/>
      <c r="AR2" s="225"/>
      <c r="AS2" s="237"/>
      <c r="AT2" s="232"/>
      <c r="AU2" s="225"/>
      <c r="AV2" s="225"/>
      <c r="AW2" s="225"/>
      <c r="AX2" s="225"/>
      <c r="AY2" s="225"/>
      <c r="AZ2" s="225"/>
      <c r="BA2" s="225"/>
      <c r="BB2" s="151" t="s">
        <v>536</v>
      </c>
      <c r="BC2" s="154"/>
      <c r="BD2" s="147" t="s">
        <v>2652</v>
      </c>
      <c r="BE2" s="147"/>
      <c r="BF2" s="151">
        <v>46097</v>
      </c>
      <c r="BG2" s="151">
        <v>46115</v>
      </c>
      <c r="BH2" s="147" t="s">
        <v>2667</v>
      </c>
      <c r="BI2" s="152"/>
      <c r="BJ2" s="602"/>
      <c r="BK2" s="9" t="s">
        <v>2668</v>
      </c>
      <c r="BL2" s="45"/>
      <c r="BM2" s="45"/>
    </row>
    <row r="3" spans="1:176" ht="65.25" hidden="1" customHeight="1">
      <c r="A3" s="135">
        <v>26</v>
      </c>
      <c r="B3" s="143">
        <v>46048.615775462997</v>
      </c>
      <c r="C3" s="143">
        <v>46048.6236921296</v>
      </c>
      <c r="D3" s="135" t="s">
        <v>1451</v>
      </c>
      <c r="E3" s="135" t="s">
        <v>1452</v>
      </c>
      <c r="F3" s="135" t="s">
        <v>1472</v>
      </c>
      <c r="G3" s="135" t="s">
        <v>1483</v>
      </c>
      <c r="H3" s="135" t="s">
        <v>134</v>
      </c>
      <c r="I3" s="181" t="s">
        <v>135</v>
      </c>
      <c r="J3" s="135" t="s">
        <v>2666</v>
      </c>
      <c r="K3" s="135"/>
      <c r="L3" s="143" t="s">
        <v>57</v>
      </c>
      <c r="M3" s="143">
        <v>46035</v>
      </c>
      <c r="N3" s="135" t="s">
        <v>14</v>
      </c>
      <c r="O3" s="135">
        <v>76553</v>
      </c>
      <c r="P3" s="135"/>
      <c r="Q3" s="171" t="s">
        <v>111</v>
      </c>
      <c r="R3" s="135" t="s">
        <v>1476</v>
      </c>
      <c r="S3" s="135"/>
      <c r="T3" s="135" t="s">
        <v>1477</v>
      </c>
      <c r="U3" s="135"/>
      <c r="V3" s="135" t="s">
        <v>1467</v>
      </c>
      <c r="W3" s="135" t="s">
        <v>494</v>
      </c>
      <c r="X3" s="135" t="s">
        <v>1457</v>
      </c>
      <c r="Y3" s="135" t="s">
        <v>1479</v>
      </c>
      <c r="Z3" s="135" t="s">
        <v>1484</v>
      </c>
      <c r="AA3" s="135"/>
      <c r="AB3" s="147" t="s">
        <v>80</v>
      </c>
      <c r="AC3" s="147" t="s">
        <v>639</v>
      </c>
      <c r="AD3" s="147"/>
      <c r="AE3" s="147" t="s">
        <v>3</v>
      </c>
      <c r="AF3" s="147"/>
      <c r="AG3" s="147"/>
      <c r="AH3" s="147" t="s">
        <v>1389</v>
      </c>
      <c r="AI3" s="148"/>
      <c r="AJ3" s="149">
        <v>0</v>
      </c>
      <c r="AK3" s="150" t="s">
        <v>2669</v>
      </c>
      <c r="AL3" s="149" t="s">
        <v>962</v>
      </c>
      <c r="AM3" s="147" t="s">
        <v>825</v>
      </c>
      <c r="AN3" s="147"/>
      <c r="AO3" s="147" t="s">
        <v>964</v>
      </c>
      <c r="AP3" s="147"/>
      <c r="AQ3" s="225"/>
      <c r="AR3" s="225"/>
      <c r="AS3" s="237"/>
      <c r="AT3" s="232" t="str">
        <f t="shared" ref="AT3:AT34" si="0">IF(OR(AR3="",AS3=""),"",TEXT(WORKDAY(AS3,IF(AR3="Baja",3,IF(AR3="Media",5,0))),"dd-mmm"))</f>
        <v/>
      </c>
      <c r="AU3" s="225"/>
      <c r="AV3" s="225"/>
      <c r="AW3" s="225"/>
      <c r="AX3" s="225"/>
      <c r="AY3" s="225"/>
      <c r="AZ3" s="225"/>
      <c r="BA3" s="225"/>
      <c r="BB3" s="151" t="s">
        <v>536</v>
      </c>
      <c r="BC3" s="147" t="s">
        <v>2670</v>
      </c>
      <c r="BD3" s="147" t="s">
        <v>2652</v>
      </c>
      <c r="BE3" s="147"/>
      <c r="BF3" s="151">
        <v>46112</v>
      </c>
      <c r="BG3" s="151">
        <v>46128</v>
      </c>
      <c r="BH3" s="147" t="s">
        <v>14</v>
      </c>
      <c r="BI3" s="147"/>
      <c r="BJ3" s="602"/>
      <c r="BK3" s="9" t="s">
        <v>2668</v>
      </c>
      <c r="BL3" s="45"/>
      <c r="BM3" s="45"/>
    </row>
    <row r="4" spans="1:176" ht="65.25" hidden="1" customHeight="1">
      <c r="A4" s="135">
        <v>28</v>
      </c>
      <c r="B4" s="143">
        <v>46048.633958333303</v>
      </c>
      <c r="C4" s="143">
        <v>46048.654606481497</v>
      </c>
      <c r="D4" s="135" t="s">
        <v>1451</v>
      </c>
      <c r="E4" s="135" t="s">
        <v>1452</v>
      </c>
      <c r="F4" s="135" t="s">
        <v>2671</v>
      </c>
      <c r="G4" s="135" t="s">
        <v>1507</v>
      </c>
      <c r="H4" s="135" t="s">
        <v>134</v>
      </c>
      <c r="I4" s="181" t="s">
        <v>135</v>
      </c>
      <c r="J4" s="135" t="s">
        <v>2666</v>
      </c>
      <c r="K4" s="135"/>
      <c r="L4" s="143" t="s">
        <v>57</v>
      </c>
      <c r="M4" s="143">
        <v>46113</v>
      </c>
      <c r="N4" s="135" t="s">
        <v>14</v>
      </c>
      <c r="O4" s="135">
        <v>76553</v>
      </c>
      <c r="P4" s="135"/>
      <c r="Q4" s="171" t="s">
        <v>111</v>
      </c>
      <c r="R4" s="135" t="s">
        <v>1500</v>
      </c>
      <c r="S4" s="135"/>
      <c r="T4" s="135" t="s">
        <v>1501</v>
      </c>
      <c r="U4" s="135"/>
      <c r="V4" s="135" t="s">
        <v>1467</v>
      </c>
      <c r="W4" s="135" t="s">
        <v>494</v>
      </c>
      <c r="X4" s="135" t="s">
        <v>1475</v>
      </c>
      <c r="Y4" s="135" t="s">
        <v>1508</v>
      </c>
      <c r="Z4" s="135" t="s">
        <v>1509</v>
      </c>
      <c r="AA4" s="135"/>
      <c r="AB4" s="147" t="s">
        <v>58</v>
      </c>
      <c r="AC4" s="147"/>
      <c r="AD4" s="147"/>
      <c r="AE4" s="147" t="s">
        <v>2</v>
      </c>
      <c r="AF4" s="147"/>
      <c r="AG4" s="147"/>
      <c r="AH4" s="147" t="s">
        <v>1245</v>
      </c>
      <c r="AI4" s="148"/>
      <c r="AJ4" s="149">
        <v>0</v>
      </c>
      <c r="AK4" s="150" t="s">
        <v>1304</v>
      </c>
      <c r="AL4" s="149" t="s">
        <v>962</v>
      </c>
      <c r="AM4" s="147" t="s">
        <v>825</v>
      </c>
      <c r="AN4" s="147"/>
      <c r="AO4" s="147" t="s">
        <v>964</v>
      </c>
      <c r="AP4" s="147"/>
      <c r="AQ4" s="225"/>
      <c r="AR4" s="225"/>
      <c r="AS4" s="237"/>
      <c r="AT4" s="232" t="str">
        <f t="shared" si="0"/>
        <v/>
      </c>
      <c r="AU4" s="225"/>
      <c r="AV4" s="225"/>
      <c r="AW4" s="225"/>
      <c r="AX4" s="225"/>
      <c r="AY4" s="225"/>
      <c r="AZ4" s="225"/>
      <c r="BA4" s="225"/>
      <c r="BB4" s="151" t="s">
        <v>536</v>
      </c>
      <c r="BC4" s="147"/>
      <c r="BD4" s="147" t="s">
        <v>2652</v>
      </c>
      <c r="BE4" s="147"/>
      <c r="BF4" s="151">
        <v>46083</v>
      </c>
      <c r="BG4" s="151">
        <v>46122</v>
      </c>
      <c r="BH4" s="147" t="s">
        <v>2672</v>
      </c>
      <c r="BI4" s="152"/>
      <c r="BJ4" s="602"/>
      <c r="BK4" s="9" t="s">
        <v>2668</v>
      </c>
      <c r="BL4" s="45"/>
      <c r="BM4" s="45"/>
    </row>
    <row r="5" spans="1:176" ht="65.25" hidden="1" customHeight="1">
      <c r="A5" s="135">
        <v>32</v>
      </c>
      <c r="B5" s="143">
        <v>46048.673553240696</v>
      </c>
      <c r="C5" s="143">
        <v>46048.690682870401</v>
      </c>
      <c r="D5" s="144" t="s">
        <v>1522</v>
      </c>
      <c r="E5" s="144" t="s">
        <v>1523</v>
      </c>
      <c r="F5" s="144" t="s">
        <v>1555</v>
      </c>
      <c r="G5" s="144" t="s">
        <v>1567</v>
      </c>
      <c r="H5" s="144" t="s">
        <v>134</v>
      </c>
      <c r="I5" s="135" t="s">
        <v>160</v>
      </c>
      <c r="J5" s="135" t="s">
        <v>1556</v>
      </c>
      <c r="K5" s="135"/>
      <c r="L5" s="135" t="s">
        <v>63</v>
      </c>
      <c r="M5" s="143">
        <v>46080</v>
      </c>
      <c r="N5" s="135" t="s">
        <v>15</v>
      </c>
      <c r="O5" s="135"/>
      <c r="P5" s="135"/>
      <c r="Q5" s="171" t="s">
        <v>111</v>
      </c>
      <c r="R5" s="144" t="s">
        <v>1559</v>
      </c>
      <c r="S5" s="144"/>
      <c r="T5" s="144" t="s">
        <v>1560</v>
      </c>
      <c r="U5" s="144"/>
      <c r="V5" s="144" t="s">
        <v>1181</v>
      </c>
      <c r="W5" s="144" t="s">
        <v>494</v>
      </c>
      <c r="X5" s="144" t="s">
        <v>1568</v>
      </c>
      <c r="Y5" s="144" t="s">
        <v>1569</v>
      </c>
      <c r="Z5" s="135" t="s">
        <v>1570</v>
      </c>
      <c r="AA5" s="135"/>
      <c r="AB5" s="147" t="s">
        <v>64</v>
      </c>
      <c r="AC5" s="147"/>
      <c r="AD5" s="147"/>
      <c r="AE5" s="147" t="s">
        <v>3</v>
      </c>
      <c r="AF5" s="147"/>
      <c r="AG5" s="152"/>
      <c r="AH5" s="152"/>
      <c r="AI5" s="148"/>
      <c r="AJ5" s="149">
        <v>0</v>
      </c>
      <c r="AK5" s="150"/>
      <c r="AL5" s="153" t="s">
        <v>962</v>
      </c>
      <c r="AM5" s="147" t="s">
        <v>825</v>
      </c>
      <c r="AN5" s="147"/>
      <c r="AO5" s="152" t="s">
        <v>964</v>
      </c>
      <c r="AP5" s="147"/>
      <c r="AQ5" s="225"/>
      <c r="AR5" s="225"/>
      <c r="AS5" s="225"/>
      <c r="AT5" s="232" t="str">
        <f t="shared" si="0"/>
        <v/>
      </c>
      <c r="AU5" s="225"/>
      <c r="AV5" s="225"/>
      <c r="AW5" s="225"/>
      <c r="AX5" s="225"/>
      <c r="AY5" s="225"/>
      <c r="AZ5" s="225"/>
      <c r="BA5" s="225"/>
      <c r="BB5" s="151" t="s">
        <v>174</v>
      </c>
      <c r="BC5" s="154" t="s">
        <v>2673</v>
      </c>
      <c r="BD5" s="147" t="s">
        <v>2652</v>
      </c>
      <c r="BE5" s="147"/>
      <c r="BF5" s="151">
        <v>46129</v>
      </c>
      <c r="BG5" s="151"/>
      <c r="BH5" s="147"/>
      <c r="BI5" s="152"/>
      <c r="BJ5" s="602"/>
      <c r="BK5" s="9" t="s">
        <v>2668</v>
      </c>
      <c r="BL5" s="45"/>
      <c r="BM5" s="45"/>
    </row>
    <row r="6" spans="1:176" ht="65.25" hidden="1" customHeight="1">
      <c r="A6" s="135">
        <v>33</v>
      </c>
      <c r="B6" s="143">
        <v>46049.461261574099</v>
      </c>
      <c r="C6" s="143">
        <v>46049.472210648099</v>
      </c>
      <c r="D6" s="144" t="s">
        <v>1571</v>
      </c>
      <c r="E6" s="144" t="s">
        <v>1572</v>
      </c>
      <c r="F6" s="144" t="s">
        <v>1573</v>
      </c>
      <c r="G6" s="144" t="s">
        <v>1584</v>
      </c>
      <c r="H6" s="144" t="s">
        <v>134</v>
      </c>
      <c r="I6" s="135" t="s">
        <v>240</v>
      </c>
      <c r="J6" s="135" t="s">
        <v>2674</v>
      </c>
      <c r="K6" s="135"/>
      <c r="L6" s="135" t="s">
        <v>63</v>
      </c>
      <c r="M6" s="143">
        <v>46081</v>
      </c>
      <c r="N6" s="135" t="s">
        <v>14</v>
      </c>
      <c r="O6" s="135">
        <v>75364</v>
      </c>
      <c r="P6" s="135"/>
      <c r="Q6" s="171" t="s">
        <v>111</v>
      </c>
      <c r="R6" s="144" t="s">
        <v>1577</v>
      </c>
      <c r="S6" s="144"/>
      <c r="T6" s="144" t="s">
        <v>1578</v>
      </c>
      <c r="U6" s="144"/>
      <c r="V6" s="144" t="s">
        <v>1181</v>
      </c>
      <c r="W6" s="144" t="s">
        <v>494</v>
      </c>
      <c r="X6" s="144" t="s">
        <v>1585</v>
      </c>
      <c r="Y6" s="144" t="s">
        <v>1586</v>
      </c>
      <c r="Z6" s="135" t="s">
        <v>1587</v>
      </c>
      <c r="AA6" s="135"/>
      <c r="AB6" s="147" t="s">
        <v>62</v>
      </c>
      <c r="AC6" s="147"/>
      <c r="AD6" s="147"/>
      <c r="AE6" s="147" t="s">
        <v>3</v>
      </c>
      <c r="AF6" s="147"/>
      <c r="AG6" s="152"/>
      <c r="AH6" s="152">
        <v>0.5</v>
      </c>
      <c r="AI6" s="148">
        <v>10564.39</v>
      </c>
      <c r="AJ6" s="149">
        <f>AI6*3.55</f>
        <v>37503.584499999997</v>
      </c>
      <c r="AK6" s="150" t="s">
        <v>2675</v>
      </c>
      <c r="AL6" s="153" t="s">
        <v>824</v>
      </c>
      <c r="AM6" s="147" t="s">
        <v>825</v>
      </c>
      <c r="AN6" s="147"/>
      <c r="AO6" s="152" t="s">
        <v>964</v>
      </c>
      <c r="AP6" s="147"/>
      <c r="AQ6" s="225"/>
      <c r="AR6" s="225"/>
      <c r="AS6" s="225"/>
      <c r="AT6" s="232" t="str">
        <f t="shared" si="0"/>
        <v/>
      </c>
      <c r="AU6" s="225"/>
      <c r="AV6" s="225"/>
      <c r="AW6" s="225"/>
      <c r="AX6" s="225"/>
      <c r="AY6" s="225"/>
      <c r="AZ6" s="225"/>
      <c r="BA6" s="225"/>
      <c r="BB6" s="151" t="s">
        <v>174</v>
      </c>
      <c r="BC6" s="154" t="s">
        <v>2676</v>
      </c>
      <c r="BD6" s="147" t="s">
        <v>2677</v>
      </c>
      <c r="BE6" s="147"/>
      <c r="BF6" s="151">
        <v>46128</v>
      </c>
      <c r="BG6" s="151">
        <f>BF6+15</f>
        <v>46143</v>
      </c>
      <c r="BH6" s="147"/>
      <c r="BI6" s="147" t="s">
        <v>2678</v>
      </c>
      <c r="BJ6" s="602"/>
      <c r="BL6" s="45"/>
      <c r="BM6" s="45"/>
    </row>
    <row r="7" spans="1:176" ht="65.25" hidden="1" customHeight="1">
      <c r="A7" s="135">
        <v>34</v>
      </c>
      <c r="B7" s="143">
        <v>46049.599756944401</v>
      </c>
      <c r="C7" s="143">
        <v>46049.717407407399</v>
      </c>
      <c r="D7" s="135" t="s">
        <v>1588</v>
      </c>
      <c r="E7" s="135" t="s">
        <v>1589</v>
      </c>
      <c r="F7" s="135" t="s">
        <v>1590</v>
      </c>
      <c r="G7" s="135" t="s">
        <v>1602</v>
      </c>
      <c r="H7" s="135" t="s">
        <v>107</v>
      </c>
      <c r="I7" s="135" t="s">
        <v>332</v>
      </c>
      <c r="J7" s="135" t="s">
        <v>1591</v>
      </c>
      <c r="K7" s="135"/>
      <c r="L7" s="143"/>
      <c r="M7" s="143">
        <v>46081</v>
      </c>
      <c r="N7" s="135" t="s">
        <v>15</v>
      </c>
      <c r="O7" s="135"/>
      <c r="P7" s="135"/>
      <c r="Q7" s="171" t="s">
        <v>111</v>
      </c>
      <c r="R7" s="135" t="s">
        <v>1594</v>
      </c>
      <c r="S7" s="135"/>
      <c r="T7" s="135" t="s">
        <v>1595</v>
      </c>
      <c r="U7" s="135"/>
      <c r="V7" s="135" t="s">
        <v>1181</v>
      </c>
      <c r="W7" s="135" t="s">
        <v>494</v>
      </c>
      <c r="X7" s="135" t="s">
        <v>1603</v>
      </c>
      <c r="Y7" s="135" t="s">
        <v>1604</v>
      </c>
      <c r="Z7" s="135" t="s">
        <v>1605</v>
      </c>
      <c r="AA7" s="135"/>
      <c r="AB7" s="147" t="s">
        <v>72</v>
      </c>
      <c r="AC7" s="147"/>
      <c r="AD7" s="147"/>
      <c r="AE7" s="147" t="s">
        <v>3</v>
      </c>
      <c r="AF7" s="147"/>
      <c r="AG7" s="147"/>
      <c r="AH7" s="147" t="s">
        <v>1389</v>
      </c>
      <c r="AI7" s="148">
        <v>0</v>
      </c>
      <c r="AJ7" s="149">
        <v>0</v>
      </c>
      <c r="AK7" s="150"/>
      <c r="AL7" s="149" t="s">
        <v>962</v>
      </c>
      <c r="AM7" s="147" t="s">
        <v>825</v>
      </c>
      <c r="AN7" s="147"/>
      <c r="AO7" s="147" t="s">
        <v>964</v>
      </c>
      <c r="AP7" s="147"/>
      <c r="AQ7" s="225"/>
      <c r="AR7" s="225"/>
      <c r="AS7" s="225"/>
      <c r="AT7" s="232" t="str">
        <f t="shared" si="0"/>
        <v/>
      </c>
      <c r="AU7" s="225"/>
      <c r="AV7" s="225"/>
      <c r="AW7" s="225"/>
      <c r="AX7" s="225"/>
      <c r="AY7" s="225"/>
      <c r="AZ7" s="225"/>
      <c r="BA7" s="225"/>
      <c r="BB7" s="151" t="s">
        <v>536</v>
      </c>
      <c r="BC7" s="147" t="s">
        <v>2679</v>
      </c>
      <c r="BD7" s="147" t="s">
        <v>2652</v>
      </c>
      <c r="BE7" s="147"/>
      <c r="BF7" s="151">
        <v>46141</v>
      </c>
      <c r="BG7" s="151">
        <v>46192</v>
      </c>
      <c r="BH7" s="147" t="s">
        <v>536</v>
      </c>
      <c r="BI7" s="147"/>
      <c r="BJ7" s="602"/>
      <c r="BL7" s="45"/>
      <c r="BM7" s="45"/>
    </row>
    <row r="8" spans="1:176" ht="65.25" hidden="1" customHeight="1">
      <c r="A8" s="135">
        <v>36</v>
      </c>
      <c r="B8" s="143">
        <v>46055.426550925898</v>
      </c>
      <c r="C8" s="143">
        <v>46055.469699074099</v>
      </c>
      <c r="D8" s="144" t="s">
        <v>1606</v>
      </c>
      <c r="E8" s="144" t="s">
        <v>486</v>
      </c>
      <c r="F8" s="144" t="s">
        <v>1607</v>
      </c>
      <c r="G8" s="144" t="s">
        <v>1619</v>
      </c>
      <c r="H8" s="144" t="s">
        <v>134</v>
      </c>
      <c r="I8" s="135" t="s">
        <v>240</v>
      </c>
      <c r="J8" s="135" t="s">
        <v>751</v>
      </c>
      <c r="K8" s="135"/>
      <c r="L8" s="135" t="s">
        <v>63</v>
      </c>
      <c r="M8" s="143">
        <v>46068</v>
      </c>
      <c r="N8" s="135" t="s">
        <v>15</v>
      </c>
      <c r="O8" s="135"/>
      <c r="P8" s="135"/>
      <c r="Q8" s="171" t="s">
        <v>111</v>
      </c>
      <c r="R8" s="144" t="s">
        <v>1611</v>
      </c>
      <c r="S8" s="144"/>
      <c r="T8" s="144" t="s">
        <v>1612</v>
      </c>
      <c r="U8" s="144"/>
      <c r="V8" s="144" t="s">
        <v>1467</v>
      </c>
      <c r="W8" s="144" t="s">
        <v>494</v>
      </c>
      <c r="X8" s="144" t="s">
        <v>1620</v>
      </c>
      <c r="Y8" s="144" t="s">
        <v>1621</v>
      </c>
      <c r="Z8" s="135" t="s">
        <v>1622</v>
      </c>
      <c r="AA8" s="135"/>
      <c r="AB8" s="147" t="s">
        <v>62</v>
      </c>
      <c r="AC8" s="147"/>
      <c r="AD8" s="147"/>
      <c r="AE8" s="147" t="s">
        <v>2</v>
      </c>
      <c r="AF8" s="147"/>
      <c r="AG8" s="152"/>
      <c r="AH8" s="152" t="s">
        <v>1303</v>
      </c>
      <c r="AI8" s="148">
        <v>9847.94</v>
      </c>
      <c r="AJ8" s="149">
        <f>AI8*3.55</f>
        <v>34960.186999999998</v>
      </c>
      <c r="AK8" s="150" t="s">
        <v>1409</v>
      </c>
      <c r="AL8" s="153" t="s">
        <v>962</v>
      </c>
      <c r="AM8" s="147" t="s">
        <v>825</v>
      </c>
      <c r="AN8" s="147"/>
      <c r="AO8" s="152" t="s">
        <v>964</v>
      </c>
      <c r="AP8" s="147"/>
      <c r="AQ8" s="225"/>
      <c r="AR8" s="225"/>
      <c r="AS8" s="225"/>
      <c r="AT8" s="232" t="str">
        <f t="shared" si="0"/>
        <v/>
      </c>
      <c r="AU8" s="225"/>
      <c r="AV8" s="225"/>
      <c r="AW8" s="225"/>
      <c r="AX8" s="225"/>
      <c r="AY8" s="225"/>
      <c r="AZ8" s="225"/>
      <c r="BA8" s="225"/>
      <c r="BB8" s="151" t="s">
        <v>536</v>
      </c>
      <c r="BC8" s="154"/>
      <c r="BD8" s="147" t="s">
        <v>2652</v>
      </c>
      <c r="BE8" s="147"/>
      <c r="BF8" s="151">
        <v>46085</v>
      </c>
      <c r="BG8" s="151">
        <v>46113</v>
      </c>
      <c r="BH8" s="147" t="s">
        <v>2680</v>
      </c>
      <c r="BI8" s="152"/>
      <c r="BJ8" s="602"/>
      <c r="BK8" s="9" t="s">
        <v>2668</v>
      </c>
      <c r="BL8" s="45"/>
      <c r="BM8" s="45"/>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c r="EV8" s="110"/>
      <c r="EW8" s="110"/>
      <c r="EX8" s="110"/>
      <c r="EY8" s="110"/>
      <c r="EZ8" s="110"/>
      <c r="FA8" s="110"/>
      <c r="FB8" s="110"/>
      <c r="FC8" s="110"/>
      <c r="FD8" s="110"/>
      <c r="FE8" s="110"/>
      <c r="FF8" s="110"/>
      <c r="FG8" s="110"/>
      <c r="FH8" s="110"/>
      <c r="FI8" s="110"/>
      <c r="FJ8" s="110"/>
      <c r="FK8" s="110"/>
      <c r="FL8" s="110"/>
      <c r="FM8" s="110"/>
      <c r="FN8" s="110"/>
      <c r="FO8" s="110"/>
      <c r="FP8" s="110"/>
      <c r="FQ8" s="110"/>
      <c r="FR8" s="110"/>
      <c r="FS8" s="110"/>
      <c r="FT8" s="110"/>
    </row>
    <row r="9" spans="1:176" ht="65.25" hidden="1" customHeight="1">
      <c r="A9" s="135">
        <v>40</v>
      </c>
      <c r="B9" s="143">
        <v>46057.4041319444</v>
      </c>
      <c r="C9" s="143">
        <v>46057.4622453704</v>
      </c>
      <c r="D9" s="135" t="s">
        <v>1187</v>
      </c>
      <c r="E9" s="135" t="s">
        <v>1188</v>
      </c>
      <c r="F9" s="135" t="s">
        <v>1685</v>
      </c>
      <c r="G9" s="135" t="s">
        <v>1696</v>
      </c>
      <c r="H9" s="135" t="s">
        <v>159</v>
      </c>
      <c r="I9" s="135" t="s">
        <v>516</v>
      </c>
      <c r="J9" s="135" t="s">
        <v>2681</v>
      </c>
      <c r="K9" s="135"/>
      <c r="L9" s="143" t="s">
        <v>1191</v>
      </c>
      <c r="M9" s="143">
        <v>46101</v>
      </c>
      <c r="N9" s="135" t="s">
        <v>15</v>
      </c>
      <c r="O9" s="135"/>
      <c r="P9" s="135"/>
      <c r="Q9" s="171" t="s">
        <v>111</v>
      </c>
      <c r="R9" s="135" t="s">
        <v>1688</v>
      </c>
      <c r="S9" s="135"/>
      <c r="T9" s="135" t="s">
        <v>1689</v>
      </c>
      <c r="U9" s="135"/>
      <c r="V9" s="135" t="s">
        <v>1697</v>
      </c>
      <c r="W9" s="135" t="s">
        <v>494</v>
      </c>
      <c r="X9" s="135" t="s">
        <v>1698</v>
      </c>
      <c r="Y9" s="135" t="s">
        <v>1699</v>
      </c>
      <c r="Z9" s="135" t="s">
        <v>1700</v>
      </c>
      <c r="AA9" s="135"/>
      <c r="AB9" s="147" t="s">
        <v>72</v>
      </c>
      <c r="AC9" s="147"/>
      <c r="AD9" s="147"/>
      <c r="AE9" s="147" t="s">
        <v>4</v>
      </c>
      <c r="AF9" s="147"/>
      <c r="AG9" s="147"/>
      <c r="AH9" s="147">
        <v>1</v>
      </c>
      <c r="AI9" s="148">
        <v>0</v>
      </c>
      <c r="AJ9" s="149">
        <v>0</v>
      </c>
      <c r="AK9" s="150" t="s">
        <v>1436</v>
      </c>
      <c r="AL9" s="149" t="s">
        <v>962</v>
      </c>
      <c r="AM9" s="147" t="s">
        <v>825</v>
      </c>
      <c r="AN9" s="147"/>
      <c r="AO9" s="147" t="s">
        <v>964</v>
      </c>
      <c r="AP9" s="147"/>
      <c r="AQ9" s="225"/>
      <c r="AR9" s="225"/>
      <c r="AS9" s="225"/>
      <c r="AT9" s="232" t="str">
        <f t="shared" si="0"/>
        <v/>
      </c>
      <c r="AU9" s="225"/>
      <c r="AV9" s="225"/>
      <c r="AW9" s="225"/>
      <c r="AX9" s="225"/>
      <c r="AY9" s="225"/>
      <c r="AZ9" s="225"/>
      <c r="BA9" s="225"/>
      <c r="BB9" s="151" t="s">
        <v>536</v>
      </c>
      <c r="BC9" s="147"/>
      <c r="BD9" s="147" t="s">
        <v>2652</v>
      </c>
      <c r="BE9" s="147"/>
      <c r="BF9" s="151">
        <v>46167</v>
      </c>
      <c r="BG9" s="151">
        <v>46206</v>
      </c>
      <c r="BH9" s="147" t="s">
        <v>536</v>
      </c>
      <c r="BI9" s="152"/>
      <c r="BJ9" s="602"/>
      <c r="BK9" s="9" t="s">
        <v>2668</v>
      </c>
      <c r="BL9" s="45"/>
      <c r="BM9" s="45"/>
    </row>
    <row r="10" spans="1:176" ht="65.25" hidden="1" customHeight="1">
      <c r="A10" s="135">
        <v>45</v>
      </c>
      <c r="B10" s="143">
        <v>46064.797696759299</v>
      </c>
      <c r="C10" s="143">
        <v>46064.828738425902</v>
      </c>
      <c r="D10" s="135" t="s">
        <v>1749</v>
      </c>
      <c r="E10" s="135" t="s">
        <v>1750</v>
      </c>
      <c r="F10" s="135" t="s">
        <v>1751</v>
      </c>
      <c r="G10" s="135" t="s">
        <v>1757</v>
      </c>
      <c r="H10" s="135" t="s">
        <v>134</v>
      </c>
      <c r="I10" s="135" t="s">
        <v>516</v>
      </c>
      <c r="J10" s="135" t="s">
        <v>2682</v>
      </c>
      <c r="K10" s="135"/>
      <c r="L10" s="143" t="s">
        <v>61</v>
      </c>
      <c r="M10" s="143">
        <v>46066</v>
      </c>
      <c r="N10" s="135" t="s">
        <v>15</v>
      </c>
      <c r="O10" s="135"/>
      <c r="P10" s="135"/>
      <c r="Q10" s="171" t="s">
        <v>111</v>
      </c>
      <c r="R10" s="135" t="s">
        <v>1755</v>
      </c>
      <c r="S10" s="135"/>
      <c r="T10" s="135" t="s">
        <v>1756</v>
      </c>
      <c r="U10" s="135"/>
      <c r="V10" s="135" t="s">
        <v>1299</v>
      </c>
      <c r="W10" s="135" t="s">
        <v>494</v>
      </c>
      <c r="X10" s="135" t="s">
        <v>1763</v>
      </c>
      <c r="Y10" s="135" t="s">
        <v>1764</v>
      </c>
      <c r="Z10" s="135" t="s">
        <v>1765</v>
      </c>
      <c r="AA10" s="135"/>
      <c r="AB10" s="147" t="s">
        <v>58</v>
      </c>
      <c r="AC10" s="147"/>
      <c r="AD10" s="147"/>
      <c r="AE10" s="147"/>
      <c r="AF10" s="147"/>
      <c r="AG10" s="147"/>
      <c r="AH10" s="147">
        <v>1</v>
      </c>
      <c r="AI10" s="148"/>
      <c r="AJ10" s="149">
        <v>0</v>
      </c>
      <c r="AK10" s="150" t="s">
        <v>2683</v>
      </c>
      <c r="AL10" s="149" t="s">
        <v>824</v>
      </c>
      <c r="AM10" s="147" t="s">
        <v>825</v>
      </c>
      <c r="AN10" s="147"/>
      <c r="AO10" s="147" t="s">
        <v>964</v>
      </c>
      <c r="AP10" s="147"/>
      <c r="AQ10" s="225"/>
      <c r="AR10" s="225"/>
      <c r="AS10" s="225"/>
      <c r="AT10" s="232" t="str">
        <f t="shared" si="0"/>
        <v/>
      </c>
      <c r="AU10" s="225"/>
      <c r="AV10" s="225"/>
      <c r="AW10" s="225"/>
      <c r="AX10" s="225"/>
      <c r="AY10" s="225"/>
      <c r="AZ10" s="225"/>
      <c r="BA10" s="225"/>
      <c r="BB10" s="151" t="s">
        <v>536</v>
      </c>
      <c r="BC10" s="147"/>
      <c r="BD10" s="147"/>
      <c r="BE10" s="147"/>
      <c r="BF10" s="403"/>
      <c r="BG10" s="151"/>
      <c r="BH10" s="147"/>
      <c r="BI10" s="151" t="s">
        <v>2684</v>
      </c>
      <c r="BJ10" s="602"/>
      <c r="BK10" s="9" t="s">
        <v>2668</v>
      </c>
      <c r="BL10" s="45"/>
      <c r="BM10" s="45"/>
    </row>
    <row r="11" spans="1:176" ht="65.25" hidden="1" customHeight="1">
      <c r="A11" s="135">
        <v>58</v>
      </c>
      <c r="B11" s="143">
        <v>46077.447222222225</v>
      </c>
      <c r="C11" s="143">
        <v>46077.465277777781</v>
      </c>
      <c r="D11" s="144" t="s">
        <v>1606</v>
      </c>
      <c r="E11" s="144" t="s">
        <v>486</v>
      </c>
      <c r="F11" s="144" t="s">
        <v>2685</v>
      </c>
      <c r="G11" s="144" t="s">
        <v>2686</v>
      </c>
      <c r="H11" s="144" t="s">
        <v>134</v>
      </c>
      <c r="I11" s="135" t="s">
        <v>160</v>
      </c>
      <c r="J11" s="340" t="s">
        <v>2687</v>
      </c>
      <c r="K11" s="135"/>
      <c r="L11" s="135"/>
      <c r="M11" s="143">
        <v>46078</v>
      </c>
      <c r="N11" s="135" t="s">
        <v>15</v>
      </c>
      <c r="O11" s="135"/>
      <c r="P11" s="135"/>
      <c r="Q11" s="171" t="s">
        <v>111</v>
      </c>
      <c r="R11" s="144" t="s">
        <v>2688</v>
      </c>
      <c r="S11" s="144"/>
      <c r="T11" s="144" t="s">
        <v>2689</v>
      </c>
      <c r="U11" s="144"/>
      <c r="V11" s="144" t="s">
        <v>1181</v>
      </c>
      <c r="W11" s="144" t="s">
        <v>494</v>
      </c>
      <c r="X11" s="144" t="s">
        <v>2690</v>
      </c>
      <c r="Y11" s="144" t="s">
        <v>2691</v>
      </c>
      <c r="Z11" s="135" t="s">
        <v>2692</v>
      </c>
      <c r="AA11" s="135"/>
      <c r="AB11" s="147" t="s">
        <v>72</v>
      </c>
      <c r="AC11" s="147"/>
      <c r="AD11" s="147"/>
      <c r="AE11" s="147" t="s">
        <v>4</v>
      </c>
      <c r="AF11" s="147"/>
      <c r="AG11" s="152"/>
      <c r="AH11" s="152">
        <v>0.75</v>
      </c>
      <c r="AI11" s="148">
        <v>0</v>
      </c>
      <c r="AJ11" s="149">
        <v>0</v>
      </c>
      <c r="AK11" s="150"/>
      <c r="AL11" s="153" t="s">
        <v>962</v>
      </c>
      <c r="AM11" s="147" t="s">
        <v>825</v>
      </c>
      <c r="AN11" s="147"/>
      <c r="AO11" s="152" t="s">
        <v>964</v>
      </c>
      <c r="AP11" s="147"/>
      <c r="AQ11" s="225"/>
      <c r="AR11" s="225"/>
      <c r="AS11" s="225"/>
      <c r="AT11" s="232" t="str">
        <f t="shared" si="0"/>
        <v/>
      </c>
      <c r="AU11" s="225"/>
      <c r="AV11" s="225"/>
      <c r="AW11" s="225"/>
      <c r="AX11" s="225"/>
      <c r="AY11" s="225"/>
      <c r="AZ11" s="225"/>
      <c r="BA11" s="225"/>
      <c r="BB11" s="151" t="s">
        <v>174</v>
      </c>
      <c r="BC11" s="154" t="s">
        <v>2673</v>
      </c>
      <c r="BD11" s="147" t="s">
        <v>2652</v>
      </c>
      <c r="BE11" s="147"/>
      <c r="BF11" s="151">
        <v>46083</v>
      </c>
      <c r="BG11" s="151">
        <v>46094</v>
      </c>
      <c r="BH11" s="147" t="s">
        <v>536</v>
      </c>
      <c r="BI11" s="152"/>
      <c r="BJ11" s="602"/>
      <c r="BK11" s="9" t="s">
        <v>2668</v>
      </c>
      <c r="BL11" s="45"/>
      <c r="BM11" s="45"/>
    </row>
    <row r="12" spans="1:176" ht="65.25" hidden="1" customHeight="1">
      <c r="A12" s="135">
        <v>65</v>
      </c>
      <c r="B12" s="143">
        <v>46083.708483796298</v>
      </c>
      <c r="C12" s="143">
        <v>46083.737210648098</v>
      </c>
      <c r="D12" s="144" t="s">
        <v>2693</v>
      </c>
      <c r="E12" s="144" t="s">
        <v>2694</v>
      </c>
      <c r="F12" s="144" t="s">
        <v>2695</v>
      </c>
      <c r="G12" s="144" t="s">
        <v>2696</v>
      </c>
      <c r="H12" s="144" t="s">
        <v>107</v>
      </c>
      <c r="I12" s="181" t="s">
        <v>108</v>
      </c>
      <c r="J12" s="337" t="s">
        <v>2697</v>
      </c>
      <c r="K12" s="135"/>
      <c r="L12" s="135"/>
      <c r="M12" s="143">
        <v>46112</v>
      </c>
      <c r="N12" s="135" t="s">
        <v>15</v>
      </c>
      <c r="O12" s="135">
        <v>0</v>
      </c>
      <c r="P12" s="135"/>
      <c r="Q12" s="171" t="s">
        <v>111</v>
      </c>
      <c r="R12" s="144" t="s">
        <v>2698</v>
      </c>
      <c r="S12" s="144"/>
      <c r="T12" s="144" t="s">
        <v>2699</v>
      </c>
      <c r="U12" s="144"/>
      <c r="V12" s="144" t="s">
        <v>1299</v>
      </c>
      <c r="W12" s="144" t="s">
        <v>494</v>
      </c>
      <c r="X12" s="144" t="s">
        <v>2700</v>
      </c>
      <c r="Y12" s="144" t="s">
        <v>2701</v>
      </c>
      <c r="Z12" s="135">
        <v>0</v>
      </c>
      <c r="AA12" s="135"/>
      <c r="AB12" s="147" t="s">
        <v>72</v>
      </c>
      <c r="AC12" s="147" t="s">
        <v>2702</v>
      </c>
      <c r="AD12" s="147"/>
      <c r="AE12" s="147"/>
      <c r="AF12" s="147"/>
      <c r="AG12" s="152"/>
      <c r="AH12" s="152"/>
      <c r="AI12" s="148">
        <v>0</v>
      </c>
      <c r="AJ12" s="149">
        <v>0</v>
      </c>
      <c r="AK12" s="150" t="s">
        <v>2703</v>
      </c>
      <c r="AL12" s="153" t="s">
        <v>962</v>
      </c>
      <c r="AM12" s="147" t="s">
        <v>825</v>
      </c>
      <c r="AN12" s="147"/>
      <c r="AO12" s="152" t="s">
        <v>560</v>
      </c>
      <c r="AP12" s="147" t="s">
        <v>2704</v>
      </c>
      <c r="AQ12" s="225"/>
      <c r="AR12" s="225"/>
      <c r="AS12" s="225"/>
      <c r="AT12" s="232" t="str">
        <f t="shared" si="0"/>
        <v/>
      </c>
      <c r="AU12" s="225"/>
      <c r="AV12" s="225"/>
      <c r="AW12" s="225"/>
      <c r="AX12" s="225"/>
      <c r="AY12" s="225"/>
      <c r="AZ12" s="225"/>
      <c r="BA12" s="225"/>
      <c r="BB12" s="151" t="s">
        <v>174</v>
      </c>
      <c r="BC12" s="154"/>
      <c r="BD12" s="147" t="s">
        <v>2652</v>
      </c>
      <c r="BE12" s="147"/>
      <c r="BF12" s="151">
        <v>46204</v>
      </c>
      <c r="BG12" s="151">
        <v>46225</v>
      </c>
      <c r="BH12" s="147" t="s">
        <v>536</v>
      </c>
      <c r="BI12" s="147"/>
      <c r="BJ12" s="602"/>
      <c r="BL12" s="45"/>
      <c r="BM12" s="45"/>
    </row>
    <row r="13" spans="1:176" ht="65.25" hidden="1" customHeight="1">
      <c r="A13" s="135">
        <v>80</v>
      </c>
      <c r="B13" s="143">
        <v>46105.570034722201</v>
      </c>
      <c r="C13" s="143">
        <v>46105.588645833297</v>
      </c>
      <c r="D13" s="135" t="s">
        <v>1541</v>
      </c>
      <c r="E13" s="135" t="s">
        <v>1542</v>
      </c>
      <c r="F13" s="135" t="s">
        <v>2705</v>
      </c>
      <c r="G13" s="135" t="s">
        <v>2706</v>
      </c>
      <c r="H13" s="135" t="s">
        <v>134</v>
      </c>
      <c r="I13" s="135" t="s">
        <v>122</v>
      </c>
      <c r="J13" s="340" t="s">
        <v>2707</v>
      </c>
      <c r="K13" s="135"/>
      <c r="L13" s="143" t="s">
        <v>61</v>
      </c>
      <c r="M13" s="143">
        <v>46118</v>
      </c>
      <c r="N13" s="135" t="s">
        <v>15</v>
      </c>
      <c r="O13" s="135">
        <v>0</v>
      </c>
      <c r="P13" s="135"/>
      <c r="Q13" s="171" t="s">
        <v>111</v>
      </c>
      <c r="R13" s="135" t="s">
        <v>2708</v>
      </c>
      <c r="S13" s="135"/>
      <c r="T13" s="135" t="s">
        <v>2709</v>
      </c>
      <c r="U13" s="135"/>
      <c r="V13" s="135" t="s">
        <v>1181</v>
      </c>
      <c r="W13" s="135" t="s">
        <v>494</v>
      </c>
      <c r="X13" s="135" t="s">
        <v>2710</v>
      </c>
      <c r="Y13" s="135" t="s">
        <v>2711</v>
      </c>
      <c r="Z13" s="135" t="s">
        <v>2712</v>
      </c>
      <c r="AA13" s="135"/>
      <c r="AB13" s="147" t="s">
        <v>72</v>
      </c>
      <c r="AC13" s="147"/>
      <c r="AD13" s="147"/>
      <c r="AE13" s="147" t="s">
        <v>4</v>
      </c>
      <c r="AF13" s="147"/>
      <c r="AG13" s="147"/>
      <c r="AH13" s="147">
        <v>1</v>
      </c>
      <c r="AI13" s="148">
        <v>7000</v>
      </c>
      <c r="AJ13" s="149">
        <v>7000</v>
      </c>
      <c r="AK13" s="150"/>
      <c r="AL13" s="149" t="s">
        <v>592</v>
      </c>
      <c r="AM13" s="147" t="s">
        <v>825</v>
      </c>
      <c r="AN13" s="147"/>
      <c r="AO13" s="147" t="s">
        <v>2713</v>
      </c>
      <c r="AP13" s="147" t="s">
        <v>2714</v>
      </c>
      <c r="AQ13" s="225"/>
      <c r="AR13" s="225"/>
      <c r="AS13" s="225"/>
      <c r="AT13" s="232" t="str">
        <f t="shared" si="0"/>
        <v/>
      </c>
      <c r="AU13" s="225"/>
      <c r="AV13" s="225"/>
      <c r="AW13" s="225"/>
      <c r="AX13" s="225"/>
      <c r="AY13" s="225"/>
      <c r="AZ13" s="225"/>
      <c r="BA13" s="225"/>
      <c r="BB13" s="151"/>
      <c r="BC13" s="147"/>
      <c r="BD13" s="147"/>
      <c r="BE13" s="147"/>
      <c r="BF13" s="152"/>
      <c r="BG13" s="151"/>
      <c r="BH13" s="152"/>
      <c r="BI13" s="151" t="s">
        <v>2715</v>
      </c>
      <c r="BJ13" s="602"/>
      <c r="BK13" s="9" t="s">
        <v>2668</v>
      </c>
      <c r="BL13" s="45"/>
      <c r="BM13" s="45"/>
    </row>
    <row r="14" spans="1:176" ht="65.25" hidden="1" customHeight="1">
      <c r="A14" s="135">
        <v>83</v>
      </c>
      <c r="B14" s="143">
        <v>46106.06795138889</v>
      </c>
      <c r="C14" s="143">
        <v>46106.080798611103</v>
      </c>
      <c r="D14" s="144" t="s">
        <v>1522</v>
      </c>
      <c r="E14" s="144" t="s">
        <v>1523</v>
      </c>
      <c r="F14" s="144" t="s">
        <v>2716</v>
      </c>
      <c r="G14" s="144" t="s">
        <v>2717</v>
      </c>
      <c r="H14" s="144" t="s">
        <v>134</v>
      </c>
      <c r="I14" s="135" t="s">
        <v>240</v>
      </c>
      <c r="J14" s="336" t="s">
        <v>2718</v>
      </c>
      <c r="K14" s="135"/>
      <c r="L14" s="135" t="s">
        <v>63</v>
      </c>
      <c r="M14" s="143">
        <v>46127</v>
      </c>
      <c r="N14" s="135" t="s">
        <v>14</v>
      </c>
      <c r="O14" s="135" t="s">
        <v>894</v>
      </c>
      <c r="P14" s="135"/>
      <c r="Q14" s="171" t="s">
        <v>111</v>
      </c>
      <c r="R14" s="144" t="s">
        <v>2719</v>
      </c>
      <c r="S14" s="144"/>
      <c r="T14" s="144" t="s">
        <v>2720</v>
      </c>
      <c r="U14" s="144"/>
      <c r="V14" s="144" t="s">
        <v>1467</v>
      </c>
      <c r="W14" s="144" t="s">
        <v>494</v>
      </c>
      <c r="X14" s="144" t="s">
        <v>2721</v>
      </c>
      <c r="Y14" s="144" t="s">
        <v>2722</v>
      </c>
      <c r="Z14" s="135" t="s">
        <v>2723</v>
      </c>
      <c r="AA14" s="135"/>
      <c r="AB14" s="147" t="s">
        <v>58</v>
      </c>
      <c r="AC14" s="147" t="s">
        <v>2702</v>
      </c>
      <c r="AD14" s="147"/>
      <c r="AE14" s="147" t="s">
        <v>4</v>
      </c>
      <c r="AF14" s="147"/>
      <c r="AG14" s="152"/>
      <c r="AH14" s="152">
        <v>0.75</v>
      </c>
      <c r="AI14" s="148">
        <v>0</v>
      </c>
      <c r="AJ14" s="149">
        <v>0</v>
      </c>
      <c r="AK14" s="150" t="s">
        <v>2724</v>
      </c>
      <c r="AL14" s="153" t="s">
        <v>534</v>
      </c>
      <c r="AM14" s="147" t="s">
        <v>825</v>
      </c>
      <c r="AN14" s="147"/>
      <c r="AO14" s="152" t="s">
        <v>964</v>
      </c>
      <c r="AP14" s="147"/>
      <c r="AQ14" s="225"/>
      <c r="AR14" s="225"/>
      <c r="AS14" s="225"/>
      <c r="AT14" s="232" t="str">
        <f t="shared" si="0"/>
        <v/>
      </c>
      <c r="AU14" s="225"/>
      <c r="AV14" s="225"/>
      <c r="AW14" s="225"/>
      <c r="AX14" s="225"/>
      <c r="AY14" s="225"/>
      <c r="AZ14" s="225"/>
      <c r="BA14" s="225"/>
      <c r="BB14" s="151" t="s">
        <v>174</v>
      </c>
      <c r="BC14" s="154"/>
      <c r="BD14" s="147" t="s">
        <v>2652</v>
      </c>
      <c r="BE14" s="147"/>
      <c r="BF14" s="151">
        <v>46153</v>
      </c>
      <c r="BG14" s="151">
        <v>46171</v>
      </c>
      <c r="BH14" s="147" t="s">
        <v>2725</v>
      </c>
      <c r="BI14" s="147"/>
      <c r="BJ14" s="602"/>
      <c r="BK14" s="9" t="s">
        <v>2668</v>
      </c>
      <c r="BL14" s="45"/>
      <c r="BM14" s="45"/>
    </row>
    <row r="15" spans="1:176" s="190" customFormat="1" ht="65.25" hidden="1" customHeight="1">
      <c r="A15" s="181">
        <v>132</v>
      </c>
      <c r="B15" s="182">
        <v>46153.716261574067</v>
      </c>
      <c r="C15" s="182">
        <v>46153.721655092602</v>
      </c>
      <c r="D15" s="181" t="s">
        <v>2726</v>
      </c>
      <c r="E15" s="181" t="s">
        <v>2727</v>
      </c>
      <c r="F15" s="181" t="s">
        <v>2728</v>
      </c>
      <c r="G15" s="181" t="s">
        <v>2729</v>
      </c>
      <c r="H15" s="181" t="s">
        <v>134</v>
      </c>
      <c r="I15" s="181" t="s">
        <v>240</v>
      </c>
      <c r="J15" s="338" t="s">
        <v>2730</v>
      </c>
      <c r="K15" s="181" t="s">
        <v>2261</v>
      </c>
      <c r="L15" s="135" t="s">
        <v>63</v>
      </c>
      <c r="M15" s="182">
        <v>0</v>
      </c>
      <c r="N15" s="181" t="s">
        <v>14</v>
      </c>
      <c r="O15" s="181" t="s">
        <v>2731</v>
      </c>
      <c r="P15" s="181"/>
      <c r="Q15" s="183" t="s">
        <v>111</v>
      </c>
      <c r="R15" s="181" t="s">
        <v>2732</v>
      </c>
      <c r="S15" s="181"/>
      <c r="T15" s="181" t="s">
        <v>2733</v>
      </c>
      <c r="U15" s="181"/>
      <c r="V15" s="181" t="s">
        <v>36</v>
      </c>
      <c r="W15" s="181" t="s">
        <v>494</v>
      </c>
      <c r="X15" s="181" t="s">
        <v>2734</v>
      </c>
      <c r="Y15" s="181" t="s">
        <v>2735</v>
      </c>
      <c r="Z15" s="181" t="s">
        <v>2261</v>
      </c>
      <c r="AA15" s="181"/>
      <c r="AB15" s="147" t="s">
        <v>62</v>
      </c>
      <c r="AC15" s="184" t="s">
        <v>498</v>
      </c>
      <c r="AD15" s="184"/>
      <c r="AE15" s="184" t="s">
        <v>2</v>
      </c>
      <c r="AF15" s="184"/>
      <c r="AG15" s="184"/>
      <c r="AH15" s="184">
        <v>12</v>
      </c>
      <c r="AI15" s="185">
        <v>571588</v>
      </c>
      <c r="AJ15" s="186">
        <v>2029137.4</v>
      </c>
      <c r="AK15" s="187"/>
      <c r="AL15" s="186" t="s">
        <v>1226</v>
      </c>
      <c r="AM15" s="184" t="s">
        <v>535</v>
      </c>
      <c r="AN15" s="184"/>
      <c r="AO15" s="184" t="s">
        <v>964</v>
      </c>
      <c r="AP15" s="184"/>
      <c r="AQ15" s="225"/>
      <c r="AR15" s="225"/>
      <c r="AS15" s="225"/>
      <c r="AT15" s="232" t="str">
        <f t="shared" si="0"/>
        <v/>
      </c>
      <c r="AU15" s="225"/>
      <c r="AV15" s="225"/>
      <c r="AW15" s="225"/>
      <c r="AX15" s="225"/>
      <c r="AY15" s="225"/>
      <c r="AZ15" s="225"/>
      <c r="BA15" s="225"/>
      <c r="BB15" s="188"/>
      <c r="BC15" s="184"/>
      <c r="BD15" s="184" t="s">
        <v>536</v>
      </c>
      <c r="BE15" s="184"/>
      <c r="BF15" s="188">
        <v>46143</v>
      </c>
      <c r="BG15" s="188">
        <v>46508</v>
      </c>
      <c r="BH15" s="189" t="s">
        <v>536</v>
      </c>
      <c r="BI15" s="188"/>
      <c r="BJ15" s="602"/>
      <c r="BL15" s="45"/>
      <c r="BM15" s="45"/>
    </row>
    <row r="16" spans="1:176" s="190" customFormat="1" ht="65.25" hidden="1" customHeight="1">
      <c r="A16" s="181">
        <v>133</v>
      </c>
      <c r="B16" s="182">
        <v>46153.365277777775</v>
      </c>
      <c r="C16" s="182">
        <v>46153.404861111114</v>
      </c>
      <c r="D16" s="191" t="s">
        <v>2736</v>
      </c>
      <c r="E16" s="191" t="s">
        <v>2737</v>
      </c>
      <c r="F16" s="191" t="s">
        <v>2738</v>
      </c>
      <c r="G16" s="191" t="s">
        <v>2739</v>
      </c>
      <c r="H16" s="191" t="s">
        <v>134</v>
      </c>
      <c r="I16" s="135" t="s">
        <v>122</v>
      </c>
      <c r="J16" s="338" t="s">
        <v>2740</v>
      </c>
      <c r="K16" s="181"/>
      <c r="L16" s="181" t="s">
        <v>59</v>
      </c>
      <c r="M16" s="182">
        <v>46447</v>
      </c>
      <c r="N16" s="181" t="s">
        <v>14</v>
      </c>
      <c r="O16" s="181" t="s">
        <v>2741</v>
      </c>
      <c r="P16" s="181"/>
      <c r="Q16" s="183" t="s">
        <v>111</v>
      </c>
      <c r="R16" s="191" t="s">
        <v>2742</v>
      </c>
      <c r="S16" s="191"/>
      <c r="T16" s="191"/>
      <c r="U16" s="191"/>
      <c r="V16" s="191" t="s">
        <v>2743</v>
      </c>
      <c r="W16" s="191" t="s">
        <v>15</v>
      </c>
      <c r="X16" s="191"/>
      <c r="Y16" s="191"/>
      <c r="Z16" s="181"/>
      <c r="AA16" s="181"/>
      <c r="AB16" s="184" t="s">
        <v>2744</v>
      </c>
      <c r="AC16" s="184"/>
      <c r="AD16" s="184"/>
      <c r="AE16" s="184"/>
      <c r="AF16" s="184"/>
      <c r="AG16" s="189"/>
      <c r="AH16" s="189"/>
      <c r="AI16" s="185"/>
      <c r="AJ16" s="186"/>
      <c r="AK16" s="187"/>
      <c r="AL16" s="192" t="s">
        <v>1226</v>
      </c>
      <c r="AM16" s="184" t="s">
        <v>535</v>
      </c>
      <c r="AN16" s="184"/>
      <c r="AO16" s="189"/>
      <c r="AP16" s="184"/>
      <c r="AQ16" s="225"/>
      <c r="AR16" s="225"/>
      <c r="AS16" s="225"/>
      <c r="AT16" s="232" t="str">
        <f t="shared" si="0"/>
        <v/>
      </c>
      <c r="AU16" s="225"/>
      <c r="AV16" s="225"/>
      <c r="AW16" s="225"/>
      <c r="AX16" s="225"/>
      <c r="AY16" s="225"/>
      <c r="AZ16" s="225"/>
      <c r="BA16" s="225"/>
      <c r="BB16" s="188"/>
      <c r="BC16" s="193"/>
      <c r="BD16" s="184"/>
      <c r="BE16" s="184"/>
      <c r="BF16" s="188">
        <v>45958</v>
      </c>
      <c r="BG16" s="188">
        <v>46458</v>
      </c>
      <c r="BH16" s="184"/>
      <c r="BI16" s="184"/>
      <c r="BJ16" s="602"/>
      <c r="BL16" s="45"/>
      <c r="BM16" s="45"/>
    </row>
    <row r="17" spans="1:65" s="190" customFormat="1" ht="65.25" hidden="1" customHeight="1">
      <c r="A17" s="181">
        <v>31</v>
      </c>
      <c r="B17" s="182">
        <v>46048.646111111098</v>
      </c>
      <c r="C17" s="182">
        <v>46048.673055555599</v>
      </c>
      <c r="D17" s="181" t="s">
        <v>1522</v>
      </c>
      <c r="E17" s="181" t="s">
        <v>1523</v>
      </c>
      <c r="F17" s="181" t="s">
        <v>1524</v>
      </c>
      <c r="G17" s="181" t="s">
        <v>1536</v>
      </c>
      <c r="H17" s="181" t="s">
        <v>134</v>
      </c>
      <c r="I17" s="181" t="s">
        <v>1030</v>
      </c>
      <c r="J17" s="338" t="s">
        <v>2745</v>
      </c>
      <c r="K17" s="181"/>
      <c r="L17" s="182" t="s">
        <v>63</v>
      </c>
      <c r="M17" s="182">
        <v>46081</v>
      </c>
      <c r="N17" s="181" t="s">
        <v>15</v>
      </c>
      <c r="O17" s="181"/>
      <c r="P17" s="181"/>
      <c r="Q17" s="183" t="s">
        <v>2746</v>
      </c>
      <c r="R17" s="181" t="s">
        <v>1528</v>
      </c>
      <c r="S17" s="181"/>
      <c r="T17" s="181" t="s">
        <v>1529</v>
      </c>
      <c r="U17" s="181"/>
      <c r="V17" s="181" t="s">
        <v>1537</v>
      </c>
      <c r="W17" s="181" t="s">
        <v>494</v>
      </c>
      <c r="X17" s="181" t="s">
        <v>1538</v>
      </c>
      <c r="Y17" s="181" t="s">
        <v>1539</v>
      </c>
      <c r="Z17" s="181" t="s">
        <v>1540</v>
      </c>
      <c r="AA17" s="181"/>
      <c r="AB17" s="184" t="s">
        <v>72</v>
      </c>
      <c r="AC17" s="184"/>
      <c r="AD17" s="184"/>
      <c r="AE17" s="184" t="s">
        <v>3</v>
      </c>
      <c r="AF17" s="184"/>
      <c r="AG17" s="184"/>
      <c r="AH17" s="184">
        <v>2</v>
      </c>
      <c r="AI17" s="185"/>
      <c r="AJ17" s="186">
        <v>6000</v>
      </c>
      <c r="AK17" s="187" t="s">
        <v>2747</v>
      </c>
      <c r="AL17" s="186" t="s">
        <v>1226</v>
      </c>
      <c r="AM17" s="147" t="s">
        <v>825</v>
      </c>
      <c r="AN17" s="184"/>
      <c r="AO17" s="184" t="s">
        <v>964</v>
      </c>
      <c r="AP17" s="184"/>
      <c r="AQ17" s="225"/>
      <c r="AR17" s="225"/>
      <c r="AS17" s="225"/>
      <c r="AT17" s="232" t="str">
        <f t="shared" si="0"/>
        <v/>
      </c>
      <c r="AU17" s="225"/>
      <c r="AV17" s="225"/>
      <c r="AW17" s="225"/>
      <c r="AX17" s="225"/>
      <c r="AY17" s="225"/>
      <c r="AZ17" s="225"/>
      <c r="BA17" s="225"/>
      <c r="BB17" s="188" t="s">
        <v>174</v>
      </c>
      <c r="BC17" s="184" t="s">
        <v>2673</v>
      </c>
      <c r="BD17" s="184" t="s">
        <v>2748</v>
      </c>
      <c r="BE17" s="184" t="s">
        <v>2749</v>
      </c>
      <c r="BF17" s="188">
        <v>46258</v>
      </c>
      <c r="BG17" s="188">
        <v>46297</v>
      </c>
      <c r="BH17" s="189" t="s">
        <v>174</v>
      </c>
      <c r="BI17" s="188"/>
      <c r="BJ17" s="602"/>
      <c r="BL17" s="45"/>
      <c r="BM17" s="45"/>
    </row>
    <row r="18" spans="1:65" s="190" customFormat="1" ht="65.25" hidden="1" customHeight="1">
      <c r="A18" s="181">
        <v>129</v>
      </c>
      <c r="B18" s="182">
        <v>46142.488923611098</v>
      </c>
      <c r="C18" s="182">
        <v>46142.509629629603</v>
      </c>
      <c r="D18" s="191" t="s">
        <v>167</v>
      </c>
      <c r="E18" s="191" t="s">
        <v>168</v>
      </c>
      <c r="F18" s="191" t="s">
        <v>2750</v>
      </c>
      <c r="G18" s="191" t="s">
        <v>2751</v>
      </c>
      <c r="H18" s="191" t="s">
        <v>159</v>
      </c>
      <c r="I18" s="181" t="s">
        <v>122</v>
      </c>
      <c r="J18" s="338" t="s">
        <v>2752</v>
      </c>
      <c r="K18" s="181"/>
      <c r="L18" s="181" t="s">
        <v>61</v>
      </c>
      <c r="M18" s="182">
        <v>46325</v>
      </c>
      <c r="N18" s="181" t="s">
        <v>15</v>
      </c>
      <c r="O18" s="181">
        <v>0</v>
      </c>
      <c r="P18" s="181"/>
      <c r="Q18" s="183" t="s">
        <v>111</v>
      </c>
      <c r="R18" s="191" t="s">
        <v>2753</v>
      </c>
      <c r="S18" s="191"/>
      <c r="T18" s="191" t="s">
        <v>2754</v>
      </c>
      <c r="U18" s="191"/>
      <c r="V18" s="191" t="s">
        <v>36</v>
      </c>
      <c r="W18" s="191" t="s">
        <v>494</v>
      </c>
      <c r="X18" s="191" t="s">
        <v>2755</v>
      </c>
      <c r="Y18" s="191" t="s">
        <v>2756</v>
      </c>
      <c r="Z18" s="181" t="s">
        <v>2757</v>
      </c>
      <c r="AA18" s="181"/>
      <c r="AB18" s="184" t="s">
        <v>55</v>
      </c>
      <c r="AC18" s="184" t="s">
        <v>498</v>
      </c>
      <c r="AD18" s="184">
        <v>46142</v>
      </c>
      <c r="AE18" s="184" t="s">
        <v>4</v>
      </c>
      <c r="AF18" s="184">
        <v>46153</v>
      </c>
      <c r="AG18" s="189">
        <v>46164</v>
      </c>
      <c r="AH18" s="189">
        <v>0.5</v>
      </c>
      <c r="AI18" s="185">
        <v>0</v>
      </c>
      <c r="AJ18" s="186">
        <v>0</v>
      </c>
      <c r="AK18" s="187" t="s">
        <v>2758</v>
      </c>
      <c r="AL18" s="192" t="s">
        <v>534</v>
      </c>
      <c r="AM18" s="147" t="s">
        <v>825</v>
      </c>
      <c r="AN18" s="184" t="s">
        <v>494</v>
      </c>
      <c r="AO18" s="189" t="s">
        <v>2668</v>
      </c>
      <c r="AP18" s="184" t="s">
        <v>2759</v>
      </c>
      <c r="AQ18" s="225"/>
      <c r="AR18" s="225"/>
      <c r="AS18" s="225"/>
      <c r="AT18" s="232" t="str">
        <f t="shared" si="0"/>
        <v/>
      </c>
      <c r="AU18" s="225"/>
      <c r="AV18" s="225"/>
      <c r="AW18" s="225"/>
      <c r="AX18" s="225"/>
      <c r="AY18" s="225"/>
      <c r="AZ18" s="225"/>
      <c r="BA18" s="225"/>
      <c r="BB18" s="188" t="s">
        <v>536</v>
      </c>
      <c r="BC18" s="193"/>
      <c r="BD18" s="184" t="s">
        <v>2652</v>
      </c>
      <c r="BE18" s="184"/>
      <c r="BF18" s="188">
        <v>46153</v>
      </c>
      <c r="BG18" s="188">
        <v>46162</v>
      </c>
      <c r="BH18" s="184" t="s">
        <v>174</v>
      </c>
      <c r="BI18" s="184"/>
      <c r="BJ18" s="602"/>
      <c r="BK18" s="9" t="s">
        <v>2668</v>
      </c>
      <c r="BL18" s="45"/>
      <c r="BM18" s="45"/>
    </row>
    <row r="19" spans="1:65" s="190" customFormat="1" ht="65.25" hidden="1" customHeight="1">
      <c r="A19" s="181">
        <v>145</v>
      </c>
      <c r="B19" s="182">
        <v>46153.734027777777</v>
      </c>
      <c r="C19" s="182">
        <v>46153.73541666667</v>
      </c>
      <c r="D19" s="181" t="s">
        <v>2760</v>
      </c>
      <c r="E19" s="181" t="s">
        <v>2761</v>
      </c>
      <c r="F19" s="181" t="s">
        <v>2762</v>
      </c>
      <c r="G19" s="181" t="s">
        <v>2763</v>
      </c>
      <c r="H19" s="181" t="s">
        <v>107</v>
      </c>
      <c r="I19" s="181"/>
      <c r="J19" s="338" t="s">
        <v>457</v>
      </c>
      <c r="K19" s="181"/>
      <c r="L19" s="182" t="s">
        <v>57</v>
      </c>
      <c r="M19" s="182"/>
      <c r="N19" s="181" t="s">
        <v>14</v>
      </c>
      <c r="O19" s="181"/>
      <c r="P19" s="181"/>
      <c r="Q19" s="183" t="s">
        <v>111</v>
      </c>
      <c r="R19" s="181" t="s">
        <v>2763</v>
      </c>
      <c r="S19" s="181"/>
      <c r="T19" s="181" t="s">
        <v>2763</v>
      </c>
      <c r="U19" s="181"/>
      <c r="V19" s="181" t="s">
        <v>2763</v>
      </c>
      <c r="W19" s="181" t="s">
        <v>494</v>
      </c>
      <c r="X19" s="181" t="s">
        <v>2763</v>
      </c>
      <c r="Y19" s="181" t="s">
        <v>2763</v>
      </c>
      <c r="Z19" s="181" t="s">
        <v>2764</v>
      </c>
      <c r="AA19" s="181"/>
      <c r="AB19" s="184"/>
      <c r="AC19" s="184"/>
      <c r="AD19" s="184"/>
      <c r="AE19" s="184"/>
      <c r="AF19" s="184"/>
      <c r="AG19" s="184"/>
      <c r="AH19" s="184"/>
      <c r="AI19" s="185"/>
      <c r="AJ19" s="186" t="s">
        <v>2765</v>
      </c>
      <c r="AK19" s="187"/>
      <c r="AL19" s="186"/>
      <c r="AM19" s="184" t="s">
        <v>535</v>
      </c>
      <c r="AN19" s="184"/>
      <c r="AO19" s="184"/>
      <c r="AP19" s="184"/>
      <c r="AQ19" s="225"/>
      <c r="AR19" s="225"/>
      <c r="AS19" s="225"/>
      <c r="AT19" s="232" t="str">
        <f t="shared" si="0"/>
        <v/>
      </c>
      <c r="AU19" s="225"/>
      <c r="AV19" s="225"/>
      <c r="AW19" s="225"/>
      <c r="AX19" s="225"/>
      <c r="AY19" s="225"/>
      <c r="AZ19" s="225"/>
      <c r="BA19" s="225"/>
      <c r="BB19" s="188"/>
      <c r="BC19" s="184"/>
      <c r="BD19" s="184"/>
      <c r="BE19" s="184"/>
      <c r="BF19" s="188">
        <v>46113</v>
      </c>
      <c r="BG19" s="188" t="s">
        <v>2766</v>
      </c>
      <c r="BH19" s="189"/>
      <c r="BI19" s="188"/>
      <c r="BJ19" s="602"/>
      <c r="BL19" s="45"/>
      <c r="BM19" s="45"/>
    </row>
    <row r="20" spans="1:65" s="190" customFormat="1" ht="65.25" hidden="1" customHeight="1">
      <c r="A20" s="181">
        <v>146</v>
      </c>
      <c r="B20" s="182">
        <v>46153.73541666667</v>
      </c>
      <c r="C20" s="182">
        <v>46153.736111111109</v>
      </c>
      <c r="D20" s="191" t="s">
        <v>2760</v>
      </c>
      <c r="E20" s="191" t="s">
        <v>2761</v>
      </c>
      <c r="F20" s="191" t="s">
        <v>2767</v>
      </c>
      <c r="G20" s="191" t="s">
        <v>2763</v>
      </c>
      <c r="H20" s="191" t="s">
        <v>121</v>
      </c>
      <c r="I20" s="181"/>
      <c r="J20" s="338" t="s">
        <v>2763</v>
      </c>
      <c r="K20" s="181"/>
      <c r="L20" s="182" t="s">
        <v>53</v>
      </c>
      <c r="M20" s="182"/>
      <c r="N20" s="181" t="s">
        <v>14</v>
      </c>
      <c r="O20" s="181"/>
      <c r="P20" s="181"/>
      <c r="Q20" s="183" t="s">
        <v>111</v>
      </c>
      <c r="R20" s="191" t="s">
        <v>2763</v>
      </c>
      <c r="S20" s="191"/>
      <c r="T20" s="191" t="s">
        <v>2763</v>
      </c>
      <c r="U20" s="191"/>
      <c r="V20" s="191" t="s">
        <v>2763</v>
      </c>
      <c r="W20" s="191" t="s">
        <v>494</v>
      </c>
      <c r="X20" s="191" t="s">
        <v>2763</v>
      </c>
      <c r="Y20" s="191" t="s">
        <v>2763</v>
      </c>
      <c r="Z20" s="181" t="s">
        <v>2768</v>
      </c>
      <c r="AA20" s="181"/>
      <c r="AB20" s="184"/>
      <c r="AC20" s="184"/>
      <c r="AD20" s="184"/>
      <c r="AE20" s="184"/>
      <c r="AF20" s="184"/>
      <c r="AG20" s="189"/>
      <c r="AH20" s="189"/>
      <c r="AI20" s="185"/>
      <c r="AJ20" s="186" t="s">
        <v>2765</v>
      </c>
      <c r="AK20" s="187"/>
      <c r="AL20" s="192"/>
      <c r="AM20" s="184" t="s">
        <v>535</v>
      </c>
      <c r="AN20" s="184"/>
      <c r="AO20" s="189"/>
      <c r="AP20" s="184"/>
      <c r="AQ20" s="225"/>
      <c r="AR20" s="225"/>
      <c r="AS20" s="225"/>
      <c r="AT20" s="232" t="str">
        <f t="shared" si="0"/>
        <v/>
      </c>
      <c r="AU20" s="225"/>
      <c r="AV20" s="225"/>
      <c r="AW20" s="225"/>
      <c r="AX20" s="225"/>
      <c r="AY20" s="225"/>
      <c r="AZ20" s="225"/>
      <c r="BA20" s="225"/>
      <c r="BB20" s="188"/>
      <c r="BC20" s="193"/>
      <c r="BD20" s="184"/>
      <c r="BE20" s="184"/>
      <c r="BF20" s="188">
        <v>45962</v>
      </c>
      <c r="BG20" s="188">
        <v>46054</v>
      </c>
      <c r="BH20" s="184"/>
      <c r="BI20" s="184"/>
      <c r="BJ20" s="602"/>
      <c r="BL20" s="9"/>
      <c r="BM20" s="564"/>
    </row>
    <row r="21" spans="1:65" s="190" customFormat="1" ht="65.25" hidden="1" customHeight="1">
      <c r="A21" s="181">
        <v>147</v>
      </c>
      <c r="B21" s="182">
        <v>46153.736111111109</v>
      </c>
      <c r="C21" s="182">
        <v>46153.736805555556</v>
      </c>
      <c r="D21" s="181" t="s">
        <v>2760</v>
      </c>
      <c r="E21" s="181" t="s">
        <v>2761</v>
      </c>
      <c r="F21" s="181" t="s">
        <v>2769</v>
      </c>
      <c r="G21" s="181" t="s">
        <v>2763</v>
      </c>
      <c r="H21" s="181" t="s">
        <v>159</v>
      </c>
      <c r="I21" s="181"/>
      <c r="J21" s="338" t="s">
        <v>2763</v>
      </c>
      <c r="K21" s="181"/>
      <c r="L21" s="182" t="s">
        <v>57</v>
      </c>
      <c r="M21" s="182"/>
      <c r="N21" s="181" t="s">
        <v>14</v>
      </c>
      <c r="O21" s="181"/>
      <c r="P21" s="181"/>
      <c r="Q21" s="183" t="s">
        <v>111</v>
      </c>
      <c r="R21" s="181" t="s">
        <v>2763</v>
      </c>
      <c r="S21" s="181"/>
      <c r="T21" s="181" t="s">
        <v>2763</v>
      </c>
      <c r="U21" s="181"/>
      <c r="V21" s="181" t="s">
        <v>2763</v>
      </c>
      <c r="W21" s="181" t="s">
        <v>494</v>
      </c>
      <c r="X21" s="181" t="s">
        <v>2763</v>
      </c>
      <c r="Y21" s="181" t="s">
        <v>2763</v>
      </c>
      <c r="Z21" s="181" t="s">
        <v>2770</v>
      </c>
      <c r="AA21" s="181"/>
      <c r="AB21" s="184"/>
      <c r="AC21" s="184"/>
      <c r="AD21" s="184"/>
      <c r="AE21" s="184"/>
      <c r="AF21" s="184"/>
      <c r="AG21" s="184"/>
      <c r="AH21" s="184"/>
      <c r="AI21" s="185"/>
      <c r="AJ21" s="186" t="s">
        <v>2765</v>
      </c>
      <c r="AK21" s="187"/>
      <c r="AL21" s="186"/>
      <c r="AM21" s="184" t="s">
        <v>535</v>
      </c>
      <c r="AN21" s="184"/>
      <c r="AO21" s="184"/>
      <c r="AP21" s="184"/>
      <c r="AQ21" s="225"/>
      <c r="AR21" s="225"/>
      <c r="AS21" s="225"/>
      <c r="AT21" s="232" t="str">
        <f t="shared" si="0"/>
        <v/>
      </c>
      <c r="AU21" s="225"/>
      <c r="AV21" s="225"/>
      <c r="AW21" s="225"/>
      <c r="AX21" s="225"/>
      <c r="AY21" s="225"/>
      <c r="AZ21" s="225"/>
      <c r="BA21" s="225"/>
      <c r="BB21" s="188"/>
      <c r="BC21" s="184"/>
      <c r="BD21" s="184"/>
      <c r="BE21" s="184"/>
      <c r="BF21" s="188">
        <v>46113</v>
      </c>
      <c r="BG21" s="188" t="s">
        <v>2766</v>
      </c>
      <c r="BH21" s="189"/>
      <c r="BI21" s="188"/>
      <c r="BJ21" s="602"/>
      <c r="BL21" s="564"/>
      <c r="BM21" s="564"/>
    </row>
    <row r="22" spans="1:65" s="190" customFormat="1" ht="65.25" hidden="1" customHeight="1">
      <c r="A22" s="181">
        <v>148</v>
      </c>
      <c r="B22" s="182">
        <v>46153.736805555556</v>
      </c>
      <c r="C22" s="182">
        <v>46153.737500000003</v>
      </c>
      <c r="D22" s="191" t="s">
        <v>2760</v>
      </c>
      <c r="E22" s="191" t="s">
        <v>2761</v>
      </c>
      <c r="F22" s="191" t="s">
        <v>2771</v>
      </c>
      <c r="G22" s="191" t="s">
        <v>2763</v>
      </c>
      <c r="H22" s="191" t="s">
        <v>107</v>
      </c>
      <c r="I22" s="181"/>
      <c r="J22" s="338" t="s">
        <v>2763</v>
      </c>
      <c r="K22" s="181"/>
      <c r="L22" s="181" t="s">
        <v>57</v>
      </c>
      <c r="M22" s="182"/>
      <c r="N22" s="181" t="s">
        <v>14</v>
      </c>
      <c r="O22" s="181"/>
      <c r="P22" s="181"/>
      <c r="Q22" s="183" t="s">
        <v>111</v>
      </c>
      <c r="R22" s="191" t="s">
        <v>2763</v>
      </c>
      <c r="S22" s="191"/>
      <c r="T22" s="191" t="s">
        <v>2763</v>
      </c>
      <c r="U22" s="191"/>
      <c r="V22" s="191" t="s">
        <v>2763</v>
      </c>
      <c r="W22" s="191" t="s">
        <v>494</v>
      </c>
      <c r="X22" s="191" t="s">
        <v>2763</v>
      </c>
      <c r="Y22" s="191" t="s">
        <v>2763</v>
      </c>
      <c r="Z22" s="181"/>
      <c r="AA22" s="181"/>
      <c r="AB22" s="184"/>
      <c r="AC22" s="184"/>
      <c r="AD22" s="184"/>
      <c r="AE22" s="184"/>
      <c r="AF22" s="184"/>
      <c r="AG22" s="189"/>
      <c r="AH22" s="189"/>
      <c r="AI22" s="185"/>
      <c r="AJ22" s="186" t="s">
        <v>2765</v>
      </c>
      <c r="AK22" s="187"/>
      <c r="AL22" s="192"/>
      <c r="AM22" s="184" t="s">
        <v>535</v>
      </c>
      <c r="AN22" s="184"/>
      <c r="AO22" s="189"/>
      <c r="AP22" s="184"/>
      <c r="AQ22" s="225"/>
      <c r="AR22" s="225"/>
      <c r="AS22" s="225"/>
      <c r="AT22" s="232" t="str">
        <f t="shared" si="0"/>
        <v/>
      </c>
      <c r="AU22" s="225"/>
      <c r="AV22" s="225"/>
      <c r="AW22" s="225"/>
      <c r="AX22" s="225"/>
      <c r="AY22" s="225"/>
      <c r="AZ22" s="225"/>
      <c r="BA22" s="225"/>
      <c r="BB22" s="188"/>
      <c r="BC22" s="193"/>
      <c r="BD22" s="184"/>
      <c r="BE22" s="184"/>
      <c r="BF22" s="188">
        <v>45870</v>
      </c>
      <c r="BG22" s="188">
        <v>45931</v>
      </c>
      <c r="BH22" s="184"/>
      <c r="BI22" s="184"/>
      <c r="BJ22" s="602"/>
      <c r="BL22" s="564"/>
      <c r="BM22" s="564"/>
    </row>
    <row r="23" spans="1:65" s="190" customFormat="1" ht="65.25" hidden="1" customHeight="1">
      <c r="A23" s="181">
        <v>149</v>
      </c>
      <c r="B23" s="182">
        <v>46153.737500000003</v>
      </c>
      <c r="C23" s="182">
        <v>46153.737500000003</v>
      </c>
      <c r="D23" s="181" t="s">
        <v>2760</v>
      </c>
      <c r="E23" s="181" t="s">
        <v>2761</v>
      </c>
      <c r="F23" s="181" t="s">
        <v>2772</v>
      </c>
      <c r="G23" s="181" t="s">
        <v>2763</v>
      </c>
      <c r="H23" s="191" t="s">
        <v>121</v>
      </c>
      <c r="I23" s="181"/>
      <c r="J23" s="338" t="s">
        <v>2763</v>
      </c>
      <c r="K23" s="181"/>
      <c r="L23" s="182" t="s">
        <v>53</v>
      </c>
      <c r="M23" s="182"/>
      <c r="N23" s="181" t="s">
        <v>14</v>
      </c>
      <c r="O23" s="181"/>
      <c r="P23" s="181"/>
      <c r="Q23" s="183" t="s">
        <v>111</v>
      </c>
      <c r="R23" s="181" t="s">
        <v>2763</v>
      </c>
      <c r="S23" s="181"/>
      <c r="T23" s="181" t="s">
        <v>2763</v>
      </c>
      <c r="U23" s="181"/>
      <c r="V23" s="181" t="s">
        <v>2763</v>
      </c>
      <c r="W23" s="181" t="s">
        <v>494</v>
      </c>
      <c r="X23" s="181" t="s">
        <v>2763</v>
      </c>
      <c r="Y23" s="181" t="s">
        <v>2763</v>
      </c>
      <c r="Z23" s="181"/>
      <c r="AA23" s="181"/>
      <c r="AB23" s="184"/>
      <c r="AC23" s="184"/>
      <c r="AD23" s="184"/>
      <c r="AE23" s="184"/>
      <c r="AF23" s="184"/>
      <c r="AG23" s="184"/>
      <c r="AH23" s="184"/>
      <c r="AI23" s="185"/>
      <c r="AJ23" s="186" t="s">
        <v>2765</v>
      </c>
      <c r="AK23" s="187"/>
      <c r="AL23" s="186"/>
      <c r="AM23" s="184" t="s">
        <v>535</v>
      </c>
      <c r="AN23" s="184"/>
      <c r="AO23" s="184"/>
      <c r="AP23" s="184"/>
      <c r="AQ23" s="225"/>
      <c r="AR23" s="225"/>
      <c r="AS23" s="225"/>
      <c r="AT23" s="232" t="str">
        <f t="shared" si="0"/>
        <v/>
      </c>
      <c r="AU23" s="225"/>
      <c r="AV23" s="225"/>
      <c r="AW23" s="225"/>
      <c r="AX23" s="225"/>
      <c r="AY23" s="225"/>
      <c r="AZ23" s="225"/>
      <c r="BA23" s="225"/>
      <c r="BB23" s="188"/>
      <c r="BC23" s="184"/>
      <c r="BD23" s="184"/>
      <c r="BE23" s="184"/>
      <c r="BF23" s="188">
        <v>45597</v>
      </c>
      <c r="BG23" s="188">
        <v>45658</v>
      </c>
      <c r="BH23" s="189"/>
      <c r="BI23" s="188"/>
      <c r="BJ23" s="602"/>
      <c r="BL23" s="564"/>
      <c r="BM23" s="564"/>
    </row>
    <row r="24" spans="1:65" s="190" customFormat="1" ht="65.25" hidden="1" customHeight="1">
      <c r="A24" s="181">
        <v>150</v>
      </c>
      <c r="B24" s="182">
        <v>46153.737500000003</v>
      </c>
      <c r="C24" s="182">
        <v>46153.738194444442</v>
      </c>
      <c r="D24" s="191" t="s">
        <v>2760</v>
      </c>
      <c r="E24" s="191" t="s">
        <v>2761</v>
      </c>
      <c r="F24" s="191" t="s">
        <v>2773</v>
      </c>
      <c r="G24" s="191" t="s">
        <v>2763</v>
      </c>
      <c r="H24" s="191" t="s">
        <v>159</v>
      </c>
      <c r="I24" s="181"/>
      <c r="J24" s="338" t="s">
        <v>2763</v>
      </c>
      <c r="K24" s="181"/>
      <c r="L24" s="181" t="s">
        <v>57</v>
      </c>
      <c r="M24" s="182"/>
      <c r="N24" s="181" t="s">
        <v>14</v>
      </c>
      <c r="O24" s="181"/>
      <c r="P24" s="181"/>
      <c r="Q24" s="183" t="s">
        <v>111</v>
      </c>
      <c r="R24" s="191" t="s">
        <v>2763</v>
      </c>
      <c r="S24" s="191"/>
      <c r="T24" s="191" t="s">
        <v>2763</v>
      </c>
      <c r="U24" s="191"/>
      <c r="V24" s="191" t="s">
        <v>2763</v>
      </c>
      <c r="W24" s="191" t="s">
        <v>494</v>
      </c>
      <c r="X24" s="191" t="s">
        <v>2763</v>
      </c>
      <c r="Y24" s="191" t="s">
        <v>2763</v>
      </c>
      <c r="Z24" s="181"/>
      <c r="AA24" s="181"/>
      <c r="AB24" s="184"/>
      <c r="AC24" s="184"/>
      <c r="AD24" s="184"/>
      <c r="AE24" s="184"/>
      <c r="AF24" s="184"/>
      <c r="AG24" s="189"/>
      <c r="AH24" s="189"/>
      <c r="AI24" s="185"/>
      <c r="AJ24" s="186" t="s">
        <v>2774</v>
      </c>
      <c r="AK24" s="187"/>
      <c r="AL24" s="192"/>
      <c r="AM24" s="184" t="s">
        <v>535</v>
      </c>
      <c r="AN24" s="184"/>
      <c r="AO24" s="189"/>
      <c r="AP24" s="184"/>
      <c r="AQ24" s="225"/>
      <c r="AR24" s="225"/>
      <c r="AS24" s="225"/>
      <c r="AT24" s="232" t="str">
        <f t="shared" si="0"/>
        <v/>
      </c>
      <c r="AU24" s="225"/>
      <c r="AV24" s="225"/>
      <c r="AW24" s="225"/>
      <c r="AX24" s="225"/>
      <c r="AY24" s="225"/>
      <c r="AZ24" s="225"/>
      <c r="BA24" s="225"/>
      <c r="BB24" s="188"/>
      <c r="BC24" s="193"/>
      <c r="BD24" s="184"/>
      <c r="BE24" s="184"/>
      <c r="BF24" s="188">
        <v>46174</v>
      </c>
      <c r="BG24" s="188" t="s">
        <v>2766</v>
      </c>
      <c r="BH24" s="184"/>
      <c r="BI24" s="184"/>
      <c r="BJ24" s="602"/>
      <c r="BL24" s="564"/>
      <c r="BM24" s="564"/>
    </row>
    <row r="25" spans="1:65" s="190" customFormat="1" ht="65.25" hidden="1" customHeight="1">
      <c r="A25" s="181">
        <v>151</v>
      </c>
      <c r="B25" s="182">
        <v>46153.738194444442</v>
      </c>
      <c r="C25" s="182">
        <v>46153.738888888889</v>
      </c>
      <c r="D25" s="181" t="s">
        <v>2760</v>
      </c>
      <c r="E25" s="181" t="s">
        <v>2761</v>
      </c>
      <c r="F25" s="181" t="s">
        <v>2775</v>
      </c>
      <c r="G25" s="181" t="s">
        <v>2763</v>
      </c>
      <c r="H25" s="181" t="s">
        <v>134</v>
      </c>
      <c r="I25" s="181"/>
      <c r="J25" s="338" t="s">
        <v>2763</v>
      </c>
      <c r="K25" s="181"/>
      <c r="L25" s="182" t="s">
        <v>57</v>
      </c>
      <c r="M25" s="182"/>
      <c r="N25" s="181" t="s">
        <v>14</v>
      </c>
      <c r="O25" s="181"/>
      <c r="P25" s="181"/>
      <c r="Q25" s="183" t="s">
        <v>111</v>
      </c>
      <c r="R25" s="181" t="s">
        <v>2763</v>
      </c>
      <c r="S25" s="181"/>
      <c r="T25" s="181" t="s">
        <v>2763</v>
      </c>
      <c r="U25" s="181"/>
      <c r="V25" s="181" t="s">
        <v>2763</v>
      </c>
      <c r="W25" s="181" t="s">
        <v>494</v>
      </c>
      <c r="X25" s="181" t="s">
        <v>2763</v>
      </c>
      <c r="Y25" s="181" t="s">
        <v>2763</v>
      </c>
      <c r="Z25" s="181"/>
      <c r="AA25" s="181"/>
      <c r="AB25" s="184"/>
      <c r="AC25" s="184"/>
      <c r="AD25" s="184"/>
      <c r="AE25" s="184"/>
      <c r="AF25" s="184"/>
      <c r="AG25" s="184"/>
      <c r="AH25" s="184"/>
      <c r="AI25" s="185"/>
      <c r="AJ25" s="186"/>
      <c r="AK25" s="187"/>
      <c r="AL25" s="186"/>
      <c r="AM25" s="184" t="s">
        <v>535</v>
      </c>
      <c r="AN25" s="184"/>
      <c r="AO25" s="184"/>
      <c r="AP25" s="184"/>
      <c r="AQ25" s="225"/>
      <c r="AR25" s="225"/>
      <c r="AS25" s="225"/>
      <c r="AT25" s="232" t="str">
        <f t="shared" si="0"/>
        <v/>
      </c>
      <c r="AU25" s="225"/>
      <c r="AV25" s="225"/>
      <c r="AW25" s="225"/>
      <c r="AX25" s="225"/>
      <c r="AY25" s="225"/>
      <c r="AZ25" s="225"/>
      <c r="BA25" s="225"/>
      <c r="BB25" s="188"/>
      <c r="BC25" s="184"/>
      <c r="BD25" s="184"/>
      <c r="BE25" s="184"/>
      <c r="BF25" s="188"/>
      <c r="BG25" s="188"/>
      <c r="BH25" s="189"/>
      <c r="BI25" s="188"/>
      <c r="BJ25" s="602"/>
      <c r="BL25" s="564"/>
      <c r="BM25" s="564"/>
    </row>
    <row r="26" spans="1:65" s="190" customFormat="1" ht="65.25" hidden="1" customHeight="1">
      <c r="A26" s="181">
        <v>152</v>
      </c>
      <c r="B26" s="182">
        <v>46153.741666666669</v>
      </c>
      <c r="C26" s="182">
        <v>46153.742361111108</v>
      </c>
      <c r="D26" s="191" t="s">
        <v>2760</v>
      </c>
      <c r="E26" s="191" t="s">
        <v>2761</v>
      </c>
      <c r="F26" s="191" t="s">
        <v>2776</v>
      </c>
      <c r="G26" s="191" t="s">
        <v>2763</v>
      </c>
      <c r="H26" s="191" t="s">
        <v>159</v>
      </c>
      <c r="I26" s="181"/>
      <c r="J26" s="338" t="s">
        <v>2763</v>
      </c>
      <c r="K26" s="181"/>
      <c r="L26" s="181" t="s">
        <v>57</v>
      </c>
      <c r="M26" s="182"/>
      <c r="N26" s="181" t="s">
        <v>14</v>
      </c>
      <c r="O26" s="181"/>
      <c r="P26" s="181"/>
      <c r="Q26" s="183" t="s">
        <v>111</v>
      </c>
      <c r="R26" s="191" t="s">
        <v>2763</v>
      </c>
      <c r="S26" s="191"/>
      <c r="T26" s="191" t="s">
        <v>2763</v>
      </c>
      <c r="U26" s="191"/>
      <c r="V26" s="191" t="s">
        <v>2763</v>
      </c>
      <c r="W26" s="191" t="s">
        <v>494</v>
      </c>
      <c r="X26" s="191" t="s">
        <v>2763</v>
      </c>
      <c r="Y26" s="191" t="s">
        <v>2763</v>
      </c>
      <c r="Z26" s="181"/>
      <c r="AA26" s="181"/>
      <c r="AB26" s="184"/>
      <c r="AC26" s="184"/>
      <c r="AD26" s="184"/>
      <c r="AE26" s="184"/>
      <c r="AF26" s="184"/>
      <c r="AG26" s="189"/>
      <c r="AH26" s="189"/>
      <c r="AI26" s="185"/>
      <c r="AJ26" s="186" t="s">
        <v>2765</v>
      </c>
      <c r="AK26" s="187"/>
      <c r="AL26" s="192"/>
      <c r="AM26" s="184" t="s">
        <v>535</v>
      </c>
      <c r="AN26" s="184"/>
      <c r="AO26" s="189"/>
      <c r="AP26" s="184"/>
      <c r="AQ26" s="225"/>
      <c r="AR26" s="225"/>
      <c r="AS26" s="225"/>
      <c r="AT26" s="232" t="str">
        <f t="shared" si="0"/>
        <v/>
      </c>
      <c r="AU26" s="225"/>
      <c r="AV26" s="225"/>
      <c r="AW26" s="225"/>
      <c r="AX26" s="225"/>
      <c r="AY26" s="225"/>
      <c r="AZ26" s="225"/>
      <c r="BA26" s="225"/>
      <c r="BB26" s="188"/>
      <c r="BC26" s="193"/>
      <c r="BD26" s="184"/>
      <c r="BE26" s="184"/>
      <c r="BF26" s="188">
        <v>45231</v>
      </c>
      <c r="BG26" s="188">
        <v>45352</v>
      </c>
      <c r="BH26" s="184"/>
      <c r="BI26" s="184"/>
      <c r="BJ26" s="602"/>
      <c r="BL26" s="564"/>
      <c r="BM26" s="564"/>
    </row>
    <row r="27" spans="1:65" s="190" customFormat="1" ht="65.25" hidden="1" customHeight="1">
      <c r="A27" s="181">
        <v>103</v>
      </c>
      <c r="B27" s="182">
        <v>46128.371990740699</v>
      </c>
      <c r="C27" s="182">
        <v>46129.069513888899</v>
      </c>
      <c r="D27" s="181" t="s">
        <v>512</v>
      </c>
      <c r="E27" s="181" t="s">
        <v>513</v>
      </c>
      <c r="F27" s="181" t="s">
        <v>2777</v>
      </c>
      <c r="G27" s="181" t="s">
        <v>2778</v>
      </c>
      <c r="H27" s="181" t="s">
        <v>107</v>
      </c>
      <c r="I27" s="181" t="s">
        <v>516</v>
      </c>
      <c r="J27" s="181" t="s">
        <v>685</v>
      </c>
      <c r="K27" s="181"/>
      <c r="L27" s="182" t="s">
        <v>57</v>
      </c>
      <c r="M27" s="182">
        <v>46142</v>
      </c>
      <c r="N27" s="181" t="s">
        <v>15</v>
      </c>
      <c r="O27" s="181">
        <v>0</v>
      </c>
      <c r="P27" s="181"/>
      <c r="Q27" s="183" t="s">
        <v>111</v>
      </c>
      <c r="R27" s="181" t="s">
        <v>2779</v>
      </c>
      <c r="S27" s="181"/>
      <c r="T27" s="181" t="s">
        <v>2780</v>
      </c>
      <c r="U27" s="181"/>
      <c r="V27" s="181" t="s">
        <v>34</v>
      </c>
      <c r="W27" s="181" t="s">
        <v>494</v>
      </c>
      <c r="X27" s="181" t="s">
        <v>1326</v>
      </c>
      <c r="Y27" s="181" t="s">
        <v>2781</v>
      </c>
      <c r="Z27" s="181" t="s">
        <v>2782</v>
      </c>
      <c r="AA27" s="181"/>
      <c r="AB27" s="184" t="s">
        <v>56</v>
      </c>
      <c r="AC27" s="184" t="s">
        <v>498</v>
      </c>
      <c r="AD27" s="188">
        <v>46135</v>
      </c>
      <c r="AE27" s="184" t="s">
        <v>3</v>
      </c>
      <c r="AF27" s="188"/>
      <c r="AG27" s="188"/>
      <c r="AH27" s="184">
        <v>1</v>
      </c>
      <c r="AI27" s="185"/>
      <c r="AJ27" s="186">
        <v>13000</v>
      </c>
      <c r="AK27" s="187" t="s">
        <v>2783</v>
      </c>
      <c r="AL27" s="186" t="s">
        <v>1226</v>
      </c>
      <c r="AM27" s="147" t="s">
        <v>825</v>
      </c>
      <c r="AN27" s="184"/>
      <c r="AO27" s="184" t="s">
        <v>964</v>
      </c>
      <c r="AP27" s="184" t="s">
        <v>2784</v>
      </c>
      <c r="AQ27" s="225"/>
      <c r="AR27" s="225"/>
      <c r="AS27" s="225"/>
      <c r="AT27" s="232" t="str">
        <f t="shared" si="0"/>
        <v/>
      </c>
      <c r="AU27" s="225"/>
      <c r="AV27" s="225"/>
      <c r="AW27" s="225"/>
      <c r="AX27" s="225"/>
      <c r="AY27" s="225"/>
      <c r="AZ27" s="225"/>
      <c r="BA27" s="225"/>
      <c r="BB27" s="188" t="s">
        <v>536</v>
      </c>
      <c r="BC27" s="184" t="s">
        <v>2785</v>
      </c>
      <c r="BD27" s="184" t="s">
        <v>2786</v>
      </c>
      <c r="BE27" s="184"/>
      <c r="BF27" s="188">
        <v>46167</v>
      </c>
      <c r="BG27" s="188">
        <v>46198</v>
      </c>
      <c r="BH27" s="189" t="s">
        <v>536</v>
      </c>
      <c r="BI27" s="188"/>
      <c r="BJ27" s="602"/>
      <c r="BL27" s="45"/>
      <c r="BM27" s="45"/>
    </row>
    <row r="28" spans="1:65" s="190" customFormat="1" ht="65.25" hidden="1" customHeight="1">
      <c r="A28" s="181">
        <v>155</v>
      </c>
      <c r="B28" s="182">
        <v>46153.745138888888</v>
      </c>
      <c r="C28" s="182">
        <v>46153.745833333334</v>
      </c>
      <c r="D28" s="191" t="s">
        <v>2760</v>
      </c>
      <c r="E28" s="191" t="s">
        <v>2761</v>
      </c>
      <c r="F28" s="191" t="s">
        <v>2787</v>
      </c>
      <c r="G28" s="191" t="s">
        <v>2763</v>
      </c>
      <c r="H28" s="191" t="s">
        <v>134</v>
      </c>
      <c r="I28" s="181"/>
      <c r="J28" s="338" t="s">
        <v>2763</v>
      </c>
      <c r="K28" s="181"/>
      <c r="L28" s="181" t="s">
        <v>57</v>
      </c>
      <c r="M28" s="182"/>
      <c r="N28" s="181" t="s">
        <v>14</v>
      </c>
      <c r="O28" s="181"/>
      <c r="P28" s="181"/>
      <c r="Q28" s="183" t="s">
        <v>586</v>
      </c>
      <c r="R28" s="191" t="s">
        <v>2763</v>
      </c>
      <c r="S28" s="191"/>
      <c r="T28" s="191" t="s">
        <v>2763</v>
      </c>
      <c r="U28" s="191"/>
      <c r="V28" s="191" t="s">
        <v>2763</v>
      </c>
      <c r="W28" s="191" t="s">
        <v>494</v>
      </c>
      <c r="X28" s="191" t="s">
        <v>2763</v>
      </c>
      <c r="Y28" s="191" t="s">
        <v>2763</v>
      </c>
      <c r="Z28" s="181"/>
      <c r="AA28" s="181"/>
      <c r="AB28" s="184"/>
      <c r="AC28" s="184"/>
      <c r="AD28" s="184"/>
      <c r="AE28" s="184"/>
      <c r="AF28" s="184"/>
      <c r="AG28" s="189"/>
      <c r="AH28" s="189"/>
      <c r="AI28" s="185"/>
      <c r="AJ28" s="186" t="s">
        <v>2765</v>
      </c>
      <c r="AK28" s="187"/>
      <c r="AL28" s="192"/>
      <c r="AM28" s="184" t="s">
        <v>535</v>
      </c>
      <c r="AN28" s="184"/>
      <c r="AO28" s="189"/>
      <c r="AP28" s="184"/>
      <c r="AQ28" s="225"/>
      <c r="AR28" s="225"/>
      <c r="AS28" s="225"/>
      <c r="AT28" s="232" t="str">
        <f t="shared" si="0"/>
        <v/>
      </c>
      <c r="AU28" s="225"/>
      <c r="AV28" s="225"/>
      <c r="AW28" s="225"/>
      <c r="AX28" s="225"/>
      <c r="AY28" s="225"/>
      <c r="AZ28" s="225"/>
      <c r="BA28" s="225"/>
      <c r="BB28" s="188"/>
      <c r="BC28" s="193"/>
      <c r="BD28" s="184"/>
      <c r="BE28" s="184"/>
      <c r="BF28" s="188">
        <v>45413</v>
      </c>
      <c r="BG28" s="188">
        <v>45505</v>
      </c>
      <c r="BH28" s="184"/>
      <c r="BI28" s="184"/>
      <c r="BJ28" s="602"/>
      <c r="BL28" s="564"/>
      <c r="BM28" s="564"/>
    </row>
    <row r="29" spans="1:65" s="190" customFormat="1" ht="65.25" hidden="1" customHeight="1">
      <c r="A29" s="181">
        <v>157</v>
      </c>
      <c r="B29" s="182">
        <v>46153.746527777781</v>
      </c>
      <c r="C29" s="182">
        <v>46153.74722222222</v>
      </c>
      <c r="D29" s="181" t="s">
        <v>2760</v>
      </c>
      <c r="E29" s="181" t="s">
        <v>2761</v>
      </c>
      <c r="F29" s="181" t="s">
        <v>2788</v>
      </c>
      <c r="G29" s="181" t="s">
        <v>2763</v>
      </c>
      <c r="H29" s="181" t="s">
        <v>159</v>
      </c>
      <c r="I29" s="181"/>
      <c r="J29" s="338" t="s">
        <v>2763</v>
      </c>
      <c r="K29" s="181"/>
      <c r="L29" s="182" t="s">
        <v>53</v>
      </c>
      <c r="M29" s="182"/>
      <c r="N29" s="181" t="s">
        <v>14</v>
      </c>
      <c r="O29" s="181"/>
      <c r="P29" s="181"/>
      <c r="Q29" s="183" t="s">
        <v>586</v>
      </c>
      <c r="R29" s="181" t="s">
        <v>2763</v>
      </c>
      <c r="S29" s="181"/>
      <c r="T29" s="181" t="s">
        <v>2763</v>
      </c>
      <c r="U29" s="181"/>
      <c r="V29" s="181" t="s">
        <v>2763</v>
      </c>
      <c r="W29" s="181" t="s">
        <v>494</v>
      </c>
      <c r="X29" s="181" t="s">
        <v>2763</v>
      </c>
      <c r="Y29" s="181" t="s">
        <v>2763</v>
      </c>
      <c r="Z29" s="181"/>
      <c r="AA29" s="181"/>
      <c r="AB29" s="147" t="s">
        <v>62</v>
      </c>
      <c r="AC29" s="184"/>
      <c r="AD29" s="184"/>
      <c r="AE29" s="184"/>
      <c r="AF29" s="184"/>
      <c r="AG29" s="184"/>
      <c r="AH29" s="184"/>
      <c r="AI29" s="185"/>
      <c r="AJ29" s="186"/>
      <c r="AK29" s="187"/>
      <c r="AL29" s="186"/>
      <c r="AM29" s="184" t="s">
        <v>535</v>
      </c>
      <c r="AN29" s="184"/>
      <c r="AO29" s="184"/>
      <c r="AP29" s="184"/>
      <c r="AQ29" s="225"/>
      <c r="AR29" s="225"/>
      <c r="AS29" s="225"/>
      <c r="AT29" s="232" t="str">
        <f t="shared" si="0"/>
        <v/>
      </c>
      <c r="AU29" s="225"/>
      <c r="AV29" s="225"/>
      <c r="AW29" s="225"/>
      <c r="AX29" s="225"/>
      <c r="AY29" s="225"/>
      <c r="AZ29" s="225"/>
      <c r="BA29" s="225"/>
      <c r="BB29" s="188"/>
      <c r="BC29" s="184"/>
      <c r="BD29" s="184"/>
      <c r="BE29" s="184"/>
      <c r="BF29" s="188">
        <v>45658</v>
      </c>
      <c r="BG29" s="188">
        <v>46082</v>
      </c>
      <c r="BH29" s="189"/>
      <c r="BI29" s="188"/>
      <c r="BJ29" s="602"/>
      <c r="BL29" s="564"/>
      <c r="BM29" s="564"/>
    </row>
    <row r="30" spans="1:65" s="190" customFormat="1" ht="65.25" hidden="1" customHeight="1">
      <c r="A30" s="181">
        <v>82</v>
      </c>
      <c r="B30" s="182">
        <v>46106.062025462998</v>
      </c>
      <c r="C30" s="182">
        <v>46106.067824074104</v>
      </c>
      <c r="D30" s="191" t="s">
        <v>1522</v>
      </c>
      <c r="E30" s="191" t="s">
        <v>1523</v>
      </c>
      <c r="F30" s="191" t="s">
        <v>2789</v>
      </c>
      <c r="G30" s="191" t="s">
        <v>2790</v>
      </c>
      <c r="H30" s="191" t="s">
        <v>134</v>
      </c>
      <c r="I30" s="181" t="s">
        <v>240</v>
      </c>
      <c r="J30" s="340" t="s">
        <v>2718</v>
      </c>
      <c r="K30" s="181"/>
      <c r="L30" s="135" t="s">
        <v>63</v>
      </c>
      <c r="M30" s="182">
        <v>46127</v>
      </c>
      <c r="N30" s="181" t="s">
        <v>14</v>
      </c>
      <c r="O30" s="181" t="s">
        <v>894</v>
      </c>
      <c r="P30" s="181"/>
      <c r="Q30" s="183" t="s">
        <v>111</v>
      </c>
      <c r="R30" s="191" t="s">
        <v>2791</v>
      </c>
      <c r="S30" s="191"/>
      <c r="T30" s="191" t="s">
        <v>2792</v>
      </c>
      <c r="U30" s="191"/>
      <c r="V30" s="191" t="s">
        <v>1467</v>
      </c>
      <c r="W30" s="191" t="s">
        <v>494</v>
      </c>
      <c r="X30" s="191" t="s">
        <v>2793</v>
      </c>
      <c r="Y30" s="191" t="s">
        <v>2793</v>
      </c>
      <c r="Z30" s="181" t="s">
        <v>2794</v>
      </c>
      <c r="AA30" s="181"/>
      <c r="AB30" s="184" t="s">
        <v>64</v>
      </c>
      <c r="AC30" s="184" t="s">
        <v>2702</v>
      </c>
      <c r="AD30" s="184"/>
      <c r="AE30" s="184" t="s">
        <v>3</v>
      </c>
      <c r="AF30" s="184"/>
      <c r="AG30" s="189"/>
      <c r="AH30" s="189" t="s">
        <v>1224</v>
      </c>
      <c r="AI30" s="185"/>
      <c r="AJ30" s="186">
        <v>0</v>
      </c>
      <c r="AK30" s="187" t="s">
        <v>2795</v>
      </c>
      <c r="AL30" s="192" t="s">
        <v>534</v>
      </c>
      <c r="AM30" s="147" t="s">
        <v>825</v>
      </c>
      <c r="AN30" s="184"/>
      <c r="AO30" s="189" t="s">
        <v>2334</v>
      </c>
      <c r="AP30" s="184"/>
      <c r="AQ30" s="225"/>
      <c r="AR30" s="225"/>
      <c r="AS30" s="225"/>
      <c r="AT30" s="232" t="str">
        <f t="shared" si="0"/>
        <v/>
      </c>
      <c r="AU30" s="225"/>
      <c r="AV30" s="225"/>
      <c r="AW30" s="225"/>
      <c r="AX30" s="225"/>
      <c r="AY30" s="225"/>
      <c r="AZ30" s="225"/>
      <c r="BA30" s="225"/>
      <c r="BB30" s="188" t="s">
        <v>174</v>
      </c>
      <c r="BC30" s="193"/>
      <c r="BD30" s="184" t="s">
        <v>2652</v>
      </c>
      <c r="BE30" s="184"/>
      <c r="BF30" s="188">
        <v>46163</v>
      </c>
      <c r="BG30" s="188">
        <v>46189</v>
      </c>
      <c r="BH30" s="184" t="s">
        <v>174</v>
      </c>
      <c r="BI30" s="184"/>
      <c r="BJ30" s="602"/>
      <c r="BL30" s="45"/>
      <c r="BM30" s="45"/>
    </row>
    <row r="31" spans="1:65" s="190" customFormat="1" ht="65.25" hidden="1" customHeight="1">
      <c r="A31" s="181">
        <v>116</v>
      </c>
      <c r="B31" s="182">
        <v>46136.677083333299</v>
      </c>
      <c r="C31" s="182">
        <v>46136.683622685203</v>
      </c>
      <c r="D31" s="181" t="s">
        <v>236</v>
      </c>
      <c r="E31" s="181" t="s">
        <v>237</v>
      </c>
      <c r="F31" s="181" t="s">
        <v>2796</v>
      </c>
      <c r="G31" s="181" t="s">
        <v>2797</v>
      </c>
      <c r="H31" s="181" t="s">
        <v>159</v>
      </c>
      <c r="I31" s="181" t="s">
        <v>240</v>
      </c>
      <c r="J31" s="181" t="s">
        <v>2798</v>
      </c>
      <c r="K31" s="181"/>
      <c r="L31" s="135" t="s">
        <v>63</v>
      </c>
      <c r="M31" s="182">
        <v>46218</v>
      </c>
      <c r="N31" s="181" t="s">
        <v>15</v>
      </c>
      <c r="O31" s="181">
        <v>0</v>
      </c>
      <c r="P31" s="181"/>
      <c r="Q31" s="183" t="s">
        <v>111</v>
      </c>
      <c r="R31" s="181" t="s">
        <v>2799</v>
      </c>
      <c r="S31" s="181"/>
      <c r="T31" s="181" t="s">
        <v>2800</v>
      </c>
      <c r="U31" s="181"/>
      <c r="V31" s="181" t="s">
        <v>36</v>
      </c>
      <c r="W31" s="181" t="s">
        <v>494</v>
      </c>
      <c r="X31" s="181" t="s">
        <v>2801</v>
      </c>
      <c r="Y31" s="181" t="s">
        <v>2801</v>
      </c>
      <c r="Z31" s="181" t="s">
        <v>2802</v>
      </c>
      <c r="AA31" s="181"/>
      <c r="AB31" s="184" t="s">
        <v>70</v>
      </c>
      <c r="AC31" s="184" t="s">
        <v>498</v>
      </c>
      <c r="AD31" s="188">
        <v>46142</v>
      </c>
      <c r="AE31" s="184" t="s">
        <v>3</v>
      </c>
      <c r="AF31" s="188">
        <v>46146</v>
      </c>
      <c r="AG31" s="188">
        <v>46150</v>
      </c>
      <c r="AH31" s="184">
        <v>2</v>
      </c>
      <c r="AI31" s="185">
        <v>0</v>
      </c>
      <c r="AJ31" s="186">
        <v>0</v>
      </c>
      <c r="AK31" s="187"/>
      <c r="AL31" s="186" t="s">
        <v>534</v>
      </c>
      <c r="AM31" s="147" t="s">
        <v>825</v>
      </c>
      <c r="AN31" s="184"/>
      <c r="AO31" s="184" t="s">
        <v>2803</v>
      </c>
      <c r="AP31" s="184"/>
      <c r="AQ31" s="225"/>
      <c r="AR31" s="225"/>
      <c r="AS31" s="225"/>
      <c r="AT31" s="232" t="str">
        <f t="shared" si="0"/>
        <v/>
      </c>
      <c r="AU31" s="225"/>
      <c r="AV31" s="225"/>
      <c r="AW31" s="225"/>
      <c r="AX31" s="225"/>
      <c r="AY31" s="225"/>
      <c r="AZ31" s="225"/>
      <c r="BA31" s="225"/>
      <c r="BB31" s="188" t="s">
        <v>174</v>
      </c>
      <c r="BC31" s="184" t="s">
        <v>2804</v>
      </c>
      <c r="BD31" s="184" t="s">
        <v>2652</v>
      </c>
      <c r="BE31" s="184"/>
      <c r="BF31" s="188">
        <v>46161</v>
      </c>
      <c r="BG31" s="188">
        <v>46217</v>
      </c>
      <c r="BH31" s="189" t="s">
        <v>174</v>
      </c>
      <c r="BI31" s="188"/>
      <c r="BJ31" s="602"/>
      <c r="BL31" s="45"/>
      <c r="BM31" s="45"/>
    </row>
    <row r="32" spans="1:65" s="190" customFormat="1" ht="65.25" hidden="1" customHeight="1">
      <c r="A32" s="181">
        <v>68</v>
      </c>
      <c r="B32" s="182">
        <v>46091.775648148097</v>
      </c>
      <c r="C32" s="182">
        <v>46091.799606481502</v>
      </c>
      <c r="D32" s="191" t="s">
        <v>1187</v>
      </c>
      <c r="E32" s="191" t="s">
        <v>1188</v>
      </c>
      <c r="F32" s="191" t="s">
        <v>2805</v>
      </c>
      <c r="G32" s="191" t="s">
        <v>2806</v>
      </c>
      <c r="H32" s="191" t="s">
        <v>134</v>
      </c>
      <c r="I32" s="181" t="s">
        <v>208</v>
      </c>
      <c r="J32" s="340" t="s">
        <v>2807</v>
      </c>
      <c r="K32" s="181"/>
      <c r="L32" s="181" t="s">
        <v>1191</v>
      </c>
      <c r="M32" s="182">
        <v>46237</v>
      </c>
      <c r="N32" s="181" t="s">
        <v>14</v>
      </c>
      <c r="O32" s="181" t="s">
        <v>894</v>
      </c>
      <c r="P32" s="181"/>
      <c r="Q32" s="183" t="s">
        <v>111</v>
      </c>
      <c r="R32" s="191" t="s">
        <v>2808</v>
      </c>
      <c r="S32" s="191"/>
      <c r="T32" s="191" t="s">
        <v>2809</v>
      </c>
      <c r="U32" s="191"/>
      <c r="V32" s="191" t="s">
        <v>1220</v>
      </c>
      <c r="W32" s="191" t="s">
        <v>494</v>
      </c>
      <c r="X32" s="191" t="s">
        <v>2810</v>
      </c>
      <c r="Y32" s="191" t="s">
        <v>2811</v>
      </c>
      <c r="Z32" s="181" t="s">
        <v>2812</v>
      </c>
      <c r="AA32" s="181"/>
      <c r="AB32" s="184" t="s">
        <v>70</v>
      </c>
      <c r="AC32" s="184" t="s">
        <v>2702</v>
      </c>
      <c r="AD32" s="184"/>
      <c r="AE32" s="184"/>
      <c r="AF32" s="184"/>
      <c r="AG32" s="189"/>
      <c r="AH32" s="189">
        <v>2</v>
      </c>
      <c r="AI32" s="185">
        <v>27700</v>
      </c>
      <c r="AJ32" s="186">
        <v>98335</v>
      </c>
      <c r="AK32" s="187" t="s">
        <v>2813</v>
      </c>
      <c r="AL32" s="192" t="s">
        <v>1226</v>
      </c>
      <c r="AM32" s="184" t="s">
        <v>535</v>
      </c>
      <c r="AN32" s="184"/>
      <c r="AO32" s="189" t="s">
        <v>964</v>
      </c>
      <c r="AP32" s="184"/>
      <c r="AQ32" s="225"/>
      <c r="AR32" s="225"/>
      <c r="AS32" s="225"/>
      <c r="AT32" s="232" t="str">
        <f t="shared" si="0"/>
        <v/>
      </c>
      <c r="AU32" s="225"/>
      <c r="AV32" s="225"/>
      <c r="AW32" s="225"/>
      <c r="AX32" s="225"/>
      <c r="AY32" s="225"/>
      <c r="AZ32" s="225"/>
      <c r="BA32" s="225"/>
      <c r="BB32" s="188" t="s">
        <v>536</v>
      </c>
      <c r="BC32" s="193"/>
      <c r="BD32" s="184" t="s">
        <v>2814</v>
      </c>
      <c r="BE32" s="184"/>
      <c r="BF32" s="188">
        <v>46181</v>
      </c>
      <c r="BG32" s="188">
        <v>46336</v>
      </c>
      <c r="BH32" s="184" t="s">
        <v>536</v>
      </c>
      <c r="BI32" s="184" t="s">
        <v>2815</v>
      </c>
      <c r="BJ32" s="602"/>
      <c r="BL32" s="45"/>
      <c r="BM32" s="45"/>
    </row>
    <row r="33" spans="1:68" s="190" customFormat="1" ht="65.25" hidden="1" customHeight="1">
      <c r="A33" s="181">
        <v>92</v>
      </c>
      <c r="B33" s="182">
        <v>46112.480532407397</v>
      </c>
      <c r="C33" s="182">
        <v>46112.4910648148</v>
      </c>
      <c r="D33" s="181" t="s">
        <v>1606</v>
      </c>
      <c r="E33" s="181" t="s">
        <v>486</v>
      </c>
      <c r="F33" s="181" t="s">
        <v>2816</v>
      </c>
      <c r="G33" s="181" t="s">
        <v>2817</v>
      </c>
      <c r="H33" s="181" t="s">
        <v>134</v>
      </c>
      <c r="I33" s="181" t="s">
        <v>516</v>
      </c>
      <c r="J33" s="340" t="s">
        <v>2818</v>
      </c>
      <c r="K33" s="181"/>
      <c r="L33" s="182"/>
      <c r="M33" s="182">
        <v>46122</v>
      </c>
      <c r="N33" s="181" t="s">
        <v>14</v>
      </c>
      <c r="O33" s="181" t="s">
        <v>175</v>
      </c>
      <c r="P33" s="181"/>
      <c r="Q33" s="183" t="s">
        <v>111</v>
      </c>
      <c r="R33" s="181" t="s">
        <v>2819</v>
      </c>
      <c r="S33" s="181"/>
      <c r="T33" s="181" t="s">
        <v>2820</v>
      </c>
      <c r="U33" s="181"/>
      <c r="V33" s="181" t="s">
        <v>1467</v>
      </c>
      <c r="W33" s="181" t="s">
        <v>494</v>
      </c>
      <c r="X33" s="181" t="s">
        <v>2821</v>
      </c>
      <c r="Y33" s="181" t="s">
        <v>2822</v>
      </c>
      <c r="Z33" s="181">
        <v>0</v>
      </c>
      <c r="AA33" s="181"/>
      <c r="AB33" s="147" t="s">
        <v>62</v>
      </c>
      <c r="AC33" s="184"/>
      <c r="AD33" s="188"/>
      <c r="AE33" s="184" t="s">
        <v>3</v>
      </c>
      <c r="AF33" s="188"/>
      <c r="AG33" s="188"/>
      <c r="AH33" s="184" t="s">
        <v>1245</v>
      </c>
      <c r="AI33" s="185"/>
      <c r="AJ33" s="186"/>
      <c r="AK33" s="187" t="s">
        <v>2823</v>
      </c>
      <c r="AL33" s="186" t="s">
        <v>534</v>
      </c>
      <c r="AM33" s="147" t="s">
        <v>825</v>
      </c>
      <c r="AN33" s="184"/>
      <c r="AO33" s="184" t="s">
        <v>964</v>
      </c>
      <c r="AP33" s="184"/>
      <c r="AQ33" s="225"/>
      <c r="AR33" s="225"/>
      <c r="AS33" s="225"/>
      <c r="AT33" s="232" t="str">
        <f t="shared" si="0"/>
        <v/>
      </c>
      <c r="AU33" s="225"/>
      <c r="AV33" s="225"/>
      <c r="AW33" s="225"/>
      <c r="AX33" s="225"/>
      <c r="AY33" s="225"/>
      <c r="AZ33" s="225"/>
      <c r="BA33" s="225"/>
      <c r="BB33" s="188" t="s">
        <v>536</v>
      </c>
      <c r="BC33" s="184"/>
      <c r="BD33" s="184" t="s">
        <v>2652</v>
      </c>
      <c r="BE33" s="184"/>
      <c r="BF33" s="188">
        <v>46153</v>
      </c>
      <c r="BG33" s="188">
        <v>46160</v>
      </c>
      <c r="BH33" s="189" t="s">
        <v>536</v>
      </c>
      <c r="BI33" s="188"/>
      <c r="BJ33" s="602"/>
      <c r="BK33" s="9" t="s">
        <v>2668</v>
      </c>
      <c r="BL33" s="45"/>
      <c r="BM33" s="45"/>
      <c r="BN33" s="194"/>
      <c r="BO33" s="194"/>
      <c r="BP33" s="194"/>
    </row>
    <row r="34" spans="1:68" s="190" customFormat="1" ht="65.25" hidden="1" customHeight="1">
      <c r="A34" s="181">
        <v>107</v>
      </c>
      <c r="B34" s="182">
        <v>46132.585914351803</v>
      </c>
      <c r="C34" s="182">
        <v>46133.479745370401</v>
      </c>
      <c r="D34" s="191" t="s">
        <v>512</v>
      </c>
      <c r="E34" s="191" t="s">
        <v>513</v>
      </c>
      <c r="F34" s="191" t="s">
        <v>2824</v>
      </c>
      <c r="G34" s="191" t="s">
        <v>2825</v>
      </c>
      <c r="H34" s="191" t="s">
        <v>134</v>
      </c>
      <c r="I34" s="181" t="s">
        <v>516</v>
      </c>
      <c r="J34" s="181" t="s">
        <v>685</v>
      </c>
      <c r="K34" s="181"/>
      <c r="L34" s="181" t="s">
        <v>57</v>
      </c>
      <c r="M34" s="182">
        <v>46142</v>
      </c>
      <c r="N34" s="181" t="s">
        <v>15</v>
      </c>
      <c r="O34" s="181">
        <v>0</v>
      </c>
      <c r="P34" s="181"/>
      <c r="Q34" s="183" t="s">
        <v>111</v>
      </c>
      <c r="R34" s="191" t="s">
        <v>2826</v>
      </c>
      <c r="S34" s="191"/>
      <c r="T34" s="191" t="s">
        <v>2827</v>
      </c>
      <c r="U34" s="191"/>
      <c r="V34" s="191" t="s">
        <v>34</v>
      </c>
      <c r="W34" s="191" t="s">
        <v>494</v>
      </c>
      <c r="X34" s="191" t="s">
        <v>1326</v>
      </c>
      <c r="Y34" s="191" t="s">
        <v>2828</v>
      </c>
      <c r="Z34" s="181">
        <v>0</v>
      </c>
      <c r="AA34" s="181"/>
      <c r="AB34" s="184" t="s">
        <v>56</v>
      </c>
      <c r="AC34" s="184" t="s">
        <v>498</v>
      </c>
      <c r="AD34" s="188">
        <v>46135</v>
      </c>
      <c r="AE34" s="184" t="s">
        <v>4</v>
      </c>
      <c r="AF34" s="184"/>
      <c r="AG34" s="189"/>
      <c r="AH34" s="189">
        <v>1</v>
      </c>
      <c r="AI34" s="185"/>
      <c r="AJ34" s="186">
        <v>0</v>
      </c>
      <c r="AK34" s="187" t="s">
        <v>2829</v>
      </c>
      <c r="AL34" s="192" t="s">
        <v>534</v>
      </c>
      <c r="AM34" s="147" t="s">
        <v>825</v>
      </c>
      <c r="AN34" s="184"/>
      <c r="AO34" s="189" t="s">
        <v>964</v>
      </c>
      <c r="AP34" s="184"/>
      <c r="AQ34" s="225"/>
      <c r="AR34" s="225"/>
      <c r="AS34" s="225"/>
      <c r="AT34" s="232" t="str">
        <f t="shared" si="0"/>
        <v/>
      </c>
      <c r="AU34" s="225"/>
      <c r="AV34" s="225"/>
      <c r="AW34" s="225"/>
      <c r="AX34" s="225"/>
      <c r="AY34" s="225"/>
      <c r="AZ34" s="225"/>
      <c r="BA34" s="225"/>
      <c r="BB34" s="188" t="s">
        <v>536</v>
      </c>
      <c r="BC34" s="193" t="s">
        <v>2830</v>
      </c>
      <c r="BD34" s="184" t="s">
        <v>2652</v>
      </c>
      <c r="BE34" s="184"/>
      <c r="BF34" s="188">
        <v>46199</v>
      </c>
      <c r="BG34" s="188">
        <v>46230</v>
      </c>
      <c r="BH34" s="184" t="s">
        <v>536</v>
      </c>
      <c r="BI34" s="184"/>
      <c r="BJ34" s="602"/>
      <c r="BL34" s="45"/>
      <c r="BM34" s="45"/>
    </row>
    <row r="35" spans="1:68" s="190" customFormat="1" ht="65.25" hidden="1" customHeight="1">
      <c r="A35" s="181">
        <v>154</v>
      </c>
      <c r="B35" s="182">
        <v>46153.742361111108</v>
      </c>
      <c r="C35" s="182">
        <v>46153.744444444441</v>
      </c>
      <c r="D35" s="181" t="s">
        <v>2760</v>
      </c>
      <c r="E35" s="181" t="s">
        <v>2761</v>
      </c>
      <c r="F35" s="181" t="s">
        <v>2831</v>
      </c>
      <c r="G35" s="181" t="s">
        <v>2763</v>
      </c>
      <c r="H35" s="181" t="s">
        <v>134</v>
      </c>
      <c r="I35" s="181"/>
      <c r="J35" s="181" t="s">
        <v>2763</v>
      </c>
      <c r="K35" s="181"/>
      <c r="L35" s="182" t="s">
        <v>57</v>
      </c>
      <c r="M35" s="182"/>
      <c r="N35" s="181" t="s">
        <v>14</v>
      </c>
      <c r="O35" s="181"/>
      <c r="P35" s="181"/>
      <c r="Q35" s="183" t="s">
        <v>111</v>
      </c>
      <c r="R35" s="181" t="s">
        <v>2763</v>
      </c>
      <c r="S35" s="181"/>
      <c r="T35" s="181" t="s">
        <v>2763</v>
      </c>
      <c r="U35" s="181"/>
      <c r="V35" s="181" t="s">
        <v>2763</v>
      </c>
      <c r="W35" s="181" t="s">
        <v>536</v>
      </c>
      <c r="X35" s="181" t="s">
        <v>2763</v>
      </c>
      <c r="Y35" s="181" t="s">
        <v>2763</v>
      </c>
      <c r="Z35" s="181"/>
      <c r="AA35" s="181"/>
      <c r="AB35" s="184" t="s">
        <v>56</v>
      </c>
      <c r="AC35" s="184"/>
      <c r="AD35" s="184"/>
      <c r="AE35" s="184"/>
      <c r="AF35" s="184"/>
      <c r="AG35" s="184"/>
      <c r="AH35" s="184"/>
      <c r="AI35" s="185"/>
      <c r="AJ35" s="186"/>
      <c r="AK35" s="187"/>
      <c r="AL35" s="186"/>
      <c r="AM35" s="184" t="s">
        <v>535</v>
      </c>
      <c r="AN35" s="184"/>
      <c r="AO35" s="184"/>
      <c r="AP35" s="184"/>
      <c r="AQ35" s="225"/>
      <c r="AR35" s="225"/>
      <c r="AS35" s="225"/>
      <c r="AT35" s="232" t="str">
        <f t="shared" ref="AT35:AT60" si="1">IF(OR(AR35="",AS35=""),"",TEXT(WORKDAY(AS35,IF(AR35="Baja",3,IF(AR35="Media",5,0))),"dd-mmm"))</f>
        <v/>
      </c>
      <c r="AU35" s="225"/>
      <c r="AV35" s="225"/>
      <c r="AW35" s="225"/>
      <c r="AX35" s="225"/>
      <c r="AY35" s="225"/>
      <c r="AZ35" s="225"/>
      <c r="BA35" s="225"/>
      <c r="BB35" s="188"/>
      <c r="BC35" s="184"/>
      <c r="BD35" s="184"/>
      <c r="BE35" s="184"/>
      <c r="BF35" s="188"/>
      <c r="BG35" s="188"/>
      <c r="BH35" s="189"/>
      <c r="BI35" s="188"/>
      <c r="BJ35" s="602"/>
      <c r="BL35" s="564"/>
      <c r="BM35" s="564"/>
    </row>
    <row r="36" spans="1:68" ht="65.25" hidden="1" customHeight="1">
      <c r="A36" s="181">
        <v>27</v>
      </c>
      <c r="B36" s="182">
        <v>46048.633923611102</v>
      </c>
      <c r="C36" s="182">
        <v>46048.648668981499</v>
      </c>
      <c r="D36" s="181" t="s">
        <v>1451</v>
      </c>
      <c r="E36" s="181" t="s">
        <v>1452</v>
      </c>
      <c r="F36" s="181" t="s">
        <v>2832</v>
      </c>
      <c r="G36" s="181" t="s">
        <v>1495</v>
      </c>
      <c r="H36" s="181" t="s">
        <v>134</v>
      </c>
      <c r="I36" s="135" t="s">
        <v>160</v>
      </c>
      <c r="J36" s="135" t="s">
        <v>2666</v>
      </c>
      <c r="K36" s="181"/>
      <c r="L36" s="182" t="s">
        <v>57</v>
      </c>
      <c r="M36" s="182">
        <v>46113</v>
      </c>
      <c r="N36" s="181" t="s">
        <v>15</v>
      </c>
      <c r="O36" s="181">
        <v>76553</v>
      </c>
      <c r="P36" s="181"/>
      <c r="Q36" s="183" t="s">
        <v>111</v>
      </c>
      <c r="R36" s="181" t="s">
        <v>1488</v>
      </c>
      <c r="S36" s="181"/>
      <c r="T36" s="181" t="s">
        <v>1489</v>
      </c>
      <c r="U36" s="181" t="s">
        <v>41</v>
      </c>
      <c r="V36" s="181" t="s">
        <v>1467</v>
      </c>
      <c r="W36" s="181" t="s">
        <v>494</v>
      </c>
      <c r="X36" s="181" t="s">
        <v>28</v>
      </c>
      <c r="Y36" s="181" t="s">
        <v>1496</v>
      </c>
      <c r="Z36" s="181" t="s">
        <v>1497</v>
      </c>
      <c r="AA36" s="181"/>
      <c r="AB36" s="147" t="s">
        <v>58</v>
      </c>
      <c r="AC36" s="184"/>
      <c r="AD36" s="188"/>
      <c r="AE36" s="184" t="s">
        <v>3</v>
      </c>
      <c r="AF36" s="188"/>
      <c r="AG36" s="188"/>
      <c r="AH36" s="184" t="s">
        <v>1224</v>
      </c>
      <c r="AI36" s="185">
        <v>4500</v>
      </c>
      <c r="AJ36" s="186">
        <v>15975</v>
      </c>
      <c r="AK36" s="187" t="s">
        <v>1282</v>
      </c>
      <c r="AL36" s="186" t="s">
        <v>824</v>
      </c>
      <c r="AM36" s="147" t="s">
        <v>825</v>
      </c>
      <c r="AN36" s="184"/>
      <c r="AO36" s="184" t="s">
        <v>964</v>
      </c>
      <c r="AP36" s="184"/>
      <c r="AQ36" s="225"/>
      <c r="AR36" s="225"/>
      <c r="AS36" s="225"/>
      <c r="AT36" s="232" t="str">
        <f t="shared" si="1"/>
        <v/>
      </c>
      <c r="AU36" s="225"/>
      <c r="AV36" s="225"/>
      <c r="AW36" s="225"/>
      <c r="AX36" s="225"/>
      <c r="AY36" s="225"/>
      <c r="AZ36" s="225"/>
      <c r="BA36" s="225"/>
      <c r="BB36" s="188"/>
      <c r="BC36" s="184"/>
      <c r="BD36" s="184" t="s">
        <v>536</v>
      </c>
      <c r="BE36" s="184"/>
      <c r="BF36" s="188"/>
      <c r="BG36" s="188"/>
      <c r="BH36" s="189"/>
      <c r="BI36" s="188" t="s">
        <v>2833</v>
      </c>
      <c r="BJ36" s="602"/>
      <c r="BK36" s="9" t="s">
        <v>2668</v>
      </c>
      <c r="BL36" s="45"/>
      <c r="BM36" s="45"/>
    </row>
    <row r="37" spans="1:68" ht="65.25" hidden="1" customHeight="1">
      <c r="A37" s="181">
        <v>108</v>
      </c>
      <c r="B37" s="182">
        <v>46133.503645833298</v>
      </c>
      <c r="C37" s="182">
        <v>46133.541018518503</v>
      </c>
      <c r="D37" s="181" t="s">
        <v>204</v>
      </c>
      <c r="E37" s="181" t="s">
        <v>205</v>
      </c>
      <c r="F37" s="181" t="s">
        <v>2834</v>
      </c>
      <c r="G37" s="181" t="s">
        <v>2835</v>
      </c>
      <c r="H37" s="181" t="s">
        <v>134</v>
      </c>
      <c r="I37" s="181" t="s">
        <v>516</v>
      </c>
      <c r="J37" s="181" t="s">
        <v>2836</v>
      </c>
      <c r="K37" s="181"/>
      <c r="L37" s="182" t="s">
        <v>54</v>
      </c>
      <c r="M37" s="182">
        <v>46188</v>
      </c>
      <c r="N37" s="181" t="s">
        <v>15</v>
      </c>
      <c r="O37" s="181">
        <v>0</v>
      </c>
      <c r="P37" s="181"/>
      <c r="Q37" s="183" t="s">
        <v>111</v>
      </c>
      <c r="R37" s="181" t="s">
        <v>2837</v>
      </c>
      <c r="S37" s="181"/>
      <c r="T37" s="181" t="s">
        <v>2838</v>
      </c>
      <c r="U37" s="181" t="s">
        <v>41</v>
      </c>
      <c r="V37" s="181" t="s">
        <v>36</v>
      </c>
      <c r="W37" s="181" t="s">
        <v>494</v>
      </c>
      <c r="X37" s="181" t="s">
        <v>495</v>
      </c>
      <c r="Y37" s="181" t="s">
        <v>2839</v>
      </c>
      <c r="Z37" s="181" t="s">
        <v>2840</v>
      </c>
      <c r="AA37" s="181"/>
      <c r="AB37" s="147" t="s">
        <v>58</v>
      </c>
      <c r="AC37" s="184" t="s">
        <v>498</v>
      </c>
      <c r="AD37" s="188">
        <v>46135</v>
      </c>
      <c r="AE37" s="184" t="s">
        <v>3</v>
      </c>
      <c r="AF37" s="188">
        <v>46135</v>
      </c>
      <c r="AG37" s="188">
        <v>46136</v>
      </c>
      <c r="AH37" s="184">
        <v>0.5</v>
      </c>
      <c r="AI37" s="185"/>
      <c r="AJ37" s="186">
        <v>0</v>
      </c>
      <c r="AK37" s="187"/>
      <c r="AL37" s="186" t="s">
        <v>534</v>
      </c>
      <c r="AM37" s="147" t="s">
        <v>825</v>
      </c>
      <c r="AN37" s="184"/>
      <c r="AO37" s="184" t="s">
        <v>964</v>
      </c>
      <c r="AP37" s="184"/>
      <c r="AQ37" s="225"/>
      <c r="AR37" s="225"/>
      <c r="AS37" s="225"/>
      <c r="AT37" s="232" t="str">
        <f t="shared" si="1"/>
        <v/>
      </c>
      <c r="AU37" s="225"/>
      <c r="AV37" s="225"/>
      <c r="AW37" s="225"/>
      <c r="AX37" s="225"/>
      <c r="AY37" s="225"/>
      <c r="AZ37" s="225"/>
      <c r="BA37" s="225"/>
      <c r="BB37" s="188" t="s">
        <v>536</v>
      </c>
      <c r="BC37" s="184"/>
      <c r="BD37" s="184" t="s">
        <v>2652</v>
      </c>
      <c r="BE37" s="184"/>
      <c r="BF37" s="188">
        <v>46167</v>
      </c>
      <c r="BG37" s="188">
        <v>46178</v>
      </c>
      <c r="BH37" s="189" t="s">
        <v>536</v>
      </c>
      <c r="BI37" s="188"/>
      <c r="BJ37" s="602"/>
      <c r="BK37" s="9" t="s">
        <v>2668</v>
      </c>
      <c r="BL37" s="45"/>
      <c r="BM37" s="45"/>
    </row>
    <row r="38" spans="1:68" ht="65.25" hidden="1" customHeight="1">
      <c r="A38" s="197">
        <v>47</v>
      </c>
      <c r="B38" s="182">
        <v>46059.417569444398</v>
      </c>
      <c r="C38" s="182">
        <v>46065.659872685203</v>
      </c>
      <c r="D38" s="181" t="s">
        <v>1187</v>
      </c>
      <c r="E38" s="181" t="s">
        <v>1188</v>
      </c>
      <c r="F38" s="181" t="s">
        <v>1733</v>
      </c>
      <c r="G38" s="181" t="s">
        <v>1744</v>
      </c>
      <c r="H38" s="181" t="s">
        <v>159</v>
      </c>
      <c r="I38" s="181" t="s">
        <v>208</v>
      </c>
      <c r="J38" s="181" t="s">
        <v>2841</v>
      </c>
      <c r="K38" s="181"/>
      <c r="L38" s="182" t="s">
        <v>57</v>
      </c>
      <c r="M38" s="182">
        <v>46447</v>
      </c>
      <c r="N38" s="181" t="s">
        <v>15</v>
      </c>
      <c r="O38" s="181"/>
      <c r="P38" s="181"/>
      <c r="Q38" s="183" t="s">
        <v>111</v>
      </c>
      <c r="R38" s="181" t="s">
        <v>1736</v>
      </c>
      <c r="S38" s="181"/>
      <c r="T38" s="181" t="s">
        <v>1737</v>
      </c>
      <c r="U38" s="181" t="s">
        <v>41</v>
      </c>
      <c r="V38" s="181" t="s">
        <v>1745</v>
      </c>
      <c r="W38" s="181" t="s">
        <v>494</v>
      </c>
      <c r="X38" s="181" t="s">
        <v>25</v>
      </c>
      <c r="Y38" s="181" t="s">
        <v>1747</v>
      </c>
      <c r="Z38" s="181" t="s">
        <v>1748</v>
      </c>
      <c r="AA38" s="181"/>
      <c r="AB38" s="184" t="s">
        <v>70</v>
      </c>
      <c r="AC38" s="184"/>
      <c r="AD38" s="188"/>
      <c r="AE38" s="184" t="s">
        <v>4</v>
      </c>
      <c r="AF38" s="188"/>
      <c r="AG38" s="188"/>
      <c r="AH38" s="184">
        <v>1</v>
      </c>
      <c r="AI38" s="185">
        <v>0</v>
      </c>
      <c r="AJ38" s="186">
        <v>0</v>
      </c>
      <c r="AK38" s="187" t="s">
        <v>2842</v>
      </c>
      <c r="AL38" s="186" t="s">
        <v>962</v>
      </c>
      <c r="AM38" s="147" t="s">
        <v>825</v>
      </c>
      <c r="AN38" s="184"/>
      <c r="AO38" s="184" t="s">
        <v>964</v>
      </c>
      <c r="AP38" s="184"/>
      <c r="AQ38" s="225"/>
      <c r="AR38" s="225"/>
      <c r="AS38" s="225"/>
      <c r="AT38" s="232" t="str">
        <f t="shared" si="1"/>
        <v/>
      </c>
      <c r="AU38" s="225"/>
      <c r="AV38" s="225"/>
      <c r="AW38" s="225"/>
      <c r="AX38" s="225"/>
      <c r="AY38" s="225"/>
      <c r="AZ38" s="225"/>
      <c r="BA38" s="225"/>
      <c r="BB38" s="188" t="s">
        <v>536</v>
      </c>
      <c r="BC38" s="184"/>
      <c r="BD38" s="184" t="s">
        <v>2652</v>
      </c>
      <c r="BE38" s="184"/>
      <c r="BF38" s="188">
        <v>46127</v>
      </c>
      <c r="BG38" s="188">
        <v>46157</v>
      </c>
      <c r="BH38" s="189" t="s">
        <v>536</v>
      </c>
      <c r="BI38" s="188"/>
      <c r="BJ38" s="602"/>
      <c r="BK38" s="9" t="s">
        <v>2668</v>
      </c>
      <c r="BL38" s="45"/>
      <c r="BM38" s="45"/>
    </row>
    <row r="39" spans="1:68" ht="65.25" hidden="1" customHeight="1">
      <c r="A39" s="181">
        <v>99</v>
      </c>
      <c r="B39" s="182">
        <v>46127.32</v>
      </c>
      <c r="C39" s="182">
        <v>46127.3351273148</v>
      </c>
      <c r="D39" s="181" t="s">
        <v>204</v>
      </c>
      <c r="E39" s="181" t="s">
        <v>205</v>
      </c>
      <c r="F39" s="181" t="s">
        <v>2843</v>
      </c>
      <c r="G39" s="181" t="s">
        <v>2844</v>
      </c>
      <c r="H39" s="181" t="s">
        <v>134</v>
      </c>
      <c r="I39" s="181" t="s">
        <v>516</v>
      </c>
      <c r="J39" s="181" t="s">
        <v>2707</v>
      </c>
      <c r="K39" s="181"/>
      <c r="L39" s="182" t="s">
        <v>54</v>
      </c>
      <c r="M39" s="182">
        <v>46132</v>
      </c>
      <c r="N39" s="181" t="s">
        <v>15</v>
      </c>
      <c r="O39" s="181">
        <v>0</v>
      </c>
      <c r="P39" s="181"/>
      <c r="Q39" s="183" t="s">
        <v>2746</v>
      </c>
      <c r="R39" s="181" t="s">
        <v>2845</v>
      </c>
      <c r="S39" s="181"/>
      <c r="T39" s="181" t="s">
        <v>2846</v>
      </c>
      <c r="U39" s="181" t="s">
        <v>41</v>
      </c>
      <c r="V39" s="181" t="s">
        <v>34</v>
      </c>
      <c r="W39" s="181" t="s">
        <v>494</v>
      </c>
      <c r="X39" s="181" t="s">
        <v>27</v>
      </c>
      <c r="Y39" s="181" t="s">
        <v>2847</v>
      </c>
      <c r="Z39" s="181" t="s">
        <v>2848</v>
      </c>
      <c r="AA39" s="181"/>
      <c r="AB39" s="184" t="s">
        <v>72</v>
      </c>
      <c r="AC39" s="184" t="s">
        <v>2702</v>
      </c>
      <c r="AD39" s="188"/>
      <c r="AE39" s="184" t="s">
        <v>4</v>
      </c>
      <c r="AF39" s="188"/>
      <c r="AG39" s="188"/>
      <c r="AH39" s="184">
        <v>0.75</v>
      </c>
      <c r="AI39" s="185">
        <v>0</v>
      </c>
      <c r="AJ39" s="186">
        <v>0</v>
      </c>
      <c r="AK39" s="187"/>
      <c r="AL39" s="186" t="s">
        <v>534</v>
      </c>
      <c r="AM39" s="147" t="s">
        <v>825</v>
      </c>
      <c r="AN39" s="184"/>
      <c r="AO39" s="184" t="s">
        <v>964</v>
      </c>
      <c r="AP39" s="184"/>
      <c r="AQ39" s="225"/>
      <c r="AR39" s="225"/>
      <c r="AS39" s="225"/>
      <c r="AT39" s="232" t="str">
        <f t="shared" si="1"/>
        <v/>
      </c>
      <c r="AU39" s="225"/>
      <c r="AV39" s="225"/>
      <c r="AW39" s="225"/>
      <c r="AX39" s="225"/>
      <c r="AY39" s="225"/>
      <c r="AZ39" s="225"/>
      <c r="BA39" s="225"/>
      <c r="BB39" s="188" t="s">
        <v>536</v>
      </c>
      <c r="BC39" s="184" t="s">
        <v>2849</v>
      </c>
      <c r="BD39" s="184" t="s">
        <v>2652</v>
      </c>
      <c r="BE39" s="184"/>
      <c r="BF39" s="188">
        <v>46141</v>
      </c>
      <c r="BG39" s="188">
        <v>46157</v>
      </c>
      <c r="BH39" s="189" t="s">
        <v>536</v>
      </c>
      <c r="BI39" s="188"/>
      <c r="BJ39" s="602"/>
      <c r="BK39" s="9" t="s">
        <v>2668</v>
      </c>
      <c r="BL39" s="45"/>
      <c r="BM39" s="45"/>
    </row>
    <row r="40" spans="1:68" ht="65.25" customHeight="1">
      <c r="A40" s="181">
        <v>105</v>
      </c>
      <c r="B40" s="182">
        <v>46128.739814814799</v>
      </c>
      <c r="C40" s="182">
        <v>46132.560960648101</v>
      </c>
      <c r="D40" s="181" t="s">
        <v>204</v>
      </c>
      <c r="E40" s="181" t="s">
        <v>205</v>
      </c>
      <c r="F40" s="181" t="s">
        <v>2850</v>
      </c>
      <c r="G40" s="181" t="s">
        <v>2851</v>
      </c>
      <c r="H40" s="181" t="s">
        <v>159</v>
      </c>
      <c r="I40" s="181" t="s">
        <v>208</v>
      </c>
      <c r="J40" s="181" t="s">
        <v>2852</v>
      </c>
      <c r="K40" s="181"/>
      <c r="L40" s="182" t="s">
        <v>54</v>
      </c>
      <c r="M40" s="182">
        <v>46142</v>
      </c>
      <c r="N40" s="181" t="s">
        <v>15</v>
      </c>
      <c r="O40" s="181">
        <v>0</v>
      </c>
      <c r="P40" s="181"/>
      <c r="Q40" s="183" t="s">
        <v>111</v>
      </c>
      <c r="R40" s="181" t="s">
        <v>2853</v>
      </c>
      <c r="S40" s="181"/>
      <c r="T40" s="181" t="s">
        <v>2854</v>
      </c>
      <c r="U40" s="181" t="s">
        <v>41</v>
      </c>
      <c r="V40" s="181" t="s">
        <v>33</v>
      </c>
      <c r="W40" s="181" t="s">
        <v>536</v>
      </c>
      <c r="X40" s="181" t="s">
        <v>495</v>
      </c>
      <c r="Y40" s="181" t="s">
        <v>2855</v>
      </c>
      <c r="Z40" s="181" t="s">
        <v>2782</v>
      </c>
      <c r="AA40" s="181"/>
      <c r="AB40" s="147" t="s">
        <v>58</v>
      </c>
      <c r="AC40" s="184" t="s">
        <v>498</v>
      </c>
      <c r="AD40" s="188">
        <v>46135</v>
      </c>
      <c r="AE40" s="184" t="s">
        <v>3</v>
      </c>
      <c r="AF40" s="188">
        <v>46132</v>
      </c>
      <c r="AG40" s="188">
        <v>46135</v>
      </c>
      <c r="AH40" s="184">
        <v>2.2000000000000002</v>
      </c>
      <c r="AI40" s="185"/>
      <c r="AJ40" s="186">
        <v>0</v>
      </c>
      <c r="AK40" s="187" t="s">
        <v>2856</v>
      </c>
      <c r="AL40" s="186" t="s">
        <v>534</v>
      </c>
      <c r="AM40" s="147" t="s">
        <v>825</v>
      </c>
      <c r="AN40" s="184"/>
      <c r="AO40" s="184" t="s">
        <v>964</v>
      </c>
      <c r="AP40" s="184"/>
      <c r="AQ40" s="225"/>
      <c r="AR40" s="225"/>
      <c r="AS40" s="225"/>
      <c r="AT40" s="232" t="str">
        <f t="shared" si="1"/>
        <v/>
      </c>
      <c r="AU40" s="225"/>
      <c r="AV40" s="225"/>
      <c r="AW40" s="225"/>
      <c r="AX40" s="225"/>
      <c r="AY40" s="225"/>
      <c r="AZ40" s="225"/>
      <c r="BA40" s="225"/>
      <c r="BB40" s="188" t="s">
        <v>536</v>
      </c>
      <c r="BC40" s="184"/>
      <c r="BD40" s="184" t="s">
        <v>2652</v>
      </c>
      <c r="BE40" s="184"/>
      <c r="BF40" s="188">
        <v>46146</v>
      </c>
      <c r="BG40" s="188">
        <v>46223</v>
      </c>
      <c r="BH40" s="189" t="s">
        <v>536</v>
      </c>
      <c r="BI40" s="188"/>
      <c r="BJ40" s="602"/>
      <c r="BL40" s="45"/>
      <c r="BM40" s="45"/>
    </row>
    <row r="41" spans="1:68" ht="65.25" customHeight="1">
      <c r="A41" s="181">
        <v>78</v>
      </c>
      <c r="B41" s="182">
        <v>46098.392349537004</v>
      </c>
      <c r="C41" s="182">
        <v>46101.478703703702</v>
      </c>
      <c r="D41" s="181" t="s">
        <v>2857</v>
      </c>
      <c r="E41" s="181" t="s">
        <v>205</v>
      </c>
      <c r="F41" s="181" t="s">
        <v>2858</v>
      </c>
      <c r="G41" s="181" t="s">
        <v>1404</v>
      </c>
      <c r="H41" s="181" t="s">
        <v>159</v>
      </c>
      <c r="I41" s="181" t="s">
        <v>516</v>
      </c>
      <c r="J41" s="340" t="s">
        <v>2859</v>
      </c>
      <c r="K41" s="181"/>
      <c r="L41" s="182" t="s">
        <v>54</v>
      </c>
      <c r="M41" s="182">
        <v>46234</v>
      </c>
      <c r="N41" s="181" t="s">
        <v>15</v>
      </c>
      <c r="O41" s="181">
        <v>0</v>
      </c>
      <c r="P41" s="181"/>
      <c r="Q41" s="183" t="s">
        <v>111</v>
      </c>
      <c r="R41" s="181" t="s">
        <v>1396</v>
      </c>
      <c r="S41" s="181"/>
      <c r="T41" s="181" t="s">
        <v>2860</v>
      </c>
      <c r="U41" s="181" t="s">
        <v>44</v>
      </c>
      <c r="V41" s="181" t="s">
        <v>1299</v>
      </c>
      <c r="W41" s="181" t="s">
        <v>536</v>
      </c>
      <c r="X41" s="181" t="s">
        <v>27</v>
      </c>
      <c r="Y41" s="181" t="s">
        <v>2861</v>
      </c>
      <c r="Z41" s="181" t="s">
        <v>2862</v>
      </c>
      <c r="AA41" s="181"/>
      <c r="AB41" s="147" t="s">
        <v>58</v>
      </c>
      <c r="AC41" s="184" t="s">
        <v>2702</v>
      </c>
      <c r="AD41" s="188">
        <v>46160</v>
      </c>
      <c r="AE41" s="184" t="s">
        <v>4</v>
      </c>
      <c r="AF41" s="188">
        <v>46160</v>
      </c>
      <c r="AG41" s="188">
        <v>46164</v>
      </c>
      <c r="AH41" s="184">
        <v>0.35</v>
      </c>
      <c r="AI41" s="185">
        <v>0</v>
      </c>
      <c r="AJ41" s="186">
        <v>0</v>
      </c>
      <c r="AK41" s="187" t="s">
        <v>2863</v>
      </c>
      <c r="AL41" s="186" t="s">
        <v>534</v>
      </c>
      <c r="AM41" s="147" t="s">
        <v>825</v>
      </c>
      <c r="AN41" s="184" t="s">
        <v>15</v>
      </c>
      <c r="AO41" s="184" t="s">
        <v>964</v>
      </c>
      <c r="AP41" s="184"/>
      <c r="AQ41" s="225"/>
      <c r="AR41" s="225"/>
      <c r="AS41" s="225"/>
      <c r="AT41" s="232" t="str">
        <f t="shared" si="1"/>
        <v/>
      </c>
      <c r="AU41" s="225"/>
      <c r="AV41" s="225"/>
      <c r="AW41" s="225"/>
      <c r="AX41" s="225"/>
      <c r="AY41" s="225"/>
      <c r="AZ41" s="225"/>
      <c r="BA41" s="225"/>
      <c r="BB41" s="188" t="s">
        <v>536</v>
      </c>
      <c r="BC41" s="184"/>
      <c r="BD41" s="184" t="s">
        <v>2652</v>
      </c>
      <c r="BE41" s="184"/>
      <c r="BF41" s="188">
        <v>46160</v>
      </c>
      <c r="BG41" s="188">
        <v>46167</v>
      </c>
      <c r="BH41" s="189" t="s">
        <v>536</v>
      </c>
      <c r="BI41" s="188"/>
      <c r="BJ41" s="602"/>
      <c r="BK41" s="9" t="s">
        <v>2668</v>
      </c>
      <c r="BL41" s="45"/>
      <c r="BM41" s="45"/>
    </row>
    <row r="42" spans="1:68" ht="65.25" hidden="1" customHeight="1">
      <c r="A42" s="181">
        <v>127</v>
      </c>
      <c r="B42" s="182">
        <v>46141.881620370397</v>
      </c>
      <c r="C42" s="182">
        <v>46141.898564814801</v>
      </c>
      <c r="D42" s="181" t="s">
        <v>485</v>
      </c>
      <c r="E42" s="181" t="s">
        <v>486</v>
      </c>
      <c r="F42" s="181" t="s">
        <v>2864</v>
      </c>
      <c r="G42" s="181" t="s">
        <v>2865</v>
      </c>
      <c r="H42" s="181" t="s">
        <v>107</v>
      </c>
      <c r="I42" s="181" t="s">
        <v>332</v>
      </c>
      <c r="J42" s="181" t="s">
        <v>2866</v>
      </c>
      <c r="K42" s="181"/>
      <c r="L42" s="182" t="s">
        <v>57</v>
      </c>
      <c r="M42" s="182">
        <v>46172</v>
      </c>
      <c r="N42" s="181" t="s">
        <v>15</v>
      </c>
      <c r="O42" s="181">
        <v>0</v>
      </c>
      <c r="P42" s="181"/>
      <c r="Q42" s="183" t="s">
        <v>111</v>
      </c>
      <c r="R42" s="181" t="s">
        <v>2867</v>
      </c>
      <c r="S42" s="181"/>
      <c r="T42" s="181" t="s">
        <v>2868</v>
      </c>
      <c r="U42" s="181" t="s">
        <v>44</v>
      </c>
      <c r="V42" s="181" t="s">
        <v>36</v>
      </c>
      <c r="W42" s="181" t="s">
        <v>494</v>
      </c>
      <c r="X42" s="181" t="s">
        <v>27</v>
      </c>
      <c r="Y42" s="181" t="s">
        <v>2869</v>
      </c>
      <c r="Z42" s="181">
        <v>0</v>
      </c>
      <c r="AA42" s="181"/>
      <c r="AB42" s="147" t="s">
        <v>58</v>
      </c>
      <c r="AC42" s="184" t="s">
        <v>498</v>
      </c>
      <c r="AD42" s="188">
        <v>46142</v>
      </c>
      <c r="AE42" s="184" t="s">
        <v>3</v>
      </c>
      <c r="AF42" s="188">
        <v>46149</v>
      </c>
      <c r="AG42" s="188">
        <v>46149</v>
      </c>
      <c r="AH42" s="184">
        <v>1.5</v>
      </c>
      <c r="AI42" s="185"/>
      <c r="AJ42" s="186">
        <v>0</v>
      </c>
      <c r="AK42" s="187" t="s">
        <v>2870</v>
      </c>
      <c r="AL42" s="186" t="s">
        <v>962</v>
      </c>
      <c r="AM42" s="147" t="s">
        <v>825</v>
      </c>
      <c r="AN42" s="184" t="s">
        <v>494</v>
      </c>
      <c r="AO42" s="184" t="s">
        <v>964</v>
      </c>
      <c r="AP42" s="184" t="s">
        <v>2871</v>
      </c>
      <c r="AQ42" s="225"/>
      <c r="AR42" s="225"/>
      <c r="AS42" s="225"/>
      <c r="AT42" s="232" t="str">
        <f t="shared" si="1"/>
        <v/>
      </c>
      <c r="AU42" s="225"/>
      <c r="AV42" s="225"/>
      <c r="AW42" s="225"/>
      <c r="AX42" s="225"/>
      <c r="AY42" s="225"/>
      <c r="AZ42" s="225"/>
      <c r="BA42" s="225"/>
      <c r="BB42" s="188" t="s">
        <v>536</v>
      </c>
      <c r="BC42" s="184"/>
      <c r="BD42" s="184" t="s">
        <v>2652</v>
      </c>
      <c r="BE42" s="184"/>
      <c r="BF42" s="188">
        <v>46161</v>
      </c>
      <c r="BG42" s="188">
        <v>46203</v>
      </c>
      <c r="BH42" s="189" t="s">
        <v>536</v>
      </c>
      <c r="BI42" s="188"/>
      <c r="BJ42" s="602"/>
      <c r="BK42" s="9" t="s">
        <v>2668</v>
      </c>
      <c r="BL42" s="45"/>
      <c r="BM42" s="45"/>
    </row>
    <row r="43" spans="1:68" ht="65.25" hidden="1" customHeight="1">
      <c r="A43" s="181">
        <v>84</v>
      </c>
      <c r="B43" s="182">
        <v>46106.080833333297</v>
      </c>
      <c r="C43" s="182">
        <v>46106.090543981503</v>
      </c>
      <c r="D43" s="181" t="s">
        <v>1522</v>
      </c>
      <c r="E43" s="181" t="s">
        <v>1523</v>
      </c>
      <c r="F43" s="181" t="s">
        <v>2872</v>
      </c>
      <c r="G43" s="181" t="s">
        <v>2873</v>
      </c>
      <c r="H43" s="181" t="s">
        <v>134</v>
      </c>
      <c r="I43" s="181" t="s">
        <v>240</v>
      </c>
      <c r="J43" s="181" t="s">
        <v>2874</v>
      </c>
      <c r="K43" s="181"/>
      <c r="L43" s="182" t="s">
        <v>63</v>
      </c>
      <c r="M43" s="182">
        <v>46127</v>
      </c>
      <c r="N43" s="181" t="s">
        <v>15</v>
      </c>
      <c r="O43" s="181">
        <v>0</v>
      </c>
      <c r="P43" s="181"/>
      <c r="Q43" s="183" t="s">
        <v>111</v>
      </c>
      <c r="R43" s="181" t="s">
        <v>2875</v>
      </c>
      <c r="S43" s="181"/>
      <c r="T43" s="181" t="s">
        <v>2174</v>
      </c>
      <c r="U43" s="181" t="s">
        <v>44</v>
      </c>
      <c r="V43" s="181" t="s">
        <v>1467</v>
      </c>
      <c r="W43" s="181" t="s">
        <v>494</v>
      </c>
      <c r="X43" s="181" t="s">
        <v>495</v>
      </c>
      <c r="Y43" s="181" t="s">
        <v>2876</v>
      </c>
      <c r="Z43" s="181" t="s">
        <v>2877</v>
      </c>
      <c r="AA43" s="181"/>
      <c r="AB43" s="147" t="s">
        <v>62</v>
      </c>
      <c r="AC43" s="184" t="s">
        <v>2702</v>
      </c>
      <c r="AD43" s="188"/>
      <c r="AE43" s="184" t="s">
        <v>3</v>
      </c>
      <c r="AF43" s="188"/>
      <c r="AG43" s="188"/>
      <c r="AH43" s="184">
        <v>1</v>
      </c>
      <c r="AI43" s="185"/>
      <c r="AJ43" s="186">
        <v>2500</v>
      </c>
      <c r="AK43" s="187" t="s">
        <v>2878</v>
      </c>
      <c r="AL43" s="186" t="s">
        <v>2879</v>
      </c>
      <c r="AM43" s="147" t="s">
        <v>825</v>
      </c>
      <c r="AN43" s="184"/>
      <c r="AO43" s="184" t="s">
        <v>964</v>
      </c>
      <c r="AP43" s="184"/>
      <c r="AQ43" s="225"/>
      <c r="AR43" s="225"/>
      <c r="AS43" s="225"/>
      <c r="AT43" s="232" t="str">
        <f t="shared" si="1"/>
        <v/>
      </c>
      <c r="AU43" s="225"/>
      <c r="AV43" s="225"/>
      <c r="AW43" s="225"/>
      <c r="AX43" s="225"/>
      <c r="AY43" s="225"/>
      <c r="AZ43" s="225"/>
      <c r="BA43" s="225"/>
      <c r="BB43" s="188" t="s">
        <v>174</v>
      </c>
      <c r="BC43" s="184" t="s">
        <v>2880</v>
      </c>
      <c r="BD43" s="184" t="s">
        <v>2881</v>
      </c>
      <c r="BE43" s="184"/>
      <c r="BF43" s="188">
        <v>46162</v>
      </c>
      <c r="BG43" s="188">
        <v>46185</v>
      </c>
      <c r="BH43" s="189" t="s">
        <v>174</v>
      </c>
      <c r="BI43" s="188"/>
      <c r="BJ43" s="602"/>
      <c r="BK43" s="9" t="s">
        <v>2668</v>
      </c>
      <c r="BL43" s="45"/>
      <c r="BM43" s="45"/>
    </row>
    <row r="44" spans="1:68" ht="65.25" customHeight="1">
      <c r="A44" s="181">
        <v>102</v>
      </c>
      <c r="B44" s="182">
        <v>46127.484085648102</v>
      </c>
      <c r="C44" s="182">
        <v>46127.664236111101</v>
      </c>
      <c r="D44" s="181" t="s">
        <v>204</v>
      </c>
      <c r="E44" s="181" t="s">
        <v>205</v>
      </c>
      <c r="F44" s="181" t="s">
        <v>2882</v>
      </c>
      <c r="G44" s="181" t="s">
        <v>2883</v>
      </c>
      <c r="H44" s="181" t="s">
        <v>159</v>
      </c>
      <c r="I44" s="181" t="s">
        <v>208</v>
      </c>
      <c r="J44" s="181" t="s">
        <v>2884</v>
      </c>
      <c r="K44" s="181"/>
      <c r="L44" s="182" t="s">
        <v>54</v>
      </c>
      <c r="M44" s="182">
        <v>46204</v>
      </c>
      <c r="N44" s="181" t="s">
        <v>15</v>
      </c>
      <c r="O44" s="181">
        <v>0</v>
      </c>
      <c r="P44" s="181"/>
      <c r="Q44" s="183" t="s">
        <v>111</v>
      </c>
      <c r="R44" s="181" t="s">
        <v>2885</v>
      </c>
      <c r="S44" s="181"/>
      <c r="T44" s="181" t="s">
        <v>2886</v>
      </c>
      <c r="U44" s="181" t="s">
        <v>44</v>
      </c>
      <c r="V44" s="181" t="s">
        <v>36</v>
      </c>
      <c r="W44" s="181" t="s">
        <v>494</v>
      </c>
      <c r="X44" s="181" t="s">
        <v>27</v>
      </c>
      <c r="Y44" s="181" t="s">
        <v>2887</v>
      </c>
      <c r="Z44" s="181" t="s">
        <v>2888</v>
      </c>
      <c r="AA44" s="181"/>
      <c r="AB44" s="147" t="s">
        <v>58</v>
      </c>
      <c r="AC44" s="184" t="s">
        <v>2702</v>
      </c>
      <c r="AD44" s="188"/>
      <c r="AE44" s="184" t="s">
        <v>3</v>
      </c>
      <c r="AF44" s="188"/>
      <c r="AG44" s="188">
        <v>46135</v>
      </c>
      <c r="AH44" s="184">
        <v>1</v>
      </c>
      <c r="AI44" s="185"/>
      <c r="AJ44" s="186">
        <v>0</v>
      </c>
      <c r="AK44" s="187" t="s">
        <v>2889</v>
      </c>
      <c r="AL44" s="186" t="s">
        <v>534</v>
      </c>
      <c r="AM44" s="147" t="s">
        <v>825</v>
      </c>
      <c r="AN44" s="184"/>
      <c r="AO44" s="184" t="s">
        <v>964</v>
      </c>
      <c r="AP44" s="184"/>
      <c r="AQ44" s="225"/>
      <c r="AR44" s="225"/>
      <c r="AS44" s="225"/>
      <c r="AT44" s="232" t="str">
        <f t="shared" si="1"/>
        <v/>
      </c>
      <c r="AU44" s="225"/>
      <c r="AV44" s="225"/>
      <c r="AW44" s="225"/>
      <c r="AX44" s="225"/>
      <c r="AY44" s="225"/>
      <c r="AZ44" s="225"/>
      <c r="BA44" s="225"/>
      <c r="BB44" s="188" t="s">
        <v>536</v>
      </c>
      <c r="BC44" s="184"/>
      <c r="BD44" s="184" t="s">
        <v>2652</v>
      </c>
      <c r="BE44" s="184"/>
      <c r="BF44" s="188">
        <v>46174</v>
      </c>
      <c r="BG44" s="188">
        <v>46202</v>
      </c>
      <c r="BH44" s="189" t="s">
        <v>536</v>
      </c>
      <c r="BI44" s="188"/>
      <c r="BJ44" s="602"/>
      <c r="BK44" s="9" t="s">
        <v>2668</v>
      </c>
      <c r="BL44" s="45"/>
      <c r="BM44" s="45"/>
    </row>
    <row r="45" spans="1:68" ht="65.25" hidden="1" customHeight="1">
      <c r="A45" s="181">
        <v>109</v>
      </c>
      <c r="B45" s="182">
        <v>46133.621030092596</v>
      </c>
      <c r="C45" s="182">
        <v>46133.642569444397</v>
      </c>
      <c r="D45" s="181" t="s">
        <v>236</v>
      </c>
      <c r="E45" s="181" t="s">
        <v>237</v>
      </c>
      <c r="F45" s="181" t="s">
        <v>2890</v>
      </c>
      <c r="G45" s="181" t="s">
        <v>2891</v>
      </c>
      <c r="H45" s="181" t="s">
        <v>134</v>
      </c>
      <c r="I45" s="181" t="s">
        <v>240</v>
      </c>
      <c r="J45" s="181" t="s">
        <v>2892</v>
      </c>
      <c r="K45" s="181"/>
      <c r="L45" s="135" t="s">
        <v>63</v>
      </c>
      <c r="M45" s="182">
        <v>46157</v>
      </c>
      <c r="N45" s="181" t="s">
        <v>15</v>
      </c>
      <c r="O45" s="181">
        <v>0</v>
      </c>
      <c r="P45" s="181"/>
      <c r="Q45" s="183" t="s">
        <v>111</v>
      </c>
      <c r="R45" s="181" t="s">
        <v>2893</v>
      </c>
      <c r="S45" s="181"/>
      <c r="T45" s="181" t="s">
        <v>2894</v>
      </c>
      <c r="U45" s="181" t="s">
        <v>44</v>
      </c>
      <c r="V45" s="181" t="s">
        <v>32</v>
      </c>
      <c r="W45" s="181" t="s">
        <v>494</v>
      </c>
      <c r="X45" s="181" t="s">
        <v>495</v>
      </c>
      <c r="Y45" s="181" t="s">
        <v>2895</v>
      </c>
      <c r="Z45" s="181">
        <v>0</v>
      </c>
      <c r="AA45" s="181"/>
      <c r="AB45" s="147" t="s">
        <v>62</v>
      </c>
      <c r="AC45" s="184" t="s">
        <v>498</v>
      </c>
      <c r="AD45" s="188">
        <v>46135</v>
      </c>
      <c r="AE45" s="184" t="s">
        <v>3</v>
      </c>
      <c r="AF45" s="188"/>
      <c r="AG45" s="188"/>
      <c r="AH45" s="184">
        <v>1</v>
      </c>
      <c r="AI45" s="185">
        <v>0</v>
      </c>
      <c r="AJ45" s="186">
        <v>0</v>
      </c>
      <c r="AK45" s="187" t="s">
        <v>2896</v>
      </c>
      <c r="AL45" s="186" t="s">
        <v>534</v>
      </c>
      <c r="AM45" s="147" t="s">
        <v>825</v>
      </c>
      <c r="AN45" s="184" t="s">
        <v>14</v>
      </c>
      <c r="AO45" s="184" t="s">
        <v>964</v>
      </c>
      <c r="AP45" s="184" t="s">
        <v>2897</v>
      </c>
      <c r="AQ45" s="225"/>
      <c r="AR45" s="225"/>
      <c r="AS45" s="225"/>
      <c r="AT45" s="233" t="str">
        <f t="shared" si="1"/>
        <v/>
      </c>
      <c r="AU45" s="225"/>
      <c r="AV45" s="225"/>
      <c r="AW45" s="225"/>
      <c r="AX45" s="225"/>
      <c r="AY45" s="225"/>
      <c r="AZ45" s="225"/>
      <c r="BA45" s="225"/>
      <c r="BB45" s="188" t="s">
        <v>174</v>
      </c>
      <c r="BC45" s="184" t="s">
        <v>2898</v>
      </c>
      <c r="BD45" s="184" t="s">
        <v>2652</v>
      </c>
      <c r="BE45" s="184"/>
      <c r="BF45" s="188">
        <v>46174</v>
      </c>
      <c r="BG45" s="188">
        <v>46185</v>
      </c>
      <c r="BH45" s="189" t="s">
        <v>536</v>
      </c>
      <c r="BI45" s="188"/>
      <c r="BJ45" s="602"/>
      <c r="BK45" s="9" t="s">
        <v>2668</v>
      </c>
      <c r="BL45" s="45"/>
      <c r="BM45" s="45"/>
    </row>
    <row r="46" spans="1:68" ht="65.25" hidden="1" customHeight="1">
      <c r="A46" s="181">
        <v>110</v>
      </c>
      <c r="B46" s="182">
        <v>46133.981412036999</v>
      </c>
      <c r="C46" s="182">
        <v>46133.989837963003</v>
      </c>
      <c r="D46" s="181" t="s">
        <v>236</v>
      </c>
      <c r="E46" s="181" t="s">
        <v>237</v>
      </c>
      <c r="F46" s="181" t="s">
        <v>2899</v>
      </c>
      <c r="G46" s="181" t="s">
        <v>2900</v>
      </c>
      <c r="H46" s="181" t="s">
        <v>134</v>
      </c>
      <c r="I46" s="181" t="s">
        <v>240</v>
      </c>
      <c r="J46" s="181" t="s">
        <v>2901</v>
      </c>
      <c r="K46" s="181"/>
      <c r="L46" s="135" t="s">
        <v>63</v>
      </c>
      <c r="M46" s="182">
        <v>46157</v>
      </c>
      <c r="N46" s="181" t="s">
        <v>15</v>
      </c>
      <c r="O46" s="181">
        <v>0</v>
      </c>
      <c r="P46" s="181"/>
      <c r="Q46" s="183" t="s">
        <v>111</v>
      </c>
      <c r="R46" s="181" t="s">
        <v>2900</v>
      </c>
      <c r="S46" s="181"/>
      <c r="T46" s="181" t="s">
        <v>2902</v>
      </c>
      <c r="U46" s="181" t="s">
        <v>44</v>
      </c>
      <c r="V46" s="181" t="s">
        <v>32</v>
      </c>
      <c r="W46" s="181" t="s">
        <v>494</v>
      </c>
      <c r="X46" s="181" t="s">
        <v>495</v>
      </c>
      <c r="Y46" s="181" t="s">
        <v>2903</v>
      </c>
      <c r="Z46" s="181">
        <v>0</v>
      </c>
      <c r="AA46" s="181"/>
      <c r="AB46" s="147" t="s">
        <v>62</v>
      </c>
      <c r="AC46" s="184" t="s">
        <v>498</v>
      </c>
      <c r="AD46" s="188">
        <v>46135</v>
      </c>
      <c r="AE46" s="184" t="s">
        <v>3</v>
      </c>
      <c r="AF46" s="188"/>
      <c r="AG46" s="188"/>
      <c r="AH46" s="184">
        <v>1</v>
      </c>
      <c r="AI46" s="185">
        <v>0</v>
      </c>
      <c r="AJ46" s="186">
        <v>0</v>
      </c>
      <c r="AK46" s="187" t="s">
        <v>2904</v>
      </c>
      <c r="AL46" s="186" t="s">
        <v>534</v>
      </c>
      <c r="AM46" s="147" t="s">
        <v>825</v>
      </c>
      <c r="AN46" s="184" t="s">
        <v>14</v>
      </c>
      <c r="AO46" s="184" t="s">
        <v>964</v>
      </c>
      <c r="AP46" s="184" t="s">
        <v>2897</v>
      </c>
      <c r="AQ46" s="225"/>
      <c r="AR46" s="225"/>
      <c r="AS46" s="225"/>
      <c r="AT46" s="233" t="str">
        <f t="shared" si="1"/>
        <v/>
      </c>
      <c r="AU46" s="225"/>
      <c r="AV46" s="225"/>
      <c r="AW46" s="225"/>
      <c r="AX46" s="225"/>
      <c r="AY46" s="225"/>
      <c r="AZ46" s="225"/>
      <c r="BA46" s="225"/>
      <c r="BB46" s="188" t="s">
        <v>174</v>
      </c>
      <c r="BC46" s="184" t="s">
        <v>2898</v>
      </c>
      <c r="BD46" s="184" t="s">
        <v>2652</v>
      </c>
      <c r="BE46" s="184"/>
      <c r="BF46" s="188">
        <v>46188</v>
      </c>
      <c r="BG46" s="188">
        <v>46206</v>
      </c>
      <c r="BH46" s="189" t="s">
        <v>536</v>
      </c>
      <c r="BI46" s="188"/>
      <c r="BJ46" s="602"/>
      <c r="BL46" s="45"/>
      <c r="BM46" s="45"/>
    </row>
    <row r="47" spans="1:68" ht="65.25" hidden="1" customHeight="1">
      <c r="A47" s="181">
        <v>167</v>
      </c>
      <c r="B47" s="182">
        <v>46161.420833333301</v>
      </c>
      <c r="C47" s="182">
        <v>46161.441134259301</v>
      </c>
      <c r="D47" s="181" t="s">
        <v>103</v>
      </c>
      <c r="E47" s="181" t="s">
        <v>104</v>
      </c>
      <c r="F47" s="181" t="s">
        <v>2905</v>
      </c>
      <c r="G47" s="181" t="s">
        <v>2906</v>
      </c>
      <c r="H47" s="181" t="s">
        <v>134</v>
      </c>
      <c r="I47" s="181" t="s">
        <v>240</v>
      </c>
      <c r="J47" s="181" t="s">
        <v>892</v>
      </c>
      <c r="K47" s="181" t="s">
        <v>2907</v>
      </c>
      <c r="L47" s="182" t="s">
        <v>53</v>
      </c>
      <c r="M47" s="182">
        <v>46164</v>
      </c>
      <c r="N47" s="181" t="s">
        <v>15</v>
      </c>
      <c r="O47" s="181">
        <v>0</v>
      </c>
      <c r="P47" s="181">
        <v>0</v>
      </c>
      <c r="Q47" s="183" t="s">
        <v>111</v>
      </c>
      <c r="R47" s="181" t="s">
        <v>2908</v>
      </c>
      <c r="S47" s="181">
        <v>0</v>
      </c>
      <c r="T47" s="181" t="s">
        <v>2909</v>
      </c>
      <c r="U47" s="181" t="s">
        <v>44</v>
      </c>
      <c r="V47" s="181" t="s">
        <v>36</v>
      </c>
      <c r="W47" s="181" t="s">
        <v>15</v>
      </c>
      <c r="X47" s="181" t="s">
        <v>495</v>
      </c>
      <c r="Y47" s="181" t="s">
        <v>2910</v>
      </c>
      <c r="Z47" s="181" t="s">
        <v>2911</v>
      </c>
      <c r="AA47" s="181"/>
      <c r="AB47" s="147" t="s">
        <v>58</v>
      </c>
      <c r="AC47" s="184" t="s">
        <v>498</v>
      </c>
      <c r="AD47" s="188">
        <v>46163</v>
      </c>
      <c r="AE47" s="184" t="s">
        <v>4</v>
      </c>
      <c r="AF47" s="188">
        <v>46162</v>
      </c>
      <c r="AG47" s="188">
        <v>46164</v>
      </c>
      <c r="AH47" s="184">
        <v>0.5</v>
      </c>
      <c r="AI47" s="185"/>
      <c r="AJ47" s="186"/>
      <c r="AK47" s="187"/>
      <c r="AL47" s="186" t="s">
        <v>962</v>
      </c>
      <c r="AM47" s="147" t="s">
        <v>825</v>
      </c>
      <c r="AN47" s="184" t="s">
        <v>14</v>
      </c>
      <c r="AO47" s="184" t="s">
        <v>964</v>
      </c>
      <c r="AP47" s="184"/>
      <c r="AQ47" s="225"/>
      <c r="AR47" s="225"/>
      <c r="AS47" s="225"/>
      <c r="AT47" s="233" t="str">
        <f t="shared" si="1"/>
        <v/>
      </c>
      <c r="AU47" s="225"/>
      <c r="AV47" s="225"/>
      <c r="AW47" s="225"/>
      <c r="AX47" s="225"/>
      <c r="AY47" s="225"/>
      <c r="AZ47" s="225"/>
      <c r="BA47" s="225"/>
      <c r="BB47" s="188" t="s">
        <v>536</v>
      </c>
      <c r="BC47" s="184"/>
      <c r="BD47" s="184" t="s">
        <v>2652</v>
      </c>
      <c r="BE47" s="184"/>
      <c r="BF47" s="188">
        <v>46174</v>
      </c>
      <c r="BG47" s="188">
        <v>46185</v>
      </c>
      <c r="BH47" s="189" t="s">
        <v>536</v>
      </c>
      <c r="BI47" s="188"/>
      <c r="BJ47" s="602"/>
      <c r="BK47" s="9" t="s">
        <v>2668</v>
      </c>
      <c r="BL47" s="565">
        <v>46178</v>
      </c>
      <c r="BM47" s="565">
        <v>46190</v>
      </c>
    </row>
    <row r="48" spans="1:68" ht="65.25" hidden="1" customHeight="1">
      <c r="A48" s="197">
        <v>93</v>
      </c>
      <c r="B48" s="182">
        <v>46118.532442129603</v>
      </c>
      <c r="C48" s="182">
        <v>46118.569224537001</v>
      </c>
      <c r="D48" s="181" t="s">
        <v>2591</v>
      </c>
      <c r="E48" s="181" t="s">
        <v>1542</v>
      </c>
      <c r="F48" s="181" t="s">
        <v>2912</v>
      </c>
      <c r="G48" s="181" t="s">
        <v>2913</v>
      </c>
      <c r="H48" s="181" t="s">
        <v>134</v>
      </c>
      <c r="I48" s="181" t="s">
        <v>122</v>
      </c>
      <c r="J48" s="337" t="s">
        <v>2914</v>
      </c>
      <c r="K48" s="181"/>
      <c r="L48" s="182" t="s">
        <v>61</v>
      </c>
      <c r="M48" s="182">
        <v>46188</v>
      </c>
      <c r="N48" s="181" t="s">
        <v>15</v>
      </c>
      <c r="O48" s="181">
        <v>0</v>
      </c>
      <c r="P48" s="181"/>
      <c r="Q48" s="183" t="s">
        <v>111</v>
      </c>
      <c r="R48" s="181" t="s">
        <v>2915</v>
      </c>
      <c r="S48" s="181"/>
      <c r="T48" s="181" t="s">
        <v>2916</v>
      </c>
      <c r="U48" s="181" t="s">
        <v>44</v>
      </c>
      <c r="V48" s="181" t="s">
        <v>1299</v>
      </c>
      <c r="W48" s="181" t="s">
        <v>494</v>
      </c>
      <c r="X48" s="181" t="s">
        <v>495</v>
      </c>
      <c r="Y48" s="181" t="s">
        <v>2917</v>
      </c>
      <c r="Z48" s="181">
        <v>0</v>
      </c>
      <c r="AA48" s="181"/>
      <c r="AB48" s="147" t="s">
        <v>72</v>
      </c>
      <c r="AC48" s="184" t="s">
        <v>639</v>
      </c>
      <c r="AD48" s="188"/>
      <c r="AE48" s="184" t="s">
        <v>3</v>
      </c>
      <c r="AF48" s="188"/>
      <c r="AG48" s="188"/>
      <c r="AH48" s="184">
        <v>1.5</v>
      </c>
      <c r="AI48" s="185">
        <v>0</v>
      </c>
      <c r="AJ48" s="186">
        <v>0</v>
      </c>
      <c r="AK48" s="187" t="s">
        <v>2918</v>
      </c>
      <c r="AL48" s="186" t="s">
        <v>534</v>
      </c>
      <c r="AM48" s="147" t="s">
        <v>825</v>
      </c>
      <c r="AN48" s="184"/>
      <c r="AO48" s="184" t="s">
        <v>964</v>
      </c>
      <c r="AP48" s="184"/>
      <c r="AQ48" s="225"/>
      <c r="AR48" s="225"/>
      <c r="AS48" s="225"/>
      <c r="AT48" s="233" t="str">
        <f t="shared" si="1"/>
        <v/>
      </c>
      <c r="AU48" s="225"/>
      <c r="AV48" s="225"/>
      <c r="AW48" s="225"/>
      <c r="AX48" s="225"/>
      <c r="AY48" s="225"/>
      <c r="AZ48" s="225"/>
      <c r="BA48" s="225"/>
      <c r="BB48" s="188" t="s">
        <v>536</v>
      </c>
      <c r="BC48" s="184"/>
      <c r="BD48" s="184" t="s">
        <v>2652</v>
      </c>
      <c r="BE48" s="184"/>
      <c r="BF48" s="188">
        <v>46266</v>
      </c>
      <c r="BG48" s="188">
        <v>46325</v>
      </c>
      <c r="BH48" s="189" t="s">
        <v>536</v>
      </c>
      <c r="BI48" s="188"/>
      <c r="BJ48" s="602"/>
      <c r="BL48" s="45"/>
      <c r="BM48" s="45"/>
    </row>
    <row r="49" spans="1:65" ht="65.25" hidden="1" customHeight="1">
      <c r="A49" s="181">
        <v>137</v>
      </c>
      <c r="B49" s="182">
        <v>46148.786018518498</v>
      </c>
      <c r="C49" s="182">
        <v>46148.8413657407</v>
      </c>
      <c r="D49" s="181" t="s">
        <v>2919</v>
      </c>
      <c r="E49" s="181" t="s">
        <v>2920</v>
      </c>
      <c r="F49" s="181" t="s">
        <v>2921</v>
      </c>
      <c r="G49" s="181" t="s">
        <v>2922</v>
      </c>
      <c r="H49" s="181" t="s">
        <v>107</v>
      </c>
      <c r="I49" s="181" t="s">
        <v>122</v>
      </c>
      <c r="J49" s="181" t="s">
        <v>2923</v>
      </c>
      <c r="K49" s="181" t="s">
        <v>2924</v>
      </c>
      <c r="L49" s="182" t="s">
        <v>61</v>
      </c>
      <c r="M49" s="182">
        <v>46174</v>
      </c>
      <c r="N49" s="181" t="s">
        <v>15</v>
      </c>
      <c r="O49" s="181">
        <v>0</v>
      </c>
      <c r="P49" s="181"/>
      <c r="Q49" s="183" t="s">
        <v>111</v>
      </c>
      <c r="R49" s="181" t="s">
        <v>2925</v>
      </c>
      <c r="S49" s="181"/>
      <c r="T49" s="181" t="s">
        <v>2926</v>
      </c>
      <c r="U49" s="181" t="s">
        <v>44</v>
      </c>
      <c r="V49" s="181" t="s">
        <v>36</v>
      </c>
      <c r="W49" s="181" t="s">
        <v>494</v>
      </c>
      <c r="X49" s="181" t="s">
        <v>495</v>
      </c>
      <c r="Y49" s="181" t="s">
        <v>2927</v>
      </c>
      <c r="Z49" s="181" t="s">
        <v>2928</v>
      </c>
      <c r="AA49" s="181"/>
      <c r="AB49" s="147" t="s">
        <v>62</v>
      </c>
      <c r="AC49" s="184" t="s">
        <v>498</v>
      </c>
      <c r="AD49" s="188">
        <v>46156</v>
      </c>
      <c r="AE49" s="184" t="s">
        <v>3</v>
      </c>
      <c r="AF49" s="188">
        <v>46160</v>
      </c>
      <c r="AG49" s="188">
        <v>46160</v>
      </c>
      <c r="AH49" s="184">
        <v>0.5</v>
      </c>
      <c r="AI49" s="185">
        <v>0</v>
      </c>
      <c r="AJ49" s="186">
        <v>0</v>
      </c>
      <c r="AK49" s="187" t="s">
        <v>2929</v>
      </c>
      <c r="AL49" s="186" t="s">
        <v>534</v>
      </c>
      <c r="AM49" s="147" t="s">
        <v>825</v>
      </c>
      <c r="AN49" s="184" t="s">
        <v>15</v>
      </c>
      <c r="AO49" s="184" t="s">
        <v>964</v>
      </c>
      <c r="AP49" s="184" t="s">
        <v>2930</v>
      </c>
      <c r="AQ49" s="225"/>
      <c r="AR49" s="225"/>
      <c r="AS49" s="225"/>
      <c r="AT49" s="233" t="str">
        <f t="shared" si="1"/>
        <v/>
      </c>
      <c r="AU49" s="225"/>
      <c r="AV49" s="225"/>
      <c r="AW49" s="225"/>
      <c r="AX49" s="225"/>
      <c r="AY49" s="225"/>
      <c r="AZ49" s="225"/>
      <c r="BA49" s="225"/>
      <c r="BB49" s="188" t="s">
        <v>536</v>
      </c>
      <c r="BC49" s="184"/>
      <c r="BD49" s="184" t="s">
        <v>2652</v>
      </c>
      <c r="BE49" s="184"/>
      <c r="BF49" s="188">
        <v>46174</v>
      </c>
      <c r="BG49" s="188">
        <v>46199</v>
      </c>
      <c r="BH49" s="189" t="s">
        <v>14</v>
      </c>
      <c r="BI49" s="188"/>
      <c r="BJ49" s="602"/>
      <c r="BL49" s="45"/>
      <c r="BM49" s="45"/>
    </row>
    <row r="50" spans="1:65" ht="65.25" customHeight="1">
      <c r="A50" s="181">
        <v>72</v>
      </c>
      <c r="B50" s="182">
        <v>46097.4821296296</v>
      </c>
      <c r="C50" s="182">
        <v>46097.537592592598</v>
      </c>
      <c r="D50" s="181" t="s">
        <v>2931</v>
      </c>
      <c r="E50" s="181" t="s">
        <v>2932</v>
      </c>
      <c r="F50" s="181" t="s">
        <v>2933</v>
      </c>
      <c r="G50" s="181" t="s">
        <v>2934</v>
      </c>
      <c r="H50" s="181" t="s">
        <v>159</v>
      </c>
      <c r="I50" s="181" t="s">
        <v>208</v>
      </c>
      <c r="J50" s="340" t="s">
        <v>817</v>
      </c>
      <c r="K50" s="181"/>
      <c r="L50" s="182" t="s">
        <v>54</v>
      </c>
      <c r="M50" s="182">
        <v>46142</v>
      </c>
      <c r="N50" s="181" t="s">
        <v>15</v>
      </c>
      <c r="O50" s="181">
        <v>0</v>
      </c>
      <c r="P50" s="181"/>
      <c r="Q50" s="183" t="s">
        <v>111</v>
      </c>
      <c r="R50" s="181" t="s">
        <v>2935</v>
      </c>
      <c r="S50" s="181"/>
      <c r="T50" s="181" t="s">
        <v>2936</v>
      </c>
      <c r="U50" s="181" t="s">
        <v>41</v>
      </c>
      <c r="V50" s="181" t="s">
        <v>1261</v>
      </c>
      <c r="W50" s="181" t="s">
        <v>536</v>
      </c>
      <c r="X50" s="181" t="s">
        <v>28</v>
      </c>
      <c r="Y50" s="181" t="s">
        <v>2937</v>
      </c>
      <c r="Z50" s="181" t="s">
        <v>2938</v>
      </c>
      <c r="AA50" s="181"/>
      <c r="AB50" s="147" t="s">
        <v>58</v>
      </c>
      <c r="AC50" s="184" t="s">
        <v>2939</v>
      </c>
      <c r="AD50" s="188"/>
      <c r="AE50" s="184" t="s">
        <v>3</v>
      </c>
      <c r="AF50" s="188">
        <v>46128</v>
      </c>
      <c r="AG50" s="188"/>
      <c r="AH50" s="184">
        <v>0.5</v>
      </c>
      <c r="AI50" s="185">
        <v>0</v>
      </c>
      <c r="AJ50" s="186">
        <v>0</v>
      </c>
      <c r="AK50" s="187" t="s">
        <v>2940</v>
      </c>
      <c r="AL50" s="186" t="s">
        <v>534</v>
      </c>
      <c r="AM50" s="147" t="s">
        <v>825</v>
      </c>
      <c r="AN50" s="184"/>
      <c r="AO50" s="184" t="s">
        <v>964</v>
      </c>
      <c r="AP50" s="184"/>
      <c r="AQ50" s="225"/>
      <c r="AR50" s="225"/>
      <c r="AS50" s="225"/>
      <c r="AT50" s="233" t="str">
        <f t="shared" si="1"/>
        <v/>
      </c>
      <c r="AU50" s="225"/>
      <c r="AV50" s="225"/>
      <c r="AW50" s="225"/>
      <c r="AX50" s="225"/>
      <c r="AY50" s="225"/>
      <c r="AZ50" s="225"/>
      <c r="BA50" s="225"/>
      <c r="BB50" s="188" t="s">
        <v>536</v>
      </c>
      <c r="BC50" s="184"/>
      <c r="BD50" s="184" t="s">
        <v>2652</v>
      </c>
      <c r="BE50" s="184"/>
      <c r="BF50" s="188">
        <v>46174</v>
      </c>
      <c r="BG50" s="188">
        <v>46185</v>
      </c>
      <c r="BH50" s="189" t="s">
        <v>536</v>
      </c>
      <c r="BI50" s="188"/>
      <c r="BJ50" s="602"/>
      <c r="BL50" s="45"/>
      <c r="BM50" s="45"/>
    </row>
    <row r="51" spans="1:65" ht="65.25" hidden="1" customHeight="1">
      <c r="A51" s="181">
        <v>128</v>
      </c>
      <c r="B51" s="182">
        <v>46142.473877314798</v>
      </c>
      <c r="C51" s="182">
        <v>46142.488136574102</v>
      </c>
      <c r="D51" s="181" t="s">
        <v>167</v>
      </c>
      <c r="E51" s="181" t="s">
        <v>168</v>
      </c>
      <c r="F51" s="181" t="s">
        <v>2941</v>
      </c>
      <c r="G51" s="181" t="s">
        <v>2942</v>
      </c>
      <c r="H51" s="181" t="s">
        <v>134</v>
      </c>
      <c r="I51" s="181" t="s">
        <v>160</v>
      </c>
      <c r="J51" s="181" t="s">
        <v>2943</v>
      </c>
      <c r="K51" s="181"/>
      <c r="L51" s="182" t="s">
        <v>61</v>
      </c>
      <c r="M51" s="182">
        <v>46167</v>
      </c>
      <c r="N51" s="181" t="s">
        <v>15</v>
      </c>
      <c r="O51" s="181">
        <v>0</v>
      </c>
      <c r="P51" s="181"/>
      <c r="Q51" s="183" t="s">
        <v>111</v>
      </c>
      <c r="R51" s="181" t="s">
        <v>2944</v>
      </c>
      <c r="S51" s="181"/>
      <c r="T51" s="181" t="s">
        <v>2945</v>
      </c>
      <c r="U51" s="181" t="s">
        <v>41</v>
      </c>
      <c r="V51" s="181" t="s">
        <v>36</v>
      </c>
      <c r="W51" s="181" t="s">
        <v>494</v>
      </c>
      <c r="X51" s="181" t="s">
        <v>495</v>
      </c>
      <c r="Y51" s="181" t="s">
        <v>2946</v>
      </c>
      <c r="Z51" s="181" t="s">
        <v>2947</v>
      </c>
      <c r="AA51" s="181"/>
      <c r="AB51" s="147" t="s">
        <v>64</v>
      </c>
      <c r="AC51" s="184" t="s">
        <v>498</v>
      </c>
      <c r="AD51" s="188">
        <v>46142</v>
      </c>
      <c r="AE51" s="184" t="s">
        <v>3</v>
      </c>
      <c r="AF51" s="188">
        <v>46142</v>
      </c>
      <c r="AG51" s="188">
        <v>46155</v>
      </c>
      <c r="AH51" s="184">
        <v>1</v>
      </c>
      <c r="AI51" s="185"/>
      <c r="AJ51" s="186">
        <v>0</v>
      </c>
      <c r="AK51" s="187"/>
      <c r="AL51" s="186" t="s">
        <v>962</v>
      </c>
      <c r="AM51" s="147" t="s">
        <v>825</v>
      </c>
      <c r="AN51" s="184" t="s">
        <v>15</v>
      </c>
      <c r="AO51" s="184" t="s">
        <v>964</v>
      </c>
      <c r="AP51" s="184"/>
      <c r="AQ51" s="225"/>
      <c r="AR51" s="225"/>
      <c r="AS51" s="225"/>
      <c r="AT51" s="233" t="str">
        <f t="shared" si="1"/>
        <v/>
      </c>
      <c r="AU51" s="225"/>
      <c r="AV51" s="225"/>
      <c r="AW51" s="225"/>
      <c r="AX51" s="225"/>
      <c r="AY51" s="225"/>
      <c r="AZ51" s="225"/>
      <c r="BA51" s="225"/>
      <c r="BB51" s="188" t="s">
        <v>536</v>
      </c>
      <c r="BC51" s="184"/>
      <c r="BD51" s="184" t="s">
        <v>2652</v>
      </c>
      <c r="BE51" s="184"/>
      <c r="BF51" s="188">
        <v>46189</v>
      </c>
      <c r="BG51" s="188">
        <v>46213</v>
      </c>
      <c r="BH51" s="189" t="s">
        <v>536</v>
      </c>
      <c r="BI51" s="188"/>
      <c r="BJ51" s="602"/>
      <c r="BK51" s="9" t="s">
        <v>2668</v>
      </c>
      <c r="BL51" s="45"/>
      <c r="BM51" s="45"/>
    </row>
    <row r="52" spans="1:65" ht="65.25" hidden="1" customHeight="1">
      <c r="A52" s="181">
        <v>77</v>
      </c>
      <c r="B52" s="182">
        <v>46099.589618055601</v>
      </c>
      <c r="C52" s="182">
        <v>46099.625138888892</v>
      </c>
      <c r="D52" s="181" t="s">
        <v>2948</v>
      </c>
      <c r="E52" s="181" t="s">
        <v>2949</v>
      </c>
      <c r="F52" s="181" t="s">
        <v>2950</v>
      </c>
      <c r="G52" s="181" t="s">
        <v>2951</v>
      </c>
      <c r="H52" s="181" t="s">
        <v>159</v>
      </c>
      <c r="I52" s="181" t="s">
        <v>2952</v>
      </c>
      <c r="J52" s="339" t="s">
        <v>2953</v>
      </c>
      <c r="K52" s="181"/>
      <c r="L52" s="182" t="s">
        <v>54</v>
      </c>
      <c r="M52" s="182">
        <v>46122</v>
      </c>
      <c r="N52" s="181" t="s">
        <v>15</v>
      </c>
      <c r="O52" s="181">
        <v>0</v>
      </c>
      <c r="P52" s="181"/>
      <c r="Q52" s="183" t="s">
        <v>111</v>
      </c>
      <c r="R52" s="181" t="s">
        <v>2954</v>
      </c>
      <c r="S52" s="181"/>
      <c r="T52" s="181" t="s">
        <v>2955</v>
      </c>
      <c r="U52" s="181" t="s">
        <v>44</v>
      </c>
      <c r="V52" s="181" t="s">
        <v>2956</v>
      </c>
      <c r="W52" s="181" t="s">
        <v>494</v>
      </c>
      <c r="X52" s="181" t="s">
        <v>495</v>
      </c>
      <c r="Y52" s="181" t="s">
        <v>2957</v>
      </c>
      <c r="Z52" s="181" t="s">
        <v>2958</v>
      </c>
      <c r="AA52" s="181"/>
      <c r="AB52" s="147" t="s">
        <v>70</v>
      </c>
      <c r="AC52" s="184"/>
      <c r="AD52" s="188"/>
      <c r="AE52" s="184" t="s">
        <v>3</v>
      </c>
      <c r="AF52" s="188"/>
      <c r="AG52" s="188"/>
      <c r="AH52" s="184" t="s">
        <v>1245</v>
      </c>
      <c r="AI52" s="185"/>
      <c r="AJ52" s="186"/>
      <c r="AK52" s="187" t="s">
        <v>2959</v>
      </c>
      <c r="AL52" s="186" t="s">
        <v>534</v>
      </c>
      <c r="AM52" s="147" t="s">
        <v>825</v>
      </c>
      <c r="AN52" s="184"/>
      <c r="AO52" s="184" t="s">
        <v>964</v>
      </c>
      <c r="AP52" s="184"/>
      <c r="AQ52" s="225"/>
      <c r="AR52" s="225"/>
      <c r="AS52" s="225"/>
      <c r="AT52" s="233" t="str">
        <f t="shared" si="1"/>
        <v/>
      </c>
      <c r="AU52" s="225"/>
      <c r="AV52" s="225"/>
      <c r="AW52" s="225"/>
      <c r="AX52" s="225"/>
      <c r="AY52" s="225"/>
      <c r="AZ52" s="225"/>
      <c r="BA52" s="225"/>
      <c r="BB52" s="188" t="s">
        <v>536</v>
      </c>
      <c r="BC52" s="184"/>
      <c r="BD52" s="184" t="s">
        <v>2652</v>
      </c>
      <c r="BE52" s="184"/>
      <c r="BF52" s="188">
        <v>46148</v>
      </c>
      <c r="BG52" s="188">
        <v>46162</v>
      </c>
      <c r="BH52" s="189" t="s">
        <v>536</v>
      </c>
      <c r="BI52" s="188"/>
      <c r="BJ52" s="602"/>
      <c r="BK52" s="9" t="s">
        <v>2668</v>
      </c>
      <c r="BL52" s="45"/>
      <c r="BM52" s="45"/>
    </row>
    <row r="53" spans="1:65" ht="65.25" hidden="1" customHeight="1">
      <c r="A53" s="181">
        <v>160</v>
      </c>
      <c r="B53" s="182">
        <v>46154.805555555598</v>
      </c>
      <c r="C53" s="182">
        <v>46154.807372685202</v>
      </c>
      <c r="D53" s="181" t="s">
        <v>2591</v>
      </c>
      <c r="E53" s="181" t="s">
        <v>1542</v>
      </c>
      <c r="F53" s="181" t="s">
        <v>2960</v>
      </c>
      <c r="G53" s="181" t="s">
        <v>2961</v>
      </c>
      <c r="H53" s="181" t="s">
        <v>134</v>
      </c>
      <c r="I53" s="181" t="s">
        <v>122</v>
      </c>
      <c r="J53" s="181" t="s">
        <v>2962</v>
      </c>
      <c r="K53" s="181" t="s">
        <v>2963</v>
      </c>
      <c r="L53" s="182" t="s">
        <v>61</v>
      </c>
      <c r="M53" s="182">
        <v>46178</v>
      </c>
      <c r="N53" s="181" t="s">
        <v>15</v>
      </c>
      <c r="O53" s="181">
        <v>0</v>
      </c>
      <c r="P53" s="181">
        <v>0</v>
      </c>
      <c r="Q53" s="183" t="s">
        <v>111</v>
      </c>
      <c r="R53" s="181" t="s">
        <v>2964</v>
      </c>
      <c r="S53" s="181"/>
      <c r="T53" s="181" t="s">
        <v>2965</v>
      </c>
      <c r="U53" s="181" t="s">
        <v>44</v>
      </c>
      <c r="V53" s="181" t="s">
        <v>36</v>
      </c>
      <c r="W53" s="181" t="s">
        <v>494</v>
      </c>
      <c r="X53" s="181" t="s">
        <v>495</v>
      </c>
      <c r="Y53" s="181" t="s">
        <v>2966</v>
      </c>
      <c r="Z53" s="181" t="s">
        <v>2967</v>
      </c>
      <c r="AA53" s="181"/>
      <c r="AB53" s="147" t="s">
        <v>62</v>
      </c>
      <c r="AC53" s="184" t="s">
        <v>498</v>
      </c>
      <c r="AD53" s="188">
        <v>46163</v>
      </c>
      <c r="AE53" s="184" t="s">
        <v>3</v>
      </c>
      <c r="AF53" s="188">
        <v>46160</v>
      </c>
      <c r="AG53" s="188">
        <v>46160</v>
      </c>
      <c r="AH53" s="184">
        <v>1</v>
      </c>
      <c r="AI53" s="185">
        <v>1625</v>
      </c>
      <c r="AJ53" s="186">
        <v>5768.75</v>
      </c>
      <c r="AK53" s="187" t="s">
        <v>2968</v>
      </c>
      <c r="AL53" s="186" t="s">
        <v>2879</v>
      </c>
      <c r="AM53" s="147" t="s">
        <v>825</v>
      </c>
      <c r="AN53" s="184" t="s">
        <v>536</v>
      </c>
      <c r="AO53" s="184" t="s">
        <v>964</v>
      </c>
      <c r="AP53" s="184"/>
      <c r="AQ53" s="225"/>
      <c r="AR53" s="225"/>
      <c r="AS53" s="225"/>
      <c r="AT53" s="233" t="str">
        <f t="shared" si="1"/>
        <v/>
      </c>
      <c r="AU53" s="225"/>
      <c r="AV53" s="225"/>
      <c r="AW53" s="225"/>
      <c r="AX53" s="225"/>
      <c r="AY53" s="225"/>
      <c r="AZ53" s="225"/>
      <c r="BA53" s="225"/>
      <c r="BB53" s="188" t="s">
        <v>536</v>
      </c>
      <c r="BC53" s="184" t="s">
        <v>2969</v>
      </c>
      <c r="BD53" s="184" t="s">
        <v>536</v>
      </c>
      <c r="BE53" s="184" t="s">
        <v>2969</v>
      </c>
      <c r="BF53" s="188">
        <v>46188</v>
      </c>
      <c r="BG53" s="188">
        <v>46212</v>
      </c>
      <c r="BH53" s="189" t="s">
        <v>536</v>
      </c>
      <c r="BI53" s="188"/>
      <c r="BJ53" s="602"/>
      <c r="BK53" s="9" t="s">
        <v>2668</v>
      </c>
      <c r="BL53" s="330">
        <v>46188</v>
      </c>
      <c r="BM53" s="330">
        <v>46212</v>
      </c>
    </row>
    <row r="54" spans="1:65" ht="65.25" hidden="1" customHeight="1">
      <c r="A54" s="181">
        <v>119</v>
      </c>
      <c r="B54" s="182">
        <v>46140.4612962963</v>
      </c>
      <c r="C54" s="182">
        <v>46140.463483796302</v>
      </c>
      <c r="D54" s="181" t="s">
        <v>485</v>
      </c>
      <c r="E54" s="181" t="s">
        <v>486</v>
      </c>
      <c r="F54" s="181" t="s">
        <v>2970</v>
      </c>
      <c r="G54" s="181" t="s">
        <v>2971</v>
      </c>
      <c r="H54" s="181" t="s">
        <v>134</v>
      </c>
      <c r="I54" s="181" t="s">
        <v>516</v>
      </c>
      <c r="J54" s="181" t="s">
        <v>2972</v>
      </c>
      <c r="K54" s="181"/>
      <c r="L54" s="182" t="s">
        <v>54</v>
      </c>
      <c r="M54" s="182">
        <v>46199</v>
      </c>
      <c r="N54" s="181" t="s">
        <v>15</v>
      </c>
      <c r="O54" s="181">
        <v>0</v>
      </c>
      <c r="P54" s="181"/>
      <c r="Q54" s="183" t="s">
        <v>111</v>
      </c>
      <c r="R54" s="181" t="s">
        <v>2973</v>
      </c>
      <c r="S54" s="181"/>
      <c r="T54" s="181" t="s">
        <v>2974</v>
      </c>
      <c r="U54" s="181" t="s">
        <v>41</v>
      </c>
      <c r="V54" s="181" t="s">
        <v>34</v>
      </c>
      <c r="W54" s="181" t="s">
        <v>494</v>
      </c>
      <c r="X54" s="181" t="s">
        <v>495</v>
      </c>
      <c r="Y54" s="181" t="s">
        <v>2975</v>
      </c>
      <c r="Z54" s="181" t="s">
        <v>2976</v>
      </c>
      <c r="AA54" s="181"/>
      <c r="AB54" s="147" t="s">
        <v>80</v>
      </c>
      <c r="AC54" s="184" t="s">
        <v>498</v>
      </c>
      <c r="AD54" s="188">
        <v>46142</v>
      </c>
      <c r="AE54" s="184" t="s">
        <v>2</v>
      </c>
      <c r="AF54" s="188"/>
      <c r="AG54" s="188"/>
      <c r="AH54" s="184" t="s">
        <v>1245</v>
      </c>
      <c r="AI54" s="185">
        <v>0</v>
      </c>
      <c r="AJ54" s="186">
        <v>0</v>
      </c>
      <c r="AK54" s="187" t="s">
        <v>2977</v>
      </c>
      <c r="AL54" s="186" t="s">
        <v>1226</v>
      </c>
      <c r="AM54" s="147" t="s">
        <v>825</v>
      </c>
      <c r="AN54" s="184" t="s">
        <v>14</v>
      </c>
      <c r="AO54" s="184" t="s">
        <v>964</v>
      </c>
      <c r="AP54" s="184"/>
      <c r="AQ54" s="225"/>
      <c r="AR54" s="225"/>
      <c r="AS54" s="225"/>
      <c r="AT54" s="233" t="str">
        <f t="shared" si="1"/>
        <v/>
      </c>
      <c r="AU54" s="225"/>
      <c r="AV54" s="225"/>
      <c r="AW54" s="225"/>
      <c r="AX54" s="225"/>
      <c r="AY54" s="225"/>
      <c r="AZ54" s="225"/>
      <c r="BA54" s="225"/>
      <c r="BB54" s="188" t="s">
        <v>536</v>
      </c>
      <c r="BC54" s="184" t="s">
        <v>2978</v>
      </c>
      <c r="BD54" s="184"/>
      <c r="BE54" s="184"/>
      <c r="BF54" s="188">
        <v>46181</v>
      </c>
      <c r="BG54" s="188">
        <v>46195</v>
      </c>
      <c r="BH54" s="189" t="s">
        <v>536</v>
      </c>
      <c r="BI54" s="188" t="s">
        <v>2979</v>
      </c>
      <c r="BJ54" s="602"/>
      <c r="BL54" s="45"/>
      <c r="BM54" s="45"/>
    </row>
    <row r="55" spans="1:65" ht="65.25" hidden="1" customHeight="1">
      <c r="A55" s="181">
        <v>170</v>
      </c>
      <c r="B55" s="182">
        <v>46162.470543981501</v>
      </c>
      <c r="C55" s="182">
        <v>46162.486342592601</v>
      </c>
      <c r="D55" s="181" t="s">
        <v>167</v>
      </c>
      <c r="E55" s="181" t="s">
        <v>168</v>
      </c>
      <c r="F55" s="181" t="s">
        <v>2980</v>
      </c>
      <c r="G55" s="181" t="s">
        <v>2981</v>
      </c>
      <c r="H55" s="181" t="s">
        <v>134</v>
      </c>
      <c r="I55" s="181" t="s">
        <v>108</v>
      </c>
      <c r="J55" s="404" t="s">
        <v>2982</v>
      </c>
      <c r="K55" s="181" t="s">
        <v>2983</v>
      </c>
      <c r="L55" s="182" t="s">
        <v>59</v>
      </c>
      <c r="M55" s="182">
        <v>46192</v>
      </c>
      <c r="N55" s="181" t="s">
        <v>15</v>
      </c>
      <c r="O55" s="181">
        <v>0</v>
      </c>
      <c r="P55" s="181">
        <v>0</v>
      </c>
      <c r="Q55" s="183" t="s">
        <v>111</v>
      </c>
      <c r="R55" s="181" t="s">
        <v>2984</v>
      </c>
      <c r="S55" s="181" t="s">
        <v>2985</v>
      </c>
      <c r="T55" s="181" t="s">
        <v>2986</v>
      </c>
      <c r="U55" s="181" t="s">
        <v>44</v>
      </c>
      <c r="V55" s="181" t="s">
        <v>36</v>
      </c>
      <c r="W55" s="181" t="s">
        <v>15</v>
      </c>
      <c r="X55" s="181" t="s">
        <v>28</v>
      </c>
      <c r="Y55" s="181" t="s">
        <v>2987</v>
      </c>
      <c r="Z55" s="181" t="s">
        <v>2988</v>
      </c>
      <c r="AA55" s="181"/>
      <c r="AB55" s="147" t="s">
        <v>64</v>
      </c>
      <c r="AC55" s="184" t="s">
        <v>498</v>
      </c>
      <c r="AD55" s="188">
        <v>46163</v>
      </c>
      <c r="AE55" s="184" t="s">
        <v>2</v>
      </c>
      <c r="AF55" s="188">
        <v>46163</v>
      </c>
      <c r="AG55" s="188">
        <v>46163</v>
      </c>
      <c r="AH55" s="184">
        <v>1</v>
      </c>
      <c r="AI55" s="185">
        <v>0</v>
      </c>
      <c r="AJ55" s="186">
        <v>0</v>
      </c>
      <c r="AK55" s="187" t="s">
        <v>2989</v>
      </c>
      <c r="AL55" s="186" t="s">
        <v>962</v>
      </c>
      <c r="AM55" s="147" t="s">
        <v>825</v>
      </c>
      <c r="AN55" s="184" t="s">
        <v>494</v>
      </c>
      <c r="AO55" s="184" t="s">
        <v>964</v>
      </c>
      <c r="AP55" s="184"/>
      <c r="AQ55" s="225"/>
      <c r="AR55" s="225"/>
      <c r="AS55" s="225"/>
      <c r="AT55" s="233" t="str">
        <f t="shared" si="1"/>
        <v/>
      </c>
      <c r="AU55" s="225"/>
      <c r="AV55" s="225"/>
      <c r="AW55" s="225"/>
      <c r="AX55" s="225"/>
      <c r="AY55" s="225"/>
      <c r="AZ55" s="225"/>
      <c r="BA55" s="225"/>
      <c r="BB55" s="188" t="s">
        <v>536</v>
      </c>
      <c r="BC55" s="184"/>
      <c r="BD55" s="184" t="s">
        <v>2652</v>
      </c>
      <c r="BE55" s="184"/>
      <c r="BF55" s="188">
        <v>46190</v>
      </c>
      <c r="BG55" s="188">
        <v>46225</v>
      </c>
      <c r="BH55" s="189" t="s">
        <v>536</v>
      </c>
      <c r="BI55" s="188"/>
      <c r="BJ55" s="602"/>
      <c r="BL55" s="330">
        <v>46190</v>
      </c>
      <c r="BM55" s="330">
        <v>46253</v>
      </c>
    </row>
    <row r="56" spans="1:65" ht="65.25" hidden="1" customHeight="1">
      <c r="A56" s="181">
        <v>227</v>
      </c>
      <c r="B56" s="182">
        <v>46183.502546296302</v>
      </c>
      <c r="C56" s="182">
        <v>46183.627280092602</v>
      </c>
      <c r="D56" s="181" t="s">
        <v>2760</v>
      </c>
      <c r="E56" s="181" t="s">
        <v>2761</v>
      </c>
      <c r="F56" s="181" t="s">
        <v>2990</v>
      </c>
      <c r="G56" s="181" t="s">
        <v>2991</v>
      </c>
      <c r="H56" s="191" t="s">
        <v>121</v>
      </c>
      <c r="I56" s="181" t="s">
        <v>108</v>
      </c>
      <c r="J56" s="404" t="s">
        <v>2992</v>
      </c>
      <c r="K56" s="181" t="s">
        <v>2993</v>
      </c>
      <c r="L56" s="182" t="s">
        <v>61</v>
      </c>
      <c r="M56" s="182">
        <v>46263</v>
      </c>
      <c r="N56" s="181" t="s">
        <v>15</v>
      </c>
      <c r="O56" s="181">
        <v>0</v>
      </c>
      <c r="P56" s="181">
        <v>0</v>
      </c>
      <c r="Q56" s="183" t="s">
        <v>111</v>
      </c>
      <c r="R56" s="181" t="s">
        <v>2994</v>
      </c>
      <c r="S56" s="181" t="s">
        <v>2995</v>
      </c>
      <c r="T56" s="181" t="s">
        <v>2996</v>
      </c>
      <c r="U56" s="181" t="s">
        <v>44</v>
      </c>
      <c r="V56" s="181" t="s">
        <v>36</v>
      </c>
      <c r="W56" s="181" t="s">
        <v>15</v>
      </c>
      <c r="X56" s="181" t="s">
        <v>28</v>
      </c>
      <c r="Y56" s="181" t="s">
        <v>2997</v>
      </c>
      <c r="Z56" s="181" t="s">
        <v>2998</v>
      </c>
      <c r="AA56" s="181">
        <v>1.5</v>
      </c>
      <c r="AB56" s="147" t="s">
        <v>70</v>
      </c>
      <c r="AC56" s="184"/>
      <c r="AD56" s="188"/>
      <c r="AE56" s="184"/>
      <c r="AF56" s="188"/>
      <c r="AG56" s="188"/>
      <c r="AH56" s="184"/>
      <c r="AI56" s="185"/>
      <c r="AJ56" s="186"/>
      <c r="AK56" s="187"/>
      <c r="AL56" s="186"/>
      <c r="AM56" s="184" t="s">
        <v>535</v>
      </c>
      <c r="AN56" s="184"/>
      <c r="AO56" s="184"/>
      <c r="AP56" s="184"/>
      <c r="AQ56" s="225"/>
      <c r="AR56" s="225"/>
      <c r="AS56" s="225"/>
      <c r="AT56" s="233" t="str">
        <f t="shared" si="1"/>
        <v/>
      </c>
      <c r="AU56" s="225"/>
      <c r="AV56" s="225"/>
      <c r="AW56" s="225"/>
      <c r="AX56" s="225"/>
      <c r="AY56" s="225"/>
      <c r="AZ56" s="225"/>
      <c r="BA56" s="225"/>
      <c r="BB56" s="188"/>
      <c r="BC56" s="184"/>
      <c r="BD56" s="184"/>
      <c r="BE56" s="184"/>
      <c r="BF56" s="188">
        <v>46174</v>
      </c>
      <c r="BG56" s="188">
        <v>46260</v>
      </c>
      <c r="BH56" s="189"/>
      <c r="BI56" s="188"/>
      <c r="BJ56" s="602"/>
    </row>
    <row r="57" spans="1:65" ht="65.25" hidden="1" customHeight="1">
      <c r="A57" s="181">
        <v>115</v>
      </c>
      <c r="B57" s="182">
        <v>46136.386631944399</v>
      </c>
      <c r="C57" s="182">
        <v>46136.399050925902</v>
      </c>
      <c r="D57" s="181" t="s">
        <v>2591</v>
      </c>
      <c r="E57" s="181" t="s">
        <v>1542</v>
      </c>
      <c r="F57" s="181" t="s">
        <v>2999</v>
      </c>
      <c r="G57" s="181" t="s">
        <v>3000</v>
      </c>
      <c r="H57" s="181" t="s">
        <v>107</v>
      </c>
      <c r="I57" s="181" t="s">
        <v>160</v>
      </c>
      <c r="J57" s="181" t="s">
        <v>3001</v>
      </c>
      <c r="K57" s="181"/>
      <c r="L57" s="182" t="s">
        <v>61</v>
      </c>
      <c r="M57" s="182">
        <v>46136</v>
      </c>
      <c r="N57" s="181" t="s">
        <v>15</v>
      </c>
      <c r="O57" s="181">
        <v>0</v>
      </c>
      <c r="P57" s="181"/>
      <c r="Q57" s="183" t="s">
        <v>3002</v>
      </c>
      <c r="R57" s="181" t="s">
        <v>3000</v>
      </c>
      <c r="S57" s="181"/>
      <c r="T57" s="181" t="s">
        <v>3003</v>
      </c>
      <c r="U57" s="181" t="s">
        <v>37</v>
      </c>
      <c r="V57" s="181" t="s">
        <v>36</v>
      </c>
      <c r="W57" s="181" t="s">
        <v>494</v>
      </c>
      <c r="X57" s="181" t="s">
        <v>495</v>
      </c>
      <c r="Y57" s="181" t="s">
        <v>3004</v>
      </c>
      <c r="Z57" s="181">
        <v>0</v>
      </c>
      <c r="AA57" s="181"/>
      <c r="AB57" s="147" t="s">
        <v>64</v>
      </c>
      <c r="AC57" s="184" t="s">
        <v>498</v>
      </c>
      <c r="AD57" s="188">
        <v>46142</v>
      </c>
      <c r="AE57" s="184" t="s">
        <v>3</v>
      </c>
      <c r="AF57" s="188">
        <v>46146</v>
      </c>
      <c r="AG57" s="188">
        <v>46155</v>
      </c>
      <c r="AH57" s="184">
        <v>1</v>
      </c>
      <c r="AI57" s="185"/>
      <c r="AJ57" s="186">
        <v>0</v>
      </c>
      <c r="AK57" s="187"/>
      <c r="AL57" s="186" t="s">
        <v>962</v>
      </c>
      <c r="AM57" s="147" t="s">
        <v>825</v>
      </c>
      <c r="AN57" s="184" t="s">
        <v>15</v>
      </c>
      <c r="AO57" s="184" t="s">
        <v>964</v>
      </c>
      <c r="AP57" s="184"/>
      <c r="AQ57" s="225"/>
      <c r="AR57" s="225"/>
      <c r="AS57" s="225"/>
      <c r="AT57" s="233" t="str">
        <f t="shared" si="1"/>
        <v/>
      </c>
      <c r="AU57" s="225"/>
      <c r="AV57" s="225"/>
      <c r="AW57" s="225"/>
      <c r="AX57" s="225"/>
      <c r="AY57" s="225"/>
      <c r="AZ57" s="225"/>
      <c r="BA57" s="225"/>
      <c r="BB57" s="188" t="s">
        <v>536</v>
      </c>
      <c r="BC57" s="184"/>
      <c r="BD57" s="184" t="s">
        <v>2652</v>
      </c>
      <c r="BE57" s="184"/>
      <c r="BF57" s="188">
        <v>46216</v>
      </c>
      <c r="BG57" s="188">
        <v>46248</v>
      </c>
      <c r="BH57" s="189" t="s">
        <v>536</v>
      </c>
      <c r="BI57" s="188"/>
      <c r="BJ57" s="602"/>
      <c r="BL57" s="45"/>
      <c r="BM57" s="45"/>
    </row>
    <row r="58" spans="1:65" ht="65.25" hidden="1" customHeight="1">
      <c r="A58" s="181">
        <v>120</v>
      </c>
      <c r="B58" s="182">
        <v>46140.504409722198</v>
      </c>
      <c r="C58" s="182">
        <v>46140.510578703703</v>
      </c>
      <c r="D58" s="181" t="s">
        <v>2591</v>
      </c>
      <c r="E58" s="181" t="s">
        <v>1542</v>
      </c>
      <c r="F58" s="181" t="s">
        <v>3005</v>
      </c>
      <c r="G58" s="181" t="s">
        <v>3006</v>
      </c>
      <c r="H58" s="181" t="s">
        <v>159</v>
      </c>
      <c r="I58" s="181" t="s">
        <v>160</v>
      </c>
      <c r="J58" s="181" t="s">
        <v>3007</v>
      </c>
      <c r="K58" s="181"/>
      <c r="L58" s="182" t="s">
        <v>61</v>
      </c>
      <c r="M58" s="182">
        <v>46150</v>
      </c>
      <c r="N58" s="181" t="s">
        <v>15</v>
      </c>
      <c r="O58" s="181">
        <v>0</v>
      </c>
      <c r="P58" s="181"/>
      <c r="Q58" s="183" t="s">
        <v>111</v>
      </c>
      <c r="R58" s="181" t="s">
        <v>3008</v>
      </c>
      <c r="S58" s="181" t="s">
        <v>3009</v>
      </c>
      <c r="T58" s="181" t="s">
        <v>3010</v>
      </c>
      <c r="U58" s="181" t="s">
        <v>37</v>
      </c>
      <c r="V58" s="181" t="s">
        <v>36</v>
      </c>
      <c r="W58" s="181" t="s">
        <v>494</v>
      </c>
      <c r="X58" s="181" t="s">
        <v>495</v>
      </c>
      <c r="Y58" s="181" t="s">
        <v>3011</v>
      </c>
      <c r="Z58" s="181" t="s">
        <v>3012</v>
      </c>
      <c r="AA58" s="181"/>
      <c r="AB58" s="147" t="s">
        <v>64</v>
      </c>
      <c r="AC58" s="184" t="s">
        <v>498</v>
      </c>
      <c r="AD58" s="188">
        <v>46163</v>
      </c>
      <c r="AE58" s="184" t="s">
        <v>3</v>
      </c>
      <c r="AF58" s="188">
        <v>46163</v>
      </c>
      <c r="AG58" s="188">
        <v>46163</v>
      </c>
      <c r="AH58" s="184">
        <v>1</v>
      </c>
      <c r="AI58" s="185">
        <v>0</v>
      </c>
      <c r="AJ58" s="186">
        <v>0</v>
      </c>
      <c r="AK58" s="187"/>
      <c r="AL58" s="186" t="s">
        <v>962</v>
      </c>
      <c r="AM58" s="147" t="s">
        <v>825</v>
      </c>
      <c r="AN58" s="184" t="s">
        <v>536</v>
      </c>
      <c r="AO58" s="184" t="s">
        <v>964</v>
      </c>
      <c r="AP58" s="184"/>
      <c r="AQ58" s="225"/>
      <c r="AR58" s="225"/>
      <c r="AS58" s="225"/>
      <c r="AT58" s="233" t="str">
        <f t="shared" si="1"/>
        <v/>
      </c>
      <c r="AU58" s="225"/>
      <c r="AV58" s="225"/>
      <c r="AW58" s="225"/>
      <c r="AX58" s="225"/>
      <c r="AY58" s="225"/>
      <c r="AZ58" s="225"/>
      <c r="BA58" s="225"/>
      <c r="BB58" s="188" t="s">
        <v>536</v>
      </c>
      <c r="BC58" s="184"/>
      <c r="BD58" s="184" t="s">
        <v>2652</v>
      </c>
      <c r="BE58" s="184"/>
      <c r="BF58" s="188">
        <v>46190</v>
      </c>
      <c r="BG58" s="188">
        <v>46199</v>
      </c>
      <c r="BH58" s="189" t="s">
        <v>536</v>
      </c>
      <c r="BI58" s="188"/>
      <c r="BJ58" s="602"/>
      <c r="BK58" s="9" t="s">
        <v>2668</v>
      </c>
      <c r="BL58" s="45"/>
      <c r="BM58" s="45"/>
    </row>
    <row r="59" spans="1:65" ht="65.25" hidden="1" customHeight="1">
      <c r="A59" s="181">
        <v>168</v>
      </c>
      <c r="B59" s="182">
        <v>46161.517534722203</v>
      </c>
      <c r="C59" s="182">
        <v>46161.533912036997</v>
      </c>
      <c r="D59" s="181" t="s">
        <v>103</v>
      </c>
      <c r="E59" s="181" t="s">
        <v>104</v>
      </c>
      <c r="F59" s="181" t="s">
        <v>3013</v>
      </c>
      <c r="G59" s="181" t="s">
        <v>3014</v>
      </c>
      <c r="H59" s="181" t="s">
        <v>134</v>
      </c>
      <c r="I59" s="181" t="s">
        <v>240</v>
      </c>
      <c r="J59" s="181" t="s">
        <v>241</v>
      </c>
      <c r="K59" s="181" t="s">
        <v>3015</v>
      </c>
      <c r="L59" s="182" t="s">
        <v>53</v>
      </c>
      <c r="M59" s="182">
        <v>46164</v>
      </c>
      <c r="N59" s="181" t="s">
        <v>15</v>
      </c>
      <c r="O59" s="181">
        <v>0</v>
      </c>
      <c r="P59" s="181">
        <v>0</v>
      </c>
      <c r="Q59" s="183" t="s">
        <v>111</v>
      </c>
      <c r="R59" s="181" t="s">
        <v>3016</v>
      </c>
      <c r="S59" s="181" t="s">
        <v>3017</v>
      </c>
      <c r="T59" s="181" t="s">
        <v>3018</v>
      </c>
      <c r="U59" s="181" t="s">
        <v>41</v>
      </c>
      <c r="V59" s="181" t="s">
        <v>36</v>
      </c>
      <c r="W59" s="181" t="s">
        <v>15</v>
      </c>
      <c r="X59" s="181" t="s">
        <v>495</v>
      </c>
      <c r="Y59" s="181" t="s">
        <v>3019</v>
      </c>
      <c r="Z59" s="181" t="s">
        <v>3020</v>
      </c>
      <c r="AA59" s="181"/>
      <c r="AB59" s="147" t="s">
        <v>58</v>
      </c>
      <c r="AC59" s="184" t="s">
        <v>498</v>
      </c>
      <c r="AD59" s="188">
        <v>46163</v>
      </c>
      <c r="AE59" s="184" t="s">
        <v>4</v>
      </c>
      <c r="AF59" s="188">
        <v>46163</v>
      </c>
      <c r="AG59" s="188">
        <v>46164</v>
      </c>
      <c r="AH59" s="184">
        <v>1</v>
      </c>
      <c r="AI59" s="185">
        <v>0</v>
      </c>
      <c r="AJ59" s="186">
        <v>0</v>
      </c>
      <c r="AK59" s="187" t="s">
        <v>3021</v>
      </c>
      <c r="AL59" s="186" t="s">
        <v>534</v>
      </c>
      <c r="AM59" s="147" t="s">
        <v>825</v>
      </c>
      <c r="AN59" s="184" t="s">
        <v>494</v>
      </c>
      <c r="AO59" s="184" t="s">
        <v>964</v>
      </c>
      <c r="AP59" s="184"/>
      <c r="AQ59" s="225"/>
      <c r="AR59" s="225"/>
      <c r="AS59" s="225"/>
      <c r="AT59" s="233" t="str">
        <f t="shared" si="1"/>
        <v/>
      </c>
      <c r="AU59" s="225"/>
      <c r="AV59" s="225"/>
      <c r="AW59" s="225"/>
      <c r="AX59" s="225"/>
      <c r="AY59" s="225"/>
      <c r="AZ59" s="225"/>
      <c r="BA59" s="225"/>
      <c r="BB59" s="188" t="s">
        <v>536</v>
      </c>
      <c r="BC59" s="184"/>
      <c r="BD59" s="184" t="s">
        <v>2652</v>
      </c>
      <c r="BE59" s="184"/>
      <c r="BF59" s="188">
        <v>46195</v>
      </c>
      <c r="BG59" s="188">
        <v>46234</v>
      </c>
      <c r="BH59" s="189" t="s">
        <v>536</v>
      </c>
      <c r="BI59" s="188"/>
      <c r="BJ59" s="602"/>
      <c r="BL59" s="330">
        <v>46202</v>
      </c>
      <c r="BM59" s="330"/>
    </row>
    <row r="60" spans="1:65" ht="65.25" hidden="1" customHeight="1">
      <c r="A60" s="181">
        <v>15</v>
      </c>
      <c r="B60" s="182">
        <v>46006.494444444441</v>
      </c>
      <c r="C60" s="182">
        <v>46008.702777777777</v>
      </c>
      <c r="D60" s="181" t="s">
        <v>1164</v>
      </c>
      <c r="E60" s="181" t="s">
        <v>1165</v>
      </c>
      <c r="F60" s="181" t="s">
        <v>1166</v>
      </c>
      <c r="G60" s="181" t="s">
        <v>1180</v>
      </c>
      <c r="H60" s="181" t="s">
        <v>159</v>
      </c>
      <c r="I60" s="181" t="s">
        <v>160</v>
      </c>
      <c r="J60" s="181" t="s">
        <v>3022</v>
      </c>
      <c r="K60" s="181"/>
      <c r="L60" s="182" t="s">
        <v>61</v>
      </c>
      <c r="M60" s="182">
        <v>46057</v>
      </c>
      <c r="N60" s="181" t="s">
        <v>15</v>
      </c>
      <c r="O60" s="181" t="s">
        <v>2261</v>
      </c>
      <c r="P60" s="181"/>
      <c r="Q60" s="183" t="s">
        <v>2746</v>
      </c>
      <c r="R60" s="181" t="s">
        <v>1172</v>
      </c>
      <c r="S60" s="181"/>
      <c r="T60" s="181" t="s">
        <v>1173</v>
      </c>
      <c r="U60" s="181" t="s">
        <v>37</v>
      </c>
      <c r="V60" s="181" t="s">
        <v>1181</v>
      </c>
      <c r="W60" s="181" t="s">
        <v>494</v>
      </c>
      <c r="X60" s="181" t="s">
        <v>26</v>
      </c>
      <c r="Y60" s="181" t="s">
        <v>1183</v>
      </c>
      <c r="Z60" s="181" t="s">
        <v>1184</v>
      </c>
      <c r="AA60" s="181"/>
      <c r="AB60" s="147" t="s">
        <v>64</v>
      </c>
      <c r="AC60" s="184" t="s">
        <v>639</v>
      </c>
      <c r="AD60" s="188"/>
      <c r="AE60" s="184" t="s">
        <v>3</v>
      </c>
      <c r="AF60" s="188"/>
      <c r="AG60" s="188"/>
      <c r="AH60" s="184">
        <v>1</v>
      </c>
      <c r="AI60" s="185">
        <v>1357</v>
      </c>
      <c r="AJ60" s="186">
        <v>4817.3499999999995</v>
      </c>
      <c r="AK60" s="187" t="s">
        <v>3023</v>
      </c>
      <c r="AL60" s="186" t="s">
        <v>824</v>
      </c>
      <c r="AM60" s="147" t="s">
        <v>825</v>
      </c>
      <c r="AN60" s="184"/>
      <c r="AO60" s="184" t="s">
        <v>964</v>
      </c>
      <c r="AP60" s="184"/>
      <c r="AQ60" s="225"/>
      <c r="AR60" s="225"/>
      <c r="AS60" s="225"/>
      <c r="AT60" s="233" t="str">
        <f t="shared" si="1"/>
        <v/>
      </c>
      <c r="AU60" s="225"/>
      <c r="AV60" s="225"/>
      <c r="AW60" s="225"/>
      <c r="AX60" s="225"/>
      <c r="AY60" s="225"/>
      <c r="AZ60" s="225"/>
      <c r="BA60" s="225"/>
      <c r="BB60" s="188" t="s">
        <v>174</v>
      </c>
      <c r="BC60" s="184"/>
      <c r="BD60" s="184" t="s">
        <v>536</v>
      </c>
      <c r="BE60" s="184" t="s">
        <v>2969</v>
      </c>
      <c r="BF60" s="188">
        <v>46153</v>
      </c>
      <c r="BG60" s="188">
        <v>46198</v>
      </c>
      <c r="BH60" s="189" t="s">
        <v>536</v>
      </c>
      <c r="BI60" s="188"/>
      <c r="BJ60" s="602"/>
      <c r="BK60" s="9" t="s">
        <v>2668</v>
      </c>
      <c r="BL60" s="45"/>
      <c r="BM60" s="45"/>
    </row>
    <row r="61" spans="1:65" ht="65.25" hidden="1" customHeight="1">
      <c r="A61" s="181">
        <v>104</v>
      </c>
      <c r="B61" s="182">
        <v>46129.492662037002</v>
      </c>
      <c r="C61" s="182">
        <v>46129.635648148098</v>
      </c>
      <c r="D61" s="181" t="s">
        <v>3024</v>
      </c>
      <c r="E61" s="181" t="s">
        <v>3025</v>
      </c>
      <c r="F61" s="181" t="s">
        <v>3026</v>
      </c>
      <c r="G61" s="181" t="s">
        <v>3027</v>
      </c>
      <c r="H61" s="191" t="s">
        <v>121</v>
      </c>
      <c r="I61" s="181" t="s">
        <v>108</v>
      </c>
      <c r="J61" s="181" t="s">
        <v>2430</v>
      </c>
      <c r="K61" s="181"/>
      <c r="L61" s="182" t="s">
        <v>61</v>
      </c>
      <c r="M61" s="182">
        <v>46132</v>
      </c>
      <c r="N61" s="181" t="s">
        <v>15</v>
      </c>
      <c r="O61" s="181">
        <v>0</v>
      </c>
      <c r="P61" s="181"/>
      <c r="Q61" s="183" t="s">
        <v>586</v>
      </c>
      <c r="R61" s="181" t="s">
        <v>3028</v>
      </c>
      <c r="S61" s="181"/>
      <c r="T61" s="181" t="s">
        <v>3029</v>
      </c>
      <c r="U61" s="181" t="s">
        <v>44</v>
      </c>
      <c r="V61" s="181" t="s">
        <v>36</v>
      </c>
      <c r="W61" s="181" t="s">
        <v>494</v>
      </c>
      <c r="X61" s="181" t="s">
        <v>495</v>
      </c>
      <c r="Y61" s="181" t="s">
        <v>3030</v>
      </c>
      <c r="Z61" s="181" t="s">
        <v>3031</v>
      </c>
      <c r="AA61" s="181"/>
      <c r="AB61" s="147" t="s">
        <v>70</v>
      </c>
      <c r="AC61" s="184" t="s">
        <v>498</v>
      </c>
      <c r="AD61" s="188">
        <v>46135</v>
      </c>
      <c r="AE61" s="184"/>
      <c r="AF61" s="188"/>
      <c r="AG61" s="188"/>
      <c r="AH61" s="184">
        <v>1</v>
      </c>
      <c r="AI61" s="185"/>
      <c r="AJ61" s="186">
        <v>0</v>
      </c>
      <c r="AK61" s="187"/>
      <c r="AL61" s="186" t="s">
        <v>534</v>
      </c>
      <c r="AM61" s="147" t="s">
        <v>825</v>
      </c>
      <c r="AN61" s="184"/>
      <c r="AO61" s="184" t="s">
        <v>964</v>
      </c>
      <c r="AP61" s="184"/>
      <c r="AQ61" s="225"/>
      <c r="AR61" s="225"/>
      <c r="AS61" s="225"/>
      <c r="AT61" s="233"/>
      <c r="AU61" s="225"/>
      <c r="AV61" s="225"/>
      <c r="AW61" s="225"/>
      <c r="AX61" s="225"/>
      <c r="AY61" s="225"/>
      <c r="AZ61" s="225"/>
      <c r="BA61" s="225"/>
      <c r="BB61" s="188" t="s">
        <v>536</v>
      </c>
      <c r="BC61" s="184"/>
      <c r="BD61" s="184" t="s">
        <v>2652</v>
      </c>
      <c r="BE61" s="184"/>
      <c r="BF61" s="188">
        <v>46161</v>
      </c>
      <c r="BG61" s="188">
        <v>46190</v>
      </c>
      <c r="BH61" s="189" t="s">
        <v>536</v>
      </c>
      <c r="BI61" s="188"/>
      <c r="BJ61" s="602"/>
      <c r="BL61" s="45"/>
      <c r="BM61" s="45"/>
    </row>
    <row r="62" spans="1:65" ht="65.25" hidden="1" customHeight="1">
      <c r="A62" s="181">
        <v>223</v>
      </c>
      <c r="B62" s="182">
        <v>46170.759953703702</v>
      </c>
      <c r="C62" s="182">
        <v>46170.7745138889</v>
      </c>
      <c r="D62" s="181" t="s">
        <v>485</v>
      </c>
      <c r="E62" s="181" t="s">
        <v>486</v>
      </c>
      <c r="F62" s="181" t="s">
        <v>3032</v>
      </c>
      <c r="G62" s="181" t="s">
        <v>3033</v>
      </c>
      <c r="H62" s="181" t="s">
        <v>134</v>
      </c>
      <c r="I62" s="181" t="s">
        <v>135</v>
      </c>
      <c r="J62" s="181" t="s">
        <v>3034</v>
      </c>
      <c r="K62" s="181" t="s">
        <v>3035</v>
      </c>
      <c r="L62" s="182" t="s">
        <v>57</v>
      </c>
      <c r="M62" s="182">
        <v>46185</v>
      </c>
      <c r="N62" s="181" t="s">
        <v>15</v>
      </c>
      <c r="O62" s="181">
        <v>0</v>
      </c>
      <c r="P62" s="181">
        <v>0</v>
      </c>
      <c r="Q62" s="183" t="s">
        <v>111</v>
      </c>
      <c r="R62" s="181" t="s">
        <v>3036</v>
      </c>
      <c r="S62" s="181" t="s">
        <v>3037</v>
      </c>
      <c r="T62" s="181" t="s">
        <v>3038</v>
      </c>
      <c r="U62" s="181" t="s">
        <v>41</v>
      </c>
      <c r="V62" s="181" t="s">
        <v>32</v>
      </c>
      <c r="W62" s="181" t="s">
        <v>15</v>
      </c>
      <c r="X62" s="181" t="s">
        <v>26</v>
      </c>
      <c r="Y62" s="181" t="s">
        <v>3039</v>
      </c>
      <c r="Z62" s="181" t="s">
        <v>3040</v>
      </c>
      <c r="AA62" s="181">
        <v>1.7</v>
      </c>
      <c r="AB62" s="147" t="s">
        <v>58</v>
      </c>
      <c r="AC62" s="184" t="s">
        <v>498</v>
      </c>
      <c r="AD62" s="188">
        <v>46174</v>
      </c>
      <c r="AE62" s="184" t="s">
        <v>3</v>
      </c>
      <c r="AF62" s="188">
        <v>46181</v>
      </c>
      <c r="AG62" s="188">
        <v>46195</v>
      </c>
      <c r="AH62" s="184" t="s">
        <v>3041</v>
      </c>
      <c r="AI62" s="185"/>
      <c r="AJ62" s="186">
        <v>0</v>
      </c>
      <c r="AK62" s="187"/>
      <c r="AL62" s="186" t="s">
        <v>962</v>
      </c>
      <c r="AM62" s="147" t="s">
        <v>825</v>
      </c>
      <c r="AN62" s="184" t="s">
        <v>15</v>
      </c>
      <c r="AO62" s="184" t="s">
        <v>964</v>
      </c>
      <c r="AP62" s="184" t="s">
        <v>3042</v>
      </c>
      <c r="AQ62" s="225"/>
      <c r="AR62" s="225"/>
      <c r="AS62" s="225"/>
      <c r="AT62" s="233" t="s">
        <v>510</v>
      </c>
      <c r="AU62" s="225"/>
      <c r="AV62" s="225"/>
      <c r="AW62" s="225"/>
      <c r="AX62" s="225"/>
      <c r="AY62" s="225"/>
      <c r="AZ62" s="225"/>
      <c r="BA62" s="225"/>
      <c r="BB62" s="188" t="s">
        <v>536</v>
      </c>
      <c r="BC62" s="184"/>
      <c r="BD62" s="184" t="s">
        <v>2652</v>
      </c>
      <c r="BE62" s="184"/>
      <c r="BF62" s="188">
        <v>46182</v>
      </c>
      <c r="BG62" s="188">
        <v>46184</v>
      </c>
      <c r="BH62" s="189" t="s">
        <v>536</v>
      </c>
      <c r="BI62" s="188"/>
      <c r="BJ62" s="602"/>
      <c r="BK62" s="9" t="s">
        <v>2668</v>
      </c>
      <c r="BL62" s="565">
        <v>46182</v>
      </c>
      <c r="BM62" s="565">
        <v>46184</v>
      </c>
    </row>
    <row r="63" spans="1:65" ht="65.25" hidden="1" customHeight="1">
      <c r="A63" s="197">
        <v>55</v>
      </c>
      <c r="B63" s="182">
        <v>46071.365555555603</v>
      </c>
      <c r="C63" s="182">
        <v>46071.394305555601</v>
      </c>
      <c r="D63" s="181" t="s">
        <v>1886</v>
      </c>
      <c r="E63" s="181" t="s">
        <v>1887</v>
      </c>
      <c r="F63" s="181" t="s">
        <v>3043</v>
      </c>
      <c r="G63" s="181" t="s">
        <v>1900</v>
      </c>
      <c r="H63" s="181" t="s">
        <v>159</v>
      </c>
      <c r="I63" s="181" t="s">
        <v>208</v>
      </c>
      <c r="J63" s="340" t="s">
        <v>3044</v>
      </c>
      <c r="K63" s="181"/>
      <c r="L63" s="182" t="s">
        <v>54</v>
      </c>
      <c r="M63" s="182">
        <v>46102</v>
      </c>
      <c r="N63" s="181" t="s">
        <v>15</v>
      </c>
      <c r="O63" s="181"/>
      <c r="P63" s="181"/>
      <c r="Q63" s="183" t="s">
        <v>111</v>
      </c>
      <c r="R63" s="181" t="s">
        <v>1892</v>
      </c>
      <c r="S63" s="181"/>
      <c r="T63" s="181" t="s">
        <v>1893</v>
      </c>
      <c r="U63" s="181" t="s">
        <v>44</v>
      </c>
      <c r="V63" s="181" t="s">
        <v>1901</v>
      </c>
      <c r="W63" s="181" t="s">
        <v>494</v>
      </c>
      <c r="X63" s="181" t="s">
        <v>27</v>
      </c>
      <c r="Y63" s="181" t="s">
        <v>1903</v>
      </c>
      <c r="Z63" s="181" t="s">
        <v>1904</v>
      </c>
      <c r="AA63" s="181"/>
      <c r="AB63" s="147" t="s">
        <v>70</v>
      </c>
      <c r="AC63" s="184"/>
      <c r="AD63" s="188"/>
      <c r="AE63" s="184" t="s">
        <v>3</v>
      </c>
      <c r="AF63" s="188"/>
      <c r="AG63" s="188"/>
      <c r="AH63" s="184" t="s">
        <v>3045</v>
      </c>
      <c r="AI63" s="185"/>
      <c r="AJ63" s="186">
        <v>92035.25</v>
      </c>
      <c r="AK63" s="187" t="s">
        <v>3046</v>
      </c>
      <c r="AL63" s="186" t="s">
        <v>824</v>
      </c>
      <c r="AM63" s="184" t="s">
        <v>535</v>
      </c>
      <c r="AN63" s="184"/>
      <c r="AO63" s="184" t="s">
        <v>964</v>
      </c>
      <c r="AP63" s="184"/>
      <c r="AQ63" s="225"/>
      <c r="AR63" s="225"/>
      <c r="AS63" s="225"/>
      <c r="AT63" s="233" t="s">
        <v>510</v>
      </c>
      <c r="AU63" s="225"/>
      <c r="AV63" s="225"/>
      <c r="AW63" s="225"/>
      <c r="AX63" s="225"/>
      <c r="AY63" s="225"/>
      <c r="AZ63" s="225"/>
      <c r="BA63" s="225"/>
      <c r="BB63" s="188" t="s">
        <v>536</v>
      </c>
      <c r="BC63" s="184"/>
      <c r="BD63" s="184" t="s">
        <v>536</v>
      </c>
      <c r="BE63" s="184" t="s">
        <v>3047</v>
      </c>
      <c r="BF63" s="188">
        <v>46188</v>
      </c>
      <c r="BG63" s="188">
        <v>46330</v>
      </c>
      <c r="BH63" s="189" t="s">
        <v>536</v>
      </c>
      <c r="BI63" s="188"/>
      <c r="BJ63" s="602"/>
      <c r="BL63" s="45"/>
      <c r="BM63" s="45"/>
    </row>
    <row r="64" spans="1:65" ht="65.25" hidden="1" customHeight="1">
      <c r="A64" s="194">
        <v>56</v>
      </c>
      <c r="B64" s="182">
        <v>46071.782638888886</v>
      </c>
      <c r="C64" s="182">
        <v>46071.78402777778</v>
      </c>
      <c r="D64" s="181" t="s">
        <v>1886</v>
      </c>
      <c r="E64" s="181" t="s">
        <v>1887</v>
      </c>
      <c r="F64" s="181" t="s">
        <v>1925</v>
      </c>
      <c r="G64" s="181" t="s">
        <v>3048</v>
      </c>
      <c r="H64" s="181" t="s">
        <v>159</v>
      </c>
      <c r="I64" s="181" t="s">
        <v>208</v>
      </c>
      <c r="J64" s="340" t="s">
        <v>3044</v>
      </c>
      <c r="K64" s="181"/>
      <c r="L64" s="182" t="s">
        <v>54</v>
      </c>
      <c r="M64" s="182">
        <v>46101</v>
      </c>
      <c r="N64" s="181" t="s">
        <v>15</v>
      </c>
      <c r="O64" s="181"/>
      <c r="P64" s="181"/>
      <c r="Q64" s="183" t="s">
        <v>111</v>
      </c>
      <c r="R64" s="181" t="s">
        <v>1928</v>
      </c>
      <c r="S64" s="181"/>
      <c r="T64" s="181" t="s">
        <v>1929</v>
      </c>
      <c r="U64" s="181" t="s">
        <v>43</v>
      </c>
      <c r="V64" s="181" t="s">
        <v>1937</v>
      </c>
      <c r="W64" s="181" t="s">
        <v>494</v>
      </c>
      <c r="X64" s="181" t="s">
        <v>28</v>
      </c>
      <c r="Y64" s="181" t="s">
        <v>3049</v>
      </c>
      <c r="Z64" s="181" t="s">
        <v>1940</v>
      </c>
      <c r="AA64" s="181"/>
      <c r="AB64" s="147" t="s">
        <v>70</v>
      </c>
      <c r="AC64" s="184"/>
      <c r="AD64" s="188"/>
      <c r="AE64" s="184" t="s">
        <v>3</v>
      </c>
      <c r="AF64" s="188"/>
      <c r="AG64" s="188"/>
      <c r="AH64" s="184">
        <v>3</v>
      </c>
      <c r="AI64" s="185"/>
      <c r="AJ64" s="186">
        <v>47790</v>
      </c>
      <c r="AK64" s="187" t="s">
        <v>3050</v>
      </c>
      <c r="AL64" s="186" t="s">
        <v>824</v>
      </c>
      <c r="AM64" s="184" t="s">
        <v>535</v>
      </c>
      <c r="AN64" s="184"/>
      <c r="AO64" s="184" t="s">
        <v>964</v>
      </c>
      <c r="AP64" s="184"/>
      <c r="AQ64" s="225"/>
      <c r="AR64" s="225"/>
      <c r="AS64" s="225"/>
      <c r="AT64" s="233" t="s">
        <v>510</v>
      </c>
      <c r="AU64" s="225"/>
      <c r="AV64" s="225"/>
      <c r="AW64" s="225"/>
      <c r="AX64" s="225"/>
      <c r="AY64" s="225"/>
      <c r="AZ64" s="225"/>
      <c r="BA64" s="225"/>
      <c r="BB64" s="188" t="s">
        <v>536</v>
      </c>
      <c r="BC64" s="184"/>
      <c r="BD64" s="184" t="s">
        <v>536</v>
      </c>
      <c r="BE64" s="184" t="s">
        <v>3047</v>
      </c>
      <c r="BF64" s="188">
        <v>46174</v>
      </c>
      <c r="BG64" s="188">
        <v>46317</v>
      </c>
      <c r="BH64" s="189" t="s">
        <v>536</v>
      </c>
      <c r="BI64" s="188"/>
      <c r="BJ64" s="602"/>
      <c r="BL64" s="45"/>
      <c r="BM64" s="45"/>
    </row>
    <row r="65" spans="1:65" ht="65.25" hidden="1" customHeight="1">
      <c r="A65" s="194">
        <v>175</v>
      </c>
      <c r="B65" s="182">
        <v>46168.366296296299</v>
      </c>
      <c r="C65" s="182">
        <v>46168.4558217593</v>
      </c>
      <c r="D65" s="181" t="s">
        <v>204</v>
      </c>
      <c r="E65" s="181" t="s">
        <v>205</v>
      </c>
      <c r="F65" s="181" t="s">
        <v>3051</v>
      </c>
      <c r="G65" s="181" t="s">
        <v>3052</v>
      </c>
      <c r="H65" s="181" t="s">
        <v>159</v>
      </c>
      <c r="I65" s="181" t="s">
        <v>516</v>
      </c>
      <c r="J65" s="404" t="s">
        <v>870</v>
      </c>
      <c r="K65" s="181" t="s">
        <v>3053</v>
      </c>
      <c r="L65" s="182" t="s">
        <v>54</v>
      </c>
      <c r="M65" s="182">
        <v>46178</v>
      </c>
      <c r="N65" s="181" t="s">
        <v>15</v>
      </c>
      <c r="O65" s="181">
        <v>0</v>
      </c>
      <c r="P65" s="181">
        <v>0</v>
      </c>
      <c r="Q65" s="183" t="s">
        <v>2746</v>
      </c>
      <c r="R65" s="181" t="s">
        <v>3054</v>
      </c>
      <c r="S65" s="181" t="s">
        <v>3055</v>
      </c>
      <c r="T65" s="181" t="s">
        <v>3056</v>
      </c>
      <c r="U65" s="181" t="s">
        <v>44</v>
      </c>
      <c r="V65" s="181" t="s">
        <v>34</v>
      </c>
      <c r="W65" s="181" t="s">
        <v>15</v>
      </c>
      <c r="X65" s="181" t="s">
        <v>27</v>
      </c>
      <c r="Y65" s="181" t="s">
        <v>3057</v>
      </c>
      <c r="Z65" s="181" t="s">
        <v>3058</v>
      </c>
      <c r="AA65" s="181">
        <v>2.35</v>
      </c>
      <c r="AB65" s="147" t="s">
        <v>70</v>
      </c>
      <c r="AC65" s="184" t="s">
        <v>498</v>
      </c>
      <c r="AD65" s="188">
        <v>46170</v>
      </c>
      <c r="AE65" s="184" t="s">
        <v>4</v>
      </c>
      <c r="AF65" s="188">
        <v>46170</v>
      </c>
      <c r="AG65" s="188">
        <v>46170</v>
      </c>
      <c r="AH65" s="184">
        <v>1</v>
      </c>
      <c r="AI65" s="185">
        <v>0</v>
      </c>
      <c r="AJ65" s="186">
        <v>0</v>
      </c>
      <c r="AK65" s="187" t="s">
        <v>3059</v>
      </c>
      <c r="AL65" s="186" t="s">
        <v>962</v>
      </c>
      <c r="AM65" s="147" t="s">
        <v>825</v>
      </c>
      <c r="AN65" s="184" t="s">
        <v>536</v>
      </c>
      <c r="AO65" s="184" t="s">
        <v>964</v>
      </c>
      <c r="AP65" s="184" t="s">
        <v>3060</v>
      </c>
      <c r="AQ65" s="225"/>
      <c r="AR65" s="225"/>
      <c r="AS65" s="225"/>
      <c r="AT65" s="233" t="s">
        <v>510</v>
      </c>
      <c r="AU65" s="225"/>
      <c r="AV65" s="225"/>
      <c r="AW65" s="225"/>
      <c r="AX65" s="225"/>
      <c r="AY65" s="225"/>
      <c r="AZ65" s="225"/>
      <c r="BA65" s="225"/>
      <c r="BB65" s="188" t="s">
        <v>536</v>
      </c>
      <c r="BC65" s="184"/>
      <c r="BD65" s="184"/>
      <c r="BE65" s="184"/>
      <c r="BF65" s="188">
        <v>46188</v>
      </c>
      <c r="BG65" s="188">
        <v>46206</v>
      </c>
      <c r="BH65" s="189" t="s">
        <v>536</v>
      </c>
      <c r="BI65" s="188"/>
      <c r="BJ65" s="602"/>
      <c r="BL65" s="565"/>
      <c r="BM65" s="565"/>
    </row>
    <row r="66" spans="1:65" ht="65.25" hidden="1" customHeight="1">
      <c r="A66" s="181">
        <v>245</v>
      </c>
      <c r="B66" s="182">
        <v>46190.7096296296</v>
      </c>
      <c r="C66" s="182">
        <v>46190.715300925898</v>
      </c>
      <c r="D66" s="181" t="s">
        <v>204</v>
      </c>
      <c r="E66" s="181" t="s">
        <v>205</v>
      </c>
      <c r="F66" s="181" t="s">
        <v>3061</v>
      </c>
      <c r="G66" s="181" t="s">
        <v>3062</v>
      </c>
      <c r="H66" s="181" t="s">
        <v>107</v>
      </c>
      <c r="I66" s="181" t="s">
        <v>516</v>
      </c>
      <c r="J66" s="404" t="s">
        <v>3063</v>
      </c>
      <c r="K66" s="181" t="s">
        <v>3064</v>
      </c>
      <c r="L66" s="182" t="s">
        <v>54</v>
      </c>
      <c r="M66" s="182">
        <v>46203</v>
      </c>
      <c r="N66" s="181" t="s">
        <v>15</v>
      </c>
      <c r="O66" s="181">
        <v>0</v>
      </c>
      <c r="P66" s="181">
        <v>0</v>
      </c>
      <c r="Q66" s="183" t="s">
        <v>111</v>
      </c>
      <c r="R66" s="181" t="s">
        <v>3065</v>
      </c>
      <c r="S66" s="181" t="s">
        <v>3066</v>
      </c>
      <c r="T66" s="181" t="s">
        <v>3067</v>
      </c>
      <c r="U66" s="181" t="s">
        <v>41</v>
      </c>
      <c r="V66" s="181" t="s">
        <v>34</v>
      </c>
      <c r="W66" s="181" t="s">
        <v>15</v>
      </c>
      <c r="X66" s="181" t="s">
        <v>28</v>
      </c>
      <c r="Y66" s="181" t="s">
        <v>3068</v>
      </c>
      <c r="Z66" s="181" t="s">
        <v>3069</v>
      </c>
      <c r="AA66" s="181">
        <v>1.3</v>
      </c>
      <c r="AB66" s="184" t="s">
        <v>56</v>
      </c>
      <c r="AC66" s="184" t="s">
        <v>498</v>
      </c>
      <c r="AD66" s="188">
        <v>46196</v>
      </c>
      <c r="AE66" s="184" t="s">
        <v>4</v>
      </c>
      <c r="AF66" s="188">
        <v>46198</v>
      </c>
      <c r="AG66" s="188">
        <v>46205</v>
      </c>
      <c r="AH66" s="184">
        <v>0.5</v>
      </c>
      <c r="AI66" s="185"/>
      <c r="AJ66" s="186">
        <v>0</v>
      </c>
      <c r="AK66" s="187"/>
      <c r="AL66" s="186" t="s">
        <v>962</v>
      </c>
      <c r="AM66" s="147" t="s">
        <v>825</v>
      </c>
      <c r="AN66" s="184" t="s">
        <v>494</v>
      </c>
      <c r="AO66" s="184" t="s">
        <v>2102</v>
      </c>
      <c r="AP66" s="184" t="s">
        <v>3070</v>
      </c>
      <c r="AQ66" s="225"/>
      <c r="AR66" s="225"/>
      <c r="AS66" s="225"/>
      <c r="AT66" s="233" t="s">
        <v>510</v>
      </c>
      <c r="AU66" s="225"/>
      <c r="AV66" s="225"/>
      <c r="AW66" s="225"/>
      <c r="AX66" s="225"/>
      <c r="AY66" s="225"/>
      <c r="AZ66" s="225"/>
      <c r="BA66" s="225"/>
      <c r="BB66" s="188" t="s">
        <v>536</v>
      </c>
      <c r="BC66" s="184"/>
      <c r="BD66" s="184" t="s">
        <v>2652</v>
      </c>
      <c r="BE66" s="184"/>
      <c r="BF66" s="188">
        <v>46203</v>
      </c>
      <c r="BG66" s="188">
        <v>46213</v>
      </c>
      <c r="BH66" s="189" t="s">
        <v>536</v>
      </c>
      <c r="BI66" s="188" t="s">
        <v>3071</v>
      </c>
      <c r="BJ66" s="602"/>
      <c r="BK66" s="9" t="s">
        <v>2668</v>
      </c>
      <c r="BL66" s="565">
        <v>46203</v>
      </c>
      <c r="BM66" s="565">
        <v>46211</v>
      </c>
    </row>
    <row r="67" spans="1:65" ht="65.25" hidden="1" customHeight="1">
      <c r="A67" s="181">
        <v>95</v>
      </c>
      <c r="B67" s="182">
        <v>46126.512210648099</v>
      </c>
      <c r="C67" s="182">
        <v>46126.525636574101</v>
      </c>
      <c r="D67" s="181" t="s">
        <v>236</v>
      </c>
      <c r="E67" s="181" t="s">
        <v>237</v>
      </c>
      <c r="F67" s="181" t="s">
        <v>3072</v>
      </c>
      <c r="G67" s="181" t="s">
        <v>3073</v>
      </c>
      <c r="H67" s="181" t="s">
        <v>134</v>
      </c>
      <c r="I67" s="181" t="s">
        <v>240</v>
      </c>
      <c r="J67" s="342" t="s">
        <v>3074</v>
      </c>
      <c r="K67" s="181"/>
      <c r="L67" s="135" t="s">
        <v>63</v>
      </c>
      <c r="M67" s="182">
        <v>46233</v>
      </c>
      <c r="N67" s="181" t="s">
        <v>14</v>
      </c>
      <c r="O67" s="181" t="s">
        <v>175</v>
      </c>
      <c r="P67" s="181"/>
      <c r="Q67" s="183" t="s">
        <v>111</v>
      </c>
      <c r="R67" s="181" t="s">
        <v>3075</v>
      </c>
      <c r="S67" s="181" t="s">
        <v>3076</v>
      </c>
      <c r="T67" s="181" t="s">
        <v>3077</v>
      </c>
      <c r="U67" s="181" t="s">
        <v>44</v>
      </c>
      <c r="V67" s="181" t="s">
        <v>32</v>
      </c>
      <c r="W67" s="181" t="s">
        <v>494</v>
      </c>
      <c r="X67" s="181" t="s">
        <v>495</v>
      </c>
      <c r="Y67" s="181" t="s">
        <v>3078</v>
      </c>
      <c r="Z67" s="181" t="s">
        <v>3079</v>
      </c>
      <c r="AA67" s="181">
        <v>2.15</v>
      </c>
      <c r="AB67" s="147" t="s">
        <v>62</v>
      </c>
      <c r="AC67" s="184" t="s">
        <v>498</v>
      </c>
      <c r="AD67" s="188">
        <v>46128</v>
      </c>
      <c r="AE67" s="184" t="s">
        <v>2</v>
      </c>
      <c r="AF67" s="188">
        <v>46135</v>
      </c>
      <c r="AG67" s="188">
        <v>46181</v>
      </c>
      <c r="AH67" s="184">
        <v>7</v>
      </c>
      <c r="AI67" s="185">
        <v>0</v>
      </c>
      <c r="AJ67" s="186">
        <v>59576.43</v>
      </c>
      <c r="AK67" s="187"/>
      <c r="AL67" s="186" t="s">
        <v>1226</v>
      </c>
      <c r="AM67" s="184" t="s">
        <v>535</v>
      </c>
      <c r="AN67" s="184" t="s">
        <v>14</v>
      </c>
      <c r="AO67" s="184" t="s">
        <v>2102</v>
      </c>
      <c r="AP67" s="184" t="s">
        <v>3080</v>
      </c>
      <c r="AQ67" s="225"/>
      <c r="AR67" s="225"/>
      <c r="AS67" s="225"/>
      <c r="AT67" s="233" t="s">
        <v>510</v>
      </c>
      <c r="AU67" s="225"/>
      <c r="AV67" s="225"/>
      <c r="AW67" s="225"/>
      <c r="AX67" s="225"/>
      <c r="AY67" s="225"/>
      <c r="AZ67" s="225"/>
      <c r="BA67" s="225"/>
      <c r="BB67" s="188" t="s">
        <v>536</v>
      </c>
      <c r="BC67" s="184" t="s">
        <v>3081</v>
      </c>
      <c r="BD67" s="184" t="s">
        <v>536</v>
      </c>
      <c r="BE67" s="184" t="s">
        <v>3082</v>
      </c>
      <c r="BF67" s="188">
        <v>46251</v>
      </c>
      <c r="BG67" s="188">
        <v>46440</v>
      </c>
      <c r="BH67" s="189" t="s">
        <v>536</v>
      </c>
      <c r="BI67" s="188" t="s">
        <v>3083</v>
      </c>
      <c r="BJ67" s="602"/>
      <c r="BL67" s="45"/>
      <c r="BM67" s="45"/>
    </row>
    <row r="68" spans="1:65" ht="65.25" hidden="1" customHeight="1">
      <c r="A68" s="181">
        <v>226</v>
      </c>
      <c r="B68" s="182">
        <v>46182.696863425903</v>
      </c>
      <c r="C68" s="182">
        <v>46182.705856481502</v>
      </c>
      <c r="D68" s="181" t="s">
        <v>236</v>
      </c>
      <c r="E68" s="181" t="s">
        <v>237</v>
      </c>
      <c r="F68" s="181" t="s">
        <v>3084</v>
      </c>
      <c r="G68" s="181" t="s">
        <v>3085</v>
      </c>
      <c r="H68" s="181" t="s">
        <v>134</v>
      </c>
      <c r="I68" s="181" t="s">
        <v>240</v>
      </c>
      <c r="J68" s="342" t="s">
        <v>2901</v>
      </c>
      <c r="K68" s="181" t="s">
        <v>3086</v>
      </c>
      <c r="L68" s="135" t="s">
        <v>63</v>
      </c>
      <c r="M68" s="182">
        <v>46198</v>
      </c>
      <c r="N68" s="181" t="s">
        <v>15</v>
      </c>
      <c r="O68" s="181">
        <v>0</v>
      </c>
      <c r="P68" s="181">
        <v>0</v>
      </c>
      <c r="Q68" s="183" t="s">
        <v>111</v>
      </c>
      <c r="R68" s="181" t="s">
        <v>3087</v>
      </c>
      <c r="S68" s="181" t="s">
        <v>3088</v>
      </c>
      <c r="T68" s="181" t="s">
        <v>3089</v>
      </c>
      <c r="U68" s="181" t="s">
        <v>44</v>
      </c>
      <c r="V68" s="181" t="s">
        <v>32</v>
      </c>
      <c r="W68" s="181" t="s">
        <v>15</v>
      </c>
      <c r="X68" s="181" t="s">
        <v>26</v>
      </c>
      <c r="Y68" s="181" t="s">
        <v>3090</v>
      </c>
      <c r="Z68" s="181" t="s">
        <v>3091</v>
      </c>
      <c r="AA68" s="181">
        <v>1.1000000000000001</v>
      </c>
      <c r="AB68" s="147" t="s">
        <v>62</v>
      </c>
      <c r="AC68" s="184" t="s">
        <v>498</v>
      </c>
      <c r="AD68" s="188">
        <v>46183</v>
      </c>
      <c r="AE68" s="184" t="s">
        <v>3</v>
      </c>
      <c r="AF68" s="188">
        <v>46216</v>
      </c>
      <c r="AG68" s="188">
        <v>46230</v>
      </c>
      <c r="AH68" s="184" t="s">
        <v>1389</v>
      </c>
      <c r="AI68" s="185"/>
      <c r="AJ68" s="186">
        <v>0</v>
      </c>
      <c r="AK68" s="187"/>
      <c r="AL68" s="186" t="s">
        <v>3092</v>
      </c>
      <c r="AM68" s="147" t="s">
        <v>825</v>
      </c>
      <c r="AN68" s="184" t="s">
        <v>14</v>
      </c>
      <c r="AO68" s="184" t="s">
        <v>2102</v>
      </c>
      <c r="AP68" s="184" t="s">
        <v>3093</v>
      </c>
      <c r="AQ68" s="225"/>
      <c r="AR68" s="225"/>
      <c r="AS68" s="225"/>
      <c r="AT68" s="233" t="s">
        <v>510</v>
      </c>
      <c r="AU68" s="225"/>
      <c r="AV68" s="225"/>
      <c r="AW68" s="225"/>
      <c r="AX68" s="225"/>
      <c r="AY68" s="225"/>
      <c r="AZ68" s="225"/>
      <c r="BA68" s="225"/>
      <c r="BB68" s="188" t="s">
        <v>174</v>
      </c>
      <c r="BC68" s="184" t="s">
        <v>3094</v>
      </c>
      <c r="BD68" s="184" t="s">
        <v>2652</v>
      </c>
      <c r="BE68" s="184"/>
      <c r="BF68" s="188">
        <v>46195</v>
      </c>
      <c r="BG68" s="188">
        <v>46217</v>
      </c>
      <c r="BH68" s="189" t="s">
        <v>536</v>
      </c>
      <c r="BI68" s="188"/>
      <c r="BJ68" s="602"/>
      <c r="BL68" s="330"/>
      <c r="BM68" s="330"/>
    </row>
    <row r="69" spans="1:65" ht="65.25" hidden="1" customHeight="1">
      <c r="A69" s="181">
        <v>162</v>
      </c>
      <c r="B69" s="182">
        <v>46160.441956018498</v>
      </c>
      <c r="C69" s="182">
        <v>46160.457743055602</v>
      </c>
      <c r="D69" s="181" t="s">
        <v>167</v>
      </c>
      <c r="E69" s="181" t="s">
        <v>168</v>
      </c>
      <c r="F69" s="181" t="s">
        <v>3095</v>
      </c>
      <c r="G69" s="181" t="s">
        <v>3096</v>
      </c>
      <c r="H69" s="191" t="s">
        <v>121</v>
      </c>
      <c r="I69" s="181" t="s">
        <v>122</v>
      </c>
      <c r="J69" s="181" t="s">
        <v>2740</v>
      </c>
      <c r="K69" s="181" t="s">
        <v>3097</v>
      </c>
      <c r="L69" s="182" t="s">
        <v>59</v>
      </c>
      <c r="M69" s="182">
        <v>46310</v>
      </c>
      <c r="N69" s="181" t="s">
        <v>15</v>
      </c>
      <c r="O69" s="181">
        <v>0</v>
      </c>
      <c r="P69" s="181">
        <v>0</v>
      </c>
      <c r="Q69" s="183" t="s">
        <v>111</v>
      </c>
      <c r="R69" s="181" t="s">
        <v>3098</v>
      </c>
      <c r="S69" s="181" t="s">
        <v>3099</v>
      </c>
      <c r="T69" s="181" t="s">
        <v>3100</v>
      </c>
      <c r="U69" s="181" t="s">
        <v>37</v>
      </c>
      <c r="V69" s="181" t="s">
        <v>32</v>
      </c>
      <c r="W69" s="181" t="s">
        <v>15</v>
      </c>
      <c r="X69" s="181" t="s">
        <v>495</v>
      </c>
      <c r="Y69" s="181" t="s">
        <v>3101</v>
      </c>
      <c r="Z69" s="181" t="s">
        <v>3102</v>
      </c>
      <c r="AA69" s="181">
        <v>0.5</v>
      </c>
      <c r="AB69" s="147" t="s">
        <v>80</v>
      </c>
      <c r="AC69" s="184" t="s">
        <v>498</v>
      </c>
      <c r="AD69" s="188">
        <v>46162</v>
      </c>
      <c r="AE69" s="184" t="s">
        <v>3</v>
      </c>
      <c r="AF69" s="188">
        <v>46202</v>
      </c>
      <c r="AG69" s="188">
        <v>46216</v>
      </c>
      <c r="AH69" s="184">
        <v>4.5</v>
      </c>
      <c r="AI69" s="185"/>
      <c r="AJ69" s="186">
        <v>216762.56</v>
      </c>
      <c r="AK69" s="187"/>
      <c r="AL69" s="186" t="s">
        <v>592</v>
      </c>
      <c r="AM69" s="184" t="s">
        <v>535</v>
      </c>
      <c r="AN69" s="184" t="s">
        <v>536</v>
      </c>
      <c r="AO69" s="184" t="s">
        <v>2102</v>
      </c>
      <c r="AP69" s="184"/>
      <c r="AQ69" s="225"/>
      <c r="AR69" s="225"/>
      <c r="AS69" s="225"/>
      <c r="AT69" s="233" t="s">
        <v>510</v>
      </c>
      <c r="AU69" s="225"/>
      <c r="AV69" s="225"/>
      <c r="AW69" s="225"/>
      <c r="AX69" s="225"/>
      <c r="AY69" s="225"/>
      <c r="AZ69" s="225"/>
      <c r="BA69" s="225"/>
      <c r="BB69" s="188" t="s">
        <v>536</v>
      </c>
      <c r="BC69" s="184"/>
      <c r="BD69" s="184" t="s">
        <v>536</v>
      </c>
      <c r="BE69" s="184" t="s">
        <v>3103</v>
      </c>
      <c r="BF69" s="188">
        <v>46216</v>
      </c>
      <c r="BG69" s="188">
        <v>46339</v>
      </c>
      <c r="BH69" s="189" t="s">
        <v>536</v>
      </c>
      <c r="BI69" s="188"/>
      <c r="BJ69" s="602"/>
    </row>
    <row r="70" spans="1:65" ht="65.25" hidden="1" customHeight="1">
      <c r="A70" s="181">
        <v>140</v>
      </c>
      <c r="B70" s="182">
        <v>46150.379953703698</v>
      </c>
      <c r="C70" s="182">
        <v>46150.452800925901</v>
      </c>
      <c r="D70" s="181" t="s">
        <v>167</v>
      </c>
      <c r="E70" s="181" t="s">
        <v>168</v>
      </c>
      <c r="F70" s="181" t="s">
        <v>3104</v>
      </c>
      <c r="G70" s="181" t="s">
        <v>3105</v>
      </c>
      <c r="H70" s="181" t="s">
        <v>134</v>
      </c>
      <c r="I70" s="181" t="s">
        <v>160</v>
      </c>
      <c r="J70" s="342" t="s">
        <v>2943</v>
      </c>
      <c r="K70" s="181" t="s">
        <v>3106</v>
      </c>
      <c r="L70" s="182" t="s">
        <v>59</v>
      </c>
      <c r="M70" s="182">
        <v>46153</v>
      </c>
      <c r="N70" s="181" t="s">
        <v>15</v>
      </c>
      <c r="O70" s="181">
        <v>0</v>
      </c>
      <c r="P70" s="181">
        <v>0</v>
      </c>
      <c r="Q70" s="183" t="s">
        <v>111</v>
      </c>
      <c r="R70" s="181" t="s">
        <v>3107</v>
      </c>
      <c r="S70" s="181">
        <v>0</v>
      </c>
      <c r="T70" s="181" t="s">
        <v>3108</v>
      </c>
      <c r="U70" s="181" t="s">
        <v>44</v>
      </c>
      <c r="V70" s="181" t="s">
        <v>36</v>
      </c>
      <c r="W70" s="181" t="s">
        <v>15</v>
      </c>
      <c r="X70" s="181" t="s">
        <v>495</v>
      </c>
      <c r="Y70" s="181" t="s">
        <v>3109</v>
      </c>
      <c r="Z70" s="181" t="s">
        <v>3110</v>
      </c>
      <c r="AA70" s="181">
        <v>0.45000000000000007</v>
      </c>
      <c r="AB70" s="147" t="s">
        <v>74</v>
      </c>
      <c r="AC70" s="184" t="s">
        <v>498</v>
      </c>
      <c r="AD70" s="188">
        <v>46156</v>
      </c>
      <c r="AE70" s="184" t="s">
        <v>3</v>
      </c>
      <c r="AF70" s="188"/>
      <c r="AG70" s="188"/>
      <c r="AH70" s="184">
        <v>1</v>
      </c>
      <c r="AI70" s="185"/>
      <c r="AJ70" s="186">
        <v>14076</v>
      </c>
      <c r="AK70" s="187" t="s">
        <v>3111</v>
      </c>
      <c r="AL70" s="186" t="s">
        <v>592</v>
      </c>
      <c r="AM70" s="184" t="s">
        <v>825</v>
      </c>
      <c r="AN70" s="184" t="s">
        <v>14</v>
      </c>
      <c r="AO70" s="184" t="s">
        <v>964</v>
      </c>
      <c r="AP70" s="184" t="s">
        <v>3112</v>
      </c>
      <c r="AQ70" s="225" t="s">
        <v>2104</v>
      </c>
      <c r="AR70" s="225" t="s">
        <v>3</v>
      </c>
      <c r="AS70" s="233">
        <v>46192</v>
      </c>
      <c r="AT70" s="233" t="s">
        <v>3113</v>
      </c>
      <c r="AU70" s="225" t="s">
        <v>1389</v>
      </c>
      <c r="AV70" s="225">
        <v>0</v>
      </c>
      <c r="AW70" s="225" t="s">
        <v>3114</v>
      </c>
      <c r="AX70" s="225" t="s">
        <v>534</v>
      </c>
      <c r="AY70" s="225" t="s">
        <v>535</v>
      </c>
      <c r="AZ70" s="225" t="s">
        <v>2102</v>
      </c>
      <c r="BA70" s="225" t="s">
        <v>3115</v>
      </c>
      <c r="BB70" s="188" t="s">
        <v>536</v>
      </c>
      <c r="BC70" s="184"/>
      <c r="BD70" s="184" t="s">
        <v>2652</v>
      </c>
      <c r="BE70" s="184"/>
      <c r="BF70" s="188">
        <v>46258</v>
      </c>
      <c r="BG70" s="188">
        <v>46297</v>
      </c>
      <c r="BH70" s="189" t="s">
        <v>536</v>
      </c>
      <c r="BI70" s="188"/>
      <c r="BJ70" s="602"/>
      <c r="BL70" s="45"/>
      <c r="BM70" s="45"/>
    </row>
    <row r="71" spans="1:65" ht="65.25" hidden="1" customHeight="1">
      <c r="A71" s="135">
        <v>100</v>
      </c>
      <c r="B71" s="143">
        <v>46127.3352662037</v>
      </c>
      <c r="C71" s="143">
        <v>46127.3585648148</v>
      </c>
      <c r="D71" s="135" t="s">
        <v>204</v>
      </c>
      <c r="E71" s="135" t="s">
        <v>205</v>
      </c>
      <c r="F71" s="135" t="s">
        <v>3116</v>
      </c>
      <c r="G71" s="181" t="s">
        <v>3117</v>
      </c>
      <c r="H71" s="191" t="s">
        <v>121</v>
      </c>
      <c r="I71" s="181" t="s">
        <v>2952</v>
      </c>
      <c r="J71" s="181" t="s">
        <v>3118</v>
      </c>
      <c r="K71" s="181"/>
      <c r="L71" s="182" t="s">
        <v>54</v>
      </c>
      <c r="M71" s="182">
        <v>46152</v>
      </c>
      <c r="N71" s="181" t="s">
        <v>15</v>
      </c>
      <c r="O71" s="181">
        <v>0</v>
      </c>
      <c r="P71" s="181"/>
      <c r="Q71" s="183" t="s">
        <v>111</v>
      </c>
      <c r="R71" s="181" t="s">
        <v>3119</v>
      </c>
      <c r="S71" s="181"/>
      <c r="T71" s="181" t="s">
        <v>3120</v>
      </c>
      <c r="U71" s="181" t="s">
        <v>44</v>
      </c>
      <c r="V71" s="181" t="s">
        <v>36</v>
      </c>
      <c r="W71" s="181" t="s">
        <v>494</v>
      </c>
      <c r="X71" s="181" t="s">
        <v>495</v>
      </c>
      <c r="Y71" s="181" t="s">
        <v>3121</v>
      </c>
      <c r="Z71" s="181" t="s">
        <v>3122</v>
      </c>
      <c r="AA71" s="181"/>
      <c r="AB71" s="147" t="s">
        <v>70</v>
      </c>
      <c r="AC71" s="184" t="s">
        <v>2702</v>
      </c>
      <c r="AD71" s="188"/>
      <c r="AE71" s="184" t="s">
        <v>3</v>
      </c>
      <c r="AF71" s="188"/>
      <c r="AG71" s="188"/>
      <c r="AH71" s="184" t="s">
        <v>3123</v>
      </c>
      <c r="AI71" s="185">
        <v>40000</v>
      </c>
      <c r="AJ71" s="186">
        <v>142000</v>
      </c>
      <c r="AK71" s="187" t="s">
        <v>3124</v>
      </c>
      <c r="AL71" s="186" t="s">
        <v>824</v>
      </c>
      <c r="AM71" s="147" t="s">
        <v>825</v>
      </c>
      <c r="AN71" s="184"/>
      <c r="AO71" s="184" t="s">
        <v>964</v>
      </c>
      <c r="AP71" s="184"/>
      <c r="AQ71" s="225"/>
      <c r="AR71" s="225"/>
      <c r="AS71" s="233"/>
      <c r="AT71" s="233" t="s">
        <v>510</v>
      </c>
      <c r="AU71" s="225"/>
      <c r="AV71" s="225"/>
      <c r="AW71" s="225"/>
      <c r="AX71" s="225"/>
      <c r="AY71" s="225"/>
      <c r="AZ71" s="225"/>
      <c r="BA71" s="225"/>
      <c r="BB71" s="188" t="s">
        <v>536</v>
      </c>
      <c r="BC71" s="184"/>
      <c r="BD71" s="147" t="s">
        <v>536</v>
      </c>
      <c r="BE71" s="147" t="s">
        <v>3125</v>
      </c>
      <c r="BF71" s="166">
        <v>46204</v>
      </c>
      <c r="BG71" s="166">
        <v>46288</v>
      </c>
      <c r="BH71" s="152" t="s">
        <v>536</v>
      </c>
      <c r="BI71" s="188" t="s">
        <v>3126</v>
      </c>
      <c r="BJ71" s="602"/>
      <c r="BL71" s="45"/>
      <c r="BM71" s="45"/>
    </row>
    <row r="72" spans="1:65" ht="65.25" customHeight="1">
      <c r="A72" s="135">
        <v>196</v>
      </c>
      <c r="B72" s="143">
        <v>46169.674108796302</v>
      </c>
      <c r="C72" s="143">
        <v>46169.677812499998</v>
      </c>
      <c r="D72" s="135" t="s">
        <v>3127</v>
      </c>
      <c r="E72" s="135" t="s">
        <v>3128</v>
      </c>
      <c r="F72" s="135" t="s">
        <v>3129</v>
      </c>
      <c r="G72" s="135" t="s">
        <v>3130</v>
      </c>
      <c r="H72" s="135" t="s">
        <v>159</v>
      </c>
      <c r="I72" s="135" t="s">
        <v>208</v>
      </c>
      <c r="J72" s="404" t="s">
        <v>3131</v>
      </c>
      <c r="K72" s="135" t="s">
        <v>3132</v>
      </c>
      <c r="L72" s="143" t="s">
        <v>57</v>
      </c>
      <c r="M72" s="143">
        <v>46234</v>
      </c>
      <c r="N72" s="135" t="s">
        <v>15</v>
      </c>
      <c r="O72" s="135">
        <v>0</v>
      </c>
      <c r="P72" s="135">
        <v>0</v>
      </c>
      <c r="Q72" s="157" t="s">
        <v>111</v>
      </c>
      <c r="R72" s="135" t="s">
        <v>3133</v>
      </c>
      <c r="S72" s="135" t="s">
        <v>2201</v>
      </c>
      <c r="T72" s="135" t="s">
        <v>3134</v>
      </c>
      <c r="U72" s="157" t="s">
        <v>41</v>
      </c>
      <c r="V72" s="135" t="s">
        <v>36</v>
      </c>
      <c r="W72" s="135" t="s">
        <v>14</v>
      </c>
      <c r="X72" s="157" t="s">
        <v>28</v>
      </c>
      <c r="Y72" s="135" t="s">
        <v>3135</v>
      </c>
      <c r="Z72" s="135" t="s">
        <v>3136</v>
      </c>
      <c r="AA72" s="198">
        <v>1.2</v>
      </c>
      <c r="AB72" s="147" t="s">
        <v>58</v>
      </c>
      <c r="AC72" s="147" t="s">
        <v>498</v>
      </c>
      <c r="AD72" s="151">
        <v>46170</v>
      </c>
      <c r="AE72" s="147" t="s">
        <v>4</v>
      </c>
      <c r="AF72" s="151">
        <v>46170</v>
      </c>
      <c r="AG72" s="151">
        <v>46170</v>
      </c>
      <c r="AH72" s="147">
        <v>1</v>
      </c>
      <c r="AI72" s="148"/>
      <c r="AJ72" s="149"/>
      <c r="AK72" s="150"/>
      <c r="AL72" s="149" t="s">
        <v>962</v>
      </c>
      <c r="AM72" s="147" t="s">
        <v>535</v>
      </c>
      <c r="AN72" s="147"/>
      <c r="AO72" s="147" t="s">
        <v>964</v>
      </c>
      <c r="AP72" s="147"/>
      <c r="AQ72" s="225"/>
      <c r="AR72" s="225"/>
      <c r="AS72" s="225"/>
      <c r="AT72" s="232" t="s">
        <v>510</v>
      </c>
      <c r="AU72" s="225"/>
      <c r="AV72" s="225"/>
      <c r="AW72" s="225"/>
      <c r="AX72" s="225"/>
      <c r="AY72" s="225"/>
      <c r="AZ72" s="225"/>
      <c r="BA72" s="225"/>
      <c r="BB72" s="151" t="s">
        <v>174</v>
      </c>
      <c r="BC72" s="147"/>
      <c r="BD72" s="147" t="s">
        <v>14</v>
      </c>
      <c r="BE72" s="147" t="s">
        <v>3137</v>
      </c>
      <c r="BF72" s="166">
        <v>46224</v>
      </c>
      <c r="BG72" s="166">
        <v>46255</v>
      </c>
      <c r="BH72" s="85"/>
      <c r="BI72" s="283"/>
      <c r="BJ72" s="602"/>
    </row>
    <row r="73" spans="1:65" ht="65.25" customHeight="1">
      <c r="A73" s="135">
        <v>216</v>
      </c>
      <c r="B73" s="143">
        <v>46169.998946759297</v>
      </c>
      <c r="C73" s="143">
        <v>46170.000914351898</v>
      </c>
      <c r="D73" s="135" t="s">
        <v>485</v>
      </c>
      <c r="E73" s="135" t="s">
        <v>486</v>
      </c>
      <c r="F73" s="135" t="s">
        <v>3138</v>
      </c>
      <c r="G73" s="135" t="s">
        <v>2198</v>
      </c>
      <c r="H73" s="135" t="s">
        <v>159</v>
      </c>
      <c r="I73" s="135" t="s">
        <v>208</v>
      </c>
      <c r="J73" s="157" t="s">
        <v>209</v>
      </c>
      <c r="K73" s="135" t="s">
        <v>3139</v>
      </c>
      <c r="L73" s="143" t="s">
        <v>57</v>
      </c>
      <c r="M73" s="143">
        <v>46209</v>
      </c>
      <c r="N73" s="135" t="s">
        <v>15</v>
      </c>
      <c r="O73" s="135">
        <v>0</v>
      </c>
      <c r="P73" s="135">
        <v>0</v>
      </c>
      <c r="Q73" s="157" t="s">
        <v>111</v>
      </c>
      <c r="R73" s="135" t="s">
        <v>2200</v>
      </c>
      <c r="S73" s="135" t="s">
        <v>2201</v>
      </c>
      <c r="T73" s="135" t="s">
        <v>3140</v>
      </c>
      <c r="U73" s="157" t="s">
        <v>41</v>
      </c>
      <c r="V73" s="135" t="s">
        <v>36</v>
      </c>
      <c r="W73" s="135" t="s">
        <v>14</v>
      </c>
      <c r="X73" s="157" t="s">
        <v>28</v>
      </c>
      <c r="Y73" s="135" t="s">
        <v>3141</v>
      </c>
      <c r="Z73" s="135" t="s">
        <v>3142</v>
      </c>
      <c r="AA73" s="198">
        <v>1.2</v>
      </c>
      <c r="AB73" s="147" t="s">
        <v>58</v>
      </c>
      <c r="AC73" s="147" t="s">
        <v>498</v>
      </c>
      <c r="AD73" s="151">
        <v>46170</v>
      </c>
      <c r="AE73" s="147" t="s">
        <v>3</v>
      </c>
      <c r="AF73" s="151">
        <v>46177</v>
      </c>
      <c r="AG73" s="151">
        <v>46191</v>
      </c>
      <c r="AH73" s="147">
        <v>1</v>
      </c>
      <c r="AI73" s="148">
        <v>7500</v>
      </c>
      <c r="AJ73" s="149">
        <v>26250</v>
      </c>
      <c r="AK73" s="150"/>
      <c r="AL73" s="149" t="s">
        <v>824</v>
      </c>
      <c r="AM73" s="147" t="s">
        <v>535</v>
      </c>
      <c r="AN73" s="147" t="s">
        <v>536</v>
      </c>
      <c r="AO73" s="147" t="s">
        <v>964</v>
      </c>
      <c r="AP73" s="147" t="s">
        <v>3143</v>
      </c>
      <c r="AQ73" s="225"/>
      <c r="AR73" s="225"/>
      <c r="AS73" s="225"/>
      <c r="AT73" s="232" t="s">
        <v>510</v>
      </c>
      <c r="AU73" s="225"/>
      <c r="AV73" s="225"/>
      <c r="AW73" s="225"/>
      <c r="AX73" s="225"/>
      <c r="AY73" s="225"/>
      <c r="AZ73" s="225"/>
      <c r="BA73" s="225"/>
      <c r="BB73" s="151" t="s">
        <v>174</v>
      </c>
      <c r="BC73" s="147"/>
      <c r="BD73" s="147" t="s">
        <v>14</v>
      </c>
      <c r="BE73" s="147" t="s">
        <v>3137</v>
      </c>
      <c r="BF73" s="166">
        <v>46203</v>
      </c>
      <c r="BG73" s="166">
        <v>46234</v>
      </c>
      <c r="BH73" s="85"/>
      <c r="BI73" s="283"/>
      <c r="BJ73" s="602"/>
    </row>
    <row r="74" spans="1:65" ht="65.25" customHeight="1">
      <c r="A74" s="135">
        <v>220</v>
      </c>
      <c r="B74" s="143">
        <v>46170.005717592598</v>
      </c>
      <c r="C74" s="143">
        <v>46170.006967592599</v>
      </c>
      <c r="D74" s="135" t="s">
        <v>485</v>
      </c>
      <c r="E74" s="135" t="s">
        <v>486</v>
      </c>
      <c r="F74" s="135" t="s">
        <v>3144</v>
      </c>
      <c r="G74" s="135" t="s">
        <v>2198</v>
      </c>
      <c r="H74" s="135" t="s">
        <v>159</v>
      </c>
      <c r="I74" s="135" t="s">
        <v>208</v>
      </c>
      <c r="J74" s="157" t="s">
        <v>209</v>
      </c>
      <c r="K74" s="135" t="s">
        <v>3145</v>
      </c>
      <c r="L74" s="143" t="s">
        <v>57</v>
      </c>
      <c r="M74" s="143">
        <v>46209</v>
      </c>
      <c r="N74" s="135" t="s">
        <v>15</v>
      </c>
      <c r="O74" s="135">
        <v>0</v>
      </c>
      <c r="P74" s="135">
        <v>0</v>
      </c>
      <c r="Q74" s="157" t="s">
        <v>111</v>
      </c>
      <c r="R74" s="135" t="s">
        <v>2200</v>
      </c>
      <c r="S74" s="135" t="s">
        <v>2201</v>
      </c>
      <c r="T74" s="135" t="s">
        <v>2201</v>
      </c>
      <c r="U74" s="157" t="s">
        <v>41</v>
      </c>
      <c r="V74" s="135" t="s">
        <v>36</v>
      </c>
      <c r="W74" s="135" t="s">
        <v>14</v>
      </c>
      <c r="X74" s="157" t="s">
        <v>28</v>
      </c>
      <c r="Y74" s="135" t="s">
        <v>3141</v>
      </c>
      <c r="Z74" s="135" t="s">
        <v>3146</v>
      </c>
      <c r="AA74" s="198">
        <v>1.2</v>
      </c>
      <c r="AB74" s="147" t="s">
        <v>58</v>
      </c>
      <c r="AC74" s="147" t="s">
        <v>498</v>
      </c>
      <c r="AD74" s="151">
        <v>46170</v>
      </c>
      <c r="AE74" s="147" t="s">
        <v>4</v>
      </c>
      <c r="AF74" s="151">
        <v>46176</v>
      </c>
      <c r="AG74" s="151">
        <v>46183</v>
      </c>
      <c r="AH74" s="147">
        <v>0.5</v>
      </c>
      <c r="AI74" s="148">
        <v>0</v>
      </c>
      <c r="AJ74" s="149">
        <v>0</v>
      </c>
      <c r="AK74" s="150"/>
      <c r="AL74" s="149" t="s">
        <v>962</v>
      </c>
      <c r="AM74" s="147" t="s">
        <v>535</v>
      </c>
      <c r="AN74" s="147" t="s">
        <v>14</v>
      </c>
      <c r="AO74" s="147" t="s">
        <v>964</v>
      </c>
      <c r="AP74" s="147"/>
      <c r="AQ74" s="225"/>
      <c r="AR74" s="225"/>
      <c r="AS74" s="225"/>
      <c r="AT74" s="232" t="s">
        <v>510</v>
      </c>
      <c r="AU74" s="225"/>
      <c r="AV74" s="225"/>
      <c r="AW74" s="225"/>
      <c r="AX74" s="225"/>
      <c r="AY74" s="225"/>
      <c r="AZ74" s="225"/>
      <c r="BA74" s="225"/>
      <c r="BB74" s="151" t="s">
        <v>174</v>
      </c>
      <c r="BC74" s="147"/>
      <c r="BD74" s="147" t="s">
        <v>14</v>
      </c>
      <c r="BE74" s="147" t="s">
        <v>3137</v>
      </c>
      <c r="BF74" s="166">
        <v>46204</v>
      </c>
      <c r="BG74" s="166">
        <v>46234</v>
      </c>
      <c r="BH74" s="85"/>
      <c r="BI74" s="283"/>
      <c r="BJ74" s="602"/>
    </row>
    <row r="75" spans="1:65" ht="65.25" customHeight="1">
      <c r="A75" s="135">
        <v>221</v>
      </c>
      <c r="B75" s="143">
        <v>46170.006446759297</v>
      </c>
      <c r="C75" s="143">
        <v>46170.007523148102</v>
      </c>
      <c r="D75" s="135" t="s">
        <v>485</v>
      </c>
      <c r="E75" s="135" t="s">
        <v>486</v>
      </c>
      <c r="F75" s="135" t="s">
        <v>3147</v>
      </c>
      <c r="G75" s="135" t="s">
        <v>2198</v>
      </c>
      <c r="H75" s="135" t="s">
        <v>159</v>
      </c>
      <c r="I75" s="135" t="s">
        <v>208</v>
      </c>
      <c r="J75" s="157" t="s">
        <v>209</v>
      </c>
      <c r="K75" s="135" t="s">
        <v>3148</v>
      </c>
      <c r="L75" s="143" t="s">
        <v>57</v>
      </c>
      <c r="M75" s="143">
        <v>46209</v>
      </c>
      <c r="N75" s="135" t="s">
        <v>15</v>
      </c>
      <c r="O75" s="135">
        <v>0</v>
      </c>
      <c r="P75" s="135">
        <v>0</v>
      </c>
      <c r="Q75" s="157" t="s">
        <v>111</v>
      </c>
      <c r="R75" s="135" t="s">
        <v>2200</v>
      </c>
      <c r="S75" s="135" t="s">
        <v>2201</v>
      </c>
      <c r="T75" s="135" t="s">
        <v>2201</v>
      </c>
      <c r="U75" s="157" t="s">
        <v>41</v>
      </c>
      <c r="V75" s="135" t="s">
        <v>36</v>
      </c>
      <c r="W75" s="135" t="s">
        <v>14</v>
      </c>
      <c r="X75" s="157" t="s">
        <v>28</v>
      </c>
      <c r="Y75" s="135" t="s">
        <v>3141</v>
      </c>
      <c r="Z75" s="135" t="s">
        <v>3149</v>
      </c>
      <c r="AA75" s="198">
        <v>1.2</v>
      </c>
      <c r="AB75" s="147" t="s">
        <v>58</v>
      </c>
      <c r="AC75" s="147" t="s">
        <v>498</v>
      </c>
      <c r="AD75" s="151">
        <v>46170</v>
      </c>
      <c r="AE75" s="147" t="s">
        <v>4</v>
      </c>
      <c r="AF75" s="151">
        <v>46176</v>
      </c>
      <c r="AG75" s="151">
        <v>46183</v>
      </c>
      <c r="AH75" s="147">
        <v>0.75</v>
      </c>
      <c r="AI75" s="148">
        <v>0</v>
      </c>
      <c r="AJ75" s="149">
        <v>0</v>
      </c>
      <c r="AK75" s="150"/>
      <c r="AL75" s="149" t="s">
        <v>962</v>
      </c>
      <c r="AM75" s="147" t="s">
        <v>535</v>
      </c>
      <c r="AN75" s="147" t="s">
        <v>15</v>
      </c>
      <c r="AO75" s="147" t="s">
        <v>964</v>
      </c>
      <c r="AP75" s="147"/>
      <c r="AQ75" s="225"/>
      <c r="AR75" s="225"/>
      <c r="AS75" s="225"/>
      <c r="AT75" s="232" t="s">
        <v>510</v>
      </c>
      <c r="AU75" s="225"/>
      <c r="AV75" s="225"/>
      <c r="AW75" s="225"/>
      <c r="AX75" s="225"/>
      <c r="AY75" s="225"/>
      <c r="AZ75" s="225"/>
      <c r="BA75" s="225"/>
      <c r="BB75" s="151" t="s">
        <v>174</v>
      </c>
      <c r="BC75" s="147"/>
      <c r="BD75" s="147" t="s">
        <v>14</v>
      </c>
      <c r="BE75" s="147" t="s">
        <v>3137</v>
      </c>
      <c r="BF75" s="166">
        <v>46209</v>
      </c>
      <c r="BG75" s="166">
        <v>46230</v>
      </c>
      <c r="BH75" s="85"/>
      <c r="BI75" s="283"/>
      <c r="BJ75" s="602"/>
    </row>
    <row r="76" spans="1:65" ht="65.25" hidden="1" customHeight="1">
      <c r="A76" s="135">
        <v>197</v>
      </c>
      <c r="B76" s="143">
        <v>46169.678715277798</v>
      </c>
      <c r="C76" s="143">
        <v>46169.680648148104</v>
      </c>
      <c r="D76" s="135" t="s">
        <v>3127</v>
      </c>
      <c r="E76" s="135" t="s">
        <v>3128</v>
      </c>
      <c r="F76" s="135" t="s">
        <v>3150</v>
      </c>
      <c r="G76" s="135" t="s">
        <v>3130</v>
      </c>
      <c r="H76" s="135" t="s">
        <v>159</v>
      </c>
      <c r="I76" s="135" t="s">
        <v>208</v>
      </c>
      <c r="J76" s="157" t="s">
        <v>3151</v>
      </c>
      <c r="K76" s="135" t="s">
        <v>3152</v>
      </c>
      <c r="L76" s="143" t="s">
        <v>57</v>
      </c>
      <c r="M76" s="143">
        <v>46160</v>
      </c>
      <c r="N76" s="135" t="s">
        <v>15</v>
      </c>
      <c r="O76" s="135">
        <v>0</v>
      </c>
      <c r="P76" s="135">
        <v>0</v>
      </c>
      <c r="Q76" s="157" t="s">
        <v>111</v>
      </c>
      <c r="R76" s="135" t="s">
        <v>3133</v>
      </c>
      <c r="S76" s="135" t="s">
        <v>2201</v>
      </c>
      <c r="T76" s="135" t="s">
        <v>3153</v>
      </c>
      <c r="U76" s="157" t="s">
        <v>41</v>
      </c>
      <c r="V76" s="135" t="s">
        <v>36</v>
      </c>
      <c r="W76" s="135" t="s">
        <v>14</v>
      </c>
      <c r="X76" s="157" t="s">
        <v>28</v>
      </c>
      <c r="Y76" s="135" t="s">
        <v>3135</v>
      </c>
      <c r="Z76" s="135" t="s">
        <v>3154</v>
      </c>
      <c r="AA76" s="198">
        <v>1.2</v>
      </c>
      <c r="AB76" s="184" t="s">
        <v>56</v>
      </c>
      <c r="AC76" s="147" t="s">
        <v>498</v>
      </c>
      <c r="AD76" s="151">
        <v>46169</v>
      </c>
      <c r="AE76" s="147" t="s">
        <v>3</v>
      </c>
      <c r="AF76" s="151">
        <v>46174</v>
      </c>
      <c r="AG76" s="151">
        <v>46191</v>
      </c>
      <c r="AH76" s="147">
        <v>1</v>
      </c>
      <c r="AI76" s="148">
        <v>1000</v>
      </c>
      <c r="AJ76" s="149">
        <v>3550</v>
      </c>
      <c r="AK76" s="150" t="s">
        <v>3155</v>
      </c>
      <c r="AL76" s="149" t="s">
        <v>592</v>
      </c>
      <c r="AM76" s="147" t="s">
        <v>535</v>
      </c>
      <c r="AN76" s="147" t="s">
        <v>15</v>
      </c>
      <c r="AO76" s="147" t="s">
        <v>2102</v>
      </c>
      <c r="AP76" s="147"/>
      <c r="AQ76" s="225"/>
      <c r="AR76" s="225"/>
      <c r="AS76" s="225"/>
      <c r="AT76" s="232" t="s">
        <v>510</v>
      </c>
      <c r="AU76" s="225"/>
      <c r="AV76" s="225"/>
      <c r="AW76" s="225"/>
      <c r="AX76" s="225"/>
      <c r="AY76" s="225"/>
      <c r="AZ76" s="225"/>
      <c r="BA76" s="225"/>
      <c r="BB76" s="151" t="s">
        <v>14</v>
      </c>
      <c r="BC76" s="147"/>
      <c r="BD76" s="147" t="s">
        <v>14</v>
      </c>
      <c r="BE76" s="147" t="s">
        <v>3137</v>
      </c>
      <c r="BF76" s="166">
        <v>46204</v>
      </c>
      <c r="BG76" s="166">
        <v>46325</v>
      </c>
      <c r="BH76" s="85"/>
      <c r="BI76" s="283"/>
      <c r="BJ76" s="602"/>
    </row>
    <row r="77" spans="1:65" ht="65.25" hidden="1" customHeight="1">
      <c r="A77" s="135">
        <v>198</v>
      </c>
      <c r="B77" s="143">
        <v>46169.681030092601</v>
      </c>
      <c r="C77" s="143">
        <v>46169.684328703697</v>
      </c>
      <c r="D77" s="135" t="s">
        <v>3127</v>
      </c>
      <c r="E77" s="135" t="s">
        <v>3128</v>
      </c>
      <c r="F77" s="135" t="s">
        <v>3156</v>
      </c>
      <c r="G77" s="135" t="s">
        <v>3130</v>
      </c>
      <c r="H77" s="135" t="s">
        <v>159</v>
      </c>
      <c r="I77" s="135" t="s">
        <v>208</v>
      </c>
      <c r="J77" s="157" t="s">
        <v>3151</v>
      </c>
      <c r="K77" s="135" t="s">
        <v>3157</v>
      </c>
      <c r="L77" s="143" t="s">
        <v>57</v>
      </c>
      <c r="M77" s="143">
        <v>46160</v>
      </c>
      <c r="N77" s="135" t="s">
        <v>15</v>
      </c>
      <c r="O77" s="135">
        <v>0</v>
      </c>
      <c r="P77" s="135">
        <v>0</v>
      </c>
      <c r="Q77" s="157" t="s">
        <v>111</v>
      </c>
      <c r="R77" s="135" t="s">
        <v>3133</v>
      </c>
      <c r="S77" s="135" t="s">
        <v>2201</v>
      </c>
      <c r="T77" s="135" t="s">
        <v>3158</v>
      </c>
      <c r="U77" s="157" t="s">
        <v>41</v>
      </c>
      <c r="V77" s="135" t="s">
        <v>36</v>
      </c>
      <c r="W77" s="135" t="s">
        <v>14</v>
      </c>
      <c r="X77" s="157" t="s">
        <v>28</v>
      </c>
      <c r="Y77" s="135" t="s">
        <v>3135</v>
      </c>
      <c r="Z77" s="135" t="s">
        <v>3159</v>
      </c>
      <c r="AA77" s="198">
        <v>1.2</v>
      </c>
      <c r="AB77" s="184" t="s">
        <v>56</v>
      </c>
      <c r="AC77" s="147" t="s">
        <v>498</v>
      </c>
      <c r="AD77" s="151">
        <v>46169</v>
      </c>
      <c r="AE77" s="147" t="s">
        <v>3</v>
      </c>
      <c r="AF77" s="151">
        <v>46174</v>
      </c>
      <c r="AG77" s="151">
        <v>46191</v>
      </c>
      <c r="AH77" s="147">
        <v>1</v>
      </c>
      <c r="AI77" s="148">
        <v>1000</v>
      </c>
      <c r="AJ77" s="149">
        <v>3550</v>
      </c>
      <c r="AK77" s="150" t="s">
        <v>3155</v>
      </c>
      <c r="AL77" s="149" t="s">
        <v>592</v>
      </c>
      <c r="AM77" s="147" t="s">
        <v>535</v>
      </c>
      <c r="AN77" s="147" t="s">
        <v>15</v>
      </c>
      <c r="AO77" s="147" t="s">
        <v>2102</v>
      </c>
      <c r="AP77" s="147"/>
      <c r="AQ77" s="225"/>
      <c r="AR77" s="225"/>
      <c r="AS77" s="225"/>
      <c r="AT77" s="232" t="s">
        <v>510</v>
      </c>
      <c r="AU77" s="225"/>
      <c r="AV77" s="225"/>
      <c r="AW77" s="225"/>
      <c r="AX77" s="225"/>
      <c r="AY77" s="225"/>
      <c r="AZ77" s="225"/>
      <c r="BA77" s="225"/>
      <c r="BB77" s="151" t="s">
        <v>174</v>
      </c>
      <c r="BC77" s="147"/>
      <c r="BD77" s="147" t="s">
        <v>14</v>
      </c>
      <c r="BE77" s="147" t="s">
        <v>3137</v>
      </c>
      <c r="BF77" s="166">
        <v>46204</v>
      </c>
      <c r="BG77" s="166">
        <v>46325</v>
      </c>
      <c r="BH77" s="85"/>
      <c r="BI77" s="283"/>
      <c r="BJ77" s="602"/>
    </row>
    <row r="78" spans="1:65" ht="65.25" hidden="1" customHeight="1">
      <c r="A78" s="135">
        <v>199</v>
      </c>
      <c r="B78" s="143">
        <v>46169.684861111098</v>
      </c>
      <c r="C78" s="143">
        <v>46169.686886574098</v>
      </c>
      <c r="D78" s="135" t="s">
        <v>3127</v>
      </c>
      <c r="E78" s="135" t="s">
        <v>3128</v>
      </c>
      <c r="F78" s="135" t="s">
        <v>3160</v>
      </c>
      <c r="G78" s="135" t="s">
        <v>3130</v>
      </c>
      <c r="H78" s="135" t="s">
        <v>159</v>
      </c>
      <c r="I78" s="135" t="s">
        <v>208</v>
      </c>
      <c r="J78" s="157" t="s">
        <v>3151</v>
      </c>
      <c r="K78" s="135" t="s">
        <v>3161</v>
      </c>
      <c r="L78" s="143" t="s">
        <v>57</v>
      </c>
      <c r="M78" s="143">
        <v>46160</v>
      </c>
      <c r="N78" s="135" t="s">
        <v>15</v>
      </c>
      <c r="O78" s="135">
        <v>0</v>
      </c>
      <c r="P78" s="135">
        <v>0</v>
      </c>
      <c r="Q78" s="157" t="s">
        <v>111</v>
      </c>
      <c r="R78" s="135" t="s">
        <v>3133</v>
      </c>
      <c r="S78" s="135" t="s">
        <v>2201</v>
      </c>
      <c r="T78" s="135" t="s">
        <v>3162</v>
      </c>
      <c r="U78" s="157" t="s">
        <v>41</v>
      </c>
      <c r="V78" s="135" t="s">
        <v>36</v>
      </c>
      <c r="W78" s="135" t="s">
        <v>14</v>
      </c>
      <c r="X78" s="157" t="s">
        <v>28</v>
      </c>
      <c r="Y78" s="135" t="s">
        <v>3135</v>
      </c>
      <c r="Z78" s="135" t="s">
        <v>3163</v>
      </c>
      <c r="AA78" s="198">
        <v>1.2</v>
      </c>
      <c r="AB78" s="184" t="s">
        <v>56</v>
      </c>
      <c r="AC78" s="147" t="s">
        <v>498</v>
      </c>
      <c r="AD78" s="151">
        <v>46169</v>
      </c>
      <c r="AE78" s="147" t="s">
        <v>3</v>
      </c>
      <c r="AF78" s="151">
        <v>46174</v>
      </c>
      <c r="AG78" s="151">
        <v>46191</v>
      </c>
      <c r="AH78" s="147">
        <v>1</v>
      </c>
      <c r="AI78" s="148">
        <v>1000</v>
      </c>
      <c r="AJ78" s="149">
        <v>3550</v>
      </c>
      <c r="AK78" s="150" t="s">
        <v>3155</v>
      </c>
      <c r="AL78" s="149" t="s">
        <v>592</v>
      </c>
      <c r="AM78" s="147" t="s">
        <v>535</v>
      </c>
      <c r="AN78" s="147" t="s">
        <v>15</v>
      </c>
      <c r="AO78" s="147" t="s">
        <v>2102</v>
      </c>
      <c r="AP78" s="147"/>
      <c r="AQ78" s="225"/>
      <c r="AR78" s="225"/>
      <c r="AS78" s="225"/>
      <c r="AT78" s="232" t="s">
        <v>510</v>
      </c>
      <c r="AU78" s="225"/>
      <c r="AV78" s="225"/>
      <c r="AW78" s="225"/>
      <c r="AX78" s="225"/>
      <c r="AY78" s="225"/>
      <c r="AZ78" s="225"/>
      <c r="BA78" s="225"/>
      <c r="BB78" s="151" t="s">
        <v>174</v>
      </c>
      <c r="BC78" s="147"/>
      <c r="BD78" s="147" t="s">
        <v>14</v>
      </c>
      <c r="BE78" s="147" t="s">
        <v>3137</v>
      </c>
      <c r="BF78" s="166">
        <v>46204</v>
      </c>
      <c r="BG78" s="166">
        <v>46325</v>
      </c>
      <c r="BH78" s="85"/>
      <c r="BI78" s="283"/>
      <c r="BJ78" s="602"/>
    </row>
    <row r="79" spans="1:65" ht="65.25" hidden="1" customHeight="1">
      <c r="A79" s="135">
        <v>213</v>
      </c>
      <c r="B79" s="143">
        <v>46169.994814814803</v>
      </c>
      <c r="C79" s="143">
        <v>46169.996388888903</v>
      </c>
      <c r="D79" s="135" t="s">
        <v>485</v>
      </c>
      <c r="E79" s="135" t="s">
        <v>486</v>
      </c>
      <c r="F79" s="135" t="s">
        <v>3164</v>
      </c>
      <c r="G79" s="135" t="s">
        <v>2198</v>
      </c>
      <c r="H79" s="135" t="s">
        <v>159</v>
      </c>
      <c r="I79" s="135" t="s">
        <v>208</v>
      </c>
      <c r="J79" s="157" t="s">
        <v>209</v>
      </c>
      <c r="K79" s="135" t="s">
        <v>3165</v>
      </c>
      <c r="L79" s="143" t="s">
        <v>57</v>
      </c>
      <c r="M79" s="143">
        <v>46239</v>
      </c>
      <c r="N79" s="135" t="s">
        <v>15</v>
      </c>
      <c r="O79" s="135">
        <v>0</v>
      </c>
      <c r="P79" s="135">
        <v>0</v>
      </c>
      <c r="Q79" s="157" t="s">
        <v>111</v>
      </c>
      <c r="R79" s="135" t="s">
        <v>2200</v>
      </c>
      <c r="S79" s="135" t="s">
        <v>2201</v>
      </c>
      <c r="T79" s="135" t="s">
        <v>3166</v>
      </c>
      <c r="U79" s="157" t="s">
        <v>41</v>
      </c>
      <c r="V79" s="135" t="s">
        <v>36</v>
      </c>
      <c r="W79" s="135" t="s">
        <v>14</v>
      </c>
      <c r="X79" s="157" t="s">
        <v>28</v>
      </c>
      <c r="Y79" s="135" t="s">
        <v>3141</v>
      </c>
      <c r="Z79" s="135" t="s">
        <v>3167</v>
      </c>
      <c r="AA79" s="198">
        <v>1.2</v>
      </c>
      <c r="AB79" s="184" t="s">
        <v>56</v>
      </c>
      <c r="AC79" s="147" t="s">
        <v>498</v>
      </c>
      <c r="AD79" s="151">
        <v>46170</v>
      </c>
      <c r="AE79" s="147" t="s">
        <v>3</v>
      </c>
      <c r="AF79" s="151">
        <v>46184</v>
      </c>
      <c r="AG79" s="151">
        <v>46198</v>
      </c>
      <c r="AH79" s="147">
        <v>1</v>
      </c>
      <c r="AI79" s="148">
        <v>1000</v>
      </c>
      <c r="AJ79" s="149">
        <v>3550</v>
      </c>
      <c r="AK79" s="150"/>
      <c r="AL79" s="149" t="s">
        <v>592</v>
      </c>
      <c r="AM79" s="147" t="s">
        <v>535</v>
      </c>
      <c r="AN79" s="147"/>
      <c r="AO79" s="147" t="s">
        <v>2102</v>
      </c>
      <c r="AP79" s="147" t="s">
        <v>3168</v>
      </c>
      <c r="AQ79" s="225"/>
      <c r="AR79" s="225"/>
      <c r="AS79" s="225"/>
      <c r="AT79" s="232" t="s">
        <v>510</v>
      </c>
      <c r="AU79" s="225"/>
      <c r="AV79" s="225"/>
      <c r="AW79" s="225"/>
      <c r="AX79" s="225"/>
      <c r="AY79" s="225"/>
      <c r="AZ79" s="225"/>
      <c r="BA79" s="225"/>
      <c r="BB79" s="151" t="s">
        <v>174</v>
      </c>
      <c r="BC79" s="147"/>
      <c r="BD79" s="147" t="s">
        <v>14</v>
      </c>
      <c r="BE79" s="147" t="s">
        <v>3137</v>
      </c>
      <c r="BF79" s="166">
        <v>46204</v>
      </c>
      <c r="BG79" s="166">
        <v>46325</v>
      </c>
      <c r="BH79" s="85"/>
      <c r="BI79" s="283"/>
      <c r="BJ79" s="602"/>
    </row>
    <row r="80" spans="1:65" ht="65.25" hidden="1" customHeight="1">
      <c r="A80" s="135">
        <v>214</v>
      </c>
      <c r="B80" s="143">
        <v>46169.996284722198</v>
      </c>
      <c r="C80" s="143">
        <v>46169.997106481504</v>
      </c>
      <c r="D80" s="135" t="s">
        <v>485</v>
      </c>
      <c r="E80" s="135" t="s">
        <v>486</v>
      </c>
      <c r="F80" s="135" t="s">
        <v>3169</v>
      </c>
      <c r="G80" s="135" t="s">
        <v>2198</v>
      </c>
      <c r="H80" s="135" t="s">
        <v>159</v>
      </c>
      <c r="I80" s="135" t="s">
        <v>208</v>
      </c>
      <c r="J80" s="157" t="s">
        <v>209</v>
      </c>
      <c r="K80" s="135" t="s">
        <v>3170</v>
      </c>
      <c r="L80" s="143" t="s">
        <v>57</v>
      </c>
      <c r="M80" s="143">
        <v>46239</v>
      </c>
      <c r="N80" s="135" t="s">
        <v>15</v>
      </c>
      <c r="O80" s="135">
        <v>0</v>
      </c>
      <c r="P80" s="135">
        <v>0</v>
      </c>
      <c r="Q80" s="157" t="s">
        <v>111</v>
      </c>
      <c r="R80" s="135" t="s">
        <v>2200</v>
      </c>
      <c r="S80" s="135" t="s">
        <v>2201</v>
      </c>
      <c r="T80" s="135" t="s">
        <v>3166</v>
      </c>
      <c r="U80" s="157" t="s">
        <v>41</v>
      </c>
      <c r="V80" s="135" t="s">
        <v>36</v>
      </c>
      <c r="W80" s="135" t="s">
        <v>14</v>
      </c>
      <c r="X80" s="157" t="s">
        <v>28</v>
      </c>
      <c r="Y80" s="135" t="s">
        <v>3141</v>
      </c>
      <c r="Z80" s="135" t="s">
        <v>3171</v>
      </c>
      <c r="AA80" s="198">
        <v>1.2</v>
      </c>
      <c r="AB80" s="184" t="s">
        <v>56</v>
      </c>
      <c r="AC80" s="147" t="s">
        <v>498</v>
      </c>
      <c r="AD80" s="151">
        <v>46170</v>
      </c>
      <c r="AE80" s="147" t="s">
        <v>3</v>
      </c>
      <c r="AF80" s="151">
        <v>46184</v>
      </c>
      <c r="AG80" s="151">
        <v>46198</v>
      </c>
      <c r="AH80" s="147">
        <v>1</v>
      </c>
      <c r="AI80" s="148">
        <v>1000</v>
      </c>
      <c r="AJ80" s="149">
        <v>3550</v>
      </c>
      <c r="AK80" s="150"/>
      <c r="AL80" s="149" t="s">
        <v>592</v>
      </c>
      <c r="AM80" s="147" t="s">
        <v>535</v>
      </c>
      <c r="AN80" s="147"/>
      <c r="AO80" s="147" t="s">
        <v>2102</v>
      </c>
      <c r="AP80" s="147" t="s">
        <v>3172</v>
      </c>
      <c r="AQ80" s="225"/>
      <c r="AR80" s="225"/>
      <c r="AS80" s="225"/>
      <c r="AT80" s="232" t="s">
        <v>510</v>
      </c>
      <c r="AU80" s="225"/>
      <c r="AV80" s="225"/>
      <c r="AW80" s="225"/>
      <c r="AX80" s="225"/>
      <c r="AY80" s="225"/>
      <c r="AZ80" s="225"/>
      <c r="BA80" s="225"/>
      <c r="BB80" s="151" t="s">
        <v>174</v>
      </c>
      <c r="BC80" s="147"/>
      <c r="BD80" s="147" t="s">
        <v>14</v>
      </c>
      <c r="BE80" s="147" t="s">
        <v>3137</v>
      </c>
      <c r="BF80" s="166">
        <v>46204</v>
      </c>
      <c r="BG80" s="166">
        <v>46325</v>
      </c>
      <c r="BH80" s="85"/>
      <c r="BI80" s="283"/>
      <c r="BJ80" s="602"/>
    </row>
    <row r="81" spans="1:65" ht="65.25" customHeight="1">
      <c r="A81" s="135">
        <v>187</v>
      </c>
      <c r="B81" s="143">
        <v>46169.536921296298</v>
      </c>
      <c r="C81" s="143">
        <v>46169.538877314801</v>
      </c>
      <c r="D81" s="135" t="s">
        <v>2195</v>
      </c>
      <c r="E81" s="135" t="s">
        <v>2196</v>
      </c>
      <c r="F81" s="135" t="s">
        <v>3173</v>
      </c>
      <c r="G81" s="135" t="s">
        <v>2198</v>
      </c>
      <c r="H81" s="135" t="s">
        <v>159</v>
      </c>
      <c r="I81" s="135" t="s">
        <v>208</v>
      </c>
      <c r="J81" s="157" t="s">
        <v>209</v>
      </c>
      <c r="K81" s="135" t="s">
        <v>3174</v>
      </c>
      <c r="L81" s="143" t="s">
        <v>57</v>
      </c>
      <c r="M81" s="143">
        <v>46239</v>
      </c>
      <c r="N81" s="135" t="s">
        <v>15</v>
      </c>
      <c r="O81" s="135">
        <v>0</v>
      </c>
      <c r="P81" s="135">
        <v>0</v>
      </c>
      <c r="Q81" s="157" t="s">
        <v>111</v>
      </c>
      <c r="R81" s="135" t="s">
        <v>2200</v>
      </c>
      <c r="S81" s="135" t="s">
        <v>2201</v>
      </c>
      <c r="T81" s="135" t="s">
        <v>2201</v>
      </c>
      <c r="U81" s="157" t="s">
        <v>41</v>
      </c>
      <c r="V81" s="135" t="s">
        <v>36</v>
      </c>
      <c r="W81" s="135" t="s">
        <v>14</v>
      </c>
      <c r="X81" s="157" t="s">
        <v>28</v>
      </c>
      <c r="Y81" s="135" t="s">
        <v>3175</v>
      </c>
      <c r="Z81" s="135" t="s">
        <v>3176</v>
      </c>
      <c r="AA81" s="198">
        <v>1.2</v>
      </c>
      <c r="AB81" s="147" t="s">
        <v>58</v>
      </c>
      <c r="AC81" s="147" t="s">
        <v>498</v>
      </c>
      <c r="AD81" s="151">
        <v>46170</v>
      </c>
      <c r="AE81" s="147" t="s">
        <v>3</v>
      </c>
      <c r="AF81" s="151">
        <v>46181</v>
      </c>
      <c r="AG81" s="151">
        <v>46195</v>
      </c>
      <c r="AH81" s="147">
        <v>2</v>
      </c>
      <c r="AI81" s="148"/>
      <c r="AJ81" s="149">
        <v>0</v>
      </c>
      <c r="AK81" s="150"/>
      <c r="AL81" s="149" t="s">
        <v>534</v>
      </c>
      <c r="AM81" s="147" t="s">
        <v>535</v>
      </c>
      <c r="AN81" s="147" t="s">
        <v>15</v>
      </c>
      <c r="AO81" s="147" t="s">
        <v>2102</v>
      </c>
      <c r="AP81" s="147" t="s">
        <v>3177</v>
      </c>
      <c r="AQ81" s="225"/>
      <c r="AR81" s="225"/>
      <c r="AS81" s="225"/>
      <c r="AT81" s="232" t="s">
        <v>510</v>
      </c>
      <c r="AU81" s="225"/>
      <c r="AV81" s="225"/>
      <c r="AW81" s="225"/>
      <c r="AX81" s="225"/>
      <c r="AY81" s="225"/>
      <c r="AZ81" s="225"/>
      <c r="BA81" s="225"/>
      <c r="BB81" s="151" t="s">
        <v>174</v>
      </c>
      <c r="BC81" s="147"/>
      <c r="BD81" s="147" t="s">
        <v>14</v>
      </c>
      <c r="BE81" s="147" t="s">
        <v>3137</v>
      </c>
      <c r="BF81" s="166">
        <v>46296</v>
      </c>
      <c r="BG81" s="166">
        <v>46356</v>
      </c>
      <c r="BH81" s="85"/>
      <c r="BI81" s="283"/>
      <c r="BJ81" s="602"/>
    </row>
    <row r="82" spans="1:65" ht="65.25" hidden="1" customHeight="1">
      <c r="A82" s="135">
        <v>194</v>
      </c>
      <c r="B82" s="143">
        <v>46169.667824074102</v>
      </c>
      <c r="C82" s="143">
        <v>46169.671122685198</v>
      </c>
      <c r="D82" s="135" t="s">
        <v>3127</v>
      </c>
      <c r="E82" s="135" t="s">
        <v>3128</v>
      </c>
      <c r="F82" s="135" t="s">
        <v>3178</v>
      </c>
      <c r="G82" s="135" t="s">
        <v>3130</v>
      </c>
      <c r="H82" s="135" t="s">
        <v>159</v>
      </c>
      <c r="I82" s="135" t="s">
        <v>208</v>
      </c>
      <c r="J82" s="157" t="s">
        <v>3179</v>
      </c>
      <c r="K82" s="135" t="s">
        <v>3180</v>
      </c>
      <c r="L82" s="143" t="s">
        <v>57</v>
      </c>
      <c r="M82" s="143">
        <v>46235</v>
      </c>
      <c r="N82" s="135" t="s">
        <v>15</v>
      </c>
      <c r="O82" s="135">
        <v>0</v>
      </c>
      <c r="P82" s="135">
        <v>0</v>
      </c>
      <c r="Q82" s="157" t="s">
        <v>111</v>
      </c>
      <c r="R82" s="135" t="s">
        <v>3133</v>
      </c>
      <c r="S82" s="135" t="s">
        <v>2201</v>
      </c>
      <c r="T82" s="135" t="s">
        <v>3181</v>
      </c>
      <c r="U82" s="157" t="s">
        <v>41</v>
      </c>
      <c r="V82" s="135" t="s">
        <v>36</v>
      </c>
      <c r="W82" s="135" t="s">
        <v>14</v>
      </c>
      <c r="X82" s="157" t="s">
        <v>28</v>
      </c>
      <c r="Y82" s="135" t="s">
        <v>3135</v>
      </c>
      <c r="Z82" s="135" t="s">
        <v>3182</v>
      </c>
      <c r="AA82" s="198">
        <v>1.2</v>
      </c>
      <c r="AB82" s="165" t="s">
        <v>70</v>
      </c>
      <c r="AC82" s="147" t="s">
        <v>498</v>
      </c>
      <c r="AD82" s="151">
        <v>46170</v>
      </c>
      <c r="AE82" s="147" t="s">
        <v>3</v>
      </c>
      <c r="AF82" s="151">
        <v>46178</v>
      </c>
      <c r="AG82" s="151">
        <v>46192</v>
      </c>
      <c r="AH82" s="147">
        <v>4</v>
      </c>
      <c r="AI82" s="148"/>
      <c r="AJ82" s="149">
        <v>70000</v>
      </c>
      <c r="AK82" s="150" t="s">
        <v>3183</v>
      </c>
      <c r="AL82" s="149" t="s">
        <v>1226</v>
      </c>
      <c r="AM82" s="147" t="s">
        <v>535</v>
      </c>
      <c r="AN82" s="147" t="s">
        <v>494</v>
      </c>
      <c r="AO82" s="147" t="s">
        <v>964</v>
      </c>
      <c r="AP82" s="147"/>
      <c r="AQ82" s="225"/>
      <c r="AR82" s="225"/>
      <c r="AS82" s="225"/>
      <c r="AT82" s="232" t="s">
        <v>510</v>
      </c>
      <c r="AU82" s="225"/>
      <c r="AV82" s="225"/>
      <c r="AW82" s="225"/>
      <c r="AX82" s="225"/>
      <c r="AY82" s="225"/>
      <c r="AZ82" s="225"/>
      <c r="BA82" s="225"/>
      <c r="BB82" s="151" t="s">
        <v>174</v>
      </c>
      <c r="BC82" s="147"/>
      <c r="BD82" s="147" t="s">
        <v>14</v>
      </c>
      <c r="BE82" s="147" t="s">
        <v>3137</v>
      </c>
      <c r="BF82" s="166">
        <v>46251</v>
      </c>
      <c r="BG82" s="166">
        <v>46339</v>
      </c>
      <c r="BH82" s="85"/>
      <c r="BI82" s="283"/>
      <c r="BJ82" s="602"/>
    </row>
    <row r="83" spans="1:65" ht="65.25" hidden="1" customHeight="1">
      <c r="A83" s="135">
        <v>212</v>
      </c>
      <c r="B83" s="143">
        <v>46169.993784722203</v>
      </c>
      <c r="C83" s="143">
        <v>46169.995497685202</v>
      </c>
      <c r="D83" s="135" t="s">
        <v>485</v>
      </c>
      <c r="E83" s="135" t="s">
        <v>486</v>
      </c>
      <c r="F83" s="135" t="s">
        <v>3184</v>
      </c>
      <c r="G83" s="135" t="s">
        <v>2198</v>
      </c>
      <c r="H83" s="135" t="s">
        <v>159</v>
      </c>
      <c r="I83" s="135" t="s">
        <v>208</v>
      </c>
      <c r="J83" s="157" t="s">
        <v>209</v>
      </c>
      <c r="K83" s="135" t="s">
        <v>3185</v>
      </c>
      <c r="L83" s="143" t="s">
        <v>57</v>
      </c>
      <c r="M83" s="143">
        <v>46178</v>
      </c>
      <c r="N83" s="135" t="s">
        <v>15</v>
      </c>
      <c r="O83" s="135">
        <v>0</v>
      </c>
      <c r="P83" s="135">
        <v>0</v>
      </c>
      <c r="Q83" s="157" t="s">
        <v>111</v>
      </c>
      <c r="R83" s="135" t="s">
        <v>2200</v>
      </c>
      <c r="S83" s="135" t="s">
        <v>2201</v>
      </c>
      <c r="T83" s="135" t="s">
        <v>3166</v>
      </c>
      <c r="U83" s="157" t="s">
        <v>41</v>
      </c>
      <c r="V83" s="135" t="s">
        <v>36</v>
      </c>
      <c r="W83" s="135" t="s">
        <v>14</v>
      </c>
      <c r="X83" s="157" t="s">
        <v>28</v>
      </c>
      <c r="Y83" s="135" t="s">
        <v>3141</v>
      </c>
      <c r="Z83" s="135" t="s">
        <v>3186</v>
      </c>
      <c r="AA83" s="198">
        <v>1.2</v>
      </c>
      <c r="AB83" s="184" t="s">
        <v>56</v>
      </c>
      <c r="AC83" s="147" t="s">
        <v>498</v>
      </c>
      <c r="AD83" s="151">
        <v>46170</v>
      </c>
      <c r="AE83" s="147" t="s">
        <v>3</v>
      </c>
      <c r="AF83" s="151">
        <v>46184</v>
      </c>
      <c r="AG83" s="151">
        <v>46198</v>
      </c>
      <c r="AH83" s="147">
        <v>2</v>
      </c>
      <c r="AI83" s="148"/>
      <c r="AJ83" s="149">
        <v>13312</v>
      </c>
      <c r="AK83" s="150" t="s">
        <v>3187</v>
      </c>
      <c r="AL83" s="149" t="s">
        <v>592</v>
      </c>
      <c r="AM83" s="147" t="s">
        <v>535</v>
      </c>
      <c r="AN83" s="147"/>
      <c r="AO83" s="147" t="s">
        <v>2102</v>
      </c>
      <c r="AP83" s="147"/>
      <c r="AQ83" s="225"/>
      <c r="AR83" s="225"/>
      <c r="AS83" s="225"/>
      <c r="AT83" s="232" t="s">
        <v>510</v>
      </c>
      <c r="AU83" s="225"/>
      <c r="AV83" s="225"/>
      <c r="AW83" s="225"/>
      <c r="AX83" s="225"/>
      <c r="AY83" s="225"/>
      <c r="AZ83" s="225"/>
      <c r="BA83" s="225"/>
      <c r="BB83" s="151" t="s">
        <v>174</v>
      </c>
      <c r="BC83" s="147"/>
      <c r="BD83" s="147" t="s">
        <v>14</v>
      </c>
      <c r="BE83" s="147" t="s">
        <v>3137</v>
      </c>
      <c r="BF83" s="166">
        <v>46321</v>
      </c>
      <c r="BG83" s="166">
        <v>46346</v>
      </c>
      <c r="BH83" s="85"/>
      <c r="BI83" s="283"/>
      <c r="BJ83" s="602"/>
    </row>
    <row r="84" spans="1:65" ht="65.25" hidden="1" customHeight="1">
      <c r="A84" s="135">
        <v>215</v>
      </c>
      <c r="B84" s="143">
        <v>46169.997152777803</v>
      </c>
      <c r="C84" s="143">
        <v>46169.999085648102</v>
      </c>
      <c r="D84" s="135" t="s">
        <v>485</v>
      </c>
      <c r="E84" s="135" t="s">
        <v>486</v>
      </c>
      <c r="F84" s="135" t="s">
        <v>3188</v>
      </c>
      <c r="G84" s="135" t="s">
        <v>2198</v>
      </c>
      <c r="H84" s="135" t="s">
        <v>159</v>
      </c>
      <c r="I84" s="135" t="s">
        <v>208</v>
      </c>
      <c r="J84" s="157" t="s">
        <v>209</v>
      </c>
      <c r="K84" s="135" t="s">
        <v>3189</v>
      </c>
      <c r="L84" s="143" t="s">
        <v>57</v>
      </c>
      <c r="M84" s="143">
        <v>46178</v>
      </c>
      <c r="N84" s="135" t="s">
        <v>15</v>
      </c>
      <c r="O84" s="135">
        <v>0</v>
      </c>
      <c r="P84" s="135">
        <v>0</v>
      </c>
      <c r="Q84" s="157" t="s">
        <v>111</v>
      </c>
      <c r="R84" s="135" t="s">
        <v>2200</v>
      </c>
      <c r="S84" s="135" t="s">
        <v>2201</v>
      </c>
      <c r="T84" s="135" t="s">
        <v>3140</v>
      </c>
      <c r="U84" s="157" t="s">
        <v>43</v>
      </c>
      <c r="V84" s="135" t="s">
        <v>36</v>
      </c>
      <c r="W84" s="135" t="s">
        <v>14</v>
      </c>
      <c r="X84" s="157" t="s">
        <v>28</v>
      </c>
      <c r="Y84" s="135" t="s">
        <v>3141</v>
      </c>
      <c r="Z84" s="135" t="s">
        <v>3190</v>
      </c>
      <c r="AA84" s="198">
        <v>1.05</v>
      </c>
      <c r="AB84" s="184" t="s">
        <v>56</v>
      </c>
      <c r="AC84" s="147" t="s">
        <v>498</v>
      </c>
      <c r="AD84" s="151">
        <v>46170</v>
      </c>
      <c r="AE84" s="147" t="s">
        <v>2</v>
      </c>
      <c r="AF84" s="151">
        <v>46184</v>
      </c>
      <c r="AG84" s="151">
        <v>46212</v>
      </c>
      <c r="AH84" s="147">
        <v>3</v>
      </c>
      <c r="AI84" s="148"/>
      <c r="AJ84" s="149">
        <v>58176</v>
      </c>
      <c r="AK84" s="150" t="s">
        <v>3191</v>
      </c>
      <c r="AL84" s="149" t="s">
        <v>592</v>
      </c>
      <c r="AM84" s="147" t="s">
        <v>535</v>
      </c>
      <c r="AN84" s="147"/>
      <c r="AO84" s="147" t="s">
        <v>2102</v>
      </c>
      <c r="AP84" s="147" t="s">
        <v>3192</v>
      </c>
      <c r="AQ84" s="225"/>
      <c r="AR84" s="225"/>
      <c r="AS84" s="225"/>
      <c r="AT84" s="232" t="s">
        <v>510</v>
      </c>
      <c r="AU84" s="225"/>
      <c r="AV84" s="225"/>
      <c r="AW84" s="225"/>
      <c r="AX84" s="225"/>
      <c r="AY84" s="225"/>
      <c r="AZ84" s="225"/>
      <c r="BA84" s="225"/>
      <c r="BB84" s="151" t="s">
        <v>174</v>
      </c>
      <c r="BC84" s="147"/>
      <c r="BD84" s="147" t="s">
        <v>14</v>
      </c>
      <c r="BE84" s="147" t="s">
        <v>3137</v>
      </c>
      <c r="BF84" s="166">
        <v>46279</v>
      </c>
      <c r="BG84" s="166">
        <v>46367</v>
      </c>
      <c r="BH84" s="85"/>
      <c r="BI84" s="283"/>
      <c r="BJ84" s="602"/>
    </row>
    <row r="85" spans="1:65" ht="65.25" hidden="1" customHeight="1">
      <c r="A85" s="135">
        <v>218</v>
      </c>
      <c r="B85" s="143">
        <v>46170.001956018503</v>
      </c>
      <c r="C85" s="143">
        <v>46170.004374999997</v>
      </c>
      <c r="D85" s="135" t="s">
        <v>485</v>
      </c>
      <c r="E85" s="135" t="s">
        <v>486</v>
      </c>
      <c r="F85" s="135" t="s">
        <v>3193</v>
      </c>
      <c r="G85" s="135" t="s">
        <v>2198</v>
      </c>
      <c r="H85" s="135" t="s">
        <v>159</v>
      </c>
      <c r="I85" s="135" t="s">
        <v>208</v>
      </c>
      <c r="J85" s="157" t="s">
        <v>209</v>
      </c>
      <c r="K85" s="135" t="s">
        <v>3194</v>
      </c>
      <c r="L85" s="143" t="s">
        <v>57</v>
      </c>
      <c r="M85" s="143">
        <v>46209</v>
      </c>
      <c r="N85" s="135" t="s">
        <v>15</v>
      </c>
      <c r="O85" s="135">
        <v>0</v>
      </c>
      <c r="P85" s="135">
        <v>0</v>
      </c>
      <c r="Q85" s="157" t="s">
        <v>111</v>
      </c>
      <c r="R85" s="135" t="s">
        <v>2200</v>
      </c>
      <c r="S85" s="135" t="s">
        <v>2201</v>
      </c>
      <c r="T85" s="135" t="s">
        <v>2201</v>
      </c>
      <c r="U85" s="157" t="s">
        <v>41</v>
      </c>
      <c r="V85" s="135" t="s">
        <v>36</v>
      </c>
      <c r="W85" s="135" t="s">
        <v>14</v>
      </c>
      <c r="X85" s="157" t="s">
        <v>28</v>
      </c>
      <c r="Y85" s="135" t="s">
        <v>3141</v>
      </c>
      <c r="Z85" s="135" t="s">
        <v>3195</v>
      </c>
      <c r="AA85" s="198">
        <v>1.2</v>
      </c>
      <c r="AB85" s="184" t="s">
        <v>56</v>
      </c>
      <c r="AC85" s="147" t="s">
        <v>498</v>
      </c>
      <c r="AD85" s="151">
        <v>46170</v>
      </c>
      <c r="AE85" s="147" t="s">
        <v>3</v>
      </c>
      <c r="AF85" s="151">
        <v>46184</v>
      </c>
      <c r="AG85" s="151">
        <v>46198</v>
      </c>
      <c r="AH85" s="147">
        <v>2</v>
      </c>
      <c r="AI85" s="148">
        <v>4518</v>
      </c>
      <c r="AJ85" s="149" t="s">
        <v>3196</v>
      </c>
      <c r="AK85" s="150"/>
      <c r="AL85" s="149" t="s">
        <v>592</v>
      </c>
      <c r="AM85" s="147" t="s">
        <v>535</v>
      </c>
      <c r="AN85" s="147"/>
      <c r="AO85" s="147" t="s">
        <v>2102</v>
      </c>
      <c r="AP85" s="147" t="s">
        <v>3197</v>
      </c>
      <c r="AQ85" s="225"/>
      <c r="AR85" s="225"/>
      <c r="AS85" s="225"/>
      <c r="AT85" s="232" t="s">
        <v>510</v>
      </c>
      <c r="AU85" s="225"/>
      <c r="AV85" s="225"/>
      <c r="AW85" s="225"/>
      <c r="AX85" s="225"/>
      <c r="AY85" s="225"/>
      <c r="AZ85" s="225"/>
      <c r="BA85" s="225"/>
      <c r="BB85" s="151" t="s">
        <v>174</v>
      </c>
      <c r="BC85" s="147" t="s">
        <v>3198</v>
      </c>
      <c r="BD85" s="147" t="s">
        <v>14</v>
      </c>
      <c r="BE85" s="147" t="s">
        <v>3137</v>
      </c>
      <c r="BF85" s="166">
        <v>46233</v>
      </c>
      <c r="BG85" s="166">
        <v>46325</v>
      </c>
      <c r="BH85" s="85"/>
      <c r="BI85" s="283"/>
      <c r="BJ85" s="602"/>
    </row>
    <row r="86" spans="1:65" ht="65.25" hidden="1" customHeight="1">
      <c r="A86" s="135">
        <v>299</v>
      </c>
      <c r="B86" s="143">
        <v>46220.670648148203</v>
      </c>
      <c r="C86" s="143">
        <v>46220.671979166698</v>
      </c>
      <c r="D86" s="135" t="s">
        <v>236</v>
      </c>
      <c r="E86" s="135" t="s">
        <v>237</v>
      </c>
      <c r="F86" s="135" t="s">
        <v>3199</v>
      </c>
      <c r="G86" s="135" t="s">
        <v>3200</v>
      </c>
      <c r="H86" s="135" t="s">
        <v>134</v>
      </c>
      <c r="I86" s="135" t="s">
        <v>240</v>
      </c>
      <c r="J86" s="157" t="s">
        <v>3201</v>
      </c>
      <c r="K86" s="135" t="s">
        <v>3202</v>
      </c>
      <c r="L86" s="135" t="s">
        <v>63</v>
      </c>
      <c r="M86" s="143">
        <v>46234</v>
      </c>
      <c r="N86" s="135" t="s">
        <v>15</v>
      </c>
      <c r="O86" s="135">
        <v>0</v>
      </c>
      <c r="P86" s="135">
        <v>0</v>
      </c>
      <c r="Q86" s="157" t="s">
        <v>111</v>
      </c>
      <c r="R86" s="135" t="s">
        <v>3203</v>
      </c>
      <c r="S86" s="135" t="s">
        <v>3204</v>
      </c>
      <c r="T86" s="135" t="s">
        <v>3205</v>
      </c>
      <c r="U86" s="157" t="s">
        <v>44</v>
      </c>
      <c r="V86" s="135" t="s">
        <v>36</v>
      </c>
      <c r="W86" s="135" t="s">
        <v>15</v>
      </c>
      <c r="X86" s="157" t="s">
        <v>28</v>
      </c>
      <c r="Y86" s="135" t="s">
        <v>3206</v>
      </c>
      <c r="Z86" s="135" t="s">
        <v>3207</v>
      </c>
      <c r="AA86" s="198">
        <v>0.6</v>
      </c>
      <c r="AB86" s="147" t="s">
        <v>62</v>
      </c>
      <c r="AC86" s="147" t="s">
        <v>498</v>
      </c>
      <c r="AD86" s="151">
        <v>46223</v>
      </c>
      <c r="AE86" s="147" t="s">
        <v>3</v>
      </c>
      <c r="AF86" s="151">
        <v>46219</v>
      </c>
      <c r="AG86" s="151">
        <v>46233</v>
      </c>
      <c r="AH86" s="147" t="s">
        <v>1245</v>
      </c>
      <c r="AI86" s="148">
        <v>0</v>
      </c>
      <c r="AJ86" s="149">
        <v>0</v>
      </c>
      <c r="AK86" s="150" t="s">
        <v>3208</v>
      </c>
      <c r="AL86" s="149" t="s">
        <v>592</v>
      </c>
      <c r="AM86" s="147" t="s">
        <v>825</v>
      </c>
      <c r="AN86" s="147">
        <v>0</v>
      </c>
      <c r="AO86" s="147" t="s">
        <v>2102</v>
      </c>
      <c r="AP86" s="147" t="s">
        <v>3209</v>
      </c>
      <c r="AQ86" s="225"/>
      <c r="AR86" s="225"/>
      <c r="AS86" s="225"/>
      <c r="AT86" s="232" t="s">
        <v>510</v>
      </c>
      <c r="AU86" s="225"/>
      <c r="AV86" s="225"/>
      <c r="AW86" s="225"/>
      <c r="AX86" s="225"/>
      <c r="AY86" s="225"/>
      <c r="AZ86" s="225"/>
      <c r="BA86" s="225"/>
      <c r="BB86" s="151" t="s">
        <v>2725</v>
      </c>
      <c r="BC86" s="147" t="s">
        <v>3210</v>
      </c>
      <c r="BD86" s="147"/>
      <c r="BE86" s="147"/>
      <c r="BF86" s="166">
        <v>46219</v>
      </c>
      <c r="BG86" s="166">
        <v>46248</v>
      </c>
      <c r="BH86" s="85" t="s">
        <v>536</v>
      </c>
      <c r="BI86" s="283"/>
      <c r="BJ86" s="602"/>
    </row>
    <row r="87" spans="1:65" ht="65.25" hidden="1" customHeight="1">
      <c r="A87" s="135">
        <v>201</v>
      </c>
      <c r="B87" s="143">
        <v>46169.649259259299</v>
      </c>
      <c r="C87" s="143">
        <v>46169.741365740701</v>
      </c>
      <c r="D87" s="135" t="s">
        <v>2195</v>
      </c>
      <c r="E87" s="135" t="s">
        <v>2196</v>
      </c>
      <c r="F87" s="135" t="s">
        <v>3211</v>
      </c>
      <c r="G87" s="135" t="s">
        <v>3212</v>
      </c>
      <c r="H87" s="135" t="s">
        <v>159</v>
      </c>
      <c r="I87" s="135" t="s">
        <v>208</v>
      </c>
      <c r="J87" s="157" t="s">
        <v>209</v>
      </c>
      <c r="K87" s="135" t="s">
        <v>3213</v>
      </c>
      <c r="L87" s="143" t="s">
        <v>57</v>
      </c>
      <c r="M87" s="143">
        <v>46387</v>
      </c>
      <c r="N87" s="135" t="s">
        <v>15</v>
      </c>
      <c r="O87" s="135">
        <v>0</v>
      </c>
      <c r="P87" s="135">
        <v>0</v>
      </c>
      <c r="Q87" s="157" t="s">
        <v>111</v>
      </c>
      <c r="R87" s="135" t="s">
        <v>3214</v>
      </c>
      <c r="S87" s="135" t="s">
        <v>3215</v>
      </c>
      <c r="T87" s="135" t="s">
        <v>3215</v>
      </c>
      <c r="U87" s="157" t="s">
        <v>41</v>
      </c>
      <c r="V87" s="135" t="s">
        <v>36</v>
      </c>
      <c r="W87" s="135" t="s">
        <v>14</v>
      </c>
      <c r="X87" s="157" t="s">
        <v>28</v>
      </c>
      <c r="Y87" s="135" t="s">
        <v>3175</v>
      </c>
      <c r="Z87" s="135" t="s">
        <v>3216</v>
      </c>
      <c r="AA87" s="198">
        <v>1.2</v>
      </c>
      <c r="AB87" s="165" t="s">
        <v>56</v>
      </c>
      <c r="AC87" s="147"/>
      <c r="AD87" s="151"/>
      <c r="AE87" s="147"/>
      <c r="AF87" s="151"/>
      <c r="AG87" s="151"/>
      <c r="AH87" s="147"/>
      <c r="AI87" s="148"/>
      <c r="AJ87" s="149"/>
      <c r="AK87" s="150"/>
      <c r="AL87" s="149"/>
      <c r="AM87" s="147" t="s">
        <v>535</v>
      </c>
      <c r="AN87" s="147"/>
      <c r="AO87" s="147"/>
      <c r="AP87" s="147"/>
      <c r="AQ87" s="225"/>
      <c r="AR87" s="225"/>
      <c r="AS87" s="225"/>
      <c r="AT87" s="232"/>
      <c r="AU87" s="225"/>
      <c r="AV87" s="225"/>
      <c r="AW87" s="225"/>
      <c r="AX87" s="225"/>
      <c r="AY87" s="225"/>
      <c r="AZ87" s="225"/>
      <c r="BA87" s="225"/>
      <c r="BB87" s="151"/>
      <c r="BC87" s="147"/>
      <c r="BD87" s="147"/>
      <c r="BE87" s="147"/>
      <c r="BF87" s="344">
        <v>46205</v>
      </c>
      <c r="BG87" s="344">
        <v>46286</v>
      </c>
      <c r="BH87" s="85"/>
      <c r="BI87" s="283"/>
      <c r="BJ87" s="602"/>
    </row>
    <row r="88" spans="1:65" ht="65.25" hidden="1" customHeight="1">
      <c r="A88" s="135">
        <v>202</v>
      </c>
      <c r="B88" s="143">
        <v>46169.741724537002</v>
      </c>
      <c r="C88" s="143">
        <v>46169.745104166701</v>
      </c>
      <c r="D88" s="135" t="s">
        <v>2195</v>
      </c>
      <c r="E88" s="135" t="s">
        <v>2196</v>
      </c>
      <c r="F88" s="135" t="s">
        <v>3217</v>
      </c>
      <c r="G88" s="135" t="s">
        <v>3212</v>
      </c>
      <c r="H88" s="135" t="s">
        <v>159</v>
      </c>
      <c r="I88" s="135" t="s">
        <v>208</v>
      </c>
      <c r="J88" s="157" t="s">
        <v>3151</v>
      </c>
      <c r="K88" s="135" t="s">
        <v>3218</v>
      </c>
      <c r="L88" s="143" t="s">
        <v>57</v>
      </c>
      <c r="M88" s="143">
        <v>46387</v>
      </c>
      <c r="N88" s="135" t="s">
        <v>15</v>
      </c>
      <c r="O88" s="135">
        <v>0</v>
      </c>
      <c r="P88" s="135">
        <v>0</v>
      </c>
      <c r="Q88" s="157" t="s">
        <v>111</v>
      </c>
      <c r="R88" s="135" t="s">
        <v>3214</v>
      </c>
      <c r="S88" s="135" t="s">
        <v>3215</v>
      </c>
      <c r="T88" s="135" t="s">
        <v>3219</v>
      </c>
      <c r="U88" s="157" t="s">
        <v>41</v>
      </c>
      <c r="V88" s="135" t="s">
        <v>36</v>
      </c>
      <c r="W88" s="135" t="s">
        <v>14</v>
      </c>
      <c r="X88" s="157" t="s">
        <v>28</v>
      </c>
      <c r="Y88" s="135" t="s">
        <v>3175</v>
      </c>
      <c r="Z88" s="135" t="s">
        <v>3220</v>
      </c>
      <c r="AA88" s="198">
        <v>1.2</v>
      </c>
      <c r="AB88" s="165" t="s">
        <v>56</v>
      </c>
      <c r="AC88" s="147"/>
      <c r="AD88" s="151"/>
      <c r="AE88" s="147"/>
      <c r="AF88" s="151"/>
      <c r="AG88" s="151"/>
      <c r="AH88" s="147"/>
      <c r="AI88" s="148"/>
      <c r="AJ88" s="149"/>
      <c r="AK88" s="150"/>
      <c r="AL88" s="149"/>
      <c r="AM88" s="147" t="s">
        <v>535</v>
      </c>
      <c r="AN88" s="147"/>
      <c r="AO88" s="147"/>
      <c r="AP88" s="147"/>
      <c r="AQ88" s="225"/>
      <c r="AR88" s="225"/>
      <c r="AS88" s="225"/>
      <c r="AT88" s="232"/>
      <c r="AU88" s="225"/>
      <c r="AV88" s="225"/>
      <c r="AW88" s="225"/>
      <c r="AX88" s="225"/>
      <c r="AY88" s="225"/>
      <c r="AZ88" s="225"/>
      <c r="BA88" s="225"/>
      <c r="BB88" s="151"/>
      <c r="BC88" s="147"/>
      <c r="BD88" s="147"/>
      <c r="BE88" s="147"/>
      <c r="BF88" s="344">
        <v>46209</v>
      </c>
      <c r="BG88" s="344">
        <v>46286</v>
      </c>
      <c r="BH88" s="85"/>
      <c r="BI88" s="283"/>
      <c r="BJ88" s="602"/>
    </row>
    <row r="89" spans="1:65" ht="65.25" hidden="1" customHeight="1">
      <c r="A89" s="135">
        <v>203</v>
      </c>
      <c r="B89" s="143">
        <v>46169.747037036999</v>
      </c>
      <c r="C89" s="143">
        <v>46169.749363425901</v>
      </c>
      <c r="D89" s="135" t="s">
        <v>2195</v>
      </c>
      <c r="E89" s="135" t="s">
        <v>2196</v>
      </c>
      <c r="F89" s="135" t="s">
        <v>3221</v>
      </c>
      <c r="G89" s="135" t="s">
        <v>3212</v>
      </c>
      <c r="H89" s="135" t="s">
        <v>159</v>
      </c>
      <c r="I89" s="135" t="s">
        <v>208</v>
      </c>
      <c r="J89" s="157" t="s">
        <v>209</v>
      </c>
      <c r="K89" s="135" t="s">
        <v>3222</v>
      </c>
      <c r="L89" s="143" t="s">
        <v>57</v>
      </c>
      <c r="M89" s="143">
        <v>46387</v>
      </c>
      <c r="N89" s="135" t="s">
        <v>15</v>
      </c>
      <c r="O89" s="135">
        <v>0</v>
      </c>
      <c r="P89" s="135">
        <v>0</v>
      </c>
      <c r="Q89" s="157" t="s">
        <v>111</v>
      </c>
      <c r="R89" s="135" t="s">
        <v>3214</v>
      </c>
      <c r="S89" s="135" t="s">
        <v>3215</v>
      </c>
      <c r="T89" s="135" t="s">
        <v>3219</v>
      </c>
      <c r="U89" s="157" t="s">
        <v>41</v>
      </c>
      <c r="V89" s="135" t="s">
        <v>36</v>
      </c>
      <c r="W89" s="135" t="s">
        <v>14</v>
      </c>
      <c r="X89" s="157" t="s">
        <v>28</v>
      </c>
      <c r="Y89" s="135" t="s">
        <v>3175</v>
      </c>
      <c r="Z89" s="135" t="s">
        <v>3223</v>
      </c>
      <c r="AA89" s="198">
        <v>1.2</v>
      </c>
      <c r="AB89" s="165" t="s">
        <v>56</v>
      </c>
      <c r="AC89" s="147"/>
      <c r="AD89" s="151"/>
      <c r="AE89" s="147"/>
      <c r="AF89" s="151"/>
      <c r="AG89" s="151"/>
      <c r="AH89" s="147"/>
      <c r="AI89" s="148"/>
      <c r="AJ89" s="149"/>
      <c r="AK89" s="150"/>
      <c r="AL89" s="149"/>
      <c r="AM89" s="147" t="s">
        <v>535</v>
      </c>
      <c r="AN89" s="147"/>
      <c r="AO89" s="147"/>
      <c r="AP89" s="147"/>
      <c r="AQ89" s="225"/>
      <c r="AR89" s="225"/>
      <c r="AS89" s="225"/>
      <c r="AT89" s="232"/>
      <c r="AU89" s="225"/>
      <c r="AV89" s="225"/>
      <c r="AW89" s="225"/>
      <c r="AX89" s="225"/>
      <c r="AY89" s="225"/>
      <c r="AZ89" s="225"/>
      <c r="BA89" s="225"/>
      <c r="BB89" s="151"/>
      <c r="BC89" s="147"/>
      <c r="BD89" s="147"/>
      <c r="BE89" s="147"/>
      <c r="BF89" s="344">
        <v>46188</v>
      </c>
      <c r="BG89" s="344">
        <v>46286</v>
      </c>
      <c r="BH89" s="85"/>
      <c r="BI89" s="283"/>
      <c r="BJ89" s="602"/>
      <c r="BL89" s="566"/>
      <c r="BM89" s="566"/>
    </row>
    <row r="90" spans="1:65" ht="65.25" hidden="1" customHeight="1">
      <c r="A90" s="135">
        <v>204</v>
      </c>
      <c r="B90" s="143">
        <v>46169.750474537002</v>
      </c>
      <c r="C90" s="143">
        <v>46169.752673611103</v>
      </c>
      <c r="D90" s="135" t="s">
        <v>2195</v>
      </c>
      <c r="E90" s="135" t="s">
        <v>2196</v>
      </c>
      <c r="F90" s="135" t="s">
        <v>3224</v>
      </c>
      <c r="G90" s="135" t="s">
        <v>3212</v>
      </c>
      <c r="H90" s="135" t="s">
        <v>159</v>
      </c>
      <c r="I90" s="135" t="s">
        <v>208</v>
      </c>
      <c r="J90" s="157" t="s">
        <v>209</v>
      </c>
      <c r="K90" s="135" t="s">
        <v>3225</v>
      </c>
      <c r="L90" s="143" t="s">
        <v>57</v>
      </c>
      <c r="M90" s="143">
        <v>46387</v>
      </c>
      <c r="N90" s="135" t="s">
        <v>15</v>
      </c>
      <c r="O90" s="135">
        <v>0</v>
      </c>
      <c r="P90" s="135">
        <v>0</v>
      </c>
      <c r="Q90" s="157" t="s">
        <v>111</v>
      </c>
      <c r="R90" s="135" t="s">
        <v>3214</v>
      </c>
      <c r="S90" s="135" t="s">
        <v>3215</v>
      </c>
      <c r="T90" s="135" t="s">
        <v>3219</v>
      </c>
      <c r="U90" s="157" t="s">
        <v>41</v>
      </c>
      <c r="V90" s="135" t="s">
        <v>36</v>
      </c>
      <c r="W90" s="135" t="s">
        <v>14</v>
      </c>
      <c r="X90" s="157" t="s">
        <v>28</v>
      </c>
      <c r="Y90" s="135" t="s">
        <v>3175</v>
      </c>
      <c r="Z90" s="135" t="s">
        <v>3226</v>
      </c>
      <c r="AA90" s="198">
        <v>1.2</v>
      </c>
      <c r="AB90" s="165" t="s">
        <v>56</v>
      </c>
      <c r="AC90" s="147"/>
      <c r="AD90" s="151"/>
      <c r="AE90" s="147"/>
      <c r="AF90" s="151"/>
      <c r="AG90" s="151"/>
      <c r="AH90" s="147"/>
      <c r="AI90" s="148"/>
      <c r="AJ90" s="149"/>
      <c r="AK90" s="150"/>
      <c r="AL90" s="149"/>
      <c r="AM90" s="147" t="s">
        <v>535</v>
      </c>
      <c r="AN90" s="147"/>
      <c r="AO90" s="147"/>
      <c r="AP90" s="147"/>
      <c r="AQ90" s="225"/>
      <c r="AR90" s="225"/>
      <c r="AS90" s="225"/>
      <c r="AT90" s="232"/>
      <c r="AU90" s="225"/>
      <c r="AV90" s="225"/>
      <c r="AW90" s="225"/>
      <c r="AX90" s="225"/>
      <c r="AY90" s="225"/>
      <c r="AZ90" s="225"/>
      <c r="BA90" s="225"/>
      <c r="BB90" s="151"/>
      <c r="BC90" s="147"/>
      <c r="BD90" s="147"/>
      <c r="BE90" s="147"/>
      <c r="BF90" s="344">
        <v>46220</v>
      </c>
      <c r="BG90" s="344">
        <v>46286</v>
      </c>
      <c r="BH90" s="85"/>
      <c r="BI90" s="283"/>
      <c r="BJ90" s="602"/>
    </row>
    <row r="91" spans="1:65" ht="65.25" hidden="1" customHeight="1">
      <c r="A91" s="135">
        <v>205</v>
      </c>
      <c r="B91" s="143">
        <v>46169.752847222197</v>
      </c>
      <c r="C91" s="143">
        <v>46169.754074074102</v>
      </c>
      <c r="D91" s="135" t="s">
        <v>2195</v>
      </c>
      <c r="E91" s="135" t="s">
        <v>2196</v>
      </c>
      <c r="F91" s="135" t="s">
        <v>3227</v>
      </c>
      <c r="G91" s="135" t="s">
        <v>3212</v>
      </c>
      <c r="H91" s="135" t="s">
        <v>159</v>
      </c>
      <c r="I91" s="135" t="s">
        <v>208</v>
      </c>
      <c r="J91" s="157" t="s">
        <v>209</v>
      </c>
      <c r="K91" s="135" t="s">
        <v>3228</v>
      </c>
      <c r="L91" s="143" t="s">
        <v>57</v>
      </c>
      <c r="M91" s="143">
        <v>46387</v>
      </c>
      <c r="N91" s="135" t="s">
        <v>15</v>
      </c>
      <c r="O91" s="135">
        <v>0</v>
      </c>
      <c r="P91" s="135">
        <v>0</v>
      </c>
      <c r="Q91" s="157" t="s">
        <v>111</v>
      </c>
      <c r="R91" s="135" t="s">
        <v>3214</v>
      </c>
      <c r="S91" s="135" t="s">
        <v>3215</v>
      </c>
      <c r="T91" s="135" t="s">
        <v>3219</v>
      </c>
      <c r="U91" s="157" t="s">
        <v>41</v>
      </c>
      <c r="V91" s="135" t="s">
        <v>36</v>
      </c>
      <c r="W91" s="135" t="s">
        <v>14</v>
      </c>
      <c r="X91" s="157" t="s">
        <v>28</v>
      </c>
      <c r="Y91" s="135" t="s">
        <v>3175</v>
      </c>
      <c r="Z91" s="135" t="s">
        <v>3229</v>
      </c>
      <c r="AA91" s="198">
        <v>1.2</v>
      </c>
      <c r="AB91" s="165" t="s">
        <v>56</v>
      </c>
      <c r="AC91" s="147"/>
      <c r="AD91" s="151"/>
      <c r="AE91" s="147"/>
      <c r="AF91" s="151"/>
      <c r="AG91" s="151"/>
      <c r="AH91" s="147"/>
      <c r="AI91" s="148"/>
      <c r="AJ91" s="149"/>
      <c r="AK91" s="150"/>
      <c r="AL91" s="149"/>
      <c r="AM91" s="147" t="s">
        <v>535</v>
      </c>
      <c r="AN91" s="147"/>
      <c r="AO91" s="147"/>
      <c r="AP91" s="147"/>
      <c r="AQ91" s="225"/>
      <c r="AR91" s="225"/>
      <c r="AS91" s="225"/>
      <c r="AT91" s="232"/>
      <c r="AU91" s="225"/>
      <c r="AV91" s="225"/>
      <c r="AW91" s="225"/>
      <c r="AX91" s="225"/>
      <c r="AY91" s="225"/>
      <c r="AZ91" s="225"/>
      <c r="BA91" s="225"/>
      <c r="BB91" s="151"/>
      <c r="BC91" s="147"/>
      <c r="BD91" s="147"/>
      <c r="BE91" s="147"/>
      <c r="BF91" s="344">
        <v>46188</v>
      </c>
      <c r="BG91" s="344">
        <v>46286</v>
      </c>
      <c r="BH91" s="85"/>
      <c r="BI91" s="283"/>
      <c r="BJ91" s="602"/>
      <c r="BL91" s="566"/>
      <c r="BM91" s="566"/>
    </row>
    <row r="92" spans="1:65" ht="65.25" hidden="1" customHeight="1">
      <c r="A92" s="135">
        <v>206</v>
      </c>
      <c r="B92" s="143">
        <v>46169.754131944399</v>
      </c>
      <c r="C92" s="143">
        <v>46169.758865740703</v>
      </c>
      <c r="D92" s="135" t="s">
        <v>2195</v>
      </c>
      <c r="E92" s="135" t="s">
        <v>2196</v>
      </c>
      <c r="F92" s="135" t="s">
        <v>3230</v>
      </c>
      <c r="G92" s="135" t="s">
        <v>3212</v>
      </c>
      <c r="H92" s="135" t="s">
        <v>159</v>
      </c>
      <c r="I92" s="135" t="s">
        <v>208</v>
      </c>
      <c r="J92" s="157" t="s">
        <v>209</v>
      </c>
      <c r="K92" s="135" t="s">
        <v>3231</v>
      </c>
      <c r="L92" s="143" t="s">
        <v>57</v>
      </c>
      <c r="M92" s="143">
        <v>46387</v>
      </c>
      <c r="N92" s="135" t="s">
        <v>15</v>
      </c>
      <c r="O92" s="135">
        <v>0</v>
      </c>
      <c r="P92" s="135">
        <v>0</v>
      </c>
      <c r="Q92" s="157" t="s">
        <v>111</v>
      </c>
      <c r="R92" s="135" t="s">
        <v>3214</v>
      </c>
      <c r="S92" s="135" t="s">
        <v>3215</v>
      </c>
      <c r="T92" s="135" t="s">
        <v>3219</v>
      </c>
      <c r="U92" s="157" t="s">
        <v>41</v>
      </c>
      <c r="V92" s="135" t="s">
        <v>36</v>
      </c>
      <c r="W92" s="135" t="s">
        <v>14</v>
      </c>
      <c r="X92" s="157" t="s">
        <v>28</v>
      </c>
      <c r="Y92" s="135" t="s">
        <v>3175</v>
      </c>
      <c r="Z92" s="135" t="s">
        <v>3232</v>
      </c>
      <c r="AA92" s="198">
        <v>1.2</v>
      </c>
      <c r="AB92" s="165" t="s">
        <v>56</v>
      </c>
      <c r="AC92" s="147"/>
      <c r="AD92" s="151"/>
      <c r="AE92" s="147"/>
      <c r="AF92" s="151"/>
      <c r="AG92" s="151"/>
      <c r="AH92" s="147"/>
      <c r="AI92" s="148"/>
      <c r="AJ92" s="149"/>
      <c r="AK92" s="150"/>
      <c r="AL92" s="149"/>
      <c r="AM92" s="147" t="s">
        <v>535</v>
      </c>
      <c r="AN92" s="147"/>
      <c r="AO92" s="147"/>
      <c r="AP92" s="147"/>
      <c r="AQ92" s="225"/>
      <c r="AR92" s="225"/>
      <c r="AS92" s="225"/>
      <c r="AT92" s="232"/>
      <c r="AU92" s="225"/>
      <c r="AV92" s="225"/>
      <c r="AW92" s="225"/>
      <c r="AX92" s="225"/>
      <c r="AY92" s="225"/>
      <c r="AZ92" s="225"/>
      <c r="BA92" s="225"/>
      <c r="BB92" s="151"/>
      <c r="BC92" s="147"/>
      <c r="BD92" s="147"/>
      <c r="BE92" s="147"/>
      <c r="BF92" s="344">
        <v>46198</v>
      </c>
      <c r="BG92" s="344">
        <v>46286</v>
      </c>
      <c r="BH92" s="85"/>
      <c r="BI92" s="283"/>
      <c r="BJ92" s="602"/>
    </row>
    <row r="93" spans="1:65" ht="65.25" hidden="1" customHeight="1">
      <c r="A93" s="135">
        <v>207</v>
      </c>
      <c r="B93" s="143">
        <v>46169.7590277778</v>
      </c>
      <c r="C93" s="143">
        <v>46169.760717592602</v>
      </c>
      <c r="D93" s="135" t="s">
        <v>2195</v>
      </c>
      <c r="E93" s="135" t="s">
        <v>2196</v>
      </c>
      <c r="F93" s="135" t="s">
        <v>3233</v>
      </c>
      <c r="G93" s="135" t="s">
        <v>3212</v>
      </c>
      <c r="H93" s="135" t="s">
        <v>159</v>
      </c>
      <c r="I93" s="135" t="s">
        <v>208</v>
      </c>
      <c r="J93" s="343" t="s">
        <v>3234</v>
      </c>
      <c r="K93" s="135" t="s">
        <v>3235</v>
      </c>
      <c r="L93" s="143" t="s">
        <v>57</v>
      </c>
      <c r="M93" s="143">
        <v>46387</v>
      </c>
      <c r="N93" s="135" t="s">
        <v>15</v>
      </c>
      <c r="O93" s="135">
        <v>0</v>
      </c>
      <c r="P93" s="135">
        <v>0</v>
      </c>
      <c r="Q93" s="157" t="s">
        <v>111</v>
      </c>
      <c r="R93" s="135" t="s">
        <v>3214</v>
      </c>
      <c r="S93" s="135" t="s">
        <v>3215</v>
      </c>
      <c r="T93" s="135" t="s">
        <v>3219</v>
      </c>
      <c r="U93" s="157" t="s">
        <v>41</v>
      </c>
      <c r="V93" s="135" t="s">
        <v>36</v>
      </c>
      <c r="W93" s="135" t="s">
        <v>14</v>
      </c>
      <c r="X93" s="157" t="s">
        <v>28</v>
      </c>
      <c r="Y93" s="135" t="s">
        <v>3175</v>
      </c>
      <c r="Z93" s="135" t="s">
        <v>3236</v>
      </c>
      <c r="AA93" s="198">
        <v>1.2</v>
      </c>
      <c r="AB93" s="165" t="s">
        <v>56</v>
      </c>
      <c r="AC93" s="147"/>
      <c r="AD93" s="151"/>
      <c r="AE93" s="147"/>
      <c r="AF93" s="151"/>
      <c r="AG93" s="151"/>
      <c r="AH93" s="147"/>
      <c r="AI93" s="148"/>
      <c r="AJ93" s="149"/>
      <c r="AK93" s="150"/>
      <c r="AL93" s="149"/>
      <c r="AM93" s="147" t="s">
        <v>535</v>
      </c>
      <c r="AN93" s="147"/>
      <c r="AO93" s="147"/>
      <c r="AP93" s="147"/>
      <c r="AQ93" s="225"/>
      <c r="AR93" s="225"/>
      <c r="AS93" s="225"/>
      <c r="AT93" s="232"/>
      <c r="AU93" s="225"/>
      <c r="AV93" s="225"/>
      <c r="AW93" s="225"/>
      <c r="AX93" s="225"/>
      <c r="AY93" s="225"/>
      <c r="AZ93" s="225"/>
      <c r="BA93" s="225"/>
      <c r="BB93" s="151"/>
      <c r="BC93" s="147"/>
      <c r="BD93" s="147"/>
      <c r="BE93" s="147"/>
      <c r="BF93" s="344">
        <v>46217</v>
      </c>
      <c r="BG93" s="344">
        <v>46286</v>
      </c>
      <c r="BH93" s="85"/>
      <c r="BI93" s="283"/>
      <c r="BJ93" s="602"/>
      <c r="BL93" s="566"/>
      <c r="BM93" s="566"/>
    </row>
    <row r="94" spans="1:65" ht="65.25" hidden="1" customHeight="1">
      <c r="A94" s="135">
        <v>208</v>
      </c>
      <c r="B94" s="143">
        <v>46169.760856481502</v>
      </c>
      <c r="C94" s="143">
        <v>46169.762476851902</v>
      </c>
      <c r="D94" s="135" t="s">
        <v>2195</v>
      </c>
      <c r="E94" s="135" t="s">
        <v>2196</v>
      </c>
      <c r="F94" s="135" t="s">
        <v>3237</v>
      </c>
      <c r="G94" s="135" t="s">
        <v>3212</v>
      </c>
      <c r="H94" s="135" t="s">
        <v>159</v>
      </c>
      <c r="I94" s="135" t="s">
        <v>208</v>
      </c>
      <c r="J94" s="343" t="s">
        <v>3238</v>
      </c>
      <c r="K94" s="135" t="s">
        <v>3239</v>
      </c>
      <c r="L94" s="143" t="s">
        <v>57</v>
      </c>
      <c r="M94" s="143">
        <v>46387</v>
      </c>
      <c r="N94" s="135" t="s">
        <v>15</v>
      </c>
      <c r="O94" s="135">
        <v>0</v>
      </c>
      <c r="P94" s="135">
        <v>0</v>
      </c>
      <c r="Q94" s="157" t="s">
        <v>111</v>
      </c>
      <c r="R94" s="135" t="s">
        <v>3214</v>
      </c>
      <c r="S94" s="135" t="s">
        <v>3215</v>
      </c>
      <c r="T94" s="135" t="s">
        <v>3219</v>
      </c>
      <c r="U94" s="157" t="s">
        <v>41</v>
      </c>
      <c r="V94" s="135" t="s">
        <v>36</v>
      </c>
      <c r="W94" s="135" t="s">
        <v>14</v>
      </c>
      <c r="X94" s="157" t="s">
        <v>28</v>
      </c>
      <c r="Y94" s="135" t="s">
        <v>3175</v>
      </c>
      <c r="Z94" s="135" t="s">
        <v>3240</v>
      </c>
      <c r="AA94" s="198">
        <v>1.2</v>
      </c>
      <c r="AB94" s="165" t="s">
        <v>56</v>
      </c>
      <c r="AC94" s="147"/>
      <c r="AD94" s="151"/>
      <c r="AE94" s="147"/>
      <c r="AF94" s="151"/>
      <c r="AG94" s="151"/>
      <c r="AH94" s="147"/>
      <c r="AI94" s="148"/>
      <c r="AJ94" s="149"/>
      <c r="AK94" s="150"/>
      <c r="AL94" s="149"/>
      <c r="AM94" s="147" t="s">
        <v>535</v>
      </c>
      <c r="AN94" s="147"/>
      <c r="AO94" s="147"/>
      <c r="AP94" s="147"/>
      <c r="AQ94" s="225"/>
      <c r="AR94" s="225"/>
      <c r="AS94" s="225"/>
      <c r="AT94" s="232"/>
      <c r="AU94" s="225"/>
      <c r="AV94" s="225"/>
      <c r="AW94" s="225"/>
      <c r="AX94" s="225"/>
      <c r="AY94" s="225"/>
      <c r="AZ94" s="225"/>
      <c r="BA94" s="225"/>
      <c r="BB94" s="151"/>
      <c r="BC94" s="147"/>
      <c r="BD94" s="147"/>
      <c r="BE94" s="147"/>
      <c r="BF94" s="344">
        <v>46188</v>
      </c>
      <c r="BG94" s="344">
        <v>46286</v>
      </c>
      <c r="BH94" s="85"/>
      <c r="BI94" s="283"/>
      <c r="BJ94" s="602"/>
    </row>
    <row r="95" spans="1:65" ht="65.25" hidden="1" customHeight="1">
      <c r="A95" s="135">
        <v>295</v>
      </c>
      <c r="B95" s="143">
        <v>46220.454675925903</v>
      </c>
      <c r="C95" s="143">
        <v>46220.494699074101</v>
      </c>
      <c r="D95" s="135" t="s">
        <v>103</v>
      </c>
      <c r="E95" s="135" t="s">
        <v>104</v>
      </c>
      <c r="F95" s="135" t="s">
        <v>3241</v>
      </c>
      <c r="G95" s="135" t="s">
        <v>3242</v>
      </c>
      <c r="H95" s="135" t="s">
        <v>121</v>
      </c>
      <c r="I95" s="135" t="s">
        <v>240</v>
      </c>
      <c r="J95" s="157" t="s">
        <v>751</v>
      </c>
      <c r="K95" s="135" t="s">
        <v>3243</v>
      </c>
      <c r="L95" s="182" t="s">
        <v>53</v>
      </c>
      <c r="M95" s="143">
        <v>46265</v>
      </c>
      <c r="N95" s="135" t="s">
        <v>15</v>
      </c>
      <c r="O95" s="135">
        <v>0</v>
      </c>
      <c r="P95" s="135">
        <v>0</v>
      </c>
      <c r="Q95" s="157" t="s">
        <v>111</v>
      </c>
      <c r="R95" s="135" t="s">
        <v>3244</v>
      </c>
      <c r="S95" s="135" t="s">
        <v>3245</v>
      </c>
      <c r="T95" s="135" t="s">
        <v>3246</v>
      </c>
      <c r="U95" s="157" t="s">
        <v>44</v>
      </c>
      <c r="V95" s="135" t="s">
        <v>36</v>
      </c>
      <c r="W95" s="135" t="s">
        <v>15</v>
      </c>
      <c r="X95" s="157" t="s">
        <v>28</v>
      </c>
      <c r="Y95" s="135" t="s">
        <v>3247</v>
      </c>
      <c r="Z95" s="135" t="s">
        <v>3248</v>
      </c>
      <c r="AA95" s="198">
        <v>0.6</v>
      </c>
      <c r="AB95" s="165" t="s">
        <v>52</v>
      </c>
      <c r="AC95" s="147" t="s">
        <v>498</v>
      </c>
      <c r="AD95" s="151">
        <v>46223</v>
      </c>
      <c r="AE95" s="147" t="s">
        <v>2</v>
      </c>
      <c r="AF95" s="151"/>
      <c r="AG95" s="151" t="s">
        <v>510</v>
      </c>
      <c r="AH95" s="147"/>
      <c r="AI95" s="148"/>
      <c r="AJ95" s="149"/>
      <c r="AK95" s="150"/>
      <c r="AL95" s="149"/>
      <c r="AM95" s="147" t="s">
        <v>535</v>
      </c>
      <c r="AN95" s="147"/>
      <c r="AO95" s="147" t="s">
        <v>2102</v>
      </c>
      <c r="AP95" s="147"/>
      <c r="AQ95" s="225"/>
      <c r="AR95" s="225"/>
      <c r="AS95" s="225"/>
      <c r="AT95" s="232"/>
      <c r="AU95" s="225"/>
      <c r="AV95" s="225"/>
      <c r="AW95" s="225"/>
      <c r="AX95" s="225"/>
      <c r="AY95" s="225"/>
      <c r="AZ95" s="225"/>
      <c r="BA95" s="225"/>
      <c r="BB95" s="151"/>
      <c r="BC95" s="147"/>
      <c r="BD95" s="147"/>
      <c r="BE95" s="147"/>
      <c r="BF95" s="166">
        <v>46174</v>
      </c>
      <c r="BG95" s="166">
        <v>46304</v>
      </c>
      <c r="BH95" s="85" t="s">
        <v>536</v>
      </c>
      <c r="BI95" s="283"/>
      <c r="BJ95" s="602"/>
    </row>
    <row r="96" spans="1:65" ht="65.25" hidden="1" customHeight="1">
      <c r="A96" s="135">
        <v>297</v>
      </c>
      <c r="B96" s="143">
        <v>46220.494826388902</v>
      </c>
      <c r="C96" s="143">
        <v>46220.5245601852</v>
      </c>
      <c r="D96" s="135" t="s">
        <v>103</v>
      </c>
      <c r="E96" s="135" t="s">
        <v>104</v>
      </c>
      <c r="F96" s="135" t="s">
        <v>3249</v>
      </c>
      <c r="G96" s="135" t="s">
        <v>3250</v>
      </c>
      <c r="H96" s="135" t="s">
        <v>121</v>
      </c>
      <c r="I96" s="135" t="s">
        <v>240</v>
      </c>
      <c r="J96" s="157" t="s">
        <v>751</v>
      </c>
      <c r="K96" s="135" t="s">
        <v>3251</v>
      </c>
      <c r="L96" s="182" t="s">
        <v>53</v>
      </c>
      <c r="M96" s="143">
        <v>46265</v>
      </c>
      <c r="N96" s="135" t="s">
        <v>15</v>
      </c>
      <c r="O96" s="135">
        <v>0</v>
      </c>
      <c r="P96" s="135">
        <v>0</v>
      </c>
      <c r="Q96" s="157" t="s">
        <v>111</v>
      </c>
      <c r="R96" s="135" t="s">
        <v>3252</v>
      </c>
      <c r="S96" s="135" t="s">
        <v>3253</v>
      </c>
      <c r="T96" s="135" t="s">
        <v>3254</v>
      </c>
      <c r="U96" s="157" t="s">
        <v>44</v>
      </c>
      <c r="V96" s="135" t="s">
        <v>36</v>
      </c>
      <c r="W96" s="135" t="s">
        <v>15</v>
      </c>
      <c r="X96" s="157" t="s">
        <v>28</v>
      </c>
      <c r="Y96" s="135" t="s">
        <v>3255</v>
      </c>
      <c r="Z96" s="135" t="s">
        <v>3256</v>
      </c>
      <c r="AA96" s="198">
        <v>0.6</v>
      </c>
      <c r="AB96" s="165" t="s">
        <v>52</v>
      </c>
      <c r="AC96" s="147" t="s">
        <v>498</v>
      </c>
      <c r="AD96" s="151">
        <v>46223</v>
      </c>
      <c r="AE96" s="147" t="s">
        <v>2</v>
      </c>
      <c r="AF96" s="151"/>
      <c r="AG96" s="151" t="s">
        <v>510</v>
      </c>
      <c r="AH96" s="147"/>
      <c r="AI96" s="148"/>
      <c r="AJ96" s="149"/>
      <c r="AK96" s="150"/>
      <c r="AL96" s="149"/>
      <c r="AM96" s="147" t="s">
        <v>535</v>
      </c>
      <c r="AN96" s="147"/>
      <c r="AO96" s="147" t="s">
        <v>2102</v>
      </c>
      <c r="AP96" s="147"/>
      <c r="AQ96" s="225"/>
      <c r="AR96" s="225"/>
      <c r="AS96" s="225"/>
      <c r="AT96" s="232"/>
      <c r="AU96" s="225"/>
      <c r="AV96" s="225"/>
      <c r="AW96" s="225"/>
      <c r="AX96" s="225"/>
      <c r="AY96" s="225"/>
      <c r="AZ96" s="225"/>
      <c r="BA96" s="225"/>
      <c r="BB96" s="151"/>
      <c r="BC96" s="147"/>
      <c r="BD96" s="147"/>
      <c r="BE96" s="147"/>
      <c r="BF96" s="166">
        <v>46174</v>
      </c>
      <c r="BG96" s="166">
        <v>46276</v>
      </c>
      <c r="BH96" s="85" t="s">
        <v>536</v>
      </c>
      <c r="BI96" s="283"/>
      <c r="BJ96" s="602"/>
    </row>
    <row r="97" spans="1:70" s="360" customFormat="1" ht="65.25" hidden="1" customHeight="1" thickBot="1">
      <c r="A97" s="361">
        <v>161</v>
      </c>
      <c r="B97" s="346">
        <v>46155.444895833301</v>
      </c>
      <c r="C97" s="346">
        <v>46155.537881944401</v>
      </c>
      <c r="D97" s="345" t="s">
        <v>103</v>
      </c>
      <c r="E97" s="345" t="s">
        <v>104</v>
      </c>
      <c r="F97" s="345" t="s">
        <v>3257</v>
      </c>
      <c r="G97" s="345" t="s">
        <v>3258</v>
      </c>
      <c r="H97" s="345" t="s">
        <v>134</v>
      </c>
      <c r="I97" s="345" t="s">
        <v>240</v>
      </c>
      <c r="J97" s="347" t="s">
        <v>241</v>
      </c>
      <c r="K97" s="345" t="s">
        <v>3259</v>
      </c>
      <c r="L97" s="182" t="s">
        <v>53</v>
      </c>
      <c r="M97" s="346">
        <v>46156</v>
      </c>
      <c r="N97" s="345" t="s">
        <v>15</v>
      </c>
      <c r="O97" s="345">
        <v>0</v>
      </c>
      <c r="P97" s="345">
        <v>0</v>
      </c>
      <c r="Q97" s="347" t="s">
        <v>111</v>
      </c>
      <c r="R97" s="345" t="s">
        <v>3260</v>
      </c>
      <c r="S97" s="345" t="s">
        <v>3261</v>
      </c>
      <c r="T97" s="345" t="s">
        <v>3262</v>
      </c>
      <c r="U97" s="347" t="s">
        <v>44</v>
      </c>
      <c r="V97" s="345" t="s">
        <v>36</v>
      </c>
      <c r="W97" s="345" t="s">
        <v>494</v>
      </c>
      <c r="X97" s="347" t="s">
        <v>495</v>
      </c>
      <c r="Y97" s="345" t="s">
        <v>3263</v>
      </c>
      <c r="Z97" s="345" t="s">
        <v>3264</v>
      </c>
      <c r="AA97" s="348"/>
      <c r="AB97" s="349" t="s">
        <v>72</v>
      </c>
      <c r="AC97" s="350" t="s">
        <v>498</v>
      </c>
      <c r="AD97" s="351">
        <v>46163</v>
      </c>
      <c r="AE97" s="350" t="s">
        <v>4</v>
      </c>
      <c r="AF97" s="351">
        <v>46163</v>
      </c>
      <c r="AG97" s="351">
        <v>46163</v>
      </c>
      <c r="AH97" s="350">
        <v>1</v>
      </c>
      <c r="AI97" s="352">
        <v>0</v>
      </c>
      <c r="AJ97" s="353">
        <v>0</v>
      </c>
      <c r="AK97" s="354"/>
      <c r="AL97" s="353" t="s">
        <v>962</v>
      </c>
      <c r="AM97" s="147" t="s">
        <v>825</v>
      </c>
      <c r="AN97" s="350" t="s">
        <v>494</v>
      </c>
      <c r="AO97" s="350" t="s">
        <v>964</v>
      </c>
      <c r="AP97" s="350"/>
      <c r="AQ97" s="355"/>
      <c r="AR97" s="355"/>
      <c r="AS97" s="355"/>
      <c r="AT97" s="356"/>
      <c r="AU97" s="355"/>
      <c r="AV97" s="355"/>
      <c r="AW97" s="355"/>
      <c r="AX97" s="355"/>
      <c r="AY97" s="355"/>
      <c r="AZ97" s="355"/>
      <c r="BA97" s="355"/>
      <c r="BB97" s="351" t="s">
        <v>536</v>
      </c>
      <c r="BC97" s="350"/>
      <c r="BD97" s="350" t="s">
        <v>2652</v>
      </c>
      <c r="BE97" s="350"/>
      <c r="BF97" s="357">
        <v>46135</v>
      </c>
      <c r="BG97" s="357">
        <v>46165</v>
      </c>
      <c r="BH97" s="358" t="s">
        <v>536</v>
      </c>
      <c r="BI97" s="359"/>
      <c r="BJ97" s="602"/>
    </row>
    <row r="98" spans="1:70" ht="65.25" hidden="1" customHeight="1" thickBot="1">
      <c r="A98" s="135">
        <v>286</v>
      </c>
      <c r="B98" s="346">
        <v>46219.417962963002</v>
      </c>
      <c r="C98" s="346">
        <v>46219.432256944398</v>
      </c>
      <c r="D98" s="345" t="s">
        <v>182</v>
      </c>
      <c r="E98" s="345" t="s">
        <v>183</v>
      </c>
      <c r="F98" s="345" t="s">
        <v>3265</v>
      </c>
      <c r="G98" s="345" t="s">
        <v>3266</v>
      </c>
      <c r="H98" s="345" t="s">
        <v>146</v>
      </c>
      <c r="I98" s="345" t="s">
        <v>160</v>
      </c>
      <c r="J98" s="347" t="s">
        <v>3267</v>
      </c>
      <c r="K98" s="345" t="s">
        <v>3268</v>
      </c>
      <c r="L98" s="346" t="s">
        <v>59</v>
      </c>
      <c r="M98" s="346">
        <v>46249</v>
      </c>
      <c r="N98" s="345" t="s">
        <v>15</v>
      </c>
      <c r="O98" s="345">
        <v>0</v>
      </c>
      <c r="P98" s="345">
        <v>0</v>
      </c>
      <c r="Q98" s="347" t="s">
        <v>111</v>
      </c>
      <c r="R98" s="345" t="s">
        <v>3269</v>
      </c>
      <c r="S98" s="345" t="s">
        <v>3270</v>
      </c>
      <c r="T98" s="345" t="s">
        <v>3271</v>
      </c>
      <c r="U98" s="347" t="s">
        <v>42</v>
      </c>
      <c r="V98" s="345" t="s">
        <v>36</v>
      </c>
      <c r="W98" s="345" t="s">
        <v>15</v>
      </c>
      <c r="X98" s="347" t="s">
        <v>27</v>
      </c>
      <c r="Y98" s="345" t="s">
        <v>3272</v>
      </c>
      <c r="Z98" s="345" t="s">
        <v>3273</v>
      </c>
      <c r="AA98" s="348">
        <v>1.35</v>
      </c>
      <c r="AB98" s="349" t="s">
        <v>64</v>
      </c>
      <c r="AC98" s="350" t="s">
        <v>498</v>
      </c>
      <c r="AD98" s="351">
        <v>46219</v>
      </c>
      <c r="AE98" s="350" t="s">
        <v>2</v>
      </c>
      <c r="AF98" s="351">
        <v>46233</v>
      </c>
      <c r="AG98" s="351">
        <v>46261</v>
      </c>
      <c r="AH98" s="350">
        <v>1.5</v>
      </c>
      <c r="AI98" s="352">
        <v>0</v>
      </c>
      <c r="AJ98" s="353">
        <v>0</v>
      </c>
      <c r="AK98" s="354" t="s">
        <v>3274</v>
      </c>
      <c r="AL98" s="353" t="s">
        <v>534</v>
      </c>
      <c r="AM98" s="147" t="s">
        <v>825</v>
      </c>
      <c r="AN98" s="350" t="s">
        <v>14</v>
      </c>
      <c r="AO98" s="350" t="s">
        <v>2334</v>
      </c>
      <c r="AP98" s="350"/>
      <c r="AQ98" s="355"/>
      <c r="AR98" s="355"/>
      <c r="AS98" s="355"/>
      <c r="AT98" s="356" t="s">
        <v>510</v>
      </c>
      <c r="AU98" s="355"/>
      <c r="AV98" s="355"/>
      <c r="AW98" s="355"/>
      <c r="AX98" s="355"/>
      <c r="AY98" s="355"/>
      <c r="AZ98" s="355"/>
      <c r="BA98" s="355"/>
      <c r="BB98" s="351" t="s">
        <v>536</v>
      </c>
      <c r="BC98" s="350"/>
      <c r="BD98" s="350" t="s">
        <v>2652</v>
      </c>
      <c r="BE98" s="350"/>
      <c r="BF98" s="357">
        <v>46253</v>
      </c>
      <c r="BG98" s="357">
        <v>46295</v>
      </c>
      <c r="BH98" s="358" t="s">
        <v>536</v>
      </c>
      <c r="BI98" s="359"/>
      <c r="BJ98" s="602"/>
    </row>
    <row r="99" spans="1:70" ht="65.25" hidden="1" customHeight="1" thickBot="1">
      <c r="A99" s="135">
        <v>248</v>
      </c>
      <c r="B99" s="346">
        <v>46194.373993055597</v>
      </c>
      <c r="C99" s="346">
        <v>46195.465682870403</v>
      </c>
      <c r="D99" s="345" t="s">
        <v>204</v>
      </c>
      <c r="E99" s="345" t="s">
        <v>205</v>
      </c>
      <c r="F99" s="345" t="s">
        <v>3275</v>
      </c>
      <c r="G99" s="345" t="s">
        <v>3276</v>
      </c>
      <c r="H99" s="345" t="s">
        <v>134</v>
      </c>
      <c r="I99" s="345" t="s">
        <v>135</v>
      </c>
      <c r="J99" s="347" t="s">
        <v>3277</v>
      </c>
      <c r="K99" s="345" t="s">
        <v>3278</v>
      </c>
      <c r="L99" s="346" t="s">
        <v>54</v>
      </c>
      <c r="M99" s="346">
        <v>46310</v>
      </c>
      <c r="N99" s="345" t="s">
        <v>15</v>
      </c>
      <c r="O99" s="345">
        <v>0</v>
      </c>
      <c r="P99" s="345">
        <v>0</v>
      </c>
      <c r="Q99" s="347" t="s">
        <v>111</v>
      </c>
      <c r="R99" s="345" t="s">
        <v>3279</v>
      </c>
      <c r="S99" s="345" t="s">
        <v>3280</v>
      </c>
      <c r="T99" s="345" t="s">
        <v>3281</v>
      </c>
      <c r="U99" s="347" t="s">
        <v>41</v>
      </c>
      <c r="V99" s="345" t="s">
        <v>32</v>
      </c>
      <c r="W99" s="345" t="s">
        <v>15</v>
      </c>
      <c r="X99" s="347" t="s">
        <v>25</v>
      </c>
      <c r="Y99" s="345" t="s">
        <v>3282</v>
      </c>
      <c r="Z99" s="345" t="s">
        <v>3283</v>
      </c>
      <c r="AA99" s="348">
        <v>2</v>
      </c>
      <c r="AB99" s="363" t="s">
        <v>56</v>
      </c>
      <c r="AC99" s="350" t="s">
        <v>498</v>
      </c>
      <c r="AD99" s="351">
        <v>46197</v>
      </c>
      <c r="AE99" s="350" t="s">
        <v>3</v>
      </c>
      <c r="AF99" s="351">
        <v>46203</v>
      </c>
      <c r="AG99" s="351">
        <v>46217</v>
      </c>
      <c r="AH99" s="350">
        <v>1</v>
      </c>
      <c r="AI99" s="352"/>
      <c r="AJ99" s="353">
        <v>0</v>
      </c>
      <c r="AK99" s="354" t="s">
        <v>3284</v>
      </c>
      <c r="AL99" s="353" t="s">
        <v>534</v>
      </c>
      <c r="AM99" s="147" t="s">
        <v>825</v>
      </c>
      <c r="AN99" s="350" t="s">
        <v>536</v>
      </c>
      <c r="AO99" s="350" t="s">
        <v>2102</v>
      </c>
      <c r="AP99" s="350" t="s">
        <v>3285</v>
      </c>
      <c r="AQ99" s="355"/>
      <c r="AR99" s="355"/>
      <c r="AS99" s="355"/>
      <c r="AT99" s="356" t="s">
        <v>510</v>
      </c>
      <c r="AU99" s="355"/>
      <c r="AV99" s="355"/>
      <c r="AW99" s="355"/>
      <c r="AX99" s="355"/>
      <c r="AY99" s="355"/>
      <c r="AZ99" s="355"/>
      <c r="BA99" s="355"/>
      <c r="BB99" s="351" t="s">
        <v>536</v>
      </c>
      <c r="BC99" s="350" t="s">
        <v>3286</v>
      </c>
      <c r="BD99" s="350" t="s">
        <v>2652</v>
      </c>
      <c r="BE99" s="350"/>
      <c r="BF99" s="357">
        <v>46251</v>
      </c>
      <c r="BG99" s="357">
        <v>46290</v>
      </c>
      <c r="BH99" s="358" t="s">
        <v>536</v>
      </c>
      <c r="BI99" s="359"/>
      <c r="BJ99" s="602"/>
    </row>
    <row r="100" spans="1:70" ht="65.25" hidden="1" customHeight="1" thickBot="1">
      <c r="A100" s="135">
        <v>363</v>
      </c>
      <c r="B100" s="346">
        <v>46252.438784722202</v>
      </c>
      <c r="C100" s="346">
        <v>46252.486192129603</v>
      </c>
      <c r="D100" s="345" t="s">
        <v>607</v>
      </c>
      <c r="E100" s="345" t="s">
        <v>608</v>
      </c>
      <c r="F100" s="345" t="s">
        <v>3287</v>
      </c>
      <c r="G100" s="345" t="s">
        <v>3288</v>
      </c>
      <c r="H100" s="345" t="s">
        <v>134</v>
      </c>
      <c r="I100" s="345" t="s">
        <v>968</v>
      </c>
      <c r="J100" s="347" t="s">
        <v>969</v>
      </c>
      <c r="K100" s="345" t="s">
        <v>3289</v>
      </c>
      <c r="L100" s="346" t="s">
        <v>61</v>
      </c>
      <c r="M100" s="346">
        <v>46295</v>
      </c>
      <c r="N100" s="345" t="s">
        <v>15</v>
      </c>
      <c r="O100" s="345">
        <v>0</v>
      </c>
      <c r="P100" s="345">
        <v>0</v>
      </c>
      <c r="Q100" s="347" t="s">
        <v>19</v>
      </c>
      <c r="R100" s="345" t="s">
        <v>3290</v>
      </c>
      <c r="S100" s="345" t="s">
        <v>3291</v>
      </c>
      <c r="T100" s="345" t="s">
        <v>3292</v>
      </c>
      <c r="U100" s="347" t="s">
        <v>42</v>
      </c>
      <c r="V100" s="345" t="s">
        <v>36</v>
      </c>
      <c r="W100" s="345" t="s">
        <v>15</v>
      </c>
      <c r="X100" s="347" t="s">
        <v>28</v>
      </c>
      <c r="Y100" s="345" t="s">
        <v>3293</v>
      </c>
      <c r="Z100" s="345" t="s">
        <v>3294</v>
      </c>
      <c r="AA100" s="362">
        <v>2.1</v>
      </c>
      <c r="AB100" s="147" t="s">
        <v>70</v>
      </c>
      <c r="AC100" s="349" t="s">
        <v>2494</v>
      </c>
      <c r="AD100" s="351">
        <v>46252</v>
      </c>
      <c r="AE100" s="350"/>
      <c r="AF100" s="351"/>
      <c r="AG100" s="351"/>
      <c r="AH100" s="350"/>
      <c r="AI100" s="352"/>
      <c r="AJ100" s="353"/>
      <c r="AK100" s="354"/>
      <c r="AL100" s="353"/>
      <c r="AM100" s="147" t="s">
        <v>825</v>
      </c>
      <c r="AN100" s="350"/>
      <c r="AO100" s="350"/>
      <c r="AP100" s="350"/>
      <c r="AQ100" s="355"/>
      <c r="AR100" s="355"/>
      <c r="AS100" s="355"/>
      <c r="AT100" s="356"/>
      <c r="AU100" s="355"/>
      <c r="AV100" s="355"/>
      <c r="AW100" s="355"/>
      <c r="AX100" s="355"/>
      <c r="AY100" s="355"/>
      <c r="AZ100" s="355"/>
      <c r="BA100" s="355"/>
      <c r="BB100" s="351"/>
      <c r="BC100" s="350"/>
      <c r="BD100" s="350"/>
      <c r="BE100" s="350"/>
      <c r="BF100" s="357">
        <v>46235</v>
      </c>
      <c r="BG100" s="357">
        <v>46295</v>
      </c>
      <c r="BH100" s="358" t="s">
        <v>536</v>
      </c>
      <c r="BI100" s="359" t="s">
        <v>3295</v>
      </c>
      <c r="BJ100" s="602"/>
    </row>
    <row r="101" spans="1:70" ht="65.25" hidden="1" customHeight="1" thickBot="1">
      <c r="A101" s="135">
        <v>365</v>
      </c>
      <c r="B101" s="346">
        <v>46252.497893518499</v>
      </c>
      <c r="C101" s="346">
        <v>46252.504178240699</v>
      </c>
      <c r="D101" s="345" t="s">
        <v>607</v>
      </c>
      <c r="E101" s="345" t="s">
        <v>608</v>
      </c>
      <c r="F101" s="345" t="s">
        <v>3296</v>
      </c>
      <c r="G101" s="345" t="s">
        <v>3297</v>
      </c>
      <c r="H101" s="345" t="s">
        <v>146</v>
      </c>
      <c r="I101" s="345" t="s">
        <v>968</v>
      </c>
      <c r="J101" s="347" t="s">
        <v>969</v>
      </c>
      <c r="K101" s="345" t="s">
        <v>3298</v>
      </c>
      <c r="L101" s="346" t="s">
        <v>61</v>
      </c>
      <c r="M101" s="346">
        <v>46280</v>
      </c>
      <c r="N101" s="345" t="s">
        <v>15</v>
      </c>
      <c r="O101" s="345">
        <v>0</v>
      </c>
      <c r="P101" s="345">
        <v>0</v>
      </c>
      <c r="Q101" s="347" t="s">
        <v>19</v>
      </c>
      <c r="R101" s="345" t="s">
        <v>3299</v>
      </c>
      <c r="S101" s="345" t="s">
        <v>3300</v>
      </c>
      <c r="T101" s="345" t="s">
        <v>3301</v>
      </c>
      <c r="U101" s="347" t="s">
        <v>42</v>
      </c>
      <c r="V101" s="345" t="s">
        <v>36</v>
      </c>
      <c r="W101" s="345" t="s">
        <v>15</v>
      </c>
      <c r="X101" s="347" t="s">
        <v>28</v>
      </c>
      <c r="Y101" s="345" t="s">
        <v>3302</v>
      </c>
      <c r="Z101" s="345" t="s">
        <v>3303</v>
      </c>
      <c r="AA101" s="362">
        <v>2.1</v>
      </c>
      <c r="AB101" s="301" t="s">
        <v>64</v>
      </c>
      <c r="AC101" s="349" t="s">
        <v>2494</v>
      </c>
      <c r="AD101" s="351">
        <v>46252</v>
      </c>
      <c r="AE101" s="350"/>
      <c r="AF101" s="351"/>
      <c r="AG101" s="351"/>
      <c r="AH101" s="350"/>
      <c r="AI101" s="352"/>
      <c r="AJ101" s="353"/>
      <c r="AK101" s="354"/>
      <c r="AL101" s="353"/>
      <c r="AM101" s="147" t="s">
        <v>825</v>
      </c>
      <c r="AN101" s="350"/>
      <c r="AO101" s="350"/>
      <c r="AP101" s="350"/>
      <c r="AQ101" s="355"/>
      <c r="AR101" s="355"/>
      <c r="AS101" s="355"/>
      <c r="AT101" s="356"/>
      <c r="AU101" s="355"/>
      <c r="AV101" s="355"/>
      <c r="AW101" s="355"/>
      <c r="AX101" s="355"/>
      <c r="AY101" s="355"/>
      <c r="AZ101" s="355"/>
      <c r="BA101" s="355"/>
      <c r="BB101" s="351"/>
      <c r="BC101" s="350"/>
      <c r="BD101" s="350"/>
      <c r="BE101" s="350"/>
      <c r="BF101" s="357">
        <v>46205</v>
      </c>
      <c r="BG101" s="357">
        <v>46280</v>
      </c>
      <c r="BH101" s="358" t="s">
        <v>536</v>
      </c>
      <c r="BI101" s="359" t="s">
        <v>3295</v>
      </c>
      <c r="BJ101" s="602"/>
    </row>
    <row r="102" spans="1:70" ht="65.25" hidden="1" customHeight="1" thickBot="1">
      <c r="A102" s="135">
        <v>173</v>
      </c>
      <c r="B102" s="346">
        <v>46167.6551736111</v>
      </c>
      <c r="C102" s="346">
        <v>46167.703831018502</v>
      </c>
      <c r="D102" s="345" t="s">
        <v>204</v>
      </c>
      <c r="E102" s="345" t="s">
        <v>205</v>
      </c>
      <c r="F102" s="345" t="s">
        <v>3304</v>
      </c>
      <c r="G102" s="345" t="s">
        <v>3305</v>
      </c>
      <c r="H102" s="345" t="s">
        <v>134</v>
      </c>
      <c r="I102" s="345" t="s">
        <v>516</v>
      </c>
      <c r="J102" s="347" t="s">
        <v>597</v>
      </c>
      <c r="K102" s="345" t="s">
        <v>3306</v>
      </c>
      <c r="L102" s="346" t="s">
        <v>54</v>
      </c>
      <c r="M102" s="346">
        <v>46188</v>
      </c>
      <c r="N102" s="345" t="s">
        <v>15</v>
      </c>
      <c r="O102" s="345">
        <v>0</v>
      </c>
      <c r="P102" s="345">
        <v>0</v>
      </c>
      <c r="Q102" s="347" t="s">
        <v>613</v>
      </c>
      <c r="R102" s="345" t="s">
        <v>3307</v>
      </c>
      <c r="S102" s="345" t="s">
        <v>3308</v>
      </c>
      <c r="T102" s="345" t="s">
        <v>3309</v>
      </c>
      <c r="U102" s="347" t="s">
        <v>41</v>
      </c>
      <c r="V102" s="345" t="s">
        <v>34</v>
      </c>
      <c r="W102" s="345" t="s">
        <v>15</v>
      </c>
      <c r="X102" s="347" t="s">
        <v>28</v>
      </c>
      <c r="Y102" s="345" t="s">
        <v>3310</v>
      </c>
      <c r="Z102" s="345" t="s">
        <v>3311</v>
      </c>
      <c r="AA102" s="362">
        <v>1.3</v>
      </c>
      <c r="AB102" s="301" t="s">
        <v>62</v>
      </c>
      <c r="AC102" s="349" t="s">
        <v>498</v>
      </c>
      <c r="AD102" s="351">
        <v>46169</v>
      </c>
      <c r="AE102" s="350" t="s">
        <v>3</v>
      </c>
      <c r="AF102" s="351">
        <v>46195</v>
      </c>
      <c r="AG102" s="351">
        <v>46209</v>
      </c>
      <c r="AH102" s="350">
        <v>1</v>
      </c>
      <c r="AI102" s="352">
        <v>0</v>
      </c>
      <c r="AJ102" s="353">
        <v>0</v>
      </c>
      <c r="AK102" s="354" t="s">
        <v>3312</v>
      </c>
      <c r="AL102" s="353" t="s">
        <v>534</v>
      </c>
      <c r="AM102" s="147" t="s">
        <v>825</v>
      </c>
      <c r="AN102" s="350" t="s">
        <v>15</v>
      </c>
      <c r="AO102" s="350" t="s">
        <v>2102</v>
      </c>
      <c r="AP102" s="350" t="s">
        <v>3313</v>
      </c>
      <c r="AQ102" s="355"/>
      <c r="AR102" s="355"/>
      <c r="AS102" s="355"/>
      <c r="AT102" s="356" t="s">
        <v>510</v>
      </c>
      <c r="AU102" s="355"/>
      <c r="AV102" s="355"/>
      <c r="AW102" s="355"/>
      <c r="AX102" s="355"/>
      <c r="AY102" s="355"/>
      <c r="AZ102" s="355"/>
      <c r="BA102" s="355"/>
      <c r="BB102" s="351" t="s">
        <v>536</v>
      </c>
      <c r="BC102" s="350" t="s">
        <v>536</v>
      </c>
      <c r="BD102" s="350" t="s">
        <v>2652</v>
      </c>
      <c r="BE102" s="350"/>
      <c r="BF102" s="357">
        <v>46210</v>
      </c>
      <c r="BG102" s="357">
        <v>46234</v>
      </c>
      <c r="BH102" s="358" t="s">
        <v>536</v>
      </c>
      <c r="BI102" s="359"/>
      <c r="BJ102" s="602"/>
    </row>
    <row r="103" spans="1:70" ht="65.25" hidden="1" customHeight="1" thickBot="1">
      <c r="A103" s="135">
        <v>336</v>
      </c>
      <c r="B103" s="346">
        <v>46230.331805555601</v>
      </c>
      <c r="C103" s="346">
        <v>46230.341481481497</v>
      </c>
      <c r="D103" s="345" t="s">
        <v>204</v>
      </c>
      <c r="E103" s="345" t="s">
        <v>205</v>
      </c>
      <c r="F103" s="345" t="s">
        <v>3314</v>
      </c>
      <c r="G103" s="345" t="s">
        <v>3315</v>
      </c>
      <c r="H103" s="345" t="s">
        <v>107</v>
      </c>
      <c r="I103" s="345" t="s">
        <v>516</v>
      </c>
      <c r="J103" s="347" t="s">
        <v>3044</v>
      </c>
      <c r="K103" s="345" t="s">
        <v>3316</v>
      </c>
      <c r="L103" s="346" t="s">
        <v>54</v>
      </c>
      <c r="M103" s="346">
        <v>46262</v>
      </c>
      <c r="N103" s="345" t="s">
        <v>15</v>
      </c>
      <c r="O103" s="345">
        <v>0</v>
      </c>
      <c r="P103" s="345">
        <v>0</v>
      </c>
      <c r="Q103" s="347" t="s">
        <v>111</v>
      </c>
      <c r="R103" s="345" t="s">
        <v>3317</v>
      </c>
      <c r="S103" s="345" t="s">
        <v>3318</v>
      </c>
      <c r="T103" s="345" t="s">
        <v>3319</v>
      </c>
      <c r="U103" s="347" t="s">
        <v>42</v>
      </c>
      <c r="V103" s="345" t="s">
        <v>33</v>
      </c>
      <c r="W103" s="345" t="s">
        <v>15</v>
      </c>
      <c r="X103" s="347" t="s">
        <v>28</v>
      </c>
      <c r="Y103" s="345" t="s">
        <v>3320</v>
      </c>
      <c r="Z103" s="345" t="s">
        <v>3321</v>
      </c>
      <c r="AA103" s="362">
        <v>1.4</v>
      </c>
      <c r="AB103" s="301" t="s">
        <v>58</v>
      </c>
      <c r="AC103" s="349" t="s">
        <v>498</v>
      </c>
      <c r="AD103" s="351">
        <v>46230</v>
      </c>
      <c r="AE103" s="350" t="s">
        <v>4</v>
      </c>
      <c r="AF103" s="351">
        <v>46233</v>
      </c>
      <c r="AG103" s="351">
        <v>46240</v>
      </c>
      <c r="AH103" s="350">
        <v>1</v>
      </c>
      <c r="AI103" s="352"/>
      <c r="AJ103" s="353">
        <v>0</v>
      </c>
      <c r="AK103" s="354"/>
      <c r="AL103" s="353" t="s">
        <v>962</v>
      </c>
      <c r="AM103" s="147" t="s">
        <v>825</v>
      </c>
      <c r="AN103" s="350" t="s">
        <v>494</v>
      </c>
      <c r="AO103" s="350" t="s">
        <v>964</v>
      </c>
      <c r="AP103" s="350" t="s">
        <v>3322</v>
      </c>
      <c r="AQ103" s="355"/>
      <c r="AR103" s="355"/>
      <c r="AS103" s="355"/>
      <c r="AT103" s="356" t="s">
        <v>510</v>
      </c>
      <c r="AU103" s="355"/>
      <c r="AV103" s="355"/>
      <c r="AW103" s="355"/>
      <c r="AX103" s="355"/>
      <c r="AY103" s="355"/>
      <c r="AZ103" s="355"/>
      <c r="BA103" s="355"/>
      <c r="BB103" s="351" t="s">
        <v>536</v>
      </c>
      <c r="BC103" s="350"/>
      <c r="BD103" s="350" t="s">
        <v>2614</v>
      </c>
      <c r="BE103" s="350"/>
      <c r="BF103" s="357">
        <v>46266</v>
      </c>
      <c r="BG103" s="357">
        <v>46311</v>
      </c>
      <c r="BH103" s="358" t="s">
        <v>536</v>
      </c>
      <c r="BI103" s="359"/>
      <c r="BJ103" s="602"/>
    </row>
    <row r="104" spans="1:70" ht="65.25" hidden="1" customHeight="1" thickBot="1">
      <c r="A104" s="135">
        <v>191</v>
      </c>
      <c r="B104" s="141">
        <v>46169.658587963</v>
      </c>
      <c r="C104" s="141">
        <v>46169.661851851903</v>
      </c>
      <c r="D104" s="135" t="s">
        <v>3127</v>
      </c>
      <c r="E104" s="135" t="s">
        <v>3128</v>
      </c>
      <c r="F104" s="135" t="s">
        <v>3323</v>
      </c>
      <c r="G104" s="135" t="s">
        <v>3130</v>
      </c>
      <c r="H104" s="135" t="s">
        <v>159</v>
      </c>
      <c r="I104" s="135" t="s">
        <v>160</v>
      </c>
      <c r="J104" s="223" t="s">
        <v>3324</v>
      </c>
      <c r="K104" s="135" t="s">
        <v>3325</v>
      </c>
      <c r="L104" s="141" t="s">
        <v>59</v>
      </c>
      <c r="M104" s="141">
        <v>46234</v>
      </c>
      <c r="N104" s="135" t="s">
        <v>15</v>
      </c>
      <c r="O104" s="135">
        <v>0</v>
      </c>
      <c r="P104" s="135">
        <v>0</v>
      </c>
      <c r="Q104" s="177" t="s">
        <v>111</v>
      </c>
      <c r="R104" s="135" t="s">
        <v>3133</v>
      </c>
      <c r="S104" s="135" t="s">
        <v>2201</v>
      </c>
      <c r="T104" s="135" t="s">
        <v>3326</v>
      </c>
      <c r="U104" s="135" t="s">
        <v>41</v>
      </c>
      <c r="V104" s="161" t="s">
        <v>36</v>
      </c>
      <c r="W104" s="135" t="s">
        <v>14</v>
      </c>
      <c r="X104" s="160" t="s">
        <v>28</v>
      </c>
      <c r="Y104" s="135" t="s">
        <v>3135</v>
      </c>
      <c r="Z104" s="145" t="s">
        <v>3327</v>
      </c>
      <c r="AA104" s="145">
        <v>1.2</v>
      </c>
      <c r="AB104" s="147" t="s">
        <v>64</v>
      </c>
      <c r="AC104" s="147" t="s">
        <v>498</v>
      </c>
      <c r="AD104" s="151">
        <v>46192</v>
      </c>
      <c r="AE104" s="147" t="s">
        <v>3</v>
      </c>
      <c r="AF104" s="151">
        <v>46216</v>
      </c>
      <c r="AG104" s="151">
        <v>46230</v>
      </c>
      <c r="AH104" s="147">
        <v>2</v>
      </c>
      <c r="AI104" s="148">
        <v>12272</v>
      </c>
      <c r="AJ104" s="149">
        <v>42338.400000000001</v>
      </c>
      <c r="AK104" s="150" t="s">
        <v>3328</v>
      </c>
      <c r="AL104" s="149" t="s">
        <v>604</v>
      </c>
      <c r="AM104" s="147" t="s">
        <v>535</v>
      </c>
      <c r="AN104" s="147" t="s">
        <v>15</v>
      </c>
      <c r="AO104" s="147" t="s">
        <v>964</v>
      </c>
      <c r="AP104" s="147" t="s">
        <v>3329</v>
      </c>
      <c r="AQ104" s="225"/>
      <c r="AR104" s="225"/>
      <c r="AS104" s="233"/>
      <c r="AT104" s="232" t="str">
        <f>IF(OR(AR104="",AS104=""),"",TEXT(WORKDAY(AS104,IF(AR104="Baja",3,IF(AR104="Media",5,0))),"dd-mmm"))</f>
        <v/>
      </c>
      <c r="AU104" s="225"/>
      <c r="AV104" s="225"/>
      <c r="AW104" s="225"/>
      <c r="AX104" s="225"/>
      <c r="AY104" s="225"/>
      <c r="AZ104" s="225"/>
      <c r="BA104" s="225"/>
      <c r="BB104" s="351" t="s">
        <v>536</v>
      </c>
      <c r="BC104" s="92"/>
      <c r="BD104" s="147" t="s">
        <v>14</v>
      </c>
      <c r="BE104" s="147" t="s">
        <v>3137</v>
      </c>
      <c r="BF104" s="46">
        <v>46147</v>
      </c>
      <c r="BG104" s="46">
        <v>46314</v>
      </c>
      <c r="BH104" s="9" t="s">
        <v>536</v>
      </c>
      <c r="BI104" s="9"/>
      <c r="BJ104" s="602"/>
    </row>
    <row r="105" spans="1:70" ht="65.25" hidden="1" customHeight="1" thickBot="1">
      <c r="A105" s="135">
        <v>192</v>
      </c>
      <c r="B105" s="141">
        <v>46169.662511574097</v>
      </c>
      <c r="C105" s="141">
        <v>46169.665196759299</v>
      </c>
      <c r="D105" s="135" t="s">
        <v>3127</v>
      </c>
      <c r="E105" s="135" t="s">
        <v>3128</v>
      </c>
      <c r="F105" s="135" t="s">
        <v>3330</v>
      </c>
      <c r="G105" s="135" t="s">
        <v>3130</v>
      </c>
      <c r="H105" s="135" t="s">
        <v>159</v>
      </c>
      <c r="I105" s="135" t="s">
        <v>160</v>
      </c>
      <c r="J105" s="223" t="s">
        <v>3324</v>
      </c>
      <c r="K105" s="135" t="s">
        <v>3331</v>
      </c>
      <c r="L105" s="141" t="s">
        <v>59</v>
      </c>
      <c r="M105" s="141">
        <v>46234</v>
      </c>
      <c r="N105" s="135" t="s">
        <v>15</v>
      </c>
      <c r="O105" s="135">
        <v>0</v>
      </c>
      <c r="P105" s="135">
        <v>0</v>
      </c>
      <c r="Q105" s="177" t="s">
        <v>111</v>
      </c>
      <c r="R105" s="135" t="s">
        <v>3133</v>
      </c>
      <c r="S105" s="135" t="s">
        <v>2201</v>
      </c>
      <c r="T105" s="135" t="s">
        <v>3332</v>
      </c>
      <c r="U105" s="135" t="s">
        <v>41</v>
      </c>
      <c r="V105" s="161" t="s">
        <v>36</v>
      </c>
      <c r="W105" s="135" t="s">
        <v>14</v>
      </c>
      <c r="X105" s="160" t="s">
        <v>28</v>
      </c>
      <c r="Y105" s="135" t="s">
        <v>3135</v>
      </c>
      <c r="Z105" s="145" t="s">
        <v>3333</v>
      </c>
      <c r="AA105" s="145">
        <v>1.2</v>
      </c>
      <c r="AB105" s="147" t="s">
        <v>64</v>
      </c>
      <c r="AC105" s="147" t="s">
        <v>498</v>
      </c>
      <c r="AD105" s="151">
        <v>46192</v>
      </c>
      <c r="AE105" s="147" t="s">
        <v>3</v>
      </c>
      <c r="AF105" s="151">
        <v>46216</v>
      </c>
      <c r="AG105" s="151">
        <v>46230</v>
      </c>
      <c r="AH105" s="147" t="s">
        <v>1389</v>
      </c>
      <c r="AI105" s="148">
        <v>1180</v>
      </c>
      <c r="AJ105" s="149">
        <v>4071</v>
      </c>
      <c r="AK105" s="150" t="s">
        <v>3328</v>
      </c>
      <c r="AL105" s="149" t="s">
        <v>604</v>
      </c>
      <c r="AM105" s="147" t="s">
        <v>535</v>
      </c>
      <c r="AN105" s="147" t="s">
        <v>15</v>
      </c>
      <c r="AO105" s="147" t="s">
        <v>964</v>
      </c>
      <c r="AP105" s="147" t="s">
        <v>3329</v>
      </c>
      <c r="AQ105" s="225"/>
      <c r="AR105" s="225"/>
      <c r="AS105" s="233"/>
      <c r="AT105" s="232" t="str">
        <f>IF(OR(AR105="",AS105=""),"",TEXT(WORKDAY(AS105,IF(AR105="Baja",3,IF(AR105="Media",5,0))),"dd-mmm"))</f>
        <v/>
      </c>
      <c r="AU105" s="225"/>
      <c r="AV105" s="225"/>
      <c r="AW105" s="225"/>
      <c r="AX105" s="225"/>
      <c r="AY105" s="225"/>
      <c r="AZ105" s="225"/>
      <c r="BA105" s="225"/>
      <c r="BB105" s="351" t="s">
        <v>536</v>
      </c>
      <c r="BC105" s="92"/>
      <c r="BD105" s="147" t="s">
        <v>14</v>
      </c>
      <c r="BE105" s="147" t="s">
        <v>3334</v>
      </c>
      <c r="BF105" s="46">
        <v>46167</v>
      </c>
      <c r="BG105" s="46">
        <v>46300</v>
      </c>
      <c r="BH105" s="9" t="s">
        <v>536</v>
      </c>
      <c r="BI105" s="9"/>
      <c r="BJ105" s="602"/>
    </row>
    <row r="106" spans="1:70" ht="65.25" hidden="1" customHeight="1" thickBot="1">
      <c r="A106" s="135">
        <v>193</v>
      </c>
      <c r="B106" s="141">
        <v>46169.665486111102</v>
      </c>
      <c r="C106" s="141">
        <v>46169.667557870402</v>
      </c>
      <c r="D106" s="135" t="s">
        <v>3127</v>
      </c>
      <c r="E106" s="135" t="s">
        <v>3128</v>
      </c>
      <c r="F106" s="135" t="s">
        <v>3335</v>
      </c>
      <c r="G106" s="135" t="s">
        <v>3130</v>
      </c>
      <c r="H106" s="135" t="s">
        <v>159</v>
      </c>
      <c r="I106" s="135" t="s">
        <v>160</v>
      </c>
      <c r="J106" s="223" t="s">
        <v>3324</v>
      </c>
      <c r="K106" s="135" t="s">
        <v>3336</v>
      </c>
      <c r="L106" s="141" t="s">
        <v>59</v>
      </c>
      <c r="M106" s="141">
        <v>46234</v>
      </c>
      <c r="N106" s="135" t="s">
        <v>15</v>
      </c>
      <c r="O106" s="135">
        <v>0</v>
      </c>
      <c r="P106" s="135">
        <v>0</v>
      </c>
      <c r="Q106" s="177" t="s">
        <v>111</v>
      </c>
      <c r="R106" s="135" t="s">
        <v>3133</v>
      </c>
      <c r="S106" s="135" t="s">
        <v>2201</v>
      </c>
      <c r="T106" s="135" t="s">
        <v>3337</v>
      </c>
      <c r="U106" s="135" t="s">
        <v>41</v>
      </c>
      <c r="V106" s="161" t="s">
        <v>36</v>
      </c>
      <c r="W106" s="135" t="s">
        <v>14</v>
      </c>
      <c r="X106" s="160" t="s">
        <v>28</v>
      </c>
      <c r="Y106" s="135" t="s">
        <v>3135</v>
      </c>
      <c r="Z106" s="145" t="s">
        <v>3338</v>
      </c>
      <c r="AA106" s="145">
        <v>1.2</v>
      </c>
      <c r="AB106" s="147" t="s">
        <v>64</v>
      </c>
      <c r="AC106" s="147" t="s">
        <v>498</v>
      </c>
      <c r="AD106" s="151">
        <v>46192</v>
      </c>
      <c r="AE106" s="147" t="s">
        <v>3</v>
      </c>
      <c r="AF106" s="151">
        <v>46216</v>
      </c>
      <c r="AG106" s="151">
        <v>46230</v>
      </c>
      <c r="AH106" s="147">
        <v>1</v>
      </c>
      <c r="AI106" s="148">
        <v>3481</v>
      </c>
      <c r="AJ106" s="149">
        <v>12009.45</v>
      </c>
      <c r="AK106" s="150" t="s">
        <v>3328</v>
      </c>
      <c r="AL106" s="149" t="s">
        <v>604</v>
      </c>
      <c r="AM106" s="147" t="s">
        <v>535</v>
      </c>
      <c r="AN106" s="147" t="s">
        <v>15</v>
      </c>
      <c r="AO106" s="147" t="s">
        <v>964</v>
      </c>
      <c r="AP106" s="147" t="s">
        <v>3329</v>
      </c>
      <c r="AQ106" s="225"/>
      <c r="AR106" s="225"/>
      <c r="AS106" s="233"/>
      <c r="AT106" s="232"/>
      <c r="AU106" s="225"/>
      <c r="AV106" s="225"/>
      <c r="AW106" s="225"/>
      <c r="AX106" s="225"/>
      <c r="AY106" s="225"/>
      <c r="AZ106" s="225"/>
      <c r="BA106" s="225"/>
      <c r="BB106" s="351" t="s">
        <v>536</v>
      </c>
      <c r="BC106" s="92"/>
      <c r="BD106" s="147" t="s">
        <v>14</v>
      </c>
      <c r="BE106" s="147" t="s">
        <v>3339</v>
      </c>
      <c r="BF106" s="46">
        <v>46153</v>
      </c>
      <c r="BG106" s="46">
        <v>46260</v>
      </c>
      <c r="BH106" s="9" t="s">
        <v>536</v>
      </c>
      <c r="BI106" s="9"/>
      <c r="BJ106" s="602"/>
    </row>
    <row r="107" spans="1:70" ht="65.25" hidden="1" customHeight="1" thickBot="1">
      <c r="A107" s="135">
        <v>195</v>
      </c>
      <c r="B107" s="141">
        <v>46169.671412037002</v>
      </c>
      <c r="C107" s="141">
        <v>46169.673622685201</v>
      </c>
      <c r="D107" s="135" t="s">
        <v>3127</v>
      </c>
      <c r="E107" s="135" t="s">
        <v>3128</v>
      </c>
      <c r="F107" s="135" t="s">
        <v>3340</v>
      </c>
      <c r="G107" s="135" t="s">
        <v>3130</v>
      </c>
      <c r="H107" s="135" t="s">
        <v>159</v>
      </c>
      <c r="I107" s="135" t="s">
        <v>160</v>
      </c>
      <c r="J107" s="223" t="s">
        <v>3324</v>
      </c>
      <c r="K107" s="135" t="s">
        <v>3341</v>
      </c>
      <c r="L107" s="141" t="s">
        <v>59</v>
      </c>
      <c r="M107" s="141">
        <v>46234</v>
      </c>
      <c r="N107" s="135" t="s">
        <v>15</v>
      </c>
      <c r="O107" s="135">
        <v>0</v>
      </c>
      <c r="P107" s="135">
        <v>0</v>
      </c>
      <c r="Q107" s="177" t="s">
        <v>111</v>
      </c>
      <c r="R107" s="135" t="s">
        <v>3133</v>
      </c>
      <c r="S107" s="135" t="s">
        <v>2201</v>
      </c>
      <c r="T107" s="135" t="s">
        <v>3342</v>
      </c>
      <c r="U107" s="135" t="s">
        <v>41</v>
      </c>
      <c r="V107" s="161" t="s">
        <v>36</v>
      </c>
      <c r="W107" s="135" t="s">
        <v>14</v>
      </c>
      <c r="X107" s="160" t="s">
        <v>28</v>
      </c>
      <c r="Y107" s="135" t="s">
        <v>3135</v>
      </c>
      <c r="Z107" s="145" t="s">
        <v>3343</v>
      </c>
      <c r="AA107" s="145">
        <v>1.2</v>
      </c>
      <c r="AB107" s="147" t="s">
        <v>64</v>
      </c>
      <c r="AC107" s="147" t="s">
        <v>498</v>
      </c>
      <c r="AD107" s="151">
        <v>46192</v>
      </c>
      <c r="AE107" s="147" t="s">
        <v>3</v>
      </c>
      <c r="AF107" s="151">
        <v>46216</v>
      </c>
      <c r="AG107" s="151">
        <v>46230</v>
      </c>
      <c r="AH107" s="147">
        <v>1</v>
      </c>
      <c r="AI107" s="148">
        <v>2655</v>
      </c>
      <c r="AJ107" s="149">
        <v>9159.75</v>
      </c>
      <c r="AK107" s="150" t="s">
        <v>3328</v>
      </c>
      <c r="AL107" s="149" t="s">
        <v>604</v>
      </c>
      <c r="AM107" s="147" t="s">
        <v>535</v>
      </c>
      <c r="AN107" s="147" t="s">
        <v>15</v>
      </c>
      <c r="AO107" s="147" t="s">
        <v>964</v>
      </c>
      <c r="AP107" s="147" t="s">
        <v>3329</v>
      </c>
      <c r="AQ107" s="225"/>
      <c r="AR107" s="225"/>
      <c r="AS107" s="233"/>
      <c r="AT107" s="232"/>
      <c r="AU107" s="225"/>
      <c r="AV107" s="225"/>
      <c r="AW107" s="225"/>
      <c r="AX107" s="225"/>
      <c r="AY107" s="225"/>
      <c r="AZ107" s="225"/>
      <c r="BA107" s="225"/>
      <c r="BB107" s="351" t="s">
        <v>536</v>
      </c>
      <c r="BC107" s="92"/>
      <c r="BD107" s="147" t="s">
        <v>14</v>
      </c>
      <c r="BE107" s="147" t="s">
        <v>3344</v>
      </c>
      <c r="BF107" s="46">
        <v>46251</v>
      </c>
      <c r="BG107" s="46">
        <v>46293</v>
      </c>
      <c r="BH107" s="9" t="s">
        <v>536</v>
      </c>
      <c r="BI107" s="9"/>
      <c r="BJ107" s="602"/>
    </row>
    <row r="108" spans="1:70" ht="65.25" hidden="1" customHeight="1" thickBot="1">
      <c r="A108" s="135">
        <v>190</v>
      </c>
      <c r="B108" s="141">
        <v>46169.652569444399</v>
      </c>
      <c r="C108" s="141">
        <v>46169.658240740697</v>
      </c>
      <c r="D108" s="135" t="s">
        <v>3127</v>
      </c>
      <c r="E108" s="135" t="s">
        <v>3128</v>
      </c>
      <c r="F108" s="135" t="s">
        <v>3345</v>
      </c>
      <c r="G108" s="135" t="s">
        <v>2198</v>
      </c>
      <c r="H108" s="135" t="s">
        <v>159</v>
      </c>
      <c r="I108" s="135" t="s">
        <v>160</v>
      </c>
      <c r="J108" s="223" t="s">
        <v>3324</v>
      </c>
      <c r="K108" s="135" t="s">
        <v>3346</v>
      </c>
      <c r="L108" s="141" t="s">
        <v>59</v>
      </c>
      <c r="M108" s="141">
        <v>46234</v>
      </c>
      <c r="N108" s="135" t="s">
        <v>15</v>
      </c>
      <c r="O108" s="135">
        <v>0</v>
      </c>
      <c r="P108" s="135">
        <v>0</v>
      </c>
      <c r="Q108" s="177" t="s">
        <v>111</v>
      </c>
      <c r="R108" s="135" t="s">
        <v>3133</v>
      </c>
      <c r="S108" s="135" t="s">
        <v>2201</v>
      </c>
      <c r="T108" s="135" t="s">
        <v>3347</v>
      </c>
      <c r="U108" s="135" t="s">
        <v>41</v>
      </c>
      <c r="V108" s="161" t="s">
        <v>36</v>
      </c>
      <c r="W108" s="135" t="s">
        <v>14</v>
      </c>
      <c r="X108" s="160" t="s">
        <v>28</v>
      </c>
      <c r="Y108" s="135" t="s">
        <v>2202</v>
      </c>
      <c r="Z108" s="145" t="s">
        <v>3348</v>
      </c>
      <c r="AA108" s="145">
        <v>1.2</v>
      </c>
      <c r="AB108" s="147" t="s">
        <v>64</v>
      </c>
      <c r="AC108" s="147" t="s">
        <v>498</v>
      </c>
      <c r="AD108" s="151">
        <v>46192</v>
      </c>
      <c r="AE108" s="147" t="s">
        <v>3</v>
      </c>
      <c r="AF108" s="151">
        <v>46216</v>
      </c>
      <c r="AG108" s="151">
        <v>46230</v>
      </c>
      <c r="AH108" s="147" t="s">
        <v>1389</v>
      </c>
      <c r="AI108" s="148">
        <v>2360</v>
      </c>
      <c r="AJ108" s="149">
        <v>8142</v>
      </c>
      <c r="AK108" s="150" t="s">
        <v>3328</v>
      </c>
      <c r="AL108" s="149" t="s">
        <v>604</v>
      </c>
      <c r="AM108" s="147" t="s">
        <v>535</v>
      </c>
      <c r="AN108" s="147" t="s">
        <v>15</v>
      </c>
      <c r="AO108" s="147" t="s">
        <v>964</v>
      </c>
      <c r="AP108" s="147" t="s">
        <v>3329</v>
      </c>
      <c r="AQ108" s="225"/>
      <c r="AR108" s="225"/>
      <c r="AS108" s="233"/>
      <c r="AT108" s="232" t="str">
        <f>IF(OR(AR108="",AS108=""),"",TEXT(WORKDAY(AS108,IF(AR108="Baja",3,IF(AR108="Media",5,0))),"dd-mmm"))</f>
        <v/>
      </c>
      <c r="AU108" s="225"/>
      <c r="AV108" s="225"/>
      <c r="AW108" s="225"/>
      <c r="AX108" s="225"/>
      <c r="AY108" s="225"/>
      <c r="AZ108" s="225"/>
      <c r="BA108" s="225"/>
      <c r="BB108" s="351" t="s">
        <v>536</v>
      </c>
      <c r="BC108" s="92"/>
      <c r="BD108" s="147" t="s">
        <v>14</v>
      </c>
      <c r="BE108" s="147" t="s">
        <v>3349</v>
      </c>
      <c r="BF108" s="46">
        <v>46147</v>
      </c>
      <c r="BG108" s="46">
        <v>46317</v>
      </c>
      <c r="BH108" s="9" t="s">
        <v>536</v>
      </c>
      <c r="BI108" s="9"/>
      <c r="BJ108" s="602"/>
    </row>
    <row r="109" spans="1:70" ht="65.25" hidden="1" customHeight="1" thickBot="1">
      <c r="A109" s="135">
        <v>122</v>
      </c>
      <c r="B109" s="141">
        <v>46141.427557870396</v>
      </c>
      <c r="C109" s="141">
        <v>46141.475474537001</v>
      </c>
      <c r="D109" s="135" t="s">
        <v>2591</v>
      </c>
      <c r="E109" s="135" t="s">
        <v>1542</v>
      </c>
      <c r="F109" s="135" t="s">
        <v>3350</v>
      </c>
      <c r="G109" s="135" t="s">
        <v>3351</v>
      </c>
      <c r="H109" s="135" t="s">
        <v>159</v>
      </c>
      <c r="I109" s="135" t="s">
        <v>160</v>
      </c>
      <c r="J109" s="223" t="s">
        <v>3007</v>
      </c>
      <c r="K109" s="135"/>
      <c r="L109" s="141" t="s">
        <v>61</v>
      </c>
      <c r="M109" s="141">
        <v>46150</v>
      </c>
      <c r="N109" s="135" t="s">
        <v>15</v>
      </c>
      <c r="O109" s="135">
        <v>0</v>
      </c>
      <c r="P109" s="135"/>
      <c r="Q109" s="177" t="s">
        <v>3002</v>
      </c>
      <c r="R109" s="135" t="s">
        <v>3352</v>
      </c>
      <c r="S109" s="135"/>
      <c r="T109" s="135" t="s">
        <v>3003</v>
      </c>
      <c r="U109" s="135" t="s">
        <v>37</v>
      </c>
      <c r="V109" s="161" t="s">
        <v>36</v>
      </c>
      <c r="W109" s="135" t="s">
        <v>494</v>
      </c>
      <c r="X109" s="160" t="s">
        <v>495</v>
      </c>
      <c r="Y109" s="135" t="s">
        <v>3353</v>
      </c>
      <c r="Z109" s="145" t="s">
        <v>3354</v>
      </c>
      <c r="AA109" s="145"/>
      <c r="AB109" s="147" t="s">
        <v>64</v>
      </c>
      <c r="AC109" s="147" t="s">
        <v>498</v>
      </c>
      <c r="AD109" s="151">
        <v>46142</v>
      </c>
      <c r="AE109" s="147" t="s">
        <v>3</v>
      </c>
      <c r="AF109" s="151">
        <v>46153</v>
      </c>
      <c r="AG109" s="151">
        <v>46155</v>
      </c>
      <c r="AH109" s="147">
        <v>1</v>
      </c>
      <c r="AI109" s="148">
        <v>413</v>
      </c>
      <c r="AJ109" s="149">
        <v>1466.1499999999999</v>
      </c>
      <c r="AK109" s="150" t="s">
        <v>3355</v>
      </c>
      <c r="AL109" s="149" t="s">
        <v>3356</v>
      </c>
      <c r="AM109" s="147" t="s">
        <v>825</v>
      </c>
      <c r="AN109" s="147" t="s">
        <v>15</v>
      </c>
      <c r="AO109" s="147" t="s">
        <v>964</v>
      </c>
      <c r="AP109" s="147"/>
      <c r="AQ109" s="225"/>
      <c r="AR109" s="225"/>
      <c r="AS109" s="233"/>
      <c r="AT109" s="232" t="s">
        <v>510</v>
      </c>
      <c r="AU109" s="225"/>
      <c r="AV109" s="225"/>
      <c r="AW109" s="225"/>
      <c r="AX109" s="225"/>
      <c r="AY109" s="225"/>
      <c r="AZ109" s="225"/>
      <c r="BA109" s="225"/>
      <c r="BB109" s="351" t="s">
        <v>536</v>
      </c>
      <c r="BC109" s="92"/>
      <c r="BD109" s="147" t="s">
        <v>536</v>
      </c>
      <c r="BE109" s="147" t="s">
        <v>3357</v>
      </c>
      <c r="BF109" s="46">
        <v>46259</v>
      </c>
      <c r="BG109" s="46">
        <v>46287</v>
      </c>
      <c r="BH109" s="9" t="s">
        <v>536</v>
      </c>
      <c r="BI109" s="9"/>
      <c r="BJ109" s="602"/>
    </row>
    <row r="110" spans="1:70" ht="65.25" hidden="1" customHeight="1" thickBot="1">
      <c r="A110" s="135">
        <v>131</v>
      </c>
      <c r="B110" s="141">
        <v>46142.716261574104</v>
      </c>
      <c r="C110" s="141">
        <v>46142.721655092602</v>
      </c>
      <c r="D110" s="135" t="s">
        <v>2591</v>
      </c>
      <c r="E110" s="135" t="s">
        <v>1542</v>
      </c>
      <c r="F110" s="135" t="s">
        <v>3358</v>
      </c>
      <c r="G110" s="135" t="s">
        <v>3359</v>
      </c>
      <c r="H110" s="135" t="s">
        <v>134</v>
      </c>
      <c r="I110" s="135" t="s">
        <v>160</v>
      </c>
      <c r="J110" s="223" t="s">
        <v>3360</v>
      </c>
      <c r="K110" s="135"/>
      <c r="L110" s="141" t="s">
        <v>61</v>
      </c>
      <c r="M110" s="141">
        <v>46154</v>
      </c>
      <c r="N110" s="135" t="s">
        <v>15</v>
      </c>
      <c r="O110" s="135">
        <v>0</v>
      </c>
      <c r="P110" s="135"/>
      <c r="Q110" s="177" t="s">
        <v>3002</v>
      </c>
      <c r="R110" s="135" t="s">
        <v>3361</v>
      </c>
      <c r="S110" s="135"/>
      <c r="T110" s="135" t="s">
        <v>3003</v>
      </c>
      <c r="U110" s="135" t="s">
        <v>37</v>
      </c>
      <c r="V110" s="161" t="s">
        <v>33</v>
      </c>
      <c r="W110" s="135" t="s">
        <v>494</v>
      </c>
      <c r="X110" s="160" t="s">
        <v>495</v>
      </c>
      <c r="Y110" s="135" t="s">
        <v>3353</v>
      </c>
      <c r="Z110" s="145">
        <v>0</v>
      </c>
      <c r="AA110" s="145"/>
      <c r="AB110" s="147" t="s">
        <v>64</v>
      </c>
      <c r="AC110" s="147" t="s">
        <v>498</v>
      </c>
      <c r="AD110" s="151">
        <v>46149</v>
      </c>
      <c r="AE110" s="147" t="s">
        <v>3</v>
      </c>
      <c r="AF110" s="151">
        <v>46153</v>
      </c>
      <c r="AG110" s="151">
        <v>46155</v>
      </c>
      <c r="AH110" s="147">
        <v>0.25</v>
      </c>
      <c r="AI110" s="148">
        <v>413</v>
      </c>
      <c r="AJ110" s="149">
        <v>1466.1499999999999</v>
      </c>
      <c r="AK110" s="150" t="s">
        <v>3355</v>
      </c>
      <c r="AL110" s="149" t="s">
        <v>3356</v>
      </c>
      <c r="AM110" s="147" t="s">
        <v>825</v>
      </c>
      <c r="AN110" s="147" t="s">
        <v>15</v>
      </c>
      <c r="AO110" s="147" t="s">
        <v>964</v>
      </c>
      <c r="AP110" s="147"/>
      <c r="AQ110" s="225"/>
      <c r="AR110" s="225"/>
      <c r="AS110" s="233"/>
      <c r="AT110" s="232" t="s">
        <v>510</v>
      </c>
      <c r="AU110" s="225"/>
      <c r="AV110" s="225"/>
      <c r="AW110" s="225"/>
      <c r="AX110" s="225"/>
      <c r="AY110" s="225"/>
      <c r="AZ110" s="225"/>
      <c r="BA110" s="225"/>
      <c r="BB110" s="351" t="s">
        <v>536</v>
      </c>
      <c r="BC110" s="92"/>
      <c r="BD110" s="147" t="s">
        <v>14</v>
      </c>
      <c r="BE110" s="147" t="s">
        <v>3357</v>
      </c>
      <c r="BF110" s="46">
        <v>46300</v>
      </c>
      <c r="BG110" s="46">
        <v>46309</v>
      </c>
      <c r="BH110" s="9" t="s">
        <v>536</v>
      </c>
      <c r="BI110" s="9"/>
      <c r="BJ110" s="602"/>
    </row>
    <row r="111" spans="1:70" ht="65.25" hidden="1" customHeight="1" thickBot="1">
      <c r="A111" s="135">
        <v>130</v>
      </c>
      <c r="B111" s="141">
        <v>46142.660879629599</v>
      </c>
      <c r="C111" s="141">
        <v>46142.680972222202</v>
      </c>
      <c r="D111" s="135" t="s">
        <v>167</v>
      </c>
      <c r="E111" s="135" t="s">
        <v>168</v>
      </c>
      <c r="F111" s="135" t="s">
        <v>3362</v>
      </c>
      <c r="G111" s="135" t="s">
        <v>3363</v>
      </c>
      <c r="H111" s="135" t="s">
        <v>134</v>
      </c>
      <c r="I111" s="135" t="s">
        <v>135</v>
      </c>
      <c r="J111" s="223" t="s">
        <v>3364</v>
      </c>
      <c r="K111" s="135"/>
      <c r="L111" s="141" t="s">
        <v>61</v>
      </c>
      <c r="M111" s="141">
        <v>46296</v>
      </c>
      <c r="N111" s="135" t="s">
        <v>15</v>
      </c>
      <c r="O111" s="135">
        <v>0</v>
      </c>
      <c r="P111" s="135"/>
      <c r="Q111" s="177" t="s">
        <v>111</v>
      </c>
      <c r="R111" s="135" t="s">
        <v>3365</v>
      </c>
      <c r="S111" s="135" t="s">
        <v>3366</v>
      </c>
      <c r="T111" s="135" t="s">
        <v>3367</v>
      </c>
      <c r="U111" s="135" t="s">
        <v>44</v>
      </c>
      <c r="V111" s="161" t="s">
        <v>36</v>
      </c>
      <c r="W111" s="135" t="s">
        <v>494</v>
      </c>
      <c r="X111" s="160" t="s">
        <v>495</v>
      </c>
      <c r="Y111" s="135" t="s">
        <v>3368</v>
      </c>
      <c r="Z111" s="145" t="s">
        <v>3369</v>
      </c>
      <c r="AA111" s="145"/>
      <c r="AB111" s="147" t="s">
        <v>70</v>
      </c>
      <c r="AC111" s="147" t="s">
        <v>498</v>
      </c>
      <c r="AD111" s="151">
        <v>46149</v>
      </c>
      <c r="AE111" s="147"/>
      <c r="AF111" s="151"/>
      <c r="AG111" s="151"/>
      <c r="AH111" s="147">
        <v>4</v>
      </c>
      <c r="AI111" s="148"/>
      <c r="AJ111" s="149">
        <v>90000</v>
      </c>
      <c r="AK111" s="150"/>
      <c r="AL111" s="149" t="s">
        <v>824</v>
      </c>
      <c r="AM111" s="184" t="s">
        <v>825</v>
      </c>
      <c r="AN111" s="147"/>
      <c r="AO111" s="147" t="s">
        <v>964</v>
      </c>
      <c r="AP111" s="147"/>
      <c r="AQ111" s="225"/>
      <c r="AR111" s="225"/>
      <c r="AS111" s="233"/>
      <c r="AT111" s="232" t="s">
        <v>510</v>
      </c>
      <c r="AU111" s="225"/>
      <c r="AV111" s="225"/>
      <c r="AW111" s="225"/>
      <c r="AX111" s="225"/>
      <c r="AY111" s="225"/>
      <c r="AZ111" s="225"/>
      <c r="BA111" s="225"/>
      <c r="BB111" s="351" t="s">
        <v>536</v>
      </c>
      <c r="BC111" s="92"/>
      <c r="BD111" s="147" t="s">
        <v>536</v>
      </c>
      <c r="BE111" s="147" t="s">
        <v>3370</v>
      </c>
      <c r="BF111" s="46">
        <v>46204</v>
      </c>
      <c r="BG111" s="46">
        <v>46344</v>
      </c>
      <c r="BH111" s="9" t="s">
        <v>536</v>
      </c>
      <c r="BI111" s="9"/>
      <c r="BJ111" s="602"/>
    </row>
    <row r="112" spans="1:70" ht="65.25" hidden="1" customHeight="1" thickBot="1">
      <c r="A112" s="135">
        <v>111</v>
      </c>
      <c r="B112" s="141">
        <v>46134.395162036999</v>
      </c>
      <c r="C112" s="141">
        <v>46134.427453703698</v>
      </c>
      <c r="D112" s="135" t="s">
        <v>204</v>
      </c>
      <c r="E112" s="135" t="s">
        <v>205</v>
      </c>
      <c r="F112" s="135" t="s">
        <v>3371</v>
      </c>
      <c r="G112" s="135" t="s">
        <v>3372</v>
      </c>
      <c r="H112" s="135" t="s">
        <v>134</v>
      </c>
      <c r="I112" s="135" t="s">
        <v>516</v>
      </c>
      <c r="J112" s="223" t="s">
        <v>3373</v>
      </c>
      <c r="K112" s="135"/>
      <c r="L112" s="141" t="s">
        <v>54</v>
      </c>
      <c r="M112" s="141">
        <v>46234</v>
      </c>
      <c r="N112" s="135" t="s">
        <v>15</v>
      </c>
      <c r="O112" s="135">
        <v>0</v>
      </c>
      <c r="P112" s="135"/>
      <c r="Q112" s="177" t="s">
        <v>111</v>
      </c>
      <c r="R112" s="135" t="s">
        <v>3374</v>
      </c>
      <c r="S112" s="135" t="s">
        <v>3375</v>
      </c>
      <c r="T112" s="135" t="s">
        <v>3376</v>
      </c>
      <c r="U112" s="135" t="s">
        <v>44</v>
      </c>
      <c r="V112" s="161" t="s">
        <v>36</v>
      </c>
      <c r="W112" s="135" t="s">
        <v>494</v>
      </c>
      <c r="X112" s="160" t="s">
        <v>27</v>
      </c>
      <c r="Y112" s="135" t="s">
        <v>3377</v>
      </c>
      <c r="Z112" s="145" t="s">
        <v>3378</v>
      </c>
      <c r="AA112" s="145">
        <v>0.75</v>
      </c>
      <c r="AB112" s="147" t="s">
        <v>70</v>
      </c>
      <c r="AC112" s="147" t="s">
        <v>498</v>
      </c>
      <c r="AD112" s="151">
        <v>46135</v>
      </c>
      <c r="AE112" s="147" t="s">
        <v>3</v>
      </c>
      <c r="AF112" s="151">
        <v>46167</v>
      </c>
      <c r="AG112" s="151">
        <v>46206</v>
      </c>
      <c r="AH112" s="147">
        <v>4</v>
      </c>
      <c r="AI112" s="148"/>
      <c r="AJ112" s="149">
        <v>71000</v>
      </c>
      <c r="AK112" s="150" t="s">
        <v>3379</v>
      </c>
      <c r="AL112" s="149" t="s">
        <v>592</v>
      </c>
      <c r="AM112" s="147" t="s">
        <v>825</v>
      </c>
      <c r="AN112" s="147" t="s">
        <v>536</v>
      </c>
      <c r="AO112" s="147" t="s">
        <v>2102</v>
      </c>
      <c r="AP112" s="147" t="s">
        <v>3380</v>
      </c>
      <c r="AQ112" s="225"/>
      <c r="AR112" s="225"/>
      <c r="AS112" s="233"/>
      <c r="AT112" s="232" t="s">
        <v>510</v>
      </c>
      <c r="AU112" s="225"/>
      <c r="AV112" s="225"/>
      <c r="AW112" s="225"/>
      <c r="AX112" s="225"/>
      <c r="AY112" s="225"/>
      <c r="AZ112" s="225"/>
      <c r="BA112" s="225"/>
      <c r="BB112" s="351" t="s">
        <v>536</v>
      </c>
      <c r="BC112" s="92" t="s">
        <v>536</v>
      </c>
      <c r="BD112" s="147" t="s">
        <v>536</v>
      </c>
      <c r="BE112" s="147" t="s">
        <v>3381</v>
      </c>
      <c r="BF112" s="46">
        <v>46310</v>
      </c>
      <c r="BG112" s="46">
        <v>46448</v>
      </c>
      <c r="BH112" s="9" t="s">
        <v>536</v>
      </c>
      <c r="BI112" s="9"/>
      <c r="BJ112" s="602"/>
      <c r="BK112" s="135"/>
      <c r="BL112" s="141"/>
      <c r="BM112" s="141"/>
      <c r="BN112" s="135"/>
      <c r="BO112" s="135"/>
      <c r="BP112" s="135"/>
      <c r="BQ112" s="135"/>
      <c r="BR112" s="135"/>
    </row>
    <row r="113" spans="1:63" ht="65.25" hidden="1" customHeight="1" thickBot="1">
      <c r="A113" s="135">
        <v>344</v>
      </c>
      <c r="B113" s="141">
        <v>46244.453206018501</v>
      </c>
      <c r="C113" s="141">
        <v>46244.4614814815</v>
      </c>
      <c r="D113" s="135" t="s">
        <v>103</v>
      </c>
      <c r="E113" s="135" t="s">
        <v>104</v>
      </c>
      <c r="F113" s="135" t="s">
        <v>3382</v>
      </c>
      <c r="G113" s="135" t="s">
        <v>3383</v>
      </c>
      <c r="H113" s="135" t="s">
        <v>121</v>
      </c>
      <c r="I113" s="135" t="s">
        <v>240</v>
      </c>
      <c r="J113" s="223" t="s">
        <v>3384</v>
      </c>
      <c r="K113" s="135" t="s">
        <v>3385</v>
      </c>
      <c r="L113" s="182" t="s">
        <v>53</v>
      </c>
      <c r="M113" s="141">
        <v>46262</v>
      </c>
      <c r="N113" s="135" t="s">
        <v>15</v>
      </c>
      <c r="O113" s="135">
        <v>0</v>
      </c>
      <c r="P113" s="135">
        <v>0</v>
      </c>
      <c r="Q113" s="177" t="s">
        <v>111</v>
      </c>
      <c r="R113" s="135" t="s">
        <v>3386</v>
      </c>
      <c r="S113" s="135" t="s">
        <v>3387</v>
      </c>
      <c r="T113" s="135" t="s">
        <v>3388</v>
      </c>
      <c r="U113" s="135" t="s">
        <v>44</v>
      </c>
      <c r="V113" s="161" t="s">
        <v>36</v>
      </c>
      <c r="W113" s="135" t="s">
        <v>15</v>
      </c>
      <c r="X113" s="160" t="s">
        <v>28</v>
      </c>
      <c r="Y113" s="135" t="s">
        <v>3389</v>
      </c>
      <c r="Z113" s="145" t="s">
        <v>3390</v>
      </c>
      <c r="AA113" s="145">
        <v>0.6</v>
      </c>
      <c r="AB113" s="147" t="s">
        <v>62</v>
      </c>
      <c r="AC113" s="147" t="s">
        <v>498</v>
      </c>
      <c r="AD113" s="151">
        <v>46244</v>
      </c>
      <c r="AE113" s="147" t="s">
        <v>3</v>
      </c>
      <c r="AF113" s="151">
        <v>46251</v>
      </c>
      <c r="AG113" s="151">
        <v>46265</v>
      </c>
      <c r="AH113" s="147">
        <v>1</v>
      </c>
      <c r="AI113" s="148">
        <v>0</v>
      </c>
      <c r="AJ113" s="149">
        <v>0</v>
      </c>
      <c r="AK113" s="150"/>
      <c r="AL113" s="149" t="s">
        <v>534</v>
      </c>
      <c r="AM113" s="147" t="s">
        <v>825</v>
      </c>
      <c r="AN113" s="147" t="s">
        <v>14</v>
      </c>
      <c r="AO113" s="147" t="s">
        <v>964</v>
      </c>
      <c r="AP113" s="147" t="s">
        <v>3391</v>
      </c>
      <c r="AQ113" s="225"/>
      <c r="AR113" s="225"/>
      <c r="AS113" s="233"/>
      <c r="AT113" s="232"/>
      <c r="AU113" s="225"/>
      <c r="AV113" s="225"/>
      <c r="AW113" s="225"/>
      <c r="AX113" s="225"/>
      <c r="AY113" s="225"/>
      <c r="AZ113" s="225"/>
      <c r="BA113" s="225"/>
      <c r="BB113" s="351" t="s">
        <v>536</v>
      </c>
      <c r="BC113" s="92"/>
      <c r="BD113" s="147" t="s">
        <v>2614</v>
      </c>
      <c r="BE113" s="147"/>
      <c r="BF113" s="46">
        <v>46266</v>
      </c>
      <c r="BG113" s="46">
        <v>46304</v>
      </c>
      <c r="BH113" s="9" t="s">
        <v>536</v>
      </c>
      <c r="BI113" s="9"/>
      <c r="BJ113" s="602"/>
    </row>
    <row r="114" spans="1:63" ht="65.25" hidden="1" customHeight="1" thickBot="1">
      <c r="A114" s="135">
        <v>298</v>
      </c>
      <c r="B114" s="141">
        <v>46220.5546875</v>
      </c>
      <c r="C114" s="141">
        <v>46220.561770833301</v>
      </c>
      <c r="D114" s="135" t="s">
        <v>236</v>
      </c>
      <c r="E114" s="135" t="s">
        <v>237</v>
      </c>
      <c r="F114" s="135" t="s">
        <v>3392</v>
      </c>
      <c r="G114" s="135" t="s">
        <v>3393</v>
      </c>
      <c r="H114" s="135" t="s">
        <v>134</v>
      </c>
      <c r="I114" s="135" t="s">
        <v>160</v>
      </c>
      <c r="J114" s="223" t="s">
        <v>3394</v>
      </c>
      <c r="K114" s="135" t="s">
        <v>3395</v>
      </c>
      <c r="L114" s="135" t="s">
        <v>63</v>
      </c>
      <c r="M114" s="141">
        <v>46241</v>
      </c>
      <c r="N114" s="135" t="s">
        <v>15</v>
      </c>
      <c r="O114" s="135">
        <v>0</v>
      </c>
      <c r="P114" s="135">
        <v>0</v>
      </c>
      <c r="Q114" s="177" t="s">
        <v>111</v>
      </c>
      <c r="R114" s="135" t="s">
        <v>3396</v>
      </c>
      <c r="S114" s="135" t="s">
        <v>3397</v>
      </c>
      <c r="T114" s="135" t="s">
        <v>3398</v>
      </c>
      <c r="U114" s="135" t="s">
        <v>41</v>
      </c>
      <c r="V114" s="161" t="s">
        <v>36</v>
      </c>
      <c r="W114" s="135" t="s">
        <v>15</v>
      </c>
      <c r="X114" s="160" t="s">
        <v>26</v>
      </c>
      <c r="Y114" s="135" t="s">
        <v>3399</v>
      </c>
      <c r="Z114" s="145" t="s">
        <v>3400</v>
      </c>
      <c r="AA114" s="145">
        <v>1.5</v>
      </c>
      <c r="AB114" s="147" t="s">
        <v>56</v>
      </c>
      <c r="AC114" s="147" t="s">
        <v>498</v>
      </c>
      <c r="AD114" s="151">
        <v>46224</v>
      </c>
      <c r="AE114" s="147" t="s">
        <v>2</v>
      </c>
      <c r="AF114" s="151" t="s">
        <v>3401</v>
      </c>
      <c r="AG114" s="151">
        <v>46261</v>
      </c>
      <c r="AH114" s="147">
        <v>2</v>
      </c>
      <c r="AI114" s="148"/>
      <c r="AJ114" s="149">
        <v>0</v>
      </c>
      <c r="AK114" s="150" t="s">
        <v>3402</v>
      </c>
      <c r="AL114" s="149" t="s">
        <v>962</v>
      </c>
      <c r="AM114" s="147" t="s">
        <v>825</v>
      </c>
      <c r="AN114" s="147" t="s">
        <v>536</v>
      </c>
      <c r="AO114" s="147" t="s">
        <v>964</v>
      </c>
      <c r="AP114" s="147" t="s">
        <v>3403</v>
      </c>
      <c r="AQ114" s="225"/>
      <c r="AR114" s="225"/>
      <c r="AS114" s="233"/>
      <c r="AT114" s="232"/>
      <c r="AU114" s="225"/>
      <c r="AV114" s="225"/>
      <c r="AW114" s="225"/>
      <c r="AX114" s="225"/>
      <c r="AY114" s="225"/>
      <c r="AZ114" s="225"/>
      <c r="BA114" s="225"/>
      <c r="BB114" s="351" t="s">
        <v>174</v>
      </c>
      <c r="BC114" s="92" t="s">
        <v>3404</v>
      </c>
      <c r="BD114" s="147"/>
      <c r="BE114" s="147"/>
      <c r="BF114" s="46">
        <v>46273</v>
      </c>
      <c r="BG114" s="46">
        <v>46338</v>
      </c>
      <c r="BH114" s="9" t="s">
        <v>174</v>
      </c>
      <c r="BI114" s="9" t="s">
        <v>2898</v>
      </c>
      <c r="BJ114" s="602"/>
    </row>
    <row r="115" spans="1:63" ht="65.25" hidden="1" customHeight="1" thickBot="1">
      <c r="A115" s="135">
        <v>171</v>
      </c>
      <c r="B115" s="141">
        <v>46167.515682870398</v>
      </c>
      <c r="C115" s="141">
        <v>46167.642662036997</v>
      </c>
      <c r="D115" s="135" t="s">
        <v>204</v>
      </c>
      <c r="E115" s="135" t="s">
        <v>205</v>
      </c>
      <c r="F115" s="135" t="s">
        <v>3405</v>
      </c>
      <c r="G115" s="135" t="s">
        <v>3406</v>
      </c>
      <c r="H115" s="191" t="s">
        <v>121</v>
      </c>
      <c r="I115" s="135" t="s">
        <v>516</v>
      </c>
      <c r="J115" s="223" t="s">
        <v>597</v>
      </c>
      <c r="K115" s="135" t="s">
        <v>3407</v>
      </c>
      <c r="L115" s="141" t="s">
        <v>54</v>
      </c>
      <c r="M115" s="141">
        <v>46203</v>
      </c>
      <c r="N115" s="135" t="s">
        <v>15</v>
      </c>
      <c r="O115" s="135">
        <v>0</v>
      </c>
      <c r="P115" s="135">
        <v>0</v>
      </c>
      <c r="Q115" s="177" t="s">
        <v>111</v>
      </c>
      <c r="R115" s="135" t="s">
        <v>3408</v>
      </c>
      <c r="S115" s="135" t="s">
        <v>3409</v>
      </c>
      <c r="T115" s="135" t="s">
        <v>3410</v>
      </c>
      <c r="U115" s="135" t="s">
        <v>41</v>
      </c>
      <c r="V115" s="161" t="s">
        <v>34</v>
      </c>
      <c r="W115" s="135" t="s">
        <v>15</v>
      </c>
      <c r="X115" s="160" t="s">
        <v>28</v>
      </c>
      <c r="Y115" s="135" t="s">
        <v>3411</v>
      </c>
      <c r="Z115" s="145" t="s">
        <v>3412</v>
      </c>
      <c r="AA115" s="145">
        <v>1.3</v>
      </c>
      <c r="AB115" s="147" t="s">
        <v>62</v>
      </c>
      <c r="AC115" s="147" t="s">
        <v>498</v>
      </c>
      <c r="AD115" s="151">
        <v>46203</v>
      </c>
      <c r="AE115" s="147" t="s">
        <v>2</v>
      </c>
      <c r="AF115" s="151">
        <v>46203</v>
      </c>
      <c r="AG115" s="151">
        <v>46231</v>
      </c>
      <c r="AH115" s="147"/>
      <c r="AI115" s="148"/>
      <c r="AJ115" s="149">
        <v>0</v>
      </c>
      <c r="AK115" s="150" t="s">
        <v>3413</v>
      </c>
      <c r="AL115" s="149" t="s">
        <v>604</v>
      </c>
      <c r="AM115" s="147" t="s">
        <v>825</v>
      </c>
      <c r="AN115" s="147" t="s">
        <v>14</v>
      </c>
      <c r="AO115" s="147" t="s">
        <v>964</v>
      </c>
      <c r="AP115" s="147" t="s">
        <v>3414</v>
      </c>
      <c r="AQ115" s="225"/>
      <c r="AR115" s="225"/>
      <c r="AS115" s="233"/>
      <c r="AT115" s="232" t="s">
        <v>510</v>
      </c>
      <c r="AU115" s="225"/>
      <c r="AV115" s="225"/>
      <c r="AW115" s="225"/>
      <c r="AX115" s="225"/>
      <c r="AY115" s="225"/>
      <c r="AZ115" s="225"/>
      <c r="BA115" s="225"/>
      <c r="BB115" s="351" t="s">
        <v>3415</v>
      </c>
      <c r="BC115" s="92"/>
      <c r="BD115" s="147" t="s">
        <v>2614</v>
      </c>
      <c r="BE115" s="147"/>
      <c r="BF115" s="46">
        <v>46203</v>
      </c>
      <c r="BG115" s="46">
        <v>46231</v>
      </c>
      <c r="BH115" s="9" t="s">
        <v>536</v>
      </c>
      <c r="BI115" s="9" t="s">
        <v>3416</v>
      </c>
      <c r="BJ115" s="602"/>
    </row>
    <row r="116" spans="1:63" ht="65.25" hidden="1" customHeight="1" thickBot="1">
      <c r="A116" s="135">
        <v>172</v>
      </c>
      <c r="B116" s="141">
        <v>46167.646388888897</v>
      </c>
      <c r="C116" s="141">
        <v>46167.6551273148</v>
      </c>
      <c r="D116" s="135" t="s">
        <v>204</v>
      </c>
      <c r="E116" s="135" t="s">
        <v>205</v>
      </c>
      <c r="F116" s="135" t="s">
        <v>3417</v>
      </c>
      <c r="G116" s="135" t="s">
        <v>3418</v>
      </c>
      <c r="H116" s="135" t="s">
        <v>146</v>
      </c>
      <c r="I116" s="135" t="s">
        <v>516</v>
      </c>
      <c r="J116" s="223" t="s">
        <v>597</v>
      </c>
      <c r="K116" s="135" t="s">
        <v>3419</v>
      </c>
      <c r="L116" s="141" t="s">
        <v>54</v>
      </c>
      <c r="M116" s="141">
        <v>46203</v>
      </c>
      <c r="N116" s="135" t="s">
        <v>15</v>
      </c>
      <c r="O116" s="135"/>
      <c r="P116" s="135">
        <v>0</v>
      </c>
      <c r="Q116" s="177" t="s">
        <v>111</v>
      </c>
      <c r="R116" s="135" t="s">
        <v>3420</v>
      </c>
      <c r="S116" s="135" t="s">
        <v>3421</v>
      </c>
      <c r="T116" s="135" t="s">
        <v>3410</v>
      </c>
      <c r="U116" s="135" t="s">
        <v>41</v>
      </c>
      <c r="V116" s="161" t="s">
        <v>36</v>
      </c>
      <c r="W116" s="135" t="s">
        <v>15</v>
      </c>
      <c r="X116" s="160" t="s">
        <v>28</v>
      </c>
      <c r="Y116" s="135" t="s">
        <v>3422</v>
      </c>
      <c r="Z116" s="145" t="s">
        <v>3423</v>
      </c>
      <c r="AA116" s="145">
        <v>1.2</v>
      </c>
      <c r="AB116" s="147" t="s">
        <v>62</v>
      </c>
      <c r="AC116" s="147" t="s">
        <v>498</v>
      </c>
      <c r="AD116" s="151">
        <v>46203</v>
      </c>
      <c r="AE116" s="147" t="s">
        <v>2</v>
      </c>
      <c r="AF116" s="151">
        <v>46203</v>
      </c>
      <c r="AG116" s="151">
        <v>46231</v>
      </c>
      <c r="AH116" s="147"/>
      <c r="AI116" s="148"/>
      <c r="AJ116" s="149">
        <v>0</v>
      </c>
      <c r="AK116" s="150" t="s">
        <v>3413</v>
      </c>
      <c r="AL116" s="149" t="s">
        <v>604</v>
      </c>
      <c r="AM116" s="147" t="s">
        <v>825</v>
      </c>
      <c r="AN116" s="147" t="s">
        <v>14</v>
      </c>
      <c r="AO116" s="147" t="s">
        <v>964</v>
      </c>
      <c r="AP116" s="147" t="s">
        <v>3414</v>
      </c>
      <c r="AQ116" s="225"/>
      <c r="AR116" s="225"/>
      <c r="AS116" s="233"/>
      <c r="AT116" s="232" t="s">
        <v>510</v>
      </c>
      <c r="AU116" s="225"/>
      <c r="AV116" s="225"/>
      <c r="AW116" s="225"/>
      <c r="AX116" s="225"/>
      <c r="AY116" s="225"/>
      <c r="AZ116" s="225"/>
      <c r="BA116" s="225"/>
      <c r="BB116" s="351" t="s">
        <v>536</v>
      </c>
      <c r="BC116" s="92"/>
      <c r="BD116" s="147" t="s">
        <v>2614</v>
      </c>
      <c r="BE116" s="147"/>
      <c r="BF116" s="46">
        <v>46203</v>
      </c>
      <c r="BG116" s="46">
        <v>46231</v>
      </c>
      <c r="BH116" s="9" t="s">
        <v>536</v>
      </c>
      <c r="BI116" s="9" t="s">
        <v>3416</v>
      </c>
      <c r="BJ116" s="602"/>
    </row>
    <row r="117" spans="1:63" ht="65.25" hidden="1" customHeight="1" thickBot="1">
      <c r="A117" s="135">
        <v>278</v>
      </c>
      <c r="B117" s="141">
        <v>46216.606435185196</v>
      </c>
      <c r="C117" s="141">
        <v>46216.611909722204</v>
      </c>
      <c r="D117" s="135" t="s">
        <v>204</v>
      </c>
      <c r="E117" s="135" t="s">
        <v>205</v>
      </c>
      <c r="F117" s="135" t="s">
        <v>3424</v>
      </c>
      <c r="G117" s="135" t="s">
        <v>3425</v>
      </c>
      <c r="H117" s="135" t="s">
        <v>107</v>
      </c>
      <c r="I117" s="135" t="s">
        <v>516</v>
      </c>
      <c r="J117" s="223" t="s">
        <v>3063</v>
      </c>
      <c r="K117" s="135" t="s">
        <v>3426</v>
      </c>
      <c r="L117" s="141" t="s">
        <v>54</v>
      </c>
      <c r="M117" s="141">
        <v>46233</v>
      </c>
      <c r="N117" s="135" t="s">
        <v>15</v>
      </c>
      <c r="O117" s="135">
        <v>0</v>
      </c>
      <c r="P117" s="135">
        <v>0</v>
      </c>
      <c r="Q117" s="177" t="s">
        <v>111</v>
      </c>
      <c r="R117" s="135" t="s">
        <v>3427</v>
      </c>
      <c r="S117" s="135" t="s">
        <v>3428</v>
      </c>
      <c r="T117" s="135" t="s">
        <v>3429</v>
      </c>
      <c r="U117" s="135" t="s">
        <v>41</v>
      </c>
      <c r="V117" s="161" t="s">
        <v>34</v>
      </c>
      <c r="W117" s="135" t="s">
        <v>15</v>
      </c>
      <c r="X117" s="160" t="s">
        <v>25</v>
      </c>
      <c r="Y117" s="135" t="s">
        <v>3430</v>
      </c>
      <c r="Z117" s="145" t="s">
        <v>3431</v>
      </c>
      <c r="AA117" s="145">
        <v>1.9</v>
      </c>
      <c r="AB117" s="147" t="s">
        <v>70</v>
      </c>
      <c r="AC117" s="147" t="s">
        <v>498</v>
      </c>
      <c r="AD117" s="151">
        <v>46217</v>
      </c>
      <c r="AE117" s="147" t="s">
        <v>3</v>
      </c>
      <c r="AF117" s="151">
        <v>46223</v>
      </c>
      <c r="AG117" s="151">
        <v>46237</v>
      </c>
      <c r="AH117" s="147" t="s">
        <v>1389</v>
      </c>
      <c r="AI117" s="148"/>
      <c r="AJ117" s="149">
        <v>18000</v>
      </c>
      <c r="AK117" s="150" t="s">
        <v>3432</v>
      </c>
      <c r="AL117" s="149" t="s">
        <v>592</v>
      </c>
      <c r="AM117" s="147" t="s">
        <v>825</v>
      </c>
      <c r="AN117" s="147" t="s">
        <v>536</v>
      </c>
      <c r="AO117" s="147" t="s">
        <v>2102</v>
      </c>
      <c r="AP117" s="147" t="s">
        <v>3433</v>
      </c>
      <c r="AQ117" s="225"/>
      <c r="AR117" s="225"/>
      <c r="AS117" s="233"/>
      <c r="AT117" s="232"/>
      <c r="AU117" s="225"/>
      <c r="AV117" s="225"/>
      <c r="AW117" s="225"/>
      <c r="AX117" s="225"/>
      <c r="AY117" s="225"/>
      <c r="AZ117" s="225"/>
      <c r="BA117" s="225"/>
      <c r="BB117" s="351" t="s">
        <v>536</v>
      </c>
      <c r="BC117" s="92"/>
      <c r="BD117" s="147" t="s">
        <v>536</v>
      </c>
      <c r="BE117" s="147" t="s">
        <v>3434</v>
      </c>
      <c r="BF117" s="46">
        <v>46262</v>
      </c>
      <c r="BG117" s="46">
        <v>46311</v>
      </c>
      <c r="BH117" s="9" t="s">
        <v>536</v>
      </c>
      <c r="BJ117" s="602"/>
    </row>
    <row r="118" spans="1:63" ht="65.25" hidden="1" customHeight="1" thickBot="1">
      <c r="A118" s="135">
        <v>265</v>
      </c>
      <c r="B118" s="141">
        <v>46205.669664351903</v>
      </c>
      <c r="C118" s="141">
        <v>46205.704780092601</v>
      </c>
      <c r="D118" s="135" t="s">
        <v>3435</v>
      </c>
      <c r="E118" s="135" t="s">
        <v>3436</v>
      </c>
      <c r="F118" s="135" t="s">
        <v>3437</v>
      </c>
      <c r="G118" s="135" t="s">
        <v>3438</v>
      </c>
      <c r="H118" s="135" t="s">
        <v>134</v>
      </c>
      <c r="I118" s="135" t="s">
        <v>135</v>
      </c>
      <c r="J118" s="223" t="s">
        <v>3439</v>
      </c>
      <c r="K118" s="135" t="s">
        <v>3440</v>
      </c>
      <c r="L118" s="141" t="s">
        <v>54</v>
      </c>
      <c r="M118" s="141">
        <v>46248</v>
      </c>
      <c r="N118" s="135" t="s">
        <v>15</v>
      </c>
      <c r="O118" s="135">
        <v>0</v>
      </c>
      <c r="P118" s="135">
        <v>0</v>
      </c>
      <c r="Q118" s="177" t="s">
        <v>111</v>
      </c>
      <c r="R118" s="135" t="s">
        <v>3441</v>
      </c>
      <c r="S118" s="135" t="s">
        <v>3442</v>
      </c>
      <c r="T118" s="135" t="s">
        <v>3443</v>
      </c>
      <c r="U118" s="135" t="s">
        <v>41</v>
      </c>
      <c r="V118" s="161" t="s">
        <v>34</v>
      </c>
      <c r="W118" s="135" t="s">
        <v>15</v>
      </c>
      <c r="X118" s="160" t="s">
        <v>27</v>
      </c>
      <c r="Y118" s="135" t="s">
        <v>3444</v>
      </c>
      <c r="Z118" s="145" t="s">
        <v>3445</v>
      </c>
      <c r="AA118" s="145">
        <v>1.45</v>
      </c>
      <c r="AB118" s="147" t="s">
        <v>70</v>
      </c>
      <c r="AC118" s="147" t="s">
        <v>498</v>
      </c>
      <c r="AD118" s="151">
        <v>46209</v>
      </c>
      <c r="AE118" s="147" t="s">
        <v>3</v>
      </c>
      <c r="AF118" s="151">
        <v>46216</v>
      </c>
      <c r="AG118" s="151">
        <v>46230</v>
      </c>
      <c r="AH118" s="147">
        <v>4</v>
      </c>
      <c r="AI118" s="148"/>
      <c r="AJ118" s="149">
        <v>135000</v>
      </c>
      <c r="AK118" s="150" t="s">
        <v>3446</v>
      </c>
      <c r="AL118" s="149" t="s">
        <v>592</v>
      </c>
      <c r="AM118" s="184" t="s">
        <v>825</v>
      </c>
      <c r="AN118" s="147" t="s">
        <v>536</v>
      </c>
      <c r="AO118" s="147" t="s">
        <v>964</v>
      </c>
      <c r="AP118" s="147" t="s">
        <v>3447</v>
      </c>
      <c r="AQ118" s="225" t="s">
        <v>2104</v>
      </c>
      <c r="AR118" s="225" t="s">
        <v>4</v>
      </c>
      <c r="AS118" s="233">
        <v>46258</v>
      </c>
      <c r="AT118" s="232" t="s">
        <v>510</v>
      </c>
      <c r="AU118" s="225">
        <v>3</v>
      </c>
      <c r="AV118" s="225">
        <v>0</v>
      </c>
      <c r="AW118" s="225" t="s">
        <v>3448</v>
      </c>
      <c r="AX118" s="225" t="s">
        <v>962</v>
      </c>
      <c r="AY118" s="225" t="s">
        <v>3449</v>
      </c>
      <c r="AZ118" s="225" t="s">
        <v>2102</v>
      </c>
      <c r="BA118" s="225" t="s">
        <v>3450</v>
      </c>
      <c r="BB118" s="351" t="s">
        <v>536</v>
      </c>
      <c r="BC118" s="92"/>
      <c r="BD118" s="147"/>
      <c r="BE118" s="147"/>
      <c r="BF118" s="46">
        <v>46265</v>
      </c>
      <c r="BG118" s="46">
        <v>46357</v>
      </c>
      <c r="BH118" s="9" t="s">
        <v>536</v>
      </c>
      <c r="BI118" s="9"/>
      <c r="BJ118" s="602"/>
    </row>
    <row r="119" spans="1:63" ht="65.25" hidden="1" customHeight="1" thickBot="1">
      <c r="A119" s="135">
        <v>230</v>
      </c>
      <c r="B119" s="141">
        <v>46184.483460648102</v>
      </c>
      <c r="C119" s="141">
        <v>46185.651273148098</v>
      </c>
      <c r="D119" s="135" t="s">
        <v>485</v>
      </c>
      <c r="E119" s="135" t="s">
        <v>486</v>
      </c>
      <c r="F119" s="135" t="s">
        <v>3451</v>
      </c>
      <c r="G119" s="135" t="s">
        <v>3452</v>
      </c>
      <c r="H119" s="135" t="s">
        <v>134</v>
      </c>
      <c r="I119" s="135" t="s">
        <v>135</v>
      </c>
      <c r="J119" s="223" t="s">
        <v>3453</v>
      </c>
      <c r="K119" s="135" t="s">
        <v>3454</v>
      </c>
      <c r="L119" s="141" t="s">
        <v>57</v>
      </c>
      <c r="M119" s="141">
        <v>46190</v>
      </c>
      <c r="N119" s="135" t="s">
        <v>15</v>
      </c>
      <c r="O119" s="135">
        <v>0</v>
      </c>
      <c r="P119" s="135">
        <v>0</v>
      </c>
      <c r="Q119" s="177" t="s">
        <v>2746</v>
      </c>
      <c r="R119" s="135" t="s">
        <v>3455</v>
      </c>
      <c r="S119" s="135" t="s">
        <v>3456</v>
      </c>
      <c r="T119" s="135" t="s">
        <v>3457</v>
      </c>
      <c r="U119" s="135" t="s">
        <v>41</v>
      </c>
      <c r="V119" s="161" t="s">
        <v>34</v>
      </c>
      <c r="W119" s="135" t="s">
        <v>15</v>
      </c>
      <c r="X119" s="160" t="s">
        <v>28</v>
      </c>
      <c r="Y119" s="135" t="s">
        <v>3458</v>
      </c>
      <c r="Z119" s="145" t="s">
        <v>3459</v>
      </c>
      <c r="AA119" s="145">
        <v>2.8</v>
      </c>
      <c r="AB119" s="147" t="s">
        <v>58</v>
      </c>
      <c r="AC119" s="147" t="s">
        <v>498</v>
      </c>
      <c r="AD119" s="151">
        <v>46189</v>
      </c>
      <c r="AE119" s="147" t="s">
        <v>3</v>
      </c>
      <c r="AF119" s="151">
        <v>46204</v>
      </c>
      <c r="AG119" s="151">
        <v>46218</v>
      </c>
      <c r="AH119" s="147">
        <v>1.25</v>
      </c>
      <c r="AI119" s="148"/>
      <c r="AJ119" s="149">
        <v>0</v>
      </c>
      <c r="AK119" s="150" t="s">
        <v>3460</v>
      </c>
      <c r="AL119" s="149" t="s">
        <v>534</v>
      </c>
      <c r="AM119" s="147" t="s">
        <v>825</v>
      </c>
      <c r="AN119" s="147" t="s">
        <v>15</v>
      </c>
      <c r="AO119" s="147" t="s">
        <v>2102</v>
      </c>
      <c r="AP119" s="147" t="s">
        <v>3461</v>
      </c>
      <c r="AQ119" s="225"/>
      <c r="AR119" s="225"/>
      <c r="AS119" s="233"/>
      <c r="AT119" s="232" t="s">
        <v>510</v>
      </c>
      <c r="AU119" s="225"/>
      <c r="AV119" s="225"/>
      <c r="AW119" s="225"/>
      <c r="AX119" s="225"/>
      <c r="AY119" s="225"/>
      <c r="AZ119" s="225"/>
      <c r="BA119" s="225"/>
      <c r="BB119" s="351" t="s">
        <v>536</v>
      </c>
      <c r="BC119" s="92"/>
      <c r="BD119" s="147"/>
      <c r="BE119" s="147"/>
      <c r="BF119" s="46">
        <v>46258</v>
      </c>
      <c r="BG119" s="46">
        <v>46295</v>
      </c>
      <c r="BH119" s="9" t="s">
        <v>536</v>
      </c>
      <c r="BI119" s="9"/>
      <c r="BJ119" s="602"/>
    </row>
    <row r="120" spans="1:63" ht="65.25" customHeight="1" thickBot="1">
      <c r="A120" s="135">
        <v>217</v>
      </c>
      <c r="B120" s="141">
        <v>46170.000833333303</v>
      </c>
      <c r="C120" s="141">
        <v>46170.001875000002</v>
      </c>
      <c r="D120" s="135" t="s">
        <v>485</v>
      </c>
      <c r="E120" s="135" t="s">
        <v>486</v>
      </c>
      <c r="F120" s="135" t="s">
        <v>3462</v>
      </c>
      <c r="G120" s="135" t="s">
        <v>2198</v>
      </c>
      <c r="H120" s="135" t="s">
        <v>159</v>
      </c>
      <c r="I120" s="135" t="s">
        <v>208</v>
      </c>
      <c r="J120" s="223" t="s">
        <v>209</v>
      </c>
      <c r="K120" s="135" t="s">
        <v>3463</v>
      </c>
      <c r="L120" s="141" t="s">
        <v>57</v>
      </c>
      <c r="M120" s="141">
        <v>46207</v>
      </c>
      <c r="N120" s="135" t="s">
        <v>15</v>
      </c>
      <c r="O120" s="135">
        <v>0</v>
      </c>
      <c r="P120" s="135">
        <v>0</v>
      </c>
      <c r="Q120" s="177" t="s">
        <v>111</v>
      </c>
      <c r="R120" s="135" t="s">
        <v>2200</v>
      </c>
      <c r="S120" s="135" t="s">
        <v>2201</v>
      </c>
      <c r="T120" s="135" t="s">
        <v>3140</v>
      </c>
      <c r="U120" s="135" t="s">
        <v>44</v>
      </c>
      <c r="V120" s="161" t="s">
        <v>36</v>
      </c>
      <c r="W120" s="135" t="s">
        <v>14</v>
      </c>
      <c r="X120" s="160" t="s">
        <v>28</v>
      </c>
      <c r="Y120" s="135" t="s">
        <v>3141</v>
      </c>
      <c r="Z120" s="145" t="s">
        <v>3464</v>
      </c>
      <c r="AA120" s="145">
        <v>0.6</v>
      </c>
      <c r="AB120" s="147" t="s">
        <v>58</v>
      </c>
      <c r="AC120" s="147" t="s">
        <v>498</v>
      </c>
      <c r="AD120" s="151">
        <v>46192</v>
      </c>
      <c r="AE120" s="147" t="s">
        <v>3</v>
      </c>
      <c r="AF120" s="151">
        <v>46209</v>
      </c>
      <c r="AG120" s="151">
        <v>46227</v>
      </c>
      <c r="AH120" s="147" t="s">
        <v>2522</v>
      </c>
      <c r="AI120" s="148" t="s">
        <v>3465</v>
      </c>
      <c r="AJ120" s="149" t="s">
        <v>3466</v>
      </c>
      <c r="AK120" s="150"/>
      <c r="AL120" s="149" t="s">
        <v>3467</v>
      </c>
      <c r="AM120" s="147" t="s">
        <v>825</v>
      </c>
      <c r="AN120" s="147" t="s">
        <v>536</v>
      </c>
      <c r="AO120" s="147" t="s">
        <v>2102</v>
      </c>
      <c r="AP120" s="147" t="s">
        <v>3468</v>
      </c>
      <c r="AQ120" s="225"/>
      <c r="AR120" s="225"/>
      <c r="AS120" s="233"/>
      <c r="AT120" s="232" t="s">
        <v>510</v>
      </c>
      <c r="AU120" s="225"/>
      <c r="AV120" s="225"/>
      <c r="AW120" s="225"/>
      <c r="AX120" s="225"/>
      <c r="AY120" s="225"/>
      <c r="AZ120" s="225"/>
      <c r="BA120" s="225"/>
      <c r="BB120" s="351" t="s">
        <v>536</v>
      </c>
      <c r="BC120" s="92"/>
      <c r="BD120" s="147" t="s">
        <v>536</v>
      </c>
      <c r="BE120" s="147" t="s">
        <v>3469</v>
      </c>
      <c r="BF120" s="46">
        <v>46251</v>
      </c>
      <c r="BG120" s="46">
        <v>46318</v>
      </c>
      <c r="BH120" s="9" t="s">
        <v>536</v>
      </c>
      <c r="BI120" s="9"/>
      <c r="BJ120" s="602"/>
    </row>
    <row r="121" spans="1:63" ht="65.25" customHeight="1" thickBot="1">
      <c r="A121" s="135">
        <v>200</v>
      </c>
      <c r="B121" s="141">
        <v>46169.686944444402</v>
      </c>
      <c r="C121" s="141">
        <v>46169.690324074101</v>
      </c>
      <c r="D121" s="135" t="s">
        <v>3127</v>
      </c>
      <c r="E121" s="135" t="s">
        <v>3128</v>
      </c>
      <c r="F121" s="135" t="s">
        <v>3470</v>
      </c>
      <c r="G121" s="135" t="s">
        <v>3130</v>
      </c>
      <c r="H121" s="135" t="s">
        <v>159</v>
      </c>
      <c r="I121" s="135" t="s">
        <v>208</v>
      </c>
      <c r="J121" s="223" t="s">
        <v>3131</v>
      </c>
      <c r="K121" s="135" t="s">
        <v>3471</v>
      </c>
      <c r="L121" s="141" t="s">
        <v>57</v>
      </c>
      <c r="M121" s="141">
        <v>46387</v>
      </c>
      <c r="N121" s="135" t="s">
        <v>15</v>
      </c>
      <c r="O121" s="135">
        <v>0</v>
      </c>
      <c r="P121" s="135">
        <v>0</v>
      </c>
      <c r="Q121" s="177" t="s">
        <v>111</v>
      </c>
      <c r="R121" s="135" t="s">
        <v>3133</v>
      </c>
      <c r="S121" s="135" t="s">
        <v>2201</v>
      </c>
      <c r="T121" s="135" t="s">
        <v>3472</v>
      </c>
      <c r="U121" s="135" t="s">
        <v>41</v>
      </c>
      <c r="V121" s="161" t="s">
        <v>36</v>
      </c>
      <c r="W121" s="135" t="s">
        <v>14</v>
      </c>
      <c r="X121" s="160" t="s">
        <v>28</v>
      </c>
      <c r="Y121" s="135" t="s">
        <v>3135</v>
      </c>
      <c r="Z121" s="145" t="s">
        <v>3473</v>
      </c>
      <c r="AA121" s="145">
        <v>1.2</v>
      </c>
      <c r="AB121" s="147" t="s">
        <v>58</v>
      </c>
      <c r="AC121" s="147" t="s">
        <v>639</v>
      </c>
      <c r="AD121" s="151">
        <v>46191</v>
      </c>
      <c r="AE121" s="147" t="s">
        <v>2</v>
      </c>
      <c r="AF121" s="151">
        <v>46197</v>
      </c>
      <c r="AG121" s="151">
        <v>46244</v>
      </c>
      <c r="AH121" s="147">
        <v>5</v>
      </c>
      <c r="AI121" s="148"/>
      <c r="AJ121" s="149" t="s">
        <v>3474</v>
      </c>
      <c r="AK121" s="150" t="s">
        <v>3475</v>
      </c>
      <c r="AL121" s="149" t="s">
        <v>1226</v>
      </c>
      <c r="AM121" s="147" t="s">
        <v>825</v>
      </c>
      <c r="AN121" s="147" t="s">
        <v>536</v>
      </c>
      <c r="AO121" s="147" t="s">
        <v>964</v>
      </c>
      <c r="AP121" s="147" t="s">
        <v>3476</v>
      </c>
      <c r="AQ121" s="225"/>
      <c r="AR121" s="225"/>
      <c r="AS121" s="233"/>
      <c r="AT121" s="232"/>
      <c r="AU121" s="225"/>
      <c r="AV121" s="225"/>
      <c r="AW121" s="225"/>
      <c r="AX121" s="225"/>
      <c r="AY121" s="225"/>
      <c r="AZ121" s="225"/>
      <c r="BA121" s="225"/>
      <c r="BB121" s="351" t="s">
        <v>536</v>
      </c>
      <c r="BC121" s="92"/>
      <c r="BD121" s="147" t="s">
        <v>536</v>
      </c>
      <c r="BE121" s="147" t="s">
        <v>3469</v>
      </c>
      <c r="BF121" s="46">
        <v>46279</v>
      </c>
      <c r="BG121" s="46">
        <v>46402</v>
      </c>
      <c r="BH121" s="9" t="s">
        <v>536</v>
      </c>
      <c r="BI121" s="9"/>
      <c r="BJ121" s="602"/>
    </row>
    <row r="122" spans="1:63" ht="65.25" hidden="1" customHeight="1" thickBot="1">
      <c r="A122" s="135">
        <v>290</v>
      </c>
      <c r="B122" s="141">
        <v>46219.853981481501</v>
      </c>
      <c r="C122" s="141">
        <v>46219.864247685196</v>
      </c>
      <c r="D122" s="135" t="s">
        <v>485</v>
      </c>
      <c r="E122" s="135" t="s">
        <v>486</v>
      </c>
      <c r="F122" s="135" t="s">
        <v>3477</v>
      </c>
      <c r="G122" s="135" t="s">
        <v>3478</v>
      </c>
      <c r="H122" s="135" t="s">
        <v>134</v>
      </c>
      <c r="I122" s="135" t="s">
        <v>240</v>
      </c>
      <c r="J122" s="223" t="s">
        <v>2818</v>
      </c>
      <c r="K122" s="135" t="s">
        <v>3479</v>
      </c>
      <c r="L122" s="141" t="s">
        <v>57</v>
      </c>
      <c r="M122" s="141">
        <v>46269</v>
      </c>
      <c r="N122" s="135" t="s">
        <v>15</v>
      </c>
      <c r="O122" s="135">
        <v>0</v>
      </c>
      <c r="P122" s="135">
        <v>0</v>
      </c>
      <c r="Q122" s="177" t="s">
        <v>111</v>
      </c>
      <c r="R122" s="135" t="s">
        <v>3480</v>
      </c>
      <c r="S122" s="135" t="s">
        <v>3481</v>
      </c>
      <c r="T122" s="135" t="s">
        <v>3482</v>
      </c>
      <c r="U122" s="135" t="s">
        <v>41</v>
      </c>
      <c r="V122" s="161" t="s">
        <v>32</v>
      </c>
      <c r="W122" s="135" t="s">
        <v>15</v>
      </c>
      <c r="X122" s="160" t="s">
        <v>25</v>
      </c>
      <c r="Y122" s="135" t="s">
        <v>3483</v>
      </c>
      <c r="Z122" s="145" t="s">
        <v>3484</v>
      </c>
      <c r="AA122" s="145">
        <v>2</v>
      </c>
      <c r="AB122" s="147" t="s">
        <v>58</v>
      </c>
      <c r="AC122" s="147" t="s">
        <v>498</v>
      </c>
      <c r="AD122" s="151">
        <v>46220</v>
      </c>
      <c r="AE122" s="147" t="s">
        <v>3</v>
      </c>
      <c r="AF122" s="151">
        <v>46237</v>
      </c>
      <c r="AG122" s="151">
        <v>46251</v>
      </c>
      <c r="AH122" s="147">
        <v>0.5</v>
      </c>
      <c r="AI122" s="148"/>
      <c r="AJ122" s="149">
        <v>0</v>
      </c>
      <c r="AK122" s="150" t="s">
        <v>3485</v>
      </c>
      <c r="AL122" s="149" t="s">
        <v>962</v>
      </c>
      <c r="AM122" s="147" t="s">
        <v>825</v>
      </c>
      <c r="AN122" s="147" t="s">
        <v>15</v>
      </c>
      <c r="AO122" s="147" t="s">
        <v>2102</v>
      </c>
      <c r="AP122" s="147" t="s">
        <v>3486</v>
      </c>
      <c r="AQ122" s="225"/>
      <c r="AR122" s="225"/>
      <c r="AS122" s="233"/>
      <c r="AT122" s="232"/>
      <c r="AU122" s="225"/>
      <c r="AV122" s="225"/>
      <c r="AW122" s="225"/>
      <c r="AX122" s="225"/>
      <c r="AY122" s="225"/>
      <c r="AZ122" s="225"/>
      <c r="BA122" s="225"/>
      <c r="BB122" s="351" t="s">
        <v>536</v>
      </c>
      <c r="BC122" s="92"/>
      <c r="BD122" s="147"/>
      <c r="BE122" s="147"/>
      <c r="BF122" s="46">
        <v>46265</v>
      </c>
      <c r="BG122" s="46">
        <v>46283</v>
      </c>
      <c r="BH122" s="9" t="s">
        <v>536</v>
      </c>
      <c r="BI122" s="9"/>
      <c r="BJ122" s="602"/>
      <c r="BK122" s="9" t="s">
        <v>2668</v>
      </c>
    </row>
    <row r="123" spans="1:63" ht="65.25" hidden="1" customHeight="1" thickBot="1">
      <c r="A123" s="135">
        <v>345</v>
      </c>
      <c r="B123" s="141">
        <v>46244.523217592599</v>
      </c>
      <c r="C123" s="141">
        <v>46244.534571759301</v>
      </c>
      <c r="D123" s="135" t="s">
        <v>485</v>
      </c>
      <c r="E123" s="135" t="s">
        <v>486</v>
      </c>
      <c r="F123" s="135" t="s">
        <v>3487</v>
      </c>
      <c r="G123" s="135" t="s">
        <v>3488</v>
      </c>
      <c r="H123" s="135" t="s">
        <v>134</v>
      </c>
      <c r="I123" s="135" t="s">
        <v>135</v>
      </c>
      <c r="J123" s="223" t="s">
        <v>3489</v>
      </c>
      <c r="K123" s="135" t="s">
        <v>3490</v>
      </c>
      <c r="L123" s="141" t="s">
        <v>57</v>
      </c>
      <c r="M123" s="141">
        <v>46295</v>
      </c>
      <c r="N123" s="135" t="s">
        <v>15</v>
      </c>
      <c r="O123" s="135">
        <v>0</v>
      </c>
      <c r="P123" s="135">
        <v>0</v>
      </c>
      <c r="Q123" s="177" t="s">
        <v>111</v>
      </c>
      <c r="R123" s="135" t="s">
        <v>3491</v>
      </c>
      <c r="S123" s="135" t="s">
        <v>3492</v>
      </c>
      <c r="T123" s="135" t="s">
        <v>3493</v>
      </c>
      <c r="U123" s="135" t="s">
        <v>41</v>
      </c>
      <c r="V123" s="161" t="s">
        <v>34</v>
      </c>
      <c r="W123" s="135" t="s">
        <v>15</v>
      </c>
      <c r="X123" s="160" t="s">
        <v>26</v>
      </c>
      <c r="Y123" s="135" t="s">
        <v>3494</v>
      </c>
      <c r="Z123" s="145" t="s">
        <v>3495</v>
      </c>
      <c r="AA123" s="145">
        <v>1.6</v>
      </c>
      <c r="AB123" s="147" t="s">
        <v>58</v>
      </c>
      <c r="AC123" s="147" t="s">
        <v>498</v>
      </c>
      <c r="AD123" s="151">
        <v>46244</v>
      </c>
      <c r="AE123" s="147" t="s">
        <v>3</v>
      </c>
      <c r="AF123" s="151">
        <v>46251</v>
      </c>
      <c r="AG123" s="151">
        <v>46265</v>
      </c>
      <c r="AH123" s="147">
        <v>2</v>
      </c>
      <c r="AI123" s="148"/>
      <c r="AJ123" s="149">
        <v>0</v>
      </c>
      <c r="AK123" s="150" t="s">
        <v>3496</v>
      </c>
      <c r="AL123" s="149" t="s">
        <v>534</v>
      </c>
      <c r="AM123" s="147" t="s">
        <v>825</v>
      </c>
      <c r="AN123" s="147" t="s">
        <v>15</v>
      </c>
      <c r="AO123" s="147" t="s">
        <v>964</v>
      </c>
      <c r="AP123" s="147" t="s">
        <v>3497</v>
      </c>
      <c r="AQ123" s="225"/>
      <c r="AR123" s="225"/>
      <c r="AS123" s="233"/>
      <c r="AT123" s="232"/>
      <c r="AU123" s="225"/>
      <c r="AV123" s="225"/>
      <c r="AW123" s="225"/>
      <c r="AX123" s="225"/>
      <c r="AY123" s="225"/>
      <c r="AZ123" s="225"/>
      <c r="BA123" s="225"/>
      <c r="BB123" s="351" t="s">
        <v>536</v>
      </c>
      <c r="BC123" s="92"/>
      <c r="BD123" s="147"/>
      <c r="BE123" s="147"/>
      <c r="BF123" s="46">
        <v>46265</v>
      </c>
      <c r="BG123" s="46">
        <v>46323</v>
      </c>
      <c r="BH123" s="9" t="s">
        <v>536</v>
      </c>
      <c r="BI123" s="9"/>
      <c r="BJ123" s="602"/>
    </row>
    <row r="124" spans="1:63" ht="65.25" hidden="1" customHeight="1" thickBot="1">
      <c r="A124" s="135">
        <v>305</v>
      </c>
      <c r="B124" s="141">
        <v>46223.6856134259</v>
      </c>
      <c r="C124" s="141">
        <v>46223.777754629598</v>
      </c>
      <c r="D124" s="135" t="s">
        <v>204</v>
      </c>
      <c r="E124" s="135" t="s">
        <v>205</v>
      </c>
      <c r="F124" s="135" t="s">
        <v>3498</v>
      </c>
      <c r="G124" s="135" t="s">
        <v>3499</v>
      </c>
      <c r="H124" s="135" t="s">
        <v>107</v>
      </c>
      <c r="I124" s="135" t="s">
        <v>332</v>
      </c>
      <c r="J124" s="223" t="s">
        <v>333</v>
      </c>
      <c r="K124" s="135" t="s">
        <v>3500</v>
      </c>
      <c r="L124" s="141" t="s">
        <v>54</v>
      </c>
      <c r="M124" s="141">
        <v>46255</v>
      </c>
      <c r="N124" s="135" t="s">
        <v>15</v>
      </c>
      <c r="O124" s="135">
        <v>0</v>
      </c>
      <c r="P124" s="135">
        <v>0</v>
      </c>
      <c r="Q124" s="177" t="s">
        <v>111</v>
      </c>
      <c r="R124" s="135" t="s">
        <v>3501</v>
      </c>
      <c r="S124" s="135" t="s">
        <v>3502</v>
      </c>
      <c r="T124" s="135" t="s">
        <v>3503</v>
      </c>
      <c r="U124" s="135" t="s">
        <v>41</v>
      </c>
      <c r="V124" s="161" t="s">
        <v>36</v>
      </c>
      <c r="W124" s="135" t="s">
        <v>15</v>
      </c>
      <c r="X124" s="160" t="s">
        <v>26</v>
      </c>
      <c r="Y124" s="135" t="s">
        <v>3504</v>
      </c>
      <c r="Z124" s="145" t="s">
        <v>3505</v>
      </c>
      <c r="AA124" s="145">
        <v>1.5</v>
      </c>
      <c r="AB124" s="147" t="s">
        <v>58</v>
      </c>
      <c r="AC124" s="147" t="s">
        <v>498</v>
      </c>
      <c r="AD124" s="151">
        <v>46225</v>
      </c>
      <c r="AE124" s="147" t="s">
        <v>3</v>
      </c>
      <c r="AF124" s="151">
        <v>46237</v>
      </c>
      <c r="AG124" s="151">
        <v>46251</v>
      </c>
      <c r="AH124" s="147">
        <v>1.25</v>
      </c>
      <c r="AI124" s="148">
        <v>0</v>
      </c>
      <c r="AJ124" s="149">
        <v>0</v>
      </c>
      <c r="AK124" s="150" t="s">
        <v>3506</v>
      </c>
      <c r="AL124" s="149" t="s">
        <v>592</v>
      </c>
      <c r="AM124" s="147" t="s">
        <v>825</v>
      </c>
      <c r="AN124" s="147" t="s">
        <v>536</v>
      </c>
      <c r="AO124" s="147" t="s">
        <v>2102</v>
      </c>
      <c r="AP124" s="147" t="s">
        <v>3507</v>
      </c>
      <c r="AQ124" s="225"/>
      <c r="AR124" s="225"/>
      <c r="AS124" s="233"/>
      <c r="AT124" s="232"/>
      <c r="AU124" s="225"/>
      <c r="AV124" s="225"/>
      <c r="AW124" s="225"/>
      <c r="AX124" s="225"/>
      <c r="AY124" s="225"/>
      <c r="AZ124" s="225"/>
      <c r="BA124" s="225"/>
      <c r="BB124" s="351" t="s">
        <v>536</v>
      </c>
      <c r="BC124" s="92" t="s">
        <v>3508</v>
      </c>
      <c r="BD124" s="147"/>
      <c r="BE124" s="147"/>
      <c r="BF124" s="46">
        <v>46267</v>
      </c>
      <c r="BG124" s="568">
        <v>46330</v>
      </c>
      <c r="BH124" s="9" t="s">
        <v>536</v>
      </c>
      <c r="BI124" s="45" t="s">
        <v>3509</v>
      </c>
      <c r="BJ124" s="602"/>
    </row>
    <row r="125" spans="1:63" ht="65.25" hidden="1" customHeight="1" thickBot="1">
      <c r="A125" s="135">
        <v>338</v>
      </c>
      <c r="B125" s="141">
        <v>46237.461678240703</v>
      </c>
      <c r="C125" s="141">
        <v>46237.501805555599</v>
      </c>
      <c r="D125" s="135" t="s">
        <v>204</v>
      </c>
      <c r="E125" s="135" t="s">
        <v>205</v>
      </c>
      <c r="F125" s="135" t="s">
        <v>3510</v>
      </c>
      <c r="G125" s="135" t="s">
        <v>3511</v>
      </c>
      <c r="H125" s="135" t="s">
        <v>107</v>
      </c>
      <c r="I125" s="135" t="s">
        <v>516</v>
      </c>
      <c r="J125" s="223" t="s">
        <v>3063</v>
      </c>
      <c r="K125" s="135" t="s">
        <v>3512</v>
      </c>
      <c r="L125" s="141" t="s">
        <v>54</v>
      </c>
      <c r="M125" s="141">
        <v>46272</v>
      </c>
      <c r="N125" s="135" t="s">
        <v>15</v>
      </c>
      <c r="O125" s="135">
        <v>0</v>
      </c>
      <c r="P125" s="135">
        <v>0</v>
      </c>
      <c r="Q125" s="177" t="s">
        <v>111</v>
      </c>
      <c r="R125" s="135" t="s">
        <v>3513</v>
      </c>
      <c r="S125" s="135" t="s">
        <v>3514</v>
      </c>
      <c r="T125" s="135" t="s">
        <v>3515</v>
      </c>
      <c r="U125" s="135" t="s">
        <v>42</v>
      </c>
      <c r="V125" s="161" t="s">
        <v>33</v>
      </c>
      <c r="W125" s="135" t="s">
        <v>15</v>
      </c>
      <c r="X125" s="160" t="s">
        <v>28</v>
      </c>
      <c r="Y125" s="135" t="s">
        <v>3516</v>
      </c>
      <c r="Z125" s="145" t="s">
        <v>3517</v>
      </c>
      <c r="AA125" s="145">
        <v>1.4</v>
      </c>
      <c r="AB125" s="147" t="s">
        <v>58</v>
      </c>
      <c r="AC125" s="147" t="s">
        <v>498</v>
      </c>
      <c r="AD125" s="151">
        <v>46237</v>
      </c>
      <c r="AE125" s="147" t="s">
        <v>3</v>
      </c>
      <c r="AF125" s="151">
        <v>46239</v>
      </c>
      <c r="AG125" s="151">
        <v>46253</v>
      </c>
      <c r="AH125" s="147">
        <v>1</v>
      </c>
      <c r="AI125" s="148"/>
      <c r="AJ125" s="149">
        <v>0</v>
      </c>
      <c r="AK125" s="150" t="s">
        <v>3518</v>
      </c>
      <c r="AL125" s="149" t="s">
        <v>534</v>
      </c>
      <c r="AM125" s="147" t="s">
        <v>825</v>
      </c>
      <c r="AN125" s="147" t="s">
        <v>536</v>
      </c>
      <c r="AO125" s="147" t="s">
        <v>964</v>
      </c>
      <c r="AP125" s="147" t="s">
        <v>3519</v>
      </c>
      <c r="AQ125" s="225"/>
      <c r="AR125" s="225"/>
      <c r="AS125" s="233"/>
      <c r="AT125" s="232"/>
      <c r="AU125" s="225"/>
      <c r="AV125" s="225"/>
      <c r="AW125" s="225"/>
      <c r="AX125" s="225"/>
      <c r="AY125" s="225"/>
      <c r="AZ125" s="225"/>
      <c r="BA125" s="225"/>
      <c r="BB125" s="351" t="s">
        <v>536</v>
      </c>
      <c r="BC125" s="92" t="s">
        <v>3520</v>
      </c>
      <c r="BD125" s="147"/>
      <c r="BE125" s="147"/>
      <c r="BF125" s="46">
        <v>46267</v>
      </c>
      <c r="BG125" s="46">
        <v>46283</v>
      </c>
      <c r="BH125" s="9" t="s">
        <v>536</v>
      </c>
      <c r="BI125" s="45" t="s">
        <v>3521</v>
      </c>
      <c r="BJ125" s="602"/>
    </row>
    <row r="126" spans="1:63" ht="65.25" hidden="1" customHeight="1" thickBot="1">
      <c r="A126" s="135">
        <v>304</v>
      </c>
      <c r="B126" s="141">
        <v>46223.631574074097</v>
      </c>
      <c r="C126" s="141">
        <v>46223.6855208333</v>
      </c>
      <c r="D126" s="135" t="s">
        <v>204</v>
      </c>
      <c r="E126" s="135" t="s">
        <v>205</v>
      </c>
      <c r="F126" s="135" t="s">
        <v>3522</v>
      </c>
      <c r="G126" s="135" t="s">
        <v>3523</v>
      </c>
      <c r="H126" s="135" t="s">
        <v>107</v>
      </c>
      <c r="I126" s="135" t="s">
        <v>332</v>
      </c>
      <c r="J126" s="223" t="s">
        <v>333</v>
      </c>
      <c r="K126" s="135" t="s">
        <v>3524</v>
      </c>
      <c r="L126" s="141" t="s">
        <v>54</v>
      </c>
      <c r="M126" s="141">
        <v>46248</v>
      </c>
      <c r="N126" s="135" t="s">
        <v>15</v>
      </c>
      <c r="O126" s="135">
        <v>0</v>
      </c>
      <c r="P126" s="135">
        <v>0</v>
      </c>
      <c r="Q126" s="177" t="s">
        <v>111</v>
      </c>
      <c r="R126" s="135" t="s">
        <v>3525</v>
      </c>
      <c r="S126" s="135" t="s">
        <v>3526</v>
      </c>
      <c r="T126" s="135" t="s">
        <v>3527</v>
      </c>
      <c r="U126" s="135" t="s">
        <v>42</v>
      </c>
      <c r="V126" s="161" t="s">
        <v>36</v>
      </c>
      <c r="W126" s="135" t="s">
        <v>15</v>
      </c>
      <c r="X126" s="160" t="s">
        <v>28</v>
      </c>
      <c r="Y126" s="135" t="s">
        <v>3528</v>
      </c>
      <c r="Z126" s="145" t="s">
        <v>3529</v>
      </c>
      <c r="AA126" s="145">
        <v>1.2</v>
      </c>
      <c r="AB126" s="147" t="s">
        <v>58</v>
      </c>
      <c r="AC126" s="147" t="s">
        <v>498</v>
      </c>
      <c r="AD126" s="151">
        <v>46237</v>
      </c>
      <c r="AE126" s="147" t="s">
        <v>3</v>
      </c>
      <c r="AF126" s="151">
        <v>46251</v>
      </c>
      <c r="AG126" s="151">
        <v>46265</v>
      </c>
      <c r="AH126" s="147">
        <v>1</v>
      </c>
      <c r="AI126" s="148"/>
      <c r="AJ126" s="149">
        <v>0</v>
      </c>
      <c r="AK126" s="150"/>
      <c r="AL126" s="149" t="s">
        <v>534</v>
      </c>
      <c r="AM126" s="147" t="s">
        <v>825</v>
      </c>
      <c r="AN126" s="147" t="s">
        <v>494</v>
      </c>
      <c r="AO126" s="147" t="s">
        <v>2102</v>
      </c>
      <c r="AP126" s="147" t="s">
        <v>3530</v>
      </c>
      <c r="AQ126" s="225"/>
      <c r="AR126" s="225"/>
      <c r="AS126" s="233"/>
      <c r="AT126" s="232"/>
      <c r="AU126" s="225"/>
      <c r="AV126" s="225"/>
      <c r="AW126" s="225"/>
      <c r="AX126" s="225"/>
      <c r="AY126" s="225"/>
      <c r="AZ126" s="225"/>
      <c r="BA126" s="225"/>
      <c r="BB126" s="351" t="s">
        <v>536</v>
      </c>
      <c r="BC126" s="92" t="s">
        <v>2898</v>
      </c>
      <c r="BD126" s="147" t="s">
        <v>2614</v>
      </c>
      <c r="BE126" s="147"/>
      <c r="BF126" s="46">
        <v>46281</v>
      </c>
      <c r="BG126" s="46">
        <v>46318</v>
      </c>
      <c r="BH126" s="9" t="s">
        <v>536</v>
      </c>
      <c r="BI126" s="45" t="s">
        <v>3531</v>
      </c>
      <c r="BJ126" s="602"/>
    </row>
    <row r="127" spans="1:63" ht="65.25" hidden="1" customHeight="1" thickBot="1">
      <c r="A127" s="135">
        <v>143</v>
      </c>
      <c r="B127" s="141">
        <v>46147.622638888897</v>
      </c>
      <c r="C127" s="141">
        <v>46153.561354166697</v>
      </c>
      <c r="D127" s="135" t="s">
        <v>204</v>
      </c>
      <c r="E127" s="135" t="s">
        <v>205</v>
      </c>
      <c r="F127" s="135" t="s">
        <v>3532</v>
      </c>
      <c r="G127" s="135" t="s">
        <v>3533</v>
      </c>
      <c r="H127" s="135" t="s">
        <v>159</v>
      </c>
      <c r="I127" s="135" t="s">
        <v>208</v>
      </c>
      <c r="J127" s="223" t="s">
        <v>3534</v>
      </c>
      <c r="K127" s="135" t="s">
        <v>3535</v>
      </c>
      <c r="L127" s="141" t="s">
        <v>54</v>
      </c>
      <c r="M127" s="141">
        <v>46356</v>
      </c>
      <c r="N127" s="135" t="s">
        <v>15</v>
      </c>
      <c r="O127" s="135">
        <v>0</v>
      </c>
      <c r="P127" s="135"/>
      <c r="Q127" s="177" t="s">
        <v>111</v>
      </c>
      <c r="R127" s="135" t="s">
        <v>3536</v>
      </c>
      <c r="S127" s="135"/>
      <c r="T127" s="135" t="s">
        <v>3537</v>
      </c>
      <c r="U127" s="135" t="s">
        <v>41</v>
      </c>
      <c r="V127" s="161" t="s">
        <v>35</v>
      </c>
      <c r="W127" s="135" t="s">
        <v>494</v>
      </c>
      <c r="X127" s="160" t="s">
        <v>27</v>
      </c>
      <c r="Y127" s="135" t="s">
        <v>3538</v>
      </c>
      <c r="Z127" s="145" t="s">
        <v>3539</v>
      </c>
      <c r="AA127" s="145"/>
      <c r="AB127" s="147" t="s">
        <v>72</v>
      </c>
      <c r="AC127" s="147" t="s">
        <v>498</v>
      </c>
      <c r="AD127" s="151">
        <v>46156</v>
      </c>
      <c r="AE127" s="147" t="s">
        <v>2</v>
      </c>
      <c r="AF127" s="151">
        <v>46188</v>
      </c>
      <c r="AG127" s="151">
        <v>46341</v>
      </c>
      <c r="AH127" s="147" t="s">
        <v>3540</v>
      </c>
      <c r="AI127" s="148">
        <v>54350</v>
      </c>
      <c r="AJ127" s="149">
        <v>186148.75</v>
      </c>
      <c r="AK127" s="150" t="s">
        <v>3541</v>
      </c>
      <c r="AL127" s="149" t="s">
        <v>1226</v>
      </c>
      <c r="AM127" s="147" t="s">
        <v>535</v>
      </c>
      <c r="AN127" s="147" t="s">
        <v>536</v>
      </c>
      <c r="AO127" s="147" t="s">
        <v>964</v>
      </c>
      <c r="AP127" s="147"/>
      <c r="AQ127" s="225"/>
      <c r="AR127" s="225"/>
      <c r="AS127" s="233"/>
      <c r="AT127" s="232" t="s">
        <v>510</v>
      </c>
      <c r="AU127" s="225"/>
      <c r="AV127" s="225"/>
      <c r="AW127" s="225"/>
      <c r="AX127" s="225"/>
      <c r="AY127" s="225"/>
      <c r="AZ127" s="225"/>
      <c r="BA127" s="225"/>
      <c r="BB127" s="351" t="s">
        <v>536</v>
      </c>
      <c r="BC127" s="92" t="s">
        <v>3542</v>
      </c>
      <c r="BD127" s="147" t="s">
        <v>536</v>
      </c>
      <c r="BE127" s="147" t="s">
        <v>3543</v>
      </c>
      <c r="BF127" s="46">
        <v>46188</v>
      </c>
      <c r="BG127" s="46">
        <v>46364</v>
      </c>
      <c r="BH127" s="9" t="s">
        <v>536</v>
      </c>
      <c r="BI127" s="9" t="s">
        <v>3544</v>
      </c>
      <c r="BJ127" s="602"/>
    </row>
    <row r="128" spans="1:63" ht="65.25" hidden="1" customHeight="1" thickBot="1">
      <c r="A128" s="135">
        <v>228</v>
      </c>
      <c r="B128" s="141">
        <v>46183.504374999997</v>
      </c>
      <c r="C128" s="141">
        <v>46183.728298611102</v>
      </c>
      <c r="D128" s="135" t="s">
        <v>3545</v>
      </c>
      <c r="E128" s="135" t="s">
        <v>3546</v>
      </c>
      <c r="F128" s="135" t="s">
        <v>3547</v>
      </c>
      <c r="G128" s="135" t="s">
        <v>3548</v>
      </c>
      <c r="H128" s="135" t="s">
        <v>159</v>
      </c>
      <c r="I128" s="135" t="s">
        <v>160</v>
      </c>
      <c r="J128" s="223" t="s">
        <v>3549</v>
      </c>
      <c r="K128" s="135" t="s">
        <v>3550</v>
      </c>
      <c r="L128" s="141" t="s">
        <v>59</v>
      </c>
      <c r="M128" s="141">
        <v>46183</v>
      </c>
      <c r="N128" s="135" t="s">
        <v>15</v>
      </c>
      <c r="O128" s="135">
        <v>0</v>
      </c>
      <c r="P128" s="135">
        <v>0</v>
      </c>
      <c r="Q128" s="177" t="s">
        <v>111</v>
      </c>
      <c r="R128" s="135" t="s">
        <v>3551</v>
      </c>
      <c r="S128" s="135" t="s">
        <v>3552</v>
      </c>
      <c r="T128" s="135" t="s">
        <v>3553</v>
      </c>
      <c r="U128" s="135" t="s">
        <v>42</v>
      </c>
      <c r="V128" s="161" t="s">
        <v>36</v>
      </c>
      <c r="W128" s="135" t="s">
        <v>14</v>
      </c>
      <c r="X128" s="160" t="s">
        <v>28</v>
      </c>
      <c r="Y128" s="135" t="s">
        <v>3554</v>
      </c>
      <c r="Z128" s="145" t="s">
        <v>3555</v>
      </c>
      <c r="AA128" s="145">
        <v>1.2</v>
      </c>
      <c r="AB128" s="147" t="s">
        <v>3556</v>
      </c>
      <c r="AC128" s="147" t="s">
        <v>498</v>
      </c>
      <c r="AD128" s="151">
        <v>46189</v>
      </c>
      <c r="AE128" s="147" t="s">
        <v>4</v>
      </c>
      <c r="AF128" s="151">
        <v>46203</v>
      </c>
      <c r="AG128" s="151">
        <v>46210</v>
      </c>
      <c r="AH128" s="147">
        <v>0.5</v>
      </c>
      <c r="AI128" s="148">
        <v>0</v>
      </c>
      <c r="AJ128" s="149">
        <v>0</v>
      </c>
      <c r="AK128" s="150" t="s">
        <v>3557</v>
      </c>
      <c r="AL128" s="149" t="s">
        <v>2442</v>
      </c>
      <c r="AM128" s="184" t="s">
        <v>825</v>
      </c>
      <c r="AN128" s="147" t="s">
        <v>14</v>
      </c>
      <c r="AO128" s="147" t="s">
        <v>2102</v>
      </c>
      <c r="AP128" s="147" t="s">
        <v>3558</v>
      </c>
      <c r="AQ128" s="225"/>
      <c r="AR128" s="225"/>
      <c r="AS128" s="233"/>
      <c r="AT128" s="232" t="s">
        <v>510</v>
      </c>
      <c r="AU128" s="225"/>
      <c r="AV128" s="225"/>
      <c r="AW128" s="225"/>
      <c r="AX128" s="225"/>
      <c r="AY128" s="225"/>
      <c r="AZ128" s="225"/>
      <c r="BA128" s="225"/>
      <c r="BB128" s="351" t="s">
        <v>536</v>
      </c>
      <c r="BC128" s="92"/>
      <c r="BD128" s="147"/>
      <c r="BE128" s="147"/>
      <c r="BF128" s="46">
        <v>46258</v>
      </c>
      <c r="BG128" s="46">
        <v>46371</v>
      </c>
      <c r="BH128" s="9" t="s">
        <v>536</v>
      </c>
      <c r="BI128" s="9"/>
      <c r="BJ128" s="602"/>
    </row>
    <row r="129" spans="1:63" ht="65.25" hidden="1" customHeight="1">
      <c r="A129" s="285">
        <v>318</v>
      </c>
      <c r="B129" s="384">
        <v>46227.546875</v>
      </c>
      <c r="C129" s="384">
        <v>46227.698263888902</v>
      </c>
      <c r="D129" s="285" t="s">
        <v>3559</v>
      </c>
      <c r="E129" s="285" t="s">
        <v>3560</v>
      </c>
      <c r="F129" s="285" t="s">
        <v>3561</v>
      </c>
      <c r="G129" s="285" t="s">
        <v>3562</v>
      </c>
      <c r="H129" s="285" t="s">
        <v>146</v>
      </c>
      <c r="I129" s="285" t="s">
        <v>122</v>
      </c>
      <c r="J129" s="405" t="s">
        <v>2752</v>
      </c>
      <c r="K129" s="285" t="s">
        <v>3563</v>
      </c>
      <c r="L129" s="384" t="s">
        <v>59</v>
      </c>
      <c r="M129" s="384">
        <v>46258</v>
      </c>
      <c r="N129" s="285" t="s">
        <v>15</v>
      </c>
      <c r="O129" s="285">
        <v>0</v>
      </c>
      <c r="P129" s="285">
        <v>0</v>
      </c>
      <c r="Q129" s="406" t="s">
        <v>19</v>
      </c>
      <c r="R129" s="285" t="s">
        <v>3564</v>
      </c>
      <c r="S129" s="285" t="s">
        <v>3565</v>
      </c>
      <c r="T129" s="285" t="s">
        <v>3566</v>
      </c>
      <c r="U129" s="285" t="s">
        <v>42</v>
      </c>
      <c r="V129" s="385" t="s">
        <v>36</v>
      </c>
      <c r="W129" s="285" t="s">
        <v>15</v>
      </c>
      <c r="X129" s="386" t="s">
        <v>28</v>
      </c>
      <c r="Y129" s="285" t="s">
        <v>3567</v>
      </c>
      <c r="Z129" s="387" t="s">
        <v>3568</v>
      </c>
      <c r="AA129" s="387">
        <v>2.1</v>
      </c>
      <c r="AB129" s="388" t="s">
        <v>55</v>
      </c>
      <c r="AC129" s="388" t="s">
        <v>498</v>
      </c>
      <c r="AD129" s="297">
        <v>46233</v>
      </c>
      <c r="AE129" s="388" t="s">
        <v>3</v>
      </c>
      <c r="AF129" s="297">
        <v>46237</v>
      </c>
      <c r="AG129" s="297">
        <v>46251</v>
      </c>
      <c r="AH129" s="388">
        <v>1</v>
      </c>
      <c r="AI129" s="389">
        <v>0</v>
      </c>
      <c r="AJ129" s="390">
        <v>0</v>
      </c>
      <c r="AK129" s="391" t="s">
        <v>3569</v>
      </c>
      <c r="AL129" s="390" t="s">
        <v>534</v>
      </c>
      <c r="AM129" s="147" t="s">
        <v>825</v>
      </c>
      <c r="AN129" s="388" t="s">
        <v>494</v>
      </c>
      <c r="AO129" s="388" t="s">
        <v>964</v>
      </c>
      <c r="AP129" s="388" t="s">
        <v>3570</v>
      </c>
      <c r="AQ129" s="392"/>
      <c r="AR129" s="392"/>
      <c r="AS129" s="393"/>
      <c r="AT129" s="394" t="s">
        <v>510</v>
      </c>
      <c r="AU129" s="392"/>
      <c r="AV129" s="392"/>
      <c r="AW129" s="392"/>
      <c r="AX129" s="392"/>
      <c r="AY129" s="392"/>
      <c r="AZ129" s="392"/>
      <c r="BA129" s="392"/>
      <c r="BB129" s="297" t="s">
        <v>536</v>
      </c>
      <c r="BC129" s="395" t="s">
        <v>3571</v>
      </c>
      <c r="BD129" s="388"/>
      <c r="BE129" s="388"/>
      <c r="BF129" s="46">
        <v>46251</v>
      </c>
      <c r="BG129" s="46">
        <v>46269</v>
      </c>
      <c r="BH129" s="9" t="s">
        <v>536</v>
      </c>
      <c r="BI129" s="9"/>
      <c r="BJ129" s="602"/>
    </row>
    <row r="130" spans="1:63" ht="65.25" hidden="1" customHeight="1">
      <c r="A130" s="298">
        <v>296</v>
      </c>
      <c r="B130" s="396">
        <v>46220.498460648101</v>
      </c>
      <c r="C130" s="396">
        <v>46220.501851851797</v>
      </c>
      <c r="D130" s="298" t="s">
        <v>236</v>
      </c>
      <c r="E130" s="298" t="s">
        <v>237</v>
      </c>
      <c r="F130" s="298" t="s">
        <v>3572</v>
      </c>
      <c r="G130" s="298" t="s">
        <v>3573</v>
      </c>
      <c r="H130" s="298" t="s">
        <v>134</v>
      </c>
      <c r="I130" s="298" t="s">
        <v>240</v>
      </c>
      <c r="J130" s="407" t="s">
        <v>3574</v>
      </c>
      <c r="K130" s="298" t="s">
        <v>3575</v>
      </c>
      <c r="L130" s="396" t="s">
        <v>61</v>
      </c>
      <c r="M130" s="396">
        <v>46265</v>
      </c>
      <c r="N130" s="298" t="s">
        <v>15</v>
      </c>
      <c r="O130" s="298">
        <v>0</v>
      </c>
      <c r="P130" s="298">
        <v>0</v>
      </c>
      <c r="Q130" s="408" t="s">
        <v>111</v>
      </c>
      <c r="R130" s="298" t="s">
        <v>3576</v>
      </c>
      <c r="S130" s="298" t="s">
        <v>3577</v>
      </c>
      <c r="T130" s="298" t="s">
        <v>3578</v>
      </c>
      <c r="U130" s="298" t="s">
        <v>41</v>
      </c>
      <c r="V130" s="397" t="s">
        <v>36</v>
      </c>
      <c r="W130" s="298" t="s">
        <v>15</v>
      </c>
      <c r="X130" s="398" t="s">
        <v>25</v>
      </c>
      <c r="Y130" s="298" t="s">
        <v>3579</v>
      </c>
      <c r="Z130" s="399" t="s">
        <v>3580</v>
      </c>
      <c r="AA130" s="399">
        <v>1.8</v>
      </c>
      <c r="AB130" s="301" t="s">
        <v>64</v>
      </c>
      <c r="AC130" s="301" t="s">
        <v>498</v>
      </c>
      <c r="AD130" s="310">
        <v>46223</v>
      </c>
      <c r="AE130" s="301" t="s">
        <v>3</v>
      </c>
      <c r="AF130" s="310">
        <v>46244</v>
      </c>
      <c r="AG130" s="310">
        <v>46258</v>
      </c>
      <c r="AH130" s="301">
        <v>0.25</v>
      </c>
      <c r="AI130" s="303">
        <v>0</v>
      </c>
      <c r="AJ130" s="304">
        <v>0</v>
      </c>
      <c r="AK130" s="305"/>
      <c r="AL130" s="304" t="s">
        <v>534</v>
      </c>
      <c r="AM130" s="147" t="s">
        <v>825</v>
      </c>
      <c r="AN130" s="301" t="s">
        <v>15</v>
      </c>
      <c r="AO130" s="301" t="s">
        <v>2102</v>
      </c>
      <c r="AP130" s="301"/>
      <c r="AQ130" s="307"/>
      <c r="AR130" s="307"/>
      <c r="AS130" s="400"/>
      <c r="AT130" s="309"/>
      <c r="AU130" s="307"/>
      <c r="AV130" s="307"/>
      <c r="AW130" s="307"/>
      <c r="AX130" s="307"/>
      <c r="AY130" s="307"/>
      <c r="AZ130" s="307"/>
      <c r="BA130" s="307"/>
      <c r="BB130" s="310" t="s">
        <v>536</v>
      </c>
      <c r="BC130" s="401"/>
      <c r="BD130" s="301"/>
      <c r="BE130" s="301"/>
      <c r="BF130" s="383">
        <v>46244</v>
      </c>
      <c r="BG130" s="383">
        <v>46255</v>
      </c>
      <c r="BH130" s="402" t="s">
        <v>536</v>
      </c>
      <c r="BI130" s="402"/>
      <c r="BJ130" s="602"/>
      <c r="BK130" s="402"/>
    </row>
    <row r="131" spans="1:63" ht="65.25" hidden="1" customHeight="1">
      <c r="A131" s="298">
        <v>124</v>
      </c>
      <c r="B131" s="396">
        <v>46141.490138888897</v>
      </c>
      <c r="C131" s="396">
        <v>46141.504571759302</v>
      </c>
      <c r="D131" s="298" t="s">
        <v>2591</v>
      </c>
      <c r="E131" s="298" t="s">
        <v>1542</v>
      </c>
      <c r="F131" s="298" t="s">
        <v>3581</v>
      </c>
      <c r="G131" s="298" t="s">
        <v>3582</v>
      </c>
      <c r="H131" s="298" t="s">
        <v>159</v>
      </c>
      <c r="I131" s="298" t="s">
        <v>160</v>
      </c>
      <c r="J131" s="407" t="s">
        <v>3007</v>
      </c>
      <c r="K131" s="298"/>
      <c r="L131" s="396" t="s">
        <v>61</v>
      </c>
      <c r="M131" s="396">
        <v>46150</v>
      </c>
      <c r="N131" s="298" t="s">
        <v>15</v>
      </c>
      <c r="O131" s="298">
        <v>0</v>
      </c>
      <c r="P131" s="298"/>
      <c r="Q131" s="408" t="s">
        <v>111</v>
      </c>
      <c r="R131" s="298" t="s">
        <v>3583</v>
      </c>
      <c r="S131" s="298"/>
      <c r="T131" s="298" t="s">
        <v>3584</v>
      </c>
      <c r="U131" s="298" t="s">
        <v>37</v>
      </c>
      <c r="V131" s="397" t="s">
        <v>36</v>
      </c>
      <c r="W131" s="298" t="s">
        <v>494</v>
      </c>
      <c r="X131" s="398" t="s">
        <v>495</v>
      </c>
      <c r="Y131" s="298" t="s">
        <v>3585</v>
      </c>
      <c r="Z131" s="399" t="s">
        <v>3586</v>
      </c>
      <c r="AA131" s="399"/>
      <c r="AB131" s="301" t="s">
        <v>64</v>
      </c>
      <c r="AC131" s="301" t="s">
        <v>498</v>
      </c>
      <c r="AD131" s="310">
        <v>46142</v>
      </c>
      <c r="AE131" s="301" t="s">
        <v>3</v>
      </c>
      <c r="AF131" s="310">
        <v>46149</v>
      </c>
      <c r="AG131" s="310">
        <v>46155</v>
      </c>
      <c r="AH131" s="301">
        <v>1.5</v>
      </c>
      <c r="AI131" s="303">
        <v>0</v>
      </c>
      <c r="AJ131" s="304">
        <v>0</v>
      </c>
      <c r="AK131" s="305" t="s">
        <v>3587</v>
      </c>
      <c r="AL131" s="304" t="s">
        <v>3356</v>
      </c>
      <c r="AM131" s="147" t="s">
        <v>825</v>
      </c>
      <c r="AN131" s="301" t="s">
        <v>15</v>
      </c>
      <c r="AO131" s="301" t="s">
        <v>964</v>
      </c>
      <c r="AP131" s="301"/>
      <c r="AQ131" s="307"/>
      <c r="AR131" s="307"/>
      <c r="AS131" s="400"/>
      <c r="AT131" s="309" t="s">
        <v>510</v>
      </c>
      <c r="AU131" s="307"/>
      <c r="AV131" s="307"/>
      <c r="AW131" s="307"/>
      <c r="AX131" s="307"/>
      <c r="AY131" s="307"/>
      <c r="AZ131" s="307"/>
      <c r="BA131" s="307"/>
      <c r="BB131" s="310" t="s">
        <v>536</v>
      </c>
      <c r="BC131" s="401"/>
      <c r="BD131" s="301" t="s">
        <v>3588</v>
      </c>
      <c r="BE131" s="301" t="s">
        <v>3589</v>
      </c>
      <c r="BF131" s="383">
        <v>46218</v>
      </c>
      <c r="BG131" s="383">
        <v>46225</v>
      </c>
      <c r="BH131" s="402" t="s">
        <v>536</v>
      </c>
      <c r="BI131" s="402"/>
      <c r="BJ131" s="602"/>
    </row>
    <row r="132" spans="1:63" ht="65.25" hidden="1" customHeight="1">
      <c r="A132" s="298">
        <v>312</v>
      </c>
      <c r="B132" s="396">
        <v>46225.477789351797</v>
      </c>
      <c r="C132" s="396">
        <v>46225.494710648098</v>
      </c>
      <c r="D132" s="298" t="s">
        <v>3590</v>
      </c>
      <c r="E132" s="298" t="s">
        <v>3591</v>
      </c>
      <c r="F132" s="298" t="s">
        <v>3592</v>
      </c>
      <c r="G132" s="298" t="s">
        <v>3593</v>
      </c>
      <c r="H132" s="298" t="s">
        <v>159</v>
      </c>
      <c r="I132" s="298" t="s">
        <v>122</v>
      </c>
      <c r="J132" s="407" t="s">
        <v>3594</v>
      </c>
      <c r="K132" s="298" t="s">
        <v>3595</v>
      </c>
      <c r="L132" s="396" t="s">
        <v>59</v>
      </c>
      <c r="M132" s="396">
        <v>46259</v>
      </c>
      <c r="N132" s="298" t="s">
        <v>15</v>
      </c>
      <c r="O132" s="298">
        <v>0</v>
      </c>
      <c r="P132" s="298">
        <v>0</v>
      </c>
      <c r="Q132" s="408" t="s">
        <v>111</v>
      </c>
      <c r="R132" s="298" t="s">
        <v>3596</v>
      </c>
      <c r="S132" s="298" t="s">
        <v>3597</v>
      </c>
      <c r="T132" s="298" t="s">
        <v>3598</v>
      </c>
      <c r="U132" s="298" t="s">
        <v>42</v>
      </c>
      <c r="V132" s="397" t="s">
        <v>36</v>
      </c>
      <c r="W132" s="298" t="s">
        <v>15</v>
      </c>
      <c r="X132" s="398" t="s">
        <v>26</v>
      </c>
      <c r="Y132" s="298" t="s">
        <v>3599</v>
      </c>
      <c r="Z132" s="399" t="s">
        <v>3600</v>
      </c>
      <c r="AA132" s="399">
        <v>1.5</v>
      </c>
      <c r="AB132" s="301" t="s">
        <v>56</v>
      </c>
      <c r="AC132" s="301" t="s">
        <v>498</v>
      </c>
      <c r="AD132" s="310">
        <v>46227</v>
      </c>
      <c r="AE132" s="301" t="s">
        <v>3</v>
      </c>
      <c r="AF132" s="310">
        <v>46239</v>
      </c>
      <c r="AG132" s="310">
        <v>46253</v>
      </c>
      <c r="AH132" s="301">
        <v>0.5</v>
      </c>
      <c r="AI132" s="303">
        <v>0</v>
      </c>
      <c r="AJ132" s="304">
        <v>0</v>
      </c>
      <c r="AK132" s="305" t="s">
        <v>3601</v>
      </c>
      <c r="AL132" s="304" t="s">
        <v>824</v>
      </c>
      <c r="AM132" s="147" t="s">
        <v>825</v>
      </c>
      <c r="AN132" s="301" t="s">
        <v>494</v>
      </c>
      <c r="AO132" s="301" t="s">
        <v>964</v>
      </c>
      <c r="AP132" s="301" t="s">
        <v>3602</v>
      </c>
      <c r="AQ132" s="307"/>
      <c r="AR132" s="307"/>
      <c r="AS132" s="400"/>
      <c r="AT132" s="309"/>
      <c r="AU132" s="307"/>
      <c r="AV132" s="307"/>
      <c r="AW132" s="307"/>
      <c r="AX132" s="307"/>
      <c r="AY132" s="307"/>
      <c r="AZ132" s="307"/>
      <c r="BA132" s="307"/>
      <c r="BB132" s="310" t="s">
        <v>536</v>
      </c>
      <c r="BC132" s="401"/>
      <c r="BD132" s="301"/>
      <c r="BE132" s="301"/>
      <c r="BF132" s="383">
        <v>46267</v>
      </c>
      <c r="BG132" s="383">
        <v>46283</v>
      </c>
      <c r="BH132" s="402" t="s">
        <v>536</v>
      </c>
      <c r="BI132" s="402"/>
      <c r="BJ132" s="602"/>
    </row>
    <row r="133" spans="1:63" ht="65.25" hidden="1" customHeight="1">
      <c r="A133" s="298">
        <v>182</v>
      </c>
      <c r="B133" s="396">
        <v>46169.525393518503</v>
      </c>
      <c r="C133" s="396">
        <v>46169.526678240698</v>
      </c>
      <c r="D133" s="298" t="s">
        <v>607</v>
      </c>
      <c r="E133" s="298" t="s">
        <v>608</v>
      </c>
      <c r="F133" s="298" t="s">
        <v>609</v>
      </c>
      <c r="G133" s="298" t="s">
        <v>610</v>
      </c>
      <c r="H133" s="298" t="s">
        <v>146</v>
      </c>
      <c r="I133" s="298" t="s">
        <v>108</v>
      </c>
      <c r="J133" s="407" t="s">
        <v>3603</v>
      </c>
      <c r="K133" s="298" t="s">
        <v>3604</v>
      </c>
      <c r="L133" s="396" t="s">
        <v>59</v>
      </c>
      <c r="M133" s="396">
        <v>46356</v>
      </c>
      <c r="N133" s="298" t="s">
        <v>15</v>
      </c>
      <c r="O133" s="298">
        <v>0</v>
      </c>
      <c r="P133" s="298">
        <v>0</v>
      </c>
      <c r="Q133" s="408" t="s">
        <v>613</v>
      </c>
      <c r="R133" s="298" t="s">
        <v>3605</v>
      </c>
      <c r="S133" s="298" t="s">
        <v>615</v>
      </c>
      <c r="T133" s="298" t="s">
        <v>3606</v>
      </c>
      <c r="U133" s="298" t="s">
        <v>42</v>
      </c>
      <c r="V133" s="397" t="s">
        <v>36</v>
      </c>
      <c r="W133" s="298" t="s">
        <v>15</v>
      </c>
      <c r="X133" s="398" t="s">
        <v>25</v>
      </c>
      <c r="Y133" s="298" t="s">
        <v>617</v>
      </c>
      <c r="Z133" s="399" t="s">
        <v>3607</v>
      </c>
      <c r="AA133" s="399">
        <v>1.8</v>
      </c>
      <c r="AB133" s="301" t="s">
        <v>58</v>
      </c>
      <c r="AC133" s="301" t="s">
        <v>498</v>
      </c>
      <c r="AD133" s="310">
        <v>46169</v>
      </c>
      <c r="AE133" s="301" t="s">
        <v>2</v>
      </c>
      <c r="AF133" s="310">
        <v>46196</v>
      </c>
      <c r="AG133" s="310">
        <v>46224</v>
      </c>
      <c r="AH133" s="301">
        <v>3</v>
      </c>
      <c r="AI133" s="303"/>
      <c r="AJ133" s="304">
        <v>0</v>
      </c>
      <c r="AK133" s="305" t="s">
        <v>3608</v>
      </c>
      <c r="AL133" s="304" t="s">
        <v>534</v>
      </c>
      <c r="AM133" s="147" t="s">
        <v>535</v>
      </c>
      <c r="AN133" s="301" t="s">
        <v>15</v>
      </c>
      <c r="AO133" s="301" t="s">
        <v>2102</v>
      </c>
      <c r="AP133" s="301" t="s">
        <v>3609</v>
      </c>
      <c r="AQ133" s="307"/>
      <c r="AR133" s="307"/>
      <c r="AS133" s="400"/>
      <c r="AT133" s="309" t="s">
        <v>510</v>
      </c>
      <c r="AU133" s="307"/>
      <c r="AV133" s="307"/>
      <c r="AW133" s="307"/>
      <c r="AX133" s="307"/>
      <c r="AY133" s="307"/>
      <c r="AZ133" s="307"/>
      <c r="BA133" s="307"/>
      <c r="BB133" s="310" t="s">
        <v>536</v>
      </c>
      <c r="BC133" s="401"/>
      <c r="BD133" s="301"/>
      <c r="BE133" s="301"/>
      <c r="BF133" s="383">
        <v>46300</v>
      </c>
      <c r="BG133" s="383">
        <v>46386</v>
      </c>
      <c r="BH133" s="402" t="s">
        <v>536</v>
      </c>
      <c r="BI133" s="402"/>
      <c r="BJ133" s="602"/>
    </row>
    <row r="134" spans="1:63" ht="65.25" hidden="1" customHeight="1">
      <c r="A134" s="298">
        <v>388</v>
      </c>
      <c r="B134" s="396">
        <v>46275.6897453704</v>
      </c>
      <c r="C134" s="396">
        <v>46275.699733796297</v>
      </c>
      <c r="D134" s="298" t="s">
        <v>2591</v>
      </c>
      <c r="E134" s="298" t="s">
        <v>1542</v>
      </c>
      <c r="F134" s="298" t="s">
        <v>3610</v>
      </c>
      <c r="G134" s="298" t="s">
        <v>3611</v>
      </c>
      <c r="H134" s="298" t="s">
        <v>134</v>
      </c>
      <c r="I134" s="298" t="s">
        <v>135</v>
      </c>
      <c r="J134" s="407" t="s">
        <v>3612</v>
      </c>
      <c r="K134" s="298" t="s">
        <v>3613</v>
      </c>
      <c r="L134" s="396" t="s">
        <v>61</v>
      </c>
      <c r="M134" s="396">
        <v>46344</v>
      </c>
      <c r="N134" s="298" t="s">
        <v>15</v>
      </c>
      <c r="O134" s="298">
        <v>0</v>
      </c>
      <c r="P134" s="298">
        <v>0</v>
      </c>
      <c r="Q134" s="408" t="s">
        <v>20</v>
      </c>
      <c r="R134" s="298" t="s">
        <v>3614</v>
      </c>
      <c r="S134" s="298" t="s">
        <v>3615</v>
      </c>
      <c r="T134" s="298" t="s">
        <v>3616</v>
      </c>
      <c r="U134" s="298" t="s">
        <v>41</v>
      </c>
      <c r="V134" s="397" t="s">
        <v>32</v>
      </c>
      <c r="W134" s="298" t="s">
        <v>15</v>
      </c>
      <c r="X134" s="398" t="s">
        <v>28</v>
      </c>
      <c r="Y134" s="298" t="s">
        <v>3617</v>
      </c>
      <c r="Z134" s="399" t="s">
        <v>3618</v>
      </c>
      <c r="AA134" s="399">
        <v>2.2999999999999998</v>
      </c>
      <c r="AB134" s="301" t="s">
        <v>69</v>
      </c>
      <c r="AC134" s="301" t="s">
        <v>3619</v>
      </c>
      <c r="AD134" s="310">
        <v>46276</v>
      </c>
      <c r="AE134" s="301"/>
      <c r="AF134" s="310"/>
      <c r="AG134" s="310"/>
      <c r="AH134" s="301"/>
      <c r="AI134" s="303"/>
      <c r="AJ134" s="304"/>
      <c r="AK134" s="305"/>
      <c r="AL134" s="304"/>
      <c r="AM134" s="147"/>
      <c r="AN134" s="301"/>
      <c r="AO134" s="301"/>
      <c r="AP134" s="301"/>
      <c r="AQ134" s="307"/>
      <c r="AR134" s="307"/>
      <c r="AS134" s="400"/>
      <c r="AT134" s="309"/>
      <c r="AU134" s="307"/>
      <c r="AV134" s="307"/>
      <c r="AW134" s="307"/>
      <c r="AX134" s="307"/>
      <c r="AY134" s="307"/>
      <c r="AZ134" s="307"/>
      <c r="BA134" s="307"/>
      <c r="BB134" s="310"/>
      <c r="BC134" s="401"/>
      <c r="BD134" s="301"/>
      <c r="BE134" s="301"/>
      <c r="BF134" s="383">
        <v>46274</v>
      </c>
      <c r="BG134" s="383">
        <v>46344</v>
      </c>
      <c r="BH134" s="402"/>
      <c r="BI134" s="307" t="s">
        <v>3620</v>
      </c>
      <c r="BJ134" s="602"/>
    </row>
    <row r="135" spans="1:63" ht="65.25" hidden="1" customHeight="1">
      <c r="A135" s="298">
        <v>277</v>
      </c>
      <c r="B135" s="396">
        <v>46213.605717592603</v>
      </c>
      <c r="C135" s="396">
        <v>46213.6088773148</v>
      </c>
      <c r="D135" s="298" t="s">
        <v>3621</v>
      </c>
      <c r="E135" s="298" t="s">
        <v>3622</v>
      </c>
      <c r="F135" s="298" t="s">
        <v>3623</v>
      </c>
      <c r="G135" s="298" t="s">
        <v>3624</v>
      </c>
      <c r="H135" s="298" t="s">
        <v>134</v>
      </c>
      <c r="I135" s="298" t="s">
        <v>160</v>
      </c>
      <c r="J135" s="407" t="s">
        <v>407</v>
      </c>
      <c r="K135" s="298" t="s">
        <v>3625</v>
      </c>
      <c r="L135" s="396" t="s">
        <v>59</v>
      </c>
      <c r="M135" s="396">
        <v>46235</v>
      </c>
      <c r="N135" s="298" t="s">
        <v>15</v>
      </c>
      <c r="O135" s="298">
        <v>0</v>
      </c>
      <c r="P135" s="298">
        <v>0</v>
      </c>
      <c r="Q135" s="408" t="s">
        <v>18</v>
      </c>
      <c r="R135" s="298" t="s">
        <v>3626</v>
      </c>
      <c r="S135" s="298" t="s">
        <v>3627</v>
      </c>
      <c r="T135" s="298" t="s">
        <v>3628</v>
      </c>
      <c r="U135" s="298" t="s">
        <v>44</v>
      </c>
      <c r="V135" s="397" t="s">
        <v>36</v>
      </c>
      <c r="W135" s="298" t="s">
        <v>15</v>
      </c>
      <c r="X135" s="398" t="s">
        <v>28</v>
      </c>
      <c r="Y135" s="298" t="s">
        <v>3629</v>
      </c>
      <c r="Z135" s="399" t="s">
        <v>3630</v>
      </c>
      <c r="AA135" s="399">
        <v>2.1</v>
      </c>
      <c r="AB135" s="301" t="s">
        <v>64</v>
      </c>
      <c r="AC135" s="301" t="s">
        <v>498</v>
      </c>
      <c r="AD135" s="310">
        <v>46216</v>
      </c>
      <c r="AE135" s="301" t="s">
        <v>3</v>
      </c>
      <c r="AF135" s="310">
        <v>46227</v>
      </c>
      <c r="AG135" s="310">
        <v>46241</v>
      </c>
      <c r="AH135" s="301">
        <v>0.5</v>
      </c>
      <c r="AI135" s="303">
        <v>0</v>
      </c>
      <c r="AJ135" s="304">
        <v>0</v>
      </c>
      <c r="AK135" s="305" t="s">
        <v>3631</v>
      </c>
      <c r="AL135" s="304" t="s">
        <v>534</v>
      </c>
      <c r="AM135" s="147" t="s">
        <v>825</v>
      </c>
      <c r="AN135" s="301" t="s">
        <v>15</v>
      </c>
      <c r="AO135" s="301" t="s">
        <v>2334</v>
      </c>
      <c r="AP135" s="301"/>
      <c r="AQ135" s="307"/>
      <c r="AR135" s="307"/>
      <c r="AS135" s="400"/>
      <c r="AT135" s="309" t="s">
        <v>510</v>
      </c>
      <c r="AU135" s="307"/>
      <c r="AV135" s="307"/>
      <c r="AW135" s="307"/>
      <c r="AX135" s="307"/>
      <c r="AY135" s="307"/>
      <c r="AZ135" s="307"/>
      <c r="BA135" s="307"/>
      <c r="BB135" s="310" t="s">
        <v>536</v>
      </c>
      <c r="BC135" s="401"/>
      <c r="BD135" s="301"/>
      <c r="BE135" s="301"/>
      <c r="BF135" s="383">
        <v>46357</v>
      </c>
      <c r="BG135" s="383">
        <v>46371</v>
      </c>
      <c r="BH135" s="402" t="s">
        <v>536</v>
      </c>
      <c r="BI135" s="307"/>
      <c r="BJ135" s="602"/>
    </row>
    <row r="136" spans="1:63" ht="65.25" hidden="1" customHeight="1">
      <c r="A136" s="298">
        <v>337</v>
      </c>
      <c r="B136" s="396">
        <v>46233.4527199074</v>
      </c>
      <c r="C136" s="396">
        <v>46233.686562499999</v>
      </c>
      <c r="D136" s="298" t="s">
        <v>3632</v>
      </c>
      <c r="E136" s="298" t="s">
        <v>3633</v>
      </c>
      <c r="F136" s="298" t="s">
        <v>3634</v>
      </c>
      <c r="G136" s="298" t="s">
        <v>3635</v>
      </c>
      <c r="H136" s="298" t="s">
        <v>159</v>
      </c>
      <c r="I136" s="298" t="s">
        <v>160</v>
      </c>
      <c r="J136" s="407" t="s">
        <v>407</v>
      </c>
      <c r="K136" s="298" t="s">
        <v>3636</v>
      </c>
      <c r="L136" s="396" t="s">
        <v>59</v>
      </c>
      <c r="M136" s="396">
        <v>46251</v>
      </c>
      <c r="N136" s="298" t="s">
        <v>15</v>
      </c>
      <c r="O136" s="298">
        <v>0</v>
      </c>
      <c r="P136" s="298">
        <v>0</v>
      </c>
      <c r="Q136" s="408" t="s">
        <v>111</v>
      </c>
      <c r="R136" s="298" t="s">
        <v>3637</v>
      </c>
      <c r="S136" s="298" t="s">
        <v>3638</v>
      </c>
      <c r="T136" s="298" t="s">
        <v>3639</v>
      </c>
      <c r="U136" s="298" t="s">
        <v>42</v>
      </c>
      <c r="V136" s="397" t="s">
        <v>36</v>
      </c>
      <c r="W136" s="298" t="s">
        <v>15</v>
      </c>
      <c r="X136" s="398" t="s">
        <v>28</v>
      </c>
      <c r="Y136" s="298" t="s">
        <v>3640</v>
      </c>
      <c r="Z136" s="399" t="s">
        <v>3641</v>
      </c>
      <c r="AA136" s="399">
        <v>1.2</v>
      </c>
      <c r="AB136" s="301" t="s">
        <v>74</v>
      </c>
      <c r="AC136" s="301" t="s">
        <v>498</v>
      </c>
      <c r="AD136" s="310">
        <v>46233</v>
      </c>
      <c r="AE136" s="301" t="s">
        <v>3</v>
      </c>
      <c r="AF136" s="310">
        <v>46240</v>
      </c>
      <c r="AG136" s="310">
        <v>46254</v>
      </c>
      <c r="AH136" s="301" t="s">
        <v>1389</v>
      </c>
      <c r="AI136" s="303">
        <v>0</v>
      </c>
      <c r="AJ136" s="304">
        <v>0</v>
      </c>
      <c r="AK136" s="305" t="s">
        <v>3642</v>
      </c>
      <c r="AL136" s="304" t="s">
        <v>534</v>
      </c>
      <c r="AM136" s="147" t="s">
        <v>535</v>
      </c>
      <c r="AN136" s="301" t="s">
        <v>174</v>
      </c>
      <c r="AO136" s="301" t="s">
        <v>964</v>
      </c>
      <c r="AP136" s="301"/>
      <c r="AQ136" s="307"/>
      <c r="AR136" s="307"/>
      <c r="AS136" s="400"/>
      <c r="AT136" s="309"/>
      <c r="AU136" s="307"/>
      <c r="AV136" s="307"/>
      <c r="AW136" s="307"/>
      <c r="AX136" s="307"/>
      <c r="AY136" s="307"/>
      <c r="AZ136" s="307"/>
      <c r="BA136" s="307"/>
      <c r="BB136" s="310" t="s">
        <v>536</v>
      </c>
      <c r="BC136" s="401"/>
      <c r="BD136" s="301"/>
      <c r="BE136" s="301"/>
      <c r="BF136" s="383">
        <v>46293</v>
      </c>
      <c r="BG136" s="383">
        <v>46325</v>
      </c>
      <c r="BH136" s="402" t="s">
        <v>536</v>
      </c>
      <c r="BI136" s="307"/>
      <c r="BJ136" s="602"/>
    </row>
    <row r="137" spans="1:63" ht="65.25" hidden="1" customHeight="1">
      <c r="A137" s="298">
        <v>276</v>
      </c>
      <c r="B137" s="396">
        <v>46213.5452546296</v>
      </c>
      <c r="C137" s="396">
        <v>46213.551296296297</v>
      </c>
      <c r="D137" s="298" t="s">
        <v>485</v>
      </c>
      <c r="E137" s="298" t="s">
        <v>486</v>
      </c>
      <c r="F137" s="298" t="s">
        <v>3643</v>
      </c>
      <c r="G137" s="298" t="s">
        <v>3644</v>
      </c>
      <c r="H137" s="298" t="s">
        <v>134</v>
      </c>
      <c r="I137" s="298" t="s">
        <v>135</v>
      </c>
      <c r="J137" s="407" t="s">
        <v>3645</v>
      </c>
      <c r="K137" s="298" t="s">
        <v>3646</v>
      </c>
      <c r="L137" s="396" t="s">
        <v>57</v>
      </c>
      <c r="M137" s="396">
        <v>46227</v>
      </c>
      <c r="N137" s="298" t="s">
        <v>15</v>
      </c>
      <c r="O137" s="298">
        <v>0</v>
      </c>
      <c r="P137" s="298">
        <v>0</v>
      </c>
      <c r="Q137" s="408" t="s">
        <v>111</v>
      </c>
      <c r="R137" s="298" t="s">
        <v>3647</v>
      </c>
      <c r="S137" s="298" t="s">
        <v>3648</v>
      </c>
      <c r="T137" s="298" t="s">
        <v>3262</v>
      </c>
      <c r="U137" s="298" t="s">
        <v>41</v>
      </c>
      <c r="V137" s="397" t="s">
        <v>33</v>
      </c>
      <c r="W137" s="298" t="s">
        <v>15</v>
      </c>
      <c r="X137" s="398" t="s">
        <v>28</v>
      </c>
      <c r="Y137" s="298" t="s">
        <v>3649</v>
      </c>
      <c r="Z137" s="399" t="s">
        <v>3650</v>
      </c>
      <c r="AA137" s="399">
        <v>1.4</v>
      </c>
      <c r="AB137" s="301" t="s">
        <v>71</v>
      </c>
      <c r="AC137" s="301" t="s">
        <v>498</v>
      </c>
      <c r="AD137" s="310">
        <v>46246</v>
      </c>
      <c r="AE137" s="301" t="s">
        <v>3</v>
      </c>
      <c r="AF137" s="310">
        <v>46251</v>
      </c>
      <c r="AG137" s="310">
        <v>46265</v>
      </c>
      <c r="AH137" s="301">
        <v>1</v>
      </c>
      <c r="AI137" s="303"/>
      <c r="AJ137" s="304">
        <v>0</v>
      </c>
      <c r="AK137" s="305" t="s">
        <v>3651</v>
      </c>
      <c r="AL137" s="304" t="s">
        <v>3652</v>
      </c>
      <c r="AM137" s="147" t="s">
        <v>825</v>
      </c>
      <c r="AN137" s="301" t="s">
        <v>494</v>
      </c>
      <c r="AO137" s="301" t="s">
        <v>2102</v>
      </c>
      <c r="AP137" s="301" t="s">
        <v>3653</v>
      </c>
      <c r="AQ137" s="307"/>
      <c r="AR137" s="307"/>
      <c r="AS137" s="400"/>
      <c r="AT137" s="309" t="s">
        <v>510</v>
      </c>
      <c r="AU137" s="307"/>
      <c r="AV137" s="307"/>
      <c r="AW137" s="307"/>
      <c r="AX137" s="307"/>
      <c r="AY137" s="307"/>
      <c r="AZ137" s="307"/>
      <c r="BA137" s="307"/>
      <c r="BB137" s="310" t="s">
        <v>536</v>
      </c>
      <c r="BC137" s="401" t="s">
        <v>3654</v>
      </c>
      <c r="BD137" s="301" t="s">
        <v>2614</v>
      </c>
      <c r="BE137" s="301"/>
      <c r="BF137" s="383">
        <v>46300</v>
      </c>
      <c r="BG137" s="383">
        <v>46331</v>
      </c>
      <c r="BH137" s="402" t="s">
        <v>14</v>
      </c>
      <c r="BI137" s="307"/>
      <c r="BJ137" s="602"/>
    </row>
    <row r="138" spans="1:63" ht="65.25" hidden="1" customHeight="1">
      <c r="A138" s="298">
        <v>141</v>
      </c>
      <c r="B138" s="396">
        <v>46153.3528703704</v>
      </c>
      <c r="C138" s="396">
        <v>46153.391863425903</v>
      </c>
      <c r="D138" s="298" t="s">
        <v>204</v>
      </c>
      <c r="E138" s="298" t="s">
        <v>205</v>
      </c>
      <c r="F138" s="298" t="s">
        <v>3655</v>
      </c>
      <c r="G138" s="298" t="s">
        <v>3656</v>
      </c>
      <c r="H138" s="298" t="s">
        <v>159</v>
      </c>
      <c r="I138" s="298" t="s">
        <v>208</v>
      </c>
      <c r="J138" s="407" t="s">
        <v>584</v>
      </c>
      <c r="K138" s="298" t="s">
        <v>3657</v>
      </c>
      <c r="L138" s="396" t="s">
        <v>61</v>
      </c>
      <c r="M138" s="396">
        <v>46234</v>
      </c>
      <c r="N138" s="298" t="s">
        <v>15</v>
      </c>
      <c r="O138" s="298">
        <v>0</v>
      </c>
      <c r="P138" s="298"/>
      <c r="Q138" s="408" t="s">
        <v>111</v>
      </c>
      <c r="R138" s="298" t="s">
        <v>3658</v>
      </c>
      <c r="S138" s="298" t="s">
        <v>3659</v>
      </c>
      <c r="T138" s="298" t="s">
        <v>3660</v>
      </c>
      <c r="U138" s="298" t="s">
        <v>37</v>
      </c>
      <c r="V138" s="397" t="s">
        <v>36</v>
      </c>
      <c r="W138" s="298" t="s">
        <v>494</v>
      </c>
      <c r="X138" s="398" t="s">
        <v>495</v>
      </c>
      <c r="Y138" s="298" t="s">
        <v>3661</v>
      </c>
      <c r="Z138" s="399" t="s">
        <v>3662</v>
      </c>
      <c r="AA138" s="399">
        <v>0.3</v>
      </c>
      <c r="AB138" s="301" t="s">
        <v>70</v>
      </c>
      <c r="AC138" s="301" t="s">
        <v>639</v>
      </c>
      <c r="AD138" s="310">
        <v>46156</v>
      </c>
      <c r="AE138" s="301" t="s">
        <v>3</v>
      </c>
      <c r="AF138" s="310">
        <v>46188</v>
      </c>
      <c r="AG138" s="310">
        <v>46202</v>
      </c>
      <c r="AH138" s="301">
        <v>1</v>
      </c>
      <c r="AI138" s="303"/>
      <c r="AJ138" s="304">
        <v>0</v>
      </c>
      <c r="AK138" s="305" t="s">
        <v>3663</v>
      </c>
      <c r="AL138" s="304" t="s">
        <v>962</v>
      </c>
      <c r="AM138" s="147" t="s">
        <v>963</v>
      </c>
      <c r="AN138" s="301" t="s">
        <v>14</v>
      </c>
      <c r="AO138" s="301" t="s">
        <v>2102</v>
      </c>
      <c r="AP138" s="301" t="s">
        <v>3664</v>
      </c>
      <c r="AQ138" s="307"/>
      <c r="AR138" s="307"/>
      <c r="AS138" s="400"/>
      <c r="AT138" s="309" t="s">
        <v>510</v>
      </c>
      <c r="AU138" s="307"/>
      <c r="AV138" s="307"/>
      <c r="AW138" s="307"/>
      <c r="AX138" s="307"/>
      <c r="AY138" s="307"/>
      <c r="AZ138" s="307"/>
      <c r="BA138" s="307"/>
      <c r="BB138" s="310" t="s">
        <v>536</v>
      </c>
      <c r="BC138" s="401" t="s">
        <v>2898</v>
      </c>
      <c r="BD138" s="301"/>
      <c r="BE138" s="301"/>
      <c r="BF138" s="383">
        <v>46280</v>
      </c>
      <c r="BG138" s="383">
        <v>46370</v>
      </c>
      <c r="BH138" s="402" t="s">
        <v>536</v>
      </c>
      <c r="BI138" s="307"/>
      <c r="BJ138" s="602"/>
    </row>
    <row r="139" spans="1:63" ht="65.25" hidden="1" customHeight="1">
      <c r="A139" s="298">
        <v>384</v>
      </c>
      <c r="B139" s="396">
        <v>46274.420520833301</v>
      </c>
      <c r="C139" s="396">
        <v>46274.425150463001</v>
      </c>
      <c r="D139" s="298" t="s">
        <v>167</v>
      </c>
      <c r="E139" s="298" t="s">
        <v>168</v>
      </c>
      <c r="F139" s="298" t="s">
        <v>434</v>
      </c>
      <c r="G139" s="298" t="s">
        <v>3665</v>
      </c>
      <c r="H139" s="298" t="s">
        <v>134</v>
      </c>
      <c r="I139" s="298" t="s">
        <v>122</v>
      </c>
      <c r="J139" s="416" t="s">
        <v>427</v>
      </c>
      <c r="K139" s="298" t="s">
        <v>3666</v>
      </c>
      <c r="L139" s="396" t="s">
        <v>59</v>
      </c>
      <c r="M139" s="396">
        <v>46447</v>
      </c>
      <c r="N139" s="298" t="s">
        <v>15</v>
      </c>
      <c r="O139" s="298">
        <v>0</v>
      </c>
      <c r="P139" s="298">
        <v>0</v>
      </c>
      <c r="Q139" s="417" t="s">
        <v>111</v>
      </c>
      <c r="R139" s="298" t="s">
        <v>3667</v>
      </c>
      <c r="S139" s="298" t="s">
        <v>3667</v>
      </c>
      <c r="T139" s="298" t="s">
        <v>430</v>
      </c>
      <c r="U139" s="298" t="s">
        <v>42</v>
      </c>
      <c r="V139" s="397" t="s">
        <v>32</v>
      </c>
      <c r="W139" s="298" t="s">
        <v>15</v>
      </c>
      <c r="X139" s="398" t="s">
        <v>27</v>
      </c>
      <c r="Y139" s="298" t="s">
        <v>437</v>
      </c>
      <c r="Z139" s="399" t="s">
        <v>3668</v>
      </c>
      <c r="AA139" s="399">
        <v>1.55</v>
      </c>
      <c r="AB139" s="301" t="s">
        <v>77</v>
      </c>
      <c r="AC139" s="301" t="s">
        <v>498</v>
      </c>
      <c r="AD139" s="310">
        <v>46274</v>
      </c>
      <c r="AE139" s="301" t="s">
        <v>2</v>
      </c>
      <c r="AF139" s="310"/>
      <c r="AG139" s="310" t="s">
        <v>510</v>
      </c>
      <c r="AH139" s="301"/>
      <c r="AI139" s="303"/>
      <c r="AJ139" s="304"/>
      <c r="AK139" s="305"/>
      <c r="AL139" s="304"/>
      <c r="AM139" s="147"/>
      <c r="AN139" s="301"/>
      <c r="AO139" s="301" t="s">
        <v>560</v>
      </c>
      <c r="AP139" s="301" t="s">
        <v>3669</v>
      </c>
      <c r="AQ139" s="307"/>
      <c r="AR139" s="307"/>
      <c r="AS139" s="400"/>
      <c r="AT139" s="309"/>
      <c r="AU139" s="307"/>
      <c r="AV139" s="307"/>
      <c r="AW139" s="307"/>
      <c r="AX139" s="307"/>
      <c r="AY139" s="307"/>
      <c r="AZ139" s="307"/>
      <c r="BA139" s="307"/>
      <c r="BB139" s="310"/>
      <c r="BC139" s="401"/>
      <c r="BD139" s="301"/>
      <c r="BE139" s="301"/>
      <c r="BF139" s="383"/>
      <c r="BG139" s="383"/>
      <c r="BH139" s="419"/>
      <c r="BI139" s="420" t="s">
        <v>3670</v>
      </c>
      <c r="BJ139" s="602"/>
    </row>
    <row r="140" spans="1:63" ht="65.25" hidden="1" customHeight="1">
      <c r="A140" s="298">
        <v>386</v>
      </c>
      <c r="B140" s="396">
        <v>46274.4296412037</v>
      </c>
      <c r="C140" s="396">
        <v>46274.431157407402</v>
      </c>
      <c r="D140" s="298" t="s">
        <v>167</v>
      </c>
      <c r="E140" s="298" t="s">
        <v>168</v>
      </c>
      <c r="F140" s="298" t="s">
        <v>425</v>
      </c>
      <c r="G140" s="298" t="s">
        <v>3671</v>
      </c>
      <c r="H140" s="298" t="s">
        <v>134</v>
      </c>
      <c r="I140" s="298" t="s">
        <v>122</v>
      </c>
      <c r="J140" s="416" t="s">
        <v>427</v>
      </c>
      <c r="K140" s="298" t="s">
        <v>3672</v>
      </c>
      <c r="L140" s="396" t="s">
        <v>59</v>
      </c>
      <c r="M140" s="396">
        <v>46447</v>
      </c>
      <c r="N140" s="298" t="s">
        <v>15</v>
      </c>
      <c r="O140" s="298">
        <v>0</v>
      </c>
      <c r="P140" s="298">
        <v>0</v>
      </c>
      <c r="Q140" s="417" t="s">
        <v>111</v>
      </c>
      <c r="R140" s="298" t="s">
        <v>3667</v>
      </c>
      <c r="S140" s="298" t="s">
        <v>3667</v>
      </c>
      <c r="T140" s="298" t="s">
        <v>430</v>
      </c>
      <c r="U140" s="298" t="s">
        <v>42</v>
      </c>
      <c r="V140" s="397" t="s">
        <v>32</v>
      </c>
      <c r="W140" s="298" t="s">
        <v>15</v>
      </c>
      <c r="X140" s="398" t="s">
        <v>28</v>
      </c>
      <c r="Y140" s="298" t="s">
        <v>431</v>
      </c>
      <c r="Z140" s="399" t="s">
        <v>3673</v>
      </c>
      <c r="AA140" s="399">
        <v>1.4</v>
      </c>
      <c r="AB140" s="301" t="s">
        <v>77</v>
      </c>
      <c r="AC140" s="301" t="s">
        <v>498</v>
      </c>
      <c r="AD140" s="310">
        <v>46274</v>
      </c>
      <c r="AE140" s="301" t="s">
        <v>2</v>
      </c>
      <c r="AF140" s="310"/>
      <c r="AG140" s="310" t="s">
        <v>510</v>
      </c>
      <c r="AH140" s="301"/>
      <c r="AI140" s="303"/>
      <c r="AJ140" s="304"/>
      <c r="AK140" s="305"/>
      <c r="AL140" s="304"/>
      <c r="AM140" s="147"/>
      <c r="AN140" s="301"/>
      <c r="AO140" s="301" t="s">
        <v>560</v>
      </c>
      <c r="AP140" s="301" t="s">
        <v>3669</v>
      </c>
      <c r="AQ140" s="307"/>
      <c r="AR140" s="307"/>
      <c r="AS140" s="400"/>
      <c r="AT140" s="309"/>
      <c r="AU140" s="307"/>
      <c r="AV140" s="307"/>
      <c r="AW140" s="307"/>
      <c r="AX140" s="307"/>
      <c r="AY140" s="307"/>
      <c r="AZ140" s="307"/>
      <c r="BA140" s="307"/>
      <c r="BB140" s="310"/>
      <c r="BC140" s="401"/>
      <c r="BD140" s="301"/>
      <c r="BE140" s="301"/>
      <c r="BF140" s="383"/>
      <c r="BG140" s="418"/>
      <c r="BH140" s="402"/>
      <c r="BI140" s="307" t="s">
        <v>3670</v>
      </c>
      <c r="BJ140" s="602"/>
    </row>
    <row r="141" spans="1:63" ht="65.25" hidden="1" customHeight="1">
      <c r="A141" s="298">
        <v>385</v>
      </c>
      <c r="B141" s="396">
        <v>46274.425196759301</v>
      </c>
      <c r="C141" s="396">
        <v>46274.426759259302</v>
      </c>
      <c r="D141" s="298" t="s">
        <v>167</v>
      </c>
      <c r="E141" s="298" t="s">
        <v>168</v>
      </c>
      <c r="F141" s="298" t="s">
        <v>434</v>
      </c>
      <c r="G141" s="298" t="s">
        <v>3674</v>
      </c>
      <c r="H141" s="298" t="s">
        <v>134</v>
      </c>
      <c r="I141" s="298" t="s">
        <v>122</v>
      </c>
      <c r="J141" s="416" t="s">
        <v>427</v>
      </c>
      <c r="K141" s="298" t="s">
        <v>3675</v>
      </c>
      <c r="L141" s="396" t="s">
        <v>59</v>
      </c>
      <c r="M141" s="396">
        <v>46447</v>
      </c>
      <c r="N141" s="298" t="s">
        <v>15</v>
      </c>
      <c r="O141" s="298">
        <v>0</v>
      </c>
      <c r="P141" s="298">
        <v>0</v>
      </c>
      <c r="Q141" s="417" t="s">
        <v>111</v>
      </c>
      <c r="R141" s="298" t="s">
        <v>3676</v>
      </c>
      <c r="S141" s="298" t="s">
        <v>3676</v>
      </c>
      <c r="T141" s="298" t="s">
        <v>430</v>
      </c>
      <c r="U141" s="298" t="s">
        <v>42</v>
      </c>
      <c r="V141" s="397" t="s">
        <v>32</v>
      </c>
      <c r="W141" s="298" t="s">
        <v>15</v>
      </c>
      <c r="X141" s="398" t="s">
        <v>28</v>
      </c>
      <c r="Y141" s="298" t="s">
        <v>437</v>
      </c>
      <c r="Z141" s="399" t="s">
        <v>3677</v>
      </c>
      <c r="AA141" s="399">
        <v>1.4</v>
      </c>
      <c r="AB141" s="301" t="s">
        <v>75</v>
      </c>
      <c r="AC141" s="301" t="s">
        <v>498</v>
      </c>
      <c r="AD141" s="310">
        <v>46274</v>
      </c>
      <c r="AE141" s="301"/>
      <c r="AF141" s="310"/>
      <c r="AG141" s="310" t="s">
        <v>510</v>
      </c>
      <c r="AH141" s="301"/>
      <c r="AI141" s="303"/>
      <c r="AJ141" s="304"/>
      <c r="AK141" s="305"/>
      <c r="AL141" s="304"/>
      <c r="AM141" s="147"/>
      <c r="AN141" s="301"/>
      <c r="AO141" s="301" t="s">
        <v>560</v>
      </c>
      <c r="AP141" s="301"/>
      <c r="AQ141" s="307"/>
      <c r="AR141" s="307"/>
      <c r="AS141" s="400"/>
      <c r="AT141" s="309"/>
      <c r="AU141" s="307"/>
      <c r="AV141" s="307"/>
      <c r="AW141" s="307"/>
      <c r="AX141" s="307"/>
      <c r="AY141" s="307"/>
      <c r="AZ141" s="307"/>
      <c r="BA141" s="307"/>
      <c r="BB141" s="310"/>
      <c r="BC141" s="401"/>
      <c r="BD141" s="301"/>
      <c r="BE141" s="301"/>
      <c r="BF141" s="383"/>
      <c r="BG141" s="418"/>
      <c r="BH141" s="402"/>
      <c r="BI141" s="402"/>
      <c r="BJ141" s="602"/>
    </row>
    <row r="142" spans="1:63" ht="65.25" hidden="1" customHeight="1">
      <c r="A142" s="298">
        <v>387</v>
      </c>
      <c r="B142" s="396">
        <v>46274.431192129603</v>
      </c>
      <c r="C142" s="396">
        <v>46274.432326388902</v>
      </c>
      <c r="D142" s="298" t="s">
        <v>167</v>
      </c>
      <c r="E142" s="298" t="s">
        <v>168</v>
      </c>
      <c r="F142" s="298" t="s">
        <v>425</v>
      </c>
      <c r="G142" s="298" t="s">
        <v>3674</v>
      </c>
      <c r="H142" s="298" t="s">
        <v>134</v>
      </c>
      <c r="I142" s="298" t="s">
        <v>122</v>
      </c>
      <c r="J142" s="416" t="s">
        <v>427</v>
      </c>
      <c r="K142" s="298" t="s">
        <v>3678</v>
      </c>
      <c r="L142" s="396" t="s">
        <v>59</v>
      </c>
      <c r="M142" s="396">
        <v>46447</v>
      </c>
      <c r="N142" s="298" t="s">
        <v>15</v>
      </c>
      <c r="O142" s="298">
        <v>0</v>
      </c>
      <c r="P142" s="298">
        <v>0</v>
      </c>
      <c r="Q142" s="417" t="s">
        <v>111</v>
      </c>
      <c r="R142" s="298" t="s">
        <v>3676</v>
      </c>
      <c r="S142" s="298" t="s">
        <v>3676</v>
      </c>
      <c r="T142" s="298" t="s">
        <v>430</v>
      </c>
      <c r="U142" s="298" t="s">
        <v>42</v>
      </c>
      <c r="V142" s="397" t="s">
        <v>32</v>
      </c>
      <c r="W142" s="298" t="s">
        <v>15</v>
      </c>
      <c r="X142" s="398" t="s">
        <v>28</v>
      </c>
      <c r="Y142" s="298" t="s">
        <v>431</v>
      </c>
      <c r="Z142" s="399" t="s">
        <v>3679</v>
      </c>
      <c r="AA142" s="399">
        <v>1.4</v>
      </c>
      <c r="AB142" s="301" t="s">
        <v>75</v>
      </c>
      <c r="AC142" s="301" t="s">
        <v>498</v>
      </c>
      <c r="AD142" s="310">
        <v>46274</v>
      </c>
      <c r="AE142" s="301"/>
      <c r="AF142" s="310"/>
      <c r="AG142" s="310" t="s">
        <v>510</v>
      </c>
      <c r="AH142" s="301"/>
      <c r="AI142" s="303"/>
      <c r="AJ142" s="304"/>
      <c r="AK142" s="305"/>
      <c r="AL142" s="304"/>
      <c r="AM142" s="147"/>
      <c r="AN142" s="301"/>
      <c r="AO142" s="301" t="s">
        <v>560</v>
      </c>
      <c r="AP142" s="301"/>
      <c r="AQ142" s="307"/>
      <c r="AR142" s="307"/>
      <c r="AS142" s="400"/>
      <c r="AT142" s="309"/>
      <c r="AU142" s="307"/>
      <c r="AV142" s="307"/>
      <c r="AW142" s="307"/>
      <c r="AX142" s="307"/>
      <c r="AY142" s="307"/>
      <c r="AZ142" s="307"/>
      <c r="BA142" s="307"/>
      <c r="BB142" s="310"/>
      <c r="BC142" s="401"/>
      <c r="BD142" s="301"/>
      <c r="BE142" s="301"/>
      <c r="BF142" s="383"/>
      <c r="BG142" s="418"/>
      <c r="BH142" s="402"/>
      <c r="BI142" s="402"/>
      <c r="BJ142" s="602"/>
    </row>
    <row r="143" spans="1:63" ht="65.25" hidden="1" customHeight="1">
      <c r="A143" s="298">
        <v>426</v>
      </c>
      <c r="B143" s="396">
        <v>46183.643472222226</v>
      </c>
      <c r="C143" s="396">
        <v>46183.643472222226</v>
      </c>
      <c r="D143" s="298" t="s">
        <v>103</v>
      </c>
      <c r="E143" s="298" t="s">
        <v>104</v>
      </c>
      <c r="F143" s="298" t="s">
        <v>277</v>
      </c>
      <c r="G143" s="298" t="s">
        <v>278</v>
      </c>
      <c r="H143" s="298" t="s">
        <v>121</v>
      </c>
      <c r="I143" s="298" t="s">
        <v>240</v>
      </c>
      <c r="J143" s="416" t="s">
        <v>279</v>
      </c>
      <c r="K143" s="298" t="s">
        <v>280</v>
      </c>
      <c r="L143" s="396" t="s">
        <v>53</v>
      </c>
      <c r="M143" s="396">
        <v>46356</v>
      </c>
      <c r="N143" s="298" t="s">
        <v>15</v>
      </c>
      <c r="O143" s="298">
        <v>0</v>
      </c>
      <c r="P143" s="298">
        <v>0</v>
      </c>
      <c r="Q143" s="417" t="s">
        <v>111</v>
      </c>
      <c r="R143" s="298" t="s">
        <v>281</v>
      </c>
      <c r="S143" s="298" t="s">
        <v>282</v>
      </c>
      <c r="T143" s="298" t="s">
        <v>283</v>
      </c>
      <c r="U143" s="298" t="s">
        <v>44</v>
      </c>
      <c r="V143" s="397" t="s">
        <v>36</v>
      </c>
      <c r="W143" s="298" t="s">
        <v>15</v>
      </c>
      <c r="X143" s="398" t="s">
        <v>28</v>
      </c>
      <c r="Y143" s="298" t="s">
        <v>284</v>
      </c>
      <c r="Z143" s="399" t="s">
        <v>285</v>
      </c>
      <c r="AA143" s="399">
        <v>0.60000000000000009</v>
      </c>
      <c r="AB143" s="301" t="s">
        <v>558</v>
      </c>
      <c r="AC143" s="301" t="s">
        <v>498</v>
      </c>
      <c r="AD143" s="310"/>
      <c r="AE143" s="301"/>
      <c r="AF143" s="310"/>
      <c r="AG143" s="310"/>
      <c r="AH143" s="301"/>
      <c r="AI143" s="303"/>
      <c r="AJ143" s="304"/>
      <c r="AK143" s="305"/>
      <c r="AL143" s="304"/>
      <c r="AM143" s="147"/>
      <c r="AN143" s="301"/>
      <c r="AO143" s="301"/>
      <c r="AP143" s="301"/>
      <c r="AQ143" s="307"/>
      <c r="AR143" s="307"/>
      <c r="AS143" s="400"/>
      <c r="AT143" s="309"/>
      <c r="AU143" s="307"/>
      <c r="AV143" s="307"/>
      <c r="AW143" s="307"/>
      <c r="AX143" s="307"/>
      <c r="AY143" s="307"/>
      <c r="AZ143" s="307"/>
      <c r="BA143" s="307"/>
      <c r="BB143" s="310"/>
      <c r="BC143" s="401"/>
      <c r="BD143" s="301"/>
      <c r="BE143" s="301"/>
      <c r="BF143" s="383"/>
      <c r="BG143" s="418"/>
      <c r="BH143" s="402"/>
      <c r="BI143" s="307" t="s">
        <v>3680</v>
      </c>
      <c r="BJ143" s="602"/>
    </row>
    <row r="144" spans="1:63" ht="65.25" hidden="1" customHeight="1">
      <c r="A144" s="298">
        <v>273</v>
      </c>
      <c r="B144" s="396">
        <v>46212.749259259297</v>
      </c>
      <c r="C144" s="396">
        <v>46212.778275463003</v>
      </c>
      <c r="D144" s="298" t="s">
        <v>3621</v>
      </c>
      <c r="E144" s="298" t="s">
        <v>3622</v>
      </c>
      <c r="F144" s="298" t="s">
        <v>3681</v>
      </c>
      <c r="G144" s="298" t="s">
        <v>3682</v>
      </c>
      <c r="H144" s="298" t="s">
        <v>134</v>
      </c>
      <c r="I144" s="298" t="s">
        <v>160</v>
      </c>
      <c r="J144" s="416" t="s">
        <v>407</v>
      </c>
      <c r="K144" s="298" t="s">
        <v>3683</v>
      </c>
      <c r="L144" s="396" t="s">
        <v>59</v>
      </c>
      <c r="M144" s="396">
        <v>46255</v>
      </c>
      <c r="N144" s="298" t="s">
        <v>15</v>
      </c>
      <c r="O144" s="298">
        <v>0</v>
      </c>
      <c r="P144" s="298">
        <v>0</v>
      </c>
      <c r="Q144" s="417" t="s">
        <v>19</v>
      </c>
      <c r="R144" s="298" t="s">
        <v>3684</v>
      </c>
      <c r="S144" s="298" t="s">
        <v>3685</v>
      </c>
      <c r="T144" s="298" t="s">
        <v>3686</v>
      </c>
      <c r="U144" s="298" t="s">
        <v>41</v>
      </c>
      <c r="V144" s="397" t="s">
        <v>36</v>
      </c>
      <c r="W144" s="298" t="s">
        <v>15</v>
      </c>
      <c r="X144" s="398" t="s">
        <v>28</v>
      </c>
      <c r="Y144" s="298" t="s">
        <v>3687</v>
      </c>
      <c r="Z144" s="399" t="s">
        <v>3688</v>
      </c>
      <c r="AA144" s="399">
        <v>2.0999999999999996</v>
      </c>
      <c r="AB144" s="301" t="s">
        <v>64</v>
      </c>
      <c r="AC144" s="301" t="s">
        <v>498</v>
      </c>
      <c r="AD144" s="310">
        <v>46216</v>
      </c>
      <c r="AE144" s="301" t="s">
        <v>2</v>
      </c>
      <c r="AF144" s="310">
        <v>46237</v>
      </c>
      <c r="AG144" s="310">
        <v>46265</v>
      </c>
      <c r="AH144" s="301">
        <v>1.5</v>
      </c>
      <c r="AI144" s="303">
        <v>0</v>
      </c>
      <c r="AJ144" s="304">
        <v>0</v>
      </c>
      <c r="AK144" s="305"/>
      <c r="AL144" s="304" t="s">
        <v>534</v>
      </c>
      <c r="AM144" s="147" t="s">
        <v>825</v>
      </c>
      <c r="AN144" s="301" t="s">
        <v>15</v>
      </c>
      <c r="AO144" s="301" t="s">
        <v>2102</v>
      </c>
      <c r="AP144" s="301"/>
      <c r="AQ144" s="307"/>
      <c r="AR144" s="307"/>
      <c r="AS144" s="400"/>
      <c r="AT144" s="309"/>
      <c r="AU144" s="307"/>
      <c r="AV144" s="307"/>
      <c r="AW144" s="307"/>
      <c r="AX144" s="307"/>
      <c r="AY144" s="307"/>
      <c r="AZ144" s="307"/>
      <c r="BA144" s="307"/>
      <c r="BB144" s="310" t="s">
        <v>536</v>
      </c>
      <c r="BC144" s="401"/>
      <c r="BD144" s="301"/>
      <c r="BE144" s="301"/>
      <c r="BF144" s="383">
        <v>46300</v>
      </c>
      <c r="BG144" s="418">
        <v>46344</v>
      </c>
      <c r="BH144" s="402" t="s">
        <v>536</v>
      </c>
      <c r="BI144" s="307"/>
      <c r="BJ144" s="602"/>
    </row>
    <row r="145" spans="1:65" ht="65.25" hidden="1" customHeight="1">
      <c r="A145" s="298">
        <v>272</v>
      </c>
      <c r="B145" s="396">
        <v>46212.488981481503</v>
      </c>
      <c r="C145" s="396">
        <v>46212.498564814799</v>
      </c>
      <c r="D145" s="298" t="s">
        <v>738</v>
      </c>
      <c r="E145" s="298" t="s">
        <v>739</v>
      </c>
      <c r="F145" s="298" t="s">
        <v>3689</v>
      </c>
      <c r="G145" s="298" t="s">
        <v>3690</v>
      </c>
      <c r="H145" s="298" t="s">
        <v>159</v>
      </c>
      <c r="I145" s="298" t="s">
        <v>160</v>
      </c>
      <c r="J145" s="416" t="s">
        <v>407</v>
      </c>
      <c r="K145" s="298" t="s">
        <v>3691</v>
      </c>
      <c r="L145" s="396" t="s">
        <v>59</v>
      </c>
      <c r="M145" s="396">
        <v>46224</v>
      </c>
      <c r="N145" s="298" t="s">
        <v>15</v>
      </c>
      <c r="O145" s="298">
        <v>0</v>
      </c>
      <c r="P145" s="298">
        <v>0</v>
      </c>
      <c r="Q145" s="417" t="s">
        <v>111</v>
      </c>
      <c r="R145" s="298" t="s">
        <v>3692</v>
      </c>
      <c r="S145" s="298" t="s">
        <v>3693</v>
      </c>
      <c r="T145" s="298" t="s">
        <v>3694</v>
      </c>
      <c r="U145" s="298" t="s">
        <v>44</v>
      </c>
      <c r="V145" s="397" t="s">
        <v>36</v>
      </c>
      <c r="W145" s="298" t="s">
        <v>15</v>
      </c>
      <c r="X145" s="398" t="s">
        <v>28</v>
      </c>
      <c r="Y145" s="298" t="s">
        <v>3695</v>
      </c>
      <c r="Z145" s="399" t="s">
        <v>3696</v>
      </c>
      <c r="AA145" s="399">
        <v>0.6</v>
      </c>
      <c r="AB145" s="301" t="s">
        <v>64</v>
      </c>
      <c r="AC145" s="301" t="s">
        <v>498</v>
      </c>
      <c r="AD145" s="310">
        <v>46216</v>
      </c>
      <c r="AE145" s="301" t="s">
        <v>2</v>
      </c>
      <c r="AF145" s="310">
        <v>46237</v>
      </c>
      <c r="AG145" s="310">
        <v>46265</v>
      </c>
      <c r="AH145" s="301">
        <v>1</v>
      </c>
      <c r="AI145" s="303">
        <v>0</v>
      </c>
      <c r="AJ145" s="304">
        <v>0</v>
      </c>
      <c r="AK145" s="305" t="s">
        <v>3697</v>
      </c>
      <c r="AL145" s="304" t="s">
        <v>534</v>
      </c>
      <c r="AM145" s="147" t="s">
        <v>3698</v>
      </c>
      <c r="AN145" s="301" t="s">
        <v>15</v>
      </c>
      <c r="AO145" s="301" t="s">
        <v>964</v>
      </c>
      <c r="AP145" s="301" t="s">
        <v>3699</v>
      </c>
      <c r="AQ145" s="307"/>
      <c r="AR145" s="307"/>
      <c r="AS145" s="400"/>
      <c r="AT145" s="309"/>
      <c r="AU145" s="307"/>
      <c r="AV145" s="307"/>
      <c r="AW145" s="307"/>
      <c r="AX145" s="307"/>
      <c r="AY145" s="307"/>
      <c r="AZ145" s="307"/>
      <c r="BA145" s="307"/>
      <c r="BB145" s="310" t="s">
        <v>536</v>
      </c>
      <c r="BC145" s="401"/>
      <c r="BD145" s="301"/>
      <c r="BE145" s="301"/>
      <c r="BF145" s="383">
        <v>46310</v>
      </c>
      <c r="BG145" s="418">
        <v>46344</v>
      </c>
      <c r="BH145" s="402" t="s">
        <v>536</v>
      </c>
      <c r="BI145" s="307"/>
      <c r="BJ145" s="602"/>
    </row>
    <row r="146" spans="1:65" ht="65.25" hidden="1" customHeight="1">
      <c r="A146" s="298">
        <v>310</v>
      </c>
      <c r="B146" s="396">
        <v>46225.408379629604</v>
      </c>
      <c r="C146" s="396">
        <v>46225.418391203697</v>
      </c>
      <c r="D146" s="298" t="s">
        <v>738</v>
      </c>
      <c r="E146" s="298" t="s">
        <v>739</v>
      </c>
      <c r="F146" s="298" t="s">
        <v>3700</v>
      </c>
      <c r="G146" s="298" t="s">
        <v>3701</v>
      </c>
      <c r="H146" s="298" t="s">
        <v>159</v>
      </c>
      <c r="I146" s="298" t="s">
        <v>160</v>
      </c>
      <c r="J146" s="416" t="s">
        <v>407</v>
      </c>
      <c r="K146" s="298" t="s">
        <v>3702</v>
      </c>
      <c r="L146" s="396" t="s">
        <v>59</v>
      </c>
      <c r="M146" s="396">
        <v>46235</v>
      </c>
      <c r="N146" s="298" t="s">
        <v>15</v>
      </c>
      <c r="O146" s="298">
        <v>0</v>
      </c>
      <c r="P146" s="298">
        <v>0</v>
      </c>
      <c r="Q146" s="417" t="s">
        <v>111</v>
      </c>
      <c r="R146" s="298" t="s">
        <v>3703</v>
      </c>
      <c r="S146" s="298" t="s">
        <v>3704</v>
      </c>
      <c r="T146" s="298" t="s">
        <v>3705</v>
      </c>
      <c r="U146" s="298" t="s">
        <v>42</v>
      </c>
      <c r="V146" s="397" t="s">
        <v>36</v>
      </c>
      <c r="W146" s="298" t="s">
        <v>15</v>
      </c>
      <c r="X146" s="398" t="s">
        <v>28</v>
      </c>
      <c r="Y146" s="298" t="s">
        <v>3706</v>
      </c>
      <c r="Z146" s="399" t="s">
        <v>3707</v>
      </c>
      <c r="AA146" s="399">
        <v>1.2</v>
      </c>
      <c r="AB146" s="301" t="s">
        <v>64</v>
      </c>
      <c r="AC146" s="301" t="s">
        <v>498</v>
      </c>
      <c r="AD146" s="310">
        <v>46225</v>
      </c>
      <c r="AE146" s="301" t="s">
        <v>3</v>
      </c>
      <c r="AF146" s="310">
        <v>46244</v>
      </c>
      <c r="AG146" s="310">
        <v>46258</v>
      </c>
      <c r="AH146" s="301">
        <v>0.5</v>
      </c>
      <c r="AI146" s="303">
        <v>0</v>
      </c>
      <c r="AJ146" s="304">
        <v>0</v>
      </c>
      <c r="AK146" s="305" t="s">
        <v>3708</v>
      </c>
      <c r="AL146" s="304" t="s">
        <v>534</v>
      </c>
      <c r="AM146" s="147" t="s">
        <v>3698</v>
      </c>
      <c r="AN146" s="301" t="s">
        <v>15</v>
      </c>
      <c r="AO146" s="301" t="s">
        <v>964</v>
      </c>
      <c r="AP146" s="301" t="s">
        <v>3709</v>
      </c>
      <c r="AQ146" s="307"/>
      <c r="AR146" s="307"/>
      <c r="AS146" s="400"/>
      <c r="AT146" s="309"/>
      <c r="AU146" s="307"/>
      <c r="AV146" s="307"/>
      <c r="AW146" s="307"/>
      <c r="AX146" s="307"/>
      <c r="AY146" s="307"/>
      <c r="AZ146" s="307"/>
      <c r="BA146" s="307"/>
      <c r="BB146" s="310" t="s">
        <v>536</v>
      </c>
      <c r="BC146" s="401"/>
      <c r="BD146" s="301"/>
      <c r="BE146" s="301"/>
      <c r="BF146" s="383">
        <v>46345</v>
      </c>
      <c r="BG146" s="418">
        <v>46360</v>
      </c>
      <c r="BH146" s="402" t="s">
        <v>536</v>
      </c>
      <c r="BI146" s="307"/>
      <c r="BJ146" s="602"/>
    </row>
    <row r="147" spans="1:65" ht="65.25" hidden="1" customHeight="1">
      <c r="A147" s="298">
        <v>270</v>
      </c>
      <c r="B147" s="396">
        <v>46212.427488425899</v>
      </c>
      <c r="C147" s="396">
        <v>46212.458067129599</v>
      </c>
      <c r="D147" s="298" t="s">
        <v>738</v>
      </c>
      <c r="E147" s="298" t="s">
        <v>739</v>
      </c>
      <c r="F147" s="298" t="s">
        <v>3710</v>
      </c>
      <c r="G147" s="298" t="s">
        <v>3711</v>
      </c>
      <c r="H147" s="298" t="s">
        <v>159</v>
      </c>
      <c r="I147" s="298" t="s">
        <v>160</v>
      </c>
      <c r="J147" s="416" t="s">
        <v>407</v>
      </c>
      <c r="K147" s="298" t="s">
        <v>3712</v>
      </c>
      <c r="L147" s="396" t="s">
        <v>59</v>
      </c>
      <c r="M147" s="396">
        <v>46223</v>
      </c>
      <c r="N147" s="298" t="s">
        <v>15</v>
      </c>
      <c r="O147" s="298">
        <v>0</v>
      </c>
      <c r="P147" s="298">
        <v>0</v>
      </c>
      <c r="Q147" s="417" t="s">
        <v>18</v>
      </c>
      <c r="R147" s="298" t="s">
        <v>3713</v>
      </c>
      <c r="S147" s="298" t="s">
        <v>3714</v>
      </c>
      <c r="T147" s="298" t="s">
        <v>3715</v>
      </c>
      <c r="U147" s="298" t="s">
        <v>44</v>
      </c>
      <c r="V147" s="397" t="s">
        <v>36</v>
      </c>
      <c r="W147" s="298" t="s">
        <v>15</v>
      </c>
      <c r="X147" s="398" t="s">
        <v>28</v>
      </c>
      <c r="Y147" s="298" t="s">
        <v>3716</v>
      </c>
      <c r="Z147" s="399" t="s">
        <v>3717</v>
      </c>
      <c r="AA147" s="399">
        <v>2.1</v>
      </c>
      <c r="AB147" s="301" t="s">
        <v>64</v>
      </c>
      <c r="AC147" s="301" t="s">
        <v>498</v>
      </c>
      <c r="AD147" s="310">
        <v>46216</v>
      </c>
      <c r="AE147" s="301" t="s">
        <v>2</v>
      </c>
      <c r="AF147" s="310">
        <v>46237</v>
      </c>
      <c r="AG147" s="310">
        <v>46265</v>
      </c>
      <c r="AH147" s="301">
        <v>0.5</v>
      </c>
      <c r="AI147" s="303">
        <v>0</v>
      </c>
      <c r="AJ147" s="304">
        <v>0</v>
      </c>
      <c r="AK147" s="305" t="s">
        <v>3708</v>
      </c>
      <c r="AL147" s="304" t="s">
        <v>534</v>
      </c>
      <c r="AM147" s="147" t="s">
        <v>3698</v>
      </c>
      <c r="AN147" s="301" t="s">
        <v>15</v>
      </c>
      <c r="AO147" s="301" t="s">
        <v>964</v>
      </c>
      <c r="AP147" s="301" t="s">
        <v>3709</v>
      </c>
      <c r="AQ147" s="307"/>
      <c r="AR147" s="307"/>
      <c r="AS147" s="400"/>
      <c r="AT147" s="309"/>
      <c r="AU147" s="307"/>
      <c r="AV147" s="307"/>
      <c r="AW147" s="307"/>
      <c r="AX147" s="307"/>
      <c r="AY147" s="307"/>
      <c r="AZ147" s="307"/>
      <c r="BA147" s="307"/>
      <c r="BB147" s="310" t="s">
        <v>536</v>
      </c>
      <c r="BC147" s="401"/>
      <c r="BD147" s="301"/>
      <c r="BE147" s="301"/>
      <c r="BF147" s="383">
        <v>46295</v>
      </c>
      <c r="BG147" s="418">
        <v>46309</v>
      </c>
      <c r="BH147" s="402" t="s">
        <v>536</v>
      </c>
      <c r="BI147" s="307"/>
      <c r="BJ147" s="602"/>
    </row>
    <row r="148" spans="1:65" ht="65.25" hidden="1" customHeight="1">
      <c r="A148" s="135">
        <v>412</v>
      </c>
      <c r="B148" s="143">
        <v>46295.790439814802</v>
      </c>
      <c r="C148" s="143">
        <v>46295.792615740698</v>
      </c>
      <c r="D148" s="135" t="s">
        <v>236</v>
      </c>
      <c r="E148" s="135" t="s">
        <v>237</v>
      </c>
      <c r="F148" s="135" t="s">
        <v>238</v>
      </c>
      <c r="G148" s="135" t="s">
        <v>239</v>
      </c>
      <c r="H148" s="135" t="s">
        <v>134</v>
      </c>
      <c r="I148" s="135" t="s">
        <v>240</v>
      </c>
      <c r="J148" s="404" t="s">
        <v>241</v>
      </c>
      <c r="K148" s="135" t="s">
        <v>242</v>
      </c>
      <c r="L148" s="143" t="s">
        <v>63</v>
      </c>
      <c r="M148" s="143">
        <v>46303</v>
      </c>
      <c r="N148" s="135" t="s">
        <v>15</v>
      </c>
      <c r="O148" s="135">
        <v>0</v>
      </c>
      <c r="P148" s="135">
        <v>0</v>
      </c>
      <c r="Q148" s="157" t="s">
        <v>111</v>
      </c>
      <c r="R148" s="135" t="s">
        <v>244</v>
      </c>
      <c r="S148" s="135" t="s">
        <v>245</v>
      </c>
      <c r="T148" s="135" t="s">
        <v>246</v>
      </c>
      <c r="U148" s="135" t="s">
        <v>44</v>
      </c>
      <c r="V148" s="135" t="s">
        <v>36</v>
      </c>
      <c r="W148" s="135" t="s">
        <v>15</v>
      </c>
      <c r="X148" s="135" t="s">
        <v>28</v>
      </c>
      <c r="Y148" s="135" t="s">
        <v>247</v>
      </c>
      <c r="Z148" s="135" t="s">
        <v>248</v>
      </c>
      <c r="AA148" s="135">
        <v>0.60000000000000009</v>
      </c>
      <c r="AB148" s="147" t="s">
        <v>62</v>
      </c>
      <c r="AC148" s="147" t="s">
        <v>1101</v>
      </c>
      <c r="AD148" s="151">
        <v>46296</v>
      </c>
      <c r="AE148" s="147" t="s">
        <v>3</v>
      </c>
      <c r="AF148" s="151">
        <v>46286</v>
      </c>
      <c r="AG148" s="151">
        <v>46300</v>
      </c>
      <c r="AH148" s="147" t="s">
        <v>1245</v>
      </c>
      <c r="AI148" s="148">
        <v>0</v>
      </c>
      <c r="AJ148" s="149">
        <v>0</v>
      </c>
      <c r="AK148" s="150" t="s">
        <v>3718</v>
      </c>
      <c r="AL148" s="149" t="s">
        <v>534</v>
      </c>
      <c r="AM148" s="147" t="s">
        <v>963</v>
      </c>
      <c r="AN148" s="147" t="s">
        <v>15</v>
      </c>
      <c r="AO148" s="147" t="s">
        <v>2102</v>
      </c>
      <c r="AP148" s="147" t="s">
        <v>3719</v>
      </c>
      <c r="AQ148" s="225"/>
      <c r="AR148" s="225"/>
      <c r="AS148" s="225"/>
      <c r="AT148" s="233"/>
      <c r="AU148" s="225"/>
      <c r="AV148" s="225"/>
      <c r="AW148" s="225"/>
      <c r="AX148" s="225"/>
      <c r="AY148" s="225"/>
      <c r="AZ148" s="225"/>
      <c r="BA148" s="225"/>
      <c r="BB148" s="151" t="s">
        <v>536</v>
      </c>
      <c r="BC148" s="147" t="s">
        <v>2898</v>
      </c>
      <c r="BD148" s="147" t="s">
        <v>2614</v>
      </c>
      <c r="BE148" s="147"/>
      <c r="BF148" s="151">
        <v>46300</v>
      </c>
      <c r="BG148" s="151">
        <v>46310</v>
      </c>
      <c r="BH148" s="152" t="s">
        <v>536</v>
      </c>
      <c r="BI148" s="151" t="s">
        <v>3531</v>
      </c>
      <c r="BJ148" s="602"/>
      <c r="BL148" s="565"/>
      <c r="BM148" s="565"/>
    </row>
    <row r="149" spans="1:65" ht="65.25" hidden="1" customHeight="1">
      <c r="A149" s="138">
        <v>353</v>
      </c>
      <c r="B149" s="136">
        <v>46248.008912037003</v>
      </c>
      <c r="C149" s="136">
        <v>46248.028310185196</v>
      </c>
      <c r="D149" s="138" t="s">
        <v>103</v>
      </c>
      <c r="E149" s="138" t="s">
        <v>104</v>
      </c>
      <c r="F149" s="135" t="s">
        <v>3720</v>
      </c>
      <c r="G149" s="135" t="s">
        <v>3721</v>
      </c>
      <c r="H149" s="138" t="s">
        <v>134</v>
      </c>
      <c r="I149" s="135" t="s">
        <v>108</v>
      </c>
      <c r="J149" s="413" t="s">
        <v>623</v>
      </c>
      <c r="K149" s="137" t="s">
        <v>3722</v>
      </c>
      <c r="L149" s="138" t="s">
        <v>61</v>
      </c>
      <c r="M149" s="136">
        <v>46263</v>
      </c>
      <c r="N149" s="138" t="s">
        <v>15</v>
      </c>
      <c r="O149" s="138">
        <v>0</v>
      </c>
      <c r="P149" s="138">
        <v>0</v>
      </c>
      <c r="Q149" s="138" t="s">
        <v>20</v>
      </c>
      <c r="R149" s="135" t="s">
        <v>3723</v>
      </c>
      <c r="S149" s="135" t="s">
        <v>3724</v>
      </c>
      <c r="T149" s="135" t="s">
        <v>3725</v>
      </c>
      <c r="U149" s="135" t="s">
        <v>44</v>
      </c>
      <c r="V149" s="414" t="s">
        <v>36</v>
      </c>
      <c r="W149" s="138" t="s">
        <v>15</v>
      </c>
      <c r="X149" s="133" t="s">
        <v>28</v>
      </c>
      <c r="Y149" s="135" t="s">
        <v>3726</v>
      </c>
      <c r="Z149" s="142" t="s">
        <v>3727</v>
      </c>
      <c r="AA149" s="202">
        <v>1.4999999999999998</v>
      </c>
      <c r="AB149" s="147" t="s">
        <v>62</v>
      </c>
      <c r="AC149" s="147" t="s">
        <v>498</v>
      </c>
      <c r="AD149" s="151">
        <v>46251</v>
      </c>
      <c r="AE149" s="147" t="s">
        <v>3</v>
      </c>
      <c r="AF149" s="151">
        <v>46293</v>
      </c>
      <c r="AG149" s="151">
        <f>IF(AD149="","Pendiente fecha de asignación de LD",IF(AF149="","",WORKDAY(AF149,IF(AE149="Alta",20,IF(AE149="Media",10,5)))))</f>
        <v>46307</v>
      </c>
      <c r="AH149" s="147">
        <v>1</v>
      </c>
      <c r="AI149" s="148">
        <v>0</v>
      </c>
      <c r="AJ149" s="149">
        <v>0</v>
      </c>
      <c r="AK149" s="150"/>
      <c r="AL149" s="149" t="s">
        <v>534</v>
      </c>
      <c r="AM149" s="147" t="s">
        <v>963</v>
      </c>
      <c r="AN149" s="147" t="s">
        <v>14</v>
      </c>
      <c r="AO149" s="147" t="s">
        <v>2102</v>
      </c>
      <c r="AP149" s="147" t="s">
        <v>3728</v>
      </c>
      <c r="AQ149" s="225"/>
      <c r="AR149" s="225"/>
      <c r="AS149" s="225"/>
      <c r="AT149" s="233"/>
      <c r="AU149" s="225"/>
      <c r="AV149" s="225"/>
      <c r="AW149" s="225"/>
      <c r="AX149" s="225"/>
      <c r="AY149" s="225"/>
      <c r="AZ149" s="225"/>
      <c r="BA149" s="225"/>
      <c r="BB149" s="151" t="s">
        <v>536</v>
      </c>
      <c r="BC149" s="147"/>
      <c r="BD149" s="147"/>
      <c r="BE149" s="147"/>
      <c r="BF149" s="151">
        <v>46310</v>
      </c>
      <c r="BG149" s="151">
        <v>46329</v>
      </c>
      <c r="BH149" s="152" t="s">
        <v>536</v>
      </c>
      <c r="BI149" s="151"/>
      <c r="BJ149" s="602"/>
    </row>
    <row r="150" spans="1:65" ht="65.25" hidden="1" customHeight="1" thickBot="1">
      <c r="A150" s="135">
        <v>126</v>
      </c>
      <c r="B150" s="141">
        <v>46141.590185185203</v>
      </c>
      <c r="C150" s="141">
        <v>46141.600729166697</v>
      </c>
      <c r="D150" s="135" t="s">
        <v>2312</v>
      </c>
      <c r="E150" s="135" t="s">
        <v>2313</v>
      </c>
      <c r="F150" s="135" t="s">
        <v>3729</v>
      </c>
      <c r="G150" s="135" t="s">
        <v>3730</v>
      </c>
      <c r="H150" s="135" t="s">
        <v>134</v>
      </c>
      <c r="I150" s="135" t="s">
        <v>108</v>
      </c>
      <c r="J150" s="223" t="s">
        <v>3731</v>
      </c>
      <c r="K150" s="135"/>
      <c r="L150" s="141" t="s">
        <v>63</v>
      </c>
      <c r="M150" s="141">
        <v>46326</v>
      </c>
      <c r="N150" s="135" t="s">
        <v>15</v>
      </c>
      <c r="O150" s="135">
        <v>0</v>
      </c>
      <c r="P150" s="135"/>
      <c r="Q150" s="177" t="s">
        <v>111</v>
      </c>
      <c r="R150" s="135" t="s">
        <v>3732</v>
      </c>
      <c r="S150" s="135" t="s">
        <v>3733</v>
      </c>
      <c r="T150" s="135" t="s">
        <v>3734</v>
      </c>
      <c r="U150" s="135" t="s">
        <v>37</v>
      </c>
      <c r="V150" s="161" t="s">
        <v>36</v>
      </c>
      <c r="W150" s="135" t="s">
        <v>494</v>
      </c>
      <c r="X150" s="160" t="s">
        <v>495</v>
      </c>
      <c r="Y150" s="135" t="s">
        <v>2025</v>
      </c>
      <c r="Z150" s="145">
        <v>0</v>
      </c>
      <c r="AA150" s="145">
        <v>0.3</v>
      </c>
      <c r="AB150" s="147" t="s">
        <v>3735</v>
      </c>
      <c r="AC150" s="147" t="s">
        <v>639</v>
      </c>
      <c r="AD150" s="151">
        <v>46142</v>
      </c>
      <c r="AE150" s="147" t="s">
        <v>2</v>
      </c>
      <c r="AF150" s="151">
        <v>46150</v>
      </c>
      <c r="AG150" s="151">
        <v>46181</v>
      </c>
      <c r="AH150" s="147">
        <v>6</v>
      </c>
      <c r="AI150" s="148"/>
      <c r="AJ150" s="149">
        <v>139000</v>
      </c>
      <c r="AK150" s="150" t="s">
        <v>3736</v>
      </c>
      <c r="AL150" s="149" t="s">
        <v>1226</v>
      </c>
      <c r="AM150" s="147" t="s">
        <v>535</v>
      </c>
      <c r="AN150" s="147" t="s">
        <v>494</v>
      </c>
      <c r="AO150" s="147" t="s">
        <v>2102</v>
      </c>
      <c r="AP150" s="147" t="s">
        <v>3737</v>
      </c>
      <c r="AQ150" s="225"/>
      <c r="AR150" s="225"/>
      <c r="AS150" s="233"/>
      <c r="AT150" s="232" t="s">
        <v>510</v>
      </c>
      <c r="AU150" s="225"/>
      <c r="AV150" s="225"/>
      <c r="AW150" s="225"/>
      <c r="AX150" s="225"/>
      <c r="AY150" s="225"/>
      <c r="AZ150" s="225"/>
      <c r="BA150" s="225"/>
      <c r="BB150" s="351" t="s">
        <v>174</v>
      </c>
      <c r="BC150" s="92" t="s">
        <v>3738</v>
      </c>
      <c r="BD150" s="147" t="s">
        <v>536</v>
      </c>
      <c r="BE150" s="147" t="s">
        <v>3739</v>
      </c>
      <c r="BF150" s="46">
        <v>46273</v>
      </c>
      <c r="BG150" s="46">
        <v>46344</v>
      </c>
      <c r="BH150" s="9" t="s">
        <v>536</v>
      </c>
      <c r="BI150" s="9"/>
      <c r="BJ150" s="602"/>
    </row>
  </sheetData>
  <sheetProtection algorithmName="SHA-512" hashValue="g+CwggPQqcsAq84Kdak0R+h73osnB7UaTGSan2MWRmcuFBt2kdKfpCmfBkvxe7sR0i6Tbj5a3QT3aA848k1SYw==" saltValue="l3+h+XiH3V2NYpV/nYvK0w==" spinCount="100000" sheet="1" autoFilter="0"/>
  <protectedRanges>
    <protectedRange algorithmName="SHA-512" hashValue="22rEZDOLaaAzExp0xxQCGNby3L6gXjGHIg9yH60f4Eq8XFziCgY0/JIYc2E2Nq4g+VRVZfuCR88Vp60KM5L1Fw==" saltValue="qJpW/Ecdk5+EDugQ3hU7fw==" spinCount="100000" sqref="A4:H4 K4:AA4" name="Rango1"/>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s>
  <autoFilter ref="A1:FT150" xr:uid="{C1EE4B9F-75EB-4EE6-A650-B2D225B9AA80}">
    <filterColumn colId="7">
      <filters>
        <filter val="UPC"/>
      </filters>
    </filterColumn>
    <filterColumn colId="27">
      <filters>
        <filter val="Ana Vega"/>
      </filters>
    </filterColumn>
  </autoFilter>
  <conditionalFormatting sqref="BL61:BM62">
    <cfRule type="cellIs" dxfId="7" priority="11" operator="greaterThan">
      <formula>NOW()</formula>
    </cfRule>
    <cfRule type="cellIs" dxfId="6" priority="12" operator="lessThanOrEqual">
      <formula>NOW()</formula>
    </cfRule>
  </conditionalFormatting>
  <conditionalFormatting sqref="BL64:BM67">
    <cfRule type="cellIs" dxfId="5" priority="7" operator="greaterThan">
      <formula>NOW()</formula>
    </cfRule>
    <cfRule type="cellIs" dxfId="4" priority="8" operator="lessThanOrEqual">
      <formula>NOW()</formula>
    </cfRule>
  </conditionalFormatting>
  <conditionalFormatting sqref="BL91:BM91">
    <cfRule type="cellIs" dxfId="3" priority="3" operator="greaterThan">
      <formula>NOW()</formula>
    </cfRule>
    <cfRule type="cellIs" dxfId="2" priority="4" operator="lessThanOrEqual">
      <formula>NOW()</formula>
    </cfRule>
  </conditionalFormatting>
  <conditionalFormatting sqref="BL148:BM148">
    <cfRule type="cellIs" dxfId="1" priority="1" operator="greaterThan">
      <formula>NOW()</formula>
    </cfRule>
    <cfRule type="cellIs" dxfId="0" priority="2" operator="lessThanOrEqual">
      <formula>NOW()</formula>
    </cfRule>
  </conditionalFormatting>
  <dataValidations disablePrompts="1" count="3">
    <dataValidation type="list" allowBlank="1" showInputMessage="1" showErrorMessage="1" errorTitle="Valor no válido" error="Por favor seleccione una opción de la lista desplegable." sqref="AQ104:AQ108 AQ150 AQ2:AQ85" xr:uid="{F87B9EE1-9289-42B7-BCE7-9A5D17514CE9}">
      <formula1>"Estimación incompleta,Ajuste del alcance,Otro"</formula1>
    </dataValidation>
    <dataValidation type="list" allowBlank="1" showInputMessage="1" showErrorMessage="1" errorTitle="Valor no válido" error="Por favor seleccione una opción de la lista: Baja o Media." sqref="AR104:AR108 AR150 AR2:AR85" xr:uid="{6C1D77D5-5458-4B78-BC7C-CACCDBF4851A}">
      <formula1>"Baja,Media"</formula1>
    </dataValidation>
    <dataValidation type="list" allowBlank="1" showInputMessage="1" showErrorMessage="1" errorTitle="Valor no válido" error="Por favor seleccione una opción de la lista: Pendiente o Finalizado" sqref="AZ104:AZ108 AZ150 AZ2:AZ85" xr:uid="{A33B3467-591A-4C66-95C6-9DEBEEC4481A}">
      <formula1>"Pendiente,Finalizado"</formula1>
    </dataValidation>
  </dataValidations>
  <pageMargins left="0.7" right="0.7" top="0.75" bottom="0.75" header="0.3" footer="0.3"/>
  <pageSetup paperSize="9" orientation="portrait" r:id="rId1"/>
  <headerFooter>
    <oddFooter>&amp;C_x000D_&amp;1#&amp;"Aptos"&amp;7&amp;K000000 Uso Público de Laureate Perú — Se compartir externamente, información no sensible.</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7A125-F4DE-491F-82B9-4CBC70928ABD}">
  <sheetPr>
    <tabColor theme="4" tint="-0.249977111117893"/>
  </sheetPr>
  <dimension ref="A1:BL2"/>
  <sheetViews>
    <sheetView workbookViewId="0">
      <pane xSplit="6" topLeftCell="G1" activePane="topRight" state="frozen"/>
      <selection pane="topRight"/>
    </sheetView>
  </sheetViews>
  <sheetFormatPr defaultColWidth="11.42578125" defaultRowHeight="14.45"/>
  <cols>
    <col min="1" max="1" width="6.85546875" customWidth="1"/>
    <col min="2" max="3" width="12.7109375" customWidth="1"/>
    <col min="4" max="4" width="14.140625" customWidth="1"/>
    <col min="5" max="5" width="23.140625" customWidth="1"/>
    <col min="6" max="6" width="36.42578125" customWidth="1"/>
    <col min="7" max="7" width="19.140625" customWidth="1"/>
    <col min="8" max="8" width="9.85546875" bestFit="1" customWidth="1"/>
    <col min="9" max="10" width="19.140625" customWidth="1"/>
    <col min="11" max="11" width="24.28515625" customWidth="1"/>
    <col min="12" max="13" width="19.140625" customWidth="1"/>
    <col min="14" max="14" width="12.28515625" bestFit="1" customWidth="1"/>
    <col min="15" max="15" width="19.140625" customWidth="1"/>
    <col min="16" max="16" width="6.5703125" bestFit="1" customWidth="1"/>
    <col min="17" max="26" width="19.140625" customWidth="1"/>
    <col min="27" max="27" width="12.140625" customWidth="1"/>
    <col min="28" max="38" width="18.42578125" customWidth="1"/>
    <col min="39" max="39" width="20.5703125" customWidth="1"/>
    <col min="40" max="54" width="18.42578125" customWidth="1"/>
    <col min="55" max="55" width="33.7109375" customWidth="1"/>
    <col min="56" max="56" width="20.5703125" customWidth="1"/>
    <col min="57" max="60" width="18.42578125" customWidth="1"/>
    <col min="61" max="61" width="34.5703125" customWidth="1"/>
    <col min="62" max="62" width="18.5703125" customWidth="1"/>
    <col min="63" max="63" width="22.7109375" customWidth="1"/>
    <col min="64" max="64" width="22.7109375" style="593" customWidth="1"/>
    <col min="16384" max="16384" width="9.140625" bestFit="1" customWidth="1"/>
  </cols>
  <sheetData>
    <row r="1" spans="1:64" s="9" customFormat="1" ht="29.1">
      <c r="A1" s="83" t="s">
        <v>82</v>
      </c>
      <c r="B1" s="84" t="s">
        <v>83</v>
      </c>
      <c r="C1" s="84" t="s">
        <v>84</v>
      </c>
      <c r="D1" s="83" t="s">
        <v>85</v>
      </c>
      <c r="E1" s="83" t="s">
        <v>86</v>
      </c>
      <c r="F1" s="83" t="s">
        <v>87</v>
      </c>
      <c r="G1" s="83" t="s">
        <v>88</v>
      </c>
      <c r="H1" s="83" t="s">
        <v>89</v>
      </c>
      <c r="I1" s="596" t="s">
        <v>90</v>
      </c>
      <c r="J1" s="596" t="s">
        <v>91</v>
      </c>
      <c r="K1" s="83" t="s">
        <v>562</v>
      </c>
      <c r="L1" s="596" t="s">
        <v>51</v>
      </c>
      <c r="M1" s="596" t="s">
        <v>93</v>
      </c>
      <c r="N1" s="83" t="s">
        <v>11</v>
      </c>
      <c r="O1" s="83" t="s">
        <v>563</v>
      </c>
      <c r="P1" s="83" t="s">
        <v>95</v>
      </c>
      <c r="Q1" s="596" t="s">
        <v>16</v>
      </c>
      <c r="R1" s="83" t="s">
        <v>96</v>
      </c>
      <c r="S1" s="83" t="s">
        <v>97</v>
      </c>
      <c r="T1" s="596" t="s">
        <v>98</v>
      </c>
      <c r="U1" s="596" t="s">
        <v>38</v>
      </c>
      <c r="V1" s="83" t="s">
        <v>29</v>
      </c>
      <c r="W1" s="83" t="s">
        <v>564</v>
      </c>
      <c r="X1" s="83" t="s">
        <v>1145</v>
      </c>
      <c r="Y1" s="83" t="s">
        <v>100</v>
      </c>
      <c r="Z1" s="101" t="s">
        <v>565</v>
      </c>
      <c r="AA1" s="164" t="s">
        <v>102</v>
      </c>
      <c r="AB1" s="99" t="s">
        <v>49</v>
      </c>
      <c r="AC1" s="99" t="s">
        <v>471</v>
      </c>
      <c r="AD1" s="128" t="s">
        <v>472</v>
      </c>
      <c r="AE1" s="118" t="s">
        <v>473</v>
      </c>
      <c r="AF1" s="119" t="s">
        <v>2663</v>
      </c>
      <c r="AG1" s="119" t="s">
        <v>2664</v>
      </c>
      <c r="AH1" s="118" t="s">
        <v>476</v>
      </c>
      <c r="AI1" s="120" t="s">
        <v>477</v>
      </c>
      <c r="AJ1" s="121" t="s">
        <v>478</v>
      </c>
      <c r="AK1" s="118" t="s">
        <v>479</v>
      </c>
      <c r="AL1" s="118" t="s">
        <v>480</v>
      </c>
      <c r="AM1" s="118" t="s">
        <v>2308</v>
      </c>
      <c r="AN1" s="90" t="s">
        <v>571</v>
      </c>
      <c r="AO1" s="118" t="s">
        <v>482</v>
      </c>
      <c r="AP1" s="118" t="s">
        <v>483</v>
      </c>
      <c r="AQ1" s="229" t="s">
        <v>2085</v>
      </c>
      <c r="AR1" s="229" t="s">
        <v>566</v>
      </c>
      <c r="AS1" s="229" t="s">
        <v>2086</v>
      </c>
      <c r="AT1" s="231" t="s">
        <v>2087</v>
      </c>
      <c r="AU1" s="235" t="s">
        <v>476</v>
      </c>
      <c r="AV1" s="236" t="s">
        <v>568</v>
      </c>
      <c r="AW1" s="235" t="s">
        <v>569</v>
      </c>
      <c r="AX1" s="235" t="s">
        <v>480</v>
      </c>
      <c r="AY1" s="235" t="s">
        <v>2088</v>
      </c>
      <c r="AZ1" s="235" t="s">
        <v>2089</v>
      </c>
      <c r="BA1" s="235" t="s">
        <v>483</v>
      </c>
      <c r="BB1" s="118" t="s">
        <v>2309</v>
      </c>
      <c r="BC1" s="118" t="s">
        <v>483</v>
      </c>
      <c r="BD1" s="600" t="s">
        <v>2310</v>
      </c>
      <c r="BE1" s="600" t="s">
        <v>2311</v>
      </c>
      <c r="BF1" s="597" t="s">
        <v>2417</v>
      </c>
      <c r="BG1" s="597" t="s">
        <v>2418</v>
      </c>
      <c r="BH1" s="598" t="s">
        <v>2525</v>
      </c>
      <c r="BI1" s="599" t="s">
        <v>483</v>
      </c>
      <c r="BJ1" s="598" t="s">
        <v>2665</v>
      </c>
      <c r="BK1" s="123" t="s">
        <v>3740</v>
      </c>
      <c r="BL1" s="603" t="s">
        <v>3741</v>
      </c>
    </row>
    <row r="2" spans="1:64" ht="63" customHeight="1">
      <c r="A2" s="298"/>
      <c r="B2" s="396"/>
      <c r="C2" s="396"/>
      <c r="D2" s="298"/>
      <c r="E2" s="298"/>
      <c r="F2" s="298"/>
      <c r="G2" s="298"/>
      <c r="H2" s="298"/>
      <c r="I2" s="298"/>
      <c r="J2" s="416"/>
      <c r="K2" s="298"/>
      <c r="L2" s="396"/>
      <c r="M2" s="396"/>
      <c r="N2" s="298"/>
      <c r="O2" s="298"/>
      <c r="P2" s="298"/>
      <c r="Q2" s="417"/>
      <c r="R2" s="298"/>
      <c r="S2" s="298"/>
      <c r="T2" s="298"/>
      <c r="U2" s="298"/>
      <c r="V2" s="397"/>
      <c r="W2" s="298"/>
      <c r="X2" s="298"/>
      <c r="Y2" s="298"/>
      <c r="Z2" s="399"/>
      <c r="AA2" s="399"/>
      <c r="AB2" s="301"/>
      <c r="AC2" s="301"/>
      <c r="AD2" s="310"/>
      <c r="AE2" s="301"/>
      <c r="AF2" s="310"/>
      <c r="AG2" s="310"/>
      <c r="AH2" s="301"/>
      <c r="AI2" s="303"/>
      <c r="AJ2" s="304"/>
      <c r="AK2" s="305"/>
      <c r="AL2" s="304"/>
      <c r="AM2" s="147"/>
      <c r="AN2" s="301"/>
      <c r="AO2" s="301"/>
      <c r="AP2" s="301"/>
      <c r="AQ2" s="307"/>
      <c r="AR2" s="307"/>
      <c r="AS2" s="400"/>
      <c r="AT2" s="309"/>
      <c r="AU2" s="307"/>
      <c r="AV2" s="307"/>
      <c r="AW2" s="307"/>
      <c r="AX2" s="307"/>
      <c r="AY2" s="307"/>
      <c r="AZ2" s="307"/>
      <c r="BA2" s="307"/>
      <c r="BB2" s="310"/>
      <c r="BC2" s="310"/>
      <c r="BD2" s="301"/>
      <c r="BE2" s="301"/>
      <c r="BF2" s="301"/>
      <c r="BG2" s="301"/>
      <c r="BH2" s="301"/>
      <c r="BI2" s="301"/>
      <c r="BJ2" s="301"/>
      <c r="BK2" s="402"/>
      <c r="BL2" s="604"/>
    </row>
  </sheetData>
  <sheetProtection algorithmName="SHA-512" hashValue="ojDMwsSteQv03DbSG0287SJNMl7we/fZxa2oMemoSA09f9KoOYtVqk+MFdOhj7qvGiDjalBc7/xdkTgIUguiOw==" saltValue="XrDtdm5K2VW/U+6vDm78AQ==" spinCount="100000" sheet="1" objects="1" scenarios="1"/>
  <protectedRanges>
    <protectedRange algorithmName="SHA-512" hashValue="22rEZDOLaaAzExp0xxQCGNby3L6gXjGHIg9yH60f4Eq8XFziCgY0/JIYc2E2Nq4g+VRVZfuCR88Vp60KM5L1Fw==" saltValue="qJpW/Ecdk5+EDugQ3hU7fw==" spinCount="100000" sqref="A1:J1 L1:Z1" name="Rango1_2_3"/>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 sqref="BK1:BL1048576" name="Rango4"/>
  </protectedRange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61D0-B4A0-48E5-ABAA-E3434C9D8078}">
  <dimension ref="A1:XEO312"/>
  <sheetViews>
    <sheetView zoomScale="85" zoomScaleNormal="85" workbookViewId="0">
      <pane ySplit="1" topLeftCell="A34" activePane="bottomLeft" state="frozen"/>
      <selection pane="bottomLeft" activeCell="AF39" sqref="AF39"/>
    </sheetView>
  </sheetViews>
  <sheetFormatPr defaultColWidth="9.28515625" defaultRowHeight="15" customHeight="1"/>
  <cols>
    <col min="1" max="1" width="9.28515625" style="45"/>
    <col min="2" max="3" width="17.42578125" style="7" customWidth="1"/>
    <col min="4" max="4" width="11.28515625" style="7" customWidth="1"/>
    <col min="5" max="5" width="12.42578125" style="7" customWidth="1"/>
    <col min="6" max="6" width="35.42578125" style="7" customWidth="1"/>
    <col min="7" max="7" width="31.28515625" style="7" customWidth="1"/>
    <col min="8" max="8" width="9.28515625" style="7" bestFit="1" customWidth="1"/>
    <col min="9" max="9" width="17.85546875" style="7" customWidth="1"/>
    <col min="10" max="11" width="18.140625" style="7" customWidth="1"/>
    <col min="12" max="13" width="19.42578125" style="7" customWidth="1"/>
    <col min="14" max="14" width="9.140625" style="7" bestFit="1" customWidth="1"/>
    <col min="15" max="15" width="21.42578125" style="7" customWidth="1"/>
    <col min="16" max="16" width="11.42578125" style="7" customWidth="1"/>
    <col min="17" max="17" width="26" style="7" customWidth="1"/>
    <col min="18" max="18" width="43.42578125" style="7" customWidth="1"/>
    <col min="19" max="19" width="31.28515625" style="7" customWidth="1"/>
    <col min="20" max="20" width="37.42578125" style="7" customWidth="1"/>
    <col min="21" max="21" width="29.7109375" style="7" customWidth="1"/>
    <col min="22" max="23" width="26" style="7" customWidth="1"/>
    <col min="24" max="24" width="54.7109375" style="7" customWidth="1"/>
    <col min="25" max="25" width="69.28515625" style="7" customWidth="1"/>
    <col min="26" max="26" width="65.42578125" style="7" customWidth="1"/>
    <col min="27" max="27" width="16.7109375" style="7" customWidth="1"/>
    <col min="28" max="29" width="9.140625" style="7" bestFit="1" customWidth="1"/>
    <col min="30" max="30" width="17.28515625" style="7" customWidth="1"/>
    <col min="31" max="31" width="18.28515625" style="7" customWidth="1"/>
    <col min="32" max="32" width="16.140625" style="7" customWidth="1"/>
    <col min="33" max="33" width="13.42578125" style="7" customWidth="1"/>
    <col min="34" max="34" width="17.140625" style="7" customWidth="1"/>
    <col min="35" max="35" width="14.42578125" style="7" bestFit="1" customWidth="1"/>
    <col min="36" max="36" width="12.7109375" style="7" bestFit="1" customWidth="1"/>
    <col min="37" max="37" width="13" style="7" customWidth="1"/>
    <col min="38" max="38" width="19.42578125" style="7" customWidth="1"/>
    <col min="39" max="39" width="20.28515625" style="7" bestFit="1" customWidth="1"/>
    <col min="40" max="40" width="20.28515625" style="7" customWidth="1"/>
    <col min="41" max="41" width="38.7109375" style="7" customWidth="1"/>
    <col min="42" max="42" width="44" style="7" customWidth="1"/>
    <col min="43" max="53" width="26.140625" style="7" hidden="1" customWidth="1"/>
    <col min="54" max="54" width="20.7109375" style="7" customWidth="1"/>
    <col min="55" max="55" width="40.28515625" style="7" customWidth="1"/>
    <col min="56" max="56" width="31" style="7" customWidth="1"/>
    <col min="57" max="57" width="31.28515625" style="7" customWidth="1"/>
    <col min="58" max="58" width="29.7109375" style="7" customWidth="1"/>
    <col min="59" max="59" width="15.85546875" style="7" customWidth="1"/>
    <col min="60" max="60" width="9.28515625" style="7"/>
    <col min="61" max="61" width="33.85546875" style="7" customWidth="1"/>
    <col min="62" max="62" width="28.5703125" style="54" customWidth="1"/>
    <col min="63" max="63" width="27.140625" style="7" customWidth="1"/>
    <col min="64" max="64" width="65" style="45" customWidth="1"/>
    <col min="65" max="16384" width="9.28515625" style="7"/>
  </cols>
  <sheetData>
    <row r="1" spans="1:16369" ht="35.25" customHeight="1">
      <c r="A1" s="173" t="s">
        <v>82</v>
      </c>
      <c r="B1" s="174" t="s">
        <v>83</v>
      </c>
      <c r="C1" s="174" t="s">
        <v>84</v>
      </c>
      <c r="D1" s="174" t="s">
        <v>85</v>
      </c>
      <c r="E1" s="174" t="s">
        <v>86</v>
      </c>
      <c r="F1" s="174" t="s">
        <v>87</v>
      </c>
      <c r="G1" s="174" t="s">
        <v>88</v>
      </c>
      <c r="H1" s="174" t="s">
        <v>89</v>
      </c>
      <c r="I1" s="174" t="s">
        <v>90</v>
      </c>
      <c r="J1" s="155" t="s">
        <v>91</v>
      </c>
      <c r="K1" s="83" t="s">
        <v>562</v>
      </c>
      <c r="L1" s="155" t="s">
        <v>51</v>
      </c>
      <c r="M1" s="155" t="s">
        <v>93</v>
      </c>
      <c r="N1" s="174" t="s">
        <v>11</v>
      </c>
      <c r="O1" s="155" t="s">
        <v>94</v>
      </c>
      <c r="P1" s="174" t="s">
        <v>95</v>
      </c>
      <c r="Q1" s="155" t="s">
        <v>16</v>
      </c>
      <c r="R1" s="174" t="s">
        <v>96</v>
      </c>
      <c r="S1" s="174" t="s">
        <v>97</v>
      </c>
      <c r="T1" s="155" t="s">
        <v>98</v>
      </c>
      <c r="U1" s="155" t="s">
        <v>38</v>
      </c>
      <c r="V1" s="174" t="s">
        <v>29</v>
      </c>
      <c r="W1" s="83" t="s">
        <v>564</v>
      </c>
      <c r="X1" s="174" t="s">
        <v>1145</v>
      </c>
      <c r="Y1" s="174" t="s">
        <v>100</v>
      </c>
      <c r="Z1" s="83" t="s">
        <v>565</v>
      </c>
      <c r="AA1" s="163" t="s">
        <v>102</v>
      </c>
      <c r="AB1" s="99" t="s">
        <v>49</v>
      </c>
      <c r="AC1" s="99" t="s">
        <v>471</v>
      </c>
      <c r="AD1" s="209" t="s">
        <v>472</v>
      </c>
      <c r="AE1" s="118" t="s">
        <v>473</v>
      </c>
      <c r="AF1" s="119" t="s">
        <v>2663</v>
      </c>
      <c r="AG1" s="119" t="s">
        <v>2664</v>
      </c>
      <c r="AH1" s="118" t="s">
        <v>476</v>
      </c>
      <c r="AI1" s="120" t="s">
        <v>477</v>
      </c>
      <c r="AJ1" s="121" t="s">
        <v>478</v>
      </c>
      <c r="AK1" s="118" t="s">
        <v>479</v>
      </c>
      <c r="AL1" s="118" t="s">
        <v>480</v>
      </c>
      <c r="AM1" s="118" t="s">
        <v>2308</v>
      </c>
      <c r="AN1" s="118" t="s">
        <v>571</v>
      </c>
      <c r="AO1" s="118" t="s">
        <v>482</v>
      </c>
      <c r="AP1" s="118" t="s">
        <v>483</v>
      </c>
      <c r="AQ1" s="229" t="s">
        <v>2085</v>
      </c>
      <c r="AR1" s="229" t="s">
        <v>566</v>
      </c>
      <c r="AS1" s="229" t="s">
        <v>2086</v>
      </c>
      <c r="AT1" s="231" t="s">
        <v>2087</v>
      </c>
      <c r="AU1" s="235" t="s">
        <v>476</v>
      </c>
      <c r="AV1" s="236" t="s">
        <v>568</v>
      </c>
      <c r="AW1" s="235" t="s">
        <v>569</v>
      </c>
      <c r="AX1" s="235" t="s">
        <v>480</v>
      </c>
      <c r="AY1" s="235" t="s">
        <v>2088</v>
      </c>
      <c r="AZ1" s="235" t="s">
        <v>2089</v>
      </c>
      <c r="BA1" s="235" t="s">
        <v>483</v>
      </c>
      <c r="BB1" s="123" t="s">
        <v>2309</v>
      </c>
      <c r="BC1" s="123" t="s">
        <v>483</v>
      </c>
      <c r="BD1" s="168" t="s">
        <v>2310</v>
      </c>
      <c r="BE1" s="168" t="s">
        <v>2311</v>
      </c>
      <c r="BF1" s="169" t="s">
        <v>2417</v>
      </c>
      <c r="BG1" s="169" t="s">
        <v>2418</v>
      </c>
      <c r="BH1" s="170" t="s">
        <v>2525</v>
      </c>
      <c r="BI1" s="172" t="s">
        <v>483</v>
      </c>
      <c r="BJ1" s="581" t="s">
        <v>3742</v>
      </c>
      <c r="BK1" s="580" t="s">
        <v>3743</v>
      </c>
      <c r="BL1" s="580" t="s">
        <v>3744</v>
      </c>
      <c r="BM1" s="114"/>
      <c r="BN1" s="114"/>
      <c r="BO1" s="114"/>
      <c r="BP1" s="114"/>
      <c r="BQ1" s="114"/>
      <c r="BR1" s="114"/>
      <c r="BS1" s="114"/>
      <c r="BT1" s="114"/>
      <c r="BU1" s="114"/>
      <c r="BV1" s="114"/>
      <c r="BW1" s="114"/>
      <c r="BX1" s="114"/>
      <c r="BY1" s="114"/>
      <c r="BZ1" s="114"/>
      <c r="CA1" s="114"/>
      <c r="CB1" s="114"/>
      <c r="CC1" s="114"/>
      <c r="CD1" s="114"/>
      <c r="CE1" s="114"/>
      <c r="CF1" s="114"/>
      <c r="CG1" s="114"/>
      <c r="CH1" s="114"/>
      <c r="CI1" s="114"/>
      <c r="CJ1" s="114"/>
      <c r="CK1" s="114"/>
      <c r="CL1" s="114"/>
      <c r="CM1" s="114"/>
      <c r="CN1" s="114"/>
      <c r="CO1" s="114"/>
      <c r="CP1" s="114"/>
      <c r="CQ1" s="114"/>
      <c r="CR1" s="114"/>
      <c r="CS1" s="114"/>
      <c r="CT1" s="114"/>
      <c r="CU1" s="114"/>
      <c r="CV1" s="114"/>
      <c r="CW1" s="114"/>
      <c r="CX1" s="114"/>
      <c r="CY1" s="114"/>
      <c r="CZ1" s="114"/>
      <c r="DA1" s="114"/>
      <c r="DB1" s="114"/>
      <c r="DC1" s="114"/>
      <c r="DD1" s="114"/>
      <c r="DE1" s="114"/>
      <c r="DF1" s="114"/>
      <c r="DG1" s="114"/>
      <c r="DH1" s="114"/>
      <c r="DI1" s="114"/>
      <c r="DJ1" s="114"/>
      <c r="DK1" s="114"/>
      <c r="DL1" s="114"/>
      <c r="DM1" s="114"/>
      <c r="DN1" s="114"/>
      <c r="DO1" s="114"/>
      <c r="DP1" s="114"/>
      <c r="DQ1" s="114"/>
      <c r="DR1" s="114"/>
      <c r="DS1" s="114"/>
      <c r="DT1" s="114"/>
      <c r="DU1" s="114"/>
      <c r="DV1" s="114"/>
      <c r="DW1" s="114"/>
      <c r="DX1" s="114"/>
      <c r="DY1" s="114"/>
      <c r="DZ1" s="114"/>
      <c r="EA1" s="114"/>
      <c r="EB1" s="114"/>
      <c r="EC1" s="114"/>
      <c r="ED1" s="114"/>
      <c r="EE1" s="114"/>
      <c r="EF1" s="114"/>
      <c r="EG1" s="114"/>
      <c r="EH1" s="114"/>
      <c r="EI1" s="114"/>
      <c r="EJ1" s="114"/>
      <c r="EK1" s="114"/>
      <c r="EL1" s="114"/>
      <c r="EM1" s="114"/>
      <c r="EN1" s="114"/>
      <c r="EO1" s="114"/>
      <c r="EP1" s="114"/>
      <c r="EQ1" s="114"/>
      <c r="ER1" s="114"/>
      <c r="ES1" s="114"/>
      <c r="ET1" s="114"/>
      <c r="EU1" s="114"/>
      <c r="EV1" s="114"/>
      <c r="EW1" s="114"/>
      <c r="EX1" s="114"/>
      <c r="EY1" s="114"/>
    </row>
    <row r="2" spans="1:16369" ht="65.25" customHeight="1">
      <c r="A2" s="135">
        <v>16</v>
      </c>
      <c r="B2" s="175">
        <v>46036.439583333333</v>
      </c>
      <c r="C2" s="175">
        <v>46036.443055555559</v>
      </c>
      <c r="D2" s="157" t="s">
        <v>1187</v>
      </c>
      <c r="E2" s="157" t="s">
        <v>1188</v>
      </c>
      <c r="F2" s="157" t="s">
        <v>1266</v>
      </c>
      <c r="G2" s="157" t="s">
        <v>3745</v>
      </c>
      <c r="H2" s="176" t="s">
        <v>159</v>
      </c>
      <c r="I2" s="224" t="s">
        <v>122</v>
      </c>
      <c r="J2" s="224" t="s">
        <v>1267</v>
      </c>
      <c r="K2" s="224"/>
      <c r="L2" s="176" t="s">
        <v>1191</v>
      </c>
      <c r="M2" s="143">
        <v>46045</v>
      </c>
      <c r="N2" s="176" t="s">
        <v>15</v>
      </c>
      <c r="O2" s="176" t="s">
        <v>2261</v>
      </c>
      <c r="P2" s="176"/>
      <c r="Q2" s="176" t="s">
        <v>111</v>
      </c>
      <c r="R2" s="224" t="s">
        <v>3746</v>
      </c>
      <c r="S2" s="224"/>
      <c r="T2" s="224" t="s">
        <v>1270</v>
      </c>
      <c r="U2" s="224"/>
      <c r="V2" s="224" t="s">
        <v>1278</v>
      </c>
      <c r="W2" s="224"/>
      <c r="X2" s="224" t="s">
        <v>3747</v>
      </c>
      <c r="Y2" s="224" t="s">
        <v>1280</v>
      </c>
      <c r="Z2" s="224" t="s">
        <v>1281</v>
      </c>
      <c r="AA2" s="224"/>
      <c r="AB2" s="245"/>
      <c r="AC2" s="245"/>
      <c r="AD2" s="245"/>
      <c r="AE2" s="245"/>
      <c r="AF2" s="245"/>
      <c r="AG2" s="245"/>
      <c r="AH2" s="245"/>
      <c r="AI2" s="245"/>
      <c r="AJ2" s="245"/>
      <c r="AK2" s="245"/>
      <c r="AL2" s="245"/>
      <c r="AM2" s="245"/>
      <c r="AN2" s="245"/>
      <c r="AO2" s="245"/>
      <c r="AP2" s="245"/>
      <c r="AQ2" s="225"/>
      <c r="AR2" s="225"/>
      <c r="AS2" s="237"/>
      <c r="AT2" s="232"/>
      <c r="AU2" s="225"/>
      <c r="AV2" s="225"/>
      <c r="AW2" s="225"/>
      <c r="AX2" s="225"/>
      <c r="AY2" s="225"/>
      <c r="AZ2" s="225"/>
      <c r="BA2" s="225"/>
      <c r="BB2" s="245"/>
      <c r="BC2" s="245"/>
      <c r="BD2" s="245"/>
      <c r="BE2" s="245"/>
      <c r="BF2" s="245"/>
      <c r="BG2" s="245"/>
      <c r="BH2" s="245"/>
      <c r="BI2" s="510"/>
      <c r="BJ2" s="400">
        <v>46108</v>
      </c>
      <c r="BK2" s="314"/>
      <c r="BL2" s="307" t="s">
        <v>3748</v>
      </c>
    </row>
    <row r="3" spans="1:16369" ht="65.25" customHeight="1">
      <c r="A3" s="135">
        <v>23</v>
      </c>
      <c r="B3" s="143">
        <v>46042.744837963</v>
      </c>
      <c r="C3" s="143">
        <v>46042.760972222197</v>
      </c>
      <c r="D3" s="135" t="s">
        <v>1164</v>
      </c>
      <c r="E3" s="135" t="s">
        <v>1165</v>
      </c>
      <c r="F3" s="135" t="s">
        <v>1373</v>
      </c>
      <c r="G3" s="135" t="s">
        <v>1385</v>
      </c>
      <c r="H3" s="135" t="s">
        <v>159</v>
      </c>
      <c r="I3" s="135" t="s">
        <v>160</v>
      </c>
      <c r="J3" s="157" t="s">
        <v>1374</v>
      </c>
      <c r="K3" s="135"/>
      <c r="L3" s="143" t="s">
        <v>61</v>
      </c>
      <c r="M3" s="143">
        <v>46112</v>
      </c>
      <c r="N3" s="135" t="s">
        <v>15</v>
      </c>
      <c r="O3" s="135"/>
      <c r="P3" s="135"/>
      <c r="Q3" s="157" t="s">
        <v>111</v>
      </c>
      <c r="R3" s="135" t="s">
        <v>1377</v>
      </c>
      <c r="S3" s="135"/>
      <c r="T3" s="135" t="s">
        <v>1378</v>
      </c>
      <c r="U3" s="157" t="s">
        <v>41</v>
      </c>
      <c r="V3" s="135" t="s">
        <v>1181</v>
      </c>
      <c r="W3" s="135" t="s">
        <v>494</v>
      </c>
      <c r="X3" s="159" t="s">
        <v>28</v>
      </c>
      <c r="Y3" s="135" t="s">
        <v>1387</v>
      </c>
      <c r="Z3" s="135" t="s">
        <v>1388</v>
      </c>
      <c r="AA3" s="135"/>
      <c r="AB3" s="147" t="s">
        <v>74</v>
      </c>
      <c r="AC3" s="147"/>
      <c r="AD3" s="147"/>
      <c r="AE3" s="147" t="s">
        <v>3</v>
      </c>
      <c r="AF3" s="151"/>
      <c r="AG3" s="151"/>
      <c r="AH3" s="147">
        <v>2</v>
      </c>
      <c r="AI3" s="148"/>
      <c r="AJ3" s="149">
        <v>33500</v>
      </c>
      <c r="AK3" s="150" t="s">
        <v>3749</v>
      </c>
      <c r="AL3" s="149" t="s">
        <v>592</v>
      </c>
      <c r="AM3" s="147" t="s">
        <v>3750</v>
      </c>
      <c r="AN3" s="147"/>
      <c r="AO3" s="147" t="s">
        <v>964</v>
      </c>
      <c r="AP3" s="147"/>
      <c r="AQ3" s="225"/>
      <c r="AR3" s="225"/>
      <c r="AS3" s="237"/>
      <c r="AT3" s="232" t="s">
        <v>510</v>
      </c>
      <c r="AU3" s="225"/>
      <c r="AV3" s="225"/>
      <c r="AW3" s="225"/>
      <c r="AX3" s="225"/>
      <c r="AY3" s="225"/>
      <c r="AZ3" s="225"/>
      <c r="BA3" s="225"/>
      <c r="BB3" s="151" t="s">
        <v>14</v>
      </c>
      <c r="BC3" s="254"/>
      <c r="BD3" s="258" t="s">
        <v>536</v>
      </c>
      <c r="BE3" s="259" t="s">
        <v>3751</v>
      </c>
      <c r="BF3" s="109"/>
      <c r="BG3" s="85"/>
      <c r="BH3" s="85"/>
      <c r="BI3" s="572"/>
      <c r="BJ3" s="400">
        <v>46195</v>
      </c>
      <c r="BK3" s="314" t="s">
        <v>74</v>
      </c>
      <c r="BL3" s="307" t="s">
        <v>3752</v>
      </c>
    </row>
    <row r="4" spans="1:16369" ht="65.25" customHeight="1">
      <c r="A4" s="135">
        <v>29</v>
      </c>
      <c r="B4" s="143">
        <v>46048.633969907401</v>
      </c>
      <c r="C4" s="143">
        <v>46048.662210648203</v>
      </c>
      <c r="D4" s="135" t="s">
        <v>1451</v>
      </c>
      <c r="E4" s="135" t="s">
        <v>1452</v>
      </c>
      <c r="F4" s="135" t="s">
        <v>3753</v>
      </c>
      <c r="G4" s="135" t="s">
        <v>1519</v>
      </c>
      <c r="H4" s="135" t="s">
        <v>134</v>
      </c>
      <c r="I4" s="135" t="s">
        <v>1454</v>
      </c>
      <c r="J4" s="157" t="s">
        <v>3754</v>
      </c>
      <c r="K4" s="135"/>
      <c r="L4" s="143" t="s">
        <v>57</v>
      </c>
      <c r="M4" s="143">
        <v>46113</v>
      </c>
      <c r="N4" s="135" t="s">
        <v>15</v>
      </c>
      <c r="O4" s="135">
        <v>76553</v>
      </c>
      <c r="P4" s="135"/>
      <c r="Q4" s="157" t="s">
        <v>111</v>
      </c>
      <c r="R4" s="135" t="s">
        <v>1512</v>
      </c>
      <c r="S4" s="135"/>
      <c r="T4" s="135" t="s">
        <v>1513</v>
      </c>
      <c r="U4" s="157" t="s">
        <v>41</v>
      </c>
      <c r="V4" s="135" t="s">
        <v>1467</v>
      </c>
      <c r="W4" s="135" t="s">
        <v>494</v>
      </c>
      <c r="X4" s="159" t="s">
        <v>28</v>
      </c>
      <c r="Y4" s="135" t="s">
        <v>1520</v>
      </c>
      <c r="Z4" s="135" t="s">
        <v>1521</v>
      </c>
      <c r="AA4" s="135"/>
      <c r="AB4" s="147" t="s">
        <v>1227</v>
      </c>
      <c r="AC4" s="147"/>
      <c r="AD4" s="147"/>
      <c r="AE4" s="147"/>
      <c r="AF4" s="147"/>
      <c r="AG4" s="147"/>
      <c r="AH4" s="147">
        <v>1</v>
      </c>
      <c r="AI4" s="148">
        <v>8500</v>
      </c>
      <c r="AJ4" s="149">
        <f>AI4*3.55</f>
        <v>30175</v>
      </c>
      <c r="AK4" s="150" t="s">
        <v>1322</v>
      </c>
      <c r="AL4" s="149"/>
      <c r="AM4" s="147"/>
      <c r="AN4" s="147"/>
      <c r="AO4" s="147" t="s">
        <v>964</v>
      </c>
      <c r="AP4" s="147"/>
      <c r="AQ4" s="225"/>
      <c r="AR4" s="225"/>
      <c r="AS4" s="237"/>
      <c r="AT4" s="232"/>
      <c r="AU4" s="225"/>
      <c r="AV4" s="225"/>
      <c r="AW4" s="225"/>
      <c r="AX4" s="225"/>
      <c r="AY4" s="225"/>
      <c r="AZ4" s="225"/>
      <c r="BA4" s="225"/>
      <c r="BB4" s="151"/>
      <c r="BC4" s="147"/>
      <c r="BD4" s="258"/>
      <c r="BE4" s="259"/>
      <c r="BF4" s="109"/>
      <c r="BG4" s="85"/>
      <c r="BH4" s="85"/>
      <c r="BI4" s="572"/>
      <c r="BJ4" s="400">
        <v>46183</v>
      </c>
      <c r="BK4" s="314" t="s">
        <v>3755</v>
      </c>
      <c r="BL4" s="307" t="s">
        <v>3756</v>
      </c>
      <c r="BM4" s="271"/>
      <c r="BN4" s="271"/>
      <c r="BO4" s="66"/>
      <c r="BP4" s="66"/>
      <c r="BQ4" s="66"/>
      <c r="BR4" s="66"/>
      <c r="BS4" s="272"/>
      <c r="BT4" s="272"/>
      <c r="BU4" s="273"/>
      <c r="BV4" s="274"/>
      <c r="BW4" s="275"/>
      <c r="BX4" s="276"/>
      <c r="BY4" s="277"/>
      <c r="BZ4" s="272"/>
      <c r="CA4" s="277"/>
      <c r="CB4" s="272"/>
      <c r="CC4" s="272"/>
      <c r="CD4" s="66"/>
      <c r="CE4" s="278"/>
      <c r="CF4" s="278"/>
      <c r="CG4" s="270"/>
      <c r="CH4" s="270"/>
      <c r="CI4" s="270"/>
      <c r="CJ4" s="270"/>
      <c r="CK4" s="270"/>
      <c r="CL4" s="66"/>
      <c r="CM4" s="66"/>
      <c r="CN4" s="270"/>
      <c r="CO4" s="66"/>
      <c r="CP4" s="278"/>
      <c r="CQ4" s="270"/>
      <c r="CR4" s="66"/>
      <c r="CS4" s="66"/>
      <c r="CT4" s="66"/>
      <c r="CU4" s="270"/>
      <c r="CV4" s="270"/>
      <c r="CW4" s="270"/>
      <c r="CX4" s="66"/>
      <c r="CY4" s="270"/>
      <c r="CZ4" s="270"/>
      <c r="DA4" s="66"/>
      <c r="DB4" s="270"/>
      <c r="DC4" s="270"/>
      <c r="DD4" s="270"/>
      <c r="DE4" s="270"/>
      <c r="DF4" s="270"/>
      <c r="DG4" s="270"/>
      <c r="DH4" s="66"/>
      <c r="DI4" s="271"/>
      <c r="DJ4" s="271"/>
      <c r="DK4" s="66"/>
      <c r="DL4" s="66"/>
      <c r="DM4" s="66"/>
      <c r="DN4" s="66"/>
      <c r="DO4" s="272"/>
      <c r="DP4" s="272"/>
      <c r="DQ4" s="273"/>
      <c r="DR4" s="274"/>
      <c r="DS4" s="275"/>
      <c r="DT4" s="276"/>
      <c r="DU4" s="277"/>
      <c r="DV4" s="272"/>
      <c r="DW4" s="277"/>
      <c r="DX4" s="272"/>
      <c r="DY4" s="272"/>
      <c r="DZ4" s="66"/>
      <c r="EA4" s="278"/>
      <c r="EB4" s="278"/>
      <c r="EC4" s="270"/>
      <c r="ED4" s="270"/>
      <c r="EE4" s="270"/>
      <c r="EF4" s="270"/>
      <c r="EG4" s="270"/>
      <c r="EH4" s="66"/>
      <c r="EI4" s="66"/>
      <c r="EJ4" s="270"/>
      <c r="EK4" s="66"/>
      <c r="EL4" s="278"/>
      <c r="EM4" s="270"/>
      <c r="EN4" s="66"/>
      <c r="EO4" s="66"/>
      <c r="EP4" s="66"/>
      <c r="EQ4" s="270"/>
      <c r="ER4" s="270"/>
      <c r="ES4" s="270"/>
      <c r="ET4" s="66"/>
      <c r="EU4" s="270"/>
      <c r="EV4" s="270"/>
      <c r="EW4" s="66"/>
      <c r="EX4" s="270"/>
      <c r="EY4" s="270"/>
      <c r="EZ4" s="270"/>
      <c r="FA4" s="270"/>
      <c r="FB4" s="270"/>
      <c r="FC4" s="270"/>
      <c r="FD4" s="66"/>
      <c r="FE4" s="271"/>
      <c r="FF4" s="271"/>
      <c r="FG4" s="66"/>
      <c r="FH4" s="66"/>
      <c r="FI4" s="66"/>
      <c r="FJ4" s="66"/>
      <c r="FK4" s="272"/>
      <c r="FL4" s="272"/>
      <c r="FM4" s="273"/>
      <c r="FN4" s="274"/>
      <c r="FO4" s="275"/>
      <c r="FP4" s="276"/>
      <c r="FQ4" s="277"/>
      <c r="FR4" s="272"/>
      <c r="FS4" s="277"/>
      <c r="FT4" s="272"/>
      <c r="FU4" s="272"/>
      <c r="FV4" s="66"/>
      <c r="FW4" s="278"/>
      <c r="FX4" s="278"/>
      <c r="FY4" s="270"/>
      <c r="FZ4" s="270"/>
      <c r="GA4" s="270"/>
      <c r="GB4" s="270"/>
      <c r="GC4" s="270"/>
      <c r="GD4" s="66"/>
      <c r="GE4" s="66"/>
      <c r="GF4" s="270"/>
      <c r="GG4" s="66"/>
      <c r="GH4" s="278"/>
      <c r="GI4" s="270"/>
      <c r="GJ4" s="66"/>
      <c r="GK4" s="66"/>
      <c r="GL4" s="66"/>
      <c r="GM4" s="270"/>
      <c r="GN4" s="270"/>
      <c r="GO4" s="270"/>
      <c r="GP4" s="66"/>
      <c r="GQ4" s="270"/>
      <c r="GR4" s="270"/>
      <c r="GS4" s="66"/>
      <c r="GT4" s="270"/>
      <c r="GU4" s="270"/>
      <c r="GV4" s="270"/>
      <c r="GW4" s="270"/>
      <c r="GX4" s="270"/>
      <c r="GY4" s="270"/>
      <c r="GZ4" s="66"/>
      <c r="HA4" s="271"/>
      <c r="HB4" s="271"/>
      <c r="HC4" s="66"/>
      <c r="HD4" s="66"/>
      <c r="HE4" s="66"/>
      <c r="HF4" s="66"/>
      <c r="HG4" s="272"/>
      <c r="HH4" s="272"/>
      <c r="HI4" s="273"/>
      <c r="HJ4" s="274"/>
      <c r="HK4" s="275"/>
      <c r="HL4" s="276"/>
      <c r="HM4" s="277"/>
      <c r="HN4" s="272"/>
      <c r="HO4" s="277"/>
      <c r="HP4" s="272"/>
      <c r="HQ4" s="272"/>
      <c r="HR4" s="66"/>
      <c r="HS4" s="278"/>
      <c r="HT4" s="278"/>
      <c r="HU4" s="270"/>
      <c r="HV4" s="270"/>
      <c r="HW4" s="270"/>
      <c r="HX4" s="270"/>
      <c r="HY4" s="270"/>
      <c r="HZ4" s="66"/>
      <c r="IA4" s="66"/>
      <c r="IB4" s="270"/>
      <c r="IC4" s="66"/>
      <c r="ID4" s="278"/>
      <c r="IE4" s="270"/>
      <c r="IF4" s="66"/>
      <c r="IG4" s="66"/>
      <c r="IH4" s="66"/>
      <c r="II4" s="270"/>
      <c r="IJ4" s="270"/>
      <c r="IK4" s="270"/>
      <c r="IL4" s="66"/>
      <c r="IM4" s="270"/>
      <c r="IN4" s="270"/>
      <c r="IO4" s="66"/>
      <c r="IP4" s="270"/>
      <c r="IQ4" s="270"/>
      <c r="IR4" s="270"/>
      <c r="IS4" s="270"/>
      <c r="IT4" s="270"/>
      <c r="IU4" s="270"/>
      <c r="IV4" s="66"/>
      <c r="IW4" s="271"/>
      <c r="IX4" s="271"/>
      <c r="IY4" s="66"/>
      <c r="IZ4" s="66"/>
      <c r="JA4" s="66"/>
      <c r="JB4" s="66"/>
      <c r="JC4" s="272"/>
      <c r="JD4" s="272"/>
      <c r="JE4" s="273"/>
      <c r="JF4" s="274"/>
      <c r="JG4" s="275"/>
      <c r="JH4" s="276"/>
      <c r="JI4" s="277"/>
      <c r="JJ4" s="272"/>
      <c r="JK4" s="277"/>
      <c r="JL4" s="272"/>
      <c r="JM4" s="272"/>
      <c r="JN4" s="66"/>
      <c r="JO4" s="278"/>
      <c r="JP4" s="278"/>
      <c r="JQ4" s="270"/>
      <c r="JR4" s="270"/>
      <c r="JS4" s="270"/>
      <c r="JT4" s="270"/>
      <c r="JU4" s="270"/>
      <c r="JV4" s="66"/>
      <c r="JW4" s="66"/>
      <c r="JX4" s="270"/>
      <c r="JY4" s="66"/>
      <c r="JZ4" s="278"/>
      <c r="KA4" s="270"/>
      <c r="KB4" s="66"/>
      <c r="KC4" s="66"/>
      <c r="KD4" s="66"/>
      <c r="KE4" s="270"/>
      <c r="KF4" s="270"/>
      <c r="KG4" s="270"/>
      <c r="KH4" s="66"/>
      <c r="KI4" s="270"/>
      <c r="KJ4" s="270"/>
      <c r="KK4" s="66"/>
      <c r="KL4" s="270"/>
      <c r="KM4" s="270"/>
      <c r="KN4" s="270"/>
      <c r="KO4" s="270"/>
      <c r="KP4" s="270"/>
      <c r="KQ4" s="270"/>
      <c r="KR4" s="66"/>
      <c r="KS4" s="271"/>
      <c r="KT4" s="271"/>
      <c r="KU4" s="66"/>
      <c r="KV4" s="66"/>
      <c r="KW4" s="66"/>
      <c r="KX4" s="66"/>
      <c r="KY4" s="272"/>
      <c r="KZ4" s="272"/>
      <c r="LA4" s="273"/>
      <c r="LB4" s="274"/>
      <c r="LC4" s="275"/>
      <c r="LD4" s="276"/>
      <c r="LE4" s="277"/>
      <c r="LF4" s="272"/>
      <c r="LG4" s="277"/>
      <c r="LH4" s="272"/>
      <c r="LI4" s="272"/>
      <c r="LJ4" s="66"/>
      <c r="LK4" s="278"/>
      <c r="LL4" s="278"/>
      <c r="LM4" s="270"/>
      <c r="LN4" s="270"/>
      <c r="LO4" s="270"/>
      <c r="LP4" s="270"/>
      <c r="LQ4" s="270"/>
      <c r="LR4" s="66"/>
      <c r="LS4" s="66"/>
      <c r="LT4" s="270"/>
      <c r="LU4" s="66"/>
      <c r="LV4" s="278"/>
      <c r="LW4" s="270"/>
      <c r="LX4" s="66"/>
      <c r="LY4" s="66"/>
      <c r="LZ4" s="66"/>
      <c r="MA4" s="270"/>
      <c r="MB4" s="270"/>
      <c r="MC4" s="270"/>
      <c r="MD4" s="66"/>
      <c r="ME4" s="270"/>
      <c r="MF4" s="270"/>
      <c r="MG4" s="66"/>
      <c r="MH4" s="270"/>
      <c r="MI4" s="270"/>
      <c r="MJ4" s="270"/>
      <c r="MK4" s="270"/>
      <c r="ML4" s="270"/>
      <c r="MM4" s="270"/>
      <c r="MN4" s="66"/>
      <c r="MO4" s="271"/>
      <c r="MP4" s="271"/>
      <c r="MQ4" s="66"/>
      <c r="MR4" s="66"/>
      <c r="MS4" s="66"/>
      <c r="MT4" s="66"/>
      <c r="MU4" s="272"/>
      <c r="MV4" s="272"/>
      <c r="MW4" s="273"/>
      <c r="MX4" s="274"/>
      <c r="MY4" s="275"/>
      <c r="MZ4" s="276"/>
      <c r="NA4" s="277"/>
      <c r="NB4" s="272"/>
      <c r="NC4" s="277"/>
      <c r="ND4" s="272"/>
      <c r="NE4" s="272"/>
      <c r="NF4" s="66"/>
      <c r="NG4" s="278"/>
      <c r="NH4" s="278"/>
      <c r="NI4" s="270"/>
      <c r="NJ4" s="270"/>
      <c r="NK4" s="270"/>
      <c r="NL4" s="270"/>
      <c r="NM4" s="270"/>
      <c r="NN4" s="66"/>
      <c r="NO4" s="66"/>
      <c r="NP4" s="270"/>
      <c r="NQ4" s="66"/>
      <c r="NR4" s="278"/>
      <c r="NS4" s="270"/>
      <c r="NT4" s="66"/>
      <c r="NU4" s="66"/>
      <c r="NV4" s="66"/>
      <c r="NW4" s="270"/>
      <c r="NX4" s="270"/>
      <c r="NY4" s="270"/>
      <c r="NZ4" s="66"/>
      <c r="OA4" s="270"/>
      <c r="OB4" s="270"/>
      <c r="OC4" s="66"/>
      <c r="OD4" s="270"/>
      <c r="OE4" s="270"/>
      <c r="OF4" s="270"/>
      <c r="OG4" s="270"/>
      <c r="OH4" s="270"/>
      <c r="OI4" s="270"/>
      <c r="OJ4" s="66"/>
      <c r="OK4" s="271"/>
      <c r="OL4" s="271"/>
      <c r="OM4" s="66"/>
      <c r="ON4" s="66"/>
      <c r="OO4" s="66"/>
      <c r="OP4" s="66"/>
      <c r="OQ4" s="272"/>
      <c r="OR4" s="272"/>
      <c r="OS4" s="273"/>
      <c r="OT4" s="274"/>
      <c r="OU4" s="275"/>
      <c r="OV4" s="276"/>
      <c r="OW4" s="277"/>
      <c r="OX4" s="272"/>
      <c r="OY4" s="277"/>
      <c r="OZ4" s="272"/>
      <c r="PA4" s="272"/>
      <c r="PB4" s="66"/>
      <c r="PC4" s="278"/>
      <c r="PD4" s="278"/>
      <c r="PE4" s="270"/>
      <c r="PF4" s="270"/>
      <c r="PG4" s="270"/>
      <c r="PH4" s="270"/>
      <c r="PI4" s="270"/>
      <c r="PJ4" s="66"/>
      <c r="PK4" s="66"/>
      <c r="PL4" s="270"/>
      <c r="PM4" s="66"/>
      <c r="PN4" s="278"/>
      <c r="PO4" s="270"/>
      <c r="PP4" s="66"/>
      <c r="PQ4" s="66"/>
      <c r="PR4" s="66"/>
      <c r="PS4" s="270"/>
      <c r="PT4" s="270"/>
      <c r="PU4" s="270"/>
      <c r="PV4" s="66"/>
      <c r="PW4" s="270"/>
      <c r="PX4" s="270"/>
      <c r="PY4" s="66"/>
      <c r="PZ4" s="270"/>
      <c r="QA4" s="270"/>
      <c r="QB4" s="270"/>
      <c r="QC4" s="270"/>
      <c r="QD4" s="270"/>
      <c r="QE4" s="270"/>
      <c r="QF4" s="66"/>
      <c r="QG4" s="271"/>
      <c r="QH4" s="271"/>
      <c r="QI4" s="66"/>
      <c r="QJ4" s="66"/>
      <c r="QK4" s="66"/>
      <c r="QL4" s="66"/>
      <c r="QM4" s="272"/>
      <c r="QN4" s="272"/>
      <c r="QO4" s="273"/>
      <c r="QP4" s="274"/>
      <c r="QQ4" s="275"/>
      <c r="QR4" s="276"/>
      <c r="QS4" s="277"/>
      <c r="QT4" s="272"/>
      <c r="QU4" s="277"/>
      <c r="QV4" s="272"/>
      <c r="QW4" s="272"/>
      <c r="QX4" s="66"/>
      <c r="QY4" s="278"/>
      <c r="QZ4" s="278"/>
      <c r="RA4" s="270"/>
      <c r="RB4" s="270"/>
      <c r="RC4" s="270"/>
      <c r="RD4" s="270"/>
      <c r="RE4" s="270"/>
      <c r="RF4" s="66"/>
      <c r="RG4" s="66"/>
      <c r="RH4" s="270"/>
      <c r="RI4" s="66"/>
      <c r="RJ4" s="278"/>
      <c r="RK4" s="270"/>
      <c r="RL4" s="66"/>
      <c r="RM4" s="66"/>
      <c r="RN4" s="66"/>
      <c r="RO4" s="270"/>
      <c r="RP4" s="270"/>
      <c r="RQ4" s="270"/>
      <c r="RR4" s="66"/>
      <c r="RS4" s="270"/>
      <c r="RT4" s="270"/>
      <c r="RU4" s="66"/>
      <c r="RV4" s="270"/>
      <c r="RW4" s="270"/>
      <c r="RX4" s="270"/>
      <c r="RY4" s="270"/>
      <c r="RZ4" s="270"/>
      <c r="SA4" s="270"/>
      <c r="SB4" s="66"/>
      <c r="SC4" s="271"/>
      <c r="SD4" s="271"/>
      <c r="SE4" s="66"/>
      <c r="SF4" s="66"/>
      <c r="SG4" s="66"/>
      <c r="SH4" s="66"/>
      <c r="SI4" s="272"/>
      <c r="SJ4" s="272"/>
      <c r="SK4" s="273"/>
      <c r="SL4" s="274"/>
      <c r="SM4" s="275"/>
      <c r="SN4" s="276"/>
      <c r="SO4" s="277"/>
      <c r="SP4" s="272"/>
      <c r="SQ4" s="277"/>
      <c r="SR4" s="272"/>
      <c r="SS4" s="272"/>
      <c r="ST4" s="66"/>
      <c r="SU4" s="278"/>
      <c r="SV4" s="278"/>
      <c r="SW4" s="270"/>
      <c r="SX4" s="270"/>
      <c r="SY4" s="270"/>
      <c r="SZ4" s="270"/>
      <c r="TA4" s="270"/>
      <c r="TB4" s="66"/>
      <c r="TC4" s="66"/>
      <c r="TD4" s="270"/>
      <c r="TE4" s="66"/>
      <c r="TF4" s="278"/>
      <c r="TG4" s="270"/>
      <c r="TH4" s="66"/>
      <c r="TI4" s="66"/>
      <c r="TJ4" s="66"/>
      <c r="TK4" s="270"/>
      <c r="TL4" s="270"/>
      <c r="TM4" s="270"/>
      <c r="TN4" s="66"/>
      <c r="TO4" s="270"/>
      <c r="TP4" s="270"/>
      <c r="TQ4" s="66"/>
      <c r="TR4" s="270"/>
      <c r="TS4" s="270"/>
      <c r="TT4" s="270"/>
      <c r="TU4" s="270"/>
      <c r="TV4" s="270"/>
      <c r="TW4" s="270"/>
      <c r="TX4" s="66"/>
      <c r="TY4" s="271"/>
      <c r="TZ4" s="271"/>
      <c r="UA4" s="66"/>
      <c r="UB4" s="66"/>
      <c r="UC4" s="66"/>
      <c r="UD4" s="66"/>
      <c r="UE4" s="272"/>
      <c r="UF4" s="272"/>
      <c r="UG4" s="273"/>
      <c r="UH4" s="274"/>
      <c r="UI4" s="275"/>
      <c r="UJ4" s="276"/>
      <c r="UK4" s="277"/>
      <c r="UL4" s="272"/>
      <c r="UM4" s="277"/>
      <c r="UN4" s="272"/>
      <c r="UO4" s="272"/>
      <c r="UP4" s="66"/>
      <c r="UQ4" s="278"/>
      <c r="UR4" s="278"/>
      <c r="US4" s="270"/>
      <c r="UT4" s="270"/>
      <c r="UU4" s="270"/>
      <c r="UV4" s="270"/>
      <c r="UW4" s="270"/>
      <c r="UX4" s="66"/>
      <c r="UY4" s="66"/>
      <c r="UZ4" s="270"/>
      <c r="VA4" s="66"/>
      <c r="VB4" s="278"/>
      <c r="VC4" s="270"/>
      <c r="VD4" s="66"/>
      <c r="VE4" s="66"/>
      <c r="VF4" s="66"/>
      <c r="VG4" s="270"/>
      <c r="VH4" s="270"/>
      <c r="VI4" s="270"/>
      <c r="VJ4" s="66"/>
      <c r="VK4" s="270"/>
      <c r="VL4" s="270"/>
      <c r="VM4" s="66"/>
      <c r="VN4" s="270"/>
      <c r="VO4" s="270"/>
      <c r="VP4" s="270"/>
      <c r="VQ4" s="270"/>
      <c r="VR4" s="270"/>
      <c r="VS4" s="270"/>
      <c r="VT4" s="66"/>
      <c r="VU4" s="271"/>
      <c r="VV4" s="271"/>
      <c r="VW4" s="66"/>
      <c r="VX4" s="66"/>
      <c r="VY4" s="66"/>
      <c r="VZ4" s="66"/>
      <c r="WA4" s="272"/>
      <c r="WB4" s="272"/>
      <c r="WC4" s="273"/>
      <c r="WD4" s="274"/>
      <c r="WE4" s="275"/>
      <c r="WF4" s="276"/>
      <c r="WG4" s="277"/>
      <c r="WH4" s="272"/>
      <c r="WI4" s="277"/>
      <c r="WJ4" s="272"/>
      <c r="WK4" s="272"/>
      <c r="WL4" s="66"/>
      <c r="WM4" s="278"/>
      <c r="WN4" s="278"/>
      <c r="WO4" s="270"/>
      <c r="WP4" s="270"/>
      <c r="WQ4" s="270"/>
      <c r="WR4" s="270"/>
      <c r="WS4" s="270"/>
      <c r="WT4" s="66"/>
      <c r="WU4" s="66"/>
      <c r="WV4" s="270"/>
      <c r="WW4" s="66"/>
      <c r="WX4" s="278"/>
      <c r="WY4" s="270"/>
      <c r="WZ4" s="66"/>
      <c r="XA4" s="66"/>
      <c r="XB4" s="66"/>
      <c r="XC4" s="270"/>
      <c r="XD4" s="270"/>
      <c r="XE4" s="270"/>
      <c r="XF4" s="66"/>
      <c r="XG4" s="270"/>
      <c r="XH4" s="270"/>
      <c r="XI4" s="66"/>
      <c r="XJ4" s="270"/>
      <c r="XK4" s="270"/>
      <c r="XL4" s="270"/>
      <c r="XM4" s="270"/>
      <c r="XN4" s="270"/>
      <c r="XO4" s="270"/>
      <c r="XP4" s="66"/>
      <c r="XQ4" s="271"/>
      <c r="XR4" s="271"/>
      <c r="XS4" s="66"/>
      <c r="XT4" s="66"/>
      <c r="XU4" s="66"/>
      <c r="XV4" s="66"/>
      <c r="XW4" s="272"/>
      <c r="XX4" s="272"/>
      <c r="XY4" s="273"/>
      <c r="XZ4" s="274"/>
      <c r="YA4" s="275"/>
      <c r="YB4" s="276"/>
      <c r="YC4" s="277"/>
      <c r="YD4" s="272"/>
      <c r="YE4" s="277"/>
      <c r="YF4" s="272"/>
      <c r="YG4" s="272"/>
      <c r="YH4" s="66"/>
      <c r="YI4" s="278"/>
      <c r="YJ4" s="278"/>
      <c r="YK4" s="270"/>
      <c r="YL4" s="270"/>
      <c r="YM4" s="270"/>
      <c r="YN4" s="270"/>
      <c r="YO4" s="270"/>
      <c r="YP4" s="66"/>
      <c r="YQ4" s="66"/>
      <c r="YR4" s="270"/>
      <c r="YS4" s="66"/>
      <c r="YT4" s="278"/>
      <c r="YU4" s="270"/>
      <c r="YV4" s="66"/>
      <c r="YW4" s="66"/>
      <c r="YX4" s="66"/>
      <c r="YY4" s="270"/>
      <c r="YZ4" s="270"/>
      <c r="ZA4" s="270"/>
      <c r="ZB4" s="66"/>
      <c r="ZC4" s="270"/>
      <c r="ZD4" s="270"/>
      <c r="ZE4" s="66"/>
      <c r="ZF4" s="270"/>
      <c r="ZG4" s="270"/>
      <c r="ZH4" s="270"/>
      <c r="ZI4" s="270"/>
      <c r="ZJ4" s="270"/>
      <c r="ZK4" s="270"/>
      <c r="ZL4" s="66"/>
      <c r="ZM4" s="271"/>
      <c r="ZN4" s="271"/>
      <c r="ZO4" s="66"/>
      <c r="ZP4" s="66"/>
      <c r="ZQ4" s="66"/>
      <c r="ZR4" s="66"/>
      <c r="ZS4" s="272"/>
      <c r="ZT4" s="272"/>
      <c r="ZU4" s="273"/>
      <c r="ZV4" s="274"/>
      <c r="ZW4" s="275"/>
      <c r="ZX4" s="276"/>
      <c r="ZY4" s="277"/>
      <c r="ZZ4" s="272"/>
      <c r="AAA4" s="277"/>
      <c r="AAB4" s="272"/>
      <c r="AAC4" s="272"/>
      <c r="AAD4" s="66"/>
      <c r="AAE4" s="278"/>
      <c r="AAF4" s="278"/>
      <c r="AAG4" s="270"/>
      <c r="AAH4" s="270"/>
      <c r="AAI4" s="270"/>
      <c r="AAJ4" s="270"/>
      <c r="AAK4" s="270"/>
      <c r="AAL4" s="66"/>
      <c r="AAM4" s="66"/>
      <c r="AAN4" s="270"/>
      <c r="AAO4" s="66"/>
      <c r="AAP4" s="278"/>
      <c r="AAQ4" s="270"/>
      <c r="AAR4" s="66"/>
      <c r="AAS4" s="66"/>
      <c r="AAT4" s="66"/>
      <c r="AAU4" s="270"/>
      <c r="AAV4" s="270"/>
      <c r="AAW4" s="270"/>
      <c r="AAX4" s="66"/>
      <c r="AAY4" s="270"/>
      <c r="AAZ4" s="270"/>
      <c r="ABA4" s="66"/>
      <c r="ABB4" s="270"/>
      <c r="ABC4" s="270"/>
      <c r="ABD4" s="270"/>
      <c r="ABE4" s="270"/>
      <c r="ABF4" s="270"/>
      <c r="ABG4" s="270"/>
      <c r="ABH4" s="66"/>
      <c r="ABI4" s="271"/>
      <c r="ABJ4" s="271"/>
      <c r="ABK4" s="66"/>
      <c r="ABL4" s="66"/>
      <c r="ABM4" s="66"/>
      <c r="ABN4" s="66"/>
      <c r="ABO4" s="272"/>
      <c r="ABP4" s="272"/>
      <c r="ABQ4" s="273"/>
      <c r="ABR4" s="274"/>
      <c r="ABS4" s="275"/>
      <c r="ABT4" s="276"/>
      <c r="ABU4" s="277"/>
      <c r="ABV4" s="272"/>
      <c r="ABW4" s="277"/>
      <c r="ABX4" s="272"/>
      <c r="ABY4" s="272"/>
      <c r="ABZ4" s="66"/>
      <c r="ACA4" s="278"/>
      <c r="ACB4" s="278"/>
      <c r="ACC4" s="270"/>
      <c r="ACD4" s="270"/>
      <c r="ACE4" s="270"/>
      <c r="ACF4" s="270"/>
      <c r="ACG4" s="270"/>
      <c r="ACH4" s="66"/>
      <c r="ACI4" s="66"/>
      <c r="ACJ4" s="270"/>
      <c r="ACK4" s="66"/>
      <c r="ACL4" s="278"/>
      <c r="ACM4" s="270"/>
      <c r="ACN4" s="66"/>
      <c r="ACO4" s="66"/>
      <c r="ACP4" s="66"/>
      <c r="ACQ4" s="270"/>
      <c r="ACR4" s="270"/>
      <c r="ACS4" s="270"/>
      <c r="ACT4" s="66"/>
      <c r="ACU4" s="270"/>
      <c r="ACV4" s="270"/>
      <c r="ACW4" s="66"/>
      <c r="ACX4" s="270"/>
      <c r="ACY4" s="270"/>
      <c r="ACZ4" s="270"/>
      <c r="ADA4" s="270"/>
      <c r="ADB4" s="270"/>
      <c r="ADC4" s="270"/>
      <c r="ADD4" s="66"/>
      <c r="ADE4" s="271"/>
      <c r="ADF4" s="271"/>
      <c r="ADG4" s="66"/>
      <c r="ADH4" s="66"/>
      <c r="ADI4" s="66"/>
      <c r="ADJ4" s="66"/>
      <c r="ADK4" s="272"/>
      <c r="ADL4" s="272"/>
      <c r="ADM4" s="273"/>
      <c r="ADN4" s="274"/>
      <c r="ADO4" s="275"/>
      <c r="ADP4" s="276"/>
      <c r="ADQ4" s="277"/>
      <c r="ADR4" s="272"/>
      <c r="ADS4" s="277"/>
      <c r="ADT4" s="272"/>
      <c r="ADU4" s="272"/>
      <c r="ADV4" s="66"/>
      <c r="ADW4" s="278"/>
      <c r="ADX4" s="278"/>
      <c r="ADY4" s="270"/>
      <c r="ADZ4" s="270"/>
      <c r="AEA4" s="270"/>
      <c r="AEB4" s="270"/>
      <c r="AEC4" s="270"/>
      <c r="AED4" s="66"/>
      <c r="AEE4" s="66"/>
      <c r="AEF4" s="270"/>
      <c r="AEG4" s="66"/>
      <c r="AEH4" s="278"/>
      <c r="AEI4" s="270"/>
      <c r="AEJ4" s="66"/>
      <c r="AEK4" s="66"/>
      <c r="AEL4" s="66"/>
      <c r="AEM4" s="270"/>
      <c r="AEN4" s="270"/>
      <c r="AEO4" s="270"/>
      <c r="AEP4" s="66"/>
      <c r="AEQ4" s="270"/>
      <c r="AER4" s="270"/>
      <c r="AES4" s="66"/>
      <c r="AET4" s="270"/>
      <c r="AEU4" s="270"/>
      <c r="AEV4" s="270"/>
      <c r="AEW4" s="270"/>
      <c r="AEX4" s="270"/>
      <c r="AEY4" s="270"/>
      <c r="AEZ4" s="66"/>
      <c r="AFA4" s="271"/>
      <c r="AFB4" s="271"/>
      <c r="AFC4" s="66"/>
      <c r="AFD4" s="66"/>
      <c r="AFE4" s="66"/>
      <c r="AFF4" s="66"/>
      <c r="AFG4" s="272"/>
      <c r="AFH4" s="272"/>
      <c r="AFI4" s="273"/>
      <c r="AFJ4" s="274"/>
      <c r="AFK4" s="275"/>
      <c r="AFL4" s="276"/>
      <c r="AFM4" s="277"/>
      <c r="AFN4" s="272"/>
      <c r="AFO4" s="277"/>
      <c r="AFP4" s="272"/>
      <c r="AFQ4" s="272"/>
      <c r="AFR4" s="66"/>
      <c r="AFS4" s="278"/>
      <c r="AFT4" s="278"/>
      <c r="AFU4" s="270"/>
      <c r="AFV4" s="270"/>
      <c r="AFW4" s="270"/>
      <c r="AFX4" s="270"/>
      <c r="AFY4" s="270"/>
      <c r="AFZ4" s="66"/>
      <c r="AGA4" s="66"/>
      <c r="AGB4" s="270"/>
      <c r="AGC4" s="66"/>
      <c r="AGD4" s="278"/>
      <c r="AGE4" s="270"/>
      <c r="AGF4" s="66"/>
      <c r="AGG4" s="66"/>
      <c r="AGH4" s="66"/>
      <c r="AGI4" s="270"/>
      <c r="AGJ4" s="270"/>
      <c r="AGK4" s="270"/>
      <c r="AGL4" s="66"/>
      <c r="AGM4" s="270"/>
      <c r="AGN4" s="270"/>
      <c r="AGO4" s="66"/>
      <c r="AGP4" s="270"/>
      <c r="AGQ4" s="270"/>
      <c r="AGR4" s="270"/>
      <c r="AGS4" s="270"/>
      <c r="AGT4" s="270"/>
      <c r="AGU4" s="270"/>
      <c r="AGV4" s="66"/>
      <c r="AGW4" s="271"/>
      <c r="AGX4" s="271"/>
      <c r="AGY4" s="66"/>
      <c r="AGZ4" s="66"/>
      <c r="AHA4" s="66"/>
      <c r="AHB4" s="66"/>
      <c r="AHC4" s="272"/>
      <c r="AHD4" s="272"/>
      <c r="AHE4" s="273"/>
      <c r="AHF4" s="274"/>
      <c r="AHG4" s="275"/>
      <c r="AHH4" s="276"/>
      <c r="AHI4" s="277"/>
      <c r="AHJ4" s="272"/>
      <c r="AHK4" s="277"/>
      <c r="AHL4" s="272"/>
      <c r="AHM4" s="272"/>
      <c r="AHN4" s="66"/>
      <c r="AHO4" s="278"/>
      <c r="AHP4" s="278"/>
      <c r="AHQ4" s="270"/>
      <c r="AHR4" s="270"/>
      <c r="AHS4" s="270"/>
      <c r="AHT4" s="270"/>
      <c r="AHU4" s="270"/>
      <c r="AHV4" s="66"/>
      <c r="AHW4" s="66"/>
      <c r="AHX4" s="270"/>
      <c r="AHY4" s="66"/>
      <c r="AHZ4" s="278"/>
      <c r="AIA4" s="270"/>
      <c r="AIB4" s="66"/>
      <c r="AIC4" s="66"/>
      <c r="AID4" s="66"/>
      <c r="AIE4" s="270"/>
      <c r="AIF4" s="270"/>
      <c r="AIG4" s="270"/>
      <c r="AIH4" s="66"/>
      <c r="AII4" s="270"/>
      <c r="AIJ4" s="270"/>
      <c r="AIK4" s="66"/>
      <c r="AIL4" s="270"/>
      <c r="AIM4" s="270"/>
      <c r="AIN4" s="270"/>
      <c r="AIO4" s="270"/>
      <c r="AIP4" s="270"/>
      <c r="AIQ4" s="270"/>
      <c r="AIR4" s="66"/>
      <c r="AIS4" s="271"/>
      <c r="AIT4" s="271"/>
      <c r="AIU4" s="66"/>
      <c r="AIV4" s="66"/>
      <c r="AIW4" s="66"/>
      <c r="AIX4" s="66"/>
      <c r="AIY4" s="272"/>
      <c r="AIZ4" s="272"/>
      <c r="AJA4" s="273"/>
      <c r="AJB4" s="274"/>
      <c r="AJC4" s="275"/>
      <c r="AJD4" s="276"/>
      <c r="AJE4" s="277"/>
      <c r="AJF4" s="272"/>
      <c r="AJG4" s="277"/>
      <c r="AJH4" s="272"/>
      <c r="AJI4" s="272"/>
      <c r="AJJ4" s="66"/>
      <c r="AJK4" s="278"/>
      <c r="AJL4" s="278"/>
      <c r="AJM4" s="270"/>
      <c r="AJN4" s="270"/>
      <c r="AJO4" s="270"/>
      <c r="AJP4" s="270"/>
      <c r="AJQ4" s="270"/>
      <c r="AJR4" s="66"/>
      <c r="AJS4" s="66"/>
      <c r="AJT4" s="270"/>
      <c r="AJU4" s="66"/>
      <c r="AJV4" s="278"/>
      <c r="AJW4" s="270"/>
      <c r="AJX4" s="66"/>
      <c r="AJY4" s="66"/>
      <c r="AJZ4" s="66"/>
      <c r="AKA4" s="270"/>
      <c r="AKB4" s="270"/>
      <c r="AKC4" s="270"/>
      <c r="AKD4" s="66"/>
      <c r="AKE4" s="270"/>
      <c r="AKF4" s="270"/>
      <c r="AKG4" s="66"/>
      <c r="AKH4" s="270"/>
      <c r="AKI4" s="270"/>
      <c r="AKJ4" s="270"/>
      <c r="AKK4" s="270"/>
      <c r="AKL4" s="270"/>
      <c r="AKM4" s="270"/>
      <c r="AKN4" s="66"/>
      <c r="AKO4" s="271"/>
      <c r="AKP4" s="271"/>
      <c r="AKQ4" s="66"/>
      <c r="AKR4" s="66"/>
      <c r="AKS4" s="66"/>
      <c r="AKT4" s="66"/>
      <c r="AKU4" s="272"/>
      <c r="AKV4" s="272"/>
      <c r="AKW4" s="273"/>
      <c r="AKX4" s="274"/>
      <c r="AKY4" s="275"/>
      <c r="AKZ4" s="276"/>
      <c r="ALA4" s="277"/>
      <c r="ALB4" s="272"/>
      <c r="ALC4" s="277"/>
      <c r="ALD4" s="272"/>
      <c r="ALE4" s="272"/>
      <c r="ALF4" s="66"/>
      <c r="ALG4" s="278"/>
      <c r="ALH4" s="278"/>
      <c r="ALI4" s="270"/>
      <c r="ALJ4" s="270"/>
      <c r="ALK4" s="270"/>
      <c r="ALL4" s="270"/>
      <c r="ALM4" s="270"/>
      <c r="ALN4" s="66"/>
      <c r="ALO4" s="66"/>
      <c r="ALP4" s="270"/>
      <c r="ALQ4" s="66"/>
      <c r="ALR4" s="278"/>
      <c r="ALS4" s="270"/>
      <c r="ALT4" s="66"/>
      <c r="ALU4" s="66"/>
      <c r="ALV4" s="66"/>
      <c r="ALW4" s="270"/>
      <c r="ALX4" s="270"/>
      <c r="ALY4" s="270"/>
      <c r="ALZ4" s="66"/>
      <c r="AMA4" s="270"/>
      <c r="AMB4" s="270"/>
      <c r="AMC4" s="66"/>
      <c r="AMD4" s="270"/>
      <c r="AME4" s="270"/>
      <c r="AMF4" s="270"/>
      <c r="AMG4" s="270"/>
      <c r="AMH4" s="270"/>
      <c r="AMI4" s="270"/>
      <c r="AMJ4" s="66"/>
      <c r="AMK4" s="271"/>
      <c r="AML4" s="271"/>
      <c r="AMM4" s="66"/>
      <c r="AMN4" s="66"/>
      <c r="AMO4" s="66"/>
      <c r="AMP4" s="66"/>
      <c r="AMQ4" s="272"/>
      <c r="AMR4" s="272"/>
      <c r="AMS4" s="273"/>
      <c r="AMT4" s="274"/>
      <c r="AMU4" s="275"/>
      <c r="AMV4" s="276"/>
      <c r="AMW4" s="277"/>
      <c r="AMX4" s="272"/>
      <c r="AMY4" s="277"/>
      <c r="AMZ4" s="272"/>
      <c r="ANA4" s="272"/>
      <c r="ANB4" s="66"/>
      <c r="ANC4" s="278"/>
      <c r="AND4" s="278"/>
      <c r="ANE4" s="270"/>
      <c r="ANF4" s="270"/>
      <c r="ANG4" s="270"/>
      <c r="ANH4" s="270"/>
      <c r="ANI4" s="270"/>
      <c r="ANJ4" s="66"/>
      <c r="ANK4" s="66"/>
      <c r="ANL4" s="270"/>
      <c r="ANM4" s="66"/>
      <c r="ANN4" s="278"/>
      <c r="ANO4" s="270"/>
      <c r="ANP4" s="66"/>
      <c r="ANQ4" s="66"/>
      <c r="ANR4" s="66"/>
      <c r="ANS4" s="270"/>
      <c r="ANT4" s="270"/>
      <c r="ANU4" s="270"/>
      <c r="ANV4" s="66"/>
      <c r="ANW4" s="270"/>
      <c r="ANX4" s="270"/>
      <c r="ANY4" s="66"/>
      <c r="ANZ4" s="270"/>
      <c r="AOA4" s="270"/>
      <c r="AOB4" s="270"/>
      <c r="AOC4" s="270"/>
      <c r="AOD4" s="270"/>
      <c r="AOE4" s="270"/>
      <c r="AOF4" s="66"/>
      <c r="AOG4" s="271"/>
      <c r="AOH4" s="271"/>
      <c r="AOI4" s="66"/>
      <c r="AOJ4" s="66"/>
      <c r="AOK4" s="66"/>
      <c r="AOL4" s="66"/>
      <c r="AOM4" s="272"/>
      <c r="AON4" s="272"/>
      <c r="AOO4" s="273"/>
      <c r="AOP4" s="274"/>
      <c r="AOQ4" s="275"/>
      <c r="AOR4" s="276"/>
      <c r="AOS4" s="277"/>
      <c r="AOT4" s="272"/>
      <c r="AOU4" s="277"/>
      <c r="AOV4" s="272"/>
      <c r="AOW4" s="272"/>
      <c r="AOX4" s="66"/>
      <c r="AOY4" s="278"/>
      <c r="AOZ4" s="278"/>
      <c r="APA4" s="270"/>
      <c r="APB4" s="270"/>
      <c r="APC4" s="270"/>
      <c r="APD4" s="270"/>
      <c r="APE4" s="270"/>
      <c r="APF4" s="66"/>
      <c r="APG4" s="66"/>
      <c r="APH4" s="270"/>
      <c r="API4" s="66"/>
      <c r="APJ4" s="278"/>
      <c r="APK4" s="270"/>
      <c r="APL4" s="66"/>
      <c r="APM4" s="66"/>
      <c r="APN4" s="66"/>
      <c r="APO4" s="270"/>
      <c r="APP4" s="270"/>
      <c r="APQ4" s="270"/>
      <c r="APR4" s="66"/>
      <c r="APS4" s="270"/>
      <c r="APT4" s="270"/>
      <c r="APU4" s="66"/>
      <c r="APV4" s="270"/>
      <c r="APW4" s="270"/>
      <c r="APX4" s="270"/>
      <c r="APY4" s="270"/>
      <c r="APZ4" s="270"/>
      <c r="AQA4" s="270"/>
      <c r="AQB4" s="66"/>
      <c r="AQC4" s="271"/>
      <c r="AQD4" s="271"/>
      <c r="AQE4" s="66"/>
      <c r="AQF4" s="66"/>
      <c r="AQG4" s="66"/>
      <c r="AQH4" s="66"/>
      <c r="AQI4" s="272"/>
      <c r="AQJ4" s="272"/>
      <c r="AQK4" s="273"/>
      <c r="AQL4" s="274"/>
      <c r="AQM4" s="275"/>
      <c r="AQN4" s="276"/>
      <c r="AQO4" s="277"/>
      <c r="AQP4" s="272"/>
      <c r="AQQ4" s="277"/>
      <c r="AQR4" s="272"/>
      <c r="AQS4" s="272"/>
      <c r="AQT4" s="66"/>
      <c r="AQU4" s="278"/>
      <c r="AQV4" s="278"/>
      <c r="AQW4" s="270"/>
      <c r="AQX4" s="270"/>
      <c r="AQY4" s="270"/>
      <c r="AQZ4" s="270"/>
      <c r="ARA4" s="270"/>
      <c r="ARB4" s="66"/>
      <c r="ARC4" s="66"/>
      <c r="ARD4" s="270"/>
      <c r="ARE4" s="66"/>
      <c r="ARF4" s="278"/>
      <c r="ARG4" s="270"/>
      <c r="ARH4" s="66"/>
      <c r="ARI4" s="66"/>
      <c r="ARJ4" s="66"/>
      <c r="ARK4" s="270"/>
      <c r="ARL4" s="270"/>
      <c r="ARM4" s="270"/>
      <c r="ARN4" s="66"/>
      <c r="ARO4" s="270"/>
      <c r="ARP4" s="270"/>
      <c r="ARQ4" s="66"/>
      <c r="ARR4" s="270"/>
      <c r="ARS4" s="270"/>
      <c r="ART4" s="270"/>
      <c r="ARU4" s="270"/>
      <c r="ARV4" s="270"/>
      <c r="ARW4" s="270"/>
      <c r="ARX4" s="66"/>
      <c r="ARY4" s="271"/>
      <c r="ARZ4" s="271"/>
      <c r="ASA4" s="66"/>
      <c r="ASB4" s="66"/>
      <c r="ASC4" s="66"/>
      <c r="ASD4" s="66"/>
      <c r="ASE4" s="272"/>
      <c r="ASF4" s="272"/>
      <c r="ASG4" s="273"/>
      <c r="ASH4" s="274"/>
      <c r="ASI4" s="275"/>
      <c r="ASJ4" s="276"/>
      <c r="ASK4" s="277"/>
      <c r="ASL4" s="272"/>
      <c r="ASM4" s="277"/>
      <c r="ASN4" s="272"/>
      <c r="ASO4" s="272"/>
      <c r="ASP4" s="66"/>
      <c r="ASQ4" s="278"/>
      <c r="ASR4" s="278"/>
      <c r="ASS4" s="270"/>
      <c r="AST4" s="270"/>
      <c r="ASU4" s="270"/>
      <c r="ASV4" s="270"/>
      <c r="ASW4" s="270"/>
      <c r="ASX4" s="66"/>
      <c r="ASY4" s="66"/>
      <c r="ASZ4" s="270"/>
      <c r="ATA4" s="66"/>
      <c r="ATB4" s="278"/>
      <c r="ATC4" s="270"/>
      <c r="ATD4" s="66"/>
      <c r="ATE4" s="66"/>
      <c r="ATF4" s="66"/>
      <c r="ATG4" s="270"/>
      <c r="ATH4" s="270"/>
      <c r="ATI4" s="270"/>
      <c r="ATJ4" s="66"/>
      <c r="ATK4" s="270"/>
      <c r="ATL4" s="270"/>
      <c r="ATM4" s="66"/>
      <c r="ATN4" s="270"/>
      <c r="ATO4" s="270"/>
      <c r="ATP4" s="270"/>
      <c r="ATQ4" s="270"/>
      <c r="ATR4" s="270"/>
      <c r="ATS4" s="270"/>
      <c r="ATT4" s="66"/>
      <c r="ATU4" s="271"/>
      <c r="ATV4" s="271"/>
      <c r="ATW4" s="66"/>
      <c r="ATX4" s="66"/>
      <c r="ATY4" s="66"/>
      <c r="ATZ4" s="66"/>
      <c r="AUA4" s="272"/>
      <c r="AUB4" s="272"/>
      <c r="AUC4" s="273"/>
      <c r="AUD4" s="274"/>
      <c r="AUE4" s="275"/>
      <c r="AUF4" s="276"/>
      <c r="AUG4" s="277"/>
      <c r="AUH4" s="272"/>
      <c r="AUI4" s="277"/>
      <c r="AUJ4" s="272"/>
      <c r="AUK4" s="272"/>
      <c r="AUL4" s="66"/>
      <c r="AUM4" s="278"/>
      <c r="AUN4" s="278"/>
      <c r="AUO4" s="270"/>
      <c r="AUP4" s="270"/>
      <c r="AUQ4" s="270"/>
      <c r="AUR4" s="270"/>
      <c r="AUS4" s="270"/>
      <c r="AUT4" s="66"/>
      <c r="AUU4" s="66"/>
      <c r="AUV4" s="270"/>
      <c r="AUW4" s="66"/>
      <c r="AUX4" s="278"/>
      <c r="AUY4" s="270"/>
      <c r="AUZ4" s="66"/>
      <c r="AVA4" s="66"/>
      <c r="AVB4" s="66"/>
      <c r="AVC4" s="270"/>
      <c r="AVD4" s="270"/>
      <c r="AVE4" s="270"/>
      <c r="AVF4" s="66"/>
      <c r="AVG4" s="270"/>
      <c r="AVH4" s="270"/>
      <c r="AVI4" s="66"/>
      <c r="AVJ4" s="270"/>
      <c r="AVK4" s="270"/>
      <c r="AVL4" s="270"/>
      <c r="AVM4" s="270"/>
      <c r="AVN4" s="270"/>
      <c r="AVO4" s="270"/>
      <c r="AVP4" s="66"/>
      <c r="AVQ4" s="271"/>
      <c r="AVR4" s="271"/>
      <c r="AVS4" s="66"/>
      <c r="AVT4" s="66"/>
      <c r="AVU4" s="66"/>
      <c r="AVV4" s="66"/>
      <c r="AVW4" s="272"/>
      <c r="AVX4" s="272"/>
      <c r="AVY4" s="273"/>
      <c r="AVZ4" s="274"/>
      <c r="AWA4" s="275"/>
      <c r="AWB4" s="276"/>
      <c r="AWC4" s="277"/>
      <c r="AWD4" s="272"/>
      <c r="AWE4" s="277"/>
      <c r="AWF4" s="272"/>
      <c r="AWG4" s="272"/>
      <c r="AWH4" s="66"/>
      <c r="AWI4" s="278"/>
      <c r="AWJ4" s="278"/>
      <c r="AWK4" s="270"/>
      <c r="AWL4" s="270"/>
      <c r="AWM4" s="270"/>
      <c r="AWN4" s="270"/>
      <c r="AWO4" s="270"/>
      <c r="AWP4" s="66"/>
      <c r="AWQ4" s="66"/>
      <c r="AWR4" s="270"/>
      <c r="AWS4" s="66"/>
      <c r="AWT4" s="278"/>
      <c r="AWU4" s="270"/>
      <c r="AWV4" s="66"/>
      <c r="AWW4" s="66"/>
      <c r="AWX4" s="66"/>
      <c r="AWY4" s="270"/>
      <c r="AWZ4" s="270"/>
      <c r="AXA4" s="270"/>
      <c r="AXB4" s="66"/>
      <c r="AXC4" s="270"/>
      <c r="AXD4" s="270"/>
      <c r="AXE4" s="66"/>
      <c r="AXF4" s="270"/>
      <c r="AXG4" s="270"/>
      <c r="AXH4" s="270"/>
      <c r="AXI4" s="270"/>
      <c r="AXJ4" s="270"/>
      <c r="AXK4" s="270"/>
      <c r="AXL4" s="66"/>
      <c r="AXM4" s="271"/>
      <c r="AXN4" s="271"/>
      <c r="AXO4" s="66"/>
      <c r="AXP4" s="66"/>
      <c r="AXQ4" s="66"/>
      <c r="AXR4" s="66"/>
      <c r="AXS4" s="272"/>
      <c r="AXT4" s="272"/>
      <c r="AXU4" s="273"/>
      <c r="AXV4" s="274"/>
      <c r="AXW4" s="275"/>
      <c r="AXX4" s="276"/>
      <c r="AXY4" s="277"/>
      <c r="AXZ4" s="272"/>
      <c r="AYA4" s="277"/>
      <c r="AYB4" s="272"/>
      <c r="AYC4" s="272"/>
      <c r="AYD4" s="66"/>
      <c r="AYE4" s="278"/>
      <c r="AYF4" s="278"/>
      <c r="AYG4" s="270"/>
      <c r="AYH4" s="270"/>
      <c r="AYI4" s="270"/>
      <c r="AYJ4" s="270"/>
      <c r="AYK4" s="270"/>
      <c r="AYL4" s="66"/>
      <c r="AYM4" s="66"/>
      <c r="AYN4" s="270"/>
      <c r="AYO4" s="66"/>
      <c r="AYP4" s="278"/>
      <c r="AYQ4" s="270"/>
      <c r="AYR4" s="66"/>
      <c r="AYS4" s="66"/>
      <c r="AYT4" s="66"/>
      <c r="AYU4" s="270"/>
      <c r="AYV4" s="270"/>
      <c r="AYW4" s="270"/>
      <c r="AYX4" s="66"/>
      <c r="AYY4" s="270"/>
      <c r="AYZ4" s="270"/>
      <c r="AZA4" s="66"/>
      <c r="AZB4" s="270"/>
      <c r="AZC4" s="270"/>
      <c r="AZD4" s="270"/>
      <c r="AZE4" s="270"/>
      <c r="AZF4" s="270"/>
      <c r="AZG4" s="270"/>
      <c r="AZH4" s="66"/>
      <c r="AZI4" s="271"/>
      <c r="AZJ4" s="271"/>
      <c r="AZK4" s="66"/>
      <c r="AZL4" s="66"/>
      <c r="AZM4" s="66"/>
      <c r="AZN4" s="66"/>
      <c r="AZO4" s="272"/>
      <c r="AZP4" s="272"/>
      <c r="AZQ4" s="273"/>
      <c r="AZR4" s="274"/>
      <c r="AZS4" s="275"/>
      <c r="AZT4" s="276"/>
      <c r="AZU4" s="277"/>
      <c r="AZV4" s="272"/>
      <c r="AZW4" s="277"/>
      <c r="AZX4" s="272"/>
      <c r="AZY4" s="272"/>
      <c r="AZZ4" s="66"/>
      <c r="BAA4" s="278"/>
      <c r="BAB4" s="278"/>
      <c r="BAC4" s="270"/>
      <c r="BAD4" s="270"/>
      <c r="BAE4" s="270"/>
      <c r="BAF4" s="270"/>
      <c r="BAG4" s="270"/>
      <c r="BAH4" s="66"/>
      <c r="BAI4" s="66"/>
      <c r="BAJ4" s="270"/>
      <c r="BAK4" s="66"/>
      <c r="BAL4" s="278"/>
      <c r="BAM4" s="270"/>
      <c r="BAN4" s="66"/>
      <c r="BAO4" s="66"/>
      <c r="BAP4" s="66"/>
      <c r="BAQ4" s="270"/>
      <c r="BAR4" s="270"/>
      <c r="BAS4" s="270"/>
      <c r="BAT4" s="66"/>
      <c r="BAU4" s="270"/>
      <c r="BAV4" s="270"/>
      <c r="BAW4" s="66"/>
      <c r="BAX4" s="270"/>
      <c r="BAY4" s="270"/>
      <c r="BAZ4" s="270"/>
      <c r="BBA4" s="270"/>
      <c r="BBB4" s="270"/>
      <c r="BBC4" s="270"/>
      <c r="BBD4" s="66"/>
      <c r="BBE4" s="271"/>
      <c r="BBF4" s="271"/>
      <c r="BBG4" s="66"/>
      <c r="BBH4" s="66"/>
      <c r="BBI4" s="66"/>
      <c r="BBJ4" s="66"/>
      <c r="BBK4" s="272"/>
      <c r="BBL4" s="272"/>
      <c r="BBM4" s="273"/>
      <c r="BBN4" s="274"/>
      <c r="BBO4" s="275"/>
      <c r="BBP4" s="276"/>
      <c r="BBQ4" s="277"/>
      <c r="BBR4" s="272"/>
      <c r="BBS4" s="277"/>
      <c r="BBT4" s="272"/>
      <c r="BBU4" s="272"/>
      <c r="BBV4" s="66"/>
      <c r="BBW4" s="278"/>
      <c r="BBX4" s="278"/>
      <c r="BBY4" s="270"/>
      <c r="BBZ4" s="270"/>
      <c r="BCA4" s="270"/>
      <c r="BCB4" s="270"/>
      <c r="BCC4" s="270"/>
      <c r="BCD4" s="66"/>
      <c r="BCE4" s="66"/>
      <c r="BCF4" s="270"/>
      <c r="BCG4" s="66"/>
      <c r="BCH4" s="278"/>
      <c r="BCI4" s="270"/>
      <c r="BCJ4" s="66"/>
      <c r="BCK4" s="66"/>
      <c r="BCL4" s="66"/>
      <c r="BCM4" s="270"/>
      <c r="BCN4" s="270"/>
      <c r="BCO4" s="270"/>
      <c r="BCP4" s="66"/>
      <c r="BCQ4" s="270"/>
      <c r="BCR4" s="270"/>
      <c r="BCS4" s="66"/>
      <c r="BCT4" s="270"/>
      <c r="BCU4" s="270"/>
      <c r="BCV4" s="270"/>
      <c r="BCW4" s="270"/>
      <c r="BCX4" s="270"/>
      <c r="BCY4" s="270"/>
      <c r="BCZ4" s="66"/>
      <c r="BDA4" s="271"/>
      <c r="BDB4" s="271"/>
      <c r="BDC4" s="66"/>
      <c r="BDD4" s="66"/>
      <c r="BDE4" s="66"/>
      <c r="BDF4" s="66"/>
      <c r="BDG4" s="272"/>
      <c r="BDH4" s="272"/>
      <c r="BDI4" s="273"/>
      <c r="BDJ4" s="274"/>
      <c r="BDK4" s="275"/>
      <c r="BDL4" s="276"/>
      <c r="BDM4" s="277"/>
      <c r="BDN4" s="272"/>
      <c r="BDO4" s="277"/>
      <c r="BDP4" s="272"/>
      <c r="BDQ4" s="272"/>
      <c r="BDR4" s="66"/>
      <c r="BDS4" s="278"/>
      <c r="BDT4" s="278"/>
      <c r="BDU4" s="270"/>
      <c r="BDV4" s="270"/>
      <c r="BDW4" s="270"/>
      <c r="BDX4" s="270"/>
      <c r="BDY4" s="270"/>
      <c r="BDZ4" s="66"/>
      <c r="BEA4" s="66"/>
      <c r="BEB4" s="270"/>
      <c r="BEC4" s="66"/>
      <c r="BED4" s="278"/>
      <c r="BEE4" s="270"/>
      <c r="BEF4" s="66"/>
      <c r="BEG4" s="66"/>
      <c r="BEH4" s="66"/>
      <c r="BEI4" s="270"/>
      <c r="BEJ4" s="270"/>
      <c r="BEK4" s="270"/>
      <c r="BEL4" s="66"/>
      <c r="BEM4" s="270"/>
      <c r="BEN4" s="270"/>
      <c r="BEO4" s="66"/>
      <c r="BEP4" s="270"/>
      <c r="BEQ4" s="270"/>
      <c r="BER4" s="270"/>
      <c r="BES4" s="270"/>
      <c r="BET4" s="270"/>
      <c r="BEU4" s="270"/>
      <c r="BEV4" s="66"/>
      <c r="BEW4" s="271"/>
      <c r="BEX4" s="271"/>
      <c r="BEY4" s="66"/>
      <c r="BEZ4" s="66"/>
      <c r="BFA4" s="66"/>
      <c r="BFB4" s="66"/>
      <c r="BFC4" s="272"/>
      <c r="BFD4" s="272"/>
      <c r="BFE4" s="273"/>
      <c r="BFF4" s="274"/>
      <c r="BFG4" s="275"/>
      <c r="BFH4" s="276"/>
      <c r="BFI4" s="277"/>
      <c r="BFJ4" s="272"/>
      <c r="BFK4" s="277"/>
      <c r="BFL4" s="272"/>
      <c r="BFM4" s="272"/>
      <c r="BFN4" s="66"/>
      <c r="BFO4" s="278"/>
      <c r="BFP4" s="278"/>
      <c r="BFQ4" s="270"/>
      <c r="BFR4" s="270"/>
      <c r="BFS4" s="270"/>
      <c r="BFT4" s="270"/>
      <c r="BFU4" s="270"/>
      <c r="BFV4" s="66"/>
      <c r="BFW4" s="66"/>
      <c r="BFX4" s="270"/>
      <c r="BFY4" s="66"/>
      <c r="BFZ4" s="278"/>
      <c r="BGA4" s="270"/>
      <c r="BGB4" s="66"/>
      <c r="BGC4" s="66"/>
      <c r="BGD4" s="66"/>
      <c r="BGE4" s="270"/>
      <c r="BGF4" s="270"/>
      <c r="BGG4" s="270"/>
      <c r="BGH4" s="66"/>
      <c r="BGI4" s="270"/>
      <c r="BGJ4" s="270"/>
      <c r="BGK4" s="66"/>
      <c r="BGL4" s="270"/>
      <c r="BGM4" s="270"/>
      <c r="BGN4" s="270"/>
      <c r="BGO4" s="270"/>
      <c r="BGP4" s="270"/>
      <c r="BGQ4" s="270"/>
      <c r="BGR4" s="66"/>
      <c r="BGS4" s="271"/>
      <c r="BGT4" s="271"/>
      <c r="BGU4" s="66"/>
      <c r="BGV4" s="66"/>
      <c r="BGW4" s="66"/>
      <c r="BGX4" s="66"/>
      <c r="BGY4" s="272"/>
      <c r="BGZ4" s="272"/>
      <c r="BHA4" s="273"/>
      <c r="BHB4" s="274"/>
      <c r="BHC4" s="275"/>
      <c r="BHD4" s="276"/>
      <c r="BHE4" s="277"/>
      <c r="BHF4" s="272"/>
      <c r="BHG4" s="277"/>
      <c r="BHH4" s="272"/>
      <c r="BHI4" s="272"/>
      <c r="BHJ4" s="66"/>
      <c r="BHK4" s="278"/>
      <c r="BHL4" s="278"/>
      <c r="BHM4" s="270"/>
      <c r="BHN4" s="270"/>
      <c r="BHO4" s="270"/>
      <c r="BHP4" s="270"/>
      <c r="BHQ4" s="270"/>
      <c r="BHR4" s="66"/>
      <c r="BHS4" s="66"/>
      <c r="BHT4" s="270"/>
      <c r="BHU4" s="66"/>
      <c r="BHV4" s="278"/>
      <c r="BHW4" s="270"/>
      <c r="BHX4" s="66"/>
      <c r="BHY4" s="66"/>
      <c r="BHZ4" s="66"/>
      <c r="BIA4" s="270"/>
      <c r="BIB4" s="270"/>
      <c r="BIC4" s="270"/>
      <c r="BID4" s="66"/>
      <c r="BIE4" s="270"/>
      <c r="BIF4" s="270"/>
      <c r="BIG4" s="66"/>
      <c r="BIH4" s="270"/>
      <c r="BII4" s="270"/>
      <c r="BIJ4" s="270"/>
      <c r="BIK4" s="270"/>
      <c r="BIL4" s="270"/>
      <c r="BIM4" s="270"/>
      <c r="BIN4" s="66"/>
      <c r="BIO4" s="271"/>
      <c r="BIP4" s="271"/>
      <c r="BIQ4" s="66"/>
      <c r="BIR4" s="66"/>
      <c r="BIS4" s="66"/>
      <c r="BIT4" s="66"/>
      <c r="BIU4" s="272"/>
      <c r="BIV4" s="272"/>
      <c r="BIW4" s="273"/>
      <c r="BIX4" s="274"/>
      <c r="BIY4" s="275"/>
      <c r="BIZ4" s="276"/>
      <c r="BJA4" s="277"/>
      <c r="BJB4" s="272"/>
      <c r="BJC4" s="277"/>
      <c r="BJD4" s="272"/>
      <c r="BJE4" s="272"/>
      <c r="BJF4" s="66"/>
      <c r="BJG4" s="278"/>
      <c r="BJH4" s="278"/>
      <c r="BJI4" s="270"/>
      <c r="BJJ4" s="270"/>
      <c r="BJK4" s="270"/>
      <c r="BJL4" s="270"/>
      <c r="BJM4" s="270"/>
      <c r="BJN4" s="66"/>
      <c r="BJO4" s="66"/>
      <c r="BJP4" s="270"/>
      <c r="BJQ4" s="66"/>
      <c r="BJR4" s="278"/>
      <c r="BJS4" s="270"/>
      <c r="BJT4" s="66"/>
      <c r="BJU4" s="66"/>
      <c r="BJV4" s="66"/>
      <c r="BJW4" s="270"/>
      <c r="BJX4" s="270"/>
      <c r="BJY4" s="270"/>
      <c r="BJZ4" s="66"/>
      <c r="BKA4" s="270"/>
      <c r="BKB4" s="270"/>
      <c r="BKC4" s="66"/>
      <c r="BKD4" s="270"/>
      <c r="BKE4" s="270"/>
      <c r="BKF4" s="270"/>
      <c r="BKG4" s="270"/>
      <c r="BKH4" s="270"/>
      <c r="BKI4" s="270"/>
      <c r="BKJ4" s="66"/>
      <c r="BKK4" s="271"/>
      <c r="BKL4" s="271"/>
      <c r="BKM4" s="66"/>
      <c r="BKN4" s="66"/>
      <c r="BKO4" s="66"/>
      <c r="BKP4" s="66"/>
      <c r="BKQ4" s="272"/>
      <c r="BKR4" s="272"/>
      <c r="BKS4" s="273"/>
      <c r="BKT4" s="274"/>
      <c r="BKU4" s="275"/>
      <c r="BKV4" s="276"/>
      <c r="BKW4" s="277"/>
      <c r="BKX4" s="272"/>
      <c r="BKY4" s="277"/>
      <c r="BKZ4" s="272"/>
      <c r="BLA4" s="272"/>
      <c r="BLB4" s="66"/>
      <c r="BLC4" s="278"/>
      <c r="BLD4" s="278"/>
      <c r="BLE4" s="270"/>
      <c r="BLF4" s="270"/>
      <c r="BLG4" s="270"/>
      <c r="BLH4" s="270"/>
      <c r="BLI4" s="270"/>
      <c r="BLJ4" s="66"/>
      <c r="BLK4" s="66"/>
      <c r="BLL4" s="270"/>
      <c r="BLM4" s="66"/>
      <c r="BLN4" s="278"/>
      <c r="BLO4" s="270"/>
      <c r="BLP4" s="66"/>
      <c r="BLQ4" s="66"/>
      <c r="BLR4" s="66"/>
      <c r="BLS4" s="270"/>
      <c r="BLT4" s="270"/>
      <c r="BLU4" s="270"/>
      <c r="BLV4" s="66"/>
      <c r="BLW4" s="270"/>
      <c r="BLX4" s="270"/>
      <c r="BLY4" s="66"/>
      <c r="BLZ4" s="270"/>
      <c r="BMA4" s="270"/>
      <c r="BMB4" s="270"/>
      <c r="BMC4" s="270"/>
      <c r="BMD4" s="270"/>
      <c r="BME4" s="270"/>
      <c r="BMF4" s="66"/>
      <c r="BMG4" s="271"/>
      <c r="BMH4" s="271"/>
      <c r="BMI4" s="66"/>
      <c r="BMJ4" s="66"/>
      <c r="BMK4" s="66"/>
      <c r="BML4" s="66"/>
      <c r="BMM4" s="272"/>
      <c r="BMN4" s="272"/>
      <c r="BMO4" s="273"/>
      <c r="BMP4" s="274"/>
      <c r="BMQ4" s="275"/>
      <c r="BMR4" s="276"/>
      <c r="BMS4" s="277"/>
      <c r="BMT4" s="272"/>
      <c r="BMU4" s="277"/>
      <c r="BMV4" s="272"/>
      <c r="BMW4" s="272"/>
      <c r="BMX4" s="66"/>
      <c r="BMY4" s="278"/>
      <c r="BMZ4" s="278"/>
      <c r="BNA4" s="270"/>
      <c r="BNB4" s="270"/>
      <c r="BNC4" s="270"/>
      <c r="BND4" s="270"/>
      <c r="BNE4" s="270"/>
      <c r="BNF4" s="66"/>
      <c r="BNG4" s="66"/>
      <c r="BNH4" s="270"/>
      <c r="BNI4" s="66"/>
      <c r="BNJ4" s="278"/>
      <c r="BNK4" s="270"/>
      <c r="BNL4" s="66"/>
      <c r="BNM4" s="66"/>
      <c r="BNN4" s="66"/>
      <c r="BNO4" s="270"/>
      <c r="BNP4" s="270"/>
      <c r="BNQ4" s="270"/>
      <c r="BNR4" s="66"/>
      <c r="BNS4" s="270"/>
      <c r="BNT4" s="270"/>
      <c r="BNU4" s="66"/>
      <c r="BNV4" s="270"/>
      <c r="BNW4" s="270"/>
      <c r="BNX4" s="270"/>
      <c r="BNY4" s="270"/>
      <c r="BNZ4" s="270"/>
      <c r="BOA4" s="270"/>
      <c r="BOB4" s="66"/>
      <c r="BOC4" s="271"/>
      <c r="BOD4" s="271"/>
      <c r="BOE4" s="66"/>
      <c r="BOF4" s="66"/>
      <c r="BOG4" s="66"/>
      <c r="BOH4" s="66"/>
      <c r="BOI4" s="272"/>
      <c r="BOJ4" s="272"/>
      <c r="BOK4" s="273"/>
      <c r="BOL4" s="274"/>
      <c r="BOM4" s="275"/>
      <c r="BON4" s="276"/>
      <c r="BOO4" s="277"/>
      <c r="BOP4" s="272"/>
      <c r="BOQ4" s="277"/>
      <c r="BOR4" s="272"/>
      <c r="BOS4" s="272"/>
      <c r="BOT4" s="66"/>
      <c r="BOU4" s="278"/>
      <c r="BOV4" s="278"/>
      <c r="BOW4" s="270"/>
      <c r="BOX4" s="270"/>
      <c r="BOY4" s="270"/>
      <c r="BOZ4" s="270"/>
      <c r="BPA4" s="270"/>
      <c r="BPB4" s="66"/>
      <c r="BPC4" s="66"/>
      <c r="BPD4" s="270"/>
      <c r="BPE4" s="66"/>
      <c r="BPF4" s="278"/>
      <c r="BPG4" s="270"/>
      <c r="BPH4" s="66"/>
      <c r="BPI4" s="66"/>
      <c r="BPJ4" s="66"/>
      <c r="BPK4" s="270"/>
      <c r="BPL4" s="270"/>
      <c r="BPM4" s="270"/>
      <c r="BPN4" s="66"/>
      <c r="BPO4" s="270"/>
      <c r="BPP4" s="270"/>
      <c r="BPQ4" s="66"/>
      <c r="BPR4" s="270"/>
      <c r="BPS4" s="270"/>
      <c r="BPT4" s="270"/>
      <c r="BPU4" s="270"/>
      <c r="BPV4" s="270"/>
      <c r="BPW4" s="270"/>
      <c r="BPX4" s="66"/>
      <c r="BPY4" s="271"/>
      <c r="BPZ4" s="271"/>
      <c r="BQA4" s="66"/>
      <c r="BQB4" s="66"/>
      <c r="BQC4" s="66"/>
      <c r="BQD4" s="66"/>
      <c r="BQE4" s="272"/>
      <c r="BQF4" s="272"/>
      <c r="BQG4" s="273"/>
      <c r="BQH4" s="274"/>
      <c r="BQI4" s="275"/>
      <c r="BQJ4" s="276"/>
      <c r="BQK4" s="277"/>
      <c r="BQL4" s="272"/>
      <c r="BQM4" s="277"/>
      <c r="BQN4" s="272"/>
      <c r="BQO4" s="272"/>
      <c r="BQP4" s="66"/>
      <c r="BQQ4" s="278"/>
      <c r="BQR4" s="278"/>
      <c r="BQS4" s="270"/>
      <c r="BQT4" s="270"/>
      <c r="BQU4" s="270"/>
      <c r="BQV4" s="270"/>
      <c r="BQW4" s="270"/>
      <c r="BQX4" s="66"/>
      <c r="BQY4" s="66"/>
      <c r="BQZ4" s="270"/>
      <c r="BRA4" s="66"/>
      <c r="BRB4" s="278"/>
      <c r="BRC4" s="270"/>
      <c r="BRD4" s="66"/>
      <c r="BRE4" s="66"/>
      <c r="BRF4" s="66"/>
      <c r="BRG4" s="270"/>
      <c r="BRH4" s="270"/>
      <c r="BRI4" s="270"/>
      <c r="BRJ4" s="66"/>
      <c r="BRK4" s="270"/>
      <c r="BRL4" s="270"/>
      <c r="BRM4" s="66"/>
      <c r="BRN4" s="270"/>
      <c r="BRO4" s="270"/>
      <c r="BRP4" s="270"/>
      <c r="BRQ4" s="270"/>
      <c r="BRR4" s="270"/>
      <c r="BRS4" s="270"/>
      <c r="BRT4" s="66"/>
      <c r="BRU4" s="271"/>
      <c r="BRV4" s="271"/>
      <c r="BRW4" s="66"/>
      <c r="BRX4" s="66"/>
      <c r="BRY4" s="66"/>
      <c r="BRZ4" s="66"/>
      <c r="BSA4" s="272"/>
      <c r="BSB4" s="272"/>
      <c r="BSC4" s="273"/>
      <c r="BSD4" s="274"/>
      <c r="BSE4" s="275"/>
      <c r="BSF4" s="276"/>
      <c r="BSG4" s="277"/>
      <c r="BSH4" s="272"/>
      <c r="BSI4" s="277"/>
      <c r="BSJ4" s="272"/>
      <c r="BSK4" s="272"/>
      <c r="BSL4" s="66"/>
      <c r="BSM4" s="278"/>
      <c r="BSN4" s="278"/>
      <c r="BSO4" s="270"/>
      <c r="BSP4" s="270"/>
      <c r="BSQ4" s="270"/>
      <c r="BSR4" s="270"/>
      <c r="BSS4" s="270"/>
      <c r="BST4" s="66"/>
      <c r="BSU4" s="66"/>
      <c r="BSV4" s="270"/>
      <c r="BSW4" s="66"/>
      <c r="BSX4" s="278"/>
      <c r="BSY4" s="270"/>
      <c r="BSZ4" s="66"/>
      <c r="BTA4" s="66"/>
      <c r="BTB4" s="66"/>
      <c r="BTC4" s="270"/>
      <c r="BTD4" s="270"/>
      <c r="BTE4" s="270"/>
      <c r="BTF4" s="66"/>
      <c r="BTG4" s="270"/>
      <c r="BTH4" s="270"/>
      <c r="BTI4" s="66"/>
      <c r="BTJ4" s="270"/>
      <c r="BTK4" s="270"/>
      <c r="BTL4" s="270"/>
      <c r="BTM4" s="270"/>
      <c r="BTN4" s="270"/>
      <c r="BTO4" s="270"/>
      <c r="BTP4" s="66"/>
      <c r="BTQ4" s="271"/>
      <c r="BTR4" s="271"/>
      <c r="BTS4" s="66"/>
      <c r="BTT4" s="66"/>
      <c r="BTU4" s="66"/>
      <c r="BTV4" s="66"/>
      <c r="BTW4" s="272"/>
      <c r="BTX4" s="272"/>
      <c r="BTY4" s="273"/>
      <c r="BTZ4" s="274"/>
      <c r="BUA4" s="275"/>
      <c r="BUB4" s="276"/>
      <c r="BUC4" s="277"/>
      <c r="BUD4" s="272"/>
      <c r="BUE4" s="277"/>
      <c r="BUF4" s="272"/>
      <c r="BUG4" s="272"/>
      <c r="BUH4" s="66"/>
      <c r="BUI4" s="278"/>
      <c r="BUJ4" s="278"/>
      <c r="BUK4" s="270"/>
      <c r="BUL4" s="270"/>
      <c r="BUM4" s="270"/>
      <c r="BUN4" s="270"/>
      <c r="BUO4" s="270"/>
      <c r="BUP4" s="66"/>
      <c r="BUQ4" s="66"/>
      <c r="BUR4" s="270"/>
      <c r="BUS4" s="66"/>
      <c r="BUT4" s="278"/>
      <c r="BUU4" s="270"/>
      <c r="BUV4" s="66"/>
      <c r="BUW4" s="66"/>
      <c r="BUX4" s="66"/>
      <c r="BUY4" s="270"/>
      <c r="BUZ4" s="270"/>
      <c r="BVA4" s="270"/>
      <c r="BVB4" s="66"/>
      <c r="BVC4" s="270"/>
      <c r="BVD4" s="270"/>
      <c r="BVE4" s="66"/>
      <c r="BVF4" s="270"/>
      <c r="BVG4" s="270"/>
      <c r="BVH4" s="270"/>
      <c r="BVI4" s="270"/>
      <c r="BVJ4" s="270"/>
      <c r="BVK4" s="270"/>
      <c r="BVL4" s="66"/>
      <c r="BVM4" s="271"/>
      <c r="BVN4" s="271"/>
      <c r="BVO4" s="66"/>
      <c r="BVP4" s="66"/>
      <c r="BVQ4" s="66"/>
      <c r="BVR4" s="66"/>
      <c r="BVS4" s="272"/>
      <c r="BVT4" s="272"/>
      <c r="BVU4" s="273"/>
      <c r="BVV4" s="274"/>
      <c r="BVW4" s="275"/>
      <c r="BVX4" s="276"/>
      <c r="BVY4" s="277"/>
      <c r="BVZ4" s="272"/>
      <c r="BWA4" s="277"/>
      <c r="BWB4" s="272"/>
      <c r="BWC4" s="272"/>
      <c r="BWD4" s="66"/>
      <c r="BWE4" s="278"/>
      <c r="BWF4" s="278"/>
      <c r="BWG4" s="270"/>
      <c r="BWH4" s="270"/>
      <c r="BWI4" s="270"/>
      <c r="BWJ4" s="270"/>
      <c r="BWK4" s="270"/>
      <c r="BWL4" s="66"/>
      <c r="BWM4" s="66"/>
      <c r="BWN4" s="270"/>
      <c r="BWO4" s="66"/>
      <c r="BWP4" s="278"/>
      <c r="BWQ4" s="270"/>
      <c r="BWR4" s="66"/>
      <c r="BWS4" s="66"/>
      <c r="BWT4" s="66"/>
      <c r="BWU4" s="270"/>
      <c r="BWV4" s="270"/>
      <c r="BWW4" s="270"/>
      <c r="BWX4" s="66"/>
      <c r="BWY4" s="270"/>
      <c r="BWZ4" s="270"/>
      <c r="BXA4" s="66"/>
      <c r="BXB4" s="270"/>
      <c r="BXC4" s="270"/>
      <c r="BXD4" s="270"/>
      <c r="BXE4" s="270"/>
      <c r="BXF4" s="270"/>
      <c r="BXG4" s="270"/>
      <c r="BXH4" s="66"/>
      <c r="BXI4" s="271"/>
      <c r="BXJ4" s="271"/>
      <c r="BXK4" s="66"/>
      <c r="BXL4" s="66"/>
      <c r="BXM4" s="66"/>
      <c r="BXN4" s="66"/>
      <c r="BXO4" s="272"/>
      <c r="BXP4" s="272"/>
      <c r="BXQ4" s="273"/>
      <c r="BXR4" s="274"/>
      <c r="BXS4" s="275"/>
      <c r="BXT4" s="276"/>
      <c r="BXU4" s="277"/>
      <c r="BXV4" s="272"/>
      <c r="BXW4" s="277"/>
      <c r="BXX4" s="272"/>
      <c r="BXY4" s="272"/>
      <c r="BXZ4" s="66"/>
      <c r="BYA4" s="278"/>
      <c r="BYB4" s="278"/>
      <c r="BYC4" s="270"/>
      <c r="BYD4" s="270"/>
      <c r="BYE4" s="270"/>
      <c r="BYF4" s="270"/>
      <c r="BYG4" s="270"/>
      <c r="BYH4" s="66"/>
      <c r="BYI4" s="66"/>
      <c r="BYJ4" s="270"/>
      <c r="BYK4" s="66"/>
      <c r="BYL4" s="278"/>
      <c r="BYM4" s="270"/>
      <c r="BYN4" s="66"/>
      <c r="BYO4" s="66"/>
      <c r="BYP4" s="66"/>
      <c r="BYQ4" s="270"/>
      <c r="BYR4" s="270"/>
      <c r="BYS4" s="270"/>
      <c r="BYT4" s="66"/>
      <c r="BYU4" s="270"/>
      <c r="BYV4" s="270"/>
      <c r="BYW4" s="66"/>
      <c r="BYX4" s="270"/>
      <c r="BYY4" s="270"/>
      <c r="BYZ4" s="270"/>
      <c r="BZA4" s="270"/>
      <c r="BZB4" s="270"/>
      <c r="BZC4" s="270"/>
      <c r="BZD4" s="66"/>
      <c r="BZE4" s="271"/>
      <c r="BZF4" s="271"/>
      <c r="BZG4" s="66"/>
      <c r="BZH4" s="66"/>
      <c r="BZI4" s="66"/>
      <c r="BZJ4" s="66"/>
      <c r="BZK4" s="272"/>
      <c r="BZL4" s="272"/>
      <c r="BZM4" s="273"/>
      <c r="BZN4" s="274"/>
      <c r="BZO4" s="275"/>
      <c r="BZP4" s="276"/>
      <c r="BZQ4" s="277"/>
      <c r="BZR4" s="272"/>
      <c r="BZS4" s="277"/>
      <c r="BZT4" s="272"/>
      <c r="BZU4" s="272"/>
      <c r="BZV4" s="66"/>
      <c r="BZW4" s="278"/>
      <c r="BZX4" s="278"/>
      <c r="BZY4" s="270"/>
      <c r="BZZ4" s="270"/>
      <c r="CAA4" s="270"/>
      <c r="CAB4" s="270"/>
      <c r="CAC4" s="270"/>
      <c r="CAD4" s="66"/>
      <c r="CAE4" s="66"/>
      <c r="CAF4" s="270"/>
      <c r="CAG4" s="66"/>
      <c r="CAH4" s="278"/>
      <c r="CAI4" s="270"/>
      <c r="CAJ4" s="66"/>
      <c r="CAK4" s="66"/>
      <c r="CAL4" s="66"/>
      <c r="CAM4" s="270"/>
      <c r="CAN4" s="270"/>
      <c r="CAO4" s="270"/>
      <c r="CAP4" s="66"/>
      <c r="CAQ4" s="270"/>
      <c r="CAR4" s="270"/>
      <c r="CAS4" s="66"/>
      <c r="CAT4" s="270"/>
      <c r="CAU4" s="270"/>
      <c r="CAV4" s="270"/>
      <c r="CAW4" s="270"/>
      <c r="CAX4" s="270"/>
      <c r="CAY4" s="270"/>
      <c r="CAZ4" s="66"/>
      <c r="CBA4" s="271"/>
      <c r="CBB4" s="271"/>
      <c r="CBC4" s="66"/>
      <c r="CBD4" s="66"/>
      <c r="CBE4" s="66"/>
      <c r="CBF4" s="66"/>
      <c r="CBG4" s="272"/>
      <c r="CBH4" s="272"/>
      <c r="CBI4" s="273"/>
      <c r="CBJ4" s="274"/>
      <c r="CBK4" s="275"/>
      <c r="CBL4" s="276"/>
      <c r="CBM4" s="277"/>
      <c r="CBN4" s="272"/>
      <c r="CBO4" s="277"/>
      <c r="CBP4" s="272"/>
      <c r="CBQ4" s="272"/>
      <c r="CBR4" s="66"/>
      <c r="CBS4" s="278"/>
      <c r="CBT4" s="278"/>
      <c r="CBU4" s="270"/>
      <c r="CBV4" s="270"/>
      <c r="CBW4" s="270"/>
      <c r="CBX4" s="270"/>
      <c r="CBY4" s="270"/>
      <c r="CBZ4" s="66"/>
      <c r="CCA4" s="66"/>
      <c r="CCB4" s="270"/>
      <c r="CCC4" s="66"/>
      <c r="CCD4" s="278"/>
      <c r="CCE4" s="270"/>
      <c r="CCF4" s="66"/>
      <c r="CCG4" s="66"/>
      <c r="CCH4" s="66"/>
      <c r="CCI4" s="270"/>
      <c r="CCJ4" s="270"/>
      <c r="CCK4" s="270"/>
      <c r="CCL4" s="66"/>
      <c r="CCM4" s="270"/>
      <c r="CCN4" s="270"/>
      <c r="CCO4" s="66"/>
      <c r="CCP4" s="270"/>
      <c r="CCQ4" s="270"/>
      <c r="CCR4" s="270"/>
      <c r="CCS4" s="270"/>
      <c r="CCT4" s="270"/>
      <c r="CCU4" s="270"/>
      <c r="CCV4" s="66"/>
      <c r="CCW4" s="271"/>
      <c r="CCX4" s="271"/>
      <c r="CCY4" s="66"/>
      <c r="CCZ4" s="66"/>
      <c r="CDA4" s="66"/>
      <c r="CDB4" s="66"/>
      <c r="CDC4" s="272"/>
      <c r="CDD4" s="272"/>
      <c r="CDE4" s="273"/>
      <c r="CDF4" s="274"/>
      <c r="CDG4" s="275"/>
      <c r="CDH4" s="276"/>
      <c r="CDI4" s="277"/>
      <c r="CDJ4" s="272"/>
      <c r="CDK4" s="277"/>
      <c r="CDL4" s="272"/>
      <c r="CDM4" s="272"/>
      <c r="CDN4" s="66"/>
      <c r="CDO4" s="278"/>
      <c r="CDP4" s="278"/>
      <c r="CDQ4" s="270"/>
      <c r="CDR4" s="270"/>
      <c r="CDS4" s="270"/>
      <c r="CDT4" s="270"/>
      <c r="CDU4" s="270"/>
      <c r="CDV4" s="66"/>
      <c r="CDW4" s="66"/>
      <c r="CDX4" s="270"/>
      <c r="CDY4" s="66"/>
      <c r="CDZ4" s="278"/>
      <c r="CEA4" s="270"/>
      <c r="CEB4" s="66"/>
      <c r="CEC4" s="66"/>
      <c r="CED4" s="66"/>
      <c r="CEE4" s="270"/>
      <c r="CEF4" s="270"/>
      <c r="CEG4" s="270"/>
      <c r="CEH4" s="66"/>
      <c r="CEI4" s="270"/>
      <c r="CEJ4" s="270"/>
      <c r="CEK4" s="66"/>
      <c r="CEL4" s="270"/>
      <c r="CEM4" s="270"/>
      <c r="CEN4" s="270"/>
      <c r="CEO4" s="270"/>
      <c r="CEP4" s="270"/>
      <c r="CEQ4" s="270"/>
      <c r="CER4" s="66"/>
      <c r="CES4" s="271"/>
      <c r="CET4" s="271"/>
      <c r="CEU4" s="66"/>
      <c r="CEV4" s="66"/>
      <c r="CEW4" s="66"/>
      <c r="CEX4" s="66"/>
      <c r="CEY4" s="272"/>
      <c r="CEZ4" s="272"/>
      <c r="CFA4" s="273"/>
      <c r="CFB4" s="274"/>
      <c r="CFC4" s="275"/>
      <c r="CFD4" s="276"/>
      <c r="CFE4" s="277"/>
      <c r="CFF4" s="272"/>
      <c r="CFG4" s="277"/>
      <c r="CFH4" s="272"/>
      <c r="CFI4" s="272"/>
      <c r="CFJ4" s="66"/>
      <c r="CFK4" s="278"/>
      <c r="CFL4" s="278"/>
      <c r="CFM4" s="270"/>
      <c r="CFN4" s="270"/>
      <c r="CFO4" s="270"/>
      <c r="CFP4" s="270"/>
      <c r="CFQ4" s="270"/>
      <c r="CFR4" s="66"/>
      <c r="CFS4" s="66"/>
      <c r="CFT4" s="270"/>
      <c r="CFU4" s="66"/>
      <c r="CFV4" s="278"/>
      <c r="CFW4" s="270"/>
      <c r="CFX4" s="66"/>
      <c r="CFY4" s="66"/>
      <c r="CFZ4" s="66"/>
      <c r="CGA4" s="270"/>
      <c r="CGB4" s="270"/>
      <c r="CGC4" s="270"/>
      <c r="CGD4" s="66"/>
      <c r="CGE4" s="270"/>
      <c r="CGF4" s="270"/>
      <c r="CGG4" s="66"/>
      <c r="CGH4" s="270"/>
      <c r="CGI4" s="270"/>
      <c r="CGJ4" s="270"/>
      <c r="CGK4" s="270"/>
      <c r="CGL4" s="270"/>
      <c r="CGM4" s="270"/>
      <c r="CGN4" s="66"/>
      <c r="CGO4" s="271"/>
      <c r="CGP4" s="271"/>
      <c r="CGQ4" s="66"/>
      <c r="CGR4" s="66"/>
      <c r="CGS4" s="66"/>
      <c r="CGT4" s="66"/>
      <c r="CGU4" s="272"/>
      <c r="CGV4" s="272"/>
      <c r="CGW4" s="273"/>
      <c r="CGX4" s="274"/>
      <c r="CGY4" s="275"/>
      <c r="CGZ4" s="276"/>
      <c r="CHA4" s="277"/>
      <c r="CHB4" s="272"/>
      <c r="CHC4" s="277"/>
      <c r="CHD4" s="272"/>
      <c r="CHE4" s="272"/>
      <c r="CHF4" s="66"/>
      <c r="CHG4" s="278"/>
      <c r="CHH4" s="278"/>
      <c r="CHI4" s="270"/>
      <c r="CHJ4" s="270"/>
      <c r="CHK4" s="270"/>
      <c r="CHL4" s="270"/>
      <c r="CHM4" s="270"/>
      <c r="CHN4" s="66"/>
      <c r="CHO4" s="66"/>
      <c r="CHP4" s="270"/>
      <c r="CHQ4" s="66"/>
      <c r="CHR4" s="278"/>
      <c r="CHS4" s="270"/>
      <c r="CHT4" s="66"/>
      <c r="CHU4" s="66"/>
      <c r="CHV4" s="66"/>
      <c r="CHW4" s="270"/>
      <c r="CHX4" s="270"/>
      <c r="CHY4" s="270"/>
      <c r="CHZ4" s="66"/>
      <c r="CIA4" s="270"/>
      <c r="CIB4" s="270"/>
      <c r="CIC4" s="66"/>
      <c r="CID4" s="270"/>
      <c r="CIE4" s="270"/>
      <c r="CIF4" s="270"/>
      <c r="CIG4" s="270"/>
      <c r="CIH4" s="270"/>
      <c r="CII4" s="270"/>
      <c r="CIJ4" s="66"/>
      <c r="CIK4" s="271"/>
      <c r="CIL4" s="271"/>
      <c r="CIM4" s="66"/>
      <c r="CIN4" s="66"/>
      <c r="CIO4" s="66"/>
      <c r="CIP4" s="66"/>
      <c r="CIQ4" s="272"/>
      <c r="CIR4" s="272"/>
      <c r="CIS4" s="273"/>
      <c r="CIT4" s="274"/>
      <c r="CIU4" s="275"/>
      <c r="CIV4" s="276"/>
      <c r="CIW4" s="277"/>
      <c r="CIX4" s="272"/>
      <c r="CIY4" s="277"/>
      <c r="CIZ4" s="272"/>
      <c r="CJA4" s="272"/>
      <c r="CJB4" s="66"/>
      <c r="CJC4" s="278"/>
      <c r="CJD4" s="278"/>
      <c r="CJE4" s="270"/>
      <c r="CJF4" s="270"/>
      <c r="CJG4" s="270"/>
      <c r="CJH4" s="270"/>
      <c r="CJI4" s="270"/>
      <c r="CJJ4" s="66"/>
      <c r="CJK4" s="66"/>
      <c r="CJL4" s="270"/>
      <c r="CJM4" s="66"/>
      <c r="CJN4" s="278"/>
      <c r="CJO4" s="270"/>
      <c r="CJP4" s="66"/>
      <c r="CJQ4" s="66"/>
      <c r="CJR4" s="66"/>
      <c r="CJS4" s="270"/>
      <c r="CJT4" s="270"/>
      <c r="CJU4" s="270"/>
      <c r="CJV4" s="66"/>
      <c r="CJW4" s="270"/>
      <c r="CJX4" s="270"/>
      <c r="CJY4" s="66"/>
      <c r="CJZ4" s="270"/>
      <c r="CKA4" s="270"/>
      <c r="CKB4" s="270"/>
      <c r="CKC4" s="270"/>
      <c r="CKD4" s="270"/>
      <c r="CKE4" s="270"/>
      <c r="CKF4" s="66"/>
      <c r="CKG4" s="271"/>
      <c r="CKH4" s="271"/>
      <c r="CKI4" s="66"/>
      <c r="CKJ4" s="66"/>
      <c r="CKK4" s="66"/>
      <c r="CKL4" s="66"/>
      <c r="CKM4" s="272"/>
      <c r="CKN4" s="272"/>
      <c r="CKO4" s="273"/>
      <c r="CKP4" s="274"/>
      <c r="CKQ4" s="275"/>
      <c r="CKR4" s="276"/>
      <c r="CKS4" s="277"/>
      <c r="CKT4" s="272"/>
      <c r="CKU4" s="277"/>
      <c r="CKV4" s="272"/>
      <c r="CKW4" s="272"/>
      <c r="CKX4" s="66"/>
      <c r="CKY4" s="278"/>
      <c r="CKZ4" s="278"/>
      <c r="CLA4" s="270"/>
      <c r="CLB4" s="270"/>
      <c r="CLC4" s="270"/>
      <c r="CLD4" s="270"/>
      <c r="CLE4" s="270"/>
      <c r="CLF4" s="66"/>
      <c r="CLG4" s="66"/>
      <c r="CLH4" s="270"/>
      <c r="CLI4" s="66"/>
      <c r="CLJ4" s="278"/>
      <c r="CLK4" s="270"/>
      <c r="CLL4" s="66"/>
      <c r="CLM4" s="66"/>
      <c r="CLN4" s="66"/>
      <c r="CLO4" s="270"/>
      <c r="CLP4" s="270"/>
      <c r="CLQ4" s="270"/>
      <c r="CLR4" s="66"/>
      <c r="CLS4" s="270"/>
      <c r="CLT4" s="270"/>
      <c r="CLU4" s="66"/>
      <c r="CLV4" s="270"/>
      <c r="CLW4" s="270"/>
      <c r="CLX4" s="270"/>
      <c r="CLY4" s="270"/>
      <c r="CLZ4" s="270"/>
      <c r="CMA4" s="270"/>
      <c r="CMB4" s="66"/>
      <c r="CMC4" s="271"/>
      <c r="CMD4" s="271"/>
      <c r="CME4" s="66"/>
      <c r="CMF4" s="66"/>
      <c r="CMG4" s="66"/>
      <c r="CMH4" s="66"/>
      <c r="CMI4" s="272"/>
      <c r="CMJ4" s="272"/>
      <c r="CMK4" s="273"/>
      <c r="CML4" s="274"/>
      <c r="CMM4" s="275"/>
      <c r="CMN4" s="276"/>
      <c r="CMO4" s="277"/>
      <c r="CMP4" s="272"/>
      <c r="CMQ4" s="277"/>
      <c r="CMR4" s="272"/>
      <c r="CMS4" s="272"/>
      <c r="CMT4" s="66"/>
      <c r="CMU4" s="278"/>
      <c r="CMV4" s="278"/>
      <c r="CMW4" s="270"/>
      <c r="CMX4" s="270"/>
      <c r="CMY4" s="270"/>
      <c r="CMZ4" s="270"/>
      <c r="CNA4" s="270"/>
      <c r="CNB4" s="66"/>
      <c r="CNC4" s="66"/>
      <c r="CND4" s="270"/>
      <c r="CNE4" s="66"/>
      <c r="CNF4" s="278"/>
      <c r="CNG4" s="270"/>
      <c r="CNH4" s="66"/>
      <c r="CNI4" s="66"/>
      <c r="CNJ4" s="66"/>
      <c r="CNK4" s="270"/>
      <c r="CNL4" s="270"/>
      <c r="CNM4" s="270"/>
      <c r="CNN4" s="66"/>
      <c r="CNO4" s="270"/>
      <c r="CNP4" s="270"/>
      <c r="CNQ4" s="66"/>
      <c r="CNR4" s="270"/>
      <c r="CNS4" s="270"/>
      <c r="CNT4" s="270"/>
      <c r="CNU4" s="270"/>
      <c r="CNV4" s="270"/>
      <c r="CNW4" s="270"/>
      <c r="CNX4" s="66"/>
      <c r="CNY4" s="271"/>
      <c r="CNZ4" s="271"/>
      <c r="COA4" s="66"/>
      <c r="COB4" s="66"/>
      <c r="COC4" s="66"/>
      <c r="COD4" s="66"/>
      <c r="COE4" s="272"/>
      <c r="COF4" s="272"/>
      <c r="COG4" s="273"/>
      <c r="COH4" s="274"/>
      <c r="COI4" s="275"/>
      <c r="COJ4" s="276"/>
      <c r="COK4" s="277"/>
      <c r="COL4" s="272"/>
      <c r="COM4" s="277"/>
      <c r="CON4" s="272"/>
      <c r="COO4" s="272"/>
      <c r="COP4" s="66"/>
      <c r="COQ4" s="278"/>
      <c r="COR4" s="278"/>
      <c r="COS4" s="270"/>
      <c r="COT4" s="270"/>
      <c r="COU4" s="270"/>
      <c r="COV4" s="270"/>
      <c r="COW4" s="270"/>
      <c r="COX4" s="66"/>
      <c r="COY4" s="66"/>
      <c r="COZ4" s="270"/>
      <c r="CPA4" s="66"/>
      <c r="CPB4" s="278"/>
      <c r="CPC4" s="270"/>
      <c r="CPD4" s="66"/>
      <c r="CPE4" s="66"/>
      <c r="CPF4" s="66"/>
      <c r="CPG4" s="270"/>
      <c r="CPH4" s="270"/>
      <c r="CPI4" s="270"/>
      <c r="CPJ4" s="66"/>
      <c r="CPK4" s="270"/>
      <c r="CPL4" s="270"/>
      <c r="CPM4" s="66"/>
      <c r="CPN4" s="270"/>
      <c r="CPO4" s="270"/>
      <c r="CPP4" s="270"/>
      <c r="CPQ4" s="270"/>
      <c r="CPR4" s="270"/>
      <c r="CPS4" s="270"/>
      <c r="CPT4" s="66"/>
      <c r="CPU4" s="271"/>
      <c r="CPV4" s="271"/>
      <c r="CPW4" s="66"/>
      <c r="CPX4" s="66"/>
      <c r="CPY4" s="66"/>
      <c r="CPZ4" s="66"/>
      <c r="CQA4" s="272"/>
      <c r="CQB4" s="272"/>
      <c r="CQC4" s="273"/>
      <c r="CQD4" s="274"/>
      <c r="CQE4" s="275"/>
      <c r="CQF4" s="276"/>
      <c r="CQG4" s="277"/>
      <c r="CQH4" s="272"/>
      <c r="CQI4" s="277"/>
      <c r="CQJ4" s="272"/>
      <c r="CQK4" s="272"/>
      <c r="CQL4" s="66"/>
      <c r="CQM4" s="278"/>
      <c r="CQN4" s="278"/>
      <c r="CQO4" s="270"/>
      <c r="CQP4" s="270"/>
      <c r="CQQ4" s="270"/>
      <c r="CQR4" s="270"/>
      <c r="CQS4" s="270"/>
      <c r="CQT4" s="66"/>
      <c r="CQU4" s="66"/>
      <c r="CQV4" s="270"/>
      <c r="CQW4" s="66"/>
      <c r="CQX4" s="278"/>
      <c r="CQY4" s="270"/>
      <c r="CQZ4" s="66"/>
      <c r="CRA4" s="66"/>
      <c r="CRB4" s="66"/>
      <c r="CRC4" s="270"/>
      <c r="CRD4" s="270"/>
      <c r="CRE4" s="270"/>
      <c r="CRF4" s="66"/>
      <c r="CRG4" s="270"/>
      <c r="CRH4" s="270"/>
      <c r="CRI4" s="66"/>
      <c r="CRJ4" s="270"/>
      <c r="CRK4" s="270"/>
      <c r="CRL4" s="270"/>
      <c r="CRM4" s="270"/>
      <c r="CRN4" s="270"/>
      <c r="CRO4" s="270"/>
      <c r="CRP4" s="66"/>
      <c r="CRQ4" s="271"/>
      <c r="CRR4" s="271"/>
      <c r="CRS4" s="66"/>
      <c r="CRT4" s="66"/>
      <c r="CRU4" s="66"/>
      <c r="CRV4" s="66"/>
      <c r="CRW4" s="272"/>
      <c r="CRX4" s="272"/>
      <c r="CRY4" s="273"/>
      <c r="CRZ4" s="274"/>
      <c r="CSA4" s="275"/>
      <c r="CSB4" s="276"/>
      <c r="CSC4" s="277"/>
      <c r="CSD4" s="272"/>
      <c r="CSE4" s="277"/>
      <c r="CSF4" s="272"/>
      <c r="CSG4" s="272"/>
      <c r="CSH4" s="66"/>
      <c r="CSI4" s="278"/>
      <c r="CSJ4" s="278"/>
      <c r="CSK4" s="270"/>
      <c r="CSL4" s="270"/>
      <c r="CSM4" s="270"/>
      <c r="CSN4" s="270"/>
      <c r="CSO4" s="270"/>
      <c r="CSP4" s="66"/>
      <c r="CSQ4" s="66"/>
      <c r="CSR4" s="270"/>
      <c r="CSS4" s="66"/>
      <c r="CST4" s="278"/>
      <c r="CSU4" s="270"/>
      <c r="CSV4" s="66"/>
      <c r="CSW4" s="66"/>
      <c r="CSX4" s="66"/>
      <c r="CSY4" s="270"/>
      <c r="CSZ4" s="270"/>
      <c r="CTA4" s="270"/>
      <c r="CTB4" s="66"/>
      <c r="CTC4" s="270"/>
      <c r="CTD4" s="270"/>
      <c r="CTE4" s="66"/>
      <c r="CTF4" s="270"/>
      <c r="CTG4" s="270"/>
      <c r="CTH4" s="270"/>
      <c r="CTI4" s="270"/>
      <c r="CTJ4" s="270"/>
      <c r="CTK4" s="270"/>
      <c r="CTL4" s="66"/>
      <c r="CTM4" s="271"/>
      <c r="CTN4" s="271"/>
      <c r="CTO4" s="66"/>
      <c r="CTP4" s="66"/>
      <c r="CTQ4" s="66"/>
      <c r="CTR4" s="66"/>
      <c r="CTS4" s="272"/>
      <c r="CTT4" s="272"/>
      <c r="CTU4" s="273"/>
      <c r="CTV4" s="274"/>
      <c r="CTW4" s="275"/>
      <c r="CTX4" s="276"/>
      <c r="CTY4" s="277"/>
      <c r="CTZ4" s="272"/>
      <c r="CUA4" s="277"/>
      <c r="CUB4" s="272"/>
      <c r="CUC4" s="272"/>
      <c r="CUD4" s="66"/>
      <c r="CUE4" s="278"/>
      <c r="CUF4" s="278"/>
      <c r="CUG4" s="270"/>
      <c r="CUH4" s="270"/>
      <c r="CUI4" s="270"/>
      <c r="CUJ4" s="270"/>
      <c r="CUK4" s="270"/>
      <c r="CUL4" s="66"/>
      <c r="CUM4" s="66"/>
      <c r="CUN4" s="270"/>
      <c r="CUO4" s="66"/>
      <c r="CUP4" s="278"/>
      <c r="CUQ4" s="270"/>
      <c r="CUR4" s="66"/>
      <c r="CUS4" s="66"/>
      <c r="CUT4" s="66"/>
      <c r="CUU4" s="270"/>
      <c r="CUV4" s="270"/>
      <c r="CUW4" s="270"/>
      <c r="CUX4" s="66"/>
      <c r="CUY4" s="270"/>
      <c r="CUZ4" s="270"/>
      <c r="CVA4" s="66"/>
      <c r="CVB4" s="270"/>
      <c r="CVC4" s="270"/>
      <c r="CVD4" s="270"/>
      <c r="CVE4" s="270"/>
      <c r="CVF4" s="270"/>
      <c r="CVG4" s="270"/>
      <c r="CVH4" s="66"/>
      <c r="CVI4" s="271"/>
      <c r="CVJ4" s="271"/>
      <c r="CVK4" s="66"/>
      <c r="CVL4" s="66"/>
      <c r="CVM4" s="66"/>
      <c r="CVN4" s="66"/>
      <c r="CVO4" s="272"/>
      <c r="CVP4" s="272"/>
      <c r="CVQ4" s="273"/>
      <c r="CVR4" s="274"/>
      <c r="CVS4" s="275"/>
      <c r="CVT4" s="276"/>
      <c r="CVU4" s="277"/>
      <c r="CVV4" s="272"/>
      <c r="CVW4" s="277"/>
      <c r="CVX4" s="272"/>
      <c r="CVY4" s="272"/>
      <c r="CVZ4" s="66"/>
      <c r="CWA4" s="278"/>
      <c r="CWB4" s="278"/>
      <c r="CWC4" s="270"/>
      <c r="CWD4" s="270"/>
      <c r="CWE4" s="270"/>
      <c r="CWF4" s="270"/>
      <c r="CWG4" s="270"/>
      <c r="CWH4" s="66"/>
      <c r="CWI4" s="66"/>
      <c r="CWJ4" s="270"/>
      <c r="CWK4" s="66"/>
      <c r="CWL4" s="278"/>
      <c r="CWM4" s="270"/>
      <c r="CWN4" s="66"/>
      <c r="CWO4" s="66"/>
      <c r="CWP4" s="66"/>
      <c r="CWQ4" s="270"/>
      <c r="CWR4" s="270"/>
      <c r="CWS4" s="270"/>
      <c r="CWT4" s="66"/>
      <c r="CWU4" s="270"/>
      <c r="CWV4" s="270"/>
      <c r="CWW4" s="66"/>
      <c r="CWX4" s="270"/>
      <c r="CWY4" s="270"/>
      <c r="CWZ4" s="270"/>
      <c r="CXA4" s="270"/>
      <c r="CXB4" s="270"/>
      <c r="CXC4" s="270"/>
      <c r="CXD4" s="66"/>
      <c r="CXE4" s="271"/>
      <c r="CXF4" s="271"/>
      <c r="CXG4" s="66"/>
      <c r="CXH4" s="66"/>
      <c r="CXI4" s="66"/>
      <c r="CXJ4" s="66"/>
      <c r="CXK4" s="272"/>
      <c r="CXL4" s="272"/>
      <c r="CXM4" s="273"/>
      <c r="CXN4" s="274"/>
      <c r="CXO4" s="275"/>
      <c r="CXP4" s="276"/>
      <c r="CXQ4" s="277"/>
      <c r="CXR4" s="272"/>
      <c r="CXS4" s="277"/>
      <c r="CXT4" s="272"/>
      <c r="CXU4" s="272"/>
      <c r="CXV4" s="66"/>
      <c r="CXW4" s="278"/>
      <c r="CXX4" s="278"/>
      <c r="CXY4" s="270"/>
      <c r="CXZ4" s="270"/>
      <c r="CYA4" s="270"/>
      <c r="CYB4" s="270"/>
      <c r="CYC4" s="270"/>
      <c r="CYD4" s="66"/>
      <c r="CYE4" s="66"/>
      <c r="CYF4" s="270"/>
      <c r="CYG4" s="66"/>
      <c r="CYH4" s="278"/>
      <c r="CYI4" s="270"/>
      <c r="CYJ4" s="66"/>
      <c r="CYK4" s="66"/>
      <c r="CYL4" s="66"/>
      <c r="CYM4" s="270"/>
      <c r="CYN4" s="270"/>
      <c r="CYO4" s="270"/>
      <c r="CYP4" s="66"/>
      <c r="CYQ4" s="270"/>
      <c r="CYR4" s="270"/>
      <c r="CYS4" s="66"/>
      <c r="CYT4" s="270"/>
      <c r="CYU4" s="270"/>
      <c r="CYV4" s="270"/>
      <c r="CYW4" s="270"/>
      <c r="CYX4" s="270"/>
      <c r="CYY4" s="270"/>
      <c r="CYZ4" s="66"/>
      <c r="CZA4" s="271"/>
      <c r="CZB4" s="271"/>
      <c r="CZC4" s="66"/>
      <c r="CZD4" s="66"/>
      <c r="CZE4" s="66"/>
      <c r="CZF4" s="66"/>
      <c r="CZG4" s="272"/>
      <c r="CZH4" s="272"/>
      <c r="CZI4" s="273"/>
      <c r="CZJ4" s="274"/>
      <c r="CZK4" s="275"/>
      <c r="CZL4" s="276"/>
      <c r="CZM4" s="277"/>
      <c r="CZN4" s="272"/>
      <c r="CZO4" s="277"/>
      <c r="CZP4" s="272"/>
      <c r="CZQ4" s="272"/>
      <c r="CZR4" s="66"/>
      <c r="CZS4" s="278"/>
      <c r="CZT4" s="278"/>
      <c r="CZU4" s="270"/>
      <c r="CZV4" s="270"/>
      <c r="CZW4" s="270"/>
      <c r="CZX4" s="270"/>
      <c r="CZY4" s="270"/>
      <c r="CZZ4" s="66"/>
      <c r="DAA4" s="66"/>
      <c r="DAB4" s="270"/>
      <c r="DAC4" s="66"/>
      <c r="DAD4" s="278"/>
      <c r="DAE4" s="270"/>
      <c r="DAF4" s="66"/>
      <c r="DAG4" s="66"/>
      <c r="DAH4" s="66"/>
      <c r="DAI4" s="270"/>
      <c r="DAJ4" s="270"/>
      <c r="DAK4" s="270"/>
      <c r="DAL4" s="66"/>
      <c r="DAM4" s="270"/>
      <c r="DAN4" s="270"/>
      <c r="DAO4" s="66"/>
      <c r="DAP4" s="270"/>
      <c r="DAQ4" s="270"/>
      <c r="DAR4" s="270"/>
      <c r="DAS4" s="270"/>
      <c r="DAT4" s="270"/>
      <c r="DAU4" s="270"/>
      <c r="DAV4" s="66"/>
      <c r="DAW4" s="271"/>
      <c r="DAX4" s="271"/>
      <c r="DAY4" s="66"/>
      <c r="DAZ4" s="66"/>
      <c r="DBA4" s="66"/>
      <c r="DBB4" s="66"/>
      <c r="DBC4" s="272"/>
      <c r="DBD4" s="272"/>
      <c r="DBE4" s="273"/>
      <c r="DBF4" s="274"/>
      <c r="DBG4" s="275"/>
      <c r="DBH4" s="276"/>
      <c r="DBI4" s="277"/>
      <c r="DBJ4" s="272"/>
      <c r="DBK4" s="277"/>
      <c r="DBL4" s="272"/>
      <c r="DBM4" s="272"/>
      <c r="DBN4" s="66"/>
      <c r="DBO4" s="278"/>
      <c r="DBP4" s="278"/>
      <c r="DBQ4" s="270"/>
      <c r="DBR4" s="270"/>
      <c r="DBS4" s="270"/>
      <c r="DBT4" s="270"/>
      <c r="DBU4" s="270"/>
      <c r="DBV4" s="66"/>
      <c r="DBW4" s="66"/>
      <c r="DBX4" s="270"/>
      <c r="DBY4" s="66"/>
      <c r="DBZ4" s="278"/>
      <c r="DCA4" s="270"/>
      <c r="DCB4" s="66"/>
      <c r="DCC4" s="66"/>
      <c r="DCD4" s="66"/>
      <c r="DCE4" s="270"/>
      <c r="DCF4" s="270"/>
      <c r="DCG4" s="270"/>
      <c r="DCH4" s="66"/>
      <c r="DCI4" s="270"/>
      <c r="DCJ4" s="270"/>
      <c r="DCK4" s="66"/>
      <c r="DCL4" s="270"/>
      <c r="DCM4" s="270"/>
      <c r="DCN4" s="270"/>
      <c r="DCO4" s="270"/>
      <c r="DCP4" s="270"/>
      <c r="DCQ4" s="270"/>
      <c r="DCR4" s="66"/>
      <c r="DCS4" s="271"/>
      <c r="DCT4" s="271"/>
      <c r="DCU4" s="66"/>
      <c r="DCV4" s="66"/>
      <c r="DCW4" s="66"/>
      <c r="DCX4" s="66"/>
      <c r="DCY4" s="272"/>
      <c r="DCZ4" s="272"/>
      <c r="DDA4" s="273"/>
      <c r="DDB4" s="274"/>
      <c r="DDC4" s="275"/>
      <c r="DDD4" s="276"/>
      <c r="DDE4" s="277"/>
      <c r="DDF4" s="272"/>
      <c r="DDG4" s="277"/>
      <c r="DDH4" s="272"/>
      <c r="DDI4" s="272"/>
      <c r="DDJ4" s="66"/>
      <c r="DDK4" s="278"/>
      <c r="DDL4" s="278"/>
      <c r="DDM4" s="270"/>
      <c r="DDN4" s="270"/>
      <c r="DDO4" s="270"/>
      <c r="DDP4" s="270"/>
      <c r="DDQ4" s="270"/>
      <c r="DDR4" s="66"/>
      <c r="DDS4" s="66"/>
      <c r="DDT4" s="270"/>
      <c r="DDU4" s="66"/>
      <c r="DDV4" s="278"/>
      <c r="DDW4" s="270"/>
      <c r="DDX4" s="66"/>
      <c r="DDY4" s="66"/>
      <c r="DDZ4" s="66"/>
      <c r="DEA4" s="270"/>
      <c r="DEB4" s="270"/>
      <c r="DEC4" s="270"/>
      <c r="DED4" s="66"/>
      <c r="DEE4" s="270"/>
      <c r="DEF4" s="270"/>
      <c r="DEG4" s="66"/>
      <c r="DEH4" s="270"/>
      <c r="DEI4" s="270"/>
      <c r="DEJ4" s="270"/>
      <c r="DEK4" s="270"/>
      <c r="DEL4" s="270"/>
      <c r="DEM4" s="270"/>
      <c r="DEN4" s="66"/>
      <c r="DEO4" s="271"/>
      <c r="DEP4" s="271"/>
      <c r="DEQ4" s="66"/>
      <c r="DER4" s="66"/>
      <c r="DES4" s="66"/>
      <c r="DET4" s="66"/>
      <c r="DEU4" s="272"/>
      <c r="DEV4" s="272"/>
      <c r="DEW4" s="273"/>
      <c r="DEX4" s="274"/>
      <c r="DEY4" s="275"/>
      <c r="DEZ4" s="276"/>
      <c r="DFA4" s="277"/>
      <c r="DFB4" s="272"/>
      <c r="DFC4" s="277"/>
      <c r="DFD4" s="272"/>
      <c r="DFE4" s="272"/>
      <c r="DFF4" s="66"/>
      <c r="DFG4" s="278"/>
      <c r="DFH4" s="278"/>
      <c r="DFI4" s="270"/>
      <c r="DFJ4" s="270"/>
      <c r="DFK4" s="270"/>
      <c r="DFL4" s="270"/>
      <c r="DFM4" s="270"/>
      <c r="DFN4" s="66"/>
      <c r="DFO4" s="66"/>
      <c r="DFP4" s="270"/>
      <c r="DFQ4" s="66"/>
      <c r="DFR4" s="278"/>
      <c r="DFS4" s="270"/>
      <c r="DFT4" s="66"/>
      <c r="DFU4" s="66"/>
      <c r="DFV4" s="66"/>
      <c r="DFW4" s="270"/>
      <c r="DFX4" s="270"/>
      <c r="DFY4" s="270"/>
      <c r="DFZ4" s="66"/>
      <c r="DGA4" s="270"/>
      <c r="DGB4" s="270"/>
      <c r="DGC4" s="66"/>
      <c r="DGD4" s="270"/>
      <c r="DGE4" s="270"/>
      <c r="DGF4" s="270"/>
      <c r="DGG4" s="270"/>
      <c r="DGH4" s="270"/>
      <c r="DGI4" s="270"/>
      <c r="DGJ4" s="66"/>
      <c r="DGK4" s="271"/>
      <c r="DGL4" s="271"/>
      <c r="DGM4" s="66"/>
      <c r="DGN4" s="66"/>
      <c r="DGO4" s="66"/>
      <c r="DGP4" s="66"/>
      <c r="DGQ4" s="272"/>
      <c r="DGR4" s="272"/>
      <c r="DGS4" s="273"/>
      <c r="DGT4" s="274"/>
      <c r="DGU4" s="275"/>
      <c r="DGV4" s="276"/>
      <c r="DGW4" s="277"/>
      <c r="DGX4" s="272"/>
      <c r="DGY4" s="277"/>
      <c r="DGZ4" s="272"/>
      <c r="DHA4" s="272"/>
      <c r="DHB4" s="66"/>
      <c r="DHC4" s="278"/>
      <c r="DHD4" s="278"/>
      <c r="DHE4" s="270"/>
      <c r="DHF4" s="270"/>
      <c r="DHG4" s="270"/>
      <c r="DHH4" s="270"/>
      <c r="DHI4" s="270"/>
      <c r="DHJ4" s="66"/>
      <c r="DHK4" s="66"/>
      <c r="DHL4" s="270"/>
      <c r="DHM4" s="66"/>
      <c r="DHN4" s="278"/>
      <c r="DHO4" s="270"/>
      <c r="DHP4" s="66"/>
      <c r="DHQ4" s="66"/>
      <c r="DHR4" s="66"/>
      <c r="DHS4" s="270"/>
      <c r="DHT4" s="270"/>
      <c r="DHU4" s="270"/>
      <c r="DHV4" s="66"/>
      <c r="DHW4" s="270"/>
      <c r="DHX4" s="270"/>
      <c r="DHY4" s="66"/>
      <c r="DHZ4" s="270"/>
      <c r="DIA4" s="270"/>
      <c r="DIB4" s="270"/>
      <c r="DIC4" s="270"/>
      <c r="DID4" s="270"/>
      <c r="DIE4" s="270"/>
      <c r="DIF4" s="66"/>
      <c r="DIG4" s="271"/>
      <c r="DIH4" s="271"/>
      <c r="DII4" s="66"/>
      <c r="DIJ4" s="66"/>
      <c r="DIK4" s="66"/>
      <c r="DIL4" s="66"/>
      <c r="DIM4" s="272"/>
      <c r="DIN4" s="272"/>
      <c r="DIO4" s="273"/>
      <c r="DIP4" s="274"/>
      <c r="DIQ4" s="275"/>
      <c r="DIR4" s="276"/>
      <c r="DIS4" s="277"/>
      <c r="DIT4" s="272"/>
      <c r="DIU4" s="277"/>
      <c r="DIV4" s="272"/>
      <c r="DIW4" s="272"/>
      <c r="DIX4" s="66"/>
      <c r="DIY4" s="278"/>
      <c r="DIZ4" s="278"/>
      <c r="DJA4" s="270"/>
      <c r="DJB4" s="270"/>
      <c r="DJC4" s="270"/>
      <c r="DJD4" s="270"/>
      <c r="DJE4" s="270"/>
      <c r="DJF4" s="66"/>
      <c r="DJG4" s="66"/>
      <c r="DJH4" s="270"/>
      <c r="DJI4" s="66"/>
      <c r="DJJ4" s="278"/>
      <c r="DJK4" s="270"/>
      <c r="DJL4" s="66"/>
      <c r="DJM4" s="66"/>
      <c r="DJN4" s="66"/>
      <c r="DJO4" s="270"/>
      <c r="DJP4" s="270"/>
      <c r="DJQ4" s="270"/>
      <c r="DJR4" s="66"/>
      <c r="DJS4" s="270"/>
      <c r="DJT4" s="270"/>
      <c r="DJU4" s="66"/>
      <c r="DJV4" s="270"/>
      <c r="DJW4" s="270"/>
      <c r="DJX4" s="270"/>
      <c r="DJY4" s="270"/>
      <c r="DJZ4" s="270"/>
      <c r="DKA4" s="270"/>
      <c r="DKB4" s="66"/>
      <c r="DKC4" s="271"/>
      <c r="DKD4" s="271"/>
      <c r="DKE4" s="66"/>
      <c r="DKF4" s="66"/>
      <c r="DKG4" s="66"/>
      <c r="DKH4" s="66"/>
      <c r="DKI4" s="272"/>
      <c r="DKJ4" s="272"/>
      <c r="DKK4" s="273"/>
      <c r="DKL4" s="274"/>
      <c r="DKM4" s="275"/>
      <c r="DKN4" s="276"/>
      <c r="DKO4" s="277"/>
      <c r="DKP4" s="272"/>
      <c r="DKQ4" s="277"/>
      <c r="DKR4" s="272"/>
      <c r="DKS4" s="272"/>
      <c r="DKT4" s="66"/>
      <c r="DKU4" s="278"/>
      <c r="DKV4" s="278"/>
      <c r="DKW4" s="270"/>
      <c r="DKX4" s="270"/>
      <c r="DKY4" s="270"/>
      <c r="DKZ4" s="270"/>
      <c r="DLA4" s="270"/>
      <c r="DLB4" s="66"/>
      <c r="DLC4" s="66"/>
      <c r="DLD4" s="270"/>
      <c r="DLE4" s="66"/>
      <c r="DLF4" s="278"/>
      <c r="DLG4" s="270"/>
      <c r="DLH4" s="66"/>
      <c r="DLI4" s="66"/>
      <c r="DLJ4" s="66"/>
      <c r="DLK4" s="270"/>
      <c r="DLL4" s="270"/>
      <c r="DLM4" s="270"/>
      <c r="DLN4" s="66"/>
      <c r="DLO4" s="270"/>
      <c r="DLP4" s="270"/>
      <c r="DLQ4" s="66"/>
      <c r="DLR4" s="270"/>
      <c r="DLS4" s="270"/>
      <c r="DLT4" s="270"/>
      <c r="DLU4" s="270"/>
      <c r="DLV4" s="270"/>
      <c r="DLW4" s="270"/>
      <c r="DLX4" s="66"/>
      <c r="DLY4" s="271"/>
      <c r="DLZ4" s="271"/>
      <c r="DMA4" s="66"/>
      <c r="DMB4" s="66"/>
      <c r="DMC4" s="66"/>
      <c r="DMD4" s="66"/>
      <c r="DME4" s="272"/>
      <c r="DMF4" s="272"/>
      <c r="DMG4" s="273"/>
      <c r="DMH4" s="274"/>
      <c r="DMI4" s="275"/>
      <c r="DMJ4" s="276"/>
      <c r="DMK4" s="277"/>
      <c r="DML4" s="272"/>
      <c r="DMM4" s="277"/>
      <c r="DMN4" s="272"/>
      <c r="DMO4" s="272"/>
      <c r="DMP4" s="66"/>
      <c r="DMQ4" s="278"/>
      <c r="DMR4" s="278"/>
      <c r="DMS4" s="270"/>
      <c r="DMT4" s="270"/>
      <c r="DMU4" s="270"/>
      <c r="DMV4" s="270"/>
      <c r="DMW4" s="270"/>
      <c r="DMX4" s="66"/>
      <c r="DMY4" s="66"/>
      <c r="DMZ4" s="270"/>
      <c r="DNA4" s="66"/>
      <c r="DNB4" s="278"/>
      <c r="DNC4" s="270"/>
      <c r="DND4" s="66"/>
      <c r="DNE4" s="66"/>
      <c r="DNF4" s="66"/>
      <c r="DNG4" s="270"/>
      <c r="DNH4" s="270"/>
      <c r="DNI4" s="270"/>
      <c r="DNJ4" s="66"/>
      <c r="DNK4" s="270"/>
      <c r="DNL4" s="270"/>
      <c r="DNM4" s="66"/>
      <c r="DNN4" s="270"/>
      <c r="DNO4" s="270"/>
      <c r="DNP4" s="270"/>
      <c r="DNQ4" s="270"/>
      <c r="DNR4" s="270"/>
      <c r="DNS4" s="270"/>
      <c r="DNT4" s="66"/>
      <c r="DNU4" s="271"/>
      <c r="DNV4" s="271"/>
      <c r="DNW4" s="66"/>
      <c r="DNX4" s="66"/>
      <c r="DNY4" s="66"/>
      <c r="DNZ4" s="66"/>
      <c r="DOA4" s="272"/>
      <c r="DOB4" s="272"/>
      <c r="DOC4" s="273"/>
      <c r="DOD4" s="274"/>
      <c r="DOE4" s="275"/>
      <c r="DOF4" s="276"/>
      <c r="DOG4" s="277"/>
      <c r="DOH4" s="272"/>
      <c r="DOI4" s="277"/>
      <c r="DOJ4" s="272"/>
      <c r="DOK4" s="272"/>
      <c r="DOL4" s="66"/>
      <c r="DOM4" s="278"/>
      <c r="DON4" s="278"/>
      <c r="DOO4" s="270"/>
      <c r="DOP4" s="270"/>
      <c r="DOQ4" s="270"/>
      <c r="DOR4" s="270"/>
      <c r="DOS4" s="270"/>
      <c r="DOT4" s="66"/>
      <c r="DOU4" s="66"/>
      <c r="DOV4" s="270"/>
      <c r="DOW4" s="66"/>
      <c r="DOX4" s="278"/>
      <c r="DOY4" s="270"/>
      <c r="DOZ4" s="66"/>
      <c r="DPA4" s="66"/>
      <c r="DPB4" s="66"/>
      <c r="DPC4" s="270"/>
      <c r="DPD4" s="270"/>
      <c r="DPE4" s="270"/>
      <c r="DPF4" s="66"/>
      <c r="DPG4" s="270"/>
      <c r="DPH4" s="270"/>
      <c r="DPI4" s="66"/>
      <c r="DPJ4" s="270"/>
      <c r="DPK4" s="270"/>
      <c r="DPL4" s="270"/>
      <c r="DPM4" s="270"/>
      <c r="DPN4" s="270"/>
      <c r="DPO4" s="270"/>
      <c r="DPP4" s="66"/>
      <c r="DPQ4" s="271"/>
      <c r="DPR4" s="271"/>
      <c r="DPS4" s="66"/>
      <c r="DPT4" s="66"/>
      <c r="DPU4" s="66"/>
      <c r="DPV4" s="66"/>
      <c r="DPW4" s="272"/>
      <c r="DPX4" s="272"/>
      <c r="DPY4" s="273"/>
      <c r="DPZ4" s="274"/>
      <c r="DQA4" s="275"/>
      <c r="DQB4" s="276"/>
      <c r="DQC4" s="277"/>
      <c r="DQD4" s="272"/>
      <c r="DQE4" s="277"/>
      <c r="DQF4" s="272"/>
      <c r="DQG4" s="272"/>
      <c r="DQH4" s="66"/>
      <c r="DQI4" s="278"/>
      <c r="DQJ4" s="278"/>
      <c r="DQK4" s="270"/>
      <c r="DQL4" s="270"/>
      <c r="DQM4" s="270"/>
      <c r="DQN4" s="270"/>
      <c r="DQO4" s="270"/>
      <c r="DQP4" s="66"/>
      <c r="DQQ4" s="66"/>
      <c r="DQR4" s="270"/>
      <c r="DQS4" s="66"/>
      <c r="DQT4" s="278"/>
      <c r="DQU4" s="270"/>
      <c r="DQV4" s="66"/>
      <c r="DQW4" s="66"/>
      <c r="DQX4" s="66"/>
      <c r="DQY4" s="270"/>
      <c r="DQZ4" s="270"/>
      <c r="DRA4" s="270"/>
      <c r="DRB4" s="66"/>
      <c r="DRC4" s="270"/>
      <c r="DRD4" s="270"/>
      <c r="DRE4" s="66"/>
      <c r="DRF4" s="270"/>
      <c r="DRG4" s="270"/>
      <c r="DRH4" s="270"/>
      <c r="DRI4" s="270"/>
      <c r="DRJ4" s="270"/>
      <c r="DRK4" s="270"/>
      <c r="DRL4" s="66"/>
      <c r="DRM4" s="271"/>
      <c r="DRN4" s="271"/>
      <c r="DRO4" s="66"/>
      <c r="DRP4" s="66"/>
      <c r="DRQ4" s="66"/>
      <c r="DRR4" s="66"/>
      <c r="DRS4" s="272"/>
      <c r="DRT4" s="272"/>
      <c r="DRU4" s="273"/>
      <c r="DRV4" s="274"/>
      <c r="DRW4" s="275"/>
      <c r="DRX4" s="276"/>
      <c r="DRY4" s="277"/>
      <c r="DRZ4" s="272"/>
      <c r="DSA4" s="277"/>
      <c r="DSB4" s="272"/>
      <c r="DSC4" s="272"/>
      <c r="DSD4" s="66"/>
      <c r="DSE4" s="278"/>
      <c r="DSF4" s="278"/>
      <c r="DSG4" s="270"/>
      <c r="DSH4" s="270"/>
      <c r="DSI4" s="270"/>
      <c r="DSJ4" s="270"/>
      <c r="DSK4" s="270"/>
      <c r="DSL4" s="66"/>
      <c r="DSM4" s="66"/>
      <c r="DSN4" s="270"/>
      <c r="DSO4" s="66"/>
      <c r="DSP4" s="278"/>
      <c r="DSQ4" s="270"/>
      <c r="DSR4" s="66"/>
      <c r="DSS4" s="66"/>
      <c r="DST4" s="66"/>
      <c r="DSU4" s="270"/>
      <c r="DSV4" s="270"/>
      <c r="DSW4" s="270"/>
      <c r="DSX4" s="66"/>
      <c r="DSY4" s="270"/>
      <c r="DSZ4" s="270"/>
      <c r="DTA4" s="66"/>
      <c r="DTB4" s="270"/>
      <c r="DTC4" s="270"/>
      <c r="DTD4" s="270"/>
      <c r="DTE4" s="270"/>
      <c r="DTF4" s="270"/>
      <c r="DTG4" s="270"/>
      <c r="DTH4" s="66"/>
      <c r="DTI4" s="271"/>
      <c r="DTJ4" s="271"/>
      <c r="DTK4" s="66"/>
      <c r="DTL4" s="66"/>
      <c r="DTM4" s="66"/>
      <c r="DTN4" s="66"/>
      <c r="DTO4" s="272"/>
      <c r="DTP4" s="272"/>
      <c r="DTQ4" s="273"/>
      <c r="DTR4" s="274"/>
      <c r="DTS4" s="275"/>
      <c r="DTT4" s="276"/>
      <c r="DTU4" s="277"/>
      <c r="DTV4" s="272"/>
      <c r="DTW4" s="277"/>
      <c r="DTX4" s="272"/>
      <c r="DTY4" s="272"/>
      <c r="DTZ4" s="66"/>
      <c r="DUA4" s="278"/>
      <c r="DUB4" s="278"/>
      <c r="DUC4" s="270"/>
      <c r="DUD4" s="270"/>
      <c r="DUE4" s="270"/>
      <c r="DUF4" s="270"/>
      <c r="DUG4" s="270"/>
      <c r="DUH4" s="66"/>
      <c r="DUI4" s="66"/>
      <c r="DUJ4" s="270"/>
      <c r="DUK4" s="66"/>
      <c r="DUL4" s="278"/>
      <c r="DUM4" s="270"/>
      <c r="DUN4" s="66"/>
      <c r="DUO4" s="66"/>
      <c r="DUP4" s="66"/>
      <c r="DUQ4" s="270"/>
      <c r="DUR4" s="270"/>
      <c r="DUS4" s="270"/>
      <c r="DUT4" s="66"/>
      <c r="DUU4" s="270"/>
      <c r="DUV4" s="270"/>
      <c r="DUW4" s="66"/>
      <c r="DUX4" s="270"/>
      <c r="DUY4" s="270"/>
      <c r="DUZ4" s="270"/>
      <c r="DVA4" s="270"/>
      <c r="DVB4" s="270"/>
      <c r="DVC4" s="270"/>
      <c r="DVD4" s="66"/>
      <c r="DVE4" s="271"/>
      <c r="DVF4" s="271"/>
      <c r="DVG4" s="66"/>
      <c r="DVH4" s="66"/>
      <c r="DVI4" s="66"/>
      <c r="DVJ4" s="66"/>
      <c r="DVK4" s="272"/>
      <c r="DVL4" s="272"/>
      <c r="DVM4" s="273"/>
      <c r="DVN4" s="274"/>
      <c r="DVO4" s="275"/>
      <c r="DVP4" s="276"/>
      <c r="DVQ4" s="277"/>
      <c r="DVR4" s="272"/>
      <c r="DVS4" s="277"/>
      <c r="DVT4" s="272"/>
      <c r="DVU4" s="272"/>
      <c r="DVV4" s="66"/>
      <c r="DVW4" s="278"/>
      <c r="DVX4" s="278"/>
      <c r="DVY4" s="270"/>
      <c r="DVZ4" s="270"/>
      <c r="DWA4" s="270"/>
      <c r="DWB4" s="270"/>
      <c r="DWC4" s="270"/>
      <c r="DWD4" s="66"/>
      <c r="DWE4" s="66"/>
      <c r="DWF4" s="270"/>
      <c r="DWG4" s="66"/>
      <c r="DWH4" s="278"/>
      <c r="DWI4" s="270"/>
      <c r="DWJ4" s="66"/>
      <c r="DWK4" s="66"/>
      <c r="DWL4" s="66"/>
      <c r="DWM4" s="270"/>
      <c r="DWN4" s="270"/>
      <c r="DWO4" s="270"/>
      <c r="DWP4" s="66"/>
      <c r="DWQ4" s="270"/>
      <c r="DWR4" s="270"/>
      <c r="DWS4" s="66"/>
      <c r="DWT4" s="270"/>
      <c r="DWU4" s="270"/>
      <c r="DWV4" s="270"/>
      <c r="DWW4" s="270"/>
      <c r="DWX4" s="270"/>
      <c r="DWY4" s="270"/>
      <c r="DWZ4" s="66"/>
      <c r="DXA4" s="271"/>
      <c r="DXB4" s="271"/>
      <c r="DXC4" s="66"/>
      <c r="DXD4" s="66"/>
      <c r="DXE4" s="66"/>
      <c r="DXF4" s="66"/>
      <c r="DXG4" s="272"/>
      <c r="DXH4" s="272"/>
      <c r="DXI4" s="273"/>
      <c r="DXJ4" s="274"/>
      <c r="DXK4" s="275"/>
      <c r="DXL4" s="276"/>
      <c r="DXM4" s="277"/>
      <c r="DXN4" s="272"/>
      <c r="DXO4" s="277"/>
      <c r="DXP4" s="272"/>
      <c r="DXQ4" s="272"/>
      <c r="DXR4" s="66"/>
      <c r="DXS4" s="278"/>
      <c r="DXT4" s="278"/>
      <c r="DXU4" s="270"/>
      <c r="DXV4" s="270"/>
      <c r="DXW4" s="270"/>
      <c r="DXX4" s="270"/>
      <c r="DXY4" s="270"/>
      <c r="DXZ4" s="66"/>
      <c r="DYA4" s="66"/>
      <c r="DYB4" s="270"/>
      <c r="DYC4" s="66"/>
      <c r="DYD4" s="278"/>
      <c r="DYE4" s="270"/>
      <c r="DYF4" s="66"/>
      <c r="DYG4" s="66"/>
      <c r="DYH4" s="66"/>
      <c r="DYI4" s="270"/>
      <c r="DYJ4" s="270"/>
      <c r="DYK4" s="270"/>
      <c r="DYL4" s="66"/>
      <c r="DYM4" s="270"/>
      <c r="DYN4" s="270"/>
      <c r="DYO4" s="66"/>
      <c r="DYP4" s="270"/>
      <c r="DYQ4" s="270"/>
      <c r="DYR4" s="270"/>
      <c r="DYS4" s="270"/>
      <c r="DYT4" s="270"/>
      <c r="DYU4" s="270"/>
      <c r="DYV4" s="66"/>
      <c r="DYW4" s="271"/>
      <c r="DYX4" s="271"/>
      <c r="DYY4" s="66"/>
      <c r="DYZ4" s="66"/>
      <c r="DZA4" s="66"/>
      <c r="DZB4" s="66"/>
      <c r="DZC4" s="272"/>
      <c r="DZD4" s="272"/>
      <c r="DZE4" s="273"/>
      <c r="DZF4" s="274"/>
      <c r="DZG4" s="275"/>
      <c r="DZH4" s="276"/>
      <c r="DZI4" s="277"/>
      <c r="DZJ4" s="272"/>
      <c r="DZK4" s="277"/>
      <c r="DZL4" s="272"/>
      <c r="DZM4" s="272"/>
      <c r="DZN4" s="66"/>
      <c r="DZO4" s="278"/>
      <c r="DZP4" s="278"/>
      <c r="DZQ4" s="270"/>
      <c r="DZR4" s="270"/>
      <c r="DZS4" s="270"/>
      <c r="DZT4" s="270"/>
      <c r="DZU4" s="270"/>
      <c r="DZV4" s="66"/>
      <c r="DZW4" s="66"/>
      <c r="DZX4" s="270"/>
      <c r="DZY4" s="66"/>
      <c r="DZZ4" s="278"/>
      <c r="EAA4" s="270"/>
      <c r="EAB4" s="66"/>
      <c r="EAC4" s="66"/>
      <c r="EAD4" s="66"/>
      <c r="EAE4" s="270"/>
      <c r="EAF4" s="270"/>
      <c r="EAG4" s="270"/>
      <c r="EAH4" s="66"/>
      <c r="EAI4" s="270"/>
      <c r="EAJ4" s="270"/>
      <c r="EAK4" s="66"/>
      <c r="EAL4" s="270"/>
      <c r="EAM4" s="270"/>
      <c r="EAN4" s="270"/>
      <c r="EAO4" s="270"/>
      <c r="EAP4" s="270"/>
      <c r="EAQ4" s="270"/>
      <c r="EAR4" s="66"/>
      <c r="EAS4" s="271"/>
      <c r="EAT4" s="271"/>
      <c r="EAU4" s="66"/>
      <c r="EAV4" s="66"/>
      <c r="EAW4" s="66"/>
      <c r="EAX4" s="66"/>
      <c r="EAY4" s="272"/>
      <c r="EAZ4" s="272"/>
      <c r="EBA4" s="273"/>
      <c r="EBB4" s="274"/>
      <c r="EBC4" s="275"/>
      <c r="EBD4" s="276"/>
      <c r="EBE4" s="277"/>
      <c r="EBF4" s="272"/>
      <c r="EBG4" s="277"/>
      <c r="EBH4" s="272"/>
      <c r="EBI4" s="272"/>
      <c r="EBJ4" s="66"/>
      <c r="EBK4" s="278"/>
      <c r="EBL4" s="278"/>
      <c r="EBM4" s="270"/>
      <c r="EBN4" s="270"/>
      <c r="EBO4" s="270"/>
      <c r="EBP4" s="270"/>
      <c r="EBQ4" s="270"/>
      <c r="EBR4" s="66"/>
      <c r="EBS4" s="66"/>
      <c r="EBT4" s="270"/>
      <c r="EBU4" s="66"/>
      <c r="EBV4" s="278"/>
      <c r="EBW4" s="270"/>
      <c r="EBX4" s="66"/>
      <c r="EBY4" s="66"/>
      <c r="EBZ4" s="66"/>
      <c r="ECA4" s="270"/>
      <c r="ECB4" s="270"/>
      <c r="ECC4" s="270"/>
      <c r="ECD4" s="66"/>
      <c r="ECE4" s="270"/>
      <c r="ECF4" s="270"/>
      <c r="ECG4" s="66"/>
      <c r="ECH4" s="270"/>
      <c r="ECI4" s="270"/>
      <c r="ECJ4" s="270"/>
      <c r="ECK4" s="270"/>
      <c r="ECL4" s="270"/>
      <c r="ECM4" s="270"/>
      <c r="ECN4" s="66"/>
      <c r="ECO4" s="271"/>
      <c r="ECP4" s="271"/>
      <c r="ECQ4" s="66"/>
      <c r="ECR4" s="66"/>
      <c r="ECS4" s="66"/>
      <c r="ECT4" s="66"/>
      <c r="ECU4" s="272"/>
      <c r="ECV4" s="272"/>
      <c r="ECW4" s="273"/>
      <c r="ECX4" s="274"/>
      <c r="ECY4" s="275"/>
      <c r="ECZ4" s="276"/>
      <c r="EDA4" s="277"/>
      <c r="EDB4" s="272"/>
      <c r="EDC4" s="277"/>
      <c r="EDD4" s="272"/>
      <c r="EDE4" s="272"/>
      <c r="EDF4" s="66"/>
      <c r="EDG4" s="278"/>
      <c r="EDH4" s="278"/>
      <c r="EDI4" s="270"/>
      <c r="EDJ4" s="270"/>
      <c r="EDK4" s="270"/>
      <c r="EDL4" s="270"/>
      <c r="EDM4" s="270"/>
      <c r="EDN4" s="66"/>
      <c r="EDO4" s="66"/>
      <c r="EDP4" s="270"/>
      <c r="EDQ4" s="66"/>
      <c r="EDR4" s="278"/>
      <c r="EDS4" s="270"/>
      <c r="EDT4" s="66"/>
      <c r="EDU4" s="66"/>
      <c r="EDV4" s="66"/>
      <c r="EDW4" s="270"/>
      <c r="EDX4" s="270"/>
      <c r="EDY4" s="270"/>
      <c r="EDZ4" s="66"/>
      <c r="EEA4" s="270"/>
      <c r="EEB4" s="270"/>
      <c r="EEC4" s="66"/>
      <c r="EED4" s="270"/>
      <c r="EEE4" s="270"/>
      <c r="EEF4" s="270"/>
      <c r="EEG4" s="270"/>
      <c r="EEH4" s="270"/>
      <c r="EEI4" s="270"/>
      <c r="EEJ4" s="66"/>
      <c r="EEK4" s="271"/>
      <c r="EEL4" s="271"/>
      <c r="EEM4" s="66"/>
      <c r="EEN4" s="66"/>
      <c r="EEO4" s="66"/>
      <c r="EEP4" s="66"/>
      <c r="EEQ4" s="272"/>
      <c r="EER4" s="272"/>
      <c r="EES4" s="273"/>
      <c r="EET4" s="274"/>
      <c r="EEU4" s="275"/>
      <c r="EEV4" s="276"/>
      <c r="EEW4" s="277"/>
      <c r="EEX4" s="272"/>
      <c r="EEY4" s="277"/>
      <c r="EEZ4" s="272"/>
      <c r="EFA4" s="272"/>
      <c r="EFB4" s="66"/>
      <c r="EFC4" s="278"/>
      <c r="EFD4" s="278"/>
      <c r="EFE4" s="270"/>
      <c r="EFF4" s="270"/>
      <c r="EFG4" s="270"/>
      <c r="EFH4" s="270"/>
      <c r="EFI4" s="270"/>
      <c r="EFJ4" s="66"/>
      <c r="EFK4" s="66"/>
      <c r="EFL4" s="270"/>
      <c r="EFM4" s="66"/>
      <c r="EFN4" s="278"/>
      <c r="EFO4" s="270"/>
      <c r="EFP4" s="66"/>
      <c r="EFQ4" s="66"/>
      <c r="EFR4" s="66"/>
      <c r="EFS4" s="270"/>
      <c r="EFT4" s="270"/>
      <c r="EFU4" s="270"/>
      <c r="EFV4" s="66"/>
      <c r="EFW4" s="270"/>
      <c r="EFX4" s="270"/>
      <c r="EFY4" s="66"/>
      <c r="EFZ4" s="270"/>
      <c r="EGA4" s="270"/>
      <c r="EGB4" s="270"/>
      <c r="EGC4" s="270"/>
      <c r="EGD4" s="270"/>
      <c r="EGE4" s="270"/>
      <c r="EGF4" s="66"/>
      <c r="EGG4" s="271"/>
      <c r="EGH4" s="271"/>
      <c r="EGI4" s="66"/>
      <c r="EGJ4" s="66"/>
      <c r="EGK4" s="66"/>
      <c r="EGL4" s="66"/>
      <c r="EGM4" s="272"/>
      <c r="EGN4" s="272"/>
      <c r="EGO4" s="273"/>
      <c r="EGP4" s="274"/>
      <c r="EGQ4" s="275"/>
      <c r="EGR4" s="276"/>
      <c r="EGS4" s="277"/>
      <c r="EGT4" s="272"/>
      <c r="EGU4" s="277"/>
      <c r="EGV4" s="272"/>
      <c r="EGW4" s="272"/>
      <c r="EGX4" s="66"/>
      <c r="EGY4" s="278"/>
      <c r="EGZ4" s="278"/>
      <c r="EHA4" s="270"/>
      <c r="EHB4" s="270"/>
      <c r="EHC4" s="270"/>
      <c r="EHD4" s="270"/>
      <c r="EHE4" s="270"/>
      <c r="EHF4" s="66"/>
      <c r="EHG4" s="66"/>
      <c r="EHH4" s="270"/>
      <c r="EHI4" s="66"/>
      <c r="EHJ4" s="278"/>
      <c r="EHK4" s="270"/>
      <c r="EHL4" s="66"/>
      <c r="EHM4" s="66"/>
      <c r="EHN4" s="66"/>
      <c r="EHO4" s="270"/>
      <c r="EHP4" s="270"/>
      <c r="EHQ4" s="270"/>
      <c r="EHR4" s="66"/>
      <c r="EHS4" s="270"/>
      <c r="EHT4" s="270"/>
      <c r="EHU4" s="66"/>
      <c r="EHV4" s="270"/>
      <c r="EHW4" s="270"/>
      <c r="EHX4" s="270"/>
      <c r="EHY4" s="270"/>
      <c r="EHZ4" s="270"/>
      <c r="EIA4" s="270"/>
      <c r="EIB4" s="66"/>
      <c r="EIC4" s="271"/>
      <c r="EID4" s="271"/>
      <c r="EIE4" s="66"/>
      <c r="EIF4" s="66"/>
      <c r="EIG4" s="66"/>
      <c r="EIH4" s="66"/>
      <c r="EII4" s="272"/>
      <c r="EIJ4" s="272"/>
      <c r="EIK4" s="273"/>
      <c r="EIL4" s="274"/>
      <c r="EIM4" s="275"/>
      <c r="EIN4" s="276"/>
      <c r="EIO4" s="277"/>
      <c r="EIP4" s="272"/>
      <c r="EIQ4" s="277"/>
      <c r="EIR4" s="272"/>
      <c r="EIS4" s="272"/>
      <c r="EIT4" s="66"/>
      <c r="EIU4" s="278"/>
      <c r="EIV4" s="278"/>
      <c r="EIW4" s="270"/>
      <c r="EIX4" s="270"/>
      <c r="EIY4" s="270"/>
      <c r="EIZ4" s="270"/>
      <c r="EJA4" s="270"/>
      <c r="EJB4" s="66"/>
      <c r="EJC4" s="66"/>
      <c r="EJD4" s="270"/>
      <c r="EJE4" s="66"/>
      <c r="EJF4" s="278"/>
      <c r="EJG4" s="270"/>
      <c r="EJH4" s="66"/>
      <c r="EJI4" s="66"/>
      <c r="EJJ4" s="66"/>
      <c r="EJK4" s="270"/>
      <c r="EJL4" s="270"/>
      <c r="EJM4" s="270"/>
      <c r="EJN4" s="66"/>
      <c r="EJO4" s="270"/>
      <c r="EJP4" s="270"/>
      <c r="EJQ4" s="66"/>
      <c r="EJR4" s="270"/>
      <c r="EJS4" s="270"/>
      <c r="EJT4" s="270"/>
      <c r="EJU4" s="270"/>
      <c r="EJV4" s="270"/>
      <c r="EJW4" s="270"/>
      <c r="EJX4" s="66"/>
      <c r="EJY4" s="271"/>
      <c r="EJZ4" s="271"/>
      <c r="EKA4" s="66"/>
      <c r="EKB4" s="66"/>
      <c r="EKC4" s="66"/>
      <c r="EKD4" s="66"/>
      <c r="EKE4" s="272"/>
      <c r="EKF4" s="272"/>
      <c r="EKG4" s="273"/>
      <c r="EKH4" s="274"/>
      <c r="EKI4" s="275"/>
      <c r="EKJ4" s="276"/>
      <c r="EKK4" s="277"/>
      <c r="EKL4" s="272"/>
      <c r="EKM4" s="277"/>
      <c r="EKN4" s="272"/>
      <c r="EKO4" s="272"/>
      <c r="EKP4" s="66"/>
      <c r="EKQ4" s="278"/>
      <c r="EKR4" s="278"/>
      <c r="EKS4" s="270"/>
      <c r="EKT4" s="270"/>
      <c r="EKU4" s="270"/>
      <c r="EKV4" s="270"/>
      <c r="EKW4" s="270"/>
      <c r="EKX4" s="66"/>
      <c r="EKY4" s="66"/>
      <c r="EKZ4" s="270"/>
      <c r="ELA4" s="66"/>
      <c r="ELB4" s="278"/>
      <c r="ELC4" s="270"/>
      <c r="ELD4" s="66"/>
      <c r="ELE4" s="66"/>
      <c r="ELF4" s="66"/>
      <c r="ELG4" s="270"/>
      <c r="ELH4" s="270"/>
      <c r="ELI4" s="270"/>
      <c r="ELJ4" s="66"/>
      <c r="ELK4" s="270"/>
      <c r="ELL4" s="270"/>
      <c r="ELM4" s="66"/>
      <c r="ELN4" s="270"/>
      <c r="ELO4" s="270"/>
      <c r="ELP4" s="270"/>
      <c r="ELQ4" s="270"/>
      <c r="ELR4" s="270"/>
      <c r="ELS4" s="270"/>
      <c r="ELT4" s="66"/>
      <c r="ELU4" s="271"/>
      <c r="ELV4" s="271"/>
      <c r="ELW4" s="66"/>
      <c r="ELX4" s="66"/>
      <c r="ELY4" s="66"/>
      <c r="ELZ4" s="66"/>
      <c r="EMA4" s="272"/>
      <c r="EMB4" s="272"/>
      <c r="EMC4" s="273"/>
      <c r="EMD4" s="274"/>
      <c r="EME4" s="275"/>
      <c r="EMF4" s="276"/>
      <c r="EMG4" s="277"/>
      <c r="EMH4" s="272"/>
      <c r="EMI4" s="277"/>
      <c r="EMJ4" s="272"/>
      <c r="EMK4" s="272"/>
      <c r="EML4" s="66"/>
      <c r="EMM4" s="278"/>
      <c r="EMN4" s="278"/>
      <c r="EMO4" s="270"/>
      <c r="EMP4" s="270"/>
      <c r="EMQ4" s="270"/>
      <c r="EMR4" s="270"/>
      <c r="EMS4" s="270"/>
      <c r="EMT4" s="66"/>
      <c r="EMU4" s="66"/>
      <c r="EMV4" s="270"/>
      <c r="EMW4" s="66"/>
      <c r="EMX4" s="278"/>
      <c r="EMY4" s="270"/>
      <c r="EMZ4" s="66"/>
      <c r="ENA4" s="66"/>
      <c r="ENB4" s="66"/>
      <c r="ENC4" s="270"/>
      <c r="END4" s="270"/>
      <c r="ENE4" s="270"/>
      <c r="ENF4" s="66"/>
      <c r="ENG4" s="270"/>
      <c r="ENH4" s="270"/>
      <c r="ENI4" s="66"/>
      <c r="ENJ4" s="270"/>
      <c r="ENK4" s="270"/>
      <c r="ENL4" s="270"/>
      <c r="ENM4" s="270"/>
      <c r="ENN4" s="270"/>
      <c r="ENO4" s="270"/>
      <c r="ENP4" s="66"/>
      <c r="ENQ4" s="271"/>
      <c r="ENR4" s="271"/>
      <c r="ENS4" s="66"/>
      <c r="ENT4" s="66"/>
      <c r="ENU4" s="66"/>
      <c r="ENV4" s="66"/>
      <c r="ENW4" s="272"/>
      <c r="ENX4" s="272"/>
      <c r="ENY4" s="273"/>
      <c r="ENZ4" s="274"/>
      <c r="EOA4" s="275"/>
      <c r="EOB4" s="276"/>
      <c r="EOC4" s="277"/>
      <c r="EOD4" s="272"/>
      <c r="EOE4" s="277"/>
      <c r="EOF4" s="272"/>
      <c r="EOG4" s="272"/>
      <c r="EOH4" s="66"/>
      <c r="EOI4" s="278"/>
      <c r="EOJ4" s="278"/>
      <c r="EOK4" s="270"/>
      <c r="EOL4" s="270"/>
      <c r="EOM4" s="270"/>
      <c r="EON4" s="270"/>
      <c r="EOO4" s="270"/>
      <c r="EOP4" s="66"/>
      <c r="EOQ4" s="66"/>
      <c r="EOR4" s="270"/>
      <c r="EOS4" s="66"/>
      <c r="EOT4" s="278"/>
      <c r="EOU4" s="270"/>
      <c r="EOV4" s="66"/>
      <c r="EOW4" s="66"/>
      <c r="EOX4" s="66"/>
      <c r="EOY4" s="270"/>
      <c r="EOZ4" s="270"/>
      <c r="EPA4" s="270"/>
      <c r="EPB4" s="66"/>
      <c r="EPC4" s="270"/>
      <c r="EPD4" s="270"/>
      <c r="EPE4" s="66"/>
      <c r="EPF4" s="270"/>
      <c r="EPG4" s="270"/>
      <c r="EPH4" s="270"/>
      <c r="EPI4" s="270"/>
      <c r="EPJ4" s="270"/>
      <c r="EPK4" s="270"/>
      <c r="EPL4" s="66"/>
      <c r="EPM4" s="271"/>
      <c r="EPN4" s="271"/>
      <c r="EPO4" s="66"/>
      <c r="EPP4" s="66"/>
      <c r="EPQ4" s="66"/>
      <c r="EPR4" s="66"/>
      <c r="EPS4" s="272"/>
      <c r="EPT4" s="272"/>
      <c r="EPU4" s="273"/>
      <c r="EPV4" s="274"/>
      <c r="EPW4" s="275"/>
      <c r="EPX4" s="276"/>
      <c r="EPY4" s="277"/>
      <c r="EPZ4" s="272"/>
      <c r="EQA4" s="277"/>
      <c r="EQB4" s="272"/>
      <c r="EQC4" s="272"/>
      <c r="EQD4" s="66"/>
      <c r="EQE4" s="278"/>
      <c r="EQF4" s="278"/>
      <c r="EQG4" s="270"/>
      <c r="EQH4" s="270"/>
      <c r="EQI4" s="270"/>
      <c r="EQJ4" s="270"/>
      <c r="EQK4" s="270"/>
      <c r="EQL4" s="66"/>
      <c r="EQM4" s="66"/>
      <c r="EQN4" s="270"/>
      <c r="EQO4" s="66"/>
      <c r="EQP4" s="278"/>
      <c r="EQQ4" s="270"/>
      <c r="EQR4" s="66"/>
      <c r="EQS4" s="66"/>
      <c r="EQT4" s="66"/>
      <c r="EQU4" s="270"/>
      <c r="EQV4" s="270"/>
      <c r="EQW4" s="270"/>
      <c r="EQX4" s="66"/>
      <c r="EQY4" s="270"/>
      <c r="EQZ4" s="270"/>
      <c r="ERA4" s="66"/>
      <c r="ERB4" s="270"/>
      <c r="ERC4" s="270"/>
      <c r="ERD4" s="270"/>
      <c r="ERE4" s="270"/>
      <c r="ERF4" s="270"/>
      <c r="ERG4" s="270"/>
      <c r="ERH4" s="66"/>
      <c r="ERI4" s="271"/>
      <c r="ERJ4" s="271"/>
      <c r="ERK4" s="66"/>
      <c r="ERL4" s="66"/>
      <c r="ERM4" s="66"/>
      <c r="ERN4" s="66"/>
      <c r="ERO4" s="272"/>
      <c r="ERP4" s="272"/>
      <c r="ERQ4" s="273"/>
      <c r="ERR4" s="274"/>
      <c r="ERS4" s="275"/>
      <c r="ERT4" s="276"/>
      <c r="ERU4" s="277"/>
      <c r="ERV4" s="272"/>
      <c r="ERW4" s="277"/>
      <c r="ERX4" s="272"/>
      <c r="ERY4" s="272"/>
      <c r="ERZ4" s="66"/>
      <c r="ESA4" s="278"/>
      <c r="ESB4" s="278"/>
      <c r="ESC4" s="270"/>
      <c r="ESD4" s="270"/>
      <c r="ESE4" s="270"/>
      <c r="ESF4" s="270"/>
      <c r="ESG4" s="270"/>
      <c r="ESH4" s="66"/>
      <c r="ESI4" s="66"/>
      <c r="ESJ4" s="270"/>
      <c r="ESK4" s="66"/>
      <c r="ESL4" s="278"/>
      <c r="ESM4" s="270"/>
      <c r="ESN4" s="66"/>
      <c r="ESO4" s="66"/>
      <c r="ESP4" s="66"/>
      <c r="ESQ4" s="270"/>
      <c r="ESR4" s="270"/>
      <c r="ESS4" s="270"/>
      <c r="EST4" s="66"/>
      <c r="ESU4" s="270"/>
      <c r="ESV4" s="270"/>
      <c r="ESW4" s="66"/>
      <c r="ESX4" s="270"/>
      <c r="ESY4" s="270"/>
      <c r="ESZ4" s="270"/>
      <c r="ETA4" s="270"/>
      <c r="ETB4" s="270"/>
      <c r="ETC4" s="270"/>
      <c r="ETD4" s="66"/>
      <c r="ETE4" s="271"/>
      <c r="ETF4" s="271"/>
      <c r="ETG4" s="66"/>
      <c r="ETH4" s="66"/>
      <c r="ETI4" s="66"/>
      <c r="ETJ4" s="66"/>
      <c r="ETK4" s="272"/>
      <c r="ETL4" s="272"/>
      <c r="ETM4" s="273"/>
      <c r="ETN4" s="274"/>
      <c r="ETO4" s="275"/>
      <c r="ETP4" s="276"/>
      <c r="ETQ4" s="277"/>
      <c r="ETR4" s="272"/>
      <c r="ETS4" s="277"/>
      <c r="ETT4" s="272"/>
      <c r="ETU4" s="272"/>
      <c r="ETV4" s="66"/>
      <c r="ETW4" s="278"/>
      <c r="ETX4" s="278"/>
      <c r="ETY4" s="270"/>
      <c r="ETZ4" s="270"/>
      <c r="EUA4" s="270"/>
      <c r="EUB4" s="270"/>
      <c r="EUC4" s="270"/>
      <c r="EUD4" s="66"/>
      <c r="EUE4" s="66"/>
      <c r="EUF4" s="270"/>
      <c r="EUG4" s="66"/>
      <c r="EUH4" s="278"/>
      <c r="EUI4" s="270"/>
      <c r="EUJ4" s="66"/>
      <c r="EUK4" s="66"/>
      <c r="EUL4" s="66"/>
      <c r="EUM4" s="270"/>
      <c r="EUN4" s="270"/>
      <c r="EUO4" s="270"/>
      <c r="EUP4" s="66"/>
      <c r="EUQ4" s="270"/>
      <c r="EUR4" s="270"/>
      <c r="EUS4" s="66"/>
      <c r="EUT4" s="270"/>
      <c r="EUU4" s="270"/>
      <c r="EUV4" s="270"/>
      <c r="EUW4" s="270"/>
      <c r="EUX4" s="270"/>
      <c r="EUY4" s="270"/>
      <c r="EUZ4" s="66"/>
      <c r="EVA4" s="271"/>
      <c r="EVB4" s="271"/>
      <c r="EVC4" s="66"/>
      <c r="EVD4" s="66"/>
      <c r="EVE4" s="66"/>
      <c r="EVF4" s="66"/>
      <c r="EVG4" s="272"/>
      <c r="EVH4" s="272"/>
      <c r="EVI4" s="273"/>
      <c r="EVJ4" s="274"/>
      <c r="EVK4" s="275"/>
      <c r="EVL4" s="276"/>
      <c r="EVM4" s="277"/>
      <c r="EVN4" s="272"/>
      <c r="EVO4" s="277"/>
      <c r="EVP4" s="272"/>
      <c r="EVQ4" s="272"/>
      <c r="EVR4" s="66"/>
      <c r="EVS4" s="278"/>
      <c r="EVT4" s="278"/>
      <c r="EVU4" s="270"/>
      <c r="EVV4" s="270"/>
      <c r="EVW4" s="270"/>
      <c r="EVX4" s="270"/>
      <c r="EVY4" s="270"/>
      <c r="EVZ4" s="66"/>
      <c r="EWA4" s="66"/>
      <c r="EWB4" s="270"/>
      <c r="EWC4" s="66"/>
      <c r="EWD4" s="278"/>
      <c r="EWE4" s="270"/>
      <c r="EWF4" s="66"/>
      <c r="EWG4" s="66"/>
      <c r="EWH4" s="66"/>
      <c r="EWI4" s="270"/>
      <c r="EWJ4" s="270"/>
      <c r="EWK4" s="270"/>
      <c r="EWL4" s="66"/>
      <c r="EWM4" s="270"/>
      <c r="EWN4" s="270"/>
      <c r="EWO4" s="66"/>
      <c r="EWP4" s="270"/>
      <c r="EWQ4" s="270"/>
      <c r="EWR4" s="270"/>
      <c r="EWS4" s="270"/>
      <c r="EWT4" s="270"/>
      <c r="EWU4" s="270"/>
      <c r="EWV4" s="66"/>
      <c r="EWW4" s="271"/>
      <c r="EWX4" s="271"/>
      <c r="EWY4" s="66"/>
      <c r="EWZ4" s="66"/>
      <c r="EXA4" s="66"/>
      <c r="EXB4" s="66"/>
      <c r="EXC4" s="272"/>
      <c r="EXD4" s="272"/>
      <c r="EXE4" s="273"/>
      <c r="EXF4" s="274"/>
      <c r="EXG4" s="275"/>
      <c r="EXH4" s="276"/>
      <c r="EXI4" s="277"/>
      <c r="EXJ4" s="272"/>
      <c r="EXK4" s="277"/>
      <c r="EXL4" s="272"/>
      <c r="EXM4" s="272"/>
      <c r="EXN4" s="66"/>
      <c r="EXO4" s="278"/>
      <c r="EXP4" s="278"/>
      <c r="EXQ4" s="270"/>
      <c r="EXR4" s="270"/>
      <c r="EXS4" s="270"/>
      <c r="EXT4" s="270"/>
      <c r="EXU4" s="270"/>
      <c r="EXV4" s="66"/>
      <c r="EXW4" s="66"/>
      <c r="EXX4" s="270"/>
      <c r="EXY4" s="66"/>
      <c r="EXZ4" s="278"/>
      <c r="EYA4" s="270"/>
      <c r="EYB4" s="66"/>
      <c r="EYC4" s="66"/>
      <c r="EYD4" s="66"/>
      <c r="EYE4" s="270"/>
      <c r="EYF4" s="270"/>
      <c r="EYG4" s="270"/>
      <c r="EYH4" s="66"/>
      <c r="EYI4" s="270"/>
      <c r="EYJ4" s="270"/>
      <c r="EYK4" s="66"/>
      <c r="EYL4" s="270"/>
      <c r="EYM4" s="270"/>
      <c r="EYN4" s="270"/>
      <c r="EYO4" s="270"/>
      <c r="EYP4" s="270"/>
      <c r="EYQ4" s="270"/>
      <c r="EYR4" s="66"/>
      <c r="EYS4" s="271"/>
      <c r="EYT4" s="271"/>
      <c r="EYU4" s="66"/>
      <c r="EYV4" s="66"/>
      <c r="EYW4" s="66"/>
      <c r="EYX4" s="66"/>
      <c r="EYY4" s="272"/>
      <c r="EYZ4" s="272"/>
      <c r="EZA4" s="273"/>
      <c r="EZB4" s="274"/>
      <c r="EZC4" s="275"/>
      <c r="EZD4" s="276"/>
      <c r="EZE4" s="277"/>
      <c r="EZF4" s="272"/>
      <c r="EZG4" s="277"/>
      <c r="EZH4" s="272"/>
      <c r="EZI4" s="272"/>
      <c r="EZJ4" s="66"/>
      <c r="EZK4" s="278"/>
      <c r="EZL4" s="278"/>
      <c r="EZM4" s="270"/>
      <c r="EZN4" s="270"/>
      <c r="EZO4" s="270"/>
      <c r="EZP4" s="270"/>
      <c r="EZQ4" s="270"/>
      <c r="EZR4" s="66"/>
      <c r="EZS4" s="66"/>
      <c r="EZT4" s="270"/>
      <c r="EZU4" s="66"/>
      <c r="EZV4" s="278"/>
      <c r="EZW4" s="270"/>
      <c r="EZX4" s="66"/>
      <c r="EZY4" s="66"/>
      <c r="EZZ4" s="66"/>
      <c r="FAA4" s="270"/>
      <c r="FAB4" s="270"/>
      <c r="FAC4" s="270"/>
      <c r="FAD4" s="66"/>
      <c r="FAE4" s="270"/>
      <c r="FAF4" s="270"/>
      <c r="FAG4" s="66"/>
      <c r="FAH4" s="270"/>
      <c r="FAI4" s="270"/>
      <c r="FAJ4" s="270"/>
      <c r="FAK4" s="270"/>
      <c r="FAL4" s="270"/>
      <c r="FAM4" s="270"/>
      <c r="FAN4" s="66"/>
      <c r="FAO4" s="271"/>
      <c r="FAP4" s="271"/>
      <c r="FAQ4" s="66"/>
      <c r="FAR4" s="66"/>
      <c r="FAS4" s="66"/>
      <c r="FAT4" s="66"/>
      <c r="FAU4" s="272"/>
      <c r="FAV4" s="272"/>
      <c r="FAW4" s="273"/>
      <c r="FAX4" s="274"/>
      <c r="FAY4" s="275"/>
      <c r="FAZ4" s="276"/>
      <c r="FBA4" s="277"/>
      <c r="FBB4" s="272"/>
      <c r="FBC4" s="277"/>
      <c r="FBD4" s="272"/>
      <c r="FBE4" s="272"/>
      <c r="FBF4" s="66"/>
      <c r="FBG4" s="278"/>
      <c r="FBH4" s="278"/>
      <c r="FBI4" s="270"/>
      <c r="FBJ4" s="270"/>
      <c r="FBK4" s="270"/>
      <c r="FBL4" s="270"/>
      <c r="FBM4" s="270"/>
      <c r="FBN4" s="66"/>
      <c r="FBO4" s="66"/>
      <c r="FBP4" s="270"/>
      <c r="FBQ4" s="66"/>
      <c r="FBR4" s="278"/>
      <c r="FBS4" s="270"/>
      <c r="FBT4" s="66"/>
      <c r="FBU4" s="66"/>
      <c r="FBV4" s="66"/>
      <c r="FBW4" s="270"/>
      <c r="FBX4" s="270"/>
      <c r="FBY4" s="270"/>
      <c r="FBZ4" s="66"/>
      <c r="FCA4" s="270"/>
      <c r="FCB4" s="270"/>
      <c r="FCC4" s="66"/>
      <c r="FCD4" s="270"/>
      <c r="FCE4" s="270"/>
      <c r="FCF4" s="270"/>
      <c r="FCG4" s="270"/>
      <c r="FCH4" s="270"/>
      <c r="FCI4" s="270"/>
      <c r="FCJ4" s="66"/>
      <c r="FCK4" s="271"/>
      <c r="FCL4" s="271"/>
      <c r="FCM4" s="66"/>
      <c r="FCN4" s="66"/>
      <c r="FCO4" s="66"/>
      <c r="FCP4" s="66"/>
      <c r="FCQ4" s="272"/>
      <c r="FCR4" s="272"/>
      <c r="FCS4" s="273"/>
      <c r="FCT4" s="274"/>
      <c r="FCU4" s="275"/>
      <c r="FCV4" s="276"/>
      <c r="FCW4" s="277"/>
      <c r="FCX4" s="272"/>
      <c r="FCY4" s="277"/>
      <c r="FCZ4" s="272"/>
      <c r="FDA4" s="272"/>
      <c r="FDB4" s="66"/>
      <c r="FDC4" s="278"/>
      <c r="FDD4" s="278"/>
      <c r="FDE4" s="270"/>
      <c r="FDF4" s="270"/>
      <c r="FDG4" s="270"/>
      <c r="FDH4" s="270"/>
      <c r="FDI4" s="270"/>
      <c r="FDJ4" s="66"/>
      <c r="FDK4" s="66"/>
      <c r="FDL4" s="270"/>
      <c r="FDM4" s="66"/>
      <c r="FDN4" s="278"/>
      <c r="FDO4" s="270"/>
      <c r="FDP4" s="66"/>
      <c r="FDQ4" s="66"/>
      <c r="FDR4" s="66"/>
      <c r="FDS4" s="270"/>
      <c r="FDT4" s="270"/>
      <c r="FDU4" s="270"/>
      <c r="FDV4" s="66"/>
      <c r="FDW4" s="270"/>
      <c r="FDX4" s="270"/>
      <c r="FDY4" s="66"/>
      <c r="FDZ4" s="270"/>
      <c r="FEA4" s="270"/>
      <c r="FEB4" s="270"/>
      <c r="FEC4" s="270"/>
      <c r="FED4" s="270"/>
      <c r="FEE4" s="270"/>
      <c r="FEF4" s="66"/>
      <c r="FEG4" s="271"/>
      <c r="FEH4" s="271"/>
      <c r="FEI4" s="66"/>
      <c r="FEJ4" s="66"/>
      <c r="FEK4" s="66"/>
      <c r="FEL4" s="66"/>
      <c r="FEM4" s="272"/>
      <c r="FEN4" s="272"/>
      <c r="FEO4" s="273"/>
      <c r="FEP4" s="274"/>
      <c r="FEQ4" s="275"/>
      <c r="FER4" s="276"/>
      <c r="FES4" s="277"/>
      <c r="FET4" s="272"/>
      <c r="FEU4" s="277"/>
      <c r="FEV4" s="272"/>
      <c r="FEW4" s="272"/>
      <c r="FEX4" s="66"/>
      <c r="FEY4" s="278"/>
      <c r="FEZ4" s="278"/>
      <c r="FFA4" s="270"/>
      <c r="FFB4" s="270"/>
      <c r="FFC4" s="270"/>
      <c r="FFD4" s="270"/>
      <c r="FFE4" s="270"/>
      <c r="FFF4" s="66"/>
      <c r="FFG4" s="66"/>
      <c r="FFH4" s="270"/>
      <c r="FFI4" s="66"/>
      <c r="FFJ4" s="278"/>
      <c r="FFK4" s="270"/>
      <c r="FFL4" s="66"/>
      <c r="FFM4" s="66"/>
      <c r="FFN4" s="66"/>
      <c r="FFO4" s="270"/>
      <c r="FFP4" s="270"/>
      <c r="FFQ4" s="270"/>
      <c r="FFR4" s="66"/>
      <c r="FFS4" s="270"/>
      <c r="FFT4" s="270"/>
      <c r="FFU4" s="66"/>
      <c r="FFV4" s="270"/>
      <c r="FFW4" s="270"/>
      <c r="FFX4" s="270"/>
      <c r="FFY4" s="270"/>
      <c r="FFZ4" s="270"/>
      <c r="FGA4" s="270"/>
      <c r="FGB4" s="66"/>
      <c r="FGC4" s="271"/>
      <c r="FGD4" s="271"/>
      <c r="FGE4" s="66"/>
      <c r="FGF4" s="66"/>
      <c r="FGG4" s="66"/>
      <c r="FGH4" s="66"/>
      <c r="FGI4" s="272"/>
      <c r="FGJ4" s="272"/>
      <c r="FGK4" s="273"/>
      <c r="FGL4" s="274"/>
      <c r="FGM4" s="275"/>
      <c r="FGN4" s="276"/>
      <c r="FGO4" s="277"/>
      <c r="FGP4" s="272"/>
      <c r="FGQ4" s="277"/>
      <c r="FGR4" s="272"/>
      <c r="FGS4" s="272"/>
      <c r="FGT4" s="66"/>
      <c r="FGU4" s="278"/>
      <c r="FGV4" s="278"/>
      <c r="FGW4" s="270"/>
      <c r="FGX4" s="270"/>
      <c r="FGY4" s="270"/>
      <c r="FGZ4" s="270"/>
      <c r="FHA4" s="270"/>
      <c r="FHB4" s="66"/>
      <c r="FHC4" s="66"/>
      <c r="FHD4" s="270"/>
      <c r="FHE4" s="66"/>
      <c r="FHF4" s="278"/>
      <c r="FHG4" s="270"/>
      <c r="FHH4" s="66"/>
      <c r="FHI4" s="66"/>
      <c r="FHJ4" s="66"/>
      <c r="FHK4" s="270"/>
      <c r="FHL4" s="270"/>
      <c r="FHM4" s="270"/>
      <c r="FHN4" s="66"/>
      <c r="FHO4" s="270"/>
      <c r="FHP4" s="270"/>
      <c r="FHQ4" s="66"/>
      <c r="FHR4" s="270"/>
      <c r="FHS4" s="270"/>
      <c r="FHT4" s="270"/>
      <c r="FHU4" s="270"/>
      <c r="FHV4" s="270"/>
      <c r="FHW4" s="270"/>
      <c r="FHX4" s="66"/>
      <c r="FHY4" s="271"/>
      <c r="FHZ4" s="271"/>
      <c r="FIA4" s="66"/>
      <c r="FIB4" s="66"/>
      <c r="FIC4" s="66"/>
      <c r="FID4" s="66"/>
      <c r="FIE4" s="272"/>
      <c r="FIF4" s="272"/>
      <c r="FIG4" s="273"/>
      <c r="FIH4" s="274"/>
      <c r="FII4" s="275"/>
      <c r="FIJ4" s="276"/>
      <c r="FIK4" s="277"/>
      <c r="FIL4" s="272"/>
      <c r="FIM4" s="277"/>
      <c r="FIN4" s="272"/>
      <c r="FIO4" s="272"/>
      <c r="FIP4" s="66"/>
      <c r="FIQ4" s="278"/>
      <c r="FIR4" s="278"/>
      <c r="FIS4" s="270"/>
      <c r="FIT4" s="270"/>
      <c r="FIU4" s="270"/>
      <c r="FIV4" s="270"/>
      <c r="FIW4" s="270"/>
      <c r="FIX4" s="66"/>
      <c r="FIY4" s="66"/>
      <c r="FIZ4" s="270"/>
      <c r="FJA4" s="66"/>
      <c r="FJB4" s="278"/>
      <c r="FJC4" s="270"/>
      <c r="FJD4" s="66"/>
      <c r="FJE4" s="66"/>
      <c r="FJF4" s="66"/>
      <c r="FJG4" s="270"/>
      <c r="FJH4" s="270"/>
      <c r="FJI4" s="270"/>
      <c r="FJJ4" s="66"/>
      <c r="FJK4" s="270"/>
      <c r="FJL4" s="270"/>
      <c r="FJM4" s="66"/>
      <c r="FJN4" s="270"/>
      <c r="FJO4" s="270"/>
      <c r="FJP4" s="270"/>
      <c r="FJQ4" s="270"/>
      <c r="FJR4" s="270"/>
      <c r="FJS4" s="270"/>
      <c r="FJT4" s="66"/>
      <c r="FJU4" s="271"/>
      <c r="FJV4" s="271"/>
      <c r="FJW4" s="66"/>
      <c r="FJX4" s="66"/>
      <c r="FJY4" s="66"/>
      <c r="FJZ4" s="66"/>
      <c r="FKA4" s="272"/>
      <c r="FKB4" s="272"/>
      <c r="FKC4" s="273"/>
      <c r="FKD4" s="274"/>
      <c r="FKE4" s="275"/>
      <c r="FKF4" s="276"/>
      <c r="FKG4" s="277"/>
      <c r="FKH4" s="272"/>
      <c r="FKI4" s="277"/>
      <c r="FKJ4" s="272"/>
      <c r="FKK4" s="272"/>
      <c r="FKL4" s="66"/>
      <c r="FKM4" s="278"/>
      <c r="FKN4" s="278"/>
      <c r="FKO4" s="270"/>
      <c r="FKP4" s="270"/>
      <c r="FKQ4" s="270"/>
      <c r="FKR4" s="270"/>
      <c r="FKS4" s="270"/>
      <c r="FKT4" s="66"/>
      <c r="FKU4" s="66"/>
      <c r="FKV4" s="270"/>
      <c r="FKW4" s="66"/>
      <c r="FKX4" s="278"/>
      <c r="FKY4" s="270"/>
      <c r="FKZ4" s="66"/>
      <c r="FLA4" s="66"/>
      <c r="FLB4" s="66"/>
      <c r="FLC4" s="270"/>
      <c r="FLD4" s="270"/>
      <c r="FLE4" s="270"/>
      <c r="FLF4" s="66"/>
      <c r="FLG4" s="270"/>
      <c r="FLH4" s="270"/>
      <c r="FLI4" s="66"/>
      <c r="FLJ4" s="270"/>
      <c r="FLK4" s="270"/>
      <c r="FLL4" s="270"/>
      <c r="FLM4" s="270"/>
      <c r="FLN4" s="270"/>
      <c r="FLO4" s="270"/>
      <c r="FLP4" s="66"/>
      <c r="FLQ4" s="271"/>
      <c r="FLR4" s="271"/>
      <c r="FLS4" s="66"/>
      <c r="FLT4" s="66"/>
      <c r="FLU4" s="66"/>
      <c r="FLV4" s="66"/>
      <c r="FLW4" s="272"/>
      <c r="FLX4" s="272"/>
      <c r="FLY4" s="273"/>
      <c r="FLZ4" s="274"/>
      <c r="FMA4" s="275"/>
      <c r="FMB4" s="276"/>
      <c r="FMC4" s="277"/>
      <c r="FMD4" s="272"/>
      <c r="FME4" s="277"/>
      <c r="FMF4" s="272"/>
      <c r="FMG4" s="272"/>
      <c r="FMH4" s="66"/>
      <c r="FMI4" s="278"/>
      <c r="FMJ4" s="278"/>
      <c r="FMK4" s="270"/>
      <c r="FML4" s="270"/>
      <c r="FMM4" s="270"/>
      <c r="FMN4" s="270"/>
      <c r="FMO4" s="270"/>
      <c r="FMP4" s="66"/>
      <c r="FMQ4" s="66"/>
      <c r="FMR4" s="270"/>
      <c r="FMS4" s="66"/>
      <c r="FMT4" s="278"/>
      <c r="FMU4" s="270"/>
      <c r="FMV4" s="66"/>
      <c r="FMW4" s="66"/>
      <c r="FMX4" s="66"/>
      <c r="FMY4" s="270"/>
      <c r="FMZ4" s="270"/>
      <c r="FNA4" s="270"/>
      <c r="FNB4" s="66"/>
      <c r="FNC4" s="270"/>
      <c r="FND4" s="270"/>
      <c r="FNE4" s="66"/>
      <c r="FNF4" s="270"/>
      <c r="FNG4" s="270"/>
      <c r="FNH4" s="270"/>
      <c r="FNI4" s="270"/>
      <c r="FNJ4" s="270"/>
      <c r="FNK4" s="270"/>
      <c r="FNL4" s="66"/>
      <c r="FNM4" s="271"/>
      <c r="FNN4" s="271"/>
      <c r="FNO4" s="66"/>
      <c r="FNP4" s="66"/>
      <c r="FNQ4" s="66"/>
      <c r="FNR4" s="66"/>
      <c r="FNS4" s="272"/>
      <c r="FNT4" s="272"/>
      <c r="FNU4" s="273"/>
      <c r="FNV4" s="274"/>
      <c r="FNW4" s="275"/>
      <c r="FNX4" s="276"/>
      <c r="FNY4" s="277"/>
      <c r="FNZ4" s="272"/>
      <c r="FOA4" s="277"/>
      <c r="FOB4" s="272"/>
      <c r="FOC4" s="272"/>
      <c r="FOD4" s="66"/>
      <c r="FOE4" s="278"/>
      <c r="FOF4" s="278"/>
      <c r="FOG4" s="270"/>
      <c r="FOH4" s="270"/>
      <c r="FOI4" s="270"/>
      <c r="FOJ4" s="270"/>
      <c r="FOK4" s="270"/>
      <c r="FOL4" s="66"/>
      <c r="FOM4" s="66"/>
      <c r="FON4" s="270"/>
      <c r="FOO4" s="66"/>
      <c r="FOP4" s="278"/>
      <c r="FOQ4" s="270"/>
      <c r="FOR4" s="66"/>
      <c r="FOS4" s="66"/>
      <c r="FOT4" s="66"/>
      <c r="FOU4" s="270"/>
      <c r="FOV4" s="270"/>
      <c r="FOW4" s="270"/>
      <c r="FOX4" s="66"/>
      <c r="FOY4" s="270"/>
      <c r="FOZ4" s="270"/>
      <c r="FPA4" s="66"/>
      <c r="FPB4" s="270"/>
      <c r="FPC4" s="270"/>
      <c r="FPD4" s="270"/>
      <c r="FPE4" s="270"/>
      <c r="FPF4" s="270"/>
      <c r="FPG4" s="270"/>
      <c r="FPH4" s="66"/>
      <c r="FPI4" s="271"/>
      <c r="FPJ4" s="271"/>
      <c r="FPK4" s="66"/>
      <c r="FPL4" s="66"/>
      <c r="FPM4" s="66"/>
      <c r="FPN4" s="66"/>
      <c r="FPO4" s="272"/>
      <c r="FPP4" s="272"/>
      <c r="FPQ4" s="273"/>
      <c r="FPR4" s="274"/>
      <c r="FPS4" s="275"/>
      <c r="FPT4" s="276"/>
      <c r="FPU4" s="277"/>
      <c r="FPV4" s="272"/>
      <c r="FPW4" s="277"/>
      <c r="FPX4" s="272"/>
      <c r="FPY4" s="272"/>
      <c r="FPZ4" s="66"/>
      <c r="FQA4" s="278"/>
      <c r="FQB4" s="278"/>
      <c r="FQC4" s="270"/>
      <c r="FQD4" s="270"/>
      <c r="FQE4" s="270"/>
      <c r="FQF4" s="270"/>
      <c r="FQG4" s="270"/>
      <c r="FQH4" s="66"/>
      <c r="FQI4" s="66"/>
      <c r="FQJ4" s="270"/>
      <c r="FQK4" s="66"/>
      <c r="FQL4" s="278"/>
      <c r="FQM4" s="270"/>
      <c r="FQN4" s="66"/>
      <c r="FQO4" s="66"/>
      <c r="FQP4" s="66"/>
      <c r="FQQ4" s="270"/>
      <c r="FQR4" s="270"/>
      <c r="FQS4" s="270"/>
      <c r="FQT4" s="66"/>
      <c r="FQU4" s="270"/>
      <c r="FQV4" s="270"/>
      <c r="FQW4" s="66"/>
      <c r="FQX4" s="270"/>
      <c r="FQY4" s="270"/>
      <c r="FQZ4" s="270"/>
      <c r="FRA4" s="270"/>
      <c r="FRB4" s="270"/>
      <c r="FRC4" s="270"/>
      <c r="FRD4" s="66"/>
      <c r="FRE4" s="271"/>
      <c r="FRF4" s="271"/>
      <c r="FRG4" s="66"/>
      <c r="FRH4" s="66"/>
      <c r="FRI4" s="66"/>
      <c r="FRJ4" s="66"/>
      <c r="FRK4" s="272"/>
      <c r="FRL4" s="272"/>
      <c r="FRM4" s="273"/>
      <c r="FRN4" s="274"/>
      <c r="FRO4" s="275"/>
      <c r="FRP4" s="276"/>
      <c r="FRQ4" s="277"/>
      <c r="FRR4" s="272"/>
      <c r="FRS4" s="277"/>
      <c r="FRT4" s="272"/>
      <c r="FRU4" s="272"/>
      <c r="FRV4" s="66"/>
      <c r="FRW4" s="278"/>
      <c r="FRX4" s="278"/>
      <c r="FRY4" s="270"/>
      <c r="FRZ4" s="270"/>
      <c r="FSA4" s="270"/>
      <c r="FSB4" s="270"/>
      <c r="FSC4" s="270"/>
      <c r="FSD4" s="66"/>
      <c r="FSE4" s="66"/>
      <c r="FSF4" s="270"/>
      <c r="FSG4" s="66"/>
      <c r="FSH4" s="278"/>
      <c r="FSI4" s="270"/>
      <c r="FSJ4" s="66"/>
      <c r="FSK4" s="66"/>
      <c r="FSL4" s="66"/>
      <c r="FSM4" s="270"/>
      <c r="FSN4" s="270"/>
      <c r="FSO4" s="270"/>
      <c r="FSP4" s="66"/>
      <c r="FSQ4" s="270"/>
      <c r="FSR4" s="270"/>
      <c r="FSS4" s="66"/>
      <c r="FST4" s="270"/>
      <c r="FSU4" s="270"/>
      <c r="FSV4" s="270"/>
      <c r="FSW4" s="270"/>
      <c r="FSX4" s="270"/>
      <c r="FSY4" s="270"/>
      <c r="FSZ4" s="66"/>
      <c r="FTA4" s="271"/>
      <c r="FTB4" s="271"/>
      <c r="FTC4" s="66"/>
      <c r="FTD4" s="66"/>
      <c r="FTE4" s="66"/>
      <c r="FTF4" s="66"/>
      <c r="FTG4" s="272"/>
      <c r="FTH4" s="272"/>
      <c r="FTI4" s="273"/>
      <c r="FTJ4" s="274"/>
      <c r="FTK4" s="275"/>
      <c r="FTL4" s="276"/>
      <c r="FTM4" s="277"/>
      <c r="FTN4" s="272"/>
      <c r="FTO4" s="277"/>
      <c r="FTP4" s="272"/>
      <c r="FTQ4" s="272"/>
      <c r="FTR4" s="66"/>
      <c r="FTS4" s="278"/>
      <c r="FTT4" s="278"/>
      <c r="FTU4" s="270"/>
      <c r="FTV4" s="270"/>
      <c r="FTW4" s="270"/>
      <c r="FTX4" s="270"/>
      <c r="FTY4" s="270"/>
      <c r="FTZ4" s="66"/>
      <c r="FUA4" s="66"/>
      <c r="FUB4" s="270"/>
      <c r="FUC4" s="66"/>
      <c r="FUD4" s="278"/>
      <c r="FUE4" s="270"/>
      <c r="FUF4" s="66"/>
      <c r="FUG4" s="66"/>
      <c r="FUH4" s="66"/>
      <c r="FUI4" s="270"/>
      <c r="FUJ4" s="270"/>
      <c r="FUK4" s="270"/>
      <c r="FUL4" s="66"/>
      <c r="FUM4" s="270"/>
      <c r="FUN4" s="270"/>
      <c r="FUO4" s="66"/>
      <c r="FUP4" s="270"/>
      <c r="FUQ4" s="270"/>
      <c r="FUR4" s="270"/>
      <c r="FUS4" s="270"/>
      <c r="FUT4" s="270"/>
      <c r="FUU4" s="270"/>
      <c r="FUV4" s="66"/>
      <c r="FUW4" s="271"/>
      <c r="FUX4" s="271"/>
      <c r="FUY4" s="66"/>
      <c r="FUZ4" s="66"/>
      <c r="FVA4" s="66"/>
      <c r="FVB4" s="66"/>
      <c r="FVC4" s="272"/>
      <c r="FVD4" s="272"/>
      <c r="FVE4" s="273"/>
      <c r="FVF4" s="274"/>
      <c r="FVG4" s="275"/>
      <c r="FVH4" s="276"/>
      <c r="FVI4" s="277"/>
      <c r="FVJ4" s="272"/>
      <c r="FVK4" s="277"/>
      <c r="FVL4" s="272"/>
      <c r="FVM4" s="272"/>
      <c r="FVN4" s="66"/>
      <c r="FVO4" s="278"/>
      <c r="FVP4" s="278"/>
      <c r="FVQ4" s="270"/>
      <c r="FVR4" s="270"/>
      <c r="FVS4" s="270"/>
      <c r="FVT4" s="270"/>
      <c r="FVU4" s="270"/>
      <c r="FVV4" s="66"/>
      <c r="FVW4" s="66"/>
      <c r="FVX4" s="270"/>
      <c r="FVY4" s="66"/>
      <c r="FVZ4" s="278"/>
      <c r="FWA4" s="270"/>
      <c r="FWB4" s="66"/>
      <c r="FWC4" s="66"/>
      <c r="FWD4" s="66"/>
      <c r="FWE4" s="270"/>
      <c r="FWF4" s="270"/>
      <c r="FWG4" s="270"/>
      <c r="FWH4" s="66"/>
      <c r="FWI4" s="270"/>
      <c r="FWJ4" s="270"/>
      <c r="FWK4" s="66"/>
      <c r="FWL4" s="270"/>
      <c r="FWM4" s="270"/>
      <c r="FWN4" s="270"/>
      <c r="FWO4" s="270"/>
      <c r="FWP4" s="270"/>
      <c r="FWQ4" s="270"/>
      <c r="FWR4" s="66"/>
      <c r="FWS4" s="271"/>
      <c r="FWT4" s="271"/>
      <c r="FWU4" s="66"/>
      <c r="FWV4" s="66"/>
      <c r="FWW4" s="66"/>
      <c r="FWX4" s="66"/>
      <c r="FWY4" s="272"/>
      <c r="FWZ4" s="272"/>
      <c r="FXA4" s="273"/>
      <c r="FXB4" s="274"/>
      <c r="FXC4" s="275"/>
      <c r="FXD4" s="276"/>
      <c r="FXE4" s="277"/>
      <c r="FXF4" s="272"/>
      <c r="FXG4" s="277"/>
      <c r="FXH4" s="272"/>
      <c r="FXI4" s="272"/>
      <c r="FXJ4" s="66"/>
      <c r="FXK4" s="278"/>
      <c r="FXL4" s="278"/>
      <c r="FXM4" s="270"/>
      <c r="FXN4" s="270"/>
      <c r="FXO4" s="270"/>
      <c r="FXP4" s="270"/>
      <c r="FXQ4" s="270"/>
      <c r="FXR4" s="66"/>
      <c r="FXS4" s="66"/>
      <c r="FXT4" s="270"/>
      <c r="FXU4" s="66"/>
      <c r="FXV4" s="278"/>
      <c r="FXW4" s="270"/>
      <c r="FXX4" s="66"/>
      <c r="FXY4" s="66"/>
      <c r="FXZ4" s="66"/>
      <c r="FYA4" s="270"/>
      <c r="FYB4" s="270"/>
      <c r="FYC4" s="270"/>
      <c r="FYD4" s="66"/>
      <c r="FYE4" s="270"/>
      <c r="FYF4" s="270"/>
      <c r="FYG4" s="66"/>
      <c r="FYH4" s="270"/>
      <c r="FYI4" s="270"/>
      <c r="FYJ4" s="270"/>
      <c r="FYK4" s="270"/>
      <c r="FYL4" s="270"/>
      <c r="FYM4" s="270"/>
      <c r="FYN4" s="66"/>
      <c r="FYO4" s="271"/>
      <c r="FYP4" s="271"/>
      <c r="FYQ4" s="66"/>
      <c r="FYR4" s="66"/>
      <c r="FYS4" s="66"/>
      <c r="FYT4" s="66"/>
      <c r="FYU4" s="272"/>
      <c r="FYV4" s="272"/>
      <c r="FYW4" s="273"/>
      <c r="FYX4" s="274"/>
      <c r="FYY4" s="275"/>
      <c r="FYZ4" s="276"/>
      <c r="FZA4" s="277"/>
      <c r="FZB4" s="272"/>
      <c r="FZC4" s="277"/>
      <c r="FZD4" s="272"/>
      <c r="FZE4" s="272"/>
      <c r="FZF4" s="66"/>
      <c r="FZG4" s="278"/>
      <c r="FZH4" s="278"/>
      <c r="FZI4" s="270"/>
      <c r="FZJ4" s="270"/>
      <c r="FZK4" s="270"/>
      <c r="FZL4" s="270"/>
      <c r="FZM4" s="270"/>
      <c r="FZN4" s="66"/>
      <c r="FZO4" s="66"/>
      <c r="FZP4" s="270"/>
      <c r="FZQ4" s="66"/>
      <c r="FZR4" s="278"/>
      <c r="FZS4" s="270"/>
      <c r="FZT4" s="66"/>
      <c r="FZU4" s="66"/>
      <c r="FZV4" s="66"/>
      <c r="FZW4" s="270"/>
      <c r="FZX4" s="270"/>
      <c r="FZY4" s="270"/>
      <c r="FZZ4" s="66"/>
      <c r="GAA4" s="270"/>
      <c r="GAB4" s="270"/>
      <c r="GAC4" s="66"/>
      <c r="GAD4" s="270"/>
      <c r="GAE4" s="270"/>
      <c r="GAF4" s="270"/>
      <c r="GAG4" s="270"/>
      <c r="GAH4" s="270"/>
      <c r="GAI4" s="270"/>
      <c r="GAJ4" s="66"/>
      <c r="GAK4" s="271"/>
      <c r="GAL4" s="271"/>
      <c r="GAM4" s="66"/>
      <c r="GAN4" s="66"/>
      <c r="GAO4" s="66"/>
      <c r="GAP4" s="66"/>
      <c r="GAQ4" s="272"/>
      <c r="GAR4" s="272"/>
      <c r="GAS4" s="273"/>
      <c r="GAT4" s="274"/>
      <c r="GAU4" s="275"/>
      <c r="GAV4" s="276"/>
      <c r="GAW4" s="277"/>
      <c r="GAX4" s="272"/>
      <c r="GAY4" s="277"/>
      <c r="GAZ4" s="272"/>
      <c r="GBA4" s="272"/>
      <c r="GBB4" s="66"/>
      <c r="GBC4" s="278"/>
      <c r="GBD4" s="278"/>
      <c r="GBE4" s="270"/>
      <c r="GBF4" s="270"/>
      <c r="GBG4" s="270"/>
      <c r="GBH4" s="270"/>
      <c r="GBI4" s="270"/>
      <c r="GBJ4" s="66"/>
      <c r="GBK4" s="66"/>
      <c r="GBL4" s="270"/>
      <c r="GBM4" s="66"/>
      <c r="GBN4" s="278"/>
      <c r="GBO4" s="270"/>
      <c r="GBP4" s="66"/>
      <c r="GBQ4" s="66"/>
      <c r="GBR4" s="66"/>
      <c r="GBS4" s="270"/>
      <c r="GBT4" s="270"/>
      <c r="GBU4" s="270"/>
      <c r="GBV4" s="66"/>
      <c r="GBW4" s="270"/>
      <c r="GBX4" s="270"/>
      <c r="GBY4" s="66"/>
      <c r="GBZ4" s="270"/>
      <c r="GCA4" s="270"/>
      <c r="GCB4" s="270"/>
      <c r="GCC4" s="270"/>
      <c r="GCD4" s="270"/>
      <c r="GCE4" s="270"/>
      <c r="GCF4" s="66"/>
      <c r="GCG4" s="271"/>
      <c r="GCH4" s="271"/>
      <c r="GCI4" s="66"/>
      <c r="GCJ4" s="66"/>
      <c r="GCK4" s="66"/>
      <c r="GCL4" s="66"/>
      <c r="GCM4" s="272"/>
      <c r="GCN4" s="272"/>
      <c r="GCO4" s="273"/>
      <c r="GCP4" s="274"/>
      <c r="GCQ4" s="275"/>
      <c r="GCR4" s="276"/>
      <c r="GCS4" s="277"/>
      <c r="GCT4" s="272"/>
      <c r="GCU4" s="277"/>
      <c r="GCV4" s="272"/>
      <c r="GCW4" s="272"/>
      <c r="GCX4" s="66"/>
      <c r="GCY4" s="278"/>
      <c r="GCZ4" s="278"/>
      <c r="GDA4" s="270"/>
      <c r="GDB4" s="270"/>
      <c r="GDC4" s="270"/>
      <c r="GDD4" s="270"/>
      <c r="GDE4" s="270"/>
      <c r="GDF4" s="66"/>
      <c r="GDG4" s="66"/>
      <c r="GDH4" s="270"/>
      <c r="GDI4" s="66"/>
      <c r="GDJ4" s="278"/>
      <c r="GDK4" s="270"/>
      <c r="GDL4" s="66"/>
      <c r="GDM4" s="66"/>
      <c r="GDN4" s="66"/>
      <c r="GDO4" s="270"/>
      <c r="GDP4" s="270"/>
      <c r="GDQ4" s="270"/>
      <c r="GDR4" s="66"/>
      <c r="GDS4" s="270"/>
      <c r="GDT4" s="270"/>
      <c r="GDU4" s="66"/>
      <c r="GDV4" s="270"/>
      <c r="GDW4" s="270"/>
      <c r="GDX4" s="270"/>
      <c r="GDY4" s="270"/>
      <c r="GDZ4" s="270"/>
      <c r="GEA4" s="270"/>
      <c r="GEB4" s="66"/>
      <c r="GEC4" s="271"/>
      <c r="GED4" s="271"/>
      <c r="GEE4" s="66"/>
      <c r="GEF4" s="66"/>
      <c r="GEG4" s="66"/>
      <c r="GEH4" s="66"/>
      <c r="GEI4" s="272"/>
      <c r="GEJ4" s="272"/>
      <c r="GEK4" s="273"/>
      <c r="GEL4" s="274"/>
      <c r="GEM4" s="275"/>
      <c r="GEN4" s="276"/>
      <c r="GEO4" s="277"/>
      <c r="GEP4" s="272"/>
      <c r="GEQ4" s="277"/>
      <c r="GER4" s="272"/>
      <c r="GES4" s="272"/>
      <c r="GET4" s="66"/>
      <c r="GEU4" s="278"/>
      <c r="GEV4" s="278"/>
      <c r="GEW4" s="270"/>
      <c r="GEX4" s="270"/>
      <c r="GEY4" s="270"/>
      <c r="GEZ4" s="270"/>
      <c r="GFA4" s="270"/>
      <c r="GFB4" s="66"/>
      <c r="GFC4" s="66"/>
      <c r="GFD4" s="270"/>
      <c r="GFE4" s="66"/>
      <c r="GFF4" s="278"/>
      <c r="GFG4" s="270"/>
      <c r="GFH4" s="66"/>
      <c r="GFI4" s="66"/>
      <c r="GFJ4" s="66"/>
      <c r="GFK4" s="270"/>
      <c r="GFL4" s="270"/>
      <c r="GFM4" s="270"/>
      <c r="GFN4" s="66"/>
      <c r="GFO4" s="270"/>
      <c r="GFP4" s="270"/>
      <c r="GFQ4" s="66"/>
      <c r="GFR4" s="270"/>
      <c r="GFS4" s="270"/>
      <c r="GFT4" s="270"/>
      <c r="GFU4" s="270"/>
      <c r="GFV4" s="270"/>
      <c r="GFW4" s="270"/>
      <c r="GFX4" s="66"/>
      <c r="GFY4" s="271"/>
      <c r="GFZ4" s="271"/>
      <c r="GGA4" s="66"/>
      <c r="GGB4" s="66"/>
      <c r="GGC4" s="66"/>
      <c r="GGD4" s="66"/>
      <c r="GGE4" s="272"/>
      <c r="GGF4" s="272"/>
      <c r="GGG4" s="273"/>
      <c r="GGH4" s="274"/>
      <c r="GGI4" s="275"/>
      <c r="GGJ4" s="276"/>
      <c r="GGK4" s="277"/>
      <c r="GGL4" s="272"/>
      <c r="GGM4" s="277"/>
      <c r="GGN4" s="272"/>
      <c r="GGO4" s="272"/>
      <c r="GGP4" s="66"/>
      <c r="GGQ4" s="278"/>
      <c r="GGR4" s="278"/>
      <c r="GGS4" s="270"/>
      <c r="GGT4" s="270"/>
      <c r="GGU4" s="270"/>
      <c r="GGV4" s="270"/>
      <c r="GGW4" s="270"/>
      <c r="GGX4" s="66"/>
      <c r="GGY4" s="66"/>
      <c r="GGZ4" s="270"/>
      <c r="GHA4" s="66"/>
      <c r="GHB4" s="278"/>
      <c r="GHC4" s="270"/>
      <c r="GHD4" s="66"/>
      <c r="GHE4" s="66"/>
      <c r="GHF4" s="66"/>
      <c r="GHG4" s="270"/>
      <c r="GHH4" s="270"/>
      <c r="GHI4" s="270"/>
      <c r="GHJ4" s="66"/>
      <c r="GHK4" s="270"/>
      <c r="GHL4" s="270"/>
      <c r="GHM4" s="66"/>
      <c r="GHN4" s="270"/>
      <c r="GHO4" s="270"/>
      <c r="GHP4" s="270"/>
      <c r="GHQ4" s="270"/>
      <c r="GHR4" s="270"/>
      <c r="GHS4" s="270"/>
      <c r="GHT4" s="66"/>
      <c r="GHU4" s="271"/>
      <c r="GHV4" s="271"/>
      <c r="GHW4" s="66"/>
      <c r="GHX4" s="66"/>
      <c r="GHY4" s="66"/>
      <c r="GHZ4" s="66"/>
      <c r="GIA4" s="272"/>
      <c r="GIB4" s="272"/>
      <c r="GIC4" s="273"/>
      <c r="GID4" s="274"/>
      <c r="GIE4" s="275"/>
      <c r="GIF4" s="276"/>
      <c r="GIG4" s="277"/>
      <c r="GIH4" s="272"/>
      <c r="GII4" s="277"/>
      <c r="GIJ4" s="272"/>
      <c r="GIK4" s="272"/>
      <c r="GIL4" s="66"/>
      <c r="GIM4" s="278"/>
      <c r="GIN4" s="278"/>
      <c r="GIO4" s="270"/>
      <c r="GIP4" s="270"/>
      <c r="GIQ4" s="270"/>
      <c r="GIR4" s="270"/>
      <c r="GIS4" s="270"/>
      <c r="GIT4" s="66"/>
      <c r="GIU4" s="66"/>
      <c r="GIV4" s="270"/>
      <c r="GIW4" s="66"/>
      <c r="GIX4" s="278"/>
      <c r="GIY4" s="270"/>
      <c r="GIZ4" s="66"/>
      <c r="GJA4" s="66"/>
      <c r="GJB4" s="66"/>
      <c r="GJC4" s="270"/>
      <c r="GJD4" s="270"/>
      <c r="GJE4" s="270"/>
      <c r="GJF4" s="66"/>
      <c r="GJG4" s="270"/>
      <c r="GJH4" s="270"/>
      <c r="GJI4" s="66"/>
      <c r="GJJ4" s="270"/>
      <c r="GJK4" s="270"/>
      <c r="GJL4" s="270"/>
      <c r="GJM4" s="270"/>
      <c r="GJN4" s="270"/>
      <c r="GJO4" s="270"/>
      <c r="GJP4" s="66"/>
      <c r="GJQ4" s="271"/>
      <c r="GJR4" s="271"/>
      <c r="GJS4" s="66"/>
      <c r="GJT4" s="66"/>
      <c r="GJU4" s="66"/>
      <c r="GJV4" s="66"/>
      <c r="GJW4" s="272"/>
      <c r="GJX4" s="272"/>
      <c r="GJY4" s="273"/>
      <c r="GJZ4" s="274"/>
      <c r="GKA4" s="275"/>
      <c r="GKB4" s="276"/>
      <c r="GKC4" s="277"/>
      <c r="GKD4" s="272"/>
      <c r="GKE4" s="277"/>
      <c r="GKF4" s="272"/>
      <c r="GKG4" s="272"/>
      <c r="GKH4" s="66"/>
      <c r="GKI4" s="278"/>
      <c r="GKJ4" s="278"/>
      <c r="GKK4" s="270"/>
      <c r="GKL4" s="270"/>
      <c r="GKM4" s="270"/>
      <c r="GKN4" s="270"/>
      <c r="GKO4" s="270"/>
      <c r="GKP4" s="66"/>
      <c r="GKQ4" s="66"/>
      <c r="GKR4" s="270"/>
      <c r="GKS4" s="66"/>
      <c r="GKT4" s="278"/>
      <c r="GKU4" s="270"/>
      <c r="GKV4" s="66"/>
      <c r="GKW4" s="66"/>
      <c r="GKX4" s="66"/>
      <c r="GKY4" s="270"/>
      <c r="GKZ4" s="270"/>
      <c r="GLA4" s="270"/>
      <c r="GLB4" s="66"/>
      <c r="GLC4" s="270"/>
      <c r="GLD4" s="270"/>
      <c r="GLE4" s="66"/>
      <c r="GLF4" s="270"/>
      <c r="GLG4" s="270"/>
      <c r="GLH4" s="270"/>
      <c r="GLI4" s="270"/>
      <c r="GLJ4" s="270"/>
      <c r="GLK4" s="270"/>
      <c r="GLL4" s="66"/>
      <c r="GLM4" s="271"/>
      <c r="GLN4" s="271"/>
      <c r="GLO4" s="66"/>
      <c r="GLP4" s="66"/>
      <c r="GLQ4" s="66"/>
      <c r="GLR4" s="66"/>
      <c r="GLS4" s="272"/>
      <c r="GLT4" s="272"/>
      <c r="GLU4" s="273"/>
      <c r="GLV4" s="274"/>
      <c r="GLW4" s="275"/>
      <c r="GLX4" s="276"/>
      <c r="GLY4" s="277"/>
      <c r="GLZ4" s="272"/>
      <c r="GMA4" s="277"/>
      <c r="GMB4" s="272"/>
      <c r="GMC4" s="272"/>
      <c r="GMD4" s="66"/>
      <c r="GME4" s="278"/>
      <c r="GMF4" s="278"/>
      <c r="GMG4" s="270"/>
      <c r="GMH4" s="270"/>
      <c r="GMI4" s="270"/>
      <c r="GMJ4" s="270"/>
      <c r="GMK4" s="270"/>
      <c r="GML4" s="66"/>
      <c r="GMM4" s="66"/>
      <c r="GMN4" s="270"/>
      <c r="GMO4" s="66"/>
      <c r="GMP4" s="278"/>
      <c r="GMQ4" s="270"/>
      <c r="GMR4" s="66"/>
      <c r="GMS4" s="66"/>
      <c r="GMT4" s="66"/>
      <c r="GMU4" s="270"/>
      <c r="GMV4" s="270"/>
      <c r="GMW4" s="270"/>
      <c r="GMX4" s="66"/>
      <c r="GMY4" s="270"/>
      <c r="GMZ4" s="270"/>
      <c r="GNA4" s="66"/>
      <c r="GNB4" s="270"/>
      <c r="GNC4" s="270"/>
      <c r="GND4" s="270"/>
      <c r="GNE4" s="270"/>
      <c r="GNF4" s="270"/>
      <c r="GNG4" s="270"/>
      <c r="GNH4" s="66"/>
      <c r="GNI4" s="271"/>
      <c r="GNJ4" s="271"/>
      <c r="GNK4" s="66"/>
      <c r="GNL4" s="66"/>
      <c r="GNM4" s="66"/>
      <c r="GNN4" s="66"/>
      <c r="GNO4" s="272"/>
      <c r="GNP4" s="272"/>
      <c r="GNQ4" s="273"/>
      <c r="GNR4" s="274"/>
      <c r="GNS4" s="275"/>
      <c r="GNT4" s="276"/>
      <c r="GNU4" s="277"/>
      <c r="GNV4" s="272"/>
      <c r="GNW4" s="277"/>
      <c r="GNX4" s="272"/>
      <c r="GNY4" s="272"/>
      <c r="GNZ4" s="66"/>
      <c r="GOA4" s="278"/>
      <c r="GOB4" s="278"/>
      <c r="GOC4" s="270"/>
      <c r="GOD4" s="270"/>
      <c r="GOE4" s="270"/>
      <c r="GOF4" s="270"/>
      <c r="GOG4" s="270"/>
      <c r="GOH4" s="66"/>
      <c r="GOI4" s="66"/>
      <c r="GOJ4" s="270"/>
      <c r="GOK4" s="66"/>
      <c r="GOL4" s="278"/>
      <c r="GOM4" s="270"/>
      <c r="GON4" s="66"/>
      <c r="GOO4" s="66"/>
      <c r="GOP4" s="66"/>
      <c r="GOQ4" s="270"/>
      <c r="GOR4" s="270"/>
      <c r="GOS4" s="270"/>
      <c r="GOT4" s="66"/>
      <c r="GOU4" s="270"/>
      <c r="GOV4" s="270"/>
      <c r="GOW4" s="66"/>
      <c r="GOX4" s="270"/>
      <c r="GOY4" s="270"/>
      <c r="GOZ4" s="270"/>
      <c r="GPA4" s="270"/>
      <c r="GPB4" s="270"/>
      <c r="GPC4" s="270"/>
      <c r="GPD4" s="66"/>
      <c r="GPE4" s="271"/>
      <c r="GPF4" s="271"/>
      <c r="GPG4" s="66"/>
      <c r="GPH4" s="66"/>
      <c r="GPI4" s="66"/>
      <c r="GPJ4" s="66"/>
      <c r="GPK4" s="272"/>
      <c r="GPL4" s="272"/>
      <c r="GPM4" s="273"/>
      <c r="GPN4" s="274"/>
      <c r="GPO4" s="275"/>
      <c r="GPP4" s="276"/>
      <c r="GPQ4" s="277"/>
      <c r="GPR4" s="272"/>
      <c r="GPS4" s="277"/>
      <c r="GPT4" s="272"/>
      <c r="GPU4" s="272"/>
      <c r="GPV4" s="66"/>
      <c r="GPW4" s="278"/>
      <c r="GPX4" s="278"/>
      <c r="GPY4" s="270"/>
      <c r="GPZ4" s="270"/>
      <c r="GQA4" s="270"/>
      <c r="GQB4" s="270"/>
      <c r="GQC4" s="270"/>
      <c r="GQD4" s="66"/>
      <c r="GQE4" s="66"/>
      <c r="GQF4" s="270"/>
      <c r="GQG4" s="66"/>
      <c r="GQH4" s="278"/>
      <c r="GQI4" s="270"/>
      <c r="GQJ4" s="66"/>
      <c r="GQK4" s="66"/>
      <c r="GQL4" s="66"/>
      <c r="GQM4" s="270"/>
      <c r="GQN4" s="270"/>
      <c r="GQO4" s="270"/>
      <c r="GQP4" s="66"/>
      <c r="GQQ4" s="270"/>
      <c r="GQR4" s="270"/>
      <c r="GQS4" s="66"/>
      <c r="GQT4" s="270"/>
      <c r="GQU4" s="270"/>
      <c r="GQV4" s="270"/>
      <c r="GQW4" s="270"/>
      <c r="GQX4" s="270"/>
      <c r="GQY4" s="270"/>
      <c r="GQZ4" s="66"/>
      <c r="GRA4" s="271"/>
      <c r="GRB4" s="271"/>
      <c r="GRC4" s="66"/>
      <c r="GRD4" s="66"/>
      <c r="GRE4" s="66"/>
      <c r="GRF4" s="66"/>
      <c r="GRG4" s="272"/>
      <c r="GRH4" s="272"/>
      <c r="GRI4" s="273"/>
      <c r="GRJ4" s="274"/>
      <c r="GRK4" s="275"/>
      <c r="GRL4" s="276"/>
      <c r="GRM4" s="277"/>
      <c r="GRN4" s="272"/>
      <c r="GRO4" s="277"/>
      <c r="GRP4" s="272"/>
      <c r="GRQ4" s="272"/>
      <c r="GRR4" s="66"/>
      <c r="GRS4" s="278"/>
      <c r="GRT4" s="278"/>
      <c r="GRU4" s="270"/>
      <c r="GRV4" s="270"/>
      <c r="GRW4" s="270"/>
      <c r="GRX4" s="270"/>
      <c r="GRY4" s="270"/>
      <c r="GRZ4" s="66"/>
      <c r="GSA4" s="66"/>
      <c r="GSB4" s="270"/>
      <c r="GSC4" s="66"/>
      <c r="GSD4" s="278"/>
      <c r="GSE4" s="270"/>
      <c r="GSF4" s="66"/>
      <c r="GSG4" s="66"/>
      <c r="GSH4" s="66"/>
      <c r="GSI4" s="270"/>
      <c r="GSJ4" s="270"/>
      <c r="GSK4" s="270"/>
      <c r="GSL4" s="66"/>
      <c r="GSM4" s="270"/>
      <c r="GSN4" s="270"/>
      <c r="GSO4" s="66"/>
      <c r="GSP4" s="270"/>
      <c r="GSQ4" s="270"/>
      <c r="GSR4" s="270"/>
      <c r="GSS4" s="270"/>
      <c r="GST4" s="270"/>
      <c r="GSU4" s="270"/>
      <c r="GSV4" s="66"/>
      <c r="GSW4" s="271"/>
      <c r="GSX4" s="271"/>
      <c r="GSY4" s="66"/>
      <c r="GSZ4" s="66"/>
      <c r="GTA4" s="66"/>
      <c r="GTB4" s="66"/>
      <c r="GTC4" s="272"/>
      <c r="GTD4" s="272"/>
      <c r="GTE4" s="273"/>
      <c r="GTF4" s="274"/>
      <c r="GTG4" s="275"/>
      <c r="GTH4" s="276"/>
      <c r="GTI4" s="277"/>
      <c r="GTJ4" s="272"/>
      <c r="GTK4" s="277"/>
      <c r="GTL4" s="272"/>
      <c r="GTM4" s="272"/>
      <c r="GTN4" s="66"/>
      <c r="GTO4" s="278"/>
      <c r="GTP4" s="278"/>
      <c r="GTQ4" s="270"/>
      <c r="GTR4" s="270"/>
      <c r="GTS4" s="270"/>
      <c r="GTT4" s="270"/>
      <c r="GTU4" s="270"/>
      <c r="GTV4" s="66"/>
      <c r="GTW4" s="66"/>
      <c r="GTX4" s="270"/>
      <c r="GTY4" s="66"/>
      <c r="GTZ4" s="278"/>
      <c r="GUA4" s="270"/>
      <c r="GUB4" s="66"/>
      <c r="GUC4" s="66"/>
      <c r="GUD4" s="66"/>
      <c r="GUE4" s="270"/>
      <c r="GUF4" s="270"/>
      <c r="GUG4" s="270"/>
      <c r="GUH4" s="66"/>
      <c r="GUI4" s="270"/>
      <c r="GUJ4" s="270"/>
      <c r="GUK4" s="66"/>
      <c r="GUL4" s="270"/>
      <c r="GUM4" s="270"/>
      <c r="GUN4" s="270"/>
      <c r="GUO4" s="270"/>
      <c r="GUP4" s="270"/>
      <c r="GUQ4" s="270"/>
      <c r="GUR4" s="66"/>
      <c r="GUS4" s="271"/>
      <c r="GUT4" s="271"/>
      <c r="GUU4" s="66"/>
      <c r="GUV4" s="66"/>
      <c r="GUW4" s="66"/>
      <c r="GUX4" s="66"/>
      <c r="GUY4" s="272"/>
      <c r="GUZ4" s="272"/>
      <c r="GVA4" s="273"/>
      <c r="GVB4" s="274"/>
      <c r="GVC4" s="275"/>
      <c r="GVD4" s="276"/>
      <c r="GVE4" s="277"/>
      <c r="GVF4" s="272"/>
      <c r="GVG4" s="277"/>
      <c r="GVH4" s="272"/>
      <c r="GVI4" s="272"/>
      <c r="GVJ4" s="66"/>
      <c r="GVK4" s="278"/>
      <c r="GVL4" s="278"/>
      <c r="GVM4" s="270"/>
      <c r="GVN4" s="270"/>
      <c r="GVO4" s="270"/>
      <c r="GVP4" s="270"/>
      <c r="GVQ4" s="270"/>
      <c r="GVR4" s="66"/>
      <c r="GVS4" s="66"/>
      <c r="GVT4" s="270"/>
      <c r="GVU4" s="66"/>
      <c r="GVV4" s="278"/>
      <c r="GVW4" s="270"/>
      <c r="GVX4" s="66"/>
      <c r="GVY4" s="66"/>
      <c r="GVZ4" s="66"/>
      <c r="GWA4" s="270"/>
      <c r="GWB4" s="270"/>
      <c r="GWC4" s="270"/>
      <c r="GWD4" s="66"/>
      <c r="GWE4" s="270"/>
      <c r="GWF4" s="270"/>
      <c r="GWG4" s="66"/>
      <c r="GWH4" s="270"/>
      <c r="GWI4" s="270"/>
      <c r="GWJ4" s="270"/>
      <c r="GWK4" s="270"/>
      <c r="GWL4" s="270"/>
      <c r="GWM4" s="270"/>
      <c r="GWN4" s="66"/>
      <c r="GWO4" s="271"/>
      <c r="GWP4" s="271"/>
      <c r="GWQ4" s="66"/>
      <c r="GWR4" s="66"/>
      <c r="GWS4" s="66"/>
      <c r="GWT4" s="66"/>
      <c r="GWU4" s="272"/>
      <c r="GWV4" s="272"/>
      <c r="GWW4" s="273"/>
      <c r="GWX4" s="274"/>
      <c r="GWY4" s="275"/>
      <c r="GWZ4" s="276"/>
      <c r="GXA4" s="277"/>
      <c r="GXB4" s="272"/>
      <c r="GXC4" s="277"/>
      <c r="GXD4" s="272"/>
      <c r="GXE4" s="272"/>
      <c r="GXF4" s="66"/>
      <c r="GXG4" s="278"/>
      <c r="GXH4" s="278"/>
      <c r="GXI4" s="270"/>
      <c r="GXJ4" s="270"/>
      <c r="GXK4" s="270"/>
      <c r="GXL4" s="270"/>
      <c r="GXM4" s="270"/>
      <c r="GXN4" s="66"/>
      <c r="GXO4" s="66"/>
      <c r="GXP4" s="270"/>
      <c r="GXQ4" s="66"/>
      <c r="GXR4" s="278"/>
      <c r="GXS4" s="270"/>
      <c r="GXT4" s="66"/>
      <c r="GXU4" s="66"/>
      <c r="GXV4" s="66"/>
      <c r="GXW4" s="270"/>
      <c r="GXX4" s="270"/>
      <c r="GXY4" s="270"/>
      <c r="GXZ4" s="66"/>
      <c r="GYA4" s="270"/>
      <c r="GYB4" s="270"/>
      <c r="GYC4" s="66"/>
      <c r="GYD4" s="270"/>
      <c r="GYE4" s="270"/>
      <c r="GYF4" s="270"/>
      <c r="GYG4" s="270"/>
      <c r="GYH4" s="270"/>
      <c r="GYI4" s="270"/>
      <c r="GYJ4" s="66"/>
      <c r="GYK4" s="271"/>
      <c r="GYL4" s="271"/>
      <c r="GYM4" s="66"/>
      <c r="GYN4" s="66"/>
      <c r="GYO4" s="66"/>
      <c r="GYP4" s="66"/>
      <c r="GYQ4" s="272"/>
      <c r="GYR4" s="272"/>
      <c r="GYS4" s="273"/>
      <c r="GYT4" s="274"/>
      <c r="GYU4" s="275"/>
      <c r="GYV4" s="276"/>
      <c r="GYW4" s="277"/>
      <c r="GYX4" s="272"/>
      <c r="GYY4" s="277"/>
      <c r="GYZ4" s="272"/>
      <c r="GZA4" s="272"/>
      <c r="GZB4" s="66"/>
      <c r="GZC4" s="278"/>
      <c r="GZD4" s="278"/>
      <c r="GZE4" s="270"/>
      <c r="GZF4" s="270"/>
      <c r="GZG4" s="270"/>
      <c r="GZH4" s="270"/>
      <c r="GZI4" s="270"/>
      <c r="GZJ4" s="66"/>
      <c r="GZK4" s="66"/>
      <c r="GZL4" s="270"/>
      <c r="GZM4" s="66"/>
      <c r="GZN4" s="278"/>
      <c r="GZO4" s="270"/>
      <c r="GZP4" s="66"/>
      <c r="GZQ4" s="66"/>
      <c r="GZR4" s="66"/>
      <c r="GZS4" s="270"/>
      <c r="GZT4" s="270"/>
      <c r="GZU4" s="270"/>
      <c r="GZV4" s="66"/>
      <c r="GZW4" s="270"/>
      <c r="GZX4" s="270"/>
      <c r="GZY4" s="66"/>
      <c r="GZZ4" s="270"/>
      <c r="HAA4" s="270"/>
      <c r="HAB4" s="270"/>
      <c r="HAC4" s="270"/>
      <c r="HAD4" s="270"/>
      <c r="HAE4" s="270"/>
      <c r="HAF4" s="66"/>
      <c r="HAG4" s="271"/>
      <c r="HAH4" s="271"/>
      <c r="HAI4" s="66"/>
      <c r="HAJ4" s="66"/>
      <c r="HAK4" s="66"/>
      <c r="HAL4" s="66"/>
      <c r="HAM4" s="272"/>
      <c r="HAN4" s="272"/>
      <c r="HAO4" s="273"/>
      <c r="HAP4" s="274"/>
      <c r="HAQ4" s="275"/>
      <c r="HAR4" s="276"/>
      <c r="HAS4" s="277"/>
      <c r="HAT4" s="272"/>
      <c r="HAU4" s="277"/>
      <c r="HAV4" s="272"/>
      <c r="HAW4" s="272"/>
      <c r="HAX4" s="66"/>
      <c r="HAY4" s="278"/>
      <c r="HAZ4" s="278"/>
      <c r="HBA4" s="270"/>
      <c r="HBB4" s="270"/>
      <c r="HBC4" s="270"/>
      <c r="HBD4" s="270"/>
      <c r="HBE4" s="270"/>
      <c r="HBF4" s="66"/>
      <c r="HBG4" s="66"/>
      <c r="HBH4" s="270"/>
      <c r="HBI4" s="66"/>
      <c r="HBJ4" s="278"/>
      <c r="HBK4" s="270"/>
      <c r="HBL4" s="66"/>
      <c r="HBM4" s="66"/>
      <c r="HBN4" s="66"/>
      <c r="HBO4" s="270"/>
      <c r="HBP4" s="270"/>
      <c r="HBQ4" s="270"/>
      <c r="HBR4" s="66"/>
      <c r="HBS4" s="270"/>
      <c r="HBT4" s="270"/>
      <c r="HBU4" s="66"/>
      <c r="HBV4" s="270"/>
      <c r="HBW4" s="270"/>
      <c r="HBX4" s="270"/>
      <c r="HBY4" s="270"/>
      <c r="HBZ4" s="270"/>
      <c r="HCA4" s="270"/>
      <c r="HCB4" s="66"/>
      <c r="HCC4" s="271"/>
      <c r="HCD4" s="271"/>
      <c r="HCE4" s="66"/>
      <c r="HCF4" s="66"/>
      <c r="HCG4" s="66"/>
      <c r="HCH4" s="66"/>
      <c r="HCI4" s="272"/>
      <c r="HCJ4" s="272"/>
      <c r="HCK4" s="273"/>
      <c r="HCL4" s="274"/>
      <c r="HCM4" s="275"/>
      <c r="HCN4" s="276"/>
      <c r="HCO4" s="277"/>
      <c r="HCP4" s="272"/>
      <c r="HCQ4" s="277"/>
      <c r="HCR4" s="272"/>
      <c r="HCS4" s="272"/>
      <c r="HCT4" s="66"/>
      <c r="HCU4" s="278"/>
      <c r="HCV4" s="278"/>
      <c r="HCW4" s="270"/>
      <c r="HCX4" s="270"/>
      <c r="HCY4" s="270"/>
      <c r="HCZ4" s="270"/>
      <c r="HDA4" s="270"/>
      <c r="HDB4" s="66"/>
      <c r="HDC4" s="66"/>
      <c r="HDD4" s="270"/>
      <c r="HDE4" s="66"/>
      <c r="HDF4" s="278"/>
      <c r="HDG4" s="270"/>
      <c r="HDH4" s="66"/>
      <c r="HDI4" s="66"/>
      <c r="HDJ4" s="66"/>
      <c r="HDK4" s="270"/>
      <c r="HDL4" s="270"/>
      <c r="HDM4" s="270"/>
      <c r="HDN4" s="66"/>
      <c r="HDO4" s="270"/>
      <c r="HDP4" s="270"/>
      <c r="HDQ4" s="66"/>
      <c r="HDR4" s="270"/>
      <c r="HDS4" s="270"/>
      <c r="HDT4" s="270"/>
      <c r="HDU4" s="270"/>
      <c r="HDV4" s="270"/>
      <c r="HDW4" s="270"/>
      <c r="HDX4" s="66"/>
      <c r="HDY4" s="271"/>
      <c r="HDZ4" s="271"/>
      <c r="HEA4" s="66"/>
      <c r="HEB4" s="66"/>
      <c r="HEC4" s="66"/>
      <c r="HED4" s="66"/>
      <c r="HEE4" s="272"/>
      <c r="HEF4" s="272"/>
      <c r="HEG4" s="273"/>
      <c r="HEH4" s="274"/>
      <c r="HEI4" s="275"/>
      <c r="HEJ4" s="276"/>
      <c r="HEK4" s="277"/>
      <c r="HEL4" s="272"/>
      <c r="HEM4" s="277"/>
      <c r="HEN4" s="272"/>
      <c r="HEO4" s="272"/>
      <c r="HEP4" s="66"/>
      <c r="HEQ4" s="278"/>
      <c r="HER4" s="278"/>
      <c r="HES4" s="270"/>
      <c r="HET4" s="270"/>
      <c r="HEU4" s="270"/>
      <c r="HEV4" s="270"/>
      <c r="HEW4" s="270"/>
      <c r="HEX4" s="66"/>
      <c r="HEY4" s="66"/>
      <c r="HEZ4" s="270"/>
      <c r="HFA4" s="66"/>
      <c r="HFB4" s="278"/>
      <c r="HFC4" s="270"/>
      <c r="HFD4" s="66"/>
      <c r="HFE4" s="66"/>
      <c r="HFF4" s="66"/>
      <c r="HFG4" s="270"/>
      <c r="HFH4" s="270"/>
      <c r="HFI4" s="270"/>
      <c r="HFJ4" s="66"/>
      <c r="HFK4" s="270"/>
      <c r="HFL4" s="270"/>
      <c r="HFM4" s="66"/>
      <c r="HFN4" s="270"/>
      <c r="HFO4" s="270"/>
      <c r="HFP4" s="270"/>
      <c r="HFQ4" s="270"/>
      <c r="HFR4" s="270"/>
      <c r="HFS4" s="270"/>
      <c r="HFT4" s="66"/>
      <c r="HFU4" s="271"/>
      <c r="HFV4" s="271"/>
      <c r="HFW4" s="66"/>
      <c r="HFX4" s="66"/>
      <c r="HFY4" s="66"/>
      <c r="HFZ4" s="66"/>
      <c r="HGA4" s="272"/>
      <c r="HGB4" s="272"/>
      <c r="HGC4" s="273"/>
      <c r="HGD4" s="274"/>
      <c r="HGE4" s="275"/>
      <c r="HGF4" s="276"/>
      <c r="HGG4" s="277"/>
      <c r="HGH4" s="272"/>
      <c r="HGI4" s="277"/>
      <c r="HGJ4" s="272"/>
      <c r="HGK4" s="272"/>
      <c r="HGL4" s="66"/>
      <c r="HGM4" s="278"/>
      <c r="HGN4" s="278"/>
      <c r="HGO4" s="270"/>
      <c r="HGP4" s="270"/>
      <c r="HGQ4" s="270"/>
      <c r="HGR4" s="270"/>
      <c r="HGS4" s="270"/>
      <c r="HGT4" s="66"/>
      <c r="HGU4" s="66"/>
      <c r="HGV4" s="270"/>
      <c r="HGW4" s="66"/>
      <c r="HGX4" s="278"/>
      <c r="HGY4" s="270"/>
      <c r="HGZ4" s="66"/>
      <c r="HHA4" s="66"/>
      <c r="HHB4" s="66"/>
      <c r="HHC4" s="270"/>
      <c r="HHD4" s="270"/>
      <c r="HHE4" s="270"/>
      <c r="HHF4" s="66"/>
      <c r="HHG4" s="270"/>
      <c r="HHH4" s="270"/>
      <c r="HHI4" s="66"/>
      <c r="HHJ4" s="270"/>
      <c r="HHK4" s="270"/>
      <c r="HHL4" s="270"/>
      <c r="HHM4" s="270"/>
      <c r="HHN4" s="270"/>
      <c r="HHO4" s="270"/>
      <c r="HHP4" s="66"/>
      <c r="HHQ4" s="271"/>
      <c r="HHR4" s="271"/>
      <c r="HHS4" s="66"/>
      <c r="HHT4" s="66"/>
      <c r="HHU4" s="66"/>
      <c r="HHV4" s="66"/>
      <c r="HHW4" s="272"/>
      <c r="HHX4" s="272"/>
      <c r="HHY4" s="273"/>
      <c r="HHZ4" s="274"/>
      <c r="HIA4" s="275"/>
      <c r="HIB4" s="276"/>
      <c r="HIC4" s="277"/>
      <c r="HID4" s="272"/>
      <c r="HIE4" s="277"/>
      <c r="HIF4" s="272"/>
      <c r="HIG4" s="272"/>
      <c r="HIH4" s="66"/>
      <c r="HII4" s="278"/>
      <c r="HIJ4" s="278"/>
      <c r="HIK4" s="270"/>
      <c r="HIL4" s="270"/>
      <c r="HIM4" s="270"/>
      <c r="HIN4" s="270"/>
      <c r="HIO4" s="270"/>
      <c r="HIP4" s="66"/>
      <c r="HIQ4" s="66"/>
      <c r="HIR4" s="270"/>
      <c r="HIS4" s="66"/>
      <c r="HIT4" s="278"/>
      <c r="HIU4" s="270"/>
      <c r="HIV4" s="66"/>
      <c r="HIW4" s="66"/>
      <c r="HIX4" s="66"/>
      <c r="HIY4" s="270"/>
      <c r="HIZ4" s="270"/>
      <c r="HJA4" s="270"/>
      <c r="HJB4" s="66"/>
      <c r="HJC4" s="270"/>
      <c r="HJD4" s="270"/>
      <c r="HJE4" s="66"/>
      <c r="HJF4" s="270"/>
      <c r="HJG4" s="270"/>
      <c r="HJH4" s="270"/>
      <c r="HJI4" s="270"/>
      <c r="HJJ4" s="270"/>
      <c r="HJK4" s="270"/>
      <c r="HJL4" s="66"/>
      <c r="HJM4" s="271"/>
      <c r="HJN4" s="271"/>
      <c r="HJO4" s="66"/>
      <c r="HJP4" s="66"/>
      <c r="HJQ4" s="66"/>
      <c r="HJR4" s="66"/>
      <c r="HJS4" s="272"/>
      <c r="HJT4" s="272"/>
      <c r="HJU4" s="273"/>
      <c r="HJV4" s="274"/>
      <c r="HJW4" s="275"/>
      <c r="HJX4" s="276"/>
      <c r="HJY4" s="277"/>
      <c r="HJZ4" s="272"/>
      <c r="HKA4" s="277"/>
      <c r="HKB4" s="272"/>
      <c r="HKC4" s="272"/>
      <c r="HKD4" s="66"/>
      <c r="HKE4" s="278"/>
      <c r="HKF4" s="278"/>
      <c r="HKG4" s="270"/>
      <c r="HKH4" s="270"/>
      <c r="HKI4" s="270"/>
      <c r="HKJ4" s="270"/>
      <c r="HKK4" s="270"/>
      <c r="HKL4" s="66"/>
      <c r="HKM4" s="66"/>
      <c r="HKN4" s="270"/>
      <c r="HKO4" s="66"/>
      <c r="HKP4" s="278"/>
      <c r="HKQ4" s="270"/>
      <c r="HKR4" s="66"/>
      <c r="HKS4" s="66"/>
      <c r="HKT4" s="66"/>
      <c r="HKU4" s="270"/>
      <c r="HKV4" s="270"/>
      <c r="HKW4" s="270"/>
      <c r="HKX4" s="66"/>
      <c r="HKY4" s="270"/>
      <c r="HKZ4" s="270"/>
      <c r="HLA4" s="66"/>
      <c r="HLB4" s="270"/>
      <c r="HLC4" s="270"/>
      <c r="HLD4" s="270"/>
      <c r="HLE4" s="270"/>
      <c r="HLF4" s="270"/>
      <c r="HLG4" s="270"/>
      <c r="HLH4" s="66"/>
      <c r="HLI4" s="271"/>
      <c r="HLJ4" s="271"/>
      <c r="HLK4" s="66"/>
      <c r="HLL4" s="66"/>
      <c r="HLM4" s="66"/>
      <c r="HLN4" s="66"/>
      <c r="HLO4" s="272"/>
      <c r="HLP4" s="272"/>
      <c r="HLQ4" s="273"/>
      <c r="HLR4" s="274"/>
      <c r="HLS4" s="275"/>
      <c r="HLT4" s="276"/>
      <c r="HLU4" s="277"/>
      <c r="HLV4" s="272"/>
      <c r="HLW4" s="277"/>
      <c r="HLX4" s="272"/>
      <c r="HLY4" s="272"/>
      <c r="HLZ4" s="66"/>
      <c r="HMA4" s="278"/>
      <c r="HMB4" s="278"/>
      <c r="HMC4" s="270"/>
      <c r="HMD4" s="270"/>
      <c r="HME4" s="270"/>
      <c r="HMF4" s="270"/>
      <c r="HMG4" s="270"/>
      <c r="HMH4" s="66"/>
      <c r="HMI4" s="66"/>
      <c r="HMJ4" s="270"/>
      <c r="HMK4" s="66"/>
      <c r="HML4" s="278"/>
      <c r="HMM4" s="270"/>
      <c r="HMN4" s="66"/>
      <c r="HMO4" s="66"/>
      <c r="HMP4" s="66"/>
      <c r="HMQ4" s="270"/>
      <c r="HMR4" s="270"/>
      <c r="HMS4" s="270"/>
      <c r="HMT4" s="66"/>
      <c r="HMU4" s="270"/>
      <c r="HMV4" s="270"/>
      <c r="HMW4" s="66"/>
      <c r="HMX4" s="270"/>
      <c r="HMY4" s="270"/>
      <c r="HMZ4" s="270"/>
      <c r="HNA4" s="270"/>
      <c r="HNB4" s="270"/>
      <c r="HNC4" s="270"/>
      <c r="HND4" s="66"/>
      <c r="HNE4" s="271"/>
      <c r="HNF4" s="271"/>
      <c r="HNG4" s="66"/>
      <c r="HNH4" s="66"/>
      <c r="HNI4" s="66"/>
      <c r="HNJ4" s="66"/>
      <c r="HNK4" s="272"/>
      <c r="HNL4" s="272"/>
      <c r="HNM4" s="273"/>
      <c r="HNN4" s="274"/>
      <c r="HNO4" s="275"/>
      <c r="HNP4" s="276"/>
      <c r="HNQ4" s="277"/>
      <c r="HNR4" s="272"/>
      <c r="HNS4" s="277"/>
      <c r="HNT4" s="272"/>
      <c r="HNU4" s="272"/>
      <c r="HNV4" s="66"/>
      <c r="HNW4" s="278"/>
      <c r="HNX4" s="278"/>
      <c r="HNY4" s="270"/>
      <c r="HNZ4" s="270"/>
      <c r="HOA4" s="270"/>
      <c r="HOB4" s="270"/>
      <c r="HOC4" s="270"/>
      <c r="HOD4" s="66"/>
      <c r="HOE4" s="66"/>
      <c r="HOF4" s="270"/>
      <c r="HOG4" s="66"/>
      <c r="HOH4" s="278"/>
      <c r="HOI4" s="270"/>
      <c r="HOJ4" s="66"/>
      <c r="HOK4" s="66"/>
      <c r="HOL4" s="66"/>
      <c r="HOM4" s="270"/>
      <c r="HON4" s="270"/>
      <c r="HOO4" s="270"/>
      <c r="HOP4" s="66"/>
      <c r="HOQ4" s="270"/>
      <c r="HOR4" s="270"/>
      <c r="HOS4" s="66"/>
      <c r="HOT4" s="270"/>
      <c r="HOU4" s="270"/>
      <c r="HOV4" s="270"/>
      <c r="HOW4" s="270"/>
      <c r="HOX4" s="270"/>
      <c r="HOY4" s="270"/>
      <c r="HOZ4" s="66"/>
      <c r="HPA4" s="271"/>
      <c r="HPB4" s="271"/>
      <c r="HPC4" s="66"/>
      <c r="HPD4" s="66"/>
      <c r="HPE4" s="66"/>
      <c r="HPF4" s="66"/>
      <c r="HPG4" s="272"/>
      <c r="HPH4" s="272"/>
      <c r="HPI4" s="273"/>
      <c r="HPJ4" s="274"/>
      <c r="HPK4" s="275"/>
      <c r="HPL4" s="276"/>
      <c r="HPM4" s="277"/>
      <c r="HPN4" s="272"/>
      <c r="HPO4" s="277"/>
      <c r="HPP4" s="272"/>
      <c r="HPQ4" s="272"/>
      <c r="HPR4" s="66"/>
      <c r="HPS4" s="278"/>
      <c r="HPT4" s="278"/>
      <c r="HPU4" s="270"/>
      <c r="HPV4" s="270"/>
      <c r="HPW4" s="270"/>
      <c r="HPX4" s="270"/>
      <c r="HPY4" s="270"/>
      <c r="HPZ4" s="66"/>
      <c r="HQA4" s="66"/>
      <c r="HQB4" s="270"/>
      <c r="HQC4" s="66"/>
      <c r="HQD4" s="278"/>
      <c r="HQE4" s="270"/>
      <c r="HQF4" s="66"/>
      <c r="HQG4" s="66"/>
      <c r="HQH4" s="66"/>
      <c r="HQI4" s="270"/>
      <c r="HQJ4" s="270"/>
      <c r="HQK4" s="270"/>
      <c r="HQL4" s="66"/>
      <c r="HQM4" s="270"/>
      <c r="HQN4" s="270"/>
      <c r="HQO4" s="66"/>
      <c r="HQP4" s="270"/>
      <c r="HQQ4" s="270"/>
      <c r="HQR4" s="270"/>
      <c r="HQS4" s="270"/>
      <c r="HQT4" s="270"/>
      <c r="HQU4" s="270"/>
      <c r="HQV4" s="66"/>
      <c r="HQW4" s="271"/>
      <c r="HQX4" s="271"/>
      <c r="HQY4" s="66"/>
      <c r="HQZ4" s="66"/>
      <c r="HRA4" s="66"/>
      <c r="HRB4" s="66"/>
      <c r="HRC4" s="272"/>
      <c r="HRD4" s="272"/>
      <c r="HRE4" s="273"/>
      <c r="HRF4" s="274"/>
      <c r="HRG4" s="275"/>
      <c r="HRH4" s="276"/>
      <c r="HRI4" s="277"/>
      <c r="HRJ4" s="272"/>
      <c r="HRK4" s="277"/>
      <c r="HRL4" s="272"/>
      <c r="HRM4" s="272"/>
      <c r="HRN4" s="66"/>
      <c r="HRO4" s="278"/>
      <c r="HRP4" s="278"/>
      <c r="HRQ4" s="270"/>
      <c r="HRR4" s="270"/>
      <c r="HRS4" s="270"/>
      <c r="HRT4" s="270"/>
      <c r="HRU4" s="270"/>
      <c r="HRV4" s="66"/>
      <c r="HRW4" s="66"/>
      <c r="HRX4" s="270"/>
      <c r="HRY4" s="66"/>
      <c r="HRZ4" s="278"/>
      <c r="HSA4" s="270"/>
      <c r="HSB4" s="66"/>
      <c r="HSC4" s="66"/>
      <c r="HSD4" s="66"/>
      <c r="HSE4" s="270"/>
      <c r="HSF4" s="270"/>
      <c r="HSG4" s="270"/>
      <c r="HSH4" s="66"/>
      <c r="HSI4" s="270"/>
      <c r="HSJ4" s="270"/>
      <c r="HSK4" s="66"/>
      <c r="HSL4" s="270"/>
      <c r="HSM4" s="270"/>
      <c r="HSN4" s="270"/>
      <c r="HSO4" s="270"/>
      <c r="HSP4" s="270"/>
      <c r="HSQ4" s="270"/>
      <c r="HSR4" s="66"/>
      <c r="HSS4" s="271"/>
      <c r="HST4" s="271"/>
      <c r="HSU4" s="66"/>
      <c r="HSV4" s="66"/>
      <c r="HSW4" s="66"/>
      <c r="HSX4" s="66"/>
      <c r="HSY4" s="272"/>
      <c r="HSZ4" s="272"/>
      <c r="HTA4" s="273"/>
      <c r="HTB4" s="274"/>
      <c r="HTC4" s="275"/>
      <c r="HTD4" s="276"/>
      <c r="HTE4" s="277"/>
      <c r="HTF4" s="272"/>
      <c r="HTG4" s="277"/>
      <c r="HTH4" s="272"/>
      <c r="HTI4" s="272"/>
      <c r="HTJ4" s="66"/>
      <c r="HTK4" s="278"/>
      <c r="HTL4" s="278"/>
      <c r="HTM4" s="270"/>
      <c r="HTN4" s="270"/>
      <c r="HTO4" s="270"/>
      <c r="HTP4" s="270"/>
      <c r="HTQ4" s="270"/>
      <c r="HTR4" s="66"/>
      <c r="HTS4" s="66"/>
      <c r="HTT4" s="270"/>
      <c r="HTU4" s="66"/>
      <c r="HTV4" s="278"/>
      <c r="HTW4" s="270"/>
      <c r="HTX4" s="66"/>
      <c r="HTY4" s="66"/>
      <c r="HTZ4" s="66"/>
      <c r="HUA4" s="270"/>
      <c r="HUB4" s="270"/>
      <c r="HUC4" s="270"/>
      <c r="HUD4" s="66"/>
      <c r="HUE4" s="270"/>
      <c r="HUF4" s="270"/>
      <c r="HUG4" s="66"/>
      <c r="HUH4" s="270"/>
      <c r="HUI4" s="270"/>
      <c r="HUJ4" s="270"/>
      <c r="HUK4" s="270"/>
      <c r="HUL4" s="270"/>
      <c r="HUM4" s="270"/>
      <c r="HUN4" s="66"/>
      <c r="HUO4" s="271"/>
      <c r="HUP4" s="271"/>
      <c r="HUQ4" s="66"/>
      <c r="HUR4" s="66"/>
      <c r="HUS4" s="66"/>
      <c r="HUT4" s="66"/>
      <c r="HUU4" s="272"/>
      <c r="HUV4" s="272"/>
      <c r="HUW4" s="273"/>
      <c r="HUX4" s="274"/>
      <c r="HUY4" s="275"/>
      <c r="HUZ4" s="276"/>
      <c r="HVA4" s="277"/>
      <c r="HVB4" s="272"/>
      <c r="HVC4" s="277"/>
      <c r="HVD4" s="272"/>
      <c r="HVE4" s="272"/>
      <c r="HVF4" s="66"/>
      <c r="HVG4" s="278"/>
      <c r="HVH4" s="278"/>
      <c r="HVI4" s="270"/>
      <c r="HVJ4" s="270"/>
      <c r="HVK4" s="270"/>
      <c r="HVL4" s="270"/>
      <c r="HVM4" s="270"/>
      <c r="HVN4" s="66"/>
      <c r="HVO4" s="66"/>
      <c r="HVP4" s="270"/>
      <c r="HVQ4" s="66"/>
      <c r="HVR4" s="278"/>
      <c r="HVS4" s="270"/>
      <c r="HVT4" s="66"/>
      <c r="HVU4" s="66"/>
      <c r="HVV4" s="66"/>
      <c r="HVW4" s="270"/>
      <c r="HVX4" s="270"/>
      <c r="HVY4" s="270"/>
      <c r="HVZ4" s="66"/>
      <c r="HWA4" s="270"/>
      <c r="HWB4" s="270"/>
      <c r="HWC4" s="66"/>
      <c r="HWD4" s="270"/>
      <c r="HWE4" s="270"/>
      <c r="HWF4" s="270"/>
      <c r="HWG4" s="270"/>
      <c r="HWH4" s="270"/>
      <c r="HWI4" s="270"/>
      <c r="HWJ4" s="66"/>
      <c r="HWK4" s="271"/>
      <c r="HWL4" s="271"/>
      <c r="HWM4" s="66"/>
      <c r="HWN4" s="66"/>
      <c r="HWO4" s="66"/>
      <c r="HWP4" s="66"/>
      <c r="HWQ4" s="272"/>
      <c r="HWR4" s="272"/>
      <c r="HWS4" s="273"/>
      <c r="HWT4" s="274"/>
      <c r="HWU4" s="275"/>
      <c r="HWV4" s="276"/>
      <c r="HWW4" s="277"/>
      <c r="HWX4" s="272"/>
      <c r="HWY4" s="277"/>
      <c r="HWZ4" s="272"/>
      <c r="HXA4" s="272"/>
      <c r="HXB4" s="66"/>
      <c r="HXC4" s="278"/>
      <c r="HXD4" s="278"/>
      <c r="HXE4" s="270"/>
      <c r="HXF4" s="270"/>
      <c r="HXG4" s="270"/>
      <c r="HXH4" s="270"/>
      <c r="HXI4" s="270"/>
      <c r="HXJ4" s="66"/>
      <c r="HXK4" s="66"/>
      <c r="HXL4" s="270"/>
      <c r="HXM4" s="66"/>
      <c r="HXN4" s="278"/>
      <c r="HXO4" s="270"/>
      <c r="HXP4" s="66"/>
      <c r="HXQ4" s="66"/>
      <c r="HXR4" s="66"/>
      <c r="HXS4" s="270"/>
      <c r="HXT4" s="270"/>
      <c r="HXU4" s="270"/>
      <c r="HXV4" s="66"/>
      <c r="HXW4" s="270"/>
      <c r="HXX4" s="270"/>
      <c r="HXY4" s="66"/>
      <c r="HXZ4" s="270"/>
      <c r="HYA4" s="270"/>
      <c r="HYB4" s="270"/>
      <c r="HYC4" s="270"/>
      <c r="HYD4" s="270"/>
      <c r="HYE4" s="270"/>
      <c r="HYF4" s="66"/>
      <c r="HYG4" s="271"/>
      <c r="HYH4" s="271"/>
      <c r="HYI4" s="66"/>
      <c r="HYJ4" s="66"/>
      <c r="HYK4" s="66"/>
      <c r="HYL4" s="66"/>
      <c r="HYM4" s="272"/>
      <c r="HYN4" s="272"/>
      <c r="HYO4" s="273"/>
      <c r="HYP4" s="274"/>
      <c r="HYQ4" s="275"/>
      <c r="HYR4" s="276"/>
      <c r="HYS4" s="277"/>
      <c r="HYT4" s="272"/>
      <c r="HYU4" s="277"/>
      <c r="HYV4" s="272"/>
      <c r="HYW4" s="272"/>
      <c r="HYX4" s="66"/>
      <c r="HYY4" s="278"/>
      <c r="HYZ4" s="278"/>
      <c r="HZA4" s="270"/>
      <c r="HZB4" s="270"/>
      <c r="HZC4" s="270"/>
      <c r="HZD4" s="270"/>
      <c r="HZE4" s="270"/>
      <c r="HZF4" s="66"/>
      <c r="HZG4" s="66"/>
      <c r="HZH4" s="270"/>
      <c r="HZI4" s="66"/>
      <c r="HZJ4" s="278"/>
      <c r="HZK4" s="270"/>
      <c r="HZL4" s="66"/>
      <c r="HZM4" s="66"/>
      <c r="HZN4" s="66"/>
      <c r="HZO4" s="270"/>
      <c r="HZP4" s="270"/>
      <c r="HZQ4" s="270"/>
      <c r="HZR4" s="66"/>
      <c r="HZS4" s="270"/>
      <c r="HZT4" s="270"/>
      <c r="HZU4" s="66"/>
      <c r="HZV4" s="270"/>
      <c r="HZW4" s="270"/>
      <c r="HZX4" s="270"/>
      <c r="HZY4" s="270"/>
      <c r="HZZ4" s="270"/>
      <c r="IAA4" s="270"/>
      <c r="IAB4" s="66"/>
      <c r="IAC4" s="271"/>
      <c r="IAD4" s="271"/>
      <c r="IAE4" s="66"/>
      <c r="IAF4" s="66"/>
      <c r="IAG4" s="66"/>
      <c r="IAH4" s="66"/>
      <c r="IAI4" s="272"/>
      <c r="IAJ4" s="272"/>
      <c r="IAK4" s="273"/>
      <c r="IAL4" s="274"/>
      <c r="IAM4" s="275"/>
      <c r="IAN4" s="276"/>
      <c r="IAO4" s="277"/>
      <c r="IAP4" s="272"/>
      <c r="IAQ4" s="277"/>
      <c r="IAR4" s="272"/>
      <c r="IAS4" s="272"/>
      <c r="IAT4" s="66"/>
      <c r="IAU4" s="278"/>
      <c r="IAV4" s="278"/>
      <c r="IAW4" s="270"/>
      <c r="IAX4" s="270"/>
      <c r="IAY4" s="270"/>
      <c r="IAZ4" s="270"/>
      <c r="IBA4" s="270"/>
      <c r="IBB4" s="66"/>
      <c r="IBC4" s="66"/>
      <c r="IBD4" s="270"/>
      <c r="IBE4" s="66"/>
      <c r="IBF4" s="278"/>
      <c r="IBG4" s="270"/>
      <c r="IBH4" s="66"/>
      <c r="IBI4" s="66"/>
      <c r="IBJ4" s="66"/>
      <c r="IBK4" s="270"/>
      <c r="IBL4" s="270"/>
      <c r="IBM4" s="270"/>
      <c r="IBN4" s="66"/>
      <c r="IBO4" s="270"/>
      <c r="IBP4" s="270"/>
      <c r="IBQ4" s="66"/>
      <c r="IBR4" s="270"/>
      <c r="IBS4" s="270"/>
      <c r="IBT4" s="270"/>
      <c r="IBU4" s="270"/>
      <c r="IBV4" s="270"/>
      <c r="IBW4" s="270"/>
      <c r="IBX4" s="66"/>
      <c r="IBY4" s="271"/>
      <c r="IBZ4" s="271"/>
      <c r="ICA4" s="66"/>
      <c r="ICB4" s="66"/>
      <c r="ICC4" s="66"/>
      <c r="ICD4" s="66"/>
      <c r="ICE4" s="272"/>
      <c r="ICF4" s="272"/>
      <c r="ICG4" s="273"/>
      <c r="ICH4" s="274"/>
      <c r="ICI4" s="275"/>
      <c r="ICJ4" s="276"/>
      <c r="ICK4" s="277"/>
      <c r="ICL4" s="272"/>
      <c r="ICM4" s="277"/>
      <c r="ICN4" s="272"/>
      <c r="ICO4" s="272"/>
      <c r="ICP4" s="66"/>
      <c r="ICQ4" s="278"/>
      <c r="ICR4" s="278"/>
      <c r="ICS4" s="270"/>
      <c r="ICT4" s="270"/>
      <c r="ICU4" s="270"/>
      <c r="ICV4" s="270"/>
      <c r="ICW4" s="270"/>
      <c r="ICX4" s="66"/>
      <c r="ICY4" s="66"/>
      <c r="ICZ4" s="270"/>
      <c r="IDA4" s="66"/>
      <c r="IDB4" s="278"/>
      <c r="IDC4" s="270"/>
      <c r="IDD4" s="66"/>
      <c r="IDE4" s="66"/>
      <c r="IDF4" s="66"/>
      <c r="IDG4" s="270"/>
      <c r="IDH4" s="270"/>
      <c r="IDI4" s="270"/>
      <c r="IDJ4" s="66"/>
      <c r="IDK4" s="270"/>
      <c r="IDL4" s="270"/>
      <c r="IDM4" s="66"/>
      <c r="IDN4" s="270"/>
      <c r="IDO4" s="270"/>
      <c r="IDP4" s="270"/>
      <c r="IDQ4" s="270"/>
      <c r="IDR4" s="270"/>
      <c r="IDS4" s="270"/>
      <c r="IDT4" s="66"/>
      <c r="IDU4" s="271"/>
      <c r="IDV4" s="271"/>
      <c r="IDW4" s="66"/>
      <c r="IDX4" s="66"/>
      <c r="IDY4" s="66"/>
      <c r="IDZ4" s="66"/>
      <c r="IEA4" s="272"/>
      <c r="IEB4" s="272"/>
      <c r="IEC4" s="273"/>
      <c r="IED4" s="274"/>
      <c r="IEE4" s="275"/>
      <c r="IEF4" s="276"/>
      <c r="IEG4" s="277"/>
      <c r="IEH4" s="272"/>
      <c r="IEI4" s="277"/>
      <c r="IEJ4" s="272"/>
      <c r="IEK4" s="272"/>
      <c r="IEL4" s="66"/>
      <c r="IEM4" s="278"/>
      <c r="IEN4" s="278"/>
      <c r="IEO4" s="270"/>
      <c r="IEP4" s="270"/>
      <c r="IEQ4" s="270"/>
      <c r="IER4" s="270"/>
      <c r="IES4" s="270"/>
      <c r="IET4" s="66"/>
      <c r="IEU4" s="66"/>
      <c r="IEV4" s="270"/>
      <c r="IEW4" s="66"/>
      <c r="IEX4" s="278"/>
      <c r="IEY4" s="270"/>
      <c r="IEZ4" s="66"/>
      <c r="IFA4" s="66"/>
      <c r="IFB4" s="66"/>
      <c r="IFC4" s="270"/>
      <c r="IFD4" s="270"/>
      <c r="IFE4" s="270"/>
      <c r="IFF4" s="66"/>
      <c r="IFG4" s="270"/>
      <c r="IFH4" s="270"/>
      <c r="IFI4" s="66"/>
      <c r="IFJ4" s="270"/>
      <c r="IFK4" s="270"/>
      <c r="IFL4" s="270"/>
      <c r="IFM4" s="270"/>
      <c r="IFN4" s="270"/>
      <c r="IFO4" s="270"/>
      <c r="IFP4" s="66"/>
      <c r="IFQ4" s="271"/>
      <c r="IFR4" s="271"/>
      <c r="IFS4" s="66"/>
      <c r="IFT4" s="66"/>
      <c r="IFU4" s="66"/>
      <c r="IFV4" s="66"/>
      <c r="IFW4" s="272"/>
      <c r="IFX4" s="272"/>
      <c r="IFY4" s="273"/>
      <c r="IFZ4" s="274"/>
      <c r="IGA4" s="275"/>
      <c r="IGB4" s="276"/>
      <c r="IGC4" s="277"/>
      <c r="IGD4" s="272"/>
      <c r="IGE4" s="277"/>
      <c r="IGF4" s="272"/>
      <c r="IGG4" s="272"/>
      <c r="IGH4" s="66"/>
      <c r="IGI4" s="278"/>
      <c r="IGJ4" s="278"/>
      <c r="IGK4" s="270"/>
      <c r="IGL4" s="270"/>
      <c r="IGM4" s="270"/>
      <c r="IGN4" s="270"/>
      <c r="IGO4" s="270"/>
      <c r="IGP4" s="66"/>
      <c r="IGQ4" s="66"/>
      <c r="IGR4" s="270"/>
      <c r="IGS4" s="66"/>
      <c r="IGT4" s="278"/>
      <c r="IGU4" s="270"/>
      <c r="IGV4" s="66"/>
      <c r="IGW4" s="66"/>
      <c r="IGX4" s="66"/>
      <c r="IGY4" s="270"/>
      <c r="IGZ4" s="270"/>
      <c r="IHA4" s="270"/>
      <c r="IHB4" s="66"/>
      <c r="IHC4" s="270"/>
      <c r="IHD4" s="270"/>
      <c r="IHE4" s="66"/>
      <c r="IHF4" s="270"/>
      <c r="IHG4" s="270"/>
      <c r="IHH4" s="270"/>
      <c r="IHI4" s="270"/>
      <c r="IHJ4" s="270"/>
      <c r="IHK4" s="270"/>
      <c r="IHL4" s="66"/>
      <c r="IHM4" s="271"/>
      <c r="IHN4" s="271"/>
      <c r="IHO4" s="66"/>
      <c r="IHP4" s="66"/>
      <c r="IHQ4" s="66"/>
      <c r="IHR4" s="66"/>
      <c r="IHS4" s="272"/>
      <c r="IHT4" s="272"/>
      <c r="IHU4" s="273"/>
      <c r="IHV4" s="274"/>
      <c r="IHW4" s="275"/>
      <c r="IHX4" s="276"/>
      <c r="IHY4" s="277"/>
      <c r="IHZ4" s="272"/>
      <c r="IIA4" s="277"/>
      <c r="IIB4" s="272"/>
      <c r="IIC4" s="272"/>
      <c r="IID4" s="66"/>
      <c r="IIE4" s="278"/>
      <c r="IIF4" s="278"/>
      <c r="IIG4" s="270"/>
      <c r="IIH4" s="270"/>
      <c r="III4" s="270"/>
      <c r="IIJ4" s="270"/>
      <c r="IIK4" s="270"/>
      <c r="IIL4" s="66"/>
      <c r="IIM4" s="66"/>
      <c r="IIN4" s="270"/>
      <c r="IIO4" s="66"/>
      <c r="IIP4" s="278"/>
      <c r="IIQ4" s="270"/>
      <c r="IIR4" s="66"/>
      <c r="IIS4" s="66"/>
      <c r="IIT4" s="66"/>
      <c r="IIU4" s="270"/>
      <c r="IIV4" s="270"/>
      <c r="IIW4" s="270"/>
      <c r="IIX4" s="66"/>
      <c r="IIY4" s="270"/>
      <c r="IIZ4" s="270"/>
      <c r="IJA4" s="66"/>
      <c r="IJB4" s="270"/>
      <c r="IJC4" s="270"/>
      <c r="IJD4" s="270"/>
      <c r="IJE4" s="270"/>
      <c r="IJF4" s="270"/>
      <c r="IJG4" s="270"/>
      <c r="IJH4" s="66"/>
      <c r="IJI4" s="271"/>
      <c r="IJJ4" s="271"/>
      <c r="IJK4" s="66"/>
      <c r="IJL4" s="66"/>
      <c r="IJM4" s="66"/>
      <c r="IJN4" s="66"/>
      <c r="IJO4" s="272"/>
      <c r="IJP4" s="272"/>
      <c r="IJQ4" s="273"/>
      <c r="IJR4" s="274"/>
      <c r="IJS4" s="275"/>
      <c r="IJT4" s="276"/>
      <c r="IJU4" s="277"/>
      <c r="IJV4" s="272"/>
      <c r="IJW4" s="277"/>
      <c r="IJX4" s="272"/>
      <c r="IJY4" s="272"/>
      <c r="IJZ4" s="66"/>
      <c r="IKA4" s="278"/>
      <c r="IKB4" s="278"/>
      <c r="IKC4" s="270"/>
      <c r="IKD4" s="270"/>
      <c r="IKE4" s="270"/>
      <c r="IKF4" s="270"/>
      <c r="IKG4" s="270"/>
      <c r="IKH4" s="66"/>
      <c r="IKI4" s="66"/>
      <c r="IKJ4" s="270"/>
      <c r="IKK4" s="66"/>
      <c r="IKL4" s="278"/>
      <c r="IKM4" s="270"/>
      <c r="IKN4" s="66"/>
      <c r="IKO4" s="66"/>
      <c r="IKP4" s="66"/>
      <c r="IKQ4" s="270"/>
      <c r="IKR4" s="270"/>
      <c r="IKS4" s="270"/>
      <c r="IKT4" s="66"/>
      <c r="IKU4" s="270"/>
      <c r="IKV4" s="270"/>
      <c r="IKW4" s="66"/>
      <c r="IKX4" s="270"/>
      <c r="IKY4" s="270"/>
      <c r="IKZ4" s="270"/>
      <c r="ILA4" s="270"/>
      <c r="ILB4" s="270"/>
      <c r="ILC4" s="270"/>
      <c r="ILD4" s="66"/>
      <c r="ILE4" s="271"/>
      <c r="ILF4" s="271"/>
      <c r="ILG4" s="66"/>
      <c r="ILH4" s="66"/>
      <c r="ILI4" s="66"/>
      <c r="ILJ4" s="66"/>
      <c r="ILK4" s="272"/>
      <c r="ILL4" s="272"/>
      <c r="ILM4" s="273"/>
      <c r="ILN4" s="274"/>
      <c r="ILO4" s="275"/>
      <c r="ILP4" s="276"/>
      <c r="ILQ4" s="277"/>
      <c r="ILR4" s="272"/>
      <c r="ILS4" s="277"/>
      <c r="ILT4" s="272"/>
      <c r="ILU4" s="272"/>
      <c r="ILV4" s="66"/>
      <c r="ILW4" s="278"/>
      <c r="ILX4" s="278"/>
      <c r="ILY4" s="270"/>
      <c r="ILZ4" s="270"/>
      <c r="IMA4" s="270"/>
      <c r="IMB4" s="270"/>
      <c r="IMC4" s="270"/>
      <c r="IMD4" s="66"/>
      <c r="IME4" s="66"/>
      <c r="IMF4" s="270"/>
      <c r="IMG4" s="66"/>
      <c r="IMH4" s="278"/>
      <c r="IMI4" s="270"/>
      <c r="IMJ4" s="66"/>
      <c r="IMK4" s="66"/>
      <c r="IML4" s="66"/>
      <c r="IMM4" s="270"/>
      <c r="IMN4" s="270"/>
      <c r="IMO4" s="270"/>
      <c r="IMP4" s="66"/>
      <c r="IMQ4" s="270"/>
      <c r="IMR4" s="270"/>
      <c r="IMS4" s="66"/>
      <c r="IMT4" s="270"/>
      <c r="IMU4" s="270"/>
      <c r="IMV4" s="270"/>
      <c r="IMW4" s="270"/>
      <c r="IMX4" s="270"/>
      <c r="IMY4" s="270"/>
      <c r="IMZ4" s="66"/>
      <c r="INA4" s="271"/>
      <c r="INB4" s="271"/>
      <c r="INC4" s="66"/>
      <c r="IND4" s="66"/>
      <c r="INE4" s="66"/>
      <c r="INF4" s="66"/>
      <c r="ING4" s="272"/>
      <c r="INH4" s="272"/>
      <c r="INI4" s="273"/>
      <c r="INJ4" s="274"/>
      <c r="INK4" s="275"/>
      <c r="INL4" s="276"/>
      <c r="INM4" s="277"/>
      <c r="INN4" s="272"/>
      <c r="INO4" s="277"/>
      <c r="INP4" s="272"/>
      <c r="INQ4" s="272"/>
      <c r="INR4" s="66"/>
      <c r="INS4" s="278"/>
      <c r="INT4" s="278"/>
      <c r="INU4" s="270"/>
      <c r="INV4" s="270"/>
      <c r="INW4" s="270"/>
      <c r="INX4" s="270"/>
      <c r="INY4" s="270"/>
      <c r="INZ4" s="66"/>
      <c r="IOA4" s="66"/>
      <c r="IOB4" s="270"/>
      <c r="IOC4" s="66"/>
      <c r="IOD4" s="278"/>
      <c r="IOE4" s="270"/>
      <c r="IOF4" s="66"/>
      <c r="IOG4" s="66"/>
      <c r="IOH4" s="66"/>
      <c r="IOI4" s="270"/>
      <c r="IOJ4" s="270"/>
      <c r="IOK4" s="270"/>
      <c r="IOL4" s="66"/>
      <c r="IOM4" s="270"/>
      <c r="ION4" s="270"/>
      <c r="IOO4" s="66"/>
      <c r="IOP4" s="270"/>
      <c r="IOQ4" s="270"/>
      <c r="IOR4" s="270"/>
      <c r="IOS4" s="270"/>
      <c r="IOT4" s="270"/>
      <c r="IOU4" s="270"/>
      <c r="IOV4" s="66"/>
      <c r="IOW4" s="271"/>
      <c r="IOX4" s="271"/>
      <c r="IOY4" s="66"/>
      <c r="IOZ4" s="66"/>
      <c r="IPA4" s="66"/>
      <c r="IPB4" s="66"/>
      <c r="IPC4" s="272"/>
      <c r="IPD4" s="272"/>
      <c r="IPE4" s="273"/>
      <c r="IPF4" s="274"/>
      <c r="IPG4" s="275"/>
      <c r="IPH4" s="276"/>
      <c r="IPI4" s="277"/>
      <c r="IPJ4" s="272"/>
      <c r="IPK4" s="277"/>
      <c r="IPL4" s="272"/>
      <c r="IPM4" s="272"/>
      <c r="IPN4" s="66"/>
      <c r="IPO4" s="278"/>
      <c r="IPP4" s="278"/>
      <c r="IPQ4" s="270"/>
      <c r="IPR4" s="270"/>
      <c r="IPS4" s="270"/>
      <c r="IPT4" s="270"/>
      <c r="IPU4" s="270"/>
      <c r="IPV4" s="66"/>
      <c r="IPW4" s="66"/>
      <c r="IPX4" s="270"/>
      <c r="IPY4" s="66"/>
      <c r="IPZ4" s="278"/>
      <c r="IQA4" s="270"/>
      <c r="IQB4" s="66"/>
      <c r="IQC4" s="66"/>
      <c r="IQD4" s="66"/>
      <c r="IQE4" s="270"/>
      <c r="IQF4" s="270"/>
      <c r="IQG4" s="270"/>
      <c r="IQH4" s="66"/>
      <c r="IQI4" s="270"/>
      <c r="IQJ4" s="270"/>
      <c r="IQK4" s="66"/>
      <c r="IQL4" s="270"/>
      <c r="IQM4" s="270"/>
      <c r="IQN4" s="270"/>
      <c r="IQO4" s="270"/>
      <c r="IQP4" s="270"/>
      <c r="IQQ4" s="270"/>
      <c r="IQR4" s="66"/>
      <c r="IQS4" s="271"/>
      <c r="IQT4" s="271"/>
      <c r="IQU4" s="66"/>
      <c r="IQV4" s="66"/>
      <c r="IQW4" s="66"/>
      <c r="IQX4" s="66"/>
      <c r="IQY4" s="272"/>
      <c r="IQZ4" s="272"/>
      <c r="IRA4" s="273"/>
      <c r="IRB4" s="274"/>
      <c r="IRC4" s="275"/>
      <c r="IRD4" s="276"/>
      <c r="IRE4" s="277"/>
      <c r="IRF4" s="272"/>
      <c r="IRG4" s="277"/>
      <c r="IRH4" s="272"/>
      <c r="IRI4" s="272"/>
      <c r="IRJ4" s="66"/>
      <c r="IRK4" s="278"/>
      <c r="IRL4" s="278"/>
      <c r="IRM4" s="270"/>
      <c r="IRN4" s="270"/>
      <c r="IRO4" s="270"/>
      <c r="IRP4" s="270"/>
      <c r="IRQ4" s="270"/>
      <c r="IRR4" s="66"/>
      <c r="IRS4" s="66"/>
      <c r="IRT4" s="270"/>
      <c r="IRU4" s="66"/>
      <c r="IRV4" s="278"/>
      <c r="IRW4" s="270"/>
      <c r="IRX4" s="66"/>
      <c r="IRY4" s="66"/>
      <c r="IRZ4" s="66"/>
      <c r="ISA4" s="270"/>
      <c r="ISB4" s="270"/>
      <c r="ISC4" s="270"/>
      <c r="ISD4" s="66"/>
      <c r="ISE4" s="270"/>
      <c r="ISF4" s="270"/>
      <c r="ISG4" s="66"/>
      <c r="ISH4" s="270"/>
      <c r="ISI4" s="270"/>
      <c r="ISJ4" s="270"/>
      <c r="ISK4" s="270"/>
      <c r="ISL4" s="270"/>
      <c r="ISM4" s="270"/>
      <c r="ISN4" s="66"/>
      <c r="ISO4" s="271"/>
      <c r="ISP4" s="271"/>
      <c r="ISQ4" s="66"/>
      <c r="ISR4" s="66"/>
      <c r="ISS4" s="66"/>
      <c r="IST4" s="66"/>
      <c r="ISU4" s="272"/>
      <c r="ISV4" s="272"/>
      <c r="ISW4" s="273"/>
      <c r="ISX4" s="274"/>
      <c r="ISY4" s="275"/>
      <c r="ISZ4" s="276"/>
      <c r="ITA4" s="277"/>
      <c r="ITB4" s="272"/>
      <c r="ITC4" s="277"/>
      <c r="ITD4" s="272"/>
      <c r="ITE4" s="272"/>
      <c r="ITF4" s="66"/>
      <c r="ITG4" s="278"/>
      <c r="ITH4" s="278"/>
      <c r="ITI4" s="270"/>
      <c r="ITJ4" s="270"/>
      <c r="ITK4" s="270"/>
      <c r="ITL4" s="270"/>
      <c r="ITM4" s="270"/>
      <c r="ITN4" s="66"/>
      <c r="ITO4" s="66"/>
      <c r="ITP4" s="270"/>
      <c r="ITQ4" s="66"/>
      <c r="ITR4" s="278"/>
      <c r="ITS4" s="270"/>
      <c r="ITT4" s="66"/>
      <c r="ITU4" s="66"/>
      <c r="ITV4" s="66"/>
      <c r="ITW4" s="270"/>
      <c r="ITX4" s="270"/>
      <c r="ITY4" s="270"/>
      <c r="ITZ4" s="66"/>
      <c r="IUA4" s="270"/>
      <c r="IUB4" s="270"/>
      <c r="IUC4" s="66"/>
      <c r="IUD4" s="270"/>
      <c r="IUE4" s="270"/>
      <c r="IUF4" s="270"/>
      <c r="IUG4" s="270"/>
      <c r="IUH4" s="270"/>
      <c r="IUI4" s="270"/>
      <c r="IUJ4" s="66"/>
      <c r="IUK4" s="271"/>
      <c r="IUL4" s="271"/>
      <c r="IUM4" s="66"/>
      <c r="IUN4" s="66"/>
      <c r="IUO4" s="66"/>
      <c r="IUP4" s="66"/>
      <c r="IUQ4" s="272"/>
      <c r="IUR4" s="272"/>
      <c r="IUS4" s="273"/>
      <c r="IUT4" s="274"/>
      <c r="IUU4" s="275"/>
      <c r="IUV4" s="276"/>
      <c r="IUW4" s="277"/>
      <c r="IUX4" s="272"/>
      <c r="IUY4" s="277"/>
      <c r="IUZ4" s="272"/>
      <c r="IVA4" s="272"/>
      <c r="IVB4" s="66"/>
      <c r="IVC4" s="278"/>
      <c r="IVD4" s="278"/>
      <c r="IVE4" s="270"/>
      <c r="IVF4" s="270"/>
      <c r="IVG4" s="270"/>
      <c r="IVH4" s="270"/>
      <c r="IVI4" s="270"/>
      <c r="IVJ4" s="66"/>
      <c r="IVK4" s="66"/>
      <c r="IVL4" s="270"/>
      <c r="IVM4" s="66"/>
      <c r="IVN4" s="278"/>
      <c r="IVO4" s="270"/>
      <c r="IVP4" s="66"/>
      <c r="IVQ4" s="66"/>
      <c r="IVR4" s="66"/>
      <c r="IVS4" s="270"/>
      <c r="IVT4" s="270"/>
      <c r="IVU4" s="270"/>
      <c r="IVV4" s="66"/>
      <c r="IVW4" s="270"/>
      <c r="IVX4" s="270"/>
      <c r="IVY4" s="66"/>
      <c r="IVZ4" s="270"/>
      <c r="IWA4" s="270"/>
      <c r="IWB4" s="270"/>
      <c r="IWC4" s="270"/>
      <c r="IWD4" s="270"/>
      <c r="IWE4" s="270"/>
      <c r="IWF4" s="66"/>
      <c r="IWG4" s="271"/>
      <c r="IWH4" s="271"/>
      <c r="IWI4" s="66"/>
      <c r="IWJ4" s="66"/>
      <c r="IWK4" s="66"/>
      <c r="IWL4" s="66"/>
      <c r="IWM4" s="272"/>
      <c r="IWN4" s="272"/>
      <c r="IWO4" s="273"/>
      <c r="IWP4" s="274"/>
      <c r="IWQ4" s="275"/>
      <c r="IWR4" s="276"/>
      <c r="IWS4" s="277"/>
      <c r="IWT4" s="272"/>
      <c r="IWU4" s="277"/>
      <c r="IWV4" s="272"/>
      <c r="IWW4" s="272"/>
      <c r="IWX4" s="66"/>
      <c r="IWY4" s="278"/>
      <c r="IWZ4" s="278"/>
      <c r="IXA4" s="270"/>
      <c r="IXB4" s="270"/>
      <c r="IXC4" s="270"/>
      <c r="IXD4" s="270"/>
      <c r="IXE4" s="270"/>
      <c r="IXF4" s="66"/>
      <c r="IXG4" s="66"/>
      <c r="IXH4" s="270"/>
      <c r="IXI4" s="66"/>
      <c r="IXJ4" s="278"/>
      <c r="IXK4" s="270"/>
      <c r="IXL4" s="66"/>
      <c r="IXM4" s="66"/>
      <c r="IXN4" s="66"/>
      <c r="IXO4" s="270"/>
      <c r="IXP4" s="270"/>
      <c r="IXQ4" s="270"/>
      <c r="IXR4" s="66"/>
      <c r="IXS4" s="270"/>
      <c r="IXT4" s="270"/>
      <c r="IXU4" s="66"/>
      <c r="IXV4" s="270"/>
      <c r="IXW4" s="270"/>
      <c r="IXX4" s="270"/>
      <c r="IXY4" s="270"/>
      <c r="IXZ4" s="270"/>
      <c r="IYA4" s="270"/>
      <c r="IYB4" s="66"/>
      <c r="IYC4" s="271"/>
      <c r="IYD4" s="271"/>
      <c r="IYE4" s="66"/>
      <c r="IYF4" s="66"/>
      <c r="IYG4" s="66"/>
      <c r="IYH4" s="66"/>
      <c r="IYI4" s="272"/>
      <c r="IYJ4" s="272"/>
      <c r="IYK4" s="273"/>
      <c r="IYL4" s="274"/>
      <c r="IYM4" s="275"/>
      <c r="IYN4" s="276"/>
      <c r="IYO4" s="277"/>
      <c r="IYP4" s="272"/>
      <c r="IYQ4" s="277"/>
      <c r="IYR4" s="272"/>
      <c r="IYS4" s="272"/>
      <c r="IYT4" s="66"/>
      <c r="IYU4" s="278"/>
      <c r="IYV4" s="278"/>
      <c r="IYW4" s="270"/>
      <c r="IYX4" s="270"/>
      <c r="IYY4" s="270"/>
      <c r="IYZ4" s="270"/>
      <c r="IZA4" s="270"/>
      <c r="IZB4" s="66"/>
      <c r="IZC4" s="66"/>
      <c r="IZD4" s="270"/>
      <c r="IZE4" s="66"/>
      <c r="IZF4" s="278"/>
      <c r="IZG4" s="270"/>
      <c r="IZH4" s="66"/>
      <c r="IZI4" s="66"/>
      <c r="IZJ4" s="66"/>
      <c r="IZK4" s="270"/>
      <c r="IZL4" s="270"/>
      <c r="IZM4" s="270"/>
      <c r="IZN4" s="66"/>
      <c r="IZO4" s="270"/>
      <c r="IZP4" s="270"/>
      <c r="IZQ4" s="66"/>
      <c r="IZR4" s="270"/>
      <c r="IZS4" s="270"/>
      <c r="IZT4" s="270"/>
      <c r="IZU4" s="270"/>
      <c r="IZV4" s="270"/>
      <c r="IZW4" s="270"/>
      <c r="IZX4" s="66"/>
      <c r="IZY4" s="271"/>
      <c r="IZZ4" s="271"/>
      <c r="JAA4" s="66"/>
      <c r="JAB4" s="66"/>
      <c r="JAC4" s="66"/>
      <c r="JAD4" s="66"/>
      <c r="JAE4" s="272"/>
      <c r="JAF4" s="272"/>
      <c r="JAG4" s="273"/>
      <c r="JAH4" s="274"/>
      <c r="JAI4" s="275"/>
      <c r="JAJ4" s="276"/>
      <c r="JAK4" s="277"/>
      <c r="JAL4" s="272"/>
      <c r="JAM4" s="277"/>
      <c r="JAN4" s="272"/>
      <c r="JAO4" s="272"/>
      <c r="JAP4" s="66"/>
      <c r="JAQ4" s="278"/>
      <c r="JAR4" s="278"/>
      <c r="JAS4" s="270"/>
      <c r="JAT4" s="270"/>
      <c r="JAU4" s="270"/>
      <c r="JAV4" s="270"/>
      <c r="JAW4" s="270"/>
      <c r="JAX4" s="66"/>
      <c r="JAY4" s="66"/>
      <c r="JAZ4" s="270"/>
      <c r="JBA4" s="66"/>
      <c r="JBB4" s="278"/>
      <c r="JBC4" s="270"/>
      <c r="JBD4" s="66"/>
      <c r="JBE4" s="66"/>
      <c r="JBF4" s="66"/>
      <c r="JBG4" s="270"/>
      <c r="JBH4" s="270"/>
      <c r="JBI4" s="270"/>
      <c r="JBJ4" s="66"/>
      <c r="JBK4" s="270"/>
      <c r="JBL4" s="270"/>
      <c r="JBM4" s="66"/>
      <c r="JBN4" s="270"/>
      <c r="JBO4" s="270"/>
      <c r="JBP4" s="270"/>
      <c r="JBQ4" s="270"/>
      <c r="JBR4" s="270"/>
      <c r="JBS4" s="270"/>
      <c r="JBT4" s="66"/>
      <c r="JBU4" s="271"/>
      <c r="JBV4" s="271"/>
      <c r="JBW4" s="66"/>
      <c r="JBX4" s="66"/>
      <c r="JBY4" s="66"/>
      <c r="JBZ4" s="66"/>
      <c r="JCA4" s="272"/>
      <c r="JCB4" s="272"/>
      <c r="JCC4" s="273"/>
      <c r="JCD4" s="274"/>
      <c r="JCE4" s="275"/>
      <c r="JCF4" s="276"/>
      <c r="JCG4" s="277"/>
      <c r="JCH4" s="272"/>
      <c r="JCI4" s="277"/>
      <c r="JCJ4" s="272"/>
      <c r="JCK4" s="272"/>
      <c r="JCL4" s="66"/>
      <c r="JCM4" s="278"/>
      <c r="JCN4" s="278"/>
      <c r="JCO4" s="270"/>
      <c r="JCP4" s="270"/>
      <c r="JCQ4" s="270"/>
      <c r="JCR4" s="270"/>
      <c r="JCS4" s="270"/>
      <c r="JCT4" s="66"/>
      <c r="JCU4" s="66"/>
      <c r="JCV4" s="270"/>
      <c r="JCW4" s="66"/>
      <c r="JCX4" s="278"/>
      <c r="JCY4" s="270"/>
      <c r="JCZ4" s="66"/>
      <c r="JDA4" s="66"/>
      <c r="JDB4" s="66"/>
      <c r="JDC4" s="270"/>
      <c r="JDD4" s="270"/>
      <c r="JDE4" s="270"/>
      <c r="JDF4" s="66"/>
      <c r="JDG4" s="270"/>
      <c r="JDH4" s="270"/>
      <c r="JDI4" s="66"/>
      <c r="JDJ4" s="270"/>
      <c r="JDK4" s="270"/>
      <c r="JDL4" s="270"/>
      <c r="JDM4" s="270"/>
      <c r="JDN4" s="270"/>
      <c r="JDO4" s="270"/>
      <c r="JDP4" s="66"/>
      <c r="JDQ4" s="271"/>
      <c r="JDR4" s="271"/>
      <c r="JDS4" s="66"/>
      <c r="JDT4" s="66"/>
      <c r="JDU4" s="66"/>
      <c r="JDV4" s="66"/>
      <c r="JDW4" s="272"/>
      <c r="JDX4" s="272"/>
      <c r="JDY4" s="273"/>
      <c r="JDZ4" s="274"/>
      <c r="JEA4" s="275"/>
      <c r="JEB4" s="276"/>
      <c r="JEC4" s="277"/>
      <c r="JED4" s="272"/>
      <c r="JEE4" s="277"/>
      <c r="JEF4" s="272"/>
      <c r="JEG4" s="272"/>
      <c r="JEH4" s="66"/>
      <c r="JEI4" s="278"/>
      <c r="JEJ4" s="278"/>
      <c r="JEK4" s="270"/>
      <c r="JEL4" s="270"/>
      <c r="JEM4" s="270"/>
      <c r="JEN4" s="270"/>
      <c r="JEO4" s="270"/>
      <c r="JEP4" s="66"/>
      <c r="JEQ4" s="66"/>
      <c r="JER4" s="270"/>
      <c r="JES4" s="66"/>
      <c r="JET4" s="278"/>
      <c r="JEU4" s="270"/>
      <c r="JEV4" s="66"/>
      <c r="JEW4" s="66"/>
      <c r="JEX4" s="66"/>
      <c r="JEY4" s="270"/>
      <c r="JEZ4" s="270"/>
      <c r="JFA4" s="270"/>
      <c r="JFB4" s="66"/>
      <c r="JFC4" s="270"/>
      <c r="JFD4" s="270"/>
      <c r="JFE4" s="66"/>
      <c r="JFF4" s="270"/>
      <c r="JFG4" s="270"/>
      <c r="JFH4" s="270"/>
      <c r="JFI4" s="270"/>
      <c r="JFJ4" s="270"/>
      <c r="JFK4" s="270"/>
      <c r="JFL4" s="66"/>
      <c r="JFM4" s="271"/>
      <c r="JFN4" s="271"/>
      <c r="JFO4" s="66"/>
      <c r="JFP4" s="66"/>
      <c r="JFQ4" s="66"/>
      <c r="JFR4" s="66"/>
      <c r="JFS4" s="272"/>
      <c r="JFT4" s="272"/>
      <c r="JFU4" s="273"/>
      <c r="JFV4" s="274"/>
      <c r="JFW4" s="275"/>
      <c r="JFX4" s="276"/>
      <c r="JFY4" s="277"/>
      <c r="JFZ4" s="272"/>
      <c r="JGA4" s="277"/>
      <c r="JGB4" s="272"/>
      <c r="JGC4" s="272"/>
      <c r="JGD4" s="66"/>
      <c r="JGE4" s="278"/>
      <c r="JGF4" s="278"/>
      <c r="JGG4" s="270"/>
      <c r="JGH4" s="270"/>
      <c r="JGI4" s="270"/>
      <c r="JGJ4" s="270"/>
      <c r="JGK4" s="270"/>
      <c r="JGL4" s="66"/>
      <c r="JGM4" s="66"/>
      <c r="JGN4" s="270"/>
      <c r="JGO4" s="66"/>
      <c r="JGP4" s="278"/>
      <c r="JGQ4" s="270"/>
      <c r="JGR4" s="66"/>
      <c r="JGS4" s="66"/>
      <c r="JGT4" s="66"/>
      <c r="JGU4" s="270"/>
      <c r="JGV4" s="270"/>
      <c r="JGW4" s="270"/>
      <c r="JGX4" s="66"/>
      <c r="JGY4" s="270"/>
      <c r="JGZ4" s="270"/>
      <c r="JHA4" s="66"/>
      <c r="JHB4" s="270"/>
      <c r="JHC4" s="270"/>
      <c r="JHD4" s="270"/>
      <c r="JHE4" s="270"/>
      <c r="JHF4" s="270"/>
      <c r="JHG4" s="270"/>
      <c r="JHH4" s="66"/>
      <c r="JHI4" s="271"/>
      <c r="JHJ4" s="271"/>
      <c r="JHK4" s="66"/>
      <c r="JHL4" s="66"/>
      <c r="JHM4" s="66"/>
      <c r="JHN4" s="66"/>
      <c r="JHO4" s="272"/>
      <c r="JHP4" s="272"/>
      <c r="JHQ4" s="273"/>
      <c r="JHR4" s="274"/>
      <c r="JHS4" s="275"/>
      <c r="JHT4" s="276"/>
      <c r="JHU4" s="277"/>
      <c r="JHV4" s="272"/>
      <c r="JHW4" s="277"/>
      <c r="JHX4" s="272"/>
      <c r="JHY4" s="272"/>
      <c r="JHZ4" s="66"/>
      <c r="JIA4" s="278"/>
      <c r="JIB4" s="278"/>
      <c r="JIC4" s="270"/>
      <c r="JID4" s="270"/>
      <c r="JIE4" s="270"/>
      <c r="JIF4" s="270"/>
      <c r="JIG4" s="270"/>
      <c r="JIH4" s="66"/>
      <c r="JII4" s="66"/>
      <c r="JIJ4" s="270"/>
      <c r="JIK4" s="66"/>
      <c r="JIL4" s="278"/>
      <c r="JIM4" s="270"/>
      <c r="JIN4" s="66"/>
      <c r="JIO4" s="66"/>
      <c r="JIP4" s="66"/>
      <c r="JIQ4" s="270"/>
      <c r="JIR4" s="270"/>
      <c r="JIS4" s="270"/>
      <c r="JIT4" s="66"/>
      <c r="JIU4" s="270"/>
      <c r="JIV4" s="270"/>
      <c r="JIW4" s="66"/>
      <c r="JIX4" s="270"/>
      <c r="JIY4" s="270"/>
      <c r="JIZ4" s="270"/>
      <c r="JJA4" s="270"/>
      <c r="JJB4" s="270"/>
      <c r="JJC4" s="270"/>
      <c r="JJD4" s="66"/>
      <c r="JJE4" s="271"/>
      <c r="JJF4" s="271"/>
      <c r="JJG4" s="66"/>
      <c r="JJH4" s="66"/>
      <c r="JJI4" s="66"/>
      <c r="JJJ4" s="66"/>
      <c r="JJK4" s="272"/>
      <c r="JJL4" s="272"/>
      <c r="JJM4" s="273"/>
      <c r="JJN4" s="274"/>
      <c r="JJO4" s="275"/>
      <c r="JJP4" s="276"/>
      <c r="JJQ4" s="277"/>
      <c r="JJR4" s="272"/>
      <c r="JJS4" s="277"/>
      <c r="JJT4" s="272"/>
      <c r="JJU4" s="272"/>
      <c r="JJV4" s="66"/>
      <c r="JJW4" s="278"/>
      <c r="JJX4" s="278"/>
      <c r="JJY4" s="270"/>
      <c r="JJZ4" s="270"/>
      <c r="JKA4" s="270"/>
      <c r="JKB4" s="270"/>
      <c r="JKC4" s="270"/>
      <c r="JKD4" s="66"/>
      <c r="JKE4" s="66"/>
      <c r="JKF4" s="270"/>
      <c r="JKG4" s="66"/>
      <c r="JKH4" s="278"/>
      <c r="JKI4" s="270"/>
      <c r="JKJ4" s="66"/>
      <c r="JKK4" s="66"/>
      <c r="JKL4" s="66"/>
      <c r="JKM4" s="270"/>
      <c r="JKN4" s="270"/>
      <c r="JKO4" s="270"/>
      <c r="JKP4" s="66"/>
      <c r="JKQ4" s="270"/>
      <c r="JKR4" s="270"/>
      <c r="JKS4" s="66"/>
      <c r="JKT4" s="270"/>
      <c r="JKU4" s="270"/>
      <c r="JKV4" s="270"/>
      <c r="JKW4" s="270"/>
      <c r="JKX4" s="270"/>
      <c r="JKY4" s="270"/>
      <c r="JKZ4" s="66"/>
      <c r="JLA4" s="271"/>
      <c r="JLB4" s="271"/>
      <c r="JLC4" s="66"/>
      <c r="JLD4" s="66"/>
      <c r="JLE4" s="66"/>
      <c r="JLF4" s="66"/>
      <c r="JLG4" s="272"/>
      <c r="JLH4" s="272"/>
      <c r="JLI4" s="273"/>
      <c r="JLJ4" s="274"/>
      <c r="JLK4" s="275"/>
      <c r="JLL4" s="276"/>
      <c r="JLM4" s="277"/>
      <c r="JLN4" s="272"/>
      <c r="JLO4" s="277"/>
      <c r="JLP4" s="272"/>
      <c r="JLQ4" s="272"/>
      <c r="JLR4" s="66"/>
      <c r="JLS4" s="278"/>
      <c r="JLT4" s="278"/>
      <c r="JLU4" s="270"/>
      <c r="JLV4" s="270"/>
      <c r="JLW4" s="270"/>
      <c r="JLX4" s="270"/>
      <c r="JLY4" s="270"/>
      <c r="JLZ4" s="66"/>
      <c r="JMA4" s="66"/>
      <c r="JMB4" s="270"/>
      <c r="JMC4" s="66"/>
      <c r="JMD4" s="278"/>
      <c r="JME4" s="270"/>
      <c r="JMF4" s="66"/>
      <c r="JMG4" s="66"/>
      <c r="JMH4" s="66"/>
      <c r="JMI4" s="270"/>
      <c r="JMJ4" s="270"/>
      <c r="JMK4" s="270"/>
      <c r="JML4" s="66"/>
      <c r="JMM4" s="270"/>
      <c r="JMN4" s="270"/>
      <c r="JMO4" s="66"/>
      <c r="JMP4" s="270"/>
      <c r="JMQ4" s="270"/>
      <c r="JMR4" s="270"/>
      <c r="JMS4" s="270"/>
      <c r="JMT4" s="270"/>
      <c r="JMU4" s="270"/>
      <c r="JMV4" s="66"/>
      <c r="JMW4" s="271"/>
      <c r="JMX4" s="271"/>
      <c r="JMY4" s="66"/>
      <c r="JMZ4" s="66"/>
      <c r="JNA4" s="66"/>
      <c r="JNB4" s="66"/>
      <c r="JNC4" s="272"/>
      <c r="JND4" s="272"/>
      <c r="JNE4" s="273"/>
      <c r="JNF4" s="274"/>
      <c r="JNG4" s="275"/>
      <c r="JNH4" s="276"/>
      <c r="JNI4" s="277"/>
      <c r="JNJ4" s="272"/>
      <c r="JNK4" s="277"/>
      <c r="JNL4" s="272"/>
      <c r="JNM4" s="272"/>
      <c r="JNN4" s="66"/>
      <c r="JNO4" s="278"/>
      <c r="JNP4" s="278"/>
      <c r="JNQ4" s="270"/>
      <c r="JNR4" s="270"/>
      <c r="JNS4" s="270"/>
      <c r="JNT4" s="270"/>
      <c r="JNU4" s="270"/>
      <c r="JNV4" s="66"/>
      <c r="JNW4" s="66"/>
      <c r="JNX4" s="270"/>
      <c r="JNY4" s="66"/>
      <c r="JNZ4" s="278"/>
      <c r="JOA4" s="270"/>
      <c r="JOB4" s="66"/>
      <c r="JOC4" s="66"/>
      <c r="JOD4" s="66"/>
      <c r="JOE4" s="270"/>
      <c r="JOF4" s="270"/>
      <c r="JOG4" s="270"/>
      <c r="JOH4" s="66"/>
      <c r="JOI4" s="270"/>
      <c r="JOJ4" s="270"/>
      <c r="JOK4" s="66"/>
      <c r="JOL4" s="270"/>
      <c r="JOM4" s="270"/>
      <c r="JON4" s="270"/>
      <c r="JOO4" s="270"/>
      <c r="JOP4" s="270"/>
      <c r="JOQ4" s="270"/>
      <c r="JOR4" s="66"/>
      <c r="JOS4" s="271"/>
      <c r="JOT4" s="271"/>
      <c r="JOU4" s="66"/>
      <c r="JOV4" s="66"/>
      <c r="JOW4" s="66"/>
      <c r="JOX4" s="66"/>
      <c r="JOY4" s="272"/>
      <c r="JOZ4" s="272"/>
      <c r="JPA4" s="273"/>
      <c r="JPB4" s="274"/>
      <c r="JPC4" s="275"/>
      <c r="JPD4" s="276"/>
      <c r="JPE4" s="277"/>
      <c r="JPF4" s="272"/>
      <c r="JPG4" s="277"/>
      <c r="JPH4" s="272"/>
      <c r="JPI4" s="272"/>
      <c r="JPJ4" s="66"/>
      <c r="JPK4" s="278"/>
      <c r="JPL4" s="278"/>
      <c r="JPM4" s="270"/>
      <c r="JPN4" s="270"/>
      <c r="JPO4" s="270"/>
      <c r="JPP4" s="270"/>
      <c r="JPQ4" s="270"/>
      <c r="JPR4" s="66"/>
      <c r="JPS4" s="66"/>
      <c r="JPT4" s="270"/>
      <c r="JPU4" s="66"/>
      <c r="JPV4" s="278"/>
      <c r="JPW4" s="270"/>
      <c r="JPX4" s="66"/>
      <c r="JPY4" s="66"/>
      <c r="JPZ4" s="66"/>
      <c r="JQA4" s="270"/>
      <c r="JQB4" s="270"/>
      <c r="JQC4" s="270"/>
      <c r="JQD4" s="66"/>
      <c r="JQE4" s="270"/>
      <c r="JQF4" s="270"/>
      <c r="JQG4" s="66"/>
      <c r="JQH4" s="270"/>
      <c r="JQI4" s="270"/>
      <c r="JQJ4" s="270"/>
      <c r="JQK4" s="270"/>
      <c r="JQL4" s="270"/>
      <c r="JQM4" s="270"/>
      <c r="JQN4" s="66"/>
      <c r="JQO4" s="271"/>
      <c r="JQP4" s="271"/>
      <c r="JQQ4" s="66"/>
      <c r="JQR4" s="66"/>
      <c r="JQS4" s="66"/>
      <c r="JQT4" s="66"/>
      <c r="JQU4" s="272"/>
      <c r="JQV4" s="272"/>
      <c r="JQW4" s="273"/>
      <c r="JQX4" s="274"/>
      <c r="JQY4" s="275"/>
      <c r="JQZ4" s="276"/>
      <c r="JRA4" s="277"/>
      <c r="JRB4" s="272"/>
      <c r="JRC4" s="277"/>
      <c r="JRD4" s="272"/>
      <c r="JRE4" s="272"/>
      <c r="JRF4" s="66"/>
      <c r="JRG4" s="278"/>
      <c r="JRH4" s="278"/>
      <c r="JRI4" s="270"/>
      <c r="JRJ4" s="270"/>
      <c r="JRK4" s="270"/>
      <c r="JRL4" s="270"/>
      <c r="JRM4" s="270"/>
      <c r="JRN4" s="66"/>
      <c r="JRO4" s="66"/>
      <c r="JRP4" s="270"/>
      <c r="JRQ4" s="66"/>
      <c r="JRR4" s="278"/>
      <c r="JRS4" s="270"/>
      <c r="JRT4" s="66"/>
      <c r="JRU4" s="66"/>
      <c r="JRV4" s="66"/>
      <c r="JRW4" s="270"/>
      <c r="JRX4" s="270"/>
      <c r="JRY4" s="270"/>
      <c r="JRZ4" s="66"/>
      <c r="JSA4" s="270"/>
      <c r="JSB4" s="270"/>
      <c r="JSC4" s="66"/>
      <c r="JSD4" s="270"/>
      <c r="JSE4" s="270"/>
      <c r="JSF4" s="270"/>
      <c r="JSG4" s="270"/>
      <c r="JSH4" s="270"/>
      <c r="JSI4" s="270"/>
      <c r="JSJ4" s="66"/>
      <c r="JSK4" s="271"/>
      <c r="JSL4" s="271"/>
      <c r="JSM4" s="66"/>
      <c r="JSN4" s="66"/>
      <c r="JSO4" s="66"/>
      <c r="JSP4" s="66"/>
      <c r="JSQ4" s="272"/>
      <c r="JSR4" s="272"/>
      <c r="JSS4" s="273"/>
      <c r="JST4" s="274"/>
      <c r="JSU4" s="275"/>
      <c r="JSV4" s="276"/>
      <c r="JSW4" s="277"/>
      <c r="JSX4" s="272"/>
      <c r="JSY4" s="277"/>
      <c r="JSZ4" s="272"/>
      <c r="JTA4" s="272"/>
      <c r="JTB4" s="66"/>
      <c r="JTC4" s="278"/>
      <c r="JTD4" s="278"/>
      <c r="JTE4" s="270"/>
      <c r="JTF4" s="270"/>
      <c r="JTG4" s="270"/>
      <c r="JTH4" s="270"/>
      <c r="JTI4" s="270"/>
      <c r="JTJ4" s="66"/>
      <c r="JTK4" s="66"/>
      <c r="JTL4" s="270"/>
      <c r="JTM4" s="66"/>
      <c r="JTN4" s="278"/>
      <c r="JTO4" s="270"/>
      <c r="JTP4" s="66"/>
      <c r="JTQ4" s="66"/>
      <c r="JTR4" s="66"/>
      <c r="JTS4" s="270"/>
      <c r="JTT4" s="270"/>
      <c r="JTU4" s="270"/>
      <c r="JTV4" s="66"/>
      <c r="JTW4" s="270"/>
      <c r="JTX4" s="270"/>
      <c r="JTY4" s="66"/>
      <c r="JTZ4" s="270"/>
      <c r="JUA4" s="270"/>
      <c r="JUB4" s="270"/>
      <c r="JUC4" s="270"/>
      <c r="JUD4" s="270"/>
      <c r="JUE4" s="270"/>
      <c r="JUF4" s="66"/>
      <c r="JUG4" s="271"/>
      <c r="JUH4" s="271"/>
      <c r="JUI4" s="66"/>
      <c r="JUJ4" s="66"/>
      <c r="JUK4" s="66"/>
      <c r="JUL4" s="66"/>
      <c r="JUM4" s="272"/>
      <c r="JUN4" s="272"/>
      <c r="JUO4" s="273"/>
      <c r="JUP4" s="274"/>
      <c r="JUQ4" s="275"/>
      <c r="JUR4" s="276"/>
      <c r="JUS4" s="277"/>
      <c r="JUT4" s="272"/>
      <c r="JUU4" s="277"/>
      <c r="JUV4" s="272"/>
      <c r="JUW4" s="272"/>
      <c r="JUX4" s="66"/>
      <c r="JUY4" s="278"/>
      <c r="JUZ4" s="278"/>
      <c r="JVA4" s="270"/>
      <c r="JVB4" s="270"/>
      <c r="JVC4" s="270"/>
      <c r="JVD4" s="270"/>
      <c r="JVE4" s="270"/>
      <c r="JVF4" s="66"/>
      <c r="JVG4" s="66"/>
      <c r="JVH4" s="270"/>
      <c r="JVI4" s="66"/>
      <c r="JVJ4" s="278"/>
      <c r="JVK4" s="270"/>
      <c r="JVL4" s="66"/>
      <c r="JVM4" s="66"/>
      <c r="JVN4" s="66"/>
      <c r="JVO4" s="270"/>
      <c r="JVP4" s="270"/>
      <c r="JVQ4" s="270"/>
      <c r="JVR4" s="66"/>
      <c r="JVS4" s="270"/>
      <c r="JVT4" s="270"/>
      <c r="JVU4" s="66"/>
      <c r="JVV4" s="270"/>
      <c r="JVW4" s="270"/>
      <c r="JVX4" s="270"/>
      <c r="JVY4" s="270"/>
      <c r="JVZ4" s="270"/>
      <c r="JWA4" s="270"/>
      <c r="JWB4" s="66"/>
      <c r="JWC4" s="271"/>
      <c r="JWD4" s="271"/>
      <c r="JWE4" s="66"/>
      <c r="JWF4" s="66"/>
      <c r="JWG4" s="66"/>
      <c r="JWH4" s="66"/>
      <c r="JWI4" s="272"/>
      <c r="JWJ4" s="272"/>
      <c r="JWK4" s="273"/>
      <c r="JWL4" s="274"/>
      <c r="JWM4" s="275"/>
      <c r="JWN4" s="276"/>
      <c r="JWO4" s="277"/>
      <c r="JWP4" s="272"/>
      <c r="JWQ4" s="277"/>
      <c r="JWR4" s="272"/>
      <c r="JWS4" s="272"/>
      <c r="JWT4" s="66"/>
      <c r="JWU4" s="278"/>
      <c r="JWV4" s="278"/>
      <c r="JWW4" s="270"/>
      <c r="JWX4" s="270"/>
      <c r="JWY4" s="270"/>
      <c r="JWZ4" s="270"/>
      <c r="JXA4" s="270"/>
      <c r="JXB4" s="66"/>
      <c r="JXC4" s="66"/>
      <c r="JXD4" s="270"/>
      <c r="JXE4" s="66"/>
      <c r="JXF4" s="278"/>
      <c r="JXG4" s="270"/>
      <c r="JXH4" s="66"/>
      <c r="JXI4" s="66"/>
      <c r="JXJ4" s="66"/>
      <c r="JXK4" s="270"/>
      <c r="JXL4" s="270"/>
      <c r="JXM4" s="270"/>
      <c r="JXN4" s="66"/>
      <c r="JXO4" s="270"/>
      <c r="JXP4" s="270"/>
      <c r="JXQ4" s="66"/>
      <c r="JXR4" s="270"/>
      <c r="JXS4" s="270"/>
      <c r="JXT4" s="270"/>
      <c r="JXU4" s="270"/>
      <c r="JXV4" s="270"/>
      <c r="JXW4" s="270"/>
      <c r="JXX4" s="66"/>
      <c r="JXY4" s="271"/>
      <c r="JXZ4" s="271"/>
      <c r="JYA4" s="66"/>
      <c r="JYB4" s="66"/>
      <c r="JYC4" s="66"/>
      <c r="JYD4" s="66"/>
      <c r="JYE4" s="272"/>
      <c r="JYF4" s="272"/>
      <c r="JYG4" s="273"/>
      <c r="JYH4" s="274"/>
      <c r="JYI4" s="275"/>
      <c r="JYJ4" s="276"/>
      <c r="JYK4" s="277"/>
      <c r="JYL4" s="272"/>
      <c r="JYM4" s="277"/>
      <c r="JYN4" s="272"/>
      <c r="JYO4" s="272"/>
      <c r="JYP4" s="66"/>
      <c r="JYQ4" s="278"/>
      <c r="JYR4" s="278"/>
      <c r="JYS4" s="270"/>
      <c r="JYT4" s="270"/>
      <c r="JYU4" s="270"/>
      <c r="JYV4" s="270"/>
      <c r="JYW4" s="270"/>
      <c r="JYX4" s="66"/>
      <c r="JYY4" s="66"/>
      <c r="JYZ4" s="270"/>
      <c r="JZA4" s="66"/>
      <c r="JZB4" s="278"/>
      <c r="JZC4" s="270"/>
      <c r="JZD4" s="66"/>
      <c r="JZE4" s="66"/>
      <c r="JZF4" s="66"/>
      <c r="JZG4" s="270"/>
      <c r="JZH4" s="270"/>
      <c r="JZI4" s="270"/>
      <c r="JZJ4" s="66"/>
      <c r="JZK4" s="270"/>
      <c r="JZL4" s="270"/>
      <c r="JZM4" s="66"/>
      <c r="JZN4" s="270"/>
      <c r="JZO4" s="270"/>
      <c r="JZP4" s="270"/>
      <c r="JZQ4" s="270"/>
      <c r="JZR4" s="270"/>
      <c r="JZS4" s="270"/>
      <c r="JZT4" s="66"/>
      <c r="JZU4" s="271"/>
      <c r="JZV4" s="271"/>
      <c r="JZW4" s="66"/>
      <c r="JZX4" s="66"/>
      <c r="JZY4" s="66"/>
      <c r="JZZ4" s="66"/>
      <c r="KAA4" s="272"/>
      <c r="KAB4" s="272"/>
      <c r="KAC4" s="273"/>
      <c r="KAD4" s="274"/>
      <c r="KAE4" s="275"/>
      <c r="KAF4" s="276"/>
      <c r="KAG4" s="277"/>
      <c r="KAH4" s="272"/>
      <c r="KAI4" s="277"/>
      <c r="KAJ4" s="272"/>
      <c r="KAK4" s="272"/>
      <c r="KAL4" s="66"/>
      <c r="KAM4" s="278"/>
      <c r="KAN4" s="278"/>
      <c r="KAO4" s="270"/>
      <c r="KAP4" s="270"/>
      <c r="KAQ4" s="270"/>
      <c r="KAR4" s="270"/>
      <c r="KAS4" s="270"/>
      <c r="KAT4" s="66"/>
      <c r="KAU4" s="66"/>
      <c r="KAV4" s="270"/>
      <c r="KAW4" s="66"/>
      <c r="KAX4" s="278"/>
      <c r="KAY4" s="270"/>
      <c r="KAZ4" s="66"/>
      <c r="KBA4" s="66"/>
      <c r="KBB4" s="66"/>
      <c r="KBC4" s="270"/>
      <c r="KBD4" s="270"/>
      <c r="KBE4" s="270"/>
      <c r="KBF4" s="66"/>
      <c r="KBG4" s="270"/>
      <c r="KBH4" s="270"/>
      <c r="KBI4" s="66"/>
      <c r="KBJ4" s="270"/>
      <c r="KBK4" s="270"/>
      <c r="KBL4" s="270"/>
      <c r="KBM4" s="270"/>
      <c r="KBN4" s="270"/>
      <c r="KBO4" s="270"/>
      <c r="KBP4" s="66"/>
      <c r="KBQ4" s="271"/>
      <c r="KBR4" s="271"/>
      <c r="KBS4" s="66"/>
      <c r="KBT4" s="66"/>
      <c r="KBU4" s="66"/>
      <c r="KBV4" s="66"/>
      <c r="KBW4" s="272"/>
      <c r="KBX4" s="272"/>
      <c r="KBY4" s="273"/>
      <c r="KBZ4" s="274"/>
      <c r="KCA4" s="275"/>
      <c r="KCB4" s="276"/>
      <c r="KCC4" s="277"/>
      <c r="KCD4" s="272"/>
      <c r="KCE4" s="277"/>
      <c r="KCF4" s="272"/>
      <c r="KCG4" s="272"/>
      <c r="KCH4" s="66"/>
      <c r="KCI4" s="278"/>
      <c r="KCJ4" s="278"/>
      <c r="KCK4" s="270"/>
      <c r="KCL4" s="270"/>
      <c r="KCM4" s="270"/>
      <c r="KCN4" s="270"/>
      <c r="KCO4" s="270"/>
      <c r="KCP4" s="66"/>
      <c r="KCQ4" s="66"/>
      <c r="KCR4" s="270"/>
      <c r="KCS4" s="66"/>
      <c r="KCT4" s="278"/>
      <c r="KCU4" s="270"/>
      <c r="KCV4" s="66"/>
      <c r="KCW4" s="66"/>
      <c r="KCX4" s="66"/>
      <c r="KCY4" s="270"/>
      <c r="KCZ4" s="270"/>
      <c r="KDA4" s="270"/>
      <c r="KDB4" s="66"/>
      <c r="KDC4" s="270"/>
      <c r="KDD4" s="270"/>
      <c r="KDE4" s="66"/>
      <c r="KDF4" s="270"/>
      <c r="KDG4" s="270"/>
      <c r="KDH4" s="270"/>
      <c r="KDI4" s="270"/>
      <c r="KDJ4" s="270"/>
      <c r="KDK4" s="270"/>
      <c r="KDL4" s="66"/>
      <c r="KDM4" s="271"/>
      <c r="KDN4" s="271"/>
      <c r="KDO4" s="66"/>
      <c r="KDP4" s="66"/>
      <c r="KDQ4" s="66"/>
      <c r="KDR4" s="66"/>
      <c r="KDS4" s="272"/>
      <c r="KDT4" s="272"/>
      <c r="KDU4" s="273"/>
      <c r="KDV4" s="274"/>
      <c r="KDW4" s="275"/>
      <c r="KDX4" s="276"/>
      <c r="KDY4" s="277"/>
      <c r="KDZ4" s="272"/>
      <c r="KEA4" s="277"/>
      <c r="KEB4" s="272"/>
      <c r="KEC4" s="272"/>
      <c r="KED4" s="66"/>
      <c r="KEE4" s="278"/>
      <c r="KEF4" s="278"/>
      <c r="KEG4" s="270"/>
      <c r="KEH4" s="270"/>
      <c r="KEI4" s="270"/>
      <c r="KEJ4" s="270"/>
      <c r="KEK4" s="270"/>
      <c r="KEL4" s="66"/>
      <c r="KEM4" s="66"/>
      <c r="KEN4" s="270"/>
      <c r="KEO4" s="66"/>
      <c r="KEP4" s="278"/>
      <c r="KEQ4" s="270"/>
      <c r="KER4" s="66"/>
      <c r="KES4" s="66"/>
      <c r="KET4" s="66"/>
      <c r="KEU4" s="270"/>
      <c r="KEV4" s="270"/>
      <c r="KEW4" s="270"/>
      <c r="KEX4" s="66"/>
      <c r="KEY4" s="270"/>
      <c r="KEZ4" s="270"/>
      <c r="KFA4" s="66"/>
      <c r="KFB4" s="270"/>
      <c r="KFC4" s="270"/>
      <c r="KFD4" s="270"/>
      <c r="KFE4" s="270"/>
      <c r="KFF4" s="270"/>
      <c r="KFG4" s="270"/>
      <c r="KFH4" s="66"/>
      <c r="KFI4" s="271"/>
      <c r="KFJ4" s="271"/>
      <c r="KFK4" s="66"/>
      <c r="KFL4" s="66"/>
      <c r="KFM4" s="66"/>
      <c r="KFN4" s="66"/>
      <c r="KFO4" s="272"/>
      <c r="KFP4" s="272"/>
      <c r="KFQ4" s="273"/>
      <c r="KFR4" s="274"/>
      <c r="KFS4" s="275"/>
      <c r="KFT4" s="276"/>
      <c r="KFU4" s="277"/>
      <c r="KFV4" s="272"/>
      <c r="KFW4" s="277"/>
      <c r="KFX4" s="272"/>
      <c r="KFY4" s="272"/>
      <c r="KFZ4" s="66"/>
      <c r="KGA4" s="278"/>
      <c r="KGB4" s="278"/>
      <c r="KGC4" s="270"/>
      <c r="KGD4" s="270"/>
      <c r="KGE4" s="270"/>
      <c r="KGF4" s="270"/>
      <c r="KGG4" s="270"/>
      <c r="KGH4" s="66"/>
      <c r="KGI4" s="66"/>
      <c r="KGJ4" s="270"/>
      <c r="KGK4" s="66"/>
      <c r="KGL4" s="278"/>
      <c r="KGM4" s="270"/>
      <c r="KGN4" s="66"/>
      <c r="KGO4" s="66"/>
      <c r="KGP4" s="66"/>
      <c r="KGQ4" s="270"/>
      <c r="KGR4" s="270"/>
      <c r="KGS4" s="270"/>
      <c r="KGT4" s="66"/>
      <c r="KGU4" s="270"/>
      <c r="KGV4" s="270"/>
      <c r="KGW4" s="66"/>
      <c r="KGX4" s="270"/>
      <c r="KGY4" s="270"/>
      <c r="KGZ4" s="270"/>
      <c r="KHA4" s="270"/>
      <c r="KHB4" s="270"/>
      <c r="KHC4" s="270"/>
      <c r="KHD4" s="66"/>
      <c r="KHE4" s="271"/>
      <c r="KHF4" s="271"/>
      <c r="KHG4" s="66"/>
      <c r="KHH4" s="66"/>
      <c r="KHI4" s="66"/>
      <c r="KHJ4" s="66"/>
      <c r="KHK4" s="272"/>
      <c r="KHL4" s="272"/>
      <c r="KHM4" s="273"/>
      <c r="KHN4" s="274"/>
      <c r="KHO4" s="275"/>
      <c r="KHP4" s="276"/>
      <c r="KHQ4" s="277"/>
      <c r="KHR4" s="272"/>
      <c r="KHS4" s="277"/>
      <c r="KHT4" s="272"/>
      <c r="KHU4" s="272"/>
      <c r="KHV4" s="66"/>
      <c r="KHW4" s="278"/>
      <c r="KHX4" s="278"/>
      <c r="KHY4" s="270"/>
      <c r="KHZ4" s="270"/>
      <c r="KIA4" s="270"/>
      <c r="KIB4" s="270"/>
      <c r="KIC4" s="270"/>
      <c r="KID4" s="66"/>
      <c r="KIE4" s="66"/>
      <c r="KIF4" s="270"/>
      <c r="KIG4" s="66"/>
      <c r="KIH4" s="278"/>
      <c r="KII4" s="270"/>
      <c r="KIJ4" s="66"/>
      <c r="KIK4" s="66"/>
      <c r="KIL4" s="66"/>
      <c r="KIM4" s="270"/>
      <c r="KIN4" s="270"/>
      <c r="KIO4" s="270"/>
      <c r="KIP4" s="66"/>
      <c r="KIQ4" s="270"/>
      <c r="KIR4" s="270"/>
      <c r="KIS4" s="66"/>
      <c r="KIT4" s="270"/>
      <c r="KIU4" s="270"/>
      <c r="KIV4" s="270"/>
      <c r="KIW4" s="270"/>
      <c r="KIX4" s="270"/>
      <c r="KIY4" s="270"/>
      <c r="KIZ4" s="66"/>
      <c r="KJA4" s="271"/>
      <c r="KJB4" s="271"/>
      <c r="KJC4" s="66"/>
      <c r="KJD4" s="66"/>
      <c r="KJE4" s="66"/>
      <c r="KJF4" s="66"/>
      <c r="KJG4" s="272"/>
      <c r="KJH4" s="272"/>
      <c r="KJI4" s="273"/>
      <c r="KJJ4" s="274"/>
      <c r="KJK4" s="275"/>
      <c r="KJL4" s="276"/>
      <c r="KJM4" s="277"/>
      <c r="KJN4" s="272"/>
      <c r="KJO4" s="277"/>
      <c r="KJP4" s="272"/>
      <c r="KJQ4" s="272"/>
      <c r="KJR4" s="66"/>
      <c r="KJS4" s="278"/>
      <c r="KJT4" s="278"/>
      <c r="KJU4" s="270"/>
      <c r="KJV4" s="270"/>
      <c r="KJW4" s="270"/>
      <c r="KJX4" s="270"/>
      <c r="KJY4" s="270"/>
      <c r="KJZ4" s="66"/>
      <c r="KKA4" s="66"/>
      <c r="KKB4" s="270"/>
      <c r="KKC4" s="66"/>
      <c r="KKD4" s="278"/>
      <c r="KKE4" s="270"/>
      <c r="KKF4" s="66"/>
      <c r="KKG4" s="66"/>
      <c r="KKH4" s="66"/>
      <c r="KKI4" s="270"/>
      <c r="KKJ4" s="270"/>
      <c r="KKK4" s="270"/>
      <c r="KKL4" s="66"/>
      <c r="KKM4" s="270"/>
      <c r="KKN4" s="270"/>
      <c r="KKO4" s="66"/>
      <c r="KKP4" s="270"/>
      <c r="KKQ4" s="270"/>
      <c r="KKR4" s="270"/>
      <c r="KKS4" s="270"/>
      <c r="KKT4" s="270"/>
      <c r="KKU4" s="270"/>
      <c r="KKV4" s="66"/>
      <c r="KKW4" s="271"/>
      <c r="KKX4" s="271"/>
      <c r="KKY4" s="66"/>
      <c r="KKZ4" s="66"/>
      <c r="KLA4" s="66"/>
      <c r="KLB4" s="66"/>
      <c r="KLC4" s="272"/>
      <c r="KLD4" s="272"/>
      <c r="KLE4" s="273"/>
      <c r="KLF4" s="274"/>
      <c r="KLG4" s="275"/>
      <c r="KLH4" s="276"/>
      <c r="KLI4" s="277"/>
      <c r="KLJ4" s="272"/>
      <c r="KLK4" s="277"/>
      <c r="KLL4" s="272"/>
      <c r="KLM4" s="272"/>
      <c r="KLN4" s="66"/>
      <c r="KLO4" s="278"/>
      <c r="KLP4" s="278"/>
      <c r="KLQ4" s="270"/>
      <c r="KLR4" s="270"/>
      <c r="KLS4" s="270"/>
      <c r="KLT4" s="270"/>
      <c r="KLU4" s="270"/>
      <c r="KLV4" s="66"/>
      <c r="KLW4" s="66"/>
      <c r="KLX4" s="270"/>
      <c r="KLY4" s="66"/>
      <c r="KLZ4" s="278"/>
      <c r="KMA4" s="270"/>
      <c r="KMB4" s="66"/>
      <c r="KMC4" s="66"/>
      <c r="KMD4" s="66"/>
      <c r="KME4" s="270"/>
      <c r="KMF4" s="270"/>
      <c r="KMG4" s="270"/>
      <c r="KMH4" s="66"/>
      <c r="KMI4" s="270"/>
      <c r="KMJ4" s="270"/>
      <c r="KMK4" s="66"/>
      <c r="KML4" s="270"/>
      <c r="KMM4" s="270"/>
      <c r="KMN4" s="270"/>
      <c r="KMO4" s="270"/>
      <c r="KMP4" s="270"/>
      <c r="KMQ4" s="270"/>
      <c r="KMR4" s="66"/>
      <c r="KMS4" s="271"/>
      <c r="KMT4" s="271"/>
      <c r="KMU4" s="66"/>
      <c r="KMV4" s="66"/>
      <c r="KMW4" s="66"/>
      <c r="KMX4" s="66"/>
      <c r="KMY4" s="272"/>
      <c r="KMZ4" s="272"/>
      <c r="KNA4" s="273"/>
      <c r="KNB4" s="274"/>
      <c r="KNC4" s="275"/>
      <c r="KND4" s="276"/>
      <c r="KNE4" s="277"/>
      <c r="KNF4" s="272"/>
      <c r="KNG4" s="277"/>
      <c r="KNH4" s="272"/>
      <c r="KNI4" s="272"/>
      <c r="KNJ4" s="66"/>
      <c r="KNK4" s="278"/>
      <c r="KNL4" s="278"/>
      <c r="KNM4" s="270"/>
      <c r="KNN4" s="270"/>
      <c r="KNO4" s="270"/>
      <c r="KNP4" s="270"/>
      <c r="KNQ4" s="270"/>
      <c r="KNR4" s="66"/>
      <c r="KNS4" s="66"/>
      <c r="KNT4" s="270"/>
      <c r="KNU4" s="66"/>
      <c r="KNV4" s="278"/>
      <c r="KNW4" s="270"/>
      <c r="KNX4" s="66"/>
      <c r="KNY4" s="66"/>
      <c r="KNZ4" s="66"/>
      <c r="KOA4" s="270"/>
      <c r="KOB4" s="270"/>
      <c r="KOC4" s="270"/>
      <c r="KOD4" s="66"/>
      <c r="KOE4" s="270"/>
      <c r="KOF4" s="270"/>
      <c r="KOG4" s="66"/>
      <c r="KOH4" s="270"/>
      <c r="KOI4" s="270"/>
      <c r="KOJ4" s="270"/>
      <c r="KOK4" s="270"/>
      <c r="KOL4" s="270"/>
      <c r="KOM4" s="270"/>
      <c r="KON4" s="66"/>
      <c r="KOO4" s="271"/>
      <c r="KOP4" s="271"/>
      <c r="KOQ4" s="66"/>
      <c r="KOR4" s="66"/>
      <c r="KOS4" s="66"/>
      <c r="KOT4" s="66"/>
      <c r="KOU4" s="272"/>
      <c r="KOV4" s="272"/>
      <c r="KOW4" s="273"/>
      <c r="KOX4" s="274"/>
      <c r="KOY4" s="275"/>
      <c r="KOZ4" s="276"/>
      <c r="KPA4" s="277"/>
      <c r="KPB4" s="272"/>
      <c r="KPC4" s="277"/>
      <c r="KPD4" s="272"/>
      <c r="KPE4" s="272"/>
      <c r="KPF4" s="66"/>
      <c r="KPG4" s="278"/>
      <c r="KPH4" s="278"/>
      <c r="KPI4" s="270"/>
      <c r="KPJ4" s="270"/>
      <c r="KPK4" s="270"/>
      <c r="KPL4" s="270"/>
      <c r="KPM4" s="270"/>
      <c r="KPN4" s="66"/>
      <c r="KPO4" s="66"/>
      <c r="KPP4" s="270"/>
      <c r="KPQ4" s="66"/>
      <c r="KPR4" s="278"/>
      <c r="KPS4" s="270"/>
      <c r="KPT4" s="66"/>
      <c r="KPU4" s="66"/>
      <c r="KPV4" s="66"/>
      <c r="KPW4" s="270"/>
      <c r="KPX4" s="270"/>
      <c r="KPY4" s="270"/>
      <c r="KPZ4" s="66"/>
      <c r="KQA4" s="270"/>
      <c r="KQB4" s="270"/>
      <c r="KQC4" s="66"/>
      <c r="KQD4" s="270"/>
      <c r="KQE4" s="270"/>
      <c r="KQF4" s="270"/>
      <c r="KQG4" s="270"/>
      <c r="KQH4" s="270"/>
      <c r="KQI4" s="270"/>
      <c r="KQJ4" s="66"/>
      <c r="KQK4" s="271"/>
      <c r="KQL4" s="271"/>
      <c r="KQM4" s="66"/>
      <c r="KQN4" s="66"/>
      <c r="KQO4" s="66"/>
      <c r="KQP4" s="66"/>
      <c r="KQQ4" s="272"/>
      <c r="KQR4" s="272"/>
      <c r="KQS4" s="273"/>
      <c r="KQT4" s="274"/>
      <c r="KQU4" s="275"/>
      <c r="KQV4" s="276"/>
      <c r="KQW4" s="277"/>
      <c r="KQX4" s="272"/>
      <c r="KQY4" s="277"/>
      <c r="KQZ4" s="272"/>
      <c r="KRA4" s="272"/>
      <c r="KRB4" s="66"/>
      <c r="KRC4" s="278"/>
      <c r="KRD4" s="278"/>
      <c r="KRE4" s="270"/>
      <c r="KRF4" s="270"/>
      <c r="KRG4" s="270"/>
      <c r="KRH4" s="270"/>
      <c r="KRI4" s="270"/>
      <c r="KRJ4" s="66"/>
      <c r="KRK4" s="66"/>
      <c r="KRL4" s="270"/>
      <c r="KRM4" s="66"/>
      <c r="KRN4" s="278"/>
      <c r="KRO4" s="270"/>
      <c r="KRP4" s="66"/>
      <c r="KRQ4" s="66"/>
      <c r="KRR4" s="66"/>
      <c r="KRS4" s="270"/>
      <c r="KRT4" s="270"/>
      <c r="KRU4" s="270"/>
      <c r="KRV4" s="66"/>
      <c r="KRW4" s="270"/>
      <c r="KRX4" s="270"/>
      <c r="KRY4" s="66"/>
      <c r="KRZ4" s="270"/>
      <c r="KSA4" s="270"/>
      <c r="KSB4" s="270"/>
      <c r="KSC4" s="270"/>
      <c r="KSD4" s="270"/>
      <c r="KSE4" s="270"/>
      <c r="KSF4" s="66"/>
      <c r="KSG4" s="271"/>
      <c r="KSH4" s="271"/>
      <c r="KSI4" s="66"/>
      <c r="KSJ4" s="66"/>
      <c r="KSK4" s="66"/>
      <c r="KSL4" s="66"/>
      <c r="KSM4" s="272"/>
      <c r="KSN4" s="272"/>
      <c r="KSO4" s="273"/>
      <c r="KSP4" s="274"/>
      <c r="KSQ4" s="275"/>
      <c r="KSR4" s="276"/>
      <c r="KSS4" s="277"/>
      <c r="KST4" s="272"/>
      <c r="KSU4" s="277"/>
      <c r="KSV4" s="272"/>
      <c r="KSW4" s="272"/>
      <c r="KSX4" s="66"/>
      <c r="KSY4" s="278"/>
      <c r="KSZ4" s="278"/>
      <c r="KTA4" s="270"/>
      <c r="KTB4" s="270"/>
      <c r="KTC4" s="270"/>
      <c r="KTD4" s="270"/>
      <c r="KTE4" s="270"/>
      <c r="KTF4" s="66"/>
      <c r="KTG4" s="66"/>
      <c r="KTH4" s="270"/>
      <c r="KTI4" s="66"/>
      <c r="KTJ4" s="278"/>
      <c r="KTK4" s="270"/>
      <c r="KTL4" s="66"/>
      <c r="KTM4" s="66"/>
      <c r="KTN4" s="66"/>
      <c r="KTO4" s="270"/>
      <c r="KTP4" s="270"/>
      <c r="KTQ4" s="270"/>
      <c r="KTR4" s="66"/>
      <c r="KTS4" s="270"/>
      <c r="KTT4" s="270"/>
      <c r="KTU4" s="66"/>
      <c r="KTV4" s="270"/>
      <c r="KTW4" s="270"/>
      <c r="KTX4" s="270"/>
      <c r="KTY4" s="270"/>
      <c r="KTZ4" s="270"/>
      <c r="KUA4" s="270"/>
      <c r="KUB4" s="66"/>
      <c r="KUC4" s="271"/>
      <c r="KUD4" s="271"/>
      <c r="KUE4" s="66"/>
      <c r="KUF4" s="66"/>
      <c r="KUG4" s="66"/>
      <c r="KUH4" s="66"/>
      <c r="KUI4" s="272"/>
      <c r="KUJ4" s="272"/>
      <c r="KUK4" s="273"/>
      <c r="KUL4" s="274"/>
      <c r="KUM4" s="275"/>
      <c r="KUN4" s="276"/>
      <c r="KUO4" s="277"/>
      <c r="KUP4" s="272"/>
      <c r="KUQ4" s="277"/>
      <c r="KUR4" s="272"/>
      <c r="KUS4" s="272"/>
      <c r="KUT4" s="66"/>
      <c r="KUU4" s="278"/>
      <c r="KUV4" s="278"/>
      <c r="KUW4" s="270"/>
      <c r="KUX4" s="270"/>
      <c r="KUY4" s="270"/>
      <c r="KUZ4" s="270"/>
      <c r="KVA4" s="270"/>
      <c r="KVB4" s="66"/>
      <c r="KVC4" s="66"/>
      <c r="KVD4" s="270"/>
      <c r="KVE4" s="66"/>
      <c r="KVF4" s="278"/>
      <c r="KVG4" s="270"/>
      <c r="KVH4" s="66"/>
      <c r="KVI4" s="66"/>
      <c r="KVJ4" s="66"/>
      <c r="KVK4" s="270"/>
      <c r="KVL4" s="270"/>
      <c r="KVM4" s="270"/>
      <c r="KVN4" s="66"/>
      <c r="KVO4" s="270"/>
      <c r="KVP4" s="270"/>
      <c r="KVQ4" s="66"/>
      <c r="KVR4" s="270"/>
      <c r="KVS4" s="270"/>
      <c r="KVT4" s="270"/>
      <c r="KVU4" s="270"/>
      <c r="KVV4" s="270"/>
      <c r="KVW4" s="270"/>
      <c r="KVX4" s="66"/>
      <c r="KVY4" s="271"/>
      <c r="KVZ4" s="271"/>
      <c r="KWA4" s="66"/>
      <c r="KWB4" s="66"/>
      <c r="KWC4" s="66"/>
      <c r="KWD4" s="66"/>
      <c r="KWE4" s="272"/>
      <c r="KWF4" s="272"/>
      <c r="KWG4" s="273"/>
      <c r="KWH4" s="274"/>
      <c r="KWI4" s="275"/>
      <c r="KWJ4" s="276"/>
      <c r="KWK4" s="277"/>
      <c r="KWL4" s="272"/>
      <c r="KWM4" s="277"/>
      <c r="KWN4" s="272"/>
      <c r="KWO4" s="272"/>
      <c r="KWP4" s="66"/>
      <c r="KWQ4" s="278"/>
      <c r="KWR4" s="278"/>
      <c r="KWS4" s="270"/>
      <c r="KWT4" s="270"/>
      <c r="KWU4" s="270"/>
      <c r="KWV4" s="270"/>
      <c r="KWW4" s="270"/>
      <c r="KWX4" s="66"/>
      <c r="KWY4" s="66"/>
      <c r="KWZ4" s="270"/>
      <c r="KXA4" s="66"/>
      <c r="KXB4" s="278"/>
      <c r="KXC4" s="270"/>
      <c r="KXD4" s="66"/>
      <c r="KXE4" s="66"/>
      <c r="KXF4" s="66"/>
      <c r="KXG4" s="270"/>
      <c r="KXH4" s="270"/>
      <c r="KXI4" s="270"/>
      <c r="KXJ4" s="66"/>
      <c r="KXK4" s="270"/>
      <c r="KXL4" s="270"/>
      <c r="KXM4" s="66"/>
      <c r="KXN4" s="270"/>
      <c r="KXO4" s="270"/>
      <c r="KXP4" s="270"/>
      <c r="KXQ4" s="270"/>
      <c r="KXR4" s="270"/>
      <c r="KXS4" s="270"/>
      <c r="KXT4" s="66"/>
      <c r="KXU4" s="271"/>
      <c r="KXV4" s="271"/>
      <c r="KXW4" s="66"/>
      <c r="KXX4" s="66"/>
      <c r="KXY4" s="66"/>
      <c r="KXZ4" s="66"/>
      <c r="KYA4" s="272"/>
      <c r="KYB4" s="272"/>
      <c r="KYC4" s="273"/>
      <c r="KYD4" s="274"/>
      <c r="KYE4" s="275"/>
      <c r="KYF4" s="276"/>
      <c r="KYG4" s="277"/>
      <c r="KYH4" s="272"/>
      <c r="KYI4" s="277"/>
      <c r="KYJ4" s="272"/>
      <c r="KYK4" s="272"/>
      <c r="KYL4" s="66"/>
      <c r="KYM4" s="278"/>
      <c r="KYN4" s="278"/>
      <c r="KYO4" s="270"/>
      <c r="KYP4" s="270"/>
      <c r="KYQ4" s="270"/>
      <c r="KYR4" s="270"/>
      <c r="KYS4" s="270"/>
      <c r="KYT4" s="66"/>
      <c r="KYU4" s="66"/>
      <c r="KYV4" s="270"/>
      <c r="KYW4" s="66"/>
      <c r="KYX4" s="278"/>
      <c r="KYY4" s="270"/>
      <c r="KYZ4" s="66"/>
      <c r="KZA4" s="66"/>
      <c r="KZB4" s="66"/>
      <c r="KZC4" s="270"/>
      <c r="KZD4" s="270"/>
      <c r="KZE4" s="270"/>
      <c r="KZF4" s="66"/>
      <c r="KZG4" s="270"/>
      <c r="KZH4" s="270"/>
      <c r="KZI4" s="66"/>
      <c r="KZJ4" s="270"/>
      <c r="KZK4" s="270"/>
      <c r="KZL4" s="270"/>
      <c r="KZM4" s="270"/>
      <c r="KZN4" s="270"/>
      <c r="KZO4" s="270"/>
      <c r="KZP4" s="66"/>
      <c r="KZQ4" s="271"/>
      <c r="KZR4" s="271"/>
      <c r="KZS4" s="66"/>
      <c r="KZT4" s="66"/>
      <c r="KZU4" s="66"/>
      <c r="KZV4" s="66"/>
      <c r="KZW4" s="272"/>
      <c r="KZX4" s="272"/>
      <c r="KZY4" s="273"/>
      <c r="KZZ4" s="274"/>
      <c r="LAA4" s="275"/>
      <c r="LAB4" s="276"/>
      <c r="LAC4" s="277"/>
      <c r="LAD4" s="272"/>
      <c r="LAE4" s="277"/>
      <c r="LAF4" s="272"/>
      <c r="LAG4" s="272"/>
      <c r="LAH4" s="66"/>
      <c r="LAI4" s="278"/>
      <c r="LAJ4" s="278"/>
      <c r="LAK4" s="270"/>
      <c r="LAL4" s="270"/>
      <c r="LAM4" s="270"/>
      <c r="LAN4" s="270"/>
      <c r="LAO4" s="270"/>
      <c r="LAP4" s="66"/>
      <c r="LAQ4" s="66"/>
      <c r="LAR4" s="270"/>
      <c r="LAS4" s="66"/>
      <c r="LAT4" s="278"/>
      <c r="LAU4" s="270"/>
      <c r="LAV4" s="66"/>
      <c r="LAW4" s="66"/>
      <c r="LAX4" s="66"/>
      <c r="LAY4" s="270"/>
      <c r="LAZ4" s="270"/>
      <c r="LBA4" s="270"/>
      <c r="LBB4" s="66"/>
      <c r="LBC4" s="270"/>
      <c r="LBD4" s="270"/>
      <c r="LBE4" s="66"/>
      <c r="LBF4" s="270"/>
      <c r="LBG4" s="270"/>
      <c r="LBH4" s="270"/>
      <c r="LBI4" s="270"/>
      <c r="LBJ4" s="270"/>
      <c r="LBK4" s="270"/>
      <c r="LBL4" s="66"/>
      <c r="LBM4" s="271"/>
      <c r="LBN4" s="271"/>
      <c r="LBO4" s="66"/>
      <c r="LBP4" s="66"/>
      <c r="LBQ4" s="66"/>
      <c r="LBR4" s="66"/>
      <c r="LBS4" s="272"/>
      <c r="LBT4" s="272"/>
      <c r="LBU4" s="273"/>
      <c r="LBV4" s="274"/>
      <c r="LBW4" s="275"/>
      <c r="LBX4" s="276"/>
      <c r="LBY4" s="277"/>
      <c r="LBZ4" s="272"/>
      <c r="LCA4" s="277"/>
      <c r="LCB4" s="272"/>
      <c r="LCC4" s="272"/>
      <c r="LCD4" s="66"/>
      <c r="LCE4" s="278"/>
      <c r="LCF4" s="278"/>
      <c r="LCG4" s="270"/>
      <c r="LCH4" s="270"/>
      <c r="LCI4" s="270"/>
      <c r="LCJ4" s="270"/>
      <c r="LCK4" s="270"/>
      <c r="LCL4" s="66"/>
      <c r="LCM4" s="66"/>
      <c r="LCN4" s="270"/>
      <c r="LCO4" s="66"/>
      <c r="LCP4" s="278"/>
      <c r="LCQ4" s="270"/>
      <c r="LCR4" s="66"/>
      <c r="LCS4" s="66"/>
      <c r="LCT4" s="66"/>
      <c r="LCU4" s="270"/>
      <c r="LCV4" s="270"/>
      <c r="LCW4" s="270"/>
      <c r="LCX4" s="66"/>
      <c r="LCY4" s="270"/>
      <c r="LCZ4" s="270"/>
      <c r="LDA4" s="66"/>
      <c r="LDB4" s="270"/>
      <c r="LDC4" s="270"/>
      <c r="LDD4" s="270"/>
      <c r="LDE4" s="270"/>
      <c r="LDF4" s="270"/>
      <c r="LDG4" s="270"/>
      <c r="LDH4" s="66"/>
      <c r="LDI4" s="271"/>
      <c r="LDJ4" s="271"/>
      <c r="LDK4" s="66"/>
      <c r="LDL4" s="66"/>
      <c r="LDM4" s="66"/>
      <c r="LDN4" s="66"/>
      <c r="LDO4" s="272"/>
      <c r="LDP4" s="272"/>
      <c r="LDQ4" s="273"/>
      <c r="LDR4" s="274"/>
      <c r="LDS4" s="275"/>
      <c r="LDT4" s="276"/>
      <c r="LDU4" s="277"/>
      <c r="LDV4" s="272"/>
      <c r="LDW4" s="277"/>
      <c r="LDX4" s="272"/>
      <c r="LDY4" s="272"/>
      <c r="LDZ4" s="66"/>
      <c r="LEA4" s="278"/>
      <c r="LEB4" s="278"/>
      <c r="LEC4" s="270"/>
      <c r="LED4" s="270"/>
      <c r="LEE4" s="270"/>
      <c r="LEF4" s="270"/>
      <c r="LEG4" s="270"/>
      <c r="LEH4" s="66"/>
      <c r="LEI4" s="66"/>
      <c r="LEJ4" s="270"/>
      <c r="LEK4" s="66"/>
      <c r="LEL4" s="278"/>
      <c r="LEM4" s="270"/>
      <c r="LEN4" s="66"/>
      <c r="LEO4" s="66"/>
      <c r="LEP4" s="66"/>
      <c r="LEQ4" s="270"/>
      <c r="LER4" s="270"/>
      <c r="LES4" s="270"/>
      <c r="LET4" s="66"/>
      <c r="LEU4" s="270"/>
      <c r="LEV4" s="270"/>
      <c r="LEW4" s="66"/>
      <c r="LEX4" s="270"/>
      <c r="LEY4" s="270"/>
      <c r="LEZ4" s="270"/>
      <c r="LFA4" s="270"/>
      <c r="LFB4" s="270"/>
      <c r="LFC4" s="270"/>
      <c r="LFD4" s="66"/>
      <c r="LFE4" s="271"/>
      <c r="LFF4" s="271"/>
      <c r="LFG4" s="66"/>
      <c r="LFH4" s="66"/>
      <c r="LFI4" s="66"/>
      <c r="LFJ4" s="66"/>
      <c r="LFK4" s="272"/>
      <c r="LFL4" s="272"/>
      <c r="LFM4" s="273"/>
      <c r="LFN4" s="274"/>
      <c r="LFO4" s="275"/>
      <c r="LFP4" s="276"/>
      <c r="LFQ4" s="277"/>
      <c r="LFR4" s="272"/>
      <c r="LFS4" s="277"/>
      <c r="LFT4" s="272"/>
      <c r="LFU4" s="272"/>
      <c r="LFV4" s="66"/>
      <c r="LFW4" s="278"/>
      <c r="LFX4" s="278"/>
      <c r="LFY4" s="270"/>
      <c r="LFZ4" s="270"/>
      <c r="LGA4" s="270"/>
      <c r="LGB4" s="270"/>
      <c r="LGC4" s="270"/>
      <c r="LGD4" s="66"/>
      <c r="LGE4" s="66"/>
      <c r="LGF4" s="270"/>
      <c r="LGG4" s="66"/>
      <c r="LGH4" s="278"/>
      <c r="LGI4" s="270"/>
      <c r="LGJ4" s="66"/>
      <c r="LGK4" s="66"/>
      <c r="LGL4" s="66"/>
      <c r="LGM4" s="270"/>
      <c r="LGN4" s="270"/>
      <c r="LGO4" s="270"/>
      <c r="LGP4" s="66"/>
      <c r="LGQ4" s="270"/>
      <c r="LGR4" s="270"/>
      <c r="LGS4" s="66"/>
      <c r="LGT4" s="270"/>
      <c r="LGU4" s="270"/>
      <c r="LGV4" s="270"/>
      <c r="LGW4" s="270"/>
      <c r="LGX4" s="270"/>
      <c r="LGY4" s="270"/>
      <c r="LGZ4" s="66"/>
      <c r="LHA4" s="271"/>
      <c r="LHB4" s="271"/>
      <c r="LHC4" s="66"/>
      <c r="LHD4" s="66"/>
      <c r="LHE4" s="66"/>
      <c r="LHF4" s="66"/>
      <c r="LHG4" s="272"/>
      <c r="LHH4" s="272"/>
      <c r="LHI4" s="273"/>
      <c r="LHJ4" s="274"/>
      <c r="LHK4" s="275"/>
      <c r="LHL4" s="276"/>
      <c r="LHM4" s="277"/>
      <c r="LHN4" s="272"/>
      <c r="LHO4" s="277"/>
      <c r="LHP4" s="272"/>
      <c r="LHQ4" s="272"/>
      <c r="LHR4" s="66"/>
      <c r="LHS4" s="278"/>
      <c r="LHT4" s="278"/>
      <c r="LHU4" s="270"/>
      <c r="LHV4" s="270"/>
      <c r="LHW4" s="270"/>
      <c r="LHX4" s="270"/>
      <c r="LHY4" s="270"/>
      <c r="LHZ4" s="66"/>
      <c r="LIA4" s="66"/>
      <c r="LIB4" s="270"/>
      <c r="LIC4" s="66"/>
      <c r="LID4" s="278"/>
      <c r="LIE4" s="270"/>
      <c r="LIF4" s="66"/>
      <c r="LIG4" s="66"/>
      <c r="LIH4" s="66"/>
      <c r="LII4" s="270"/>
      <c r="LIJ4" s="270"/>
      <c r="LIK4" s="270"/>
      <c r="LIL4" s="66"/>
      <c r="LIM4" s="270"/>
      <c r="LIN4" s="270"/>
      <c r="LIO4" s="66"/>
      <c r="LIP4" s="270"/>
      <c r="LIQ4" s="270"/>
      <c r="LIR4" s="270"/>
      <c r="LIS4" s="270"/>
      <c r="LIT4" s="270"/>
      <c r="LIU4" s="270"/>
      <c r="LIV4" s="66"/>
      <c r="LIW4" s="271"/>
      <c r="LIX4" s="271"/>
      <c r="LIY4" s="66"/>
      <c r="LIZ4" s="66"/>
      <c r="LJA4" s="66"/>
      <c r="LJB4" s="66"/>
      <c r="LJC4" s="272"/>
      <c r="LJD4" s="272"/>
      <c r="LJE4" s="273"/>
      <c r="LJF4" s="274"/>
      <c r="LJG4" s="275"/>
      <c r="LJH4" s="276"/>
      <c r="LJI4" s="277"/>
      <c r="LJJ4" s="272"/>
      <c r="LJK4" s="277"/>
      <c r="LJL4" s="272"/>
      <c r="LJM4" s="272"/>
      <c r="LJN4" s="66"/>
      <c r="LJO4" s="278"/>
      <c r="LJP4" s="278"/>
      <c r="LJQ4" s="270"/>
      <c r="LJR4" s="270"/>
      <c r="LJS4" s="270"/>
      <c r="LJT4" s="270"/>
      <c r="LJU4" s="270"/>
      <c r="LJV4" s="66"/>
      <c r="LJW4" s="66"/>
      <c r="LJX4" s="270"/>
      <c r="LJY4" s="66"/>
      <c r="LJZ4" s="278"/>
      <c r="LKA4" s="270"/>
      <c r="LKB4" s="66"/>
      <c r="LKC4" s="66"/>
      <c r="LKD4" s="66"/>
      <c r="LKE4" s="270"/>
      <c r="LKF4" s="270"/>
      <c r="LKG4" s="270"/>
      <c r="LKH4" s="66"/>
      <c r="LKI4" s="270"/>
      <c r="LKJ4" s="270"/>
      <c r="LKK4" s="66"/>
      <c r="LKL4" s="270"/>
      <c r="LKM4" s="270"/>
      <c r="LKN4" s="270"/>
      <c r="LKO4" s="270"/>
      <c r="LKP4" s="270"/>
      <c r="LKQ4" s="270"/>
      <c r="LKR4" s="66"/>
      <c r="LKS4" s="271"/>
      <c r="LKT4" s="271"/>
      <c r="LKU4" s="66"/>
      <c r="LKV4" s="66"/>
      <c r="LKW4" s="66"/>
      <c r="LKX4" s="66"/>
      <c r="LKY4" s="272"/>
      <c r="LKZ4" s="272"/>
      <c r="LLA4" s="273"/>
      <c r="LLB4" s="274"/>
      <c r="LLC4" s="275"/>
      <c r="LLD4" s="276"/>
      <c r="LLE4" s="277"/>
      <c r="LLF4" s="272"/>
      <c r="LLG4" s="277"/>
      <c r="LLH4" s="272"/>
      <c r="LLI4" s="272"/>
      <c r="LLJ4" s="66"/>
      <c r="LLK4" s="278"/>
      <c r="LLL4" s="278"/>
      <c r="LLM4" s="270"/>
      <c r="LLN4" s="270"/>
      <c r="LLO4" s="270"/>
      <c r="LLP4" s="270"/>
      <c r="LLQ4" s="270"/>
      <c r="LLR4" s="66"/>
      <c r="LLS4" s="66"/>
      <c r="LLT4" s="270"/>
      <c r="LLU4" s="66"/>
      <c r="LLV4" s="278"/>
      <c r="LLW4" s="270"/>
      <c r="LLX4" s="66"/>
      <c r="LLY4" s="66"/>
      <c r="LLZ4" s="66"/>
      <c r="LMA4" s="270"/>
      <c r="LMB4" s="270"/>
      <c r="LMC4" s="270"/>
      <c r="LMD4" s="66"/>
      <c r="LME4" s="270"/>
      <c r="LMF4" s="270"/>
      <c r="LMG4" s="66"/>
      <c r="LMH4" s="270"/>
      <c r="LMI4" s="270"/>
      <c r="LMJ4" s="270"/>
      <c r="LMK4" s="270"/>
      <c r="LML4" s="270"/>
      <c r="LMM4" s="270"/>
      <c r="LMN4" s="66"/>
      <c r="LMO4" s="271"/>
      <c r="LMP4" s="271"/>
      <c r="LMQ4" s="66"/>
      <c r="LMR4" s="66"/>
      <c r="LMS4" s="66"/>
      <c r="LMT4" s="66"/>
      <c r="LMU4" s="272"/>
      <c r="LMV4" s="272"/>
      <c r="LMW4" s="273"/>
      <c r="LMX4" s="274"/>
      <c r="LMY4" s="275"/>
      <c r="LMZ4" s="276"/>
      <c r="LNA4" s="277"/>
      <c r="LNB4" s="272"/>
      <c r="LNC4" s="277"/>
      <c r="LND4" s="272"/>
      <c r="LNE4" s="272"/>
      <c r="LNF4" s="66"/>
      <c r="LNG4" s="278"/>
      <c r="LNH4" s="278"/>
      <c r="LNI4" s="270"/>
      <c r="LNJ4" s="270"/>
      <c r="LNK4" s="270"/>
      <c r="LNL4" s="270"/>
      <c r="LNM4" s="270"/>
      <c r="LNN4" s="66"/>
      <c r="LNO4" s="66"/>
      <c r="LNP4" s="270"/>
      <c r="LNQ4" s="66"/>
      <c r="LNR4" s="278"/>
      <c r="LNS4" s="270"/>
      <c r="LNT4" s="66"/>
      <c r="LNU4" s="66"/>
      <c r="LNV4" s="66"/>
      <c r="LNW4" s="270"/>
      <c r="LNX4" s="270"/>
      <c r="LNY4" s="270"/>
      <c r="LNZ4" s="66"/>
      <c r="LOA4" s="270"/>
      <c r="LOB4" s="270"/>
      <c r="LOC4" s="66"/>
      <c r="LOD4" s="270"/>
      <c r="LOE4" s="270"/>
      <c r="LOF4" s="270"/>
      <c r="LOG4" s="270"/>
      <c r="LOH4" s="270"/>
      <c r="LOI4" s="270"/>
      <c r="LOJ4" s="66"/>
      <c r="LOK4" s="271"/>
      <c r="LOL4" s="271"/>
      <c r="LOM4" s="66"/>
      <c r="LON4" s="66"/>
      <c r="LOO4" s="66"/>
      <c r="LOP4" s="66"/>
      <c r="LOQ4" s="272"/>
      <c r="LOR4" s="272"/>
      <c r="LOS4" s="273"/>
      <c r="LOT4" s="274"/>
      <c r="LOU4" s="275"/>
      <c r="LOV4" s="276"/>
      <c r="LOW4" s="277"/>
      <c r="LOX4" s="272"/>
      <c r="LOY4" s="277"/>
      <c r="LOZ4" s="272"/>
      <c r="LPA4" s="272"/>
      <c r="LPB4" s="66"/>
      <c r="LPC4" s="278"/>
      <c r="LPD4" s="278"/>
      <c r="LPE4" s="270"/>
      <c r="LPF4" s="270"/>
      <c r="LPG4" s="270"/>
      <c r="LPH4" s="270"/>
      <c r="LPI4" s="270"/>
      <c r="LPJ4" s="66"/>
      <c r="LPK4" s="66"/>
      <c r="LPL4" s="270"/>
      <c r="LPM4" s="66"/>
      <c r="LPN4" s="278"/>
      <c r="LPO4" s="270"/>
      <c r="LPP4" s="66"/>
      <c r="LPQ4" s="66"/>
      <c r="LPR4" s="66"/>
      <c r="LPS4" s="270"/>
      <c r="LPT4" s="270"/>
      <c r="LPU4" s="270"/>
      <c r="LPV4" s="66"/>
      <c r="LPW4" s="270"/>
      <c r="LPX4" s="270"/>
      <c r="LPY4" s="66"/>
      <c r="LPZ4" s="270"/>
      <c r="LQA4" s="270"/>
      <c r="LQB4" s="270"/>
      <c r="LQC4" s="270"/>
      <c r="LQD4" s="270"/>
      <c r="LQE4" s="270"/>
      <c r="LQF4" s="66"/>
      <c r="LQG4" s="271"/>
      <c r="LQH4" s="271"/>
      <c r="LQI4" s="66"/>
      <c r="LQJ4" s="66"/>
      <c r="LQK4" s="66"/>
      <c r="LQL4" s="66"/>
      <c r="LQM4" s="272"/>
      <c r="LQN4" s="272"/>
      <c r="LQO4" s="273"/>
      <c r="LQP4" s="274"/>
      <c r="LQQ4" s="275"/>
      <c r="LQR4" s="276"/>
      <c r="LQS4" s="277"/>
      <c r="LQT4" s="272"/>
      <c r="LQU4" s="277"/>
      <c r="LQV4" s="272"/>
      <c r="LQW4" s="272"/>
      <c r="LQX4" s="66"/>
      <c r="LQY4" s="278"/>
      <c r="LQZ4" s="278"/>
      <c r="LRA4" s="270"/>
      <c r="LRB4" s="270"/>
      <c r="LRC4" s="270"/>
      <c r="LRD4" s="270"/>
      <c r="LRE4" s="270"/>
      <c r="LRF4" s="66"/>
      <c r="LRG4" s="66"/>
      <c r="LRH4" s="270"/>
      <c r="LRI4" s="66"/>
      <c r="LRJ4" s="278"/>
      <c r="LRK4" s="270"/>
      <c r="LRL4" s="66"/>
      <c r="LRM4" s="66"/>
      <c r="LRN4" s="66"/>
      <c r="LRO4" s="270"/>
      <c r="LRP4" s="270"/>
      <c r="LRQ4" s="270"/>
      <c r="LRR4" s="66"/>
      <c r="LRS4" s="270"/>
      <c r="LRT4" s="270"/>
      <c r="LRU4" s="66"/>
      <c r="LRV4" s="270"/>
      <c r="LRW4" s="270"/>
      <c r="LRX4" s="270"/>
      <c r="LRY4" s="270"/>
      <c r="LRZ4" s="270"/>
      <c r="LSA4" s="270"/>
      <c r="LSB4" s="66"/>
      <c r="LSC4" s="271"/>
      <c r="LSD4" s="271"/>
      <c r="LSE4" s="66"/>
      <c r="LSF4" s="66"/>
      <c r="LSG4" s="66"/>
      <c r="LSH4" s="66"/>
      <c r="LSI4" s="272"/>
      <c r="LSJ4" s="272"/>
      <c r="LSK4" s="273"/>
      <c r="LSL4" s="274"/>
      <c r="LSM4" s="275"/>
      <c r="LSN4" s="276"/>
      <c r="LSO4" s="277"/>
      <c r="LSP4" s="272"/>
      <c r="LSQ4" s="277"/>
      <c r="LSR4" s="272"/>
      <c r="LSS4" s="272"/>
      <c r="LST4" s="66"/>
      <c r="LSU4" s="278"/>
      <c r="LSV4" s="278"/>
      <c r="LSW4" s="270"/>
      <c r="LSX4" s="270"/>
      <c r="LSY4" s="270"/>
      <c r="LSZ4" s="270"/>
      <c r="LTA4" s="270"/>
      <c r="LTB4" s="66"/>
      <c r="LTC4" s="66"/>
      <c r="LTD4" s="270"/>
      <c r="LTE4" s="66"/>
      <c r="LTF4" s="278"/>
      <c r="LTG4" s="270"/>
      <c r="LTH4" s="66"/>
      <c r="LTI4" s="66"/>
      <c r="LTJ4" s="66"/>
      <c r="LTK4" s="270"/>
      <c r="LTL4" s="270"/>
      <c r="LTM4" s="270"/>
      <c r="LTN4" s="66"/>
      <c r="LTO4" s="270"/>
      <c r="LTP4" s="270"/>
      <c r="LTQ4" s="66"/>
      <c r="LTR4" s="270"/>
      <c r="LTS4" s="270"/>
      <c r="LTT4" s="270"/>
      <c r="LTU4" s="270"/>
      <c r="LTV4" s="270"/>
      <c r="LTW4" s="270"/>
      <c r="LTX4" s="66"/>
      <c r="LTY4" s="271"/>
      <c r="LTZ4" s="271"/>
      <c r="LUA4" s="66"/>
      <c r="LUB4" s="66"/>
      <c r="LUC4" s="66"/>
      <c r="LUD4" s="66"/>
      <c r="LUE4" s="272"/>
      <c r="LUF4" s="272"/>
      <c r="LUG4" s="273"/>
      <c r="LUH4" s="274"/>
      <c r="LUI4" s="275"/>
      <c r="LUJ4" s="276"/>
      <c r="LUK4" s="277"/>
      <c r="LUL4" s="272"/>
      <c r="LUM4" s="277"/>
      <c r="LUN4" s="272"/>
      <c r="LUO4" s="272"/>
      <c r="LUP4" s="66"/>
      <c r="LUQ4" s="278"/>
      <c r="LUR4" s="278"/>
      <c r="LUS4" s="270"/>
      <c r="LUT4" s="270"/>
      <c r="LUU4" s="270"/>
      <c r="LUV4" s="270"/>
      <c r="LUW4" s="270"/>
      <c r="LUX4" s="66"/>
      <c r="LUY4" s="66"/>
      <c r="LUZ4" s="270"/>
      <c r="LVA4" s="66"/>
      <c r="LVB4" s="278"/>
      <c r="LVC4" s="270"/>
      <c r="LVD4" s="66"/>
      <c r="LVE4" s="66"/>
      <c r="LVF4" s="66"/>
      <c r="LVG4" s="270"/>
      <c r="LVH4" s="270"/>
      <c r="LVI4" s="270"/>
      <c r="LVJ4" s="66"/>
      <c r="LVK4" s="270"/>
      <c r="LVL4" s="270"/>
      <c r="LVM4" s="66"/>
      <c r="LVN4" s="270"/>
      <c r="LVO4" s="270"/>
      <c r="LVP4" s="270"/>
      <c r="LVQ4" s="270"/>
      <c r="LVR4" s="270"/>
      <c r="LVS4" s="270"/>
      <c r="LVT4" s="66"/>
      <c r="LVU4" s="271"/>
      <c r="LVV4" s="271"/>
      <c r="LVW4" s="66"/>
      <c r="LVX4" s="66"/>
      <c r="LVY4" s="66"/>
      <c r="LVZ4" s="66"/>
      <c r="LWA4" s="272"/>
      <c r="LWB4" s="272"/>
      <c r="LWC4" s="273"/>
      <c r="LWD4" s="274"/>
      <c r="LWE4" s="275"/>
      <c r="LWF4" s="276"/>
      <c r="LWG4" s="277"/>
      <c r="LWH4" s="272"/>
      <c r="LWI4" s="277"/>
      <c r="LWJ4" s="272"/>
      <c r="LWK4" s="272"/>
      <c r="LWL4" s="66"/>
      <c r="LWM4" s="278"/>
      <c r="LWN4" s="278"/>
      <c r="LWO4" s="270"/>
      <c r="LWP4" s="270"/>
      <c r="LWQ4" s="270"/>
      <c r="LWR4" s="270"/>
      <c r="LWS4" s="270"/>
      <c r="LWT4" s="66"/>
      <c r="LWU4" s="66"/>
      <c r="LWV4" s="270"/>
      <c r="LWW4" s="66"/>
      <c r="LWX4" s="278"/>
      <c r="LWY4" s="270"/>
      <c r="LWZ4" s="66"/>
      <c r="LXA4" s="66"/>
      <c r="LXB4" s="66"/>
      <c r="LXC4" s="270"/>
      <c r="LXD4" s="270"/>
      <c r="LXE4" s="270"/>
      <c r="LXF4" s="66"/>
      <c r="LXG4" s="270"/>
      <c r="LXH4" s="270"/>
      <c r="LXI4" s="66"/>
      <c r="LXJ4" s="270"/>
      <c r="LXK4" s="270"/>
      <c r="LXL4" s="270"/>
      <c r="LXM4" s="270"/>
      <c r="LXN4" s="270"/>
      <c r="LXO4" s="270"/>
      <c r="LXP4" s="66"/>
      <c r="LXQ4" s="271"/>
      <c r="LXR4" s="271"/>
      <c r="LXS4" s="66"/>
      <c r="LXT4" s="66"/>
      <c r="LXU4" s="66"/>
      <c r="LXV4" s="66"/>
      <c r="LXW4" s="272"/>
      <c r="LXX4" s="272"/>
      <c r="LXY4" s="273"/>
      <c r="LXZ4" s="274"/>
      <c r="LYA4" s="275"/>
      <c r="LYB4" s="276"/>
      <c r="LYC4" s="277"/>
      <c r="LYD4" s="272"/>
      <c r="LYE4" s="277"/>
      <c r="LYF4" s="272"/>
      <c r="LYG4" s="272"/>
      <c r="LYH4" s="66"/>
      <c r="LYI4" s="278"/>
      <c r="LYJ4" s="278"/>
      <c r="LYK4" s="270"/>
      <c r="LYL4" s="270"/>
      <c r="LYM4" s="270"/>
      <c r="LYN4" s="270"/>
      <c r="LYO4" s="270"/>
      <c r="LYP4" s="66"/>
      <c r="LYQ4" s="66"/>
      <c r="LYR4" s="270"/>
      <c r="LYS4" s="66"/>
      <c r="LYT4" s="278"/>
      <c r="LYU4" s="270"/>
      <c r="LYV4" s="66"/>
      <c r="LYW4" s="66"/>
      <c r="LYX4" s="66"/>
      <c r="LYY4" s="270"/>
      <c r="LYZ4" s="270"/>
      <c r="LZA4" s="270"/>
      <c r="LZB4" s="66"/>
      <c r="LZC4" s="270"/>
      <c r="LZD4" s="270"/>
      <c r="LZE4" s="66"/>
      <c r="LZF4" s="270"/>
      <c r="LZG4" s="270"/>
      <c r="LZH4" s="270"/>
      <c r="LZI4" s="270"/>
      <c r="LZJ4" s="270"/>
      <c r="LZK4" s="270"/>
      <c r="LZL4" s="66"/>
      <c r="LZM4" s="271"/>
      <c r="LZN4" s="271"/>
      <c r="LZO4" s="66"/>
      <c r="LZP4" s="66"/>
      <c r="LZQ4" s="66"/>
      <c r="LZR4" s="66"/>
      <c r="LZS4" s="272"/>
      <c r="LZT4" s="272"/>
      <c r="LZU4" s="273"/>
      <c r="LZV4" s="274"/>
      <c r="LZW4" s="275"/>
      <c r="LZX4" s="276"/>
      <c r="LZY4" s="277"/>
      <c r="LZZ4" s="272"/>
      <c r="MAA4" s="277"/>
      <c r="MAB4" s="272"/>
      <c r="MAC4" s="272"/>
      <c r="MAD4" s="66"/>
      <c r="MAE4" s="278"/>
      <c r="MAF4" s="278"/>
      <c r="MAG4" s="270"/>
      <c r="MAH4" s="270"/>
      <c r="MAI4" s="270"/>
      <c r="MAJ4" s="270"/>
      <c r="MAK4" s="270"/>
      <c r="MAL4" s="66"/>
      <c r="MAM4" s="66"/>
      <c r="MAN4" s="270"/>
      <c r="MAO4" s="66"/>
      <c r="MAP4" s="278"/>
      <c r="MAQ4" s="270"/>
      <c r="MAR4" s="66"/>
      <c r="MAS4" s="66"/>
      <c r="MAT4" s="66"/>
      <c r="MAU4" s="270"/>
      <c r="MAV4" s="270"/>
      <c r="MAW4" s="270"/>
      <c r="MAX4" s="66"/>
      <c r="MAY4" s="270"/>
      <c r="MAZ4" s="270"/>
      <c r="MBA4" s="66"/>
      <c r="MBB4" s="270"/>
      <c r="MBC4" s="270"/>
      <c r="MBD4" s="270"/>
      <c r="MBE4" s="270"/>
      <c r="MBF4" s="270"/>
      <c r="MBG4" s="270"/>
      <c r="MBH4" s="66"/>
      <c r="MBI4" s="271"/>
      <c r="MBJ4" s="271"/>
      <c r="MBK4" s="66"/>
      <c r="MBL4" s="66"/>
      <c r="MBM4" s="66"/>
      <c r="MBN4" s="66"/>
      <c r="MBO4" s="272"/>
      <c r="MBP4" s="272"/>
      <c r="MBQ4" s="273"/>
      <c r="MBR4" s="274"/>
      <c r="MBS4" s="275"/>
      <c r="MBT4" s="276"/>
      <c r="MBU4" s="277"/>
      <c r="MBV4" s="272"/>
      <c r="MBW4" s="277"/>
      <c r="MBX4" s="272"/>
      <c r="MBY4" s="272"/>
      <c r="MBZ4" s="66"/>
      <c r="MCA4" s="278"/>
      <c r="MCB4" s="278"/>
      <c r="MCC4" s="270"/>
      <c r="MCD4" s="270"/>
      <c r="MCE4" s="270"/>
      <c r="MCF4" s="270"/>
      <c r="MCG4" s="270"/>
      <c r="MCH4" s="66"/>
      <c r="MCI4" s="66"/>
      <c r="MCJ4" s="270"/>
      <c r="MCK4" s="66"/>
      <c r="MCL4" s="278"/>
      <c r="MCM4" s="270"/>
      <c r="MCN4" s="66"/>
      <c r="MCO4" s="66"/>
      <c r="MCP4" s="66"/>
      <c r="MCQ4" s="270"/>
      <c r="MCR4" s="270"/>
      <c r="MCS4" s="270"/>
      <c r="MCT4" s="66"/>
      <c r="MCU4" s="270"/>
      <c r="MCV4" s="270"/>
      <c r="MCW4" s="66"/>
      <c r="MCX4" s="270"/>
      <c r="MCY4" s="270"/>
      <c r="MCZ4" s="270"/>
      <c r="MDA4" s="270"/>
      <c r="MDB4" s="270"/>
      <c r="MDC4" s="270"/>
      <c r="MDD4" s="66"/>
      <c r="MDE4" s="271"/>
      <c r="MDF4" s="271"/>
      <c r="MDG4" s="66"/>
      <c r="MDH4" s="66"/>
      <c r="MDI4" s="66"/>
      <c r="MDJ4" s="66"/>
      <c r="MDK4" s="272"/>
      <c r="MDL4" s="272"/>
      <c r="MDM4" s="273"/>
      <c r="MDN4" s="274"/>
      <c r="MDO4" s="275"/>
      <c r="MDP4" s="276"/>
      <c r="MDQ4" s="277"/>
      <c r="MDR4" s="272"/>
      <c r="MDS4" s="277"/>
      <c r="MDT4" s="272"/>
      <c r="MDU4" s="272"/>
      <c r="MDV4" s="66"/>
      <c r="MDW4" s="278"/>
      <c r="MDX4" s="278"/>
      <c r="MDY4" s="270"/>
      <c r="MDZ4" s="270"/>
      <c r="MEA4" s="270"/>
      <c r="MEB4" s="270"/>
      <c r="MEC4" s="270"/>
      <c r="MED4" s="66"/>
      <c r="MEE4" s="66"/>
      <c r="MEF4" s="270"/>
      <c r="MEG4" s="66"/>
      <c r="MEH4" s="278"/>
      <c r="MEI4" s="270"/>
      <c r="MEJ4" s="66"/>
      <c r="MEK4" s="66"/>
      <c r="MEL4" s="66"/>
      <c r="MEM4" s="270"/>
      <c r="MEN4" s="270"/>
      <c r="MEO4" s="270"/>
      <c r="MEP4" s="66"/>
      <c r="MEQ4" s="270"/>
      <c r="MER4" s="270"/>
      <c r="MES4" s="66"/>
      <c r="MET4" s="270"/>
      <c r="MEU4" s="270"/>
      <c r="MEV4" s="270"/>
      <c r="MEW4" s="270"/>
      <c r="MEX4" s="270"/>
      <c r="MEY4" s="270"/>
      <c r="MEZ4" s="66"/>
      <c r="MFA4" s="271"/>
      <c r="MFB4" s="271"/>
      <c r="MFC4" s="66"/>
      <c r="MFD4" s="66"/>
      <c r="MFE4" s="66"/>
      <c r="MFF4" s="66"/>
      <c r="MFG4" s="272"/>
      <c r="MFH4" s="272"/>
      <c r="MFI4" s="273"/>
      <c r="MFJ4" s="274"/>
      <c r="MFK4" s="275"/>
      <c r="MFL4" s="276"/>
      <c r="MFM4" s="277"/>
      <c r="MFN4" s="272"/>
      <c r="MFO4" s="277"/>
      <c r="MFP4" s="272"/>
      <c r="MFQ4" s="272"/>
      <c r="MFR4" s="66"/>
      <c r="MFS4" s="278"/>
      <c r="MFT4" s="278"/>
      <c r="MFU4" s="270"/>
      <c r="MFV4" s="270"/>
      <c r="MFW4" s="270"/>
      <c r="MFX4" s="270"/>
      <c r="MFY4" s="270"/>
      <c r="MFZ4" s="66"/>
      <c r="MGA4" s="66"/>
      <c r="MGB4" s="270"/>
      <c r="MGC4" s="66"/>
      <c r="MGD4" s="278"/>
      <c r="MGE4" s="270"/>
      <c r="MGF4" s="66"/>
      <c r="MGG4" s="66"/>
      <c r="MGH4" s="66"/>
      <c r="MGI4" s="270"/>
      <c r="MGJ4" s="270"/>
      <c r="MGK4" s="270"/>
      <c r="MGL4" s="66"/>
      <c r="MGM4" s="270"/>
      <c r="MGN4" s="270"/>
      <c r="MGO4" s="66"/>
      <c r="MGP4" s="270"/>
      <c r="MGQ4" s="270"/>
      <c r="MGR4" s="270"/>
      <c r="MGS4" s="270"/>
      <c r="MGT4" s="270"/>
      <c r="MGU4" s="270"/>
      <c r="MGV4" s="66"/>
      <c r="MGW4" s="271"/>
      <c r="MGX4" s="271"/>
      <c r="MGY4" s="66"/>
      <c r="MGZ4" s="66"/>
      <c r="MHA4" s="66"/>
      <c r="MHB4" s="66"/>
      <c r="MHC4" s="272"/>
      <c r="MHD4" s="272"/>
      <c r="MHE4" s="273"/>
      <c r="MHF4" s="274"/>
      <c r="MHG4" s="275"/>
      <c r="MHH4" s="276"/>
      <c r="MHI4" s="277"/>
      <c r="MHJ4" s="272"/>
      <c r="MHK4" s="277"/>
      <c r="MHL4" s="272"/>
      <c r="MHM4" s="272"/>
      <c r="MHN4" s="66"/>
      <c r="MHO4" s="278"/>
      <c r="MHP4" s="278"/>
      <c r="MHQ4" s="270"/>
      <c r="MHR4" s="270"/>
      <c r="MHS4" s="270"/>
      <c r="MHT4" s="270"/>
      <c r="MHU4" s="270"/>
      <c r="MHV4" s="66"/>
      <c r="MHW4" s="66"/>
      <c r="MHX4" s="270"/>
      <c r="MHY4" s="66"/>
      <c r="MHZ4" s="278"/>
      <c r="MIA4" s="270"/>
      <c r="MIB4" s="66"/>
      <c r="MIC4" s="66"/>
      <c r="MID4" s="66"/>
      <c r="MIE4" s="270"/>
      <c r="MIF4" s="270"/>
      <c r="MIG4" s="270"/>
      <c r="MIH4" s="66"/>
      <c r="MII4" s="270"/>
      <c r="MIJ4" s="270"/>
      <c r="MIK4" s="66"/>
      <c r="MIL4" s="270"/>
      <c r="MIM4" s="270"/>
      <c r="MIN4" s="270"/>
      <c r="MIO4" s="270"/>
      <c r="MIP4" s="270"/>
      <c r="MIQ4" s="270"/>
      <c r="MIR4" s="66"/>
      <c r="MIS4" s="271"/>
      <c r="MIT4" s="271"/>
      <c r="MIU4" s="66"/>
      <c r="MIV4" s="66"/>
      <c r="MIW4" s="66"/>
      <c r="MIX4" s="66"/>
      <c r="MIY4" s="272"/>
      <c r="MIZ4" s="272"/>
      <c r="MJA4" s="273"/>
      <c r="MJB4" s="274"/>
      <c r="MJC4" s="275"/>
      <c r="MJD4" s="276"/>
      <c r="MJE4" s="277"/>
      <c r="MJF4" s="272"/>
      <c r="MJG4" s="277"/>
      <c r="MJH4" s="272"/>
      <c r="MJI4" s="272"/>
      <c r="MJJ4" s="66"/>
      <c r="MJK4" s="278"/>
      <c r="MJL4" s="278"/>
      <c r="MJM4" s="270"/>
      <c r="MJN4" s="270"/>
      <c r="MJO4" s="270"/>
      <c r="MJP4" s="270"/>
      <c r="MJQ4" s="270"/>
      <c r="MJR4" s="66"/>
      <c r="MJS4" s="66"/>
      <c r="MJT4" s="270"/>
      <c r="MJU4" s="66"/>
      <c r="MJV4" s="278"/>
      <c r="MJW4" s="270"/>
      <c r="MJX4" s="66"/>
      <c r="MJY4" s="66"/>
      <c r="MJZ4" s="66"/>
      <c r="MKA4" s="270"/>
      <c r="MKB4" s="270"/>
      <c r="MKC4" s="270"/>
      <c r="MKD4" s="66"/>
      <c r="MKE4" s="270"/>
      <c r="MKF4" s="270"/>
      <c r="MKG4" s="66"/>
      <c r="MKH4" s="270"/>
      <c r="MKI4" s="270"/>
      <c r="MKJ4" s="270"/>
      <c r="MKK4" s="270"/>
      <c r="MKL4" s="270"/>
      <c r="MKM4" s="270"/>
      <c r="MKN4" s="66"/>
      <c r="MKO4" s="271"/>
      <c r="MKP4" s="271"/>
      <c r="MKQ4" s="66"/>
      <c r="MKR4" s="66"/>
      <c r="MKS4" s="66"/>
      <c r="MKT4" s="66"/>
      <c r="MKU4" s="272"/>
      <c r="MKV4" s="272"/>
      <c r="MKW4" s="273"/>
      <c r="MKX4" s="274"/>
      <c r="MKY4" s="275"/>
      <c r="MKZ4" s="276"/>
      <c r="MLA4" s="277"/>
      <c r="MLB4" s="272"/>
      <c r="MLC4" s="277"/>
      <c r="MLD4" s="272"/>
      <c r="MLE4" s="272"/>
      <c r="MLF4" s="66"/>
      <c r="MLG4" s="278"/>
      <c r="MLH4" s="278"/>
      <c r="MLI4" s="270"/>
      <c r="MLJ4" s="270"/>
      <c r="MLK4" s="270"/>
      <c r="MLL4" s="270"/>
      <c r="MLM4" s="270"/>
      <c r="MLN4" s="66"/>
      <c r="MLO4" s="66"/>
      <c r="MLP4" s="270"/>
      <c r="MLQ4" s="66"/>
      <c r="MLR4" s="278"/>
      <c r="MLS4" s="270"/>
      <c r="MLT4" s="66"/>
      <c r="MLU4" s="66"/>
      <c r="MLV4" s="66"/>
      <c r="MLW4" s="270"/>
      <c r="MLX4" s="270"/>
      <c r="MLY4" s="270"/>
      <c r="MLZ4" s="66"/>
      <c r="MMA4" s="270"/>
      <c r="MMB4" s="270"/>
      <c r="MMC4" s="66"/>
      <c r="MMD4" s="270"/>
      <c r="MME4" s="270"/>
      <c r="MMF4" s="270"/>
      <c r="MMG4" s="270"/>
      <c r="MMH4" s="270"/>
      <c r="MMI4" s="270"/>
      <c r="MMJ4" s="66"/>
      <c r="MMK4" s="271"/>
      <c r="MML4" s="271"/>
      <c r="MMM4" s="66"/>
      <c r="MMN4" s="66"/>
      <c r="MMO4" s="66"/>
      <c r="MMP4" s="66"/>
      <c r="MMQ4" s="272"/>
      <c r="MMR4" s="272"/>
      <c r="MMS4" s="273"/>
      <c r="MMT4" s="274"/>
      <c r="MMU4" s="275"/>
      <c r="MMV4" s="276"/>
      <c r="MMW4" s="277"/>
      <c r="MMX4" s="272"/>
      <c r="MMY4" s="277"/>
      <c r="MMZ4" s="272"/>
      <c r="MNA4" s="272"/>
      <c r="MNB4" s="66"/>
      <c r="MNC4" s="278"/>
      <c r="MND4" s="278"/>
      <c r="MNE4" s="270"/>
      <c r="MNF4" s="270"/>
      <c r="MNG4" s="270"/>
      <c r="MNH4" s="270"/>
      <c r="MNI4" s="270"/>
      <c r="MNJ4" s="66"/>
      <c r="MNK4" s="66"/>
      <c r="MNL4" s="270"/>
      <c r="MNM4" s="66"/>
      <c r="MNN4" s="278"/>
      <c r="MNO4" s="270"/>
      <c r="MNP4" s="66"/>
      <c r="MNQ4" s="66"/>
      <c r="MNR4" s="66"/>
      <c r="MNS4" s="270"/>
      <c r="MNT4" s="270"/>
      <c r="MNU4" s="270"/>
      <c r="MNV4" s="66"/>
      <c r="MNW4" s="270"/>
      <c r="MNX4" s="270"/>
      <c r="MNY4" s="66"/>
      <c r="MNZ4" s="270"/>
      <c r="MOA4" s="270"/>
      <c r="MOB4" s="270"/>
      <c r="MOC4" s="270"/>
      <c r="MOD4" s="270"/>
      <c r="MOE4" s="270"/>
      <c r="MOF4" s="66"/>
      <c r="MOG4" s="271"/>
      <c r="MOH4" s="271"/>
      <c r="MOI4" s="66"/>
      <c r="MOJ4" s="66"/>
      <c r="MOK4" s="66"/>
      <c r="MOL4" s="66"/>
      <c r="MOM4" s="272"/>
      <c r="MON4" s="272"/>
      <c r="MOO4" s="273"/>
      <c r="MOP4" s="274"/>
      <c r="MOQ4" s="275"/>
      <c r="MOR4" s="276"/>
      <c r="MOS4" s="277"/>
      <c r="MOT4" s="272"/>
      <c r="MOU4" s="277"/>
      <c r="MOV4" s="272"/>
      <c r="MOW4" s="272"/>
      <c r="MOX4" s="66"/>
      <c r="MOY4" s="278"/>
      <c r="MOZ4" s="278"/>
      <c r="MPA4" s="270"/>
      <c r="MPB4" s="270"/>
      <c r="MPC4" s="270"/>
      <c r="MPD4" s="270"/>
      <c r="MPE4" s="270"/>
      <c r="MPF4" s="66"/>
      <c r="MPG4" s="66"/>
      <c r="MPH4" s="270"/>
      <c r="MPI4" s="66"/>
      <c r="MPJ4" s="278"/>
      <c r="MPK4" s="270"/>
      <c r="MPL4" s="66"/>
      <c r="MPM4" s="66"/>
      <c r="MPN4" s="66"/>
      <c r="MPO4" s="270"/>
      <c r="MPP4" s="270"/>
      <c r="MPQ4" s="270"/>
      <c r="MPR4" s="66"/>
      <c r="MPS4" s="270"/>
      <c r="MPT4" s="270"/>
      <c r="MPU4" s="66"/>
      <c r="MPV4" s="270"/>
      <c r="MPW4" s="270"/>
      <c r="MPX4" s="270"/>
      <c r="MPY4" s="270"/>
      <c r="MPZ4" s="270"/>
      <c r="MQA4" s="270"/>
      <c r="MQB4" s="66"/>
      <c r="MQC4" s="271"/>
      <c r="MQD4" s="271"/>
      <c r="MQE4" s="66"/>
      <c r="MQF4" s="66"/>
      <c r="MQG4" s="66"/>
      <c r="MQH4" s="66"/>
      <c r="MQI4" s="272"/>
      <c r="MQJ4" s="272"/>
      <c r="MQK4" s="273"/>
      <c r="MQL4" s="274"/>
      <c r="MQM4" s="275"/>
      <c r="MQN4" s="276"/>
      <c r="MQO4" s="277"/>
      <c r="MQP4" s="272"/>
      <c r="MQQ4" s="277"/>
      <c r="MQR4" s="272"/>
      <c r="MQS4" s="272"/>
      <c r="MQT4" s="66"/>
      <c r="MQU4" s="278"/>
      <c r="MQV4" s="278"/>
      <c r="MQW4" s="270"/>
      <c r="MQX4" s="270"/>
      <c r="MQY4" s="270"/>
      <c r="MQZ4" s="270"/>
      <c r="MRA4" s="270"/>
      <c r="MRB4" s="66"/>
      <c r="MRC4" s="66"/>
      <c r="MRD4" s="270"/>
      <c r="MRE4" s="66"/>
      <c r="MRF4" s="278"/>
      <c r="MRG4" s="270"/>
      <c r="MRH4" s="66"/>
      <c r="MRI4" s="66"/>
      <c r="MRJ4" s="66"/>
      <c r="MRK4" s="270"/>
      <c r="MRL4" s="270"/>
      <c r="MRM4" s="270"/>
      <c r="MRN4" s="66"/>
      <c r="MRO4" s="270"/>
      <c r="MRP4" s="270"/>
      <c r="MRQ4" s="66"/>
      <c r="MRR4" s="270"/>
      <c r="MRS4" s="270"/>
      <c r="MRT4" s="270"/>
      <c r="MRU4" s="270"/>
      <c r="MRV4" s="270"/>
      <c r="MRW4" s="270"/>
      <c r="MRX4" s="66"/>
      <c r="MRY4" s="271"/>
      <c r="MRZ4" s="271"/>
      <c r="MSA4" s="66"/>
      <c r="MSB4" s="66"/>
      <c r="MSC4" s="66"/>
      <c r="MSD4" s="66"/>
      <c r="MSE4" s="272"/>
      <c r="MSF4" s="272"/>
      <c r="MSG4" s="273"/>
      <c r="MSH4" s="274"/>
      <c r="MSI4" s="275"/>
      <c r="MSJ4" s="276"/>
      <c r="MSK4" s="277"/>
      <c r="MSL4" s="272"/>
      <c r="MSM4" s="277"/>
      <c r="MSN4" s="272"/>
      <c r="MSO4" s="272"/>
      <c r="MSP4" s="66"/>
      <c r="MSQ4" s="278"/>
      <c r="MSR4" s="278"/>
      <c r="MSS4" s="270"/>
      <c r="MST4" s="270"/>
      <c r="MSU4" s="270"/>
      <c r="MSV4" s="270"/>
      <c r="MSW4" s="270"/>
      <c r="MSX4" s="66"/>
      <c r="MSY4" s="66"/>
      <c r="MSZ4" s="270"/>
      <c r="MTA4" s="66"/>
      <c r="MTB4" s="278"/>
      <c r="MTC4" s="270"/>
      <c r="MTD4" s="66"/>
      <c r="MTE4" s="66"/>
      <c r="MTF4" s="66"/>
      <c r="MTG4" s="270"/>
      <c r="MTH4" s="270"/>
      <c r="MTI4" s="270"/>
      <c r="MTJ4" s="66"/>
      <c r="MTK4" s="270"/>
      <c r="MTL4" s="270"/>
      <c r="MTM4" s="66"/>
      <c r="MTN4" s="270"/>
      <c r="MTO4" s="270"/>
      <c r="MTP4" s="270"/>
      <c r="MTQ4" s="270"/>
      <c r="MTR4" s="270"/>
      <c r="MTS4" s="270"/>
      <c r="MTT4" s="66"/>
      <c r="MTU4" s="271"/>
      <c r="MTV4" s="271"/>
      <c r="MTW4" s="66"/>
      <c r="MTX4" s="66"/>
      <c r="MTY4" s="66"/>
      <c r="MTZ4" s="66"/>
      <c r="MUA4" s="272"/>
      <c r="MUB4" s="272"/>
      <c r="MUC4" s="273"/>
      <c r="MUD4" s="274"/>
      <c r="MUE4" s="275"/>
      <c r="MUF4" s="276"/>
      <c r="MUG4" s="277"/>
      <c r="MUH4" s="272"/>
      <c r="MUI4" s="277"/>
      <c r="MUJ4" s="272"/>
      <c r="MUK4" s="272"/>
      <c r="MUL4" s="66"/>
      <c r="MUM4" s="278"/>
      <c r="MUN4" s="278"/>
      <c r="MUO4" s="270"/>
      <c r="MUP4" s="270"/>
      <c r="MUQ4" s="270"/>
      <c r="MUR4" s="270"/>
      <c r="MUS4" s="270"/>
      <c r="MUT4" s="66"/>
      <c r="MUU4" s="66"/>
      <c r="MUV4" s="270"/>
      <c r="MUW4" s="66"/>
      <c r="MUX4" s="278"/>
      <c r="MUY4" s="270"/>
      <c r="MUZ4" s="66"/>
      <c r="MVA4" s="66"/>
      <c r="MVB4" s="66"/>
      <c r="MVC4" s="270"/>
      <c r="MVD4" s="270"/>
      <c r="MVE4" s="270"/>
      <c r="MVF4" s="66"/>
      <c r="MVG4" s="270"/>
      <c r="MVH4" s="270"/>
      <c r="MVI4" s="66"/>
      <c r="MVJ4" s="270"/>
      <c r="MVK4" s="270"/>
      <c r="MVL4" s="270"/>
      <c r="MVM4" s="270"/>
      <c r="MVN4" s="270"/>
      <c r="MVO4" s="270"/>
      <c r="MVP4" s="66"/>
      <c r="MVQ4" s="271"/>
      <c r="MVR4" s="271"/>
      <c r="MVS4" s="66"/>
      <c r="MVT4" s="66"/>
      <c r="MVU4" s="66"/>
      <c r="MVV4" s="66"/>
      <c r="MVW4" s="272"/>
      <c r="MVX4" s="272"/>
      <c r="MVY4" s="273"/>
      <c r="MVZ4" s="274"/>
      <c r="MWA4" s="275"/>
      <c r="MWB4" s="276"/>
      <c r="MWC4" s="277"/>
      <c r="MWD4" s="272"/>
      <c r="MWE4" s="277"/>
      <c r="MWF4" s="272"/>
      <c r="MWG4" s="272"/>
      <c r="MWH4" s="66"/>
      <c r="MWI4" s="278"/>
      <c r="MWJ4" s="278"/>
      <c r="MWK4" s="270"/>
      <c r="MWL4" s="270"/>
      <c r="MWM4" s="270"/>
      <c r="MWN4" s="270"/>
      <c r="MWO4" s="270"/>
      <c r="MWP4" s="66"/>
      <c r="MWQ4" s="66"/>
      <c r="MWR4" s="270"/>
      <c r="MWS4" s="66"/>
      <c r="MWT4" s="278"/>
      <c r="MWU4" s="270"/>
      <c r="MWV4" s="66"/>
      <c r="MWW4" s="66"/>
      <c r="MWX4" s="66"/>
      <c r="MWY4" s="270"/>
      <c r="MWZ4" s="270"/>
      <c r="MXA4" s="270"/>
      <c r="MXB4" s="66"/>
      <c r="MXC4" s="270"/>
      <c r="MXD4" s="270"/>
      <c r="MXE4" s="66"/>
      <c r="MXF4" s="270"/>
      <c r="MXG4" s="270"/>
      <c r="MXH4" s="270"/>
      <c r="MXI4" s="270"/>
      <c r="MXJ4" s="270"/>
      <c r="MXK4" s="270"/>
      <c r="MXL4" s="66"/>
      <c r="MXM4" s="271"/>
      <c r="MXN4" s="271"/>
      <c r="MXO4" s="66"/>
      <c r="MXP4" s="66"/>
      <c r="MXQ4" s="66"/>
      <c r="MXR4" s="66"/>
      <c r="MXS4" s="272"/>
      <c r="MXT4" s="272"/>
      <c r="MXU4" s="273"/>
      <c r="MXV4" s="274"/>
      <c r="MXW4" s="275"/>
      <c r="MXX4" s="276"/>
      <c r="MXY4" s="277"/>
      <c r="MXZ4" s="272"/>
      <c r="MYA4" s="277"/>
      <c r="MYB4" s="272"/>
      <c r="MYC4" s="272"/>
      <c r="MYD4" s="66"/>
      <c r="MYE4" s="278"/>
      <c r="MYF4" s="278"/>
      <c r="MYG4" s="270"/>
      <c r="MYH4" s="270"/>
      <c r="MYI4" s="270"/>
      <c r="MYJ4" s="270"/>
      <c r="MYK4" s="270"/>
      <c r="MYL4" s="66"/>
      <c r="MYM4" s="66"/>
      <c r="MYN4" s="270"/>
      <c r="MYO4" s="66"/>
      <c r="MYP4" s="278"/>
      <c r="MYQ4" s="270"/>
      <c r="MYR4" s="66"/>
      <c r="MYS4" s="66"/>
      <c r="MYT4" s="66"/>
      <c r="MYU4" s="270"/>
      <c r="MYV4" s="270"/>
      <c r="MYW4" s="270"/>
      <c r="MYX4" s="66"/>
      <c r="MYY4" s="270"/>
      <c r="MYZ4" s="270"/>
      <c r="MZA4" s="66"/>
      <c r="MZB4" s="270"/>
      <c r="MZC4" s="270"/>
      <c r="MZD4" s="270"/>
      <c r="MZE4" s="270"/>
      <c r="MZF4" s="270"/>
      <c r="MZG4" s="270"/>
      <c r="MZH4" s="66"/>
      <c r="MZI4" s="271"/>
      <c r="MZJ4" s="271"/>
      <c r="MZK4" s="66"/>
      <c r="MZL4" s="66"/>
      <c r="MZM4" s="66"/>
      <c r="MZN4" s="66"/>
      <c r="MZO4" s="272"/>
      <c r="MZP4" s="272"/>
      <c r="MZQ4" s="273"/>
      <c r="MZR4" s="274"/>
      <c r="MZS4" s="275"/>
      <c r="MZT4" s="276"/>
      <c r="MZU4" s="277"/>
      <c r="MZV4" s="272"/>
      <c r="MZW4" s="277"/>
      <c r="MZX4" s="272"/>
      <c r="MZY4" s="272"/>
      <c r="MZZ4" s="66"/>
      <c r="NAA4" s="278"/>
      <c r="NAB4" s="278"/>
      <c r="NAC4" s="270"/>
      <c r="NAD4" s="270"/>
      <c r="NAE4" s="270"/>
      <c r="NAF4" s="270"/>
      <c r="NAG4" s="270"/>
      <c r="NAH4" s="66"/>
      <c r="NAI4" s="66"/>
      <c r="NAJ4" s="270"/>
      <c r="NAK4" s="66"/>
      <c r="NAL4" s="278"/>
      <c r="NAM4" s="270"/>
      <c r="NAN4" s="66"/>
      <c r="NAO4" s="66"/>
      <c r="NAP4" s="66"/>
      <c r="NAQ4" s="270"/>
      <c r="NAR4" s="270"/>
      <c r="NAS4" s="270"/>
      <c r="NAT4" s="66"/>
      <c r="NAU4" s="270"/>
      <c r="NAV4" s="270"/>
      <c r="NAW4" s="66"/>
      <c r="NAX4" s="270"/>
      <c r="NAY4" s="270"/>
      <c r="NAZ4" s="270"/>
      <c r="NBA4" s="270"/>
      <c r="NBB4" s="270"/>
      <c r="NBC4" s="270"/>
      <c r="NBD4" s="66"/>
      <c r="NBE4" s="271"/>
      <c r="NBF4" s="271"/>
      <c r="NBG4" s="66"/>
      <c r="NBH4" s="66"/>
      <c r="NBI4" s="66"/>
      <c r="NBJ4" s="66"/>
      <c r="NBK4" s="272"/>
      <c r="NBL4" s="272"/>
      <c r="NBM4" s="273"/>
      <c r="NBN4" s="274"/>
      <c r="NBO4" s="275"/>
      <c r="NBP4" s="276"/>
      <c r="NBQ4" s="277"/>
      <c r="NBR4" s="272"/>
      <c r="NBS4" s="277"/>
      <c r="NBT4" s="272"/>
      <c r="NBU4" s="272"/>
      <c r="NBV4" s="66"/>
      <c r="NBW4" s="278"/>
      <c r="NBX4" s="278"/>
      <c r="NBY4" s="270"/>
      <c r="NBZ4" s="270"/>
      <c r="NCA4" s="270"/>
      <c r="NCB4" s="270"/>
      <c r="NCC4" s="270"/>
      <c r="NCD4" s="66"/>
      <c r="NCE4" s="66"/>
      <c r="NCF4" s="270"/>
      <c r="NCG4" s="66"/>
      <c r="NCH4" s="278"/>
      <c r="NCI4" s="270"/>
      <c r="NCJ4" s="66"/>
      <c r="NCK4" s="66"/>
      <c r="NCL4" s="66"/>
      <c r="NCM4" s="270"/>
      <c r="NCN4" s="270"/>
      <c r="NCO4" s="270"/>
      <c r="NCP4" s="66"/>
      <c r="NCQ4" s="270"/>
      <c r="NCR4" s="270"/>
      <c r="NCS4" s="66"/>
      <c r="NCT4" s="270"/>
      <c r="NCU4" s="270"/>
      <c r="NCV4" s="270"/>
      <c r="NCW4" s="270"/>
      <c r="NCX4" s="270"/>
      <c r="NCY4" s="270"/>
      <c r="NCZ4" s="66"/>
      <c r="NDA4" s="271"/>
      <c r="NDB4" s="271"/>
      <c r="NDC4" s="66"/>
      <c r="NDD4" s="66"/>
      <c r="NDE4" s="66"/>
      <c r="NDF4" s="66"/>
      <c r="NDG4" s="272"/>
      <c r="NDH4" s="272"/>
      <c r="NDI4" s="273"/>
      <c r="NDJ4" s="274"/>
      <c r="NDK4" s="275"/>
      <c r="NDL4" s="276"/>
      <c r="NDM4" s="277"/>
      <c r="NDN4" s="272"/>
      <c r="NDO4" s="277"/>
      <c r="NDP4" s="272"/>
      <c r="NDQ4" s="272"/>
      <c r="NDR4" s="66"/>
      <c r="NDS4" s="278"/>
      <c r="NDT4" s="278"/>
      <c r="NDU4" s="270"/>
      <c r="NDV4" s="270"/>
      <c r="NDW4" s="270"/>
      <c r="NDX4" s="270"/>
      <c r="NDY4" s="270"/>
      <c r="NDZ4" s="66"/>
      <c r="NEA4" s="66"/>
      <c r="NEB4" s="270"/>
      <c r="NEC4" s="66"/>
      <c r="NED4" s="278"/>
      <c r="NEE4" s="270"/>
      <c r="NEF4" s="66"/>
      <c r="NEG4" s="66"/>
      <c r="NEH4" s="66"/>
      <c r="NEI4" s="270"/>
      <c r="NEJ4" s="270"/>
      <c r="NEK4" s="270"/>
      <c r="NEL4" s="66"/>
      <c r="NEM4" s="270"/>
      <c r="NEN4" s="270"/>
      <c r="NEO4" s="66"/>
      <c r="NEP4" s="270"/>
      <c r="NEQ4" s="270"/>
      <c r="NER4" s="270"/>
      <c r="NES4" s="270"/>
      <c r="NET4" s="270"/>
      <c r="NEU4" s="270"/>
      <c r="NEV4" s="66"/>
      <c r="NEW4" s="271"/>
      <c r="NEX4" s="271"/>
      <c r="NEY4" s="66"/>
      <c r="NEZ4" s="66"/>
      <c r="NFA4" s="66"/>
      <c r="NFB4" s="66"/>
      <c r="NFC4" s="272"/>
      <c r="NFD4" s="272"/>
      <c r="NFE4" s="273"/>
      <c r="NFF4" s="274"/>
      <c r="NFG4" s="275"/>
      <c r="NFH4" s="276"/>
      <c r="NFI4" s="277"/>
      <c r="NFJ4" s="272"/>
      <c r="NFK4" s="277"/>
      <c r="NFL4" s="272"/>
      <c r="NFM4" s="272"/>
      <c r="NFN4" s="66"/>
      <c r="NFO4" s="278"/>
      <c r="NFP4" s="278"/>
      <c r="NFQ4" s="270"/>
      <c r="NFR4" s="270"/>
      <c r="NFS4" s="270"/>
      <c r="NFT4" s="270"/>
      <c r="NFU4" s="270"/>
      <c r="NFV4" s="66"/>
      <c r="NFW4" s="66"/>
      <c r="NFX4" s="270"/>
      <c r="NFY4" s="66"/>
      <c r="NFZ4" s="278"/>
      <c r="NGA4" s="270"/>
      <c r="NGB4" s="66"/>
      <c r="NGC4" s="66"/>
      <c r="NGD4" s="66"/>
      <c r="NGE4" s="270"/>
      <c r="NGF4" s="270"/>
      <c r="NGG4" s="270"/>
      <c r="NGH4" s="66"/>
      <c r="NGI4" s="270"/>
      <c r="NGJ4" s="270"/>
      <c r="NGK4" s="66"/>
      <c r="NGL4" s="270"/>
      <c r="NGM4" s="270"/>
      <c r="NGN4" s="270"/>
      <c r="NGO4" s="270"/>
      <c r="NGP4" s="270"/>
      <c r="NGQ4" s="270"/>
      <c r="NGR4" s="66"/>
      <c r="NGS4" s="271"/>
      <c r="NGT4" s="271"/>
      <c r="NGU4" s="66"/>
      <c r="NGV4" s="66"/>
      <c r="NGW4" s="66"/>
      <c r="NGX4" s="66"/>
      <c r="NGY4" s="272"/>
      <c r="NGZ4" s="272"/>
      <c r="NHA4" s="273"/>
      <c r="NHB4" s="274"/>
      <c r="NHC4" s="275"/>
      <c r="NHD4" s="276"/>
      <c r="NHE4" s="277"/>
      <c r="NHF4" s="272"/>
      <c r="NHG4" s="277"/>
      <c r="NHH4" s="272"/>
      <c r="NHI4" s="272"/>
      <c r="NHJ4" s="66"/>
      <c r="NHK4" s="278"/>
      <c r="NHL4" s="278"/>
      <c r="NHM4" s="270"/>
      <c r="NHN4" s="270"/>
      <c r="NHO4" s="270"/>
      <c r="NHP4" s="270"/>
      <c r="NHQ4" s="270"/>
      <c r="NHR4" s="66"/>
      <c r="NHS4" s="66"/>
      <c r="NHT4" s="270"/>
      <c r="NHU4" s="66"/>
      <c r="NHV4" s="278"/>
      <c r="NHW4" s="270"/>
      <c r="NHX4" s="66"/>
      <c r="NHY4" s="66"/>
      <c r="NHZ4" s="66"/>
      <c r="NIA4" s="270"/>
      <c r="NIB4" s="270"/>
      <c r="NIC4" s="270"/>
      <c r="NID4" s="66"/>
      <c r="NIE4" s="270"/>
      <c r="NIF4" s="270"/>
      <c r="NIG4" s="66"/>
      <c r="NIH4" s="270"/>
      <c r="NII4" s="270"/>
      <c r="NIJ4" s="270"/>
      <c r="NIK4" s="270"/>
      <c r="NIL4" s="270"/>
      <c r="NIM4" s="270"/>
      <c r="NIN4" s="66"/>
      <c r="NIO4" s="271"/>
      <c r="NIP4" s="271"/>
      <c r="NIQ4" s="66"/>
      <c r="NIR4" s="66"/>
      <c r="NIS4" s="66"/>
      <c r="NIT4" s="66"/>
      <c r="NIU4" s="272"/>
      <c r="NIV4" s="272"/>
      <c r="NIW4" s="273"/>
      <c r="NIX4" s="274"/>
      <c r="NIY4" s="275"/>
      <c r="NIZ4" s="276"/>
      <c r="NJA4" s="277"/>
      <c r="NJB4" s="272"/>
      <c r="NJC4" s="277"/>
      <c r="NJD4" s="272"/>
      <c r="NJE4" s="272"/>
      <c r="NJF4" s="66"/>
      <c r="NJG4" s="278"/>
      <c r="NJH4" s="278"/>
      <c r="NJI4" s="270"/>
      <c r="NJJ4" s="270"/>
      <c r="NJK4" s="270"/>
      <c r="NJL4" s="270"/>
      <c r="NJM4" s="270"/>
      <c r="NJN4" s="66"/>
      <c r="NJO4" s="66"/>
      <c r="NJP4" s="270"/>
      <c r="NJQ4" s="66"/>
      <c r="NJR4" s="278"/>
      <c r="NJS4" s="270"/>
      <c r="NJT4" s="66"/>
      <c r="NJU4" s="66"/>
      <c r="NJV4" s="66"/>
      <c r="NJW4" s="270"/>
      <c r="NJX4" s="270"/>
      <c r="NJY4" s="270"/>
      <c r="NJZ4" s="66"/>
      <c r="NKA4" s="270"/>
      <c r="NKB4" s="270"/>
      <c r="NKC4" s="66"/>
      <c r="NKD4" s="270"/>
      <c r="NKE4" s="270"/>
      <c r="NKF4" s="270"/>
      <c r="NKG4" s="270"/>
      <c r="NKH4" s="270"/>
      <c r="NKI4" s="270"/>
      <c r="NKJ4" s="66"/>
      <c r="NKK4" s="271"/>
      <c r="NKL4" s="271"/>
      <c r="NKM4" s="66"/>
      <c r="NKN4" s="66"/>
      <c r="NKO4" s="66"/>
      <c r="NKP4" s="66"/>
      <c r="NKQ4" s="272"/>
      <c r="NKR4" s="272"/>
      <c r="NKS4" s="273"/>
      <c r="NKT4" s="274"/>
      <c r="NKU4" s="275"/>
      <c r="NKV4" s="276"/>
      <c r="NKW4" s="277"/>
      <c r="NKX4" s="272"/>
      <c r="NKY4" s="277"/>
      <c r="NKZ4" s="272"/>
      <c r="NLA4" s="272"/>
      <c r="NLB4" s="66"/>
      <c r="NLC4" s="278"/>
      <c r="NLD4" s="278"/>
      <c r="NLE4" s="270"/>
      <c r="NLF4" s="270"/>
      <c r="NLG4" s="270"/>
      <c r="NLH4" s="270"/>
      <c r="NLI4" s="270"/>
      <c r="NLJ4" s="66"/>
      <c r="NLK4" s="66"/>
      <c r="NLL4" s="270"/>
      <c r="NLM4" s="66"/>
      <c r="NLN4" s="278"/>
      <c r="NLO4" s="270"/>
      <c r="NLP4" s="66"/>
      <c r="NLQ4" s="66"/>
      <c r="NLR4" s="66"/>
      <c r="NLS4" s="270"/>
      <c r="NLT4" s="270"/>
      <c r="NLU4" s="270"/>
      <c r="NLV4" s="66"/>
      <c r="NLW4" s="270"/>
      <c r="NLX4" s="270"/>
      <c r="NLY4" s="66"/>
      <c r="NLZ4" s="270"/>
      <c r="NMA4" s="270"/>
      <c r="NMB4" s="270"/>
      <c r="NMC4" s="270"/>
      <c r="NMD4" s="270"/>
      <c r="NME4" s="270"/>
      <c r="NMF4" s="66"/>
      <c r="NMG4" s="271"/>
      <c r="NMH4" s="271"/>
      <c r="NMI4" s="66"/>
      <c r="NMJ4" s="66"/>
      <c r="NMK4" s="66"/>
      <c r="NML4" s="66"/>
      <c r="NMM4" s="272"/>
      <c r="NMN4" s="272"/>
      <c r="NMO4" s="273"/>
      <c r="NMP4" s="274"/>
      <c r="NMQ4" s="275"/>
      <c r="NMR4" s="276"/>
      <c r="NMS4" s="277"/>
      <c r="NMT4" s="272"/>
      <c r="NMU4" s="277"/>
      <c r="NMV4" s="272"/>
      <c r="NMW4" s="272"/>
      <c r="NMX4" s="66"/>
      <c r="NMY4" s="278"/>
      <c r="NMZ4" s="278"/>
      <c r="NNA4" s="270"/>
      <c r="NNB4" s="270"/>
      <c r="NNC4" s="270"/>
      <c r="NND4" s="270"/>
      <c r="NNE4" s="270"/>
      <c r="NNF4" s="66"/>
      <c r="NNG4" s="66"/>
      <c r="NNH4" s="270"/>
      <c r="NNI4" s="66"/>
      <c r="NNJ4" s="278"/>
      <c r="NNK4" s="270"/>
      <c r="NNL4" s="66"/>
      <c r="NNM4" s="66"/>
      <c r="NNN4" s="66"/>
      <c r="NNO4" s="270"/>
      <c r="NNP4" s="270"/>
      <c r="NNQ4" s="270"/>
      <c r="NNR4" s="66"/>
      <c r="NNS4" s="270"/>
      <c r="NNT4" s="270"/>
      <c r="NNU4" s="66"/>
      <c r="NNV4" s="270"/>
      <c r="NNW4" s="270"/>
      <c r="NNX4" s="270"/>
      <c r="NNY4" s="270"/>
      <c r="NNZ4" s="270"/>
      <c r="NOA4" s="270"/>
      <c r="NOB4" s="66"/>
      <c r="NOC4" s="271"/>
      <c r="NOD4" s="271"/>
      <c r="NOE4" s="66"/>
      <c r="NOF4" s="66"/>
      <c r="NOG4" s="66"/>
      <c r="NOH4" s="66"/>
      <c r="NOI4" s="272"/>
      <c r="NOJ4" s="272"/>
      <c r="NOK4" s="273"/>
      <c r="NOL4" s="274"/>
      <c r="NOM4" s="275"/>
      <c r="NON4" s="276"/>
      <c r="NOO4" s="277"/>
      <c r="NOP4" s="272"/>
      <c r="NOQ4" s="277"/>
      <c r="NOR4" s="272"/>
      <c r="NOS4" s="272"/>
      <c r="NOT4" s="66"/>
      <c r="NOU4" s="278"/>
      <c r="NOV4" s="278"/>
      <c r="NOW4" s="270"/>
      <c r="NOX4" s="270"/>
      <c r="NOY4" s="270"/>
      <c r="NOZ4" s="270"/>
      <c r="NPA4" s="270"/>
      <c r="NPB4" s="66"/>
      <c r="NPC4" s="66"/>
      <c r="NPD4" s="270"/>
      <c r="NPE4" s="66"/>
      <c r="NPF4" s="278"/>
      <c r="NPG4" s="270"/>
      <c r="NPH4" s="66"/>
      <c r="NPI4" s="66"/>
      <c r="NPJ4" s="66"/>
      <c r="NPK4" s="270"/>
      <c r="NPL4" s="270"/>
      <c r="NPM4" s="270"/>
      <c r="NPN4" s="66"/>
      <c r="NPO4" s="270"/>
      <c r="NPP4" s="270"/>
      <c r="NPQ4" s="66"/>
      <c r="NPR4" s="270"/>
      <c r="NPS4" s="270"/>
      <c r="NPT4" s="270"/>
      <c r="NPU4" s="270"/>
      <c r="NPV4" s="270"/>
      <c r="NPW4" s="270"/>
      <c r="NPX4" s="66"/>
      <c r="NPY4" s="271"/>
      <c r="NPZ4" s="271"/>
      <c r="NQA4" s="66"/>
      <c r="NQB4" s="66"/>
      <c r="NQC4" s="66"/>
      <c r="NQD4" s="66"/>
      <c r="NQE4" s="272"/>
      <c r="NQF4" s="272"/>
      <c r="NQG4" s="273"/>
      <c r="NQH4" s="274"/>
      <c r="NQI4" s="275"/>
      <c r="NQJ4" s="276"/>
      <c r="NQK4" s="277"/>
      <c r="NQL4" s="272"/>
      <c r="NQM4" s="277"/>
      <c r="NQN4" s="272"/>
      <c r="NQO4" s="272"/>
      <c r="NQP4" s="66"/>
      <c r="NQQ4" s="278"/>
      <c r="NQR4" s="278"/>
      <c r="NQS4" s="270"/>
      <c r="NQT4" s="270"/>
      <c r="NQU4" s="270"/>
      <c r="NQV4" s="270"/>
      <c r="NQW4" s="270"/>
      <c r="NQX4" s="66"/>
      <c r="NQY4" s="66"/>
      <c r="NQZ4" s="270"/>
      <c r="NRA4" s="66"/>
      <c r="NRB4" s="278"/>
      <c r="NRC4" s="270"/>
      <c r="NRD4" s="66"/>
      <c r="NRE4" s="66"/>
      <c r="NRF4" s="66"/>
      <c r="NRG4" s="270"/>
      <c r="NRH4" s="270"/>
      <c r="NRI4" s="270"/>
      <c r="NRJ4" s="66"/>
      <c r="NRK4" s="270"/>
      <c r="NRL4" s="270"/>
      <c r="NRM4" s="66"/>
      <c r="NRN4" s="270"/>
      <c r="NRO4" s="270"/>
      <c r="NRP4" s="270"/>
      <c r="NRQ4" s="270"/>
      <c r="NRR4" s="270"/>
      <c r="NRS4" s="270"/>
      <c r="NRT4" s="66"/>
      <c r="NRU4" s="271"/>
      <c r="NRV4" s="271"/>
      <c r="NRW4" s="66"/>
      <c r="NRX4" s="66"/>
      <c r="NRY4" s="66"/>
      <c r="NRZ4" s="66"/>
      <c r="NSA4" s="272"/>
      <c r="NSB4" s="272"/>
      <c r="NSC4" s="273"/>
      <c r="NSD4" s="274"/>
      <c r="NSE4" s="275"/>
      <c r="NSF4" s="276"/>
      <c r="NSG4" s="277"/>
      <c r="NSH4" s="272"/>
      <c r="NSI4" s="277"/>
      <c r="NSJ4" s="272"/>
      <c r="NSK4" s="272"/>
      <c r="NSL4" s="66"/>
      <c r="NSM4" s="278"/>
      <c r="NSN4" s="278"/>
      <c r="NSO4" s="270"/>
      <c r="NSP4" s="270"/>
      <c r="NSQ4" s="270"/>
      <c r="NSR4" s="270"/>
      <c r="NSS4" s="270"/>
      <c r="NST4" s="66"/>
      <c r="NSU4" s="66"/>
      <c r="NSV4" s="270"/>
      <c r="NSW4" s="66"/>
      <c r="NSX4" s="278"/>
      <c r="NSY4" s="270"/>
      <c r="NSZ4" s="66"/>
      <c r="NTA4" s="66"/>
      <c r="NTB4" s="66"/>
      <c r="NTC4" s="270"/>
      <c r="NTD4" s="270"/>
      <c r="NTE4" s="270"/>
      <c r="NTF4" s="66"/>
      <c r="NTG4" s="270"/>
      <c r="NTH4" s="270"/>
      <c r="NTI4" s="66"/>
      <c r="NTJ4" s="270"/>
      <c r="NTK4" s="270"/>
      <c r="NTL4" s="270"/>
      <c r="NTM4" s="270"/>
      <c r="NTN4" s="270"/>
      <c r="NTO4" s="270"/>
      <c r="NTP4" s="66"/>
      <c r="NTQ4" s="271"/>
      <c r="NTR4" s="271"/>
      <c r="NTS4" s="66"/>
      <c r="NTT4" s="66"/>
      <c r="NTU4" s="66"/>
      <c r="NTV4" s="66"/>
      <c r="NTW4" s="272"/>
      <c r="NTX4" s="272"/>
      <c r="NTY4" s="273"/>
      <c r="NTZ4" s="274"/>
      <c r="NUA4" s="275"/>
      <c r="NUB4" s="276"/>
      <c r="NUC4" s="277"/>
      <c r="NUD4" s="272"/>
      <c r="NUE4" s="277"/>
      <c r="NUF4" s="272"/>
      <c r="NUG4" s="272"/>
      <c r="NUH4" s="66"/>
      <c r="NUI4" s="278"/>
      <c r="NUJ4" s="278"/>
      <c r="NUK4" s="270"/>
      <c r="NUL4" s="270"/>
      <c r="NUM4" s="270"/>
      <c r="NUN4" s="270"/>
      <c r="NUO4" s="270"/>
      <c r="NUP4" s="66"/>
      <c r="NUQ4" s="66"/>
      <c r="NUR4" s="270"/>
      <c r="NUS4" s="66"/>
      <c r="NUT4" s="278"/>
      <c r="NUU4" s="270"/>
      <c r="NUV4" s="66"/>
      <c r="NUW4" s="66"/>
      <c r="NUX4" s="66"/>
      <c r="NUY4" s="270"/>
      <c r="NUZ4" s="270"/>
      <c r="NVA4" s="270"/>
      <c r="NVB4" s="66"/>
      <c r="NVC4" s="270"/>
      <c r="NVD4" s="270"/>
      <c r="NVE4" s="66"/>
      <c r="NVF4" s="270"/>
      <c r="NVG4" s="270"/>
      <c r="NVH4" s="270"/>
      <c r="NVI4" s="270"/>
      <c r="NVJ4" s="270"/>
      <c r="NVK4" s="270"/>
      <c r="NVL4" s="66"/>
      <c r="NVM4" s="271"/>
      <c r="NVN4" s="271"/>
      <c r="NVO4" s="66"/>
      <c r="NVP4" s="66"/>
      <c r="NVQ4" s="66"/>
      <c r="NVR4" s="66"/>
      <c r="NVS4" s="272"/>
      <c r="NVT4" s="272"/>
      <c r="NVU4" s="273"/>
      <c r="NVV4" s="274"/>
      <c r="NVW4" s="275"/>
      <c r="NVX4" s="276"/>
      <c r="NVY4" s="277"/>
      <c r="NVZ4" s="272"/>
      <c r="NWA4" s="277"/>
      <c r="NWB4" s="272"/>
      <c r="NWC4" s="272"/>
      <c r="NWD4" s="66"/>
      <c r="NWE4" s="278"/>
      <c r="NWF4" s="278"/>
      <c r="NWG4" s="270"/>
      <c r="NWH4" s="270"/>
      <c r="NWI4" s="270"/>
      <c r="NWJ4" s="270"/>
      <c r="NWK4" s="270"/>
      <c r="NWL4" s="66"/>
      <c r="NWM4" s="66"/>
      <c r="NWN4" s="270"/>
      <c r="NWO4" s="66"/>
      <c r="NWP4" s="278"/>
      <c r="NWQ4" s="270"/>
      <c r="NWR4" s="66"/>
      <c r="NWS4" s="66"/>
      <c r="NWT4" s="66"/>
      <c r="NWU4" s="270"/>
      <c r="NWV4" s="270"/>
      <c r="NWW4" s="270"/>
      <c r="NWX4" s="66"/>
      <c r="NWY4" s="270"/>
      <c r="NWZ4" s="270"/>
      <c r="NXA4" s="66"/>
      <c r="NXB4" s="270"/>
      <c r="NXC4" s="270"/>
      <c r="NXD4" s="270"/>
      <c r="NXE4" s="270"/>
      <c r="NXF4" s="270"/>
      <c r="NXG4" s="270"/>
      <c r="NXH4" s="66"/>
      <c r="NXI4" s="271"/>
      <c r="NXJ4" s="271"/>
      <c r="NXK4" s="66"/>
      <c r="NXL4" s="66"/>
      <c r="NXM4" s="66"/>
      <c r="NXN4" s="66"/>
      <c r="NXO4" s="272"/>
      <c r="NXP4" s="272"/>
      <c r="NXQ4" s="273"/>
      <c r="NXR4" s="274"/>
      <c r="NXS4" s="275"/>
      <c r="NXT4" s="276"/>
      <c r="NXU4" s="277"/>
      <c r="NXV4" s="272"/>
      <c r="NXW4" s="277"/>
      <c r="NXX4" s="272"/>
      <c r="NXY4" s="272"/>
      <c r="NXZ4" s="66"/>
      <c r="NYA4" s="278"/>
      <c r="NYB4" s="278"/>
      <c r="NYC4" s="270"/>
      <c r="NYD4" s="270"/>
      <c r="NYE4" s="270"/>
      <c r="NYF4" s="270"/>
      <c r="NYG4" s="270"/>
      <c r="NYH4" s="66"/>
      <c r="NYI4" s="66"/>
      <c r="NYJ4" s="270"/>
      <c r="NYK4" s="66"/>
      <c r="NYL4" s="278"/>
      <c r="NYM4" s="270"/>
      <c r="NYN4" s="66"/>
      <c r="NYO4" s="66"/>
      <c r="NYP4" s="66"/>
      <c r="NYQ4" s="270"/>
      <c r="NYR4" s="270"/>
      <c r="NYS4" s="270"/>
      <c r="NYT4" s="66"/>
      <c r="NYU4" s="270"/>
      <c r="NYV4" s="270"/>
      <c r="NYW4" s="66"/>
      <c r="NYX4" s="270"/>
      <c r="NYY4" s="270"/>
      <c r="NYZ4" s="270"/>
      <c r="NZA4" s="270"/>
      <c r="NZB4" s="270"/>
      <c r="NZC4" s="270"/>
      <c r="NZD4" s="66"/>
      <c r="NZE4" s="271"/>
      <c r="NZF4" s="271"/>
      <c r="NZG4" s="66"/>
      <c r="NZH4" s="66"/>
      <c r="NZI4" s="66"/>
      <c r="NZJ4" s="66"/>
      <c r="NZK4" s="272"/>
      <c r="NZL4" s="272"/>
      <c r="NZM4" s="273"/>
      <c r="NZN4" s="274"/>
      <c r="NZO4" s="275"/>
      <c r="NZP4" s="276"/>
      <c r="NZQ4" s="277"/>
      <c r="NZR4" s="272"/>
      <c r="NZS4" s="277"/>
      <c r="NZT4" s="272"/>
      <c r="NZU4" s="272"/>
      <c r="NZV4" s="66"/>
      <c r="NZW4" s="278"/>
      <c r="NZX4" s="278"/>
      <c r="NZY4" s="270"/>
      <c r="NZZ4" s="270"/>
      <c r="OAA4" s="270"/>
      <c r="OAB4" s="270"/>
      <c r="OAC4" s="270"/>
      <c r="OAD4" s="66"/>
      <c r="OAE4" s="66"/>
      <c r="OAF4" s="270"/>
      <c r="OAG4" s="66"/>
      <c r="OAH4" s="278"/>
      <c r="OAI4" s="270"/>
      <c r="OAJ4" s="66"/>
      <c r="OAK4" s="66"/>
      <c r="OAL4" s="66"/>
      <c r="OAM4" s="270"/>
      <c r="OAN4" s="270"/>
      <c r="OAO4" s="270"/>
      <c r="OAP4" s="66"/>
      <c r="OAQ4" s="270"/>
      <c r="OAR4" s="270"/>
      <c r="OAS4" s="66"/>
      <c r="OAT4" s="270"/>
      <c r="OAU4" s="270"/>
      <c r="OAV4" s="270"/>
      <c r="OAW4" s="270"/>
      <c r="OAX4" s="270"/>
      <c r="OAY4" s="270"/>
      <c r="OAZ4" s="66"/>
      <c r="OBA4" s="271"/>
      <c r="OBB4" s="271"/>
      <c r="OBC4" s="66"/>
      <c r="OBD4" s="66"/>
      <c r="OBE4" s="66"/>
      <c r="OBF4" s="66"/>
      <c r="OBG4" s="272"/>
      <c r="OBH4" s="272"/>
      <c r="OBI4" s="273"/>
      <c r="OBJ4" s="274"/>
      <c r="OBK4" s="275"/>
      <c r="OBL4" s="276"/>
      <c r="OBM4" s="277"/>
      <c r="OBN4" s="272"/>
      <c r="OBO4" s="277"/>
      <c r="OBP4" s="272"/>
      <c r="OBQ4" s="272"/>
      <c r="OBR4" s="66"/>
      <c r="OBS4" s="278"/>
      <c r="OBT4" s="278"/>
      <c r="OBU4" s="270"/>
      <c r="OBV4" s="270"/>
      <c r="OBW4" s="270"/>
      <c r="OBX4" s="270"/>
      <c r="OBY4" s="270"/>
      <c r="OBZ4" s="66"/>
      <c r="OCA4" s="66"/>
      <c r="OCB4" s="270"/>
      <c r="OCC4" s="66"/>
      <c r="OCD4" s="278"/>
      <c r="OCE4" s="270"/>
      <c r="OCF4" s="66"/>
      <c r="OCG4" s="66"/>
      <c r="OCH4" s="66"/>
      <c r="OCI4" s="270"/>
      <c r="OCJ4" s="270"/>
      <c r="OCK4" s="270"/>
      <c r="OCL4" s="66"/>
      <c r="OCM4" s="270"/>
      <c r="OCN4" s="270"/>
      <c r="OCO4" s="66"/>
      <c r="OCP4" s="270"/>
      <c r="OCQ4" s="270"/>
      <c r="OCR4" s="270"/>
      <c r="OCS4" s="270"/>
      <c r="OCT4" s="270"/>
      <c r="OCU4" s="270"/>
      <c r="OCV4" s="66"/>
      <c r="OCW4" s="271"/>
      <c r="OCX4" s="271"/>
      <c r="OCY4" s="66"/>
      <c r="OCZ4" s="66"/>
      <c r="ODA4" s="66"/>
      <c r="ODB4" s="66"/>
      <c r="ODC4" s="272"/>
      <c r="ODD4" s="272"/>
      <c r="ODE4" s="273"/>
      <c r="ODF4" s="274"/>
      <c r="ODG4" s="275"/>
      <c r="ODH4" s="276"/>
      <c r="ODI4" s="277"/>
      <c r="ODJ4" s="272"/>
      <c r="ODK4" s="277"/>
      <c r="ODL4" s="272"/>
      <c r="ODM4" s="272"/>
      <c r="ODN4" s="66"/>
      <c r="ODO4" s="278"/>
      <c r="ODP4" s="278"/>
      <c r="ODQ4" s="270"/>
      <c r="ODR4" s="270"/>
      <c r="ODS4" s="270"/>
      <c r="ODT4" s="270"/>
      <c r="ODU4" s="270"/>
      <c r="ODV4" s="66"/>
      <c r="ODW4" s="66"/>
      <c r="ODX4" s="270"/>
      <c r="ODY4" s="66"/>
      <c r="ODZ4" s="278"/>
      <c r="OEA4" s="270"/>
      <c r="OEB4" s="66"/>
      <c r="OEC4" s="66"/>
      <c r="OED4" s="66"/>
      <c r="OEE4" s="270"/>
      <c r="OEF4" s="270"/>
      <c r="OEG4" s="270"/>
      <c r="OEH4" s="66"/>
      <c r="OEI4" s="270"/>
      <c r="OEJ4" s="270"/>
      <c r="OEK4" s="66"/>
      <c r="OEL4" s="270"/>
      <c r="OEM4" s="270"/>
      <c r="OEN4" s="270"/>
      <c r="OEO4" s="270"/>
      <c r="OEP4" s="270"/>
      <c r="OEQ4" s="270"/>
      <c r="OER4" s="66"/>
      <c r="OES4" s="271"/>
      <c r="OET4" s="271"/>
      <c r="OEU4" s="66"/>
      <c r="OEV4" s="66"/>
      <c r="OEW4" s="66"/>
      <c r="OEX4" s="66"/>
      <c r="OEY4" s="272"/>
      <c r="OEZ4" s="272"/>
      <c r="OFA4" s="273"/>
      <c r="OFB4" s="274"/>
      <c r="OFC4" s="275"/>
      <c r="OFD4" s="276"/>
      <c r="OFE4" s="277"/>
      <c r="OFF4" s="272"/>
      <c r="OFG4" s="277"/>
      <c r="OFH4" s="272"/>
      <c r="OFI4" s="272"/>
      <c r="OFJ4" s="66"/>
      <c r="OFK4" s="278"/>
      <c r="OFL4" s="278"/>
      <c r="OFM4" s="270"/>
      <c r="OFN4" s="270"/>
      <c r="OFO4" s="270"/>
      <c r="OFP4" s="270"/>
      <c r="OFQ4" s="270"/>
      <c r="OFR4" s="66"/>
      <c r="OFS4" s="66"/>
      <c r="OFT4" s="270"/>
      <c r="OFU4" s="66"/>
      <c r="OFV4" s="278"/>
      <c r="OFW4" s="270"/>
      <c r="OFX4" s="66"/>
      <c r="OFY4" s="66"/>
      <c r="OFZ4" s="66"/>
      <c r="OGA4" s="270"/>
      <c r="OGB4" s="270"/>
      <c r="OGC4" s="270"/>
      <c r="OGD4" s="66"/>
      <c r="OGE4" s="270"/>
      <c r="OGF4" s="270"/>
      <c r="OGG4" s="66"/>
      <c r="OGH4" s="270"/>
      <c r="OGI4" s="270"/>
      <c r="OGJ4" s="270"/>
      <c r="OGK4" s="270"/>
      <c r="OGL4" s="270"/>
      <c r="OGM4" s="270"/>
      <c r="OGN4" s="66"/>
      <c r="OGO4" s="271"/>
      <c r="OGP4" s="271"/>
      <c r="OGQ4" s="66"/>
      <c r="OGR4" s="66"/>
      <c r="OGS4" s="66"/>
      <c r="OGT4" s="66"/>
      <c r="OGU4" s="272"/>
      <c r="OGV4" s="272"/>
      <c r="OGW4" s="273"/>
      <c r="OGX4" s="274"/>
      <c r="OGY4" s="275"/>
      <c r="OGZ4" s="276"/>
      <c r="OHA4" s="277"/>
      <c r="OHB4" s="272"/>
      <c r="OHC4" s="277"/>
      <c r="OHD4" s="272"/>
      <c r="OHE4" s="272"/>
      <c r="OHF4" s="66"/>
      <c r="OHG4" s="278"/>
      <c r="OHH4" s="278"/>
      <c r="OHI4" s="270"/>
      <c r="OHJ4" s="270"/>
      <c r="OHK4" s="270"/>
      <c r="OHL4" s="270"/>
      <c r="OHM4" s="270"/>
      <c r="OHN4" s="66"/>
      <c r="OHO4" s="66"/>
      <c r="OHP4" s="270"/>
      <c r="OHQ4" s="66"/>
      <c r="OHR4" s="278"/>
      <c r="OHS4" s="270"/>
      <c r="OHT4" s="66"/>
      <c r="OHU4" s="66"/>
      <c r="OHV4" s="66"/>
      <c r="OHW4" s="270"/>
      <c r="OHX4" s="270"/>
      <c r="OHY4" s="270"/>
      <c r="OHZ4" s="66"/>
      <c r="OIA4" s="270"/>
      <c r="OIB4" s="270"/>
      <c r="OIC4" s="66"/>
      <c r="OID4" s="270"/>
      <c r="OIE4" s="270"/>
      <c r="OIF4" s="270"/>
      <c r="OIG4" s="270"/>
      <c r="OIH4" s="270"/>
      <c r="OII4" s="270"/>
      <c r="OIJ4" s="66"/>
      <c r="OIK4" s="271"/>
      <c r="OIL4" s="271"/>
      <c r="OIM4" s="66"/>
      <c r="OIN4" s="66"/>
      <c r="OIO4" s="66"/>
      <c r="OIP4" s="66"/>
      <c r="OIQ4" s="272"/>
      <c r="OIR4" s="272"/>
      <c r="OIS4" s="273"/>
      <c r="OIT4" s="274"/>
      <c r="OIU4" s="275"/>
      <c r="OIV4" s="276"/>
      <c r="OIW4" s="277"/>
      <c r="OIX4" s="272"/>
      <c r="OIY4" s="277"/>
      <c r="OIZ4" s="272"/>
      <c r="OJA4" s="272"/>
      <c r="OJB4" s="66"/>
      <c r="OJC4" s="278"/>
      <c r="OJD4" s="278"/>
      <c r="OJE4" s="270"/>
      <c r="OJF4" s="270"/>
      <c r="OJG4" s="270"/>
      <c r="OJH4" s="270"/>
      <c r="OJI4" s="270"/>
      <c r="OJJ4" s="66"/>
      <c r="OJK4" s="66"/>
      <c r="OJL4" s="270"/>
      <c r="OJM4" s="66"/>
      <c r="OJN4" s="278"/>
      <c r="OJO4" s="270"/>
      <c r="OJP4" s="66"/>
      <c r="OJQ4" s="66"/>
      <c r="OJR4" s="66"/>
      <c r="OJS4" s="270"/>
      <c r="OJT4" s="270"/>
      <c r="OJU4" s="270"/>
      <c r="OJV4" s="66"/>
      <c r="OJW4" s="270"/>
      <c r="OJX4" s="270"/>
      <c r="OJY4" s="66"/>
      <c r="OJZ4" s="270"/>
      <c r="OKA4" s="270"/>
      <c r="OKB4" s="270"/>
      <c r="OKC4" s="270"/>
      <c r="OKD4" s="270"/>
      <c r="OKE4" s="270"/>
      <c r="OKF4" s="66"/>
      <c r="OKG4" s="271"/>
      <c r="OKH4" s="271"/>
      <c r="OKI4" s="66"/>
      <c r="OKJ4" s="66"/>
      <c r="OKK4" s="66"/>
      <c r="OKL4" s="66"/>
      <c r="OKM4" s="272"/>
      <c r="OKN4" s="272"/>
      <c r="OKO4" s="273"/>
      <c r="OKP4" s="274"/>
      <c r="OKQ4" s="275"/>
      <c r="OKR4" s="276"/>
      <c r="OKS4" s="277"/>
      <c r="OKT4" s="272"/>
      <c r="OKU4" s="277"/>
      <c r="OKV4" s="272"/>
      <c r="OKW4" s="272"/>
      <c r="OKX4" s="66"/>
      <c r="OKY4" s="278"/>
      <c r="OKZ4" s="278"/>
      <c r="OLA4" s="270"/>
      <c r="OLB4" s="270"/>
      <c r="OLC4" s="270"/>
      <c r="OLD4" s="270"/>
      <c r="OLE4" s="270"/>
      <c r="OLF4" s="66"/>
      <c r="OLG4" s="66"/>
      <c r="OLH4" s="270"/>
      <c r="OLI4" s="66"/>
      <c r="OLJ4" s="278"/>
      <c r="OLK4" s="270"/>
      <c r="OLL4" s="66"/>
      <c r="OLM4" s="66"/>
      <c r="OLN4" s="66"/>
      <c r="OLO4" s="270"/>
      <c r="OLP4" s="270"/>
      <c r="OLQ4" s="270"/>
      <c r="OLR4" s="66"/>
      <c r="OLS4" s="270"/>
      <c r="OLT4" s="270"/>
      <c r="OLU4" s="66"/>
      <c r="OLV4" s="270"/>
      <c r="OLW4" s="270"/>
      <c r="OLX4" s="270"/>
      <c r="OLY4" s="270"/>
      <c r="OLZ4" s="270"/>
      <c r="OMA4" s="270"/>
      <c r="OMB4" s="66"/>
      <c r="OMC4" s="271"/>
      <c r="OMD4" s="271"/>
      <c r="OME4" s="66"/>
      <c r="OMF4" s="66"/>
      <c r="OMG4" s="66"/>
      <c r="OMH4" s="66"/>
      <c r="OMI4" s="272"/>
      <c r="OMJ4" s="272"/>
      <c r="OMK4" s="273"/>
      <c r="OML4" s="274"/>
      <c r="OMM4" s="275"/>
      <c r="OMN4" s="276"/>
      <c r="OMO4" s="277"/>
      <c r="OMP4" s="272"/>
      <c r="OMQ4" s="277"/>
      <c r="OMR4" s="272"/>
      <c r="OMS4" s="272"/>
      <c r="OMT4" s="66"/>
      <c r="OMU4" s="278"/>
      <c r="OMV4" s="278"/>
      <c r="OMW4" s="270"/>
      <c r="OMX4" s="270"/>
      <c r="OMY4" s="270"/>
      <c r="OMZ4" s="270"/>
      <c r="ONA4" s="270"/>
      <c r="ONB4" s="66"/>
      <c r="ONC4" s="66"/>
      <c r="OND4" s="270"/>
      <c r="ONE4" s="66"/>
      <c r="ONF4" s="278"/>
      <c r="ONG4" s="270"/>
      <c r="ONH4" s="66"/>
      <c r="ONI4" s="66"/>
      <c r="ONJ4" s="66"/>
      <c r="ONK4" s="270"/>
      <c r="ONL4" s="270"/>
      <c r="ONM4" s="270"/>
      <c r="ONN4" s="66"/>
      <c r="ONO4" s="270"/>
      <c r="ONP4" s="270"/>
      <c r="ONQ4" s="66"/>
      <c r="ONR4" s="270"/>
      <c r="ONS4" s="270"/>
      <c r="ONT4" s="270"/>
      <c r="ONU4" s="270"/>
      <c r="ONV4" s="270"/>
      <c r="ONW4" s="270"/>
      <c r="ONX4" s="66"/>
      <c r="ONY4" s="271"/>
      <c r="ONZ4" s="271"/>
      <c r="OOA4" s="66"/>
      <c r="OOB4" s="66"/>
      <c r="OOC4" s="66"/>
      <c r="OOD4" s="66"/>
      <c r="OOE4" s="272"/>
      <c r="OOF4" s="272"/>
      <c r="OOG4" s="273"/>
      <c r="OOH4" s="274"/>
      <c r="OOI4" s="275"/>
      <c r="OOJ4" s="276"/>
      <c r="OOK4" s="277"/>
      <c r="OOL4" s="272"/>
      <c r="OOM4" s="277"/>
      <c r="OON4" s="272"/>
      <c r="OOO4" s="272"/>
      <c r="OOP4" s="66"/>
      <c r="OOQ4" s="278"/>
      <c r="OOR4" s="278"/>
      <c r="OOS4" s="270"/>
      <c r="OOT4" s="270"/>
      <c r="OOU4" s="270"/>
      <c r="OOV4" s="270"/>
      <c r="OOW4" s="270"/>
      <c r="OOX4" s="66"/>
      <c r="OOY4" s="66"/>
      <c r="OOZ4" s="270"/>
      <c r="OPA4" s="66"/>
      <c r="OPB4" s="278"/>
      <c r="OPC4" s="270"/>
      <c r="OPD4" s="66"/>
      <c r="OPE4" s="66"/>
      <c r="OPF4" s="66"/>
      <c r="OPG4" s="270"/>
      <c r="OPH4" s="270"/>
      <c r="OPI4" s="270"/>
      <c r="OPJ4" s="66"/>
      <c r="OPK4" s="270"/>
      <c r="OPL4" s="270"/>
      <c r="OPM4" s="66"/>
      <c r="OPN4" s="270"/>
      <c r="OPO4" s="270"/>
      <c r="OPP4" s="270"/>
      <c r="OPQ4" s="270"/>
      <c r="OPR4" s="270"/>
      <c r="OPS4" s="270"/>
      <c r="OPT4" s="66"/>
      <c r="OPU4" s="271"/>
      <c r="OPV4" s="271"/>
      <c r="OPW4" s="66"/>
      <c r="OPX4" s="66"/>
      <c r="OPY4" s="66"/>
      <c r="OPZ4" s="66"/>
      <c r="OQA4" s="272"/>
      <c r="OQB4" s="272"/>
      <c r="OQC4" s="273"/>
      <c r="OQD4" s="274"/>
      <c r="OQE4" s="275"/>
      <c r="OQF4" s="276"/>
      <c r="OQG4" s="277"/>
      <c r="OQH4" s="272"/>
      <c r="OQI4" s="277"/>
      <c r="OQJ4" s="272"/>
      <c r="OQK4" s="272"/>
      <c r="OQL4" s="66"/>
      <c r="OQM4" s="278"/>
      <c r="OQN4" s="278"/>
      <c r="OQO4" s="270"/>
      <c r="OQP4" s="270"/>
      <c r="OQQ4" s="270"/>
      <c r="OQR4" s="270"/>
      <c r="OQS4" s="270"/>
      <c r="OQT4" s="66"/>
      <c r="OQU4" s="66"/>
      <c r="OQV4" s="270"/>
      <c r="OQW4" s="66"/>
      <c r="OQX4" s="278"/>
      <c r="OQY4" s="270"/>
      <c r="OQZ4" s="66"/>
      <c r="ORA4" s="66"/>
      <c r="ORB4" s="66"/>
      <c r="ORC4" s="270"/>
      <c r="ORD4" s="270"/>
      <c r="ORE4" s="270"/>
      <c r="ORF4" s="66"/>
      <c r="ORG4" s="270"/>
      <c r="ORH4" s="270"/>
      <c r="ORI4" s="66"/>
      <c r="ORJ4" s="270"/>
      <c r="ORK4" s="270"/>
      <c r="ORL4" s="270"/>
      <c r="ORM4" s="270"/>
      <c r="ORN4" s="270"/>
      <c r="ORO4" s="270"/>
      <c r="ORP4" s="66"/>
      <c r="ORQ4" s="271"/>
      <c r="ORR4" s="271"/>
      <c r="ORS4" s="66"/>
      <c r="ORT4" s="66"/>
      <c r="ORU4" s="66"/>
      <c r="ORV4" s="66"/>
      <c r="ORW4" s="272"/>
      <c r="ORX4" s="272"/>
      <c r="ORY4" s="273"/>
      <c r="ORZ4" s="274"/>
      <c r="OSA4" s="275"/>
      <c r="OSB4" s="276"/>
      <c r="OSC4" s="277"/>
      <c r="OSD4" s="272"/>
      <c r="OSE4" s="277"/>
      <c r="OSF4" s="272"/>
      <c r="OSG4" s="272"/>
      <c r="OSH4" s="66"/>
      <c r="OSI4" s="278"/>
      <c r="OSJ4" s="278"/>
      <c r="OSK4" s="270"/>
      <c r="OSL4" s="270"/>
      <c r="OSM4" s="270"/>
      <c r="OSN4" s="270"/>
      <c r="OSO4" s="270"/>
      <c r="OSP4" s="66"/>
      <c r="OSQ4" s="66"/>
      <c r="OSR4" s="270"/>
      <c r="OSS4" s="66"/>
      <c r="OST4" s="278"/>
      <c r="OSU4" s="270"/>
      <c r="OSV4" s="66"/>
      <c r="OSW4" s="66"/>
      <c r="OSX4" s="66"/>
      <c r="OSY4" s="270"/>
      <c r="OSZ4" s="270"/>
      <c r="OTA4" s="270"/>
      <c r="OTB4" s="66"/>
      <c r="OTC4" s="270"/>
      <c r="OTD4" s="270"/>
      <c r="OTE4" s="66"/>
      <c r="OTF4" s="270"/>
      <c r="OTG4" s="270"/>
      <c r="OTH4" s="270"/>
      <c r="OTI4" s="270"/>
      <c r="OTJ4" s="270"/>
      <c r="OTK4" s="270"/>
      <c r="OTL4" s="66"/>
      <c r="OTM4" s="271"/>
      <c r="OTN4" s="271"/>
      <c r="OTO4" s="66"/>
      <c r="OTP4" s="66"/>
      <c r="OTQ4" s="66"/>
      <c r="OTR4" s="66"/>
      <c r="OTS4" s="272"/>
      <c r="OTT4" s="272"/>
      <c r="OTU4" s="273"/>
      <c r="OTV4" s="274"/>
      <c r="OTW4" s="275"/>
      <c r="OTX4" s="276"/>
      <c r="OTY4" s="277"/>
      <c r="OTZ4" s="272"/>
      <c r="OUA4" s="277"/>
      <c r="OUB4" s="272"/>
      <c r="OUC4" s="272"/>
      <c r="OUD4" s="66"/>
      <c r="OUE4" s="278"/>
      <c r="OUF4" s="278"/>
      <c r="OUG4" s="270"/>
      <c r="OUH4" s="270"/>
      <c r="OUI4" s="270"/>
      <c r="OUJ4" s="270"/>
      <c r="OUK4" s="270"/>
      <c r="OUL4" s="66"/>
      <c r="OUM4" s="66"/>
      <c r="OUN4" s="270"/>
      <c r="OUO4" s="66"/>
      <c r="OUP4" s="278"/>
      <c r="OUQ4" s="270"/>
      <c r="OUR4" s="66"/>
      <c r="OUS4" s="66"/>
      <c r="OUT4" s="66"/>
      <c r="OUU4" s="270"/>
      <c r="OUV4" s="270"/>
      <c r="OUW4" s="270"/>
      <c r="OUX4" s="66"/>
      <c r="OUY4" s="270"/>
      <c r="OUZ4" s="270"/>
      <c r="OVA4" s="66"/>
      <c r="OVB4" s="270"/>
      <c r="OVC4" s="270"/>
      <c r="OVD4" s="270"/>
      <c r="OVE4" s="270"/>
      <c r="OVF4" s="270"/>
      <c r="OVG4" s="270"/>
      <c r="OVH4" s="66"/>
      <c r="OVI4" s="271"/>
      <c r="OVJ4" s="271"/>
      <c r="OVK4" s="66"/>
      <c r="OVL4" s="66"/>
      <c r="OVM4" s="66"/>
      <c r="OVN4" s="66"/>
      <c r="OVO4" s="272"/>
      <c r="OVP4" s="272"/>
      <c r="OVQ4" s="273"/>
      <c r="OVR4" s="274"/>
      <c r="OVS4" s="275"/>
      <c r="OVT4" s="276"/>
      <c r="OVU4" s="277"/>
      <c r="OVV4" s="272"/>
      <c r="OVW4" s="277"/>
      <c r="OVX4" s="272"/>
      <c r="OVY4" s="272"/>
      <c r="OVZ4" s="66"/>
      <c r="OWA4" s="278"/>
      <c r="OWB4" s="278"/>
      <c r="OWC4" s="270"/>
      <c r="OWD4" s="270"/>
      <c r="OWE4" s="270"/>
      <c r="OWF4" s="270"/>
      <c r="OWG4" s="270"/>
      <c r="OWH4" s="66"/>
      <c r="OWI4" s="66"/>
      <c r="OWJ4" s="270"/>
      <c r="OWK4" s="66"/>
      <c r="OWL4" s="278"/>
      <c r="OWM4" s="270"/>
      <c r="OWN4" s="66"/>
      <c r="OWO4" s="66"/>
      <c r="OWP4" s="66"/>
      <c r="OWQ4" s="270"/>
      <c r="OWR4" s="270"/>
      <c r="OWS4" s="270"/>
      <c r="OWT4" s="66"/>
      <c r="OWU4" s="270"/>
      <c r="OWV4" s="270"/>
      <c r="OWW4" s="66"/>
      <c r="OWX4" s="270"/>
      <c r="OWY4" s="270"/>
      <c r="OWZ4" s="270"/>
      <c r="OXA4" s="270"/>
      <c r="OXB4" s="270"/>
      <c r="OXC4" s="270"/>
      <c r="OXD4" s="66"/>
      <c r="OXE4" s="271"/>
      <c r="OXF4" s="271"/>
      <c r="OXG4" s="66"/>
      <c r="OXH4" s="66"/>
      <c r="OXI4" s="66"/>
      <c r="OXJ4" s="66"/>
      <c r="OXK4" s="272"/>
      <c r="OXL4" s="272"/>
      <c r="OXM4" s="273"/>
      <c r="OXN4" s="274"/>
      <c r="OXO4" s="275"/>
      <c r="OXP4" s="276"/>
      <c r="OXQ4" s="277"/>
      <c r="OXR4" s="272"/>
      <c r="OXS4" s="277"/>
      <c r="OXT4" s="272"/>
      <c r="OXU4" s="272"/>
      <c r="OXV4" s="66"/>
      <c r="OXW4" s="278"/>
      <c r="OXX4" s="278"/>
      <c r="OXY4" s="270"/>
      <c r="OXZ4" s="270"/>
      <c r="OYA4" s="270"/>
      <c r="OYB4" s="270"/>
      <c r="OYC4" s="270"/>
      <c r="OYD4" s="66"/>
      <c r="OYE4" s="66"/>
      <c r="OYF4" s="270"/>
      <c r="OYG4" s="66"/>
      <c r="OYH4" s="278"/>
      <c r="OYI4" s="270"/>
      <c r="OYJ4" s="66"/>
      <c r="OYK4" s="66"/>
      <c r="OYL4" s="66"/>
      <c r="OYM4" s="270"/>
      <c r="OYN4" s="270"/>
      <c r="OYO4" s="270"/>
      <c r="OYP4" s="66"/>
      <c r="OYQ4" s="270"/>
      <c r="OYR4" s="270"/>
      <c r="OYS4" s="66"/>
      <c r="OYT4" s="270"/>
      <c r="OYU4" s="270"/>
      <c r="OYV4" s="270"/>
      <c r="OYW4" s="270"/>
      <c r="OYX4" s="270"/>
      <c r="OYY4" s="270"/>
      <c r="OYZ4" s="66"/>
      <c r="OZA4" s="271"/>
      <c r="OZB4" s="271"/>
      <c r="OZC4" s="66"/>
      <c r="OZD4" s="66"/>
      <c r="OZE4" s="66"/>
      <c r="OZF4" s="66"/>
      <c r="OZG4" s="272"/>
      <c r="OZH4" s="272"/>
      <c r="OZI4" s="273"/>
      <c r="OZJ4" s="274"/>
      <c r="OZK4" s="275"/>
      <c r="OZL4" s="276"/>
      <c r="OZM4" s="277"/>
      <c r="OZN4" s="272"/>
      <c r="OZO4" s="277"/>
      <c r="OZP4" s="272"/>
      <c r="OZQ4" s="272"/>
      <c r="OZR4" s="66"/>
      <c r="OZS4" s="278"/>
      <c r="OZT4" s="278"/>
      <c r="OZU4" s="270"/>
      <c r="OZV4" s="270"/>
      <c r="OZW4" s="270"/>
      <c r="OZX4" s="270"/>
      <c r="OZY4" s="270"/>
      <c r="OZZ4" s="66"/>
      <c r="PAA4" s="66"/>
      <c r="PAB4" s="270"/>
      <c r="PAC4" s="66"/>
      <c r="PAD4" s="278"/>
      <c r="PAE4" s="270"/>
      <c r="PAF4" s="66"/>
      <c r="PAG4" s="66"/>
      <c r="PAH4" s="66"/>
      <c r="PAI4" s="270"/>
      <c r="PAJ4" s="270"/>
      <c r="PAK4" s="270"/>
      <c r="PAL4" s="66"/>
      <c r="PAM4" s="270"/>
      <c r="PAN4" s="270"/>
      <c r="PAO4" s="66"/>
      <c r="PAP4" s="270"/>
      <c r="PAQ4" s="270"/>
      <c r="PAR4" s="270"/>
      <c r="PAS4" s="270"/>
      <c r="PAT4" s="270"/>
      <c r="PAU4" s="270"/>
      <c r="PAV4" s="66"/>
      <c r="PAW4" s="271"/>
      <c r="PAX4" s="271"/>
      <c r="PAY4" s="66"/>
      <c r="PAZ4" s="66"/>
      <c r="PBA4" s="66"/>
      <c r="PBB4" s="66"/>
      <c r="PBC4" s="272"/>
      <c r="PBD4" s="272"/>
      <c r="PBE4" s="273"/>
      <c r="PBF4" s="274"/>
      <c r="PBG4" s="275"/>
      <c r="PBH4" s="276"/>
      <c r="PBI4" s="277"/>
      <c r="PBJ4" s="272"/>
      <c r="PBK4" s="277"/>
      <c r="PBL4" s="272"/>
      <c r="PBM4" s="272"/>
      <c r="PBN4" s="66"/>
      <c r="PBO4" s="278"/>
      <c r="PBP4" s="278"/>
      <c r="PBQ4" s="270"/>
      <c r="PBR4" s="270"/>
      <c r="PBS4" s="270"/>
      <c r="PBT4" s="270"/>
      <c r="PBU4" s="270"/>
      <c r="PBV4" s="66"/>
      <c r="PBW4" s="66"/>
      <c r="PBX4" s="270"/>
      <c r="PBY4" s="66"/>
      <c r="PBZ4" s="278"/>
      <c r="PCA4" s="270"/>
      <c r="PCB4" s="66"/>
      <c r="PCC4" s="66"/>
      <c r="PCD4" s="66"/>
      <c r="PCE4" s="270"/>
      <c r="PCF4" s="270"/>
      <c r="PCG4" s="270"/>
      <c r="PCH4" s="66"/>
      <c r="PCI4" s="270"/>
      <c r="PCJ4" s="270"/>
      <c r="PCK4" s="66"/>
      <c r="PCL4" s="270"/>
      <c r="PCM4" s="270"/>
      <c r="PCN4" s="270"/>
      <c r="PCO4" s="270"/>
      <c r="PCP4" s="270"/>
      <c r="PCQ4" s="270"/>
      <c r="PCR4" s="66"/>
      <c r="PCS4" s="271"/>
      <c r="PCT4" s="271"/>
      <c r="PCU4" s="66"/>
      <c r="PCV4" s="66"/>
      <c r="PCW4" s="66"/>
      <c r="PCX4" s="66"/>
      <c r="PCY4" s="272"/>
      <c r="PCZ4" s="272"/>
      <c r="PDA4" s="273"/>
      <c r="PDB4" s="274"/>
      <c r="PDC4" s="275"/>
      <c r="PDD4" s="276"/>
      <c r="PDE4" s="277"/>
      <c r="PDF4" s="272"/>
      <c r="PDG4" s="277"/>
      <c r="PDH4" s="272"/>
      <c r="PDI4" s="272"/>
      <c r="PDJ4" s="66"/>
      <c r="PDK4" s="278"/>
      <c r="PDL4" s="278"/>
      <c r="PDM4" s="270"/>
      <c r="PDN4" s="270"/>
      <c r="PDO4" s="270"/>
      <c r="PDP4" s="270"/>
      <c r="PDQ4" s="270"/>
      <c r="PDR4" s="66"/>
      <c r="PDS4" s="66"/>
      <c r="PDT4" s="270"/>
      <c r="PDU4" s="66"/>
      <c r="PDV4" s="278"/>
      <c r="PDW4" s="270"/>
      <c r="PDX4" s="66"/>
      <c r="PDY4" s="66"/>
      <c r="PDZ4" s="66"/>
      <c r="PEA4" s="270"/>
      <c r="PEB4" s="270"/>
      <c r="PEC4" s="270"/>
      <c r="PED4" s="66"/>
      <c r="PEE4" s="270"/>
      <c r="PEF4" s="270"/>
      <c r="PEG4" s="66"/>
      <c r="PEH4" s="270"/>
      <c r="PEI4" s="270"/>
      <c r="PEJ4" s="270"/>
      <c r="PEK4" s="270"/>
      <c r="PEL4" s="270"/>
      <c r="PEM4" s="270"/>
      <c r="PEN4" s="66"/>
      <c r="PEO4" s="271"/>
      <c r="PEP4" s="271"/>
      <c r="PEQ4" s="66"/>
      <c r="PER4" s="66"/>
      <c r="PES4" s="66"/>
      <c r="PET4" s="66"/>
      <c r="PEU4" s="272"/>
      <c r="PEV4" s="272"/>
      <c r="PEW4" s="273"/>
      <c r="PEX4" s="274"/>
      <c r="PEY4" s="275"/>
      <c r="PEZ4" s="276"/>
      <c r="PFA4" s="277"/>
      <c r="PFB4" s="272"/>
      <c r="PFC4" s="277"/>
      <c r="PFD4" s="272"/>
      <c r="PFE4" s="272"/>
      <c r="PFF4" s="66"/>
      <c r="PFG4" s="278"/>
      <c r="PFH4" s="278"/>
      <c r="PFI4" s="270"/>
      <c r="PFJ4" s="270"/>
      <c r="PFK4" s="270"/>
      <c r="PFL4" s="270"/>
      <c r="PFM4" s="270"/>
      <c r="PFN4" s="66"/>
      <c r="PFO4" s="66"/>
      <c r="PFP4" s="270"/>
      <c r="PFQ4" s="66"/>
      <c r="PFR4" s="278"/>
      <c r="PFS4" s="270"/>
      <c r="PFT4" s="66"/>
      <c r="PFU4" s="66"/>
      <c r="PFV4" s="66"/>
      <c r="PFW4" s="270"/>
      <c r="PFX4" s="270"/>
      <c r="PFY4" s="270"/>
      <c r="PFZ4" s="66"/>
      <c r="PGA4" s="270"/>
      <c r="PGB4" s="270"/>
      <c r="PGC4" s="66"/>
      <c r="PGD4" s="270"/>
      <c r="PGE4" s="270"/>
      <c r="PGF4" s="270"/>
      <c r="PGG4" s="270"/>
      <c r="PGH4" s="270"/>
      <c r="PGI4" s="270"/>
      <c r="PGJ4" s="66"/>
      <c r="PGK4" s="271"/>
      <c r="PGL4" s="271"/>
      <c r="PGM4" s="66"/>
      <c r="PGN4" s="66"/>
      <c r="PGO4" s="66"/>
      <c r="PGP4" s="66"/>
      <c r="PGQ4" s="272"/>
      <c r="PGR4" s="272"/>
      <c r="PGS4" s="273"/>
      <c r="PGT4" s="274"/>
      <c r="PGU4" s="275"/>
      <c r="PGV4" s="276"/>
      <c r="PGW4" s="277"/>
      <c r="PGX4" s="272"/>
      <c r="PGY4" s="277"/>
      <c r="PGZ4" s="272"/>
      <c r="PHA4" s="272"/>
      <c r="PHB4" s="66"/>
      <c r="PHC4" s="278"/>
      <c r="PHD4" s="278"/>
      <c r="PHE4" s="270"/>
      <c r="PHF4" s="270"/>
      <c r="PHG4" s="270"/>
      <c r="PHH4" s="270"/>
      <c r="PHI4" s="270"/>
      <c r="PHJ4" s="66"/>
      <c r="PHK4" s="66"/>
      <c r="PHL4" s="270"/>
      <c r="PHM4" s="66"/>
      <c r="PHN4" s="278"/>
      <c r="PHO4" s="270"/>
      <c r="PHP4" s="66"/>
      <c r="PHQ4" s="66"/>
      <c r="PHR4" s="66"/>
      <c r="PHS4" s="270"/>
      <c r="PHT4" s="270"/>
      <c r="PHU4" s="270"/>
      <c r="PHV4" s="66"/>
      <c r="PHW4" s="270"/>
      <c r="PHX4" s="270"/>
      <c r="PHY4" s="66"/>
      <c r="PHZ4" s="270"/>
      <c r="PIA4" s="270"/>
      <c r="PIB4" s="270"/>
      <c r="PIC4" s="270"/>
      <c r="PID4" s="270"/>
      <c r="PIE4" s="270"/>
      <c r="PIF4" s="66"/>
      <c r="PIG4" s="271"/>
      <c r="PIH4" s="271"/>
      <c r="PII4" s="66"/>
      <c r="PIJ4" s="66"/>
      <c r="PIK4" s="66"/>
      <c r="PIL4" s="66"/>
      <c r="PIM4" s="272"/>
      <c r="PIN4" s="272"/>
      <c r="PIO4" s="273"/>
      <c r="PIP4" s="274"/>
      <c r="PIQ4" s="275"/>
      <c r="PIR4" s="276"/>
      <c r="PIS4" s="277"/>
      <c r="PIT4" s="272"/>
      <c r="PIU4" s="277"/>
      <c r="PIV4" s="272"/>
      <c r="PIW4" s="272"/>
      <c r="PIX4" s="66"/>
      <c r="PIY4" s="278"/>
      <c r="PIZ4" s="278"/>
      <c r="PJA4" s="270"/>
      <c r="PJB4" s="270"/>
      <c r="PJC4" s="270"/>
      <c r="PJD4" s="270"/>
      <c r="PJE4" s="270"/>
      <c r="PJF4" s="66"/>
      <c r="PJG4" s="66"/>
      <c r="PJH4" s="270"/>
      <c r="PJI4" s="66"/>
      <c r="PJJ4" s="278"/>
      <c r="PJK4" s="270"/>
      <c r="PJL4" s="66"/>
      <c r="PJM4" s="66"/>
      <c r="PJN4" s="66"/>
      <c r="PJO4" s="270"/>
      <c r="PJP4" s="270"/>
      <c r="PJQ4" s="270"/>
      <c r="PJR4" s="66"/>
      <c r="PJS4" s="270"/>
      <c r="PJT4" s="270"/>
      <c r="PJU4" s="66"/>
      <c r="PJV4" s="270"/>
      <c r="PJW4" s="270"/>
      <c r="PJX4" s="270"/>
      <c r="PJY4" s="270"/>
      <c r="PJZ4" s="270"/>
      <c r="PKA4" s="270"/>
      <c r="PKB4" s="66"/>
      <c r="PKC4" s="271"/>
      <c r="PKD4" s="271"/>
      <c r="PKE4" s="66"/>
      <c r="PKF4" s="66"/>
      <c r="PKG4" s="66"/>
      <c r="PKH4" s="66"/>
      <c r="PKI4" s="272"/>
      <c r="PKJ4" s="272"/>
      <c r="PKK4" s="273"/>
      <c r="PKL4" s="274"/>
      <c r="PKM4" s="275"/>
      <c r="PKN4" s="276"/>
      <c r="PKO4" s="277"/>
      <c r="PKP4" s="272"/>
      <c r="PKQ4" s="277"/>
      <c r="PKR4" s="272"/>
      <c r="PKS4" s="272"/>
      <c r="PKT4" s="66"/>
      <c r="PKU4" s="278"/>
      <c r="PKV4" s="278"/>
      <c r="PKW4" s="270"/>
      <c r="PKX4" s="270"/>
      <c r="PKY4" s="270"/>
      <c r="PKZ4" s="270"/>
      <c r="PLA4" s="270"/>
      <c r="PLB4" s="66"/>
      <c r="PLC4" s="66"/>
      <c r="PLD4" s="270"/>
      <c r="PLE4" s="66"/>
      <c r="PLF4" s="278"/>
      <c r="PLG4" s="270"/>
      <c r="PLH4" s="66"/>
      <c r="PLI4" s="66"/>
      <c r="PLJ4" s="66"/>
      <c r="PLK4" s="270"/>
      <c r="PLL4" s="270"/>
      <c r="PLM4" s="270"/>
      <c r="PLN4" s="66"/>
      <c r="PLO4" s="270"/>
      <c r="PLP4" s="270"/>
      <c r="PLQ4" s="66"/>
      <c r="PLR4" s="270"/>
      <c r="PLS4" s="270"/>
      <c r="PLT4" s="270"/>
      <c r="PLU4" s="270"/>
      <c r="PLV4" s="270"/>
      <c r="PLW4" s="270"/>
      <c r="PLX4" s="66"/>
      <c r="PLY4" s="271"/>
      <c r="PLZ4" s="271"/>
      <c r="PMA4" s="66"/>
      <c r="PMB4" s="66"/>
      <c r="PMC4" s="66"/>
      <c r="PMD4" s="66"/>
      <c r="PME4" s="272"/>
      <c r="PMF4" s="272"/>
      <c r="PMG4" s="273"/>
      <c r="PMH4" s="274"/>
      <c r="PMI4" s="275"/>
      <c r="PMJ4" s="276"/>
      <c r="PMK4" s="277"/>
      <c r="PML4" s="272"/>
      <c r="PMM4" s="277"/>
      <c r="PMN4" s="272"/>
      <c r="PMO4" s="272"/>
      <c r="PMP4" s="66"/>
      <c r="PMQ4" s="278"/>
      <c r="PMR4" s="278"/>
      <c r="PMS4" s="270"/>
      <c r="PMT4" s="270"/>
      <c r="PMU4" s="270"/>
      <c r="PMV4" s="270"/>
      <c r="PMW4" s="270"/>
      <c r="PMX4" s="66"/>
      <c r="PMY4" s="66"/>
      <c r="PMZ4" s="270"/>
      <c r="PNA4" s="66"/>
      <c r="PNB4" s="278"/>
      <c r="PNC4" s="270"/>
      <c r="PND4" s="66"/>
      <c r="PNE4" s="66"/>
      <c r="PNF4" s="66"/>
      <c r="PNG4" s="270"/>
      <c r="PNH4" s="270"/>
      <c r="PNI4" s="270"/>
      <c r="PNJ4" s="66"/>
      <c r="PNK4" s="270"/>
      <c r="PNL4" s="270"/>
      <c r="PNM4" s="66"/>
      <c r="PNN4" s="270"/>
      <c r="PNO4" s="270"/>
      <c r="PNP4" s="270"/>
      <c r="PNQ4" s="270"/>
      <c r="PNR4" s="270"/>
      <c r="PNS4" s="270"/>
      <c r="PNT4" s="66"/>
      <c r="PNU4" s="271"/>
      <c r="PNV4" s="271"/>
      <c r="PNW4" s="66"/>
      <c r="PNX4" s="66"/>
      <c r="PNY4" s="66"/>
      <c r="PNZ4" s="66"/>
      <c r="POA4" s="272"/>
      <c r="POB4" s="272"/>
      <c r="POC4" s="273"/>
      <c r="POD4" s="274"/>
      <c r="POE4" s="275"/>
      <c r="POF4" s="276"/>
      <c r="POG4" s="277"/>
      <c r="POH4" s="272"/>
      <c r="POI4" s="277"/>
      <c r="POJ4" s="272"/>
      <c r="POK4" s="272"/>
      <c r="POL4" s="66"/>
      <c r="POM4" s="278"/>
      <c r="PON4" s="278"/>
      <c r="POO4" s="270"/>
      <c r="POP4" s="270"/>
      <c r="POQ4" s="270"/>
      <c r="POR4" s="270"/>
      <c r="POS4" s="270"/>
      <c r="POT4" s="66"/>
      <c r="POU4" s="66"/>
      <c r="POV4" s="270"/>
      <c r="POW4" s="66"/>
      <c r="POX4" s="278"/>
      <c r="POY4" s="270"/>
      <c r="POZ4" s="66"/>
      <c r="PPA4" s="66"/>
      <c r="PPB4" s="66"/>
      <c r="PPC4" s="270"/>
      <c r="PPD4" s="270"/>
      <c r="PPE4" s="270"/>
      <c r="PPF4" s="66"/>
      <c r="PPG4" s="270"/>
      <c r="PPH4" s="270"/>
      <c r="PPI4" s="66"/>
      <c r="PPJ4" s="270"/>
      <c r="PPK4" s="270"/>
      <c r="PPL4" s="270"/>
      <c r="PPM4" s="270"/>
      <c r="PPN4" s="270"/>
      <c r="PPO4" s="270"/>
      <c r="PPP4" s="66"/>
      <c r="PPQ4" s="271"/>
      <c r="PPR4" s="271"/>
      <c r="PPS4" s="66"/>
      <c r="PPT4" s="66"/>
      <c r="PPU4" s="66"/>
      <c r="PPV4" s="66"/>
      <c r="PPW4" s="272"/>
      <c r="PPX4" s="272"/>
      <c r="PPY4" s="273"/>
      <c r="PPZ4" s="274"/>
      <c r="PQA4" s="275"/>
      <c r="PQB4" s="276"/>
      <c r="PQC4" s="277"/>
      <c r="PQD4" s="272"/>
      <c r="PQE4" s="277"/>
      <c r="PQF4" s="272"/>
      <c r="PQG4" s="272"/>
      <c r="PQH4" s="66"/>
      <c r="PQI4" s="278"/>
      <c r="PQJ4" s="278"/>
      <c r="PQK4" s="270"/>
      <c r="PQL4" s="270"/>
      <c r="PQM4" s="270"/>
      <c r="PQN4" s="270"/>
      <c r="PQO4" s="270"/>
      <c r="PQP4" s="66"/>
      <c r="PQQ4" s="66"/>
      <c r="PQR4" s="270"/>
      <c r="PQS4" s="66"/>
      <c r="PQT4" s="278"/>
      <c r="PQU4" s="270"/>
      <c r="PQV4" s="66"/>
      <c r="PQW4" s="66"/>
      <c r="PQX4" s="66"/>
      <c r="PQY4" s="270"/>
      <c r="PQZ4" s="270"/>
      <c r="PRA4" s="270"/>
      <c r="PRB4" s="66"/>
      <c r="PRC4" s="270"/>
      <c r="PRD4" s="270"/>
      <c r="PRE4" s="66"/>
      <c r="PRF4" s="270"/>
      <c r="PRG4" s="270"/>
      <c r="PRH4" s="270"/>
      <c r="PRI4" s="270"/>
      <c r="PRJ4" s="270"/>
      <c r="PRK4" s="270"/>
      <c r="PRL4" s="66"/>
      <c r="PRM4" s="271"/>
      <c r="PRN4" s="271"/>
      <c r="PRO4" s="66"/>
      <c r="PRP4" s="66"/>
      <c r="PRQ4" s="66"/>
      <c r="PRR4" s="66"/>
      <c r="PRS4" s="272"/>
      <c r="PRT4" s="272"/>
      <c r="PRU4" s="273"/>
      <c r="PRV4" s="274"/>
      <c r="PRW4" s="275"/>
      <c r="PRX4" s="276"/>
      <c r="PRY4" s="277"/>
      <c r="PRZ4" s="272"/>
      <c r="PSA4" s="277"/>
      <c r="PSB4" s="272"/>
      <c r="PSC4" s="272"/>
      <c r="PSD4" s="66"/>
      <c r="PSE4" s="278"/>
      <c r="PSF4" s="278"/>
      <c r="PSG4" s="270"/>
      <c r="PSH4" s="270"/>
      <c r="PSI4" s="270"/>
      <c r="PSJ4" s="270"/>
      <c r="PSK4" s="270"/>
      <c r="PSL4" s="66"/>
      <c r="PSM4" s="66"/>
      <c r="PSN4" s="270"/>
      <c r="PSO4" s="66"/>
      <c r="PSP4" s="278"/>
      <c r="PSQ4" s="270"/>
      <c r="PSR4" s="66"/>
      <c r="PSS4" s="66"/>
      <c r="PST4" s="66"/>
      <c r="PSU4" s="270"/>
      <c r="PSV4" s="270"/>
      <c r="PSW4" s="270"/>
      <c r="PSX4" s="66"/>
      <c r="PSY4" s="270"/>
      <c r="PSZ4" s="270"/>
      <c r="PTA4" s="66"/>
      <c r="PTB4" s="270"/>
      <c r="PTC4" s="270"/>
      <c r="PTD4" s="270"/>
      <c r="PTE4" s="270"/>
      <c r="PTF4" s="270"/>
      <c r="PTG4" s="270"/>
      <c r="PTH4" s="66"/>
      <c r="PTI4" s="271"/>
      <c r="PTJ4" s="271"/>
      <c r="PTK4" s="66"/>
      <c r="PTL4" s="66"/>
      <c r="PTM4" s="66"/>
      <c r="PTN4" s="66"/>
      <c r="PTO4" s="272"/>
      <c r="PTP4" s="272"/>
      <c r="PTQ4" s="273"/>
      <c r="PTR4" s="274"/>
      <c r="PTS4" s="275"/>
      <c r="PTT4" s="276"/>
      <c r="PTU4" s="277"/>
      <c r="PTV4" s="272"/>
      <c r="PTW4" s="277"/>
      <c r="PTX4" s="272"/>
      <c r="PTY4" s="272"/>
      <c r="PTZ4" s="66"/>
      <c r="PUA4" s="278"/>
      <c r="PUB4" s="278"/>
      <c r="PUC4" s="270"/>
      <c r="PUD4" s="270"/>
      <c r="PUE4" s="270"/>
      <c r="PUF4" s="270"/>
      <c r="PUG4" s="270"/>
      <c r="PUH4" s="66"/>
      <c r="PUI4" s="66"/>
      <c r="PUJ4" s="270"/>
      <c r="PUK4" s="66"/>
      <c r="PUL4" s="278"/>
      <c r="PUM4" s="270"/>
      <c r="PUN4" s="66"/>
      <c r="PUO4" s="66"/>
      <c r="PUP4" s="66"/>
      <c r="PUQ4" s="270"/>
      <c r="PUR4" s="270"/>
      <c r="PUS4" s="270"/>
      <c r="PUT4" s="66"/>
      <c r="PUU4" s="270"/>
      <c r="PUV4" s="270"/>
      <c r="PUW4" s="66"/>
      <c r="PUX4" s="270"/>
      <c r="PUY4" s="270"/>
      <c r="PUZ4" s="270"/>
      <c r="PVA4" s="270"/>
      <c r="PVB4" s="270"/>
      <c r="PVC4" s="270"/>
      <c r="PVD4" s="66"/>
      <c r="PVE4" s="271"/>
      <c r="PVF4" s="271"/>
      <c r="PVG4" s="66"/>
      <c r="PVH4" s="66"/>
      <c r="PVI4" s="66"/>
      <c r="PVJ4" s="66"/>
      <c r="PVK4" s="272"/>
      <c r="PVL4" s="272"/>
      <c r="PVM4" s="273"/>
      <c r="PVN4" s="274"/>
      <c r="PVO4" s="275"/>
      <c r="PVP4" s="276"/>
      <c r="PVQ4" s="277"/>
      <c r="PVR4" s="272"/>
      <c r="PVS4" s="277"/>
      <c r="PVT4" s="272"/>
      <c r="PVU4" s="272"/>
      <c r="PVV4" s="66"/>
      <c r="PVW4" s="278"/>
      <c r="PVX4" s="278"/>
      <c r="PVY4" s="270"/>
      <c r="PVZ4" s="270"/>
      <c r="PWA4" s="270"/>
      <c r="PWB4" s="270"/>
      <c r="PWC4" s="270"/>
      <c r="PWD4" s="66"/>
      <c r="PWE4" s="66"/>
      <c r="PWF4" s="270"/>
      <c r="PWG4" s="66"/>
      <c r="PWH4" s="278"/>
      <c r="PWI4" s="270"/>
      <c r="PWJ4" s="66"/>
      <c r="PWK4" s="66"/>
      <c r="PWL4" s="66"/>
      <c r="PWM4" s="270"/>
      <c r="PWN4" s="270"/>
      <c r="PWO4" s="270"/>
      <c r="PWP4" s="66"/>
      <c r="PWQ4" s="270"/>
      <c r="PWR4" s="270"/>
      <c r="PWS4" s="66"/>
      <c r="PWT4" s="270"/>
      <c r="PWU4" s="270"/>
      <c r="PWV4" s="270"/>
      <c r="PWW4" s="270"/>
      <c r="PWX4" s="270"/>
      <c r="PWY4" s="270"/>
      <c r="PWZ4" s="66"/>
      <c r="PXA4" s="271"/>
      <c r="PXB4" s="271"/>
      <c r="PXC4" s="66"/>
      <c r="PXD4" s="66"/>
      <c r="PXE4" s="66"/>
      <c r="PXF4" s="66"/>
      <c r="PXG4" s="272"/>
      <c r="PXH4" s="272"/>
      <c r="PXI4" s="273"/>
      <c r="PXJ4" s="274"/>
      <c r="PXK4" s="275"/>
      <c r="PXL4" s="276"/>
      <c r="PXM4" s="277"/>
      <c r="PXN4" s="272"/>
      <c r="PXO4" s="277"/>
      <c r="PXP4" s="272"/>
      <c r="PXQ4" s="272"/>
      <c r="PXR4" s="66"/>
      <c r="PXS4" s="278"/>
      <c r="PXT4" s="278"/>
      <c r="PXU4" s="270"/>
      <c r="PXV4" s="270"/>
      <c r="PXW4" s="270"/>
      <c r="PXX4" s="270"/>
      <c r="PXY4" s="270"/>
      <c r="PXZ4" s="66"/>
      <c r="PYA4" s="66"/>
      <c r="PYB4" s="270"/>
      <c r="PYC4" s="66"/>
      <c r="PYD4" s="278"/>
      <c r="PYE4" s="270"/>
      <c r="PYF4" s="66"/>
      <c r="PYG4" s="66"/>
      <c r="PYH4" s="66"/>
      <c r="PYI4" s="270"/>
      <c r="PYJ4" s="270"/>
      <c r="PYK4" s="270"/>
      <c r="PYL4" s="66"/>
      <c r="PYM4" s="270"/>
      <c r="PYN4" s="270"/>
      <c r="PYO4" s="66"/>
      <c r="PYP4" s="270"/>
      <c r="PYQ4" s="270"/>
      <c r="PYR4" s="270"/>
      <c r="PYS4" s="270"/>
      <c r="PYT4" s="270"/>
      <c r="PYU4" s="270"/>
      <c r="PYV4" s="66"/>
      <c r="PYW4" s="271"/>
      <c r="PYX4" s="271"/>
      <c r="PYY4" s="66"/>
      <c r="PYZ4" s="66"/>
      <c r="PZA4" s="66"/>
      <c r="PZB4" s="66"/>
      <c r="PZC4" s="272"/>
      <c r="PZD4" s="272"/>
      <c r="PZE4" s="273"/>
      <c r="PZF4" s="274"/>
      <c r="PZG4" s="275"/>
      <c r="PZH4" s="276"/>
      <c r="PZI4" s="277"/>
      <c r="PZJ4" s="272"/>
      <c r="PZK4" s="277"/>
      <c r="PZL4" s="272"/>
      <c r="PZM4" s="272"/>
      <c r="PZN4" s="66"/>
      <c r="PZO4" s="278"/>
      <c r="PZP4" s="278"/>
      <c r="PZQ4" s="270"/>
      <c r="PZR4" s="270"/>
      <c r="PZS4" s="270"/>
      <c r="PZT4" s="270"/>
      <c r="PZU4" s="270"/>
      <c r="PZV4" s="66"/>
      <c r="PZW4" s="66"/>
      <c r="PZX4" s="270"/>
      <c r="PZY4" s="66"/>
      <c r="PZZ4" s="278"/>
      <c r="QAA4" s="270"/>
      <c r="QAB4" s="66"/>
      <c r="QAC4" s="66"/>
      <c r="QAD4" s="66"/>
      <c r="QAE4" s="270"/>
      <c r="QAF4" s="270"/>
      <c r="QAG4" s="270"/>
      <c r="QAH4" s="66"/>
      <c r="QAI4" s="270"/>
      <c r="QAJ4" s="270"/>
      <c r="QAK4" s="66"/>
      <c r="QAL4" s="270"/>
      <c r="QAM4" s="270"/>
      <c r="QAN4" s="270"/>
      <c r="QAO4" s="270"/>
      <c r="QAP4" s="270"/>
      <c r="QAQ4" s="270"/>
      <c r="QAR4" s="66"/>
      <c r="QAS4" s="271"/>
      <c r="QAT4" s="271"/>
      <c r="QAU4" s="66"/>
      <c r="QAV4" s="66"/>
      <c r="QAW4" s="66"/>
      <c r="QAX4" s="66"/>
      <c r="QAY4" s="272"/>
      <c r="QAZ4" s="272"/>
      <c r="QBA4" s="273"/>
      <c r="QBB4" s="274"/>
      <c r="QBC4" s="275"/>
      <c r="QBD4" s="276"/>
      <c r="QBE4" s="277"/>
      <c r="QBF4" s="272"/>
      <c r="QBG4" s="277"/>
      <c r="QBH4" s="272"/>
      <c r="QBI4" s="272"/>
      <c r="QBJ4" s="66"/>
      <c r="QBK4" s="278"/>
      <c r="QBL4" s="278"/>
      <c r="QBM4" s="270"/>
      <c r="QBN4" s="270"/>
      <c r="QBO4" s="270"/>
      <c r="QBP4" s="270"/>
      <c r="QBQ4" s="270"/>
      <c r="QBR4" s="66"/>
      <c r="QBS4" s="66"/>
      <c r="QBT4" s="270"/>
      <c r="QBU4" s="66"/>
      <c r="QBV4" s="278"/>
      <c r="QBW4" s="270"/>
      <c r="QBX4" s="66"/>
      <c r="QBY4" s="66"/>
      <c r="QBZ4" s="66"/>
      <c r="QCA4" s="270"/>
      <c r="QCB4" s="270"/>
      <c r="QCC4" s="270"/>
      <c r="QCD4" s="66"/>
      <c r="QCE4" s="270"/>
      <c r="QCF4" s="270"/>
      <c r="QCG4" s="66"/>
      <c r="QCH4" s="270"/>
      <c r="QCI4" s="270"/>
      <c r="QCJ4" s="270"/>
      <c r="QCK4" s="270"/>
      <c r="QCL4" s="270"/>
      <c r="QCM4" s="270"/>
      <c r="QCN4" s="66"/>
      <c r="QCO4" s="271"/>
      <c r="QCP4" s="271"/>
      <c r="QCQ4" s="66"/>
      <c r="QCR4" s="66"/>
      <c r="QCS4" s="66"/>
      <c r="QCT4" s="66"/>
      <c r="QCU4" s="272"/>
      <c r="QCV4" s="272"/>
      <c r="QCW4" s="273"/>
      <c r="QCX4" s="274"/>
      <c r="QCY4" s="275"/>
      <c r="QCZ4" s="276"/>
      <c r="QDA4" s="277"/>
      <c r="QDB4" s="272"/>
      <c r="QDC4" s="277"/>
      <c r="QDD4" s="272"/>
      <c r="QDE4" s="272"/>
      <c r="QDF4" s="66"/>
      <c r="QDG4" s="278"/>
      <c r="QDH4" s="278"/>
      <c r="QDI4" s="270"/>
      <c r="QDJ4" s="270"/>
      <c r="QDK4" s="270"/>
      <c r="QDL4" s="270"/>
      <c r="QDM4" s="270"/>
      <c r="QDN4" s="66"/>
      <c r="QDO4" s="66"/>
      <c r="QDP4" s="270"/>
      <c r="QDQ4" s="66"/>
      <c r="QDR4" s="278"/>
      <c r="QDS4" s="270"/>
      <c r="QDT4" s="66"/>
      <c r="QDU4" s="66"/>
      <c r="QDV4" s="66"/>
      <c r="QDW4" s="270"/>
      <c r="QDX4" s="270"/>
      <c r="QDY4" s="270"/>
      <c r="QDZ4" s="66"/>
      <c r="QEA4" s="270"/>
      <c r="QEB4" s="270"/>
      <c r="QEC4" s="66"/>
      <c r="QED4" s="270"/>
      <c r="QEE4" s="270"/>
      <c r="QEF4" s="270"/>
      <c r="QEG4" s="270"/>
      <c r="QEH4" s="270"/>
      <c r="QEI4" s="270"/>
      <c r="QEJ4" s="66"/>
      <c r="QEK4" s="271"/>
      <c r="QEL4" s="271"/>
      <c r="QEM4" s="66"/>
      <c r="QEN4" s="66"/>
      <c r="QEO4" s="66"/>
      <c r="QEP4" s="66"/>
      <c r="QEQ4" s="272"/>
      <c r="QER4" s="272"/>
      <c r="QES4" s="273"/>
      <c r="QET4" s="274"/>
      <c r="QEU4" s="275"/>
      <c r="QEV4" s="276"/>
      <c r="QEW4" s="277"/>
      <c r="QEX4" s="272"/>
      <c r="QEY4" s="277"/>
      <c r="QEZ4" s="272"/>
      <c r="QFA4" s="272"/>
      <c r="QFB4" s="66"/>
      <c r="QFC4" s="278"/>
      <c r="QFD4" s="278"/>
      <c r="QFE4" s="270"/>
      <c r="QFF4" s="270"/>
      <c r="QFG4" s="270"/>
      <c r="QFH4" s="270"/>
      <c r="QFI4" s="270"/>
      <c r="QFJ4" s="66"/>
      <c r="QFK4" s="66"/>
      <c r="QFL4" s="270"/>
      <c r="QFM4" s="66"/>
      <c r="QFN4" s="278"/>
      <c r="QFO4" s="270"/>
      <c r="QFP4" s="66"/>
      <c r="QFQ4" s="66"/>
      <c r="QFR4" s="66"/>
      <c r="QFS4" s="270"/>
      <c r="QFT4" s="270"/>
      <c r="QFU4" s="270"/>
      <c r="QFV4" s="66"/>
      <c r="QFW4" s="270"/>
      <c r="QFX4" s="270"/>
      <c r="QFY4" s="66"/>
      <c r="QFZ4" s="270"/>
      <c r="QGA4" s="270"/>
      <c r="QGB4" s="270"/>
      <c r="QGC4" s="270"/>
      <c r="QGD4" s="270"/>
      <c r="QGE4" s="270"/>
      <c r="QGF4" s="66"/>
      <c r="QGG4" s="271"/>
      <c r="QGH4" s="271"/>
      <c r="QGI4" s="66"/>
      <c r="QGJ4" s="66"/>
      <c r="QGK4" s="66"/>
      <c r="QGL4" s="66"/>
      <c r="QGM4" s="272"/>
      <c r="QGN4" s="272"/>
      <c r="QGO4" s="273"/>
      <c r="QGP4" s="274"/>
      <c r="QGQ4" s="275"/>
      <c r="QGR4" s="276"/>
      <c r="QGS4" s="277"/>
      <c r="QGT4" s="272"/>
      <c r="QGU4" s="277"/>
      <c r="QGV4" s="272"/>
      <c r="QGW4" s="272"/>
      <c r="QGX4" s="66"/>
      <c r="QGY4" s="278"/>
      <c r="QGZ4" s="278"/>
      <c r="QHA4" s="270"/>
      <c r="QHB4" s="270"/>
      <c r="QHC4" s="270"/>
      <c r="QHD4" s="270"/>
      <c r="QHE4" s="270"/>
      <c r="QHF4" s="66"/>
      <c r="QHG4" s="66"/>
      <c r="QHH4" s="270"/>
      <c r="QHI4" s="66"/>
      <c r="QHJ4" s="278"/>
      <c r="QHK4" s="270"/>
      <c r="QHL4" s="66"/>
      <c r="QHM4" s="66"/>
      <c r="QHN4" s="66"/>
      <c r="QHO4" s="270"/>
      <c r="QHP4" s="270"/>
      <c r="QHQ4" s="270"/>
      <c r="QHR4" s="66"/>
      <c r="QHS4" s="270"/>
      <c r="QHT4" s="270"/>
      <c r="QHU4" s="66"/>
      <c r="QHV4" s="270"/>
      <c r="QHW4" s="270"/>
      <c r="QHX4" s="270"/>
      <c r="QHY4" s="270"/>
      <c r="QHZ4" s="270"/>
      <c r="QIA4" s="270"/>
      <c r="QIB4" s="66"/>
      <c r="QIC4" s="271"/>
      <c r="QID4" s="271"/>
      <c r="QIE4" s="66"/>
      <c r="QIF4" s="66"/>
      <c r="QIG4" s="66"/>
      <c r="QIH4" s="66"/>
      <c r="QII4" s="272"/>
      <c r="QIJ4" s="272"/>
      <c r="QIK4" s="273"/>
      <c r="QIL4" s="274"/>
      <c r="QIM4" s="275"/>
      <c r="QIN4" s="276"/>
      <c r="QIO4" s="277"/>
      <c r="QIP4" s="272"/>
      <c r="QIQ4" s="277"/>
      <c r="QIR4" s="272"/>
      <c r="QIS4" s="272"/>
      <c r="QIT4" s="66"/>
      <c r="QIU4" s="278"/>
      <c r="QIV4" s="278"/>
      <c r="QIW4" s="270"/>
      <c r="QIX4" s="270"/>
      <c r="QIY4" s="270"/>
      <c r="QIZ4" s="270"/>
      <c r="QJA4" s="270"/>
      <c r="QJB4" s="66"/>
      <c r="QJC4" s="66"/>
      <c r="QJD4" s="270"/>
      <c r="QJE4" s="66"/>
      <c r="QJF4" s="278"/>
      <c r="QJG4" s="270"/>
      <c r="QJH4" s="66"/>
      <c r="QJI4" s="66"/>
      <c r="QJJ4" s="66"/>
      <c r="QJK4" s="270"/>
      <c r="QJL4" s="270"/>
      <c r="QJM4" s="270"/>
      <c r="QJN4" s="66"/>
      <c r="QJO4" s="270"/>
      <c r="QJP4" s="270"/>
      <c r="QJQ4" s="66"/>
      <c r="QJR4" s="270"/>
      <c r="QJS4" s="270"/>
      <c r="QJT4" s="270"/>
      <c r="QJU4" s="270"/>
      <c r="QJV4" s="270"/>
      <c r="QJW4" s="270"/>
      <c r="QJX4" s="66"/>
      <c r="QJY4" s="271"/>
      <c r="QJZ4" s="271"/>
      <c r="QKA4" s="66"/>
      <c r="QKB4" s="66"/>
      <c r="QKC4" s="66"/>
      <c r="QKD4" s="66"/>
      <c r="QKE4" s="272"/>
      <c r="QKF4" s="272"/>
      <c r="QKG4" s="273"/>
      <c r="QKH4" s="274"/>
      <c r="QKI4" s="275"/>
      <c r="QKJ4" s="276"/>
      <c r="QKK4" s="277"/>
      <c r="QKL4" s="272"/>
      <c r="QKM4" s="277"/>
      <c r="QKN4" s="272"/>
      <c r="QKO4" s="272"/>
      <c r="QKP4" s="66"/>
      <c r="QKQ4" s="278"/>
      <c r="QKR4" s="278"/>
      <c r="QKS4" s="270"/>
      <c r="QKT4" s="270"/>
      <c r="QKU4" s="270"/>
      <c r="QKV4" s="270"/>
      <c r="QKW4" s="270"/>
      <c r="QKX4" s="66"/>
      <c r="QKY4" s="66"/>
      <c r="QKZ4" s="270"/>
      <c r="QLA4" s="66"/>
      <c r="QLB4" s="278"/>
      <c r="QLC4" s="270"/>
      <c r="QLD4" s="66"/>
      <c r="QLE4" s="66"/>
      <c r="QLF4" s="66"/>
      <c r="QLG4" s="270"/>
      <c r="QLH4" s="270"/>
      <c r="QLI4" s="270"/>
      <c r="QLJ4" s="66"/>
      <c r="QLK4" s="270"/>
      <c r="QLL4" s="270"/>
      <c r="QLM4" s="66"/>
      <c r="QLN4" s="270"/>
      <c r="QLO4" s="270"/>
      <c r="QLP4" s="270"/>
      <c r="QLQ4" s="270"/>
      <c r="QLR4" s="270"/>
      <c r="QLS4" s="270"/>
      <c r="QLT4" s="66"/>
      <c r="QLU4" s="271"/>
      <c r="QLV4" s="271"/>
      <c r="QLW4" s="66"/>
      <c r="QLX4" s="66"/>
      <c r="QLY4" s="66"/>
      <c r="QLZ4" s="66"/>
      <c r="QMA4" s="272"/>
      <c r="QMB4" s="272"/>
      <c r="QMC4" s="273"/>
      <c r="QMD4" s="274"/>
      <c r="QME4" s="275"/>
      <c r="QMF4" s="276"/>
      <c r="QMG4" s="277"/>
      <c r="QMH4" s="272"/>
      <c r="QMI4" s="277"/>
      <c r="QMJ4" s="272"/>
      <c r="QMK4" s="272"/>
      <c r="QML4" s="66"/>
      <c r="QMM4" s="278"/>
      <c r="QMN4" s="278"/>
      <c r="QMO4" s="270"/>
      <c r="QMP4" s="270"/>
      <c r="QMQ4" s="270"/>
      <c r="QMR4" s="270"/>
      <c r="QMS4" s="270"/>
      <c r="QMT4" s="66"/>
      <c r="QMU4" s="66"/>
      <c r="QMV4" s="270"/>
      <c r="QMW4" s="66"/>
      <c r="QMX4" s="278"/>
      <c r="QMY4" s="270"/>
      <c r="QMZ4" s="66"/>
      <c r="QNA4" s="66"/>
      <c r="QNB4" s="66"/>
      <c r="QNC4" s="270"/>
      <c r="QND4" s="270"/>
      <c r="QNE4" s="270"/>
      <c r="QNF4" s="66"/>
      <c r="QNG4" s="270"/>
      <c r="QNH4" s="270"/>
      <c r="QNI4" s="66"/>
      <c r="QNJ4" s="270"/>
      <c r="QNK4" s="270"/>
      <c r="QNL4" s="270"/>
      <c r="QNM4" s="270"/>
      <c r="QNN4" s="270"/>
      <c r="QNO4" s="270"/>
      <c r="QNP4" s="66"/>
      <c r="QNQ4" s="271"/>
      <c r="QNR4" s="271"/>
      <c r="QNS4" s="66"/>
      <c r="QNT4" s="66"/>
      <c r="QNU4" s="66"/>
      <c r="QNV4" s="66"/>
      <c r="QNW4" s="272"/>
      <c r="QNX4" s="272"/>
      <c r="QNY4" s="273"/>
      <c r="QNZ4" s="274"/>
      <c r="QOA4" s="275"/>
      <c r="QOB4" s="276"/>
      <c r="QOC4" s="277"/>
      <c r="QOD4" s="272"/>
      <c r="QOE4" s="277"/>
      <c r="QOF4" s="272"/>
      <c r="QOG4" s="272"/>
      <c r="QOH4" s="66"/>
      <c r="QOI4" s="278"/>
      <c r="QOJ4" s="278"/>
      <c r="QOK4" s="270"/>
      <c r="QOL4" s="270"/>
      <c r="QOM4" s="270"/>
      <c r="QON4" s="270"/>
      <c r="QOO4" s="270"/>
      <c r="QOP4" s="66"/>
      <c r="QOQ4" s="66"/>
      <c r="QOR4" s="270"/>
      <c r="QOS4" s="66"/>
      <c r="QOT4" s="278"/>
      <c r="QOU4" s="270"/>
      <c r="QOV4" s="66"/>
      <c r="QOW4" s="66"/>
      <c r="QOX4" s="66"/>
      <c r="QOY4" s="270"/>
      <c r="QOZ4" s="270"/>
      <c r="QPA4" s="270"/>
      <c r="QPB4" s="66"/>
      <c r="QPC4" s="270"/>
      <c r="QPD4" s="270"/>
      <c r="QPE4" s="66"/>
      <c r="QPF4" s="270"/>
      <c r="QPG4" s="270"/>
      <c r="QPH4" s="270"/>
      <c r="QPI4" s="270"/>
      <c r="QPJ4" s="270"/>
      <c r="QPK4" s="270"/>
      <c r="QPL4" s="66"/>
      <c r="QPM4" s="271"/>
      <c r="QPN4" s="271"/>
      <c r="QPO4" s="66"/>
      <c r="QPP4" s="66"/>
      <c r="QPQ4" s="66"/>
      <c r="QPR4" s="66"/>
      <c r="QPS4" s="272"/>
      <c r="QPT4" s="272"/>
      <c r="QPU4" s="273"/>
      <c r="QPV4" s="274"/>
      <c r="QPW4" s="275"/>
      <c r="QPX4" s="276"/>
      <c r="QPY4" s="277"/>
      <c r="QPZ4" s="272"/>
      <c r="QQA4" s="277"/>
      <c r="QQB4" s="272"/>
      <c r="QQC4" s="272"/>
      <c r="QQD4" s="66"/>
      <c r="QQE4" s="278"/>
      <c r="QQF4" s="278"/>
      <c r="QQG4" s="270"/>
      <c r="QQH4" s="270"/>
      <c r="QQI4" s="270"/>
      <c r="QQJ4" s="270"/>
      <c r="QQK4" s="270"/>
      <c r="QQL4" s="66"/>
      <c r="QQM4" s="66"/>
      <c r="QQN4" s="270"/>
      <c r="QQO4" s="66"/>
      <c r="QQP4" s="278"/>
      <c r="QQQ4" s="270"/>
      <c r="QQR4" s="66"/>
      <c r="QQS4" s="66"/>
      <c r="QQT4" s="66"/>
      <c r="QQU4" s="270"/>
      <c r="QQV4" s="270"/>
      <c r="QQW4" s="270"/>
      <c r="QQX4" s="66"/>
      <c r="QQY4" s="270"/>
      <c r="QQZ4" s="270"/>
      <c r="QRA4" s="66"/>
      <c r="QRB4" s="270"/>
      <c r="QRC4" s="270"/>
      <c r="QRD4" s="270"/>
      <c r="QRE4" s="270"/>
      <c r="QRF4" s="270"/>
      <c r="QRG4" s="270"/>
      <c r="QRH4" s="66"/>
      <c r="QRI4" s="271"/>
      <c r="QRJ4" s="271"/>
      <c r="QRK4" s="66"/>
      <c r="QRL4" s="66"/>
      <c r="QRM4" s="66"/>
      <c r="QRN4" s="66"/>
      <c r="QRO4" s="272"/>
      <c r="QRP4" s="272"/>
      <c r="QRQ4" s="273"/>
      <c r="QRR4" s="274"/>
      <c r="QRS4" s="275"/>
      <c r="QRT4" s="276"/>
      <c r="QRU4" s="277"/>
      <c r="QRV4" s="272"/>
      <c r="QRW4" s="277"/>
      <c r="QRX4" s="272"/>
      <c r="QRY4" s="272"/>
      <c r="QRZ4" s="66"/>
      <c r="QSA4" s="278"/>
      <c r="QSB4" s="278"/>
      <c r="QSC4" s="270"/>
      <c r="QSD4" s="270"/>
      <c r="QSE4" s="270"/>
      <c r="QSF4" s="270"/>
      <c r="QSG4" s="270"/>
      <c r="QSH4" s="66"/>
      <c r="QSI4" s="66"/>
      <c r="QSJ4" s="270"/>
      <c r="QSK4" s="66"/>
      <c r="QSL4" s="278"/>
      <c r="QSM4" s="270"/>
      <c r="QSN4" s="66"/>
      <c r="QSO4" s="66"/>
      <c r="QSP4" s="66"/>
      <c r="QSQ4" s="270"/>
      <c r="QSR4" s="270"/>
      <c r="QSS4" s="270"/>
      <c r="QST4" s="66"/>
      <c r="QSU4" s="270"/>
      <c r="QSV4" s="270"/>
      <c r="QSW4" s="66"/>
      <c r="QSX4" s="270"/>
      <c r="QSY4" s="270"/>
      <c r="QSZ4" s="270"/>
      <c r="QTA4" s="270"/>
      <c r="QTB4" s="270"/>
      <c r="QTC4" s="270"/>
      <c r="QTD4" s="66"/>
      <c r="QTE4" s="271"/>
      <c r="QTF4" s="271"/>
      <c r="QTG4" s="66"/>
      <c r="QTH4" s="66"/>
      <c r="QTI4" s="66"/>
      <c r="QTJ4" s="66"/>
      <c r="QTK4" s="272"/>
      <c r="QTL4" s="272"/>
      <c r="QTM4" s="273"/>
      <c r="QTN4" s="274"/>
      <c r="QTO4" s="275"/>
      <c r="QTP4" s="276"/>
      <c r="QTQ4" s="277"/>
      <c r="QTR4" s="272"/>
      <c r="QTS4" s="277"/>
      <c r="QTT4" s="272"/>
      <c r="QTU4" s="272"/>
      <c r="QTV4" s="66"/>
      <c r="QTW4" s="278"/>
      <c r="QTX4" s="278"/>
      <c r="QTY4" s="270"/>
      <c r="QTZ4" s="270"/>
      <c r="QUA4" s="270"/>
      <c r="QUB4" s="270"/>
      <c r="QUC4" s="270"/>
      <c r="QUD4" s="66"/>
      <c r="QUE4" s="66"/>
      <c r="QUF4" s="270"/>
      <c r="QUG4" s="66"/>
      <c r="QUH4" s="278"/>
      <c r="QUI4" s="270"/>
      <c r="QUJ4" s="66"/>
      <c r="QUK4" s="66"/>
      <c r="QUL4" s="66"/>
      <c r="QUM4" s="270"/>
      <c r="QUN4" s="270"/>
      <c r="QUO4" s="270"/>
      <c r="QUP4" s="66"/>
      <c r="QUQ4" s="270"/>
      <c r="QUR4" s="270"/>
      <c r="QUS4" s="66"/>
      <c r="QUT4" s="270"/>
      <c r="QUU4" s="270"/>
      <c r="QUV4" s="270"/>
      <c r="QUW4" s="270"/>
      <c r="QUX4" s="270"/>
      <c r="QUY4" s="270"/>
      <c r="QUZ4" s="66"/>
      <c r="QVA4" s="271"/>
      <c r="QVB4" s="271"/>
      <c r="QVC4" s="66"/>
      <c r="QVD4" s="66"/>
      <c r="QVE4" s="66"/>
      <c r="QVF4" s="66"/>
      <c r="QVG4" s="272"/>
      <c r="QVH4" s="272"/>
      <c r="QVI4" s="273"/>
      <c r="QVJ4" s="274"/>
      <c r="QVK4" s="275"/>
      <c r="QVL4" s="276"/>
      <c r="QVM4" s="277"/>
      <c r="QVN4" s="272"/>
      <c r="QVO4" s="277"/>
      <c r="QVP4" s="272"/>
      <c r="QVQ4" s="272"/>
      <c r="QVR4" s="66"/>
      <c r="QVS4" s="278"/>
      <c r="QVT4" s="278"/>
      <c r="QVU4" s="270"/>
      <c r="QVV4" s="270"/>
      <c r="QVW4" s="270"/>
      <c r="QVX4" s="270"/>
      <c r="QVY4" s="270"/>
      <c r="QVZ4" s="66"/>
      <c r="QWA4" s="66"/>
      <c r="QWB4" s="270"/>
      <c r="QWC4" s="66"/>
      <c r="QWD4" s="278"/>
      <c r="QWE4" s="270"/>
      <c r="QWF4" s="66"/>
      <c r="QWG4" s="66"/>
      <c r="QWH4" s="66"/>
      <c r="QWI4" s="270"/>
      <c r="QWJ4" s="270"/>
      <c r="QWK4" s="270"/>
      <c r="QWL4" s="66"/>
      <c r="QWM4" s="270"/>
      <c r="QWN4" s="270"/>
      <c r="QWO4" s="66"/>
      <c r="QWP4" s="270"/>
      <c r="QWQ4" s="270"/>
      <c r="QWR4" s="270"/>
      <c r="QWS4" s="270"/>
      <c r="QWT4" s="270"/>
      <c r="QWU4" s="270"/>
      <c r="QWV4" s="66"/>
      <c r="QWW4" s="271"/>
      <c r="QWX4" s="271"/>
      <c r="QWY4" s="66"/>
      <c r="QWZ4" s="66"/>
      <c r="QXA4" s="66"/>
      <c r="QXB4" s="66"/>
      <c r="QXC4" s="272"/>
      <c r="QXD4" s="272"/>
      <c r="QXE4" s="273"/>
      <c r="QXF4" s="274"/>
      <c r="QXG4" s="275"/>
      <c r="QXH4" s="276"/>
      <c r="QXI4" s="277"/>
      <c r="QXJ4" s="272"/>
      <c r="QXK4" s="277"/>
      <c r="QXL4" s="272"/>
      <c r="QXM4" s="272"/>
      <c r="QXN4" s="66"/>
      <c r="QXO4" s="278"/>
      <c r="QXP4" s="278"/>
      <c r="QXQ4" s="270"/>
      <c r="QXR4" s="270"/>
      <c r="QXS4" s="270"/>
      <c r="QXT4" s="270"/>
      <c r="QXU4" s="270"/>
      <c r="QXV4" s="66"/>
      <c r="QXW4" s="66"/>
      <c r="QXX4" s="270"/>
      <c r="QXY4" s="66"/>
      <c r="QXZ4" s="278"/>
      <c r="QYA4" s="270"/>
      <c r="QYB4" s="66"/>
      <c r="QYC4" s="66"/>
      <c r="QYD4" s="66"/>
      <c r="QYE4" s="270"/>
      <c r="QYF4" s="270"/>
      <c r="QYG4" s="270"/>
      <c r="QYH4" s="66"/>
      <c r="QYI4" s="270"/>
      <c r="QYJ4" s="270"/>
      <c r="QYK4" s="66"/>
      <c r="QYL4" s="270"/>
      <c r="QYM4" s="270"/>
      <c r="QYN4" s="270"/>
      <c r="QYO4" s="270"/>
      <c r="QYP4" s="270"/>
      <c r="QYQ4" s="270"/>
      <c r="QYR4" s="66"/>
      <c r="QYS4" s="271"/>
      <c r="QYT4" s="271"/>
      <c r="QYU4" s="66"/>
      <c r="QYV4" s="66"/>
      <c r="QYW4" s="66"/>
      <c r="QYX4" s="66"/>
      <c r="QYY4" s="272"/>
      <c r="QYZ4" s="272"/>
      <c r="QZA4" s="273"/>
      <c r="QZB4" s="274"/>
      <c r="QZC4" s="275"/>
      <c r="QZD4" s="276"/>
      <c r="QZE4" s="277"/>
      <c r="QZF4" s="272"/>
      <c r="QZG4" s="277"/>
      <c r="QZH4" s="272"/>
      <c r="QZI4" s="272"/>
      <c r="QZJ4" s="66"/>
      <c r="QZK4" s="278"/>
      <c r="QZL4" s="278"/>
      <c r="QZM4" s="270"/>
      <c r="QZN4" s="270"/>
      <c r="QZO4" s="270"/>
      <c r="QZP4" s="270"/>
      <c r="QZQ4" s="270"/>
      <c r="QZR4" s="66"/>
      <c r="QZS4" s="66"/>
      <c r="QZT4" s="270"/>
      <c r="QZU4" s="66"/>
      <c r="QZV4" s="278"/>
      <c r="QZW4" s="270"/>
      <c r="QZX4" s="66"/>
      <c r="QZY4" s="66"/>
      <c r="QZZ4" s="66"/>
      <c r="RAA4" s="270"/>
      <c r="RAB4" s="270"/>
      <c r="RAC4" s="270"/>
      <c r="RAD4" s="66"/>
      <c r="RAE4" s="270"/>
      <c r="RAF4" s="270"/>
      <c r="RAG4" s="66"/>
      <c r="RAH4" s="270"/>
      <c r="RAI4" s="270"/>
      <c r="RAJ4" s="270"/>
      <c r="RAK4" s="270"/>
      <c r="RAL4" s="270"/>
      <c r="RAM4" s="270"/>
      <c r="RAN4" s="66"/>
      <c r="RAO4" s="271"/>
      <c r="RAP4" s="271"/>
      <c r="RAQ4" s="66"/>
      <c r="RAR4" s="66"/>
      <c r="RAS4" s="66"/>
      <c r="RAT4" s="66"/>
      <c r="RAU4" s="272"/>
      <c r="RAV4" s="272"/>
      <c r="RAW4" s="273"/>
      <c r="RAX4" s="274"/>
      <c r="RAY4" s="275"/>
      <c r="RAZ4" s="276"/>
      <c r="RBA4" s="277"/>
      <c r="RBB4" s="272"/>
      <c r="RBC4" s="277"/>
      <c r="RBD4" s="272"/>
      <c r="RBE4" s="272"/>
      <c r="RBF4" s="66"/>
      <c r="RBG4" s="278"/>
      <c r="RBH4" s="278"/>
      <c r="RBI4" s="270"/>
      <c r="RBJ4" s="270"/>
      <c r="RBK4" s="270"/>
      <c r="RBL4" s="270"/>
      <c r="RBM4" s="270"/>
      <c r="RBN4" s="66"/>
      <c r="RBO4" s="66"/>
      <c r="RBP4" s="270"/>
      <c r="RBQ4" s="66"/>
      <c r="RBR4" s="278"/>
      <c r="RBS4" s="270"/>
      <c r="RBT4" s="66"/>
      <c r="RBU4" s="66"/>
      <c r="RBV4" s="66"/>
      <c r="RBW4" s="270"/>
      <c r="RBX4" s="270"/>
      <c r="RBY4" s="270"/>
      <c r="RBZ4" s="66"/>
      <c r="RCA4" s="270"/>
      <c r="RCB4" s="270"/>
      <c r="RCC4" s="66"/>
      <c r="RCD4" s="270"/>
      <c r="RCE4" s="270"/>
      <c r="RCF4" s="270"/>
      <c r="RCG4" s="270"/>
      <c r="RCH4" s="270"/>
      <c r="RCI4" s="270"/>
      <c r="RCJ4" s="66"/>
      <c r="RCK4" s="271"/>
      <c r="RCL4" s="271"/>
      <c r="RCM4" s="66"/>
      <c r="RCN4" s="66"/>
      <c r="RCO4" s="66"/>
      <c r="RCP4" s="66"/>
      <c r="RCQ4" s="272"/>
      <c r="RCR4" s="272"/>
      <c r="RCS4" s="273"/>
      <c r="RCT4" s="274"/>
      <c r="RCU4" s="275"/>
      <c r="RCV4" s="276"/>
      <c r="RCW4" s="277"/>
      <c r="RCX4" s="272"/>
      <c r="RCY4" s="277"/>
      <c r="RCZ4" s="272"/>
      <c r="RDA4" s="272"/>
      <c r="RDB4" s="66"/>
      <c r="RDC4" s="278"/>
      <c r="RDD4" s="278"/>
      <c r="RDE4" s="270"/>
      <c r="RDF4" s="270"/>
      <c r="RDG4" s="270"/>
      <c r="RDH4" s="270"/>
      <c r="RDI4" s="270"/>
      <c r="RDJ4" s="66"/>
      <c r="RDK4" s="66"/>
      <c r="RDL4" s="270"/>
      <c r="RDM4" s="66"/>
      <c r="RDN4" s="278"/>
      <c r="RDO4" s="270"/>
      <c r="RDP4" s="66"/>
      <c r="RDQ4" s="66"/>
      <c r="RDR4" s="66"/>
      <c r="RDS4" s="270"/>
      <c r="RDT4" s="270"/>
      <c r="RDU4" s="270"/>
      <c r="RDV4" s="66"/>
      <c r="RDW4" s="270"/>
      <c r="RDX4" s="270"/>
      <c r="RDY4" s="66"/>
      <c r="RDZ4" s="270"/>
      <c r="REA4" s="270"/>
      <c r="REB4" s="270"/>
      <c r="REC4" s="270"/>
      <c r="RED4" s="270"/>
      <c r="REE4" s="270"/>
      <c r="REF4" s="66"/>
      <c r="REG4" s="271"/>
      <c r="REH4" s="271"/>
      <c r="REI4" s="66"/>
      <c r="REJ4" s="66"/>
      <c r="REK4" s="66"/>
      <c r="REL4" s="66"/>
      <c r="REM4" s="272"/>
      <c r="REN4" s="272"/>
      <c r="REO4" s="273"/>
      <c r="REP4" s="274"/>
      <c r="REQ4" s="275"/>
      <c r="RER4" s="276"/>
      <c r="RES4" s="277"/>
      <c r="RET4" s="272"/>
      <c r="REU4" s="277"/>
      <c r="REV4" s="272"/>
      <c r="REW4" s="272"/>
      <c r="REX4" s="66"/>
      <c r="REY4" s="278"/>
      <c r="REZ4" s="278"/>
      <c r="RFA4" s="270"/>
      <c r="RFB4" s="270"/>
      <c r="RFC4" s="270"/>
      <c r="RFD4" s="270"/>
      <c r="RFE4" s="270"/>
      <c r="RFF4" s="66"/>
      <c r="RFG4" s="66"/>
      <c r="RFH4" s="270"/>
      <c r="RFI4" s="66"/>
      <c r="RFJ4" s="278"/>
      <c r="RFK4" s="270"/>
      <c r="RFL4" s="66"/>
      <c r="RFM4" s="66"/>
      <c r="RFN4" s="66"/>
      <c r="RFO4" s="270"/>
      <c r="RFP4" s="270"/>
      <c r="RFQ4" s="270"/>
      <c r="RFR4" s="66"/>
      <c r="RFS4" s="270"/>
      <c r="RFT4" s="270"/>
      <c r="RFU4" s="66"/>
      <c r="RFV4" s="270"/>
      <c r="RFW4" s="270"/>
      <c r="RFX4" s="270"/>
      <c r="RFY4" s="270"/>
      <c r="RFZ4" s="270"/>
      <c r="RGA4" s="270"/>
      <c r="RGB4" s="66"/>
      <c r="RGC4" s="271"/>
      <c r="RGD4" s="271"/>
      <c r="RGE4" s="66"/>
      <c r="RGF4" s="66"/>
      <c r="RGG4" s="66"/>
      <c r="RGH4" s="66"/>
      <c r="RGI4" s="272"/>
      <c r="RGJ4" s="272"/>
      <c r="RGK4" s="273"/>
      <c r="RGL4" s="274"/>
      <c r="RGM4" s="275"/>
      <c r="RGN4" s="276"/>
      <c r="RGO4" s="277"/>
      <c r="RGP4" s="272"/>
      <c r="RGQ4" s="277"/>
      <c r="RGR4" s="272"/>
      <c r="RGS4" s="272"/>
      <c r="RGT4" s="66"/>
      <c r="RGU4" s="278"/>
      <c r="RGV4" s="278"/>
      <c r="RGW4" s="270"/>
      <c r="RGX4" s="270"/>
      <c r="RGY4" s="270"/>
      <c r="RGZ4" s="270"/>
      <c r="RHA4" s="270"/>
      <c r="RHB4" s="66"/>
      <c r="RHC4" s="66"/>
      <c r="RHD4" s="270"/>
      <c r="RHE4" s="66"/>
      <c r="RHF4" s="278"/>
      <c r="RHG4" s="270"/>
      <c r="RHH4" s="66"/>
      <c r="RHI4" s="66"/>
      <c r="RHJ4" s="66"/>
      <c r="RHK4" s="270"/>
      <c r="RHL4" s="270"/>
      <c r="RHM4" s="270"/>
      <c r="RHN4" s="66"/>
      <c r="RHO4" s="270"/>
      <c r="RHP4" s="270"/>
      <c r="RHQ4" s="66"/>
      <c r="RHR4" s="270"/>
      <c r="RHS4" s="270"/>
      <c r="RHT4" s="270"/>
      <c r="RHU4" s="270"/>
      <c r="RHV4" s="270"/>
      <c r="RHW4" s="270"/>
      <c r="RHX4" s="66"/>
      <c r="RHY4" s="271"/>
      <c r="RHZ4" s="271"/>
      <c r="RIA4" s="66"/>
      <c r="RIB4" s="66"/>
      <c r="RIC4" s="66"/>
      <c r="RID4" s="66"/>
      <c r="RIE4" s="272"/>
      <c r="RIF4" s="272"/>
      <c r="RIG4" s="273"/>
      <c r="RIH4" s="274"/>
      <c r="RII4" s="275"/>
      <c r="RIJ4" s="276"/>
      <c r="RIK4" s="277"/>
      <c r="RIL4" s="272"/>
      <c r="RIM4" s="277"/>
      <c r="RIN4" s="272"/>
      <c r="RIO4" s="272"/>
      <c r="RIP4" s="66"/>
      <c r="RIQ4" s="278"/>
      <c r="RIR4" s="278"/>
      <c r="RIS4" s="270"/>
      <c r="RIT4" s="270"/>
      <c r="RIU4" s="270"/>
      <c r="RIV4" s="270"/>
      <c r="RIW4" s="270"/>
      <c r="RIX4" s="66"/>
      <c r="RIY4" s="66"/>
      <c r="RIZ4" s="270"/>
      <c r="RJA4" s="66"/>
      <c r="RJB4" s="278"/>
      <c r="RJC4" s="270"/>
      <c r="RJD4" s="66"/>
      <c r="RJE4" s="66"/>
      <c r="RJF4" s="66"/>
      <c r="RJG4" s="270"/>
      <c r="RJH4" s="270"/>
      <c r="RJI4" s="270"/>
      <c r="RJJ4" s="66"/>
      <c r="RJK4" s="270"/>
      <c r="RJL4" s="270"/>
      <c r="RJM4" s="66"/>
      <c r="RJN4" s="270"/>
      <c r="RJO4" s="270"/>
      <c r="RJP4" s="270"/>
      <c r="RJQ4" s="270"/>
      <c r="RJR4" s="270"/>
      <c r="RJS4" s="270"/>
      <c r="RJT4" s="66"/>
      <c r="RJU4" s="271"/>
      <c r="RJV4" s="271"/>
      <c r="RJW4" s="66"/>
      <c r="RJX4" s="66"/>
      <c r="RJY4" s="66"/>
      <c r="RJZ4" s="66"/>
      <c r="RKA4" s="272"/>
      <c r="RKB4" s="272"/>
      <c r="RKC4" s="273"/>
      <c r="RKD4" s="274"/>
      <c r="RKE4" s="275"/>
      <c r="RKF4" s="276"/>
      <c r="RKG4" s="277"/>
      <c r="RKH4" s="272"/>
      <c r="RKI4" s="277"/>
      <c r="RKJ4" s="272"/>
      <c r="RKK4" s="272"/>
      <c r="RKL4" s="66"/>
      <c r="RKM4" s="278"/>
      <c r="RKN4" s="278"/>
      <c r="RKO4" s="270"/>
      <c r="RKP4" s="270"/>
      <c r="RKQ4" s="270"/>
      <c r="RKR4" s="270"/>
      <c r="RKS4" s="270"/>
      <c r="RKT4" s="66"/>
      <c r="RKU4" s="66"/>
      <c r="RKV4" s="270"/>
      <c r="RKW4" s="66"/>
      <c r="RKX4" s="278"/>
      <c r="RKY4" s="270"/>
      <c r="RKZ4" s="66"/>
      <c r="RLA4" s="66"/>
      <c r="RLB4" s="66"/>
      <c r="RLC4" s="270"/>
      <c r="RLD4" s="270"/>
      <c r="RLE4" s="270"/>
      <c r="RLF4" s="66"/>
      <c r="RLG4" s="270"/>
      <c r="RLH4" s="270"/>
      <c r="RLI4" s="66"/>
      <c r="RLJ4" s="270"/>
      <c r="RLK4" s="270"/>
      <c r="RLL4" s="270"/>
      <c r="RLM4" s="270"/>
      <c r="RLN4" s="270"/>
      <c r="RLO4" s="270"/>
      <c r="RLP4" s="66"/>
      <c r="RLQ4" s="271"/>
      <c r="RLR4" s="271"/>
      <c r="RLS4" s="66"/>
      <c r="RLT4" s="66"/>
      <c r="RLU4" s="66"/>
      <c r="RLV4" s="66"/>
      <c r="RLW4" s="272"/>
      <c r="RLX4" s="272"/>
      <c r="RLY4" s="273"/>
      <c r="RLZ4" s="274"/>
      <c r="RMA4" s="275"/>
      <c r="RMB4" s="276"/>
      <c r="RMC4" s="277"/>
      <c r="RMD4" s="272"/>
      <c r="RME4" s="277"/>
      <c r="RMF4" s="272"/>
      <c r="RMG4" s="272"/>
      <c r="RMH4" s="66"/>
      <c r="RMI4" s="278"/>
      <c r="RMJ4" s="278"/>
      <c r="RMK4" s="270"/>
      <c r="RML4" s="270"/>
      <c r="RMM4" s="270"/>
      <c r="RMN4" s="270"/>
      <c r="RMO4" s="270"/>
      <c r="RMP4" s="66"/>
      <c r="RMQ4" s="66"/>
      <c r="RMR4" s="270"/>
      <c r="RMS4" s="66"/>
      <c r="RMT4" s="278"/>
      <c r="RMU4" s="270"/>
      <c r="RMV4" s="66"/>
      <c r="RMW4" s="66"/>
      <c r="RMX4" s="66"/>
      <c r="RMY4" s="270"/>
      <c r="RMZ4" s="270"/>
      <c r="RNA4" s="270"/>
      <c r="RNB4" s="66"/>
      <c r="RNC4" s="270"/>
      <c r="RND4" s="270"/>
      <c r="RNE4" s="66"/>
      <c r="RNF4" s="270"/>
      <c r="RNG4" s="270"/>
      <c r="RNH4" s="270"/>
      <c r="RNI4" s="270"/>
      <c r="RNJ4" s="270"/>
      <c r="RNK4" s="270"/>
      <c r="RNL4" s="66"/>
      <c r="RNM4" s="271"/>
      <c r="RNN4" s="271"/>
      <c r="RNO4" s="66"/>
      <c r="RNP4" s="66"/>
      <c r="RNQ4" s="66"/>
      <c r="RNR4" s="66"/>
      <c r="RNS4" s="272"/>
      <c r="RNT4" s="272"/>
      <c r="RNU4" s="273"/>
      <c r="RNV4" s="274"/>
      <c r="RNW4" s="275"/>
      <c r="RNX4" s="276"/>
      <c r="RNY4" s="277"/>
      <c r="RNZ4" s="272"/>
      <c r="ROA4" s="277"/>
      <c r="ROB4" s="272"/>
      <c r="ROC4" s="272"/>
      <c r="ROD4" s="66"/>
      <c r="ROE4" s="278"/>
      <c r="ROF4" s="278"/>
      <c r="ROG4" s="270"/>
      <c r="ROH4" s="270"/>
      <c r="ROI4" s="270"/>
      <c r="ROJ4" s="270"/>
      <c r="ROK4" s="270"/>
      <c r="ROL4" s="66"/>
      <c r="ROM4" s="66"/>
      <c r="RON4" s="270"/>
      <c r="ROO4" s="66"/>
      <c r="ROP4" s="278"/>
      <c r="ROQ4" s="270"/>
      <c r="ROR4" s="66"/>
      <c r="ROS4" s="66"/>
      <c r="ROT4" s="66"/>
      <c r="ROU4" s="270"/>
      <c r="ROV4" s="270"/>
      <c r="ROW4" s="270"/>
      <c r="ROX4" s="66"/>
      <c r="ROY4" s="270"/>
      <c r="ROZ4" s="270"/>
      <c r="RPA4" s="66"/>
      <c r="RPB4" s="270"/>
      <c r="RPC4" s="270"/>
      <c r="RPD4" s="270"/>
      <c r="RPE4" s="270"/>
      <c r="RPF4" s="270"/>
      <c r="RPG4" s="270"/>
      <c r="RPH4" s="66"/>
      <c r="RPI4" s="271"/>
      <c r="RPJ4" s="271"/>
      <c r="RPK4" s="66"/>
      <c r="RPL4" s="66"/>
      <c r="RPM4" s="66"/>
      <c r="RPN4" s="66"/>
      <c r="RPO4" s="272"/>
      <c r="RPP4" s="272"/>
      <c r="RPQ4" s="273"/>
      <c r="RPR4" s="274"/>
      <c r="RPS4" s="275"/>
      <c r="RPT4" s="276"/>
      <c r="RPU4" s="277"/>
      <c r="RPV4" s="272"/>
      <c r="RPW4" s="277"/>
      <c r="RPX4" s="272"/>
      <c r="RPY4" s="272"/>
      <c r="RPZ4" s="66"/>
      <c r="RQA4" s="278"/>
      <c r="RQB4" s="278"/>
      <c r="RQC4" s="270"/>
      <c r="RQD4" s="270"/>
      <c r="RQE4" s="270"/>
      <c r="RQF4" s="270"/>
      <c r="RQG4" s="270"/>
      <c r="RQH4" s="66"/>
      <c r="RQI4" s="66"/>
      <c r="RQJ4" s="270"/>
      <c r="RQK4" s="66"/>
      <c r="RQL4" s="278"/>
      <c r="RQM4" s="270"/>
      <c r="RQN4" s="66"/>
      <c r="RQO4" s="66"/>
      <c r="RQP4" s="66"/>
      <c r="RQQ4" s="270"/>
      <c r="RQR4" s="270"/>
      <c r="RQS4" s="270"/>
      <c r="RQT4" s="66"/>
      <c r="RQU4" s="270"/>
      <c r="RQV4" s="270"/>
      <c r="RQW4" s="66"/>
      <c r="RQX4" s="270"/>
      <c r="RQY4" s="270"/>
      <c r="RQZ4" s="270"/>
      <c r="RRA4" s="270"/>
      <c r="RRB4" s="270"/>
      <c r="RRC4" s="270"/>
      <c r="RRD4" s="66"/>
      <c r="RRE4" s="271"/>
      <c r="RRF4" s="271"/>
      <c r="RRG4" s="66"/>
      <c r="RRH4" s="66"/>
      <c r="RRI4" s="66"/>
      <c r="RRJ4" s="66"/>
      <c r="RRK4" s="272"/>
      <c r="RRL4" s="272"/>
      <c r="RRM4" s="273"/>
      <c r="RRN4" s="274"/>
      <c r="RRO4" s="275"/>
      <c r="RRP4" s="276"/>
      <c r="RRQ4" s="277"/>
      <c r="RRR4" s="272"/>
      <c r="RRS4" s="277"/>
      <c r="RRT4" s="272"/>
      <c r="RRU4" s="272"/>
      <c r="RRV4" s="66"/>
      <c r="RRW4" s="278"/>
      <c r="RRX4" s="278"/>
      <c r="RRY4" s="270"/>
      <c r="RRZ4" s="270"/>
      <c r="RSA4" s="270"/>
      <c r="RSB4" s="270"/>
      <c r="RSC4" s="270"/>
      <c r="RSD4" s="66"/>
      <c r="RSE4" s="66"/>
      <c r="RSF4" s="270"/>
      <c r="RSG4" s="66"/>
      <c r="RSH4" s="278"/>
      <c r="RSI4" s="270"/>
      <c r="RSJ4" s="66"/>
      <c r="RSK4" s="66"/>
      <c r="RSL4" s="66"/>
      <c r="RSM4" s="270"/>
      <c r="RSN4" s="270"/>
      <c r="RSO4" s="270"/>
      <c r="RSP4" s="66"/>
      <c r="RSQ4" s="270"/>
      <c r="RSR4" s="270"/>
      <c r="RSS4" s="66"/>
      <c r="RST4" s="270"/>
      <c r="RSU4" s="270"/>
      <c r="RSV4" s="270"/>
      <c r="RSW4" s="270"/>
      <c r="RSX4" s="270"/>
      <c r="RSY4" s="270"/>
      <c r="RSZ4" s="66"/>
      <c r="RTA4" s="271"/>
      <c r="RTB4" s="271"/>
      <c r="RTC4" s="66"/>
      <c r="RTD4" s="66"/>
      <c r="RTE4" s="66"/>
      <c r="RTF4" s="66"/>
      <c r="RTG4" s="272"/>
      <c r="RTH4" s="272"/>
      <c r="RTI4" s="273"/>
      <c r="RTJ4" s="274"/>
      <c r="RTK4" s="275"/>
      <c r="RTL4" s="276"/>
      <c r="RTM4" s="277"/>
      <c r="RTN4" s="272"/>
      <c r="RTO4" s="277"/>
      <c r="RTP4" s="272"/>
      <c r="RTQ4" s="272"/>
      <c r="RTR4" s="66"/>
      <c r="RTS4" s="278"/>
      <c r="RTT4" s="278"/>
      <c r="RTU4" s="270"/>
      <c r="RTV4" s="270"/>
      <c r="RTW4" s="270"/>
      <c r="RTX4" s="270"/>
      <c r="RTY4" s="270"/>
      <c r="RTZ4" s="66"/>
      <c r="RUA4" s="66"/>
      <c r="RUB4" s="270"/>
      <c r="RUC4" s="66"/>
      <c r="RUD4" s="278"/>
      <c r="RUE4" s="270"/>
      <c r="RUF4" s="66"/>
      <c r="RUG4" s="66"/>
      <c r="RUH4" s="66"/>
      <c r="RUI4" s="270"/>
      <c r="RUJ4" s="270"/>
      <c r="RUK4" s="270"/>
      <c r="RUL4" s="66"/>
      <c r="RUM4" s="270"/>
      <c r="RUN4" s="270"/>
      <c r="RUO4" s="66"/>
      <c r="RUP4" s="270"/>
      <c r="RUQ4" s="270"/>
      <c r="RUR4" s="270"/>
      <c r="RUS4" s="270"/>
      <c r="RUT4" s="270"/>
      <c r="RUU4" s="270"/>
      <c r="RUV4" s="66"/>
      <c r="RUW4" s="271"/>
      <c r="RUX4" s="271"/>
      <c r="RUY4" s="66"/>
      <c r="RUZ4" s="66"/>
      <c r="RVA4" s="66"/>
      <c r="RVB4" s="66"/>
      <c r="RVC4" s="272"/>
      <c r="RVD4" s="272"/>
      <c r="RVE4" s="273"/>
      <c r="RVF4" s="274"/>
      <c r="RVG4" s="275"/>
      <c r="RVH4" s="276"/>
      <c r="RVI4" s="277"/>
      <c r="RVJ4" s="272"/>
      <c r="RVK4" s="277"/>
      <c r="RVL4" s="272"/>
      <c r="RVM4" s="272"/>
      <c r="RVN4" s="66"/>
      <c r="RVO4" s="278"/>
      <c r="RVP4" s="278"/>
      <c r="RVQ4" s="270"/>
      <c r="RVR4" s="270"/>
      <c r="RVS4" s="270"/>
      <c r="RVT4" s="270"/>
      <c r="RVU4" s="270"/>
      <c r="RVV4" s="66"/>
      <c r="RVW4" s="66"/>
      <c r="RVX4" s="270"/>
      <c r="RVY4" s="66"/>
      <c r="RVZ4" s="278"/>
      <c r="RWA4" s="270"/>
      <c r="RWB4" s="66"/>
      <c r="RWC4" s="66"/>
      <c r="RWD4" s="66"/>
      <c r="RWE4" s="270"/>
      <c r="RWF4" s="270"/>
      <c r="RWG4" s="270"/>
      <c r="RWH4" s="66"/>
      <c r="RWI4" s="270"/>
      <c r="RWJ4" s="270"/>
      <c r="RWK4" s="66"/>
      <c r="RWL4" s="270"/>
      <c r="RWM4" s="270"/>
      <c r="RWN4" s="270"/>
      <c r="RWO4" s="270"/>
      <c r="RWP4" s="270"/>
      <c r="RWQ4" s="270"/>
      <c r="RWR4" s="66"/>
      <c r="RWS4" s="271"/>
      <c r="RWT4" s="271"/>
      <c r="RWU4" s="66"/>
      <c r="RWV4" s="66"/>
      <c r="RWW4" s="66"/>
      <c r="RWX4" s="66"/>
      <c r="RWY4" s="272"/>
      <c r="RWZ4" s="272"/>
      <c r="RXA4" s="273"/>
      <c r="RXB4" s="274"/>
      <c r="RXC4" s="275"/>
      <c r="RXD4" s="276"/>
      <c r="RXE4" s="277"/>
      <c r="RXF4" s="272"/>
      <c r="RXG4" s="277"/>
      <c r="RXH4" s="272"/>
      <c r="RXI4" s="272"/>
      <c r="RXJ4" s="66"/>
      <c r="RXK4" s="278"/>
      <c r="RXL4" s="278"/>
      <c r="RXM4" s="270"/>
      <c r="RXN4" s="270"/>
      <c r="RXO4" s="270"/>
      <c r="RXP4" s="270"/>
      <c r="RXQ4" s="270"/>
      <c r="RXR4" s="66"/>
      <c r="RXS4" s="66"/>
      <c r="RXT4" s="270"/>
      <c r="RXU4" s="66"/>
      <c r="RXV4" s="278"/>
      <c r="RXW4" s="270"/>
      <c r="RXX4" s="66"/>
      <c r="RXY4" s="66"/>
      <c r="RXZ4" s="66"/>
      <c r="RYA4" s="270"/>
      <c r="RYB4" s="270"/>
      <c r="RYC4" s="270"/>
      <c r="RYD4" s="66"/>
      <c r="RYE4" s="270"/>
      <c r="RYF4" s="270"/>
      <c r="RYG4" s="66"/>
      <c r="RYH4" s="270"/>
      <c r="RYI4" s="270"/>
      <c r="RYJ4" s="270"/>
      <c r="RYK4" s="270"/>
      <c r="RYL4" s="270"/>
      <c r="RYM4" s="270"/>
      <c r="RYN4" s="66"/>
      <c r="RYO4" s="271"/>
      <c r="RYP4" s="271"/>
      <c r="RYQ4" s="66"/>
      <c r="RYR4" s="66"/>
      <c r="RYS4" s="66"/>
      <c r="RYT4" s="66"/>
      <c r="RYU4" s="272"/>
      <c r="RYV4" s="272"/>
      <c r="RYW4" s="273"/>
      <c r="RYX4" s="274"/>
      <c r="RYY4" s="275"/>
      <c r="RYZ4" s="276"/>
      <c r="RZA4" s="277"/>
      <c r="RZB4" s="272"/>
      <c r="RZC4" s="277"/>
      <c r="RZD4" s="272"/>
      <c r="RZE4" s="272"/>
      <c r="RZF4" s="66"/>
      <c r="RZG4" s="278"/>
      <c r="RZH4" s="278"/>
      <c r="RZI4" s="270"/>
      <c r="RZJ4" s="270"/>
      <c r="RZK4" s="270"/>
      <c r="RZL4" s="270"/>
      <c r="RZM4" s="270"/>
      <c r="RZN4" s="66"/>
      <c r="RZO4" s="66"/>
      <c r="RZP4" s="270"/>
      <c r="RZQ4" s="66"/>
      <c r="RZR4" s="278"/>
      <c r="RZS4" s="270"/>
      <c r="RZT4" s="66"/>
      <c r="RZU4" s="66"/>
      <c r="RZV4" s="66"/>
      <c r="RZW4" s="270"/>
      <c r="RZX4" s="270"/>
      <c r="RZY4" s="270"/>
      <c r="RZZ4" s="66"/>
      <c r="SAA4" s="270"/>
      <c r="SAB4" s="270"/>
      <c r="SAC4" s="66"/>
      <c r="SAD4" s="270"/>
      <c r="SAE4" s="270"/>
      <c r="SAF4" s="270"/>
      <c r="SAG4" s="270"/>
      <c r="SAH4" s="270"/>
      <c r="SAI4" s="270"/>
      <c r="SAJ4" s="66"/>
      <c r="SAK4" s="271"/>
      <c r="SAL4" s="271"/>
      <c r="SAM4" s="66"/>
      <c r="SAN4" s="66"/>
      <c r="SAO4" s="66"/>
      <c r="SAP4" s="66"/>
      <c r="SAQ4" s="272"/>
      <c r="SAR4" s="272"/>
      <c r="SAS4" s="273"/>
      <c r="SAT4" s="274"/>
      <c r="SAU4" s="275"/>
      <c r="SAV4" s="276"/>
      <c r="SAW4" s="277"/>
      <c r="SAX4" s="272"/>
      <c r="SAY4" s="277"/>
      <c r="SAZ4" s="272"/>
      <c r="SBA4" s="272"/>
      <c r="SBB4" s="66"/>
      <c r="SBC4" s="278"/>
      <c r="SBD4" s="278"/>
      <c r="SBE4" s="270"/>
      <c r="SBF4" s="270"/>
      <c r="SBG4" s="270"/>
      <c r="SBH4" s="270"/>
      <c r="SBI4" s="270"/>
      <c r="SBJ4" s="66"/>
      <c r="SBK4" s="66"/>
      <c r="SBL4" s="270"/>
      <c r="SBM4" s="66"/>
      <c r="SBN4" s="278"/>
      <c r="SBO4" s="270"/>
      <c r="SBP4" s="66"/>
      <c r="SBQ4" s="66"/>
      <c r="SBR4" s="66"/>
      <c r="SBS4" s="270"/>
      <c r="SBT4" s="270"/>
      <c r="SBU4" s="270"/>
      <c r="SBV4" s="66"/>
      <c r="SBW4" s="270"/>
      <c r="SBX4" s="270"/>
      <c r="SBY4" s="66"/>
      <c r="SBZ4" s="270"/>
      <c r="SCA4" s="270"/>
      <c r="SCB4" s="270"/>
      <c r="SCC4" s="270"/>
      <c r="SCD4" s="270"/>
      <c r="SCE4" s="270"/>
      <c r="SCF4" s="66"/>
      <c r="SCG4" s="271"/>
      <c r="SCH4" s="271"/>
      <c r="SCI4" s="66"/>
      <c r="SCJ4" s="66"/>
      <c r="SCK4" s="66"/>
      <c r="SCL4" s="66"/>
      <c r="SCM4" s="272"/>
      <c r="SCN4" s="272"/>
      <c r="SCO4" s="273"/>
      <c r="SCP4" s="274"/>
      <c r="SCQ4" s="275"/>
      <c r="SCR4" s="276"/>
      <c r="SCS4" s="277"/>
      <c r="SCT4" s="272"/>
      <c r="SCU4" s="277"/>
      <c r="SCV4" s="272"/>
      <c r="SCW4" s="272"/>
      <c r="SCX4" s="66"/>
      <c r="SCY4" s="278"/>
      <c r="SCZ4" s="278"/>
      <c r="SDA4" s="270"/>
      <c r="SDB4" s="270"/>
      <c r="SDC4" s="270"/>
      <c r="SDD4" s="270"/>
      <c r="SDE4" s="270"/>
      <c r="SDF4" s="66"/>
      <c r="SDG4" s="66"/>
      <c r="SDH4" s="270"/>
      <c r="SDI4" s="66"/>
      <c r="SDJ4" s="278"/>
      <c r="SDK4" s="270"/>
      <c r="SDL4" s="66"/>
      <c r="SDM4" s="66"/>
      <c r="SDN4" s="66"/>
      <c r="SDO4" s="270"/>
      <c r="SDP4" s="270"/>
      <c r="SDQ4" s="270"/>
      <c r="SDR4" s="66"/>
      <c r="SDS4" s="270"/>
      <c r="SDT4" s="270"/>
      <c r="SDU4" s="66"/>
      <c r="SDV4" s="270"/>
      <c r="SDW4" s="270"/>
      <c r="SDX4" s="270"/>
      <c r="SDY4" s="270"/>
      <c r="SDZ4" s="270"/>
      <c r="SEA4" s="270"/>
      <c r="SEB4" s="66"/>
      <c r="SEC4" s="271"/>
      <c r="SED4" s="271"/>
      <c r="SEE4" s="66"/>
      <c r="SEF4" s="66"/>
      <c r="SEG4" s="66"/>
      <c r="SEH4" s="66"/>
      <c r="SEI4" s="272"/>
      <c r="SEJ4" s="272"/>
      <c r="SEK4" s="273"/>
      <c r="SEL4" s="274"/>
      <c r="SEM4" s="275"/>
      <c r="SEN4" s="276"/>
      <c r="SEO4" s="277"/>
      <c r="SEP4" s="272"/>
      <c r="SEQ4" s="277"/>
      <c r="SER4" s="272"/>
      <c r="SES4" s="272"/>
      <c r="SET4" s="66"/>
      <c r="SEU4" s="278"/>
      <c r="SEV4" s="278"/>
      <c r="SEW4" s="270"/>
      <c r="SEX4" s="270"/>
      <c r="SEY4" s="270"/>
      <c r="SEZ4" s="270"/>
      <c r="SFA4" s="270"/>
      <c r="SFB4" s="66"/>
      <c r="SFC4" s="66"/>
      <c r="SFD4" s="270"/>
      <c r="SFE4" s="66"/>
      <c r="SFF4" s="278"/>
      <c r="SFG4" s="270"/>
      <c r="SFH4" s="66"/>
      <c r="SFI4" s="66"/>
      <c r="SFJ4" s="66"/>
      <c r="SFK4" s="270"/>
      <c r="SFL4" s="270"/>
      <c r="SFM4" s="270"/>
      <c r="SFN4" s="66"/>
      <c r="SFO4" s="270"/>
      <c r="SFP4" s="270"/>
      <c r="SFQ4" s="66"/>
      <c r="SFR4" s="270"/>
      <c r="SFS4" s="270"/>
      <c r="SFT4" s="270"/>
      <c r="SFU4" s="270"/>
      <c r="SFV4" s="270"/>
      <c r="SFW4" s="270"/>
      <c r="SFX4" s="66"/>
      <c r="SFY4" s="271"/>
      <c r="SFZ4" s="271"/>
      <c r="SGA4" s="66"/>
      <c r="SGB4" s="66"/>
      <c r="SGC4" s="66"/>
      <c r="SGD4" s="66"/>
      <c r="SGE4" s="272"/>
      <c r="SGF4" s="272"/>
      <c r="SGG4" s="273"/>
      <c r="SGH4" s="274"/>
      <c r="SGI4" s="275"/>
      <c r="SGJ4" s="276"/>
      <c r="SGK4" s="277"/>
      <c r="SGL4" s="272"/>
      <c r="SGM4" s="277"/>
      <c r="SGN4" s="272"/>
      <c r="SGO4" s="272"/>
      <c r="SGP4" s="66"/>
      <c r="SGQ4" s="278"/>
      <c r="SGR4" s="278"/>
      <c r="SGS4" s="270"/>
      <c r="SGT4" s="270"/>
      <c r="SGU4" s="270"/>
      <c r="SGV4" s="270"/>
      <c r="SGW4" s="270"/>
      <c r="SGX4" s="66"/>
      <c r="SGY4" s="66"/>
      <c r="SGZ4" s="270"/>
      <c r="SHA4" s="66"/>
      <c r="SHB4" s="278"/>
      <c r="SHC4" s="270"/>
      <c r="SHD4" s="66"/>
      <c r="SHE4" s="66"/>
      <c r="SHF4" s="66"/>
      <c r="SHG4" s="270"/>
      <c r="SHH4" s="270"/>
      <c r="SHI4" s="270"/>
      <c r="SHJ4" s="66"/>
      <c r="SHK4" s="270"/>
      <c r="SHL4" s="270"/>
      <c r="SHM4" s="66"/>
      <c r="SHN4" s="270"/>
      <c r="SHO4" s="270"/>
      <c r="SHP4" s="270"/>
      <c r="SHQ4" s="270"/>
      <c r="SHR4" s="270"/>
      <c r="SHS4" s="270"/>
      <c r="SHT4" s="66"/>
      <c r="SHU4" s="271"/>
      <c r="SHV4" s="271"/>
      <c r="SHW4" s="66"/>
      <c r="SHX4" s="66"/>
      <c r="SHY4" s="66"/>
      <c r="SHZ4" s="66"/>
      <c r="SIA4" s="272"/>
      <c r="SIB4" s="272"/>
      <c r="SIC4" s="273"/>
      <c r="SID4" s="274"/>
      <c r="SIE4" s="275"/>
      <c r="SIF4" s="276"/>
      <c r="SIG4" s="277"/>
      <c r="SIH4" s="272"/>
      <c r="SII4" s="277"/>
      <c r="SIJ4" s="272"/>
      <c r="SIK4" s="272"/>
      <c r="SIL4" s="66"/>
      <c r="SIM4" s="278"/>
      <c r="SIN4" s="278"/>
      <c r="SIO4" s="270"/>
      <c r="SIP4" s="270"/>
      <c r="SIQ4" s="270"/>
      <c r="SIR4" s="270"/>
      <c r="SIS4" s="270"/>
      <c r="SIT4" s="66"/>
      <c r="SIU4" s="66"/>
      <c r="SIV4" s="270"/>
      <c r="SIW4" s="66"/>
      <c r="SIX4" s="278"/>
      <c r="SIY4" s="270"/>
      <c r="SIZ4" s="66"/>
      <c r="SJA4" s="66"/>
      <c r="SJB4" s="66"/>
      <c r="SJC4" s="270"/>
      <c r="SJD4" s="270"/>
      <c r="SJE4" s="270"/>
      <c r="SJF4" s="66"/>
      <c r="SJG4" s="270"/>
      <c r="SJH4" s="270"/>
      <c r="SJI4" s="66"/>
      <c r="SJJ4" s="270"/>
      <c r="SJK4" s="270"/>
      <c r="SJL4" s="270"/>
      <c r="SJM4" s="270"/>
      <c r="SJN4" s="270"/>
      <c r="SJO4" s="270"/>
      <c r="SJP4" s="66"/>
      <c r="SJQ4" s="271"/>
      <c r="SJR4" s="271"/>
      <c r="SJS4" s="66"/>
      <c r="SJT4" s="66"/>
      <c r="SJU4" s="66"/>
      <c r="SJV4" s="66"/>
      <c r="SJW4" s="272"/>
      <c r="SJX4" s="272"/>
      <c r="SJY4" s="273"/>
      <c r="SJZ4" s="274"/>
      <c r="SKA4" s="275"/>
      <c r="SKB4" s="276"/>
      <c r="SKC4" s="277"/>
      <c r="SKD4" s="272"/>
      <c r="SKE4" s="277"/>
      <c r="SKF4" s="272"/>
      <c r="SKG4" s="272"/>
      <c r="SKH4" s="66"/>
      <c r="SKI4" s="278"/>
      <c r="SKJ4" s="278"/>
      <c r="SKK4" s="270"/>
      <c r="SKL4" s="270"/>
      <c r="SKM4" s="270"/>
      <c r="SKN4" s="270"/>
      <c r="SKO4" s="270"/>
      <c r="SKP4" s="66"/>
      <c r="SKQ4" s="66"/>
      <c r="SKR4" s="270"/>
      <c r="SKS4" s="66"/>
      <c r="SKT4" s="278"/>
      <c r="SKU4" s="270"/>
      <c r="SKV4" s="66"/>
      <c r="SKW4" s="66"/>
      <c r="SKX4" s="66"/>
      <c r="SKY4" s="270"/>
      <c r="SKZ4" s="270"/>
      <c r="SLA4" s="270"/>
      <c r="SLB4" s="66"/>
      <c r="SLC4" s="270"/>
      <c r="SLD4" s="270"/>
      <c r="SLE4" s="66"/>
      <c r="SLF4" s="270"/>
      <c r="SLG4" s="270"/>
      <c r="SLH4" s="270"/>
      <c r="SLI4" s="270"/>
      <c r="SLJ4" s="270"/>
      <c r="SLK4" s="270"/>
      <c r="SLL4" s="66"/>
      <c r="SLM4" s="271"/>
      <c r="SLN4" s="271"/>
      <c r="SLO4" s="66"/>
      <c r="SLP4" s="66"/>
      <c r="SLQ4" s="66"/>
      <c r="SLR4" s="66"/>
      <c r="SLS4" s="272"/>
      <c r="SLT4" s="272"/>
      <c r="SLU4" s="273"/>
      <c r="SLV4" s="274"/>
      <c r="SLW4" s="275"/>
      <c r="SLX4" s="276"/>
      <c r="SLY4" s="277"/>
      <c r="SLZ4" s="272"/>
      <c r="SMA4" s="277"/>
      <c r="SMB4" s="272"/>
      <c r="SMC4" s="272"/>
      <c r="SMD4" s="66"/>
      <c r="SME4" s="278"/>
      <c r="SMF4" s="278"/>
      <c r="SMG4" s="270"/>
      <c r="SMH4" s="270"/>
      <c r="SMI4" s="270"/>
      <c r="SMJ4" s="270"/>
      <c r="SMK4" s="270"/>
      <c r="SML4" s="66"/>
      <c r="SMM4" s="66"/>
      <c r="SMN4" s="270"/>
      <c r="SMO4" s="66"/>
      <c r="SMP4" s="278"/>
      <c r="SMQ4" s="270"/>
      <c r="SMR4" s="66"/>
      <c r="SMS4" s="66"/>
      <c r="SMT4" s="66"/>
      <c r="SMU4" s="270"/>
      <c r="SMV4" s="270"/>
      <c r="SMW4" s="270"/>
      <c r="SMX4" s="66"/>
      <c r="SMY4" s="270"/>
      <c r="SMZ4" s="270"/>
      <c r="SNA4" s="66"/>
      <c r="SNB4" s="270"/>
      <c r="SNC4" s="270"/>
      <c r="SND4" s="270"/>
      <c r="SNE4" s="270"/>
      <c r="SNF4" s="270"/>
      <c r="SNG4" s="270"/>
      <c r="SNH4" s="66"/>
      <c r="SNI4" s="271"/>
      <c r="SNJ4" s="271"/>
      <c r="SNK4" s="66"/>
      <c r="SNL4" s="66"/>
      <c r="SNM4" s="66"/>
      <c r="SNN4" s="66"/>
      <c r="SNO4" s="272"/>
      <c r="SNP4" s="272"/>
      <c r="SNQ4" s="273"/>
      <c r="SNR4" s="274"/>
      <c r="SNS4" s="275"/>
      <c r="SNT4" s="276"/>
      <c r="SNU4" s="277"/>
      <c r="SNV4" s="272"/>
      <c r="SNW4" s="277"/>
      <c r="SNX4" s="272"/>
      <c r="SNY4" s="272"/>
      <c r="SNZ4" s="66"/>
      <c r="SOA4" s="278"/>
      <c r="SOB4" s="278"/>
      <c r="SOC4" s="270"/>
      <c r="SOD4" s="270"/>
      <c r="SOE4" s="270"/>
      <c r="SOF4" s="270"/>
      <c r="SOG4" s="270"/>
      <c r="SOH4" s="66"/>
      <c r="SOI4" s="66"/>
      <c r="SOJ4" s="270"/>
      <c r="SOK4" s="66"/>
      <c r="SOL4" s="278"/>
      <c r="SOM4" s="270"/>
      <c r="SON4" s="66"/>
      <c r="SOO4" s="66"/>
      <c r="SOP4" s="66"/>
      <c r="SOQ4" s="270"/>
      <c r="SOR4" s="270"/>
      <c r="SOS4" s="270"/>
      <c r="SOT4" s="66"/>
      <c r="SOU4" s="270"/>
      <c r="SOV4" s="270"/>
      <c r="SOW4" s="66"/>
      <c r="SOX4" s="270"/>
      <c r="SOY4" s="270"/>
      <c r="SOZ4" s="270"/>
      <c r="SPA4" s="270"/>
      <c r="SPB4" s="270"/>
      <c r="SPC4" s="270"/>
      <c r="SPD4" s="66"/>
      <c r="SPE4" s="271"/>
      <c r="SPF4" s="271"/>
      <c r="SPG4" s="66"/>
      <c r="SPH4" s="66"/>
      <c r="SPI4" s="66"/>
      <c r="SPJ4" s="66"/>
      <c r="SPK4" s="272"/>
      <c r="SPL4" s="272"/>
      <c r="SPM4" s="273"/>
      <c r="SPN4" s="274"/>
      <c r="SPO4" s="275"/>
      <c r="SPP4" s="276"/>
      <c r="SPQ4" s="277"/>
      <c r="SPR4" s="272"/>
      <c r="SPS4" s="277"/>
      <c r="SPT4" s="272"/>
      <c r="SPU4" s="272"/>
      <c r="SPV4" s="66"/>
      <c r="SPW4" s="278"/>
      <c r="SPX4" s="278"/>
      <c r="SPY4" s="270"/>
      <c r="SPZ4" s="270"/>
      <c r="SQA4" s="270"/>
      <c r="SQB4" s="270"/>
      <c r="SQC4" s="270"/>
      <c r="SQD4" s="66"/>
      <c r="SQE4" s="66"/>
      <c r="SQF4" s="270"/>
      <c r="SQG4" s="66"/>
      <c r="SQH4" s="278"/>
      <c r="SQI4" s="270"/>
      <c r="SQJ4" s="66"/>
      <c r="SQK4" s="66"/>
      <c r="SQL4" s="66"/>
      <c r="SQM4" s="270"/>
      <c r="SQN4" s="270"/>
      <c r="SQO4" s="270"/>
      <c r="SQP4" s="66"/>
      <c r="SQQ4" s="270"/>
      <c r="SQR4" s="270"/>
      <c r="SQS4" s="66"/>
      <c r="SQT4" s="270"/>
      <c r="SQU4" s="270"/>
      <c r="SQV4" s="270"/>
      <c r="SQW4" s="270"/>
      <c r="SQX4" s="270"/>
      <c r="SQY4" s="270"/>
      <c r="SQZ4" s="66"/>
      <c r="SRA4" s="271"/>
      <c r="SRB4" s="271"/>
      <c r="SRC4" s="66"/>
      <c r="SRD4" s="66"/>
      <c r="SRE4" s="66"/>
      <c r="SRF4" s="66"/>
      <c r="SRG4" s="272"/>
      <c r="SRH4" s="272"/>
      <c r="SRI4" s="273"/>
      <c r="SRJ4" s="274"/>
      <c r="SRK4" s="275"/>
      <c r="SRL4" s="276"/>
      <c r="SRM4" s="277"/>
      <c r="SRN4" s="272"/>
      <c r="SRO4" s="277"/>
      <c r="SRP4" s="272"/>
      <c r="SRQ4" s="272"/>
      <c r="SRR4" s="66"/>
      <c r="SRS4" s="278"/>
      <c r="SRT4" s="278"/>
      <c r="SRU4" s="270"/>
      <c r="SRV4" s="270"/>
      <c r="SRW4" s="270"/>
      <c r="SRX4" s="270"/>
      <c r="SRY4" s="270"/>
      <c r="SRZ4" s="66"/>
      <c r="SSA4" s="66"/>
      <c r="SSB4" s="270"/>
      <c r="SSC4" s="66"/>
      <c r="SSD4" s="278"/>
      <c r="SSE4" s="270"/>
      <c r="SSF4" s="66"/>
      <c r="SSG4" s="66"/>
      <c r="SSH4" s="66"/>
      <c r="SSI4" s="270"/>
      <c r="SSJ4" s="270"/>
      <c r="SSK4" s="270"/>
      <c r="SSL4" s="66"/>
      <c r="SSM4" s="270"/>
      <c r="SSN4" s="270"/>
      <c r="SSO4" s="66"/>
      <c r="SSP4" s="270"/>
      <c r="SSQ4" s="270"/>
      <c r="SSR4" s="270"/>
      <c r="SSS4" s="270"/>
      <c r="SST4" s="270"/>
      <c r="SSU4" s="270"/>
      <c r="SSV4" s="66"/>
      <c r="SSW4" s="271"/>
      <c r="SSX4" s="271"/>
      <c r="SSY4" s="66"/>
      <c r="SSZ4" s="66"/>
      <c r="STA4" s="66"/>
      <c r="STB4" s="66"/>
      <c r="STC4" s="272"/>
      <c r="STD4" s="272"/>
      <c r="STE4" s="273"/>
      <c r="STF4" s="274"/>
      <c r="STG4" s="275"/>
      <c r="STH4" s="276"/>
      <c r="STI4" s="277"/>
      <c r="STJ4" s="272"/>
      <c r="STK4" s="277"/>
      <c r="STL4" s="272"/>
      <c r="STM4" s="272"/>
      <c r="STN4" s="66"/>
      <c r="STO4" s="278"/>
      <c r="STP4" s="278"/>
      <c r="STQ4" s="270"/>
      <c r="STR4" s="270"/>
      <c r="STS4" s="270"/>
      <c r="STT4" s="270"/>
      <c r="STU4" s="270"/>
      <c r="STV4" s="66"/>
      <c r="STW4" s="66"/>
      <c r="STX4" s="270"/>
      <c r="STY4" s="66"/>
      <c r="STZ4" s="278"/>
      <c r="SUA4" s="270"/>
      <c r="SUB4" s="66"/>
      <c r="SUC4" s="66"/>
      <c r="SUD4" s="66"/>
      <c r="SUE4" s="270"/>
      <c r="SUF4" s="270"/>
      <c r="SUG4" s="270"/>
      <c r="SUH4" s="66"/>
      <c r="SUI4" s="270"/>
      <c r="SUJ4" s="270"/>
      <c r="SUK4" s="66"/>
      <c r="SUL4" s="270"/>
      <c r="SUM4" s="270"/>
      <c r="SUN4" s="270"/>
      <c r="SUO4" s="270"/>
      <c r="SUP4" s="270"/>
      <c r="SUQ4" s="270"/>
      <c r="SUR4" s="66"/>
      <c r="SUS4" s="271"/>
      <c r="SUT4" s="271"/>
      <c r="SUU4" s="66"/>
      <c r="SUV4" s="66"/>
      <c r="SUW4" s="66"/>
      <c r="SUX4" s="66"/>
      <c r="SUY4" s="272"/>
      <c r="SUZ4" s="272"/>
      <c r="SVA4" s="273"/>
      <c r="SVB4" s="274"/>
      <c r="SVC4" s="275"/>
      <c r="SVD4" s="276"/>
      <c r="SVE4" s="277"/>
      <c r="SVF4" s="272"/>
      <c r="SVG4" s="277"/>
      <c r="SVH4" s="272"/>
      <c r="SVI4" s="272"/>
      <c r="SVJ4" s="66"/>
      <c r="SVK4" s="278"/>
      <c r="SVL4" s="278"/>
      <c r="SVM4" s="270"/>
      <c r="SVN4" s="270"/>
      <c r="SVO4" s="270"/>
      <c r="SVP4" s="270"/>
      <c r="SVQ4" s="270"/>
      <c r="SVR4" s="66"/>
      <c r="SVS4" s="66"/>
      <c r="SVT4" s="270"/>
      <c r="SVU4" s="66"/>
      <c r="SVV4" s="278"/>
      <c r="SVW4" s="270"/>
      <c r="SVX4" s="66"/>
      <c r="SVY4" s="66"/>
      <c r="SVZ4" s="66"/>
      <c r="SWA4" s="270"/>
      <c r="SWB4" s="270"/>
      <c r="SWC4" s="270"/>
      <c r="SWD4" s="66"/>
      <c r="SWE4" s="270"/>
      <c r="SWF4" s="270"/>
      <c r="SWG4" s="66"/>
      <c r="SWH4" s="270"/>
      <c r="SWI4" s="270"/>
      <c r="SWJ4" s="270"/>
      <c r="SWK4" s="270"/>
      <c r="SWL4" s="270"/>
      <c r="SWM4" s="270"/>
      <c r="SWN4" s="66"/>
      <c r="SWO4" s="271"/>
      <c r="SWP4" s="271"/>
      <c r="SWQ4" s="66"/>
      <c r="SWR4" s="66"/>
      <c r="SWS4" s="66"/>
      <c r="SWT4" s="66"/>
      <c r="SWU4" s="272"/>
      <c r="SWV4" s="272"/>
      <c r="SWW4" s="273"/>
      <c r="SWX4" s="274"/>
      <c r="SWY4" s="275"/>
      <c r="SWZ4" s="276"/>
      <c r="SXA4" s="277"/>
      <c r="SXB4" s="272"/>
      <c r="SXC4" s="277"/>
      <c r="SXD4" s="272"/>
      <c r="SXE4" s="272"/>
      <c r="SXF4" s="66"/>
      <c r="SXG4" s="278"/>
      <c r="SXH4" s="278"/>
      <c r="SXI4" s="270"/>
      <c r="SXJ4" s="270"/>
      <c r="SXK4" s="270"/>
      <c r="SXL4" s="270"/>
      <c r="SXM4" s="270"/>
      <c r="SXN4" s="66"/>
      <c r="SXO4" s="66"/>
      <c r="SXP4" s="270"/>
      <c r="SXQ4" s="66"/>
      <c r="SXR4" s="278"/>
      <c r="SXS4" s="270"/>
      <c r="SXT4" s="66"/>
      <c r="SXU4" s="66"/>
      <c r="SXV4" s="66"/>
      <c r="SXW4" s="270"/>
      <c r="SXX4" s="270"/>
      <c r="SXY4" s="270"/>
      <c r="SXZ4" s="66"/>
      <c r="SYA4" s="270"/>
      <c r="SYB4" s="270"/>
      <c r="SYC4" s="66"/>
      <c r="SYD4" s="270"/>
      <c r="SYE4" s="270"/>
      <c r="SYF4" s="270"/>
      <c r="SYG4" s="270"/>
      <c r="SYH4" s="270"/>
      <c r="SYI4" s="270"/>
      <c r="SYJ4" s="66"/>
      <c r="SYK4" s="271"/>
      <c r="SYL4" s="271"/>
      <c r="SYM4" s="66"/>
      <c r="SYN4" s="66"/>
      <c r="SYO4" s="66"/>
      <c r="SYP4" s="66"/>
      <c r="SYQ4" s="272"/>
      <c r="SYR4" s="272"/>
      <c r="SYS4" s="273"/>
      <c r="SYT4" s="274"/>
      <c r="SYU4" s="275"/>
      <c r="SYV4" s="276"/>
      <c r="SYW4" s="277"/>
      <c r="SYX4" s="272"/>
      <c r="SYY4" s="277"/>
      <c r="SYZ4" s="272"/>
      <c r="SZA4" s="272"/>
      <c r="SZB4" s="66"/>
      <c r="SZC4" s="278"/>
      <c r="SZD4" s="278"/>
      <c r="SZE4" s="270"/>
      <c r="SZF4" s="270"/>
      <c r="SZG4" s="270"/>
      <c r="SZH4" s="270"/>
      <c r="SZI4" s="270"/>
      <c r="SZJ4" s="66"/>
      <c r="SZK4" s="66"/>
      <c r="SZL4" s="270"/>
      <c r="SZM4" s="66"/>
      <c r="SZN4" s="278"/>
      <c r="SZO4" s="270"/>
      <c r="SZP4" s="66"/>
      <c r="SZQ4" s="66"/>
      <c r="SZR4" s="66"/>
      <c r="SZS4" s="270"/>
      <c r="SZT4" s="270"/>
      <c r="SZU4" s="270"/>
      <c r="SZV4" s="66"/>
      <c r="SZW4" s="270"/>
      <c r="SZX4" s="270"/>
      <c r="SZY4" s="66"/>
      <c r="SZZ4" s="270"/>
      <c r="TAA4" s="270"/>
      <c r="TAB4" s="270"/>
      <c r="TAC4" s="270"/>
      <c r="TAD4" s="270"/>
      <c r="TAE4" s="270"/>
      <c r="TAF4" s="66"/>
      <c r="TAG4" s="271"/>
      <c r="TAH4" s="271"/>
      <c r="TAI4" s="66"/>
      <c r="TAJ4" s="66"/>
      <c r="TAK4" s="66"/>
      <c r="TAL4" s="66"/>
      <c r="TAM4" s="272"/>
      <c r="TAN4" s="272"/>
      <c r="TAO4" s="273"/>
      <c r="TAP4" s="274"/>
      <c r="TAQ4" s="275"/>
      <c r="TAR4" s="276"/>
      <c r="TAS4" s="277"/>
      <c r="TAT4" s="272"/>
      <c r="TAU4" s="277"/>
      <c r="TAV4" s="272"/>
      <c r="TAW4" s="272"/>
      <c r="TAX4" s="66"/>
      <c r="TAY4" s="278"/>
      <c r="TAZ4" s="278"/>
      <c r="TBA4" s="270"/>
      <c r="TBB4" s="270"/>
      <c r="TBC4" s="270"/>
      <c r="TBD4" s="270"/>
      <c r="TBE4" s="270"/>
      <c r="TBF4" s="66"/>
      <c r="TBG4" s="66"/>
      <c r="TBH4" s="270"/>
      <c r="TBI4" s="66"/>
      <c r="TBJ4" s="278"/>
      <c r="TBK4" s="270"/>
      <c r="TBL4" s="66"/>
      <c r="TBM4" s="66"/>
      <c r="TBN4" s="66"/>
      <c r="TBO4" s="270"/>
      <c r="TBP4" s="270"/>
      <c r="TBQ4" s="270"/>
      <c r="TBR4" s="66"/>
      <c r="TBS4" s="270"/>
      <c r="TBT4" s="270"/>
      <c r="TBU4" s="66"/>
      <c r="TBV4" s="270"/>
      <c r="TBW4" s="270"/>
      <c r="TBX4" s="270"/>
      <c r="TBY4" s="270"/>
      <c r="TBZ4" s="270"/>
      <c r="TCA4" s="270"/>
      <c r="TCB4" s="66"/>
      <c r="TCC4" s="271"/>
      <c r="TCD4" s="271"/>
      <c r="TCE4" s="66"/>
      <c r="TCF4" s="66"/>
      <c r="TCG4" s="66"/>
      <c r="TCH4" s="66"/>
      <c r="TCI4" s="272"/>
      <c r="TCJ4" s="272"/>
      <c r="TCK4" s="273"/>
      <c r="TCL4" s="274"/>
      <c r="TCM4" s="275"/>
      <c r="TCN4" s="276"/>
      <c r="TCO4" s="277"/>
      <c r="TCP4" s="272"/>
      <c r="TCQ4" s="277"/>
      <c r="TCR4" s="272"/>
      <c r="TCS4" s="272"/>
      <c r="TCT4" s="66"/>
      <c r="TCU4" s="278"/>
      <c r="TCV4" s="278"/>
      <c r="TCW4" s="270"/>
      <c r="TCX4" s="270"/>
      <c r="TCY4" s="270"/>
      <c r="TCZ4" s="270"/>
      <c r="TDA4" s="270"/>
      <c r="TDB4" s="66"/>
      <c r="TDC4" s="66"/>
      <c r="TDD4" s="270"/>
      <c r="TDE4" s="66"/>
      <c r="TDF4" s="278"/>
      <c r="TDG4" s="270"/>
      <c r="TDH4" s="66"/>
      <c r="TDI4" s="66"/>
      <c r="TDJ4" s="66"/>
      <c r="TDK4" s="270"/>
      <c r="TDL4" s="270"/>
      <c r="TDM4" s="270"/>
      <c r="TDN4" s="66"/>
      <c r="TDO4" s="270"/>
      <c r="TDP4" s="270"/>
      <c r="TDQ4" s="66"/>
      <c r="TDR4" s="270"/>
      <c r="TDS4" s="270"/>
      <c r="TDT4" s="270"/>
      <c r="TDU4" s="270"/>
      <c r="TDV4" s="270"/>
      <c r="TDW4" s="270"/>
      <c r="TDX4" s="66"/>
      <c r="TDY4" s="271"/>
      <c r="TDZ4" s="271"/>
      <c r="TEA4" s="66"/>
      <c r="TEB4" s="66"/>
      <c r="TEC4" s="66"/>
      <c r="TED4" s="66"/>
      <c r="TEE4" s="272"/>
      <c r="TEF4" s="272"/>
      <c r="TEG4" s="273"/>
      <c r="TEH4" s="274"/>
      <c r="TEI4" s="275"/>
      <c r="TEJ4" s="276"/>
      <c r="TEK4" s="277"/>
      <c r="TEL4" s="272"/>
      <c r="TEM4" s="277"/>
      <c r="TEN4" s="272"/>
      <c r="TEO4" s="272"/>
      <c r="TEP4" s="66"/>
      <c r="TEQ4" s="278"/>
      <c r="TER4" s="278"/>
      <c r="TES4" s="270"/>
      <c r="TET4" s="270"/>
      <c r="TEU4" s="270"/>
      <c r="TEV4" s="270"/>
      <c r="TEW4" s="270"/>
      <c r="TEX4" s="66"/>
      <c r="TEY4" s="66"/>
      <c r="TEZ4" s="270"/>
      <c r="TFA4" s="66"/>
      <c r="TFB4" s="278"/>
      <c r="TFC4" s="270"/>
      <c r="TFD4" s="66"/>
      <c r="TFE4" s="66"/>
      <c r="TFF4" s="66"/>
      <c r="TFG4" s="270"/>
      <c r="TFH4" s="270"/>
      <c r="TFI4" s="270"/>
      <c r="TFJ4" s="66"/>
      <c r="TFK4" s="270"/>
      <c r="TFL4" s="270"/>
      <c r="TFM4" s="66"/>
      <c r="TFN4" s="270"/>
      <c r="TFO4" s="270"/>
      <c r="TFP4" s="270"/>
      <c r="TFQ4" s="270"/>
      <c r="TFR4" s="270"/>
      <c r="TFS4" s="270"/>
      <c r="TFT4" s="66"/>
      <c r="TFU4" s="271"/>
      <c r="TFV4" s="271"/>
      <c r="TFW4" s="66"/>
      <c r="TFX4" s="66"/>
      <c r="TFY4" s="66"/>
      <c r="TFZ4" s="66"/>
      <c r="TGA4" s="272"/>
      <c r="TGB4" s="272"/>
      <c r="TGC4" s="273"/>
      <c r="TGD4" s="274"/>
      <c r="TGE4" s="275"/>
      <c r="TGF4" s="276"/>
      <c r="TGG4" s="277"/>
      <c r="TGH4" s="272"/>
      <c r="TGI4" s="277"/>
      <c r="TGJ4" s="272"/>
      <c r="TGK4" s="272"/>
      <c r="TGL4" s="66"/>
      <c r="TGM4" s="278"/>
      <c r="TGN4" s="278"/>
      <c r="TGO4" s="270"/>
      <c r="TGP4" s="270"/>
      <c r="TGQ4" s="270"/>
      <c r="TGR4" s="270"/>
      <c r="TGS4" s="270"/>
      <c r="TGT4" s="66"/>
      <c r="TGU4" s="66"/>
      <c r="TGV4" s="270"/>
      <c r="TGW4" s="66"/>
      <c r="TGX4" s="278"/>
      <c r="TGY4" s="270"/>
      <c r="TGZ4" s="66"/>
      <c r="THA4" s="66"/>
      <c r="THB4" s="66"/>
      <c r="THC4" s="270"/>
      <c r="THD4" s="270"/>
      <c r="THE4" s="270"/>
      <c r="THF4" s="66"/>
      <c r="THG4" s="270"/>
      <c r="THH4" s="270"/>
      <c r="THI4" s="66"/>
      <c r="THJ4" s="270"/>
      <c r="THK4" s="270"/>
      <c r="THL4" s="270"/>
      <c r="THM4" s="270"/>
      <c r="THN4" s="270"/>
      <c r="THO4" s="270"/>
      <c r="THP4" s="66"/>
      <c r="THQ4" s="271"/>
      <c r="THR4" s="271"/>
      <c r="THS4" s="66"/>
      <c r="THT4" s="66"/>
      <c r="THU4" s="66"/>
      <c r="THV4" s="66"/>
      <c r="THW4" s="272"/>
      <c r="THX4" s="272"/>
      <c r="THY4" s="273"/>
      <c r="THZ4" s="274"/>
      <c r="TIA4" s="275"/>
      <c r="TIB4" s="276"/>
      <c r="TIC4" s="277"/>
      <c r="TID4" s="272"/>
      <c r="TIE4" s="277"/>
      <c r="TIF4" s="272"/>
      <c r="TIG4" s="272"/>
      <c r="TIH4" s="66"/>
      <c r="TII4" s="278"/>
      <c r="TIJ4" s="278"/>
      <c r="TIK4" s="270"/>
      <c r="TIL4" s="270"/>
      <c r="TIM4" s="270"/>
      <c r="TIN4" s="270"/>
      <c r="TIO4" s="270"/>
      <c r="TIP4" s="66"/>
      <c r="TIQ4" s="66"/>
      <c r="TIR4" s="270"/>
      <c r="TIS4" s="66"/>
      <c r="TIT4" s="278"/>
      <c r="TIU4" s="270"/>
      <c r="TIV4" s="66"/>
      <c r="TIW4" s="66"/>
      <c r="TIX4" s="66"/>
      <c r="TIY4" s="270"/>
      <c r="TIZ4" s="270"/>
      <c r="TJA4" s="270"/>
      <c r="TJB4" s="66"/>
      <c r="TJC4" s="270"/>
      <c r="TJD4" s="270"/>
      <c r="TJE4" s="66"/>
      <c r="TJF4" s="270"/>
      <c r="TJG4" s="270"/>
      <c r="TJH4" s="270"/>
      <c r="TJI4" s="270"/>
      <c r="TJJ4" s="270"/>
      <c r="TJK4" s="270"/>
      <c r="TJL4" s="66"/>
      <c r="TJM4" s="271"/>
      <c r="TJN4" s="271"/>
      <c r="TJO4" s="66"/>
      <c r="TJP4" s="66"/>
      <c r="TJQ4" s="66"/>
      <c r="TJR4" s="66"/>
      <c r="TJS4" s="272"/>
      <c r="TJT4" s="272"/>
      <c r="TJU4" s="273"/>
      <c r="TJV4" s="274"/>
      <c r="TJW4" s="275"/>
      <c r="TJX4" s="276"/>
      <c r="TJY4" s="277"/>
      <c r="TJZ4" s="272"/>
      <c r="TKA4" s="277"/>
      <c r="TKB4" s="272"/>
      <c r="TKC4" s="272"/>
      <c r="TKD4" s="66"/>
      <c r="TKE4" s="278"/>
      <c r="TKF4" s="278"/>
      <c r="TKG4" s="270"/>
      <c r="TKH4" s="270"/>
      <c r="TKI4" s="270"/>
      <c r="TKJ4" s="270"/>
      <c r="TKK4" s="270"/>
      <c r="TKL4" s="66"/>
      <c r="TKM4" s="66"/>
      <c r="TKN4" s="270"/>
      <c r="TKO4" s="66"/>
      <c r="TKP4" s="278"/>
      <c r="TKQ4" s="270"/>
      <c r="TKR4" s="66"/>
      <c r="TKS4" s="66"/>
      <c r="TKT4" s="66"/>
      <c r="TKU4" s="270"/>
      <c r="TKV4" s="270"/>
      <c r="TKW4" s="270"/>
      <c r="TKX4" s="66"/>
      <c r="TKY4" s="270"/>
      <c r="TKZ4" s="270"/>
      <c r="TLA4" s="66"/>
      <c r="TLB4" s="270"/>
      <c r="TLC4" s="270"/>
      <c r="TLD4" s="270"/>
      <c r="TLE4" s="270"/>
      <c r="TLF4" s="270"/>
      <c r="TLG4" s="270"/>
      <c r="TLH4" s="66"/>
      <c r="TLI4" s="271"/>
      <c r="TLJ4" s="271"/>
      <c r="TLK4" s="66"/>
      <c r="TLL4" s="66"/>
      <c r="TLM4" s="66"/>
      <c r="TLN4" s="66"/>
      <c r="TLO4" s="272"/>
      <c r="TLP4" s="272"/>
      <c r="TLQ4" s="273"/>
      <c r="TLR4" s="274"/>
      <c r="TLS4" s="275"/>
      <c r="TLT4" s="276"/>
      <c r="TLU4" s="277"/>
      <c r="TLV4" s="272"/>
      <c r="TLW4" s="277"/>
      <c r="TLX4" s="272"/>
      <c r="TLY4" s="272"/>
      <c r="TLZ4" s="66"/>
      <c r="TMA4" s="278"/>
      <c r="TMB4" s="278"/>
      <c r="TMC4" s="270"/>
      <c r="TMD4" s="270"/>
      <c r="TME4" s="270"/>
      <c r="TMF4" s="270"/>
      <c r="TMG4" s="270"/>
      <c r="TMH4" s="66"/>
      <c r="TMI4" s="66"/>
      <c r="TMJ4" s="270"/>
      <c r="TMK4" s="66"/>
      <c r="TML4" s="278"/>
      <c r="TMM4" s="270"/>
      <c r="TMN4" s="66"/>
      <c r="TMO4" s="66"/>
      <c r="TMP4" s="66"/>
      <c r="TMQ4" s="270"/>
      <c r="TMR4" s="270"/>
      <c r="TMS4" s="270"/>
      <c r="TMT4" s="66"/>
      <c r="TMU4" s="270"/>
      <c r="TMV4" s="270"/>
      <c r="TMW4" s="66"/>
      <c r="TMX4" s="270"/>
      <c r="TMY4" s="270"/>
      <c r="TMZ4" s="270"/>
      <c r="TNA4" s="270"/>
      <c r="TNB4" s="270"/>
      <c r="TNC4" s="270"/>
      <c r="TND4" s="66"/>
      <c r="TNE4" s="271"/>
      <c r="TNF4" s="271"/>
      <c r="TNG4" s="66"/>
      <c r="TNH4" s="66"/>
      <c r="TNI4" s="66"/>
      <c r="TNJ4" s="66"/>
      <c r="TNK4" s="272"/>
      <c r="TNL4" s="272"/>
      <c r="TNM4" s="273"/>
      <c r="TNN4" s="274"/>
      <c r="TNO4" s="275"/>
      <c r="TNP4" s="276"/>
      <c r="TNQ4" s="277"/>
      <c r="TNR4" s="272"/>
      <c r="TNS4" s="277"/>
      <c r="TNT4" s="272"/>
      <c r="TNU4" s="272"/>
      <c r="TNV4" s="66"/>
      <c r="TNW4" s="278"/>
      <c r="TNX4" s="278"/>
      <c r="TNY4" s="270"/>
      <c r="TNZ4" s="270"/>
      <c r="TOA4" s="270"/>
      <c r="TOB4" s="270"/>
      <c r="TOC4" s="270"/>
      <c r="TOD4" s="66"/>
      <c r="TOE4" s="66"/>
      <c r="TOF4" s="270"/>
      <c r="TOG4" s="66"/>
      <c r="TOH4" s="278"/>
      <c r="TOI4" s="270"/>
      <c r="TOJ4" s="66"/>
      <c r="TOK4" s="66"/>
      <c r="TOL4" s="66"/>
      <c r="TOM4" s="270"/>
      <c r="TON4" s="270"/>
      <c r="TOO4" s="270"/>
      <c r="TOP4" s="66"/>
      <c r="TOQ4" s="270"/>
      <c r="TOR4" s="270"/>
      <c r="TOS4" s="66"/>
      <c r="TOT4" s="270"/>
      <c r="TOU4" s="270"/>
      <c r="TOV4" s="270"/>
      <c r="TOW4" s="270"/>
      <c r="TOX4" s="270"/>
      <c r="TOY4" s="270"/>
      <c r="TOZ4" s="66"/>
      <c r="TPA4" s="271"/>
      <c r="TPB4" s="271"/>
      <c r="TPC4" s="66"/>
      <c r="TPD4" s="66"/>
      <c r="TPE4" s="66"/>
      <c r="TPF4" s="66"/>
      <c r="TPG4" s="272"/>
      <c r="TPH4" s="272"/>
      <c r="TPI4" s="273"/>
      <c r="TPJ4" s="274"/>
      <c r="TPK4" s="275"/>
      <c r="TPL4" s="276"/>
      <c r="TPM4" s="277"/>
      <c r="TPN4" s="272"/>
      <c r="TPO4" s="277"/>
      <c r="TPP4" s="272"/>
      <c r="TPQ4" s="272"/>
      <c r="TPR4" s="66"/>
      <c r="TPS4" s="278"/>
      <c r="TPT4" s="278"/>
      <c r="TPU4" s="270"/>
      <c r="TPV4" s="270"/>
      <c r="TPW4" s="270"/>
      <c r="TPX4" s="270"/>
      <c r="TPY4" s="270"/>
      <c r="TPZ4" s="66"/>
      <c r="TQA4" s="66"/>
      <c r="TQB4" s="270"/>
      <c r="TQC4" s="66"/>
      <c r="TQD4" s="278"/>
      <c r="TQE4" s="270"/>
      <c r="TQF4" s="66"/>
      <c r="TQG4" s="66"/>
      <c r="TQH4" s="66"/>
      <c r="TQI4" s="270"/>
      <c r="TQJ4" s="270"/>
      <c r="TQK4" s="270"/>
      <c r="TQL4" s="66"/>
      <c r="TQM4" s="270"/>
      <c r="TQN4" s="270"/>
      <c r="TQO4" s="66"/>
      <c r="TQP4" s="270"/>
      <c r="TQQ4" s="270"/>
      <c r="TQR4" s="270"/>
      <c r="TQS4" s="270"/>
      <c r="TQT4" s="270"/>
      <c r="TQU4" s="270"/>
      <c r="TQV4" s="66"/>
      <c r="TQW4" s="271"/>
      <c r="TQX4" s="271"/>
      <c r="TQY4" s="66"/>
      <c r="TQZ4" s="66"/>
      <c r="TRA4" s="66"/>
      <c r="TRB4" s="66"/>
      <c r="TRC4" s="272"/>
      <c r="TRD4" s="272"/>
      <c r="TRE4" s="273"/>
      <c r="TRF4" s="274"/>
      <c r="TRG4" s="275"/>
      <c r="TRH4" s="276"/>
      <c r="TRI4" s="277"/>
      <c r="TRJ4" s="272"/>
      <c r="TRK4" s="277"/>
      <c r="TRL4" s="272"/>
      <c r="TRM4" s="272"/>
      <c r="TRN4" s="66"/>
      <c r="TRO4" s="278"/>
      <c r="TRP4" s="278"/>
      <c r="TRQ4" s="270"/>
      <c r="TRR4" s="270"/>
      <c r="TRS4" s="270"/>
      <c r="TRT4" s="270"/>
      <c r="TRU4" s="270"/>
      <c r="TRV4" s="66"/>
      <c r="TRW4" s="66"/>
      <c r="TRX4" s="270"/>
      <c r="TRY4" s="66"/>
      <c r="TRZ4" s="278"/>
      <c r="TSA4" s="270"/>
      <c r="TSB4" s="66"/>
      <c r="TSC4" s="66"/>
      <c r="TSD4" s="66"/>
      <c r="TSE4" s="270"/>
      <c r="TSF4" s="270"/>
      <c r="TSG4" s="270"/>
      <c r="TSH4" s="66"/>
      <c r="TSI4" s="270"/>
      <c r="TSJ4" s="270"/>
      <c r="TSK4" s="66"/>
      <c r="TSL4" s="270"/>
      <c r="TSM4" s="270"/>
      <c r="TSN4" s="270"/>
      <c r="TSO4" s="270"/>
      <c r="TSP4" s="270"/>
      <c r="TSQ4" s="270"/>
      <c r="TSR4" s="66"/>
      <c r="TSS4" s="271"/>
      <c r="TST4" s="271"/>
      <c r="TSU4" s="66"/>
      <c r="TSV4" s="66"/>
      <c r="TSW4" s="66"/>
      <c r="TSX4" s="66"/>
      <c r="TSY4" s="272"/>
      <c r="TSZ4" s="272"/>
      <c r="TTA4" s="273"/>
      <c r="TTB4" s="274"/>
      <c r="TTC4" s="275"/>
      <c r="TTD4" s="276"/>
      <c r="TTE4" s="277"/>
      <c r="TTF4" s="272"/>
      <c r="TTG4" s="277"/>
      <c r="TTH4" s="272"/>
      <c r="TTI4" s="272"/>
      <c r="TTJ4" s="66"/>
      <c r="TTK4" s="278"/>
      <c r="TTL4" s="278"/>
      <c r="TTM4" s="270"/>
      <c r="TTN4" s="270"/>
      <c r="TTO4" s="270"/>
      <c r="TTP4" s="270"/>
      <c r="TTQ4" s="270"/>
      <c r="TTR4" s="66"/>
      <c r="TTS4" s="66"/>
      <c r="TTT4" s="270"/>
      <c r="TTU4" s="66"/>
      <c r="TTV4" s="278"/>
      <c r="TTW4" s="270"/>
      <c r="TTX4" s="66"/>
      <c r="TTY4" s="66"/>
      <c r="TTZ4" s="66"/>
      <c r="TUA4" s="270"/>
      <c r="TUB4" s="270"/>
      <c r="TUC4" s="270"/>
      <c r="TUD4" s="66"/>
      <c r="TUE4" s="270"/>
      <c r="TUF4" s="270"/>
      <c r="TUG4" s="66"/>
      <c r="TUH4" s="270"/>
      <c r="TUI4" s="270"/>
      <c r="TUJ4" s="270"/>
      <c r="TUK4" s="270"/>
      <c r="TUL4" s="270"/>
      <c r="TUM4" s="270"/>
      <c r="TUN4" s="66"/>
      <c r="TUO4" s="271"/>
      <c r="TUP4" s="271"/>
      <c r="TUQ4" s="66"/>
      <c r="TUR4" s="66"/>
      <c r="TUS4" s="66"/>
      <c r="TUT4" s="66"/>
      <c r="TUU4" s="272"/>
      <c r="TUV4" s="272"/>
      <c r="TUW4" s="273"/>
      <c r="TUX4" s="274"/>
      <c r="TUY4" s="275"/>
      <c r="TUZ4" s="276"/>
      <c r="TVA4" s="277"/>
      <c r="TVB4" s="272"/>
      <c r="TVC4" s="277"/>
      <c r="TVD4" s="272"/>
      <c r="TVE4" s="272"/>
      <c r="TVF4" s="66"/>
      <c r="TVG4" s="278"/>
      <c r="TVH4" s="278"/>
      <c r="TVI4" s="270"/>
      <c r="TVJ4" s="270"/>
      <c r="TVK4" s="270"/>
      <c r="TVL4" s="270"/>
      <c r="TVM4" s="270"/>
      <c r="TVN4" s="66"/>
      <c r="TVO4" s="66"/>
      <c r="TVP4" s="270"/>
      <c r="TVQ4" s="66"/>
      <c r="TVR4" s="278"/>
      <c r="TVS4" s="270"/>
      <c r="TVT4" s="66"/>
      <c r="TVU4" s="66"/>
      <c r="TVV4" s="66"/>
      <c r="TVW4" s="270"/>
      <c r="TVX4" s="270"/>
      <c r="TVY4" s="270"/>
      <c r="TVZ4" s="66"/>
      <c r="TWA4" s="270"/>
      <c r="TWB4" s="270"/>
      <c r="TWC4" s="66"/>
      <c r="TWD4" s="270"/>
      <c r="TWE4" s="270"/>
      <c r="TWF4" s="270"/>
      <c r="TWG4" s="270"/>
      <c r="TWH4" s="270"/>
      <c r="TWI4" s="270"/>
      <c r="TWJ4" s="66"/>
      <c r="TWK4" s="271"/>
      <c r="TWL4" s="271"/>
      <c r="TWM4" s="66"/>
      <c r="TWN4" s="66"/>
      <c r="TWO4" s="66"/>
      <c r="TWP4" s="66"/>
      <c r="TWQ4" s="272"/>
      <c r="TWR4" s="272"/>
      <c r="TWS4" s="273"/>
      <c r="TWT4" s="274"/>
      <c r="TWU4" s="275"/>
      <c r="TWV4" s="276"/>
      <c r="TWW4" s="277"/>
      <c r="TWX4" s="272"/>
      <c r="TWY4" s="277"/>
      <c r="TWZ4" s="272"/>
      <c r="TXA4" s="272"/>
      <c r="TXB4" s="66"/>
      <c r="TXC4" s="278"/>
      <c r="TXD4" s="278"/>
      <c r="TXE4" s="270"/>
      <c r="TXF4" s="270"/>
      <c r="TXG4" s="270"/>
      <c r="TXH4" s="270"/>
      <c r="TXI4" s="270"/>
      <c r="TXJ4" s="66"/>
      <c r="TXK4" s="66"/>
      <c r="TXL4" s="270"/>
      <c r="TXM4" s="66"/>
      <c r="TXN4" s="278"/>
      <c r="TXO4" s="270"/>
      <c r="TXP4" s="66"/>
      <c r="TXQ4" s="66"/>
      <c r="TXR4" s="66"/>
      <c r="TXS4" s="270"/>
      <c r="TXT4" s="270"/>
      <c r="TXU4" s="270"/>
      <c r="TXV4" s="66"/>
      <c r="TXW4" s="270"/>
      <c r="TXX4" s="270"/>
      <c r="TXY4" s="66"/>
      <c r="TXZ4" s="270"/>
      <c r="TYA4" s="270"/>
      <c r="TYB4" s="270"/>
      <c r="TYC4" s="270"/>
      <c r="TYD4" s="270"/>
      <c r="TYE4" s="270"/>
      <c r="TYF4" s="66"/>
      <c r="TYG4" s="271"/>
      <c r="TYH4" s="271"/>
      <c r="TYI4" s="66"/>
      <c r="TYJ4" s="66"/>
      <c r="TYK4" s="66"/>
      <c r="TYL4" s="66"/>
      <c r="TYM4" s="272"/>
      <c r="TYN4" s="272"/>
      <c r="TYO4" s="273"/>
      <c r="TYP4" s="274"/>
      <c r="TYQ4" s="275"/>
      <c r="TYR4" s="276"/>
      <c r="TYS4" s="277"/>
      <c r="TYT4" s="272"/>
      <c r="TYU4" s="277"/>
      <c r="TYV4" s="272"/>
      <c r="TYW4" s="272"/>
      <c r="TYX4" s="66"/>
      <c r="TYY4" s="278"/>
      <c r="TYZ4" s="278"/>
      <c r="TZA4" s="270"/>
      <c r="TZB4" s="270"/>
      <c r="TZC4" s="270"/>
      <c r="TZD4" s="270"/>
      <c r="TZE4" s="270"/>
      <c r="TZF4" s="66"/>
      <c r="TZG4" s="66"/>
      <c r="TZH4" s="270"/>
      <c r="TZI4" s="66"/>
      <c r="TZJ4" s="278"/>
      <c r="TZK4" s="270"/>
      <c r="TZL4" s="66"/>
      <c r="TZM4" s="66"/>
      <c r="TZN4" s="66"/>
      <c r="TZO4" s="270"/>
      <c r="TZP4" s="270"/>
      <c r="TZQ4" s="270"/>
      <c r="TZR4" s="66"/>
      <c r="TZS4" s="270"/>
      <c r="TZT4" s="270"/>
      <c r="TZU4" s="66"/>
      <c r="TZV4" s="270"/>
      <c r="TZW4" s="270"/>
      <c r="TZX4" s="270"/>
      <c r="TZY4" s="270"/>
      <c r="TZZ4" s="270"/>
      <c r="UAA4" s="270"/>
      <c r="UAB4" s="66"/>
      <c r="UAC4" s="271"/>
      <c r="UAD4" s="271"/>
      <c r="UAE4" s="66"/>
      <c r="UAF4" s="66"/>
      <c r="UAG4" s="66"/>
      <c r="UAH4" s="66"/>
      <c r="UAI4" s="272"/>
      <c r="UAJ4" s="272"/>
      <c r="UAK4" s="273"/>
      <c r="UAL4" s="274"/>
      <c r="UAM4" s="275"/>
      <c r="UAN4" s="276"/>
      <c r="UAO4" s="277"/>
      <c r="UAP4" s="272"/>
      <c r="UAQ4" s="277"/>
      <c r="UAR4" s="272"/>
      <c r="UAS4" s="272"/>
      <c r="UAT4" s="66"/>
      <c r="UAU4" s="278"/>
      <c r="UAV4" s="278"/>
      <c r="UAW4" s="270"/>
      <c r="UAX4" s="270"/>
      <c r="UAY4" s="270"/>
      <c r="UAZ4" s="270"/>
      <c r="UBA4" s="270"/>
      <c r="UBB4" s="66"/>
      <c r="UBC4" s="66"/>
      <c r="UBD4" s="270"/>
      <c r="UBE4" s="66"/>
      <c r="UBF4" s="278"/>
      <c r="UBG4" s="270"/>
      <c r="UBH4" s="66"/>
      <c r="UBI4" s="66"/>
      <c r="UBJ4" s="66"/>
      <c r="UBK4" s="270"/>
      <c r="UBL4" s="270"/>
      <c r="UBM4" s="270"/>
      <c r="UBN4" s="66"/>
      <c r="UBO4" s="270"/>
      <c r="UBP4" s="270"/>
      <c r="UBQ4" s="66"/>
      <c r="UBR4" s="270"/>
      <c r="UBS4" s="270"/>
      <c r="UBT4" s="270"/>
      <c r="UBU4" s="270"/>
      <c r="UBV4" s="270"/>
      <c r="UBW4" s="270"/>
      <c r="UBX4" s="66"/>
      <c r="UBY4" s="271"/>
      <c r="UBZ4" s="271"/>
      <c r="UCA4" s="66"/>
      <c r="UCB4" s="66"/>
      <c r="UCC4" s="66"/>
      <c r="UCD4" s="66"/>
      <c r="UCE4" s="272"/>
      <c r="UCF4" s="272"/>
      <c r="UCG4" s="273"/>
      <c r="UCH4" s="274"/>
      <c r="UCI4" s="275"/>
      <c r="UCJ4" s="276"/>
      <c r="UCK4" s="277"/>
      <c r="UCL4" s="272"/>
      <c r="UCM4" s="277"/>
      <c r="UCN4" s="272"/>
      <c r="UCO4" s="272"/>
      <c r="UCP4" s="66"/>
      <c r="UCQ4" s="278"/>
      <c r="UCR4" s="278"/>
      <c r="UCS4" s="270"/>
      <c r="UCT4" s="270"/>
      <c r="UCU4" s="270"/>
      <c r="UCV4" s="270"/>
      <c r="UCW4" s="270"/>
      <c r="UCX4" s="66"/>
      <c r="UCY4" s="66"/>
      <c r="UCZ4" s="270"/>
      <c r="UDA4" s="66"/>
      <c r="UDB4" s="278"/>
      <c r="UDC4" s="270"/>
      <c r="UDD4" s="66"/>
      <c r="UDE4" s="66"/>
      <c r="UDF4" s="66"/>
      <c r="UDG4" s="270"/>
      <c r="UDH4" s="270"/>
      <c r="UDI4" s="270"/>
      <c r="UDJ4" s="66"/>
      <c r="UDK4" s="270"/>
      <c r="UDL4" s="270"/>
      <c r="UDM4" s="66"/>
      <c r="UDN4" s="270"/>
      <c r="UDO4" s="270"/>
      <c r="UDP4" s="270"/>
      <c r="UDQ4" s="270"/>
      <c r="UDR4" s="270"/>
      <c r="UDS4" s="270"/>
      <c r="UDT4" s="66"/>
      <c r="UDU4" s="271"/>
      <c r="UDV4" s="271"/>
      <c r="UDW4" s="66"/>
      <c r="UDX4" s="66"/>
      <c r="UDY4" s="66"/>
      <c r="UDZ4" s="66"/>
      <c r="UEA4" s="272"/>
      <c r="UEB4" s="272"/>
      <c r="UEC4" s="273"/>
      <c r="UED4" s="274"/>
      <c r="UEE4" s="275"/>
      <c r="UEF4" s="276"/>
      <c r="UEG4" s="277"/>
      <c r="UEH4" s="272"/>
      <c r="UEI4" s="277"/>
      <c r="UEJ4" s="272"/>
      <c r="UEK4" s="272"/>
      <c r="UEL4" s="66"/>
      <c r="UEM4" s="278"/>
      <c r="UEN4" s="278"/>
      <c r="UEO4" s="270"/>
      <c r="UEP4" s="270"/>
      <c r="UEQ4" s="270"/>
      <c r="UER4" s="270"/>
      <c r="UES4" s="270"/>
      <c r="UET4" s="66"/>
      <c r="UEU4" s="66"/>
      <c r="UEV4" s="270"/>
      <c r="UEW4" s="66"/>
      <c r="UEX4" s="278"/>
      <c r="UEY4" s="270"/>
      <c r="UEZ4" s="66"/>
      <c r="UFA4" s="66"/>
      <c r="UFB4" s="66"/>
      <c r="UFC4" s="270"/>
      <c r="UFD4" s="270"/>
      <c r="UFE4" s="270"/>
      <c r="UFF4" s="66"/>
      <c r="UFG4" s="270"/>
      <c r="UFH4" s="270"/>
      <c r="UFI4" s="66"/>
      <c r="UFJ4" s="270"/>
      <c r="UFK4" s="270"/>
      <c r="UFL4" s="270"/>
      <c r="UFM4" s="270"/>
      <c r="UFN4" s="270"/>
      <c r="UFO4" s="270"/>
      <c r="UFP4" s="66"/>
      <c r="UFQ4" s="271"/>
      <c r="UFR4" s="271"/>
      <c r="UFS4" s="66"/>
      <c r="UFT4" s="66"/>
      <c r="UFU4" s="66"/>
      <c r="UFV4" s="66"/>
      <c r="UFW4" s="272"/>
      <c r="UFX4" s="272"/>
      <c r="UFY4" s="273"/>
      <c r="UFZ4" s="274"/>
      <c r="UGA4" s="275"/>
      <c r="UGB4" s="276"/>
      <c r="UGC4" s="277"/>
      <c r="UGD4" s="272"/>
      <c r="UGE4" s="277"/>
      <c r="UGF4" s="272"/>
      <c r="UGG4" s="272"/>
      <c r="UGH4" s="66"/>
      <c r="UGI4" s="278"/>
      <c r="UGJ4" s="278"/>
      <c r="UGK4" s="270"/>
      <c r="UGL4" s="270"/>
      <c r="UGM4" s="270"/>
      <c r="UGN4" s="270"/>
      <c r="UGO4" s="270"/>
      <c r="UGP4" s="66"/>
      <c r="UGQ4" s="66"/>
      <c r="UGR4" s="270"/>
      <c r="UGS4" s="66"/>
      <c r="UGT4" s="278"/>
      <c r="UGU4" s="270"/>
      <c r="UGV4" s="66"/>
      <c r="UGW4" s="66"/>
      <c r="UGX4" s="66"/>
      <c r="UGY4" s="270"/>
      <c r="UGZ4" s="270"/>
      <c r="UHA4" s="270"/>
      <c r="UHB4" s="66"/>
      <c r="UHC4" s="270"/>
      <c r="UHD4" s="270"/>
      <c r="UHE4" s="66"/>
      <c r="UHF4" s="270"/>
      <c r="UHG4" s="270"/>
      <c r="UHH4" s="270"/>
      <c r="UHI4" s="270"/>
      <c r="UHJ4" s="270"/>
      <c r="UHK4" s="270"/>
      <c r="UHL4" s="66"/>
      <c r="UHM4" s="271"/>
      <c r="UHN4" s="271"/>
      <c r="UHO4" s="66"/>
      <c r="UHP4" s="66"/>
      <c r="UHQ4" s="66"/>
      <c r="UHR4" s="66"/>
      <c r="UHS4" s="272"/>
      <c r="UHT4" s="272"/>
      <c r="UHU4" s="273"/>
      <c r="UHV4" s="274"/>
      <c r="UHW4" s="275"/>
      <c r="UHX4" s="276"/>
      <c r="UHY4" s="277"/>
      <c r="UHZ4" s="272"/>
      <c r="UIA4" s="277"/>
      <c r="UIB4" s="272"/>
      <c r="UIC4" s="272"/>
      <c r="UID4" s="66"/>
      <c r="UIE4" s="278"/>
      <c r="UIF4" s="278"/>
      <c r="UIG4" s="270"/>
      <c r="UIH4" s="270"/>
      <c r="UII4" s="270"/>
      <c r="UIJ4" s="270"/>
      <c r="UIK4" s="270"/>
      <c r="UIL4" s="66"/>
      <c r="UIM4" s="66"/>
      <c r="UIN4" s="270"/>
      <c r="UIO4" s="66"/>
      <c r="UIP4" s="278"/>
      <c r="UIQ4" s="270"/>
      <c r="UIR4" s="66"/>
      <c r="UIS4" s="66"/>
      <c r="UIT4" s="66"/>
      <c r="UIU4" s="270"/>
      <c r="UIV4" s="270"/>
      <c r="UIW4" s="270"/>
      <c r="UIX4" s="66"/>
      <c r="UIY4" s="270"/>
      <c r="UIZ4" s="270"/>
      <c r="UJA4" s="66"/>
      <c r="UJB4" s="270"/>
      <c r="UJC4" s="270"/>
      <c r="UJD4" s="270"/>
      <c r="UJE4" s="270"/>
      <c r="UJF4" s="270"/>
      <c r="UJG4" s="270"/>
      <c r="UJH4" s="66"/>
      <c r="UJI4" s="271"/>
      <c r="UJJ4" s="271"/>
      <c r="UJK4" s="66"/>
      <c r="UJL4" s="66"/>
      <c r="UJM4" s="66"/>
      <c r="UJN4" s="66"/>
      <c r="UJO4" s="272"/>
      <c r="UJP4" s="272"/>
      <c r="UJQ4" s="273"/>
      <c r="UJR4" s="274"/>
      <c r="UJS4" s="275"/>
      <c r="UJT4" s="276"/>
      <c r="UJU4" s="277"/>
      <c r="UJV4" s="272"/>
      <c r="UJW4" s="277"/>
      <c r="UJX4" s="272"/>
      <c r="UJY4" s="272"/>
      <c r="UJZ4" s="66"/>
      <c r="UKA4" s="278"/>
      <c r="UKB4" s="278"/>
      <c r="UKC4" s="270"/>
      <c r="UKD4" s="270"/>
      <c r="UKE4" s="270"/>
      <c r="UKF4" s="270"/>
      <c r="UKG4" s="270"/>
      <c r="UKH4" s="66"/>
      <c r="UKI4" s="66"/>
      <c r="UKJ4" s="270"/>
      <c r="UKK4" s="66"/>
      <c r="UKL4" s="278"/>
      <c r="UKM4" s="270"/>
      <c r="UKN4" s="66"/>
      <c r="UKO4" s="66"/>
      <c r="UKP4" s="66"/>
      <c r="UKQ4" s="270"/>
      <c r="UKR4" s="270"/>
      <c r="UKS4" s="270"/>
      <c r="UKT4" s="66"/>
      <c r="UKU4" s="270"/>
      <c r="UKV4" s="270"/>
      <c r="UKW4" s="66"/>
      <c r="UKX4" s="270"/>
      <c r="UKY4" s="270"/>
      <c r="UKZ4" s="270"/>
      <c r="ULA4" s="270"/>
      <c r="ULB4" s="270"/>
      <c r="ULC4" s="270"/>
      <c r="ULD4" s="66"/>
      <c r="ULE4" s="271"/>
      <c r="ULF4" s="271"/>
      <c r="ULG4" s="66"/>
      <c r="ULH4" s="66"/>
      <c r="ULI4" s="66"/>
      <c r="ULJ4" s="66"/>
      <c r="ULK4" s="272"/>
      <c r="ULL4" s="272"/>
      <c r="ULM4" s="273"/>
      <c r="ULN4" s="274"/>
      <c r="ULO4" s="275"/>
      <c r="ULP4" s="276"/>
      <c r="ULQ4" s="277"/>
      <c r="ULR4" s="272"/>
      <c r="ULS4" s="277"/>
      <c r="ULT4" s="272"/>
      <c r="ULU4" s="272"/>
      <c r="ULV4" s="66"/>
      <c r="ULW4" s="278"/>
      <c r="ULX4" s="278"/>
      <c r="ULY4" s="270"/>
      <c r="ULZ4" s="270"/>
      <c r="UMA4" s="270"/>
      <c r="UMB4" s="270"/>
      <c r="UMC4" s="270"/>
      <c r="UMD4" s="66"/>
      <c r="UME4" s="66"/>
      <c r="UMF4" s="270"/>
      <c r="UMG4" s="66"/>
      <c r="UMH4" s="278"/>
      <c r="UMI4" s="270"/>
      <c r="UMJ4" s="66"/>
      <c r="UMK4" s="66"/>
      <c r="UML4" s="66"/>
      <c r="UMM4" s="270"/>
      <c r="UMN4" s="270"/>
      <c r="UMO4" s="270"/>
      <c r="UMP4" s="66"/>
      <c r="UMQ4" s="270"/>
      <c r="UMR4" s="270"/>
      <c r="UMS4" s="66"/>
      <c r="UMT4" s="270"/>
      <c r="UMU4" s="270"/>
      <c r="UMV4" s="270"/>
      <c r="UMW4" s="270"/>
      <c r="UMX4" s="270"/>
      <c r="UMY4" s="270"/>
      <c r="UMZ4" s="66"/>
      <c r="UNA4" s="271"/>
      <c r="UNB4" s="271"/>
      <c r="UNC4" s="66"/>
      <c r="UND4" s="66"/>
      <c r="UNE4" s="66"/>
      <c r="UNF4" s="66"/>
      <c r="UNG4" s="272"/>
      <c r="UNH4" s="272"/>
      <c r="UNI4" s="273"/>
      <c r="UNJ4" s="274"/>
      <c r="UNK4" s="275"/>
      <c r="UNL4" s="276"/>
      <c r="UNM4" s="277"/>
      <c r="UNN4" s="272"/>
      <c r="UNO4" s="277"/>
      <c r="UNP4" s="272"/>
      <c r="UNQ4" s="272"/>
      <c r="UNR4" s="66"/>
      <c r="UNS4" s="278"/>
      <c r="UNT4" s="278"/>
      <c r="UNU4" s="270"/>
      <c r="UNV4" s="270"/>
      <c r="UNW4" s="270"/>
      <c r="UNX4" s="270"/>
      <c r="UNY4" s="270"/>
      <c r="UNZ4" s="66"/>
      <c r="UOA4" s="66"/>
      <c r="UOB4" s="270"/>
      <c r="UOC4" s="66"/>
      <c r="UOD4" s="278"/>
      <c r="UOE4" s="270"/>
      <c r="UOF4" s="66"/>
      <c r="UOG4" s="66"/>
      <c r="UOH4" s="66"/>
      <c r="UOI4" s="270"/>
      <c r="UOJ4" s="270"/>
      <c r="UOK4" s="270"/>
      <c r="UOL4" s="66"/>
      <c r="UOM4" s="270"/>
      <c r="UON4" s="270"/>
      <c r="UOO4" s="66"/>
      <c r="UOP4" s="270"/>
      <c r="UOQ4" s="270"/>
      <c r="UOR4" s="270"/>
      <c r="UOS4" s="270"/>
      <c r="UOT4" s="270"/>
      <c r="UOU4" s="270"/>
      <c r="UOV4" s="66"/>
      <c r="UOW4" s="271"/>
      <c r="UOX4" s="271"/>
      <c r="UOY4" s="66"/>
      <c r="UOZ4" s="66"/>
      <c r="UPA4" s="66"/>
      <c r="UPB4" s="66"/>
      <c r="UPC4" s="272"/>
      <c r="UPD4" s="272"/>
      <c r="UPE4" s="273"/>
      <c r="UPF4" s="274"/>
      <c r="UPG4" s="275"/>
      <c r="UPH4" s="276"/>
      <c r="UPI4" s="277"/>
      <c r="UPJ4" s="272"/>
      <c r="UPK4" s="277"/>
      <c r="UPL4" s="272"/>
      <c r="UPM4" s="272"/>
      <c r="UPN4" s="66"/>
      <c r="UPO4" s="278"/>
      <c r="UPP4" s="278"/>
      <c r="UPQ4" s="270"/>
      <c r="UPR4" s="270"/>
      <c r="UPS4" s="270"/>
      <c r="UPT4" s="270"/>
      <c r="UPU4" s="270"/>
      <c r="UPV4" s="66"/>
      <c r="UPW4" s="66"/>
      <c r="UPX4" s="270"/>
      <c r="UPY4" s="66"/>
      <c r="UPZ4" s="278"/>
      <c r="UQA4" s="270"/>
      <c r="UQB4" s="66"/>
      <c r="UQC4" s="66"/>
      <c r="UQD4" s="66"/>
      <c r="UQE4" s="270"/>
      <c r="UQF4" s="270"/>
      <c r="UQG4" s="270"/>
      <c r="UQH4" s="66"/>
      <c r="UQI4" s="270"/>
      <c r="UQJ4" s="270"/>
      <c r="UQK4" s="66"/>
      <c r="UQL4" s="270"/>
      <c r="UQM4" s="270"/>
      <c r="UQN4" s="270"/>
      <c r="UQO4" s="270"/>
      <c r="UQP4" s="270"/>
      <c r="UQQ4" s="270"/>
      <c r="UQR4" s="66"/>
      <c r="UQS4" s="271"/>
      <c r="UQT4" s="271"/>
      <c r="UQU4" s="66"/>
      <c r="UQV4" s="66"/>
      <c r="UQW4" s="66"/>
      <c r="UQX4" s="66"/>
      <c r="UQY4" s="272"/>
      <c r="UQZ4" s="272"/>
      <c r="URA4" s="273"/>
      <c r="URB4" s="274"/>
      <c r="URC4" s="275"/>
      <c r="URD4" s="276"/>
      <c r="URE4" s="277"/>
      <c r="URF4" s="272"/>
      <c r="URG4" s="277"/>
      <c r="URH4" s="272"/>
      <c r="URI4" s="272"/>
      <c r="URJ4" s="66"/>
      <c r="URK4" s="278"/>
      <c r="URL4" s="278"/>
      <c r="URM4" s="270"/>
      <c r="URN4" s="270"/>
      <c r="URO4" s="270"/>
      <c r="URP4" s="270"/>
      <c r="URQ4" s="270"/>
      <c r="URR4" s="66"/>
      <c r="URS4" s="66"/>
      <c r="URT4" s="270"/>
      <c r="URU4" s="66"/>
      <c r="URV4" s="278"/>
      <c r="URW4" s="270"/>
      <c r="URX4" s="66"/>
      <c r="URY4" s="66"/>
      <c r="URZ4" s="66"/>
      <c r="USA4" s="270"/>
      <c r="USB4" s="270"/>
      <c r="USC4" s="270"/>
      <c r="USD4" s="66"/>
      <c r="USE4" s="270"/>
      <c r="USF4" s="270"/>
      <c r="USG4" s="66"/>
      <c r="USH4" s="270"/>
      <c r="USI4" s="270"/>
      <c r="USJ4" s="270"/>
      <c r="USK4" s="270"/>
      <c r="USL4" s="270"/>
      <c r="USM4" s="270"/>
      <c r="USN4" s="66"/>
      <c r="USO4" s="271"/>
      <c r="USP4" s="271"/>
      <c r="USQ4" s="66"/>
      <c r="USR4" s="66"/>
      <c r="USS4" s="66"/>
      <c r="UST4" s="66"/>
      <c r="USU4" s="272"/>
      <c r="USV4" s="272"/>
      <c r="USW4" s="273"/>
      <c r="USX4" s="274"/>
      <c r="USY4" s="275"/>
      <c r="USZ4" s="276"/>
      <c r="UTA4" s="277"/>
      <c r="UTB4" s="272"/>
      <c r="UTC4" s="277"/>
      <c r="UTD4" s="272"/>
      <c r="UTE4" s="272"/>
      <c r="UTF4" s="66"/>
      <c r="UTG4" s="278"/>
      <c r="UTH4" s="278"/>
      <c r="UTI4" s="270"/>
      <c r="UTJ4" s="270"/>
      <c r="UTK4" s="270"/>
      <c r="UTL4" s="270"/>
      <c r="UTM4" s="270"/>
      <c r="UTN4" s="66"/>
      <c r="UTO4" s="66"/>
      <c r="UTP4" s="270"/>
      <c r="UTQ4" s="66"/>
      <c r="UTR4" s="278"/>
      <c r="UTS4" s="270"/>
      <c r="UTT4" s="66"/>
      <c r="UTU4" s="66"/>
      <c r="UTV4" s="66"/>
      <c r="UTW4" s="270"/>
      <c r="UTX4" s="270"/>
      <c r="UTY4" s="270"/>
      <c r="UTZ4" s="66"/>
      <c r="UUA4" s="270"/>
      <c r="UUB4" s="270"/>
      <c r="UUC4" s="66"/>
      <c r="UUD4" s="270"/>
      <c r="UUE4" s="270"/>
      <c r="UUF4" s="270"/>
      <c r="UUG4" s="270"/>
      <c r="UUH4" s="270"/>
      <c r="UUI4" s="270"/>
      <c r="UUJ4" s="66"/>
      <c r="UUK4" s="271"/>
      <c r="UUL4" s="271"/>
      <c r="UUM4" s="66"/>
      <c r="UUN4" s="66"/>
      <c r="UUO4" s="66"/>
      <c r="UUP4" s="66"/>
      <c r="UUQ4" s="272"/>
      <c r="UUR4" s="272"/>
      <c r="UUS4" s="273"/>
      <c r="UUT4" s="274"/>
      <c r="UUU4" s="275"/>
      <c r="UUV4" s="276"/>
      <c r="UUW4" s="277"/>
      <c r="UUX4" s="272"/>
      <c r="UUY4" s="277"/>
      <c r="UUZ4" s="272"/>
      <c r="UVA4" s="272"/>
      <c r="UVB4" s="66"/>
      <c r="UVC4" s="278"/>
      <c r="UVD4" s="278"/>
      <c r="UVE4" s="270"/>
      <c r="UVF4" s="270"/>
      <c r="UVG4" s="270"/>
      <c r="UVH4" s="270"/>
      <c r="UVI4" s="270"/>
      <c r="UVJ4" s="66"/>
      <c r="UVK4" s="66"/>
      <c r="UVL4" s="270"/>
      <c r="UVM4" s="66"/>
      <c r="UVN4" s="278"/>
      <c r="UVO4" s="270"/>
      <c r="UVP4" s="66"/>
      <c r="UVQ4" s="66"/>
      <c r="UVR4" s="66"/>
      <c r="UVS4" s="270"/>
      <c r="UVT4" s="270"/>
      <c r="UVU4" s="270"/>
      <c r="UVV4" s="66"/>
      <c r="UVW4" s="270"/>
      <c r="UVX4" s="270"/>
      <c r="UVY4" s="66"/>
      <c r="UVZ4" s="270"/>
      <c r="UWA4" s="270"/>
      <c r="UWB4" s="270"/>
      <c r="UWC4" s="270"/>
      <c r="UWD4" s="270"/>
      <c r="UWE4" s="270"/>
      <c r="UWF4" s="66"/>
      <c r="UWG4" s="271"/>
      <c r="UWH4" s="271"/>
      <c r="UWI4" s="66"/>
      <c r="UWJ4" s="66"/>
      <c r="UWK4" s="66"/>
      <c r="UWL4" s="66"/>
      <c r="UWM4" s="272"/>
      <c r="UWN4" s="272"/>
      <c r="UWO4" s="273"/>
      <c r="UWP4" s="274"/>
      <c r="UWQ4" s="275"/>
      <c r="UWR4" s="276"/>
      <c r="UWS4" s="277"/>
      <c r="UWT4" s="272"/>
      <c r="UWU4" s="277"/>
      <c r="UWV4" s="272"/>
      <c r="UWW4" s="272"/>
      <c r="UWX4" s="66"/>
      <c r="UWY4" s="278"/>
      <c r="UWZ4" s="278"/>
      <c r="UXA4" s="270"/>
      <c r="UXB4" s="270"/>
      <c r="UXC4" s="270"/>
      <c r="UXD4" s="270"/>
      <c r="UXE4" s="270"/>
      <c r="UXF4" s="66"/>
      <c r="UXG4" s="66"/>
      <c r="UXH4" s="270"/>
      <c r="UXI4" s="66"/>
      <c r="UXJ4" s="278"/>
      <c r="UXK4" s="270"/>
      <c r="UXL4" s="66"/>
      <c r="UXM4" s="66"/>
      <c r="UXN4" s="66"/>
      <c r="UXO4" s="270"/>
      <c r="UXP4" s="270"/>
      <c r="UXQ4" s="270"/>
      <c r="UXR4" s="66"/>
      <c r="UXS4" s="270"/>
      <c r="UXT4" s="270"/>
      <c r="UXU4" s="66"/>
      <c r="UXV4" s="270"/>
      <c r="UXW4" s="270"/>
      <c r="UXX4" s="270"/>
      <c r="UXY4" s="270"/>
      <c r="UXZ4" s="270"/>
      <c r="UYA4" s="270"/>
      <c r="UYB4" s="66"/>
      <c r="UYC4" s="271"/>
      <c r="UYD4" s="271"/>
      <c r="UYE4" s="66"/>
      <c r="UYF4" s="66"/>
      <c r="UYG4" s="66"/>
      <c r="UYH4" s="66"/>
      <c r="UYI4" s="272"/>
      <c r="UYJ4" s="272"/>
      <c r="UYK4" s="273"/>
      <c r="UYL4" s="274"/>
      <c r="UYM4" s="275"/>
      <c r="UYN4" s="276"/>
      <c r="UYO4" s="277"/>
      <c r="UYP4" s="272"/>
      <c r="UYQ4" s="277"/>
      <c r="UYR4" s="272"/>
      <c r="UYS4" s="272"/>
      <c r="UYT4" s="66"/>
      <c r="UYU4" s="278"/>
      <c r="UYV4" s="278"/>
      <c r="UYW4" s="270"/>
      <c r="UYX4" s="270"/>
      <c r="UYY4" s="270"/>
      <c r="UYZ4" s="270"/>
      <c r="UZA4" s="270"/>
      <c r="UZB4" s="66"/>
      <c r="UZC4" s="66"/>
      <c r="UZD4" s="270"/>
      <c r="UZE4" s="66"/>
      <c r="UZF4" s="278"/>
      <c r="UZG4" s="270"/>
      <c r="UZH4" s="66"/>
      <c r="UZI4" s="66"/>
      <c r="UZJ4" s="66"/>
      <c r="UZK4" s="270"/>
      <c r="UZL4" s="270"/>
      <c r="UZM4" s="270"/>
      <c r="UZN4" s="66"/>
      <c r="UZO4" s="270"/>
      <c r="UZP4" s="270"/>
      <c r="UZQ4" s="66"/>
      <c r="UZR4" s="270"/>
      <c r="UZS4" s="270"/>
      <c r="UZT4" s="270"/>
      <c r="UZU4" s="270"/>
      <c r="UZV4" s="270"/>
      <c r="UZW4" s="270"/>
      <c r="UZX4" s="66"/>
      <c r="UZY4" s="271"/>
      <c r="UZZ4" s="271"/>
      <c r="VAA4" s="66"/>
      <c r="VAB4" s="66"/>
      <c r="VAC4" s="66"/>
      <c r="VAD4" s="66"/>
      <c r="VAE4" s="272"/>
      <c r="VAF4" s="272"/>
      <c r="VAG4" s="273"/>
      <c r="VAH4" s="274"/>
      <c r="VAI4" s="275"/>
      <c r="VAJ4" s="276"/>
      <c r="VAK4" s="277"/>
      <c r="VAL4" s="272"/>
      <c r="VAM4" s="277"/>
      <c r="VAN4" s="272"/>
      <c r="VAO4" s="272"/>
      <c r="VAP4" s="66"/>
      <c r="VAQ4" s="278"/>
      <c r="VAR4" s="278"/>
      <c r="VAS4" s="270"/>
      <c r="VAT4" s="270"/>
      <c r="VAU4" s="270"/>
      <c r="VAV4" s="270"/>
      <c r="VAW4" s="270"/>
      <c r="VAX4" s="66"/>
      <c r="VAY4" s="66"/>
      <c r="VAZ4" s="270"/>
      <c r="VBA4" s="66"/>
      <c r="VBB4" s="278"/>
      <c r="VBC4" s="270"/>
      <c r="VBD4" s="66"/>
      <c r="VBE4" s="66"/>
      <c r="VBF4" s="66"/>
      <c r="VBG4" s="270"/>
      <c r="VBH4" s="270"/>
      <c r="VBI4" s="270"/>
      <c r="VBJ4" s="66"/>
      <c r="VBK4" s="270"/>
      <c r="VBL4" s="270"/>
      <c r="VBM4" s="66"/>
      <c r="VBN4" s="270"/>
      <c r="VBO4" s="270"/>
      <c r="VBP4" s="270"/>
      <c r="VBQ4" s="270"/>
      <c r="VBR4" s="270"/>
      <c r="VBS4" s="270"/>
      <c r="VBT4" s="66"/>
      <c r="VBU4" s="271"/>
      <c r="VBV4" s="271"/>
      <c r="VBW4" s="66"/>
      <c r="VBX4" s="66"/>
      <c r="VBY4" s="66"/>
      <c r="VBZ4" s="66"/>
      <c r="VCA4" s="272"/>
      <c r="VCB4" s="272"/>
      <c r="VCC4" s="273"/>
      <c r="VCD4" s="274"/>
      <c r="VCE4" s="275"/>
      <c r="VCF4" s="276"/>
      <c r="VCG4" s="277"/>
      <c r="VCH4" s="272"/>
      <c r="VCI4" s="277"/>
      <c r="VCJ4" s="272"/>
      <c r="VCK4" s="272"/>
      <c r="VCL4" s="66"/>
      <c r="VCM4" s="278"/>
      <c r="VCN4" s="278"/>
      <c r="VCO4" s="270"/>
      <c r="VCP4" s="270"/>
      <c r="VCQ4" s="270"/>
      <c r="VCR4" s="270"/>
      <c r="VCS4" s="270"/>
      <c r="VCT4" s="66"/>
      <c r="VCU4" s="66"/>
      <c r="VCV4" s="270"/>
      <c r="VCW4" s="66"/>
      <c r="VCX4" s="278"/>
      <c r="VCY4" s="270"/>
      <c r="VCZ4" s="66"/>
      <c r="VDA4" s="66"/>
      <c r="VDB4" s="66"/>
      <c r="VDC4" s="270"/>
      <c r="VDD4" s="270"/>
      <c r="VDE4" s="270"/>
      <c r="VDF4" s="66"/>
      <c r="VDG4" s="270"/>
      <c r="VDH4" s="270"/>
      <c r="VDI4" s="66"/>
      <c r="VDJ4" s="270"/>
      <c r="VDK4" s="270"/>
      <c r="VDL4" s="270"/>
      <c r="VDM4" s="270"/>
      <c r="VDN4" s="270"/>
      <c r="VDO4" s="270"/>
      <c r="VDP4" s="66"/>
      <c r="VDQ4" s="271"/>
      <c r="VDR4" s="271"/>
      <c r="VDS4" s="66"/>
      <c r="VDT4" s="66"/>
      <c r="VDU4" s="66"/>
      <c r="VDV4" s="66"/>
      <c r="VDW4" s="272"/>
      <c r="VDX4" s="272"/>
      <c r="VDY4" s="273"/>
      <c r="VDZ4" s="274"/>
      <c r="VEA4" s="275"/>
      <c r="VEB4" s="276"/>
      <c r="VEC4" s="277"/>
      <c r="VED4" s="272"/>
      <c r="VEE4" s="277"/>
      <c r="VEF4" s="272"/>
      <c r="VEG4" s="272"/>
      <c r="VEH4" s="66"/>
      <c r="VEI4" s="278"/>
      <c r="VEJ4" s="278"/>
      <c r="VEK4" s="270"/>
      <c r="VEL4" s="270"/>
      <c r="VEM4" s="270"/>
      <c r="VEN4" s="270"/>
      <c r="VEO4" s="270"/>
      <c r="VEP4" s="66"/>
      <c r="VEQ4" s="66"/>
      <c r="VER4" s="270"/>
      <c r="VES4" s="66"/>
      <c r="VET4" s="278"/>
      <c r="VEU4" s="270"/>
      <c r="VEV4" s="66"/>
      <c r="VEW4" s="66"/>
      <c r="VEX4" s="66"/>
      <c r="VEY4" s="270"/>
      <c r="VEZ4" s="270"/>
      <c r="VFA4" s="270"/>
      <c r="VFB4" s="66"/>
      <c r="VFC4" s="270"/>
      <c r="VFD4" s="270"/>
      <c r="VFE4" s="66"/>
      <c r="VFF4" s="270"/>
      <c r="VFG4" s="270"/>
      <c r="VFH4" s="270"/>
      <c r="VFI4" s="270"/>
      <c r="VFJ4" s="270"/>
      <c r="VFK4" s="270"/>
      <c r="VFL4" s="66"/>
      <c r="VFM4" s="271"/>
      <c r="VFN4" s="271"/>
      <c r="VFO4" s="66"/>
      <c r="VFP4" s="66"/>
      <c r="VFQ4" s="66"/>
      <c r="VFR4" s="66"/>
      <c r="VFS4" s="272"/>
      <c r="VFT4" s="272"/>
      <c r="VFU4" s="273"/>
      <c r="VFV4" s="274"/>
      <c r="VFW4" s="275"/>
      <c r="VFX4" s="276"/>
      <c r="VFY4" s="277"/>
      <c r="VFZ4" s="272"/>
      <c r="VGA4" s="277"/>
      <c r="VGB4" s="272"/>
      <c r="VGC4" s="272"/>
      <c r="VGD4" s="66"/>
      <c r="VGE4" s="278"/>
      <c r="VGF4" s="278"/>
      <c r="VGG4" s="270"/>
      <c r="VGH4" s="270"/>
      <c r="VGI4" s="270"/>
      <c r="VGJ4" s="270"/>
      <c r="VGK4" s="270"/>
      <c r="VGL4" s="66"/>
      <c r="VGM4" s="66"/>
      <c r="VGN4" s="270"/>
      <c r="VGO4" s="66"/>
      <c r="VGP4" s="278"/>
      <c r="VGQ4" s="270"/>
      <c r="VGR4" s="66"/>
      <c r="VGS4" s="66"/>
      <c r="VGT4" s="66"/>
      <c r="VGU4" s="270"/>
      <c r="VGV4" s="270"/>
      <c r="VGW4" s="270"/>
      <c r="VGX4" s="66"/>
      <c r="VGY4" s="270"/>
      <c r="VGZ4" s="270"/>
      <c r="VHA4" s="66"/>
      <c r="VHB4" s="270"/>
      <c r="VHC4" s="270"/>
      <c r="VHD4" s="270"/>
      <c r="VHE4" s="270"/>
      <c r="VHF4" s="270"/>
      <c r="VHG4" s="270"/>
      <c r="VHH4" s="66"/>
      <c r="VHI4" s="271"/>
      <c r="VHJ4" s="271"/>
      <c r="VHK4" s="66"/>
      <c r="VHL4" s="66"/>
      <c r="VHM4" s="66"/>
      <c r="VHN4" s="66"/>
      <c r="VHO4" s="272"/>
      <c r="VHP4" s="272"/>
      <c r="VHQ4" s="273"/>
      <c r="VHR4" s="274"/>
      <c r="VHS4" s="275"/>
      <c r="VHT4" s="276"/>
      <c r="VHU4" s="277"/>
      <c r="VHV4" s="272"/>
      <c r="VHW4" s="277"/>
      <c r="VHX4" s="272"/>
      <c r="VHY4" s="272"/>
      <c r="VHZ4" s="66"/>
      <c r="VIA4" s="278"/>
      <c r="VIB4" s="278"/>
      <c r="VIC4" s="270"/>
      <c r="VID4" s="270"/>
      <c r="VIE4" s="270"/>
      <c r="VIF4" s="270"/>
      <c r="VIG4" s="270"/>
      <c r="VIH4" s="66"/>
      <c r="VII4" s="66"/>
      <c r="VIJ4" s="270"/>
      <c r="VIK4" s="66"/>
      <c r="VIL4" s="278"/>
      <c r="VIM4" s="270"/>
      <c r="VIN4" s="66"/>
      <c r="VIO4" s="66"/>
      <c r="VIP4" s="66"/>
      <c r="VIQ4" s="270"/>
      <c r="VIR4" s="270"/>
      <c r="VIS4" s="270"/>
      <c r="VIT4" s="66"/>
      <c r="VIU4" s="270"/>
      <c r="VIV4" s="270"/>
      <c r="VIW4" s="66"/>
      <c r="VIX4" s="270"/>
      <c r="VIY4" s="270"/>
      <c r="VIZ4" s="270"/>
      <c r="VJA4" s="270"/>
      <c r="VJB4" s="270"/>
      <c r="VJC4" s="270"/>
      <c r="VJD4" s="66"/>
      <c r="VJE4" s="271"/>
      <c r="VJF4" s="271"/>
      <c r="VJG4" s="66"/>
      <c r="VJH4" s="66"/>
      <c r="VJI4" s="66"/>
      <c r="VJJ4" s="66"/>
      <c r="VJK4" s="272"/>
      <c r="VJL4" s="272"/>
      <c r="VJM4" s="273"/>
      <c r="VJN4" s="274"/>
      <c r="VJO4" s="275"/>
      <c r="VJP4" s="276"/>
      <c r="VJQ4" s="277"/>
      <c r="VJR4" s="272"/>
      <c r="VJS4" s="277"/>
      <c r="VJT4" s="272"/>
      <c r="VJU4" s="272"/>
      <c r="VJV4" s="66"/>
      <c r="VJW4" s="278"/>
      <c r="VJX4" s="278"/>
      <c r="VJY4" s="270"/>
      <c r="VJZ4" s="270"/>
      <c r="VKA4" s="270"/>
      <c r="VKB4" s="270"/>
      <c r="VKC4" s="270"/>
      <c r="VKD4" s="66"/>
      <c r="VKE4" s="66"/>
      <c r="VKF4" s="270"/>
      <c r="VKG4" s="66"/>
      <c r="VKH4" s="278"/>
      <c r="VKI4" s="270"/>
      <c r="VKJ4" s="66"/>
      <c r="VKK4" s="66"/>
      <c r="VKL4" s="66"/>
      <c r="VKM4" s="270"/>
      <c r="VKN4" s="270"/>
      <c r="VKO4" s="270"/>
      <c r="VKP4" s="66"/>
      <c r="VKQ4" s="270"/>
      <c r="VKR4" s="270"/>
      <c r="VKS4" s="66"/>
      <c r="VKT4" s="270"/>
      <c r="VKU4" s="270"/>
      <c r="VKV4" s="270"/>
      <c r="VKW4" s="270"/>
      <c r="VKX4" s="270"/>
      <c r="VKY4" s="270"/>
      <c r="VKZ4" s="66"/>
      <c r="VLA4" s="271"/>
      <c r="VLB4" s="271"/>
      <c r="VLC4" s="66"/>
      <c r="VLD4" s="66"/>
      <c r="VLE4" s="66"/>
      <c r="VLF4" s="66"/>
      <c r="VLG4" s="272"/>
      <c r="VLH4" s="272"/>
      <c r="VLI4" s="273"/>
      <c r="VLJ4" s="274"/>
      <c r="VLK4" s="275"/>
      <c r="VLL4" s="276"/>
      <c r="VLM4" s="277"/>
      <c r="VLN4" s="272"/>
      <c r="VLO4" s="277"/>
      <c r="VLP4" s="272"/>
      <c r="VLQ4" s="272"/>
      <c r="VLR4" s="66"/>
      <c r="VLS4" s="278"/>
      <c r="VLT4" s="278"/>
      <c r="VLU4" s="270"/>
      <c r="VLV4" s="270"/>
      <c r="VLW4" s="270"/>
      <c r="VLX4" s="270"/>
      <c r="VLY4" s="270"/>
      <c r="VLZ4" s="66"/>
      <c r="VMA4" s="66"/>
      <c r="VMB4" s="270"/>
      <c r="VMC4" s="66"/>
      <c r="VMD4" s="278"/>
      <c r="VME4" s="270"/>
      <c r="VMF4" s="66"/>
      <c r="VMG4" s="66"/>
      <c r="VMH4" s="66"/>
      <c r="VMI4" s="270"/>
      <c r="VMJ4" s="270"/>
      <c r="VMK4" s="270"/>
      <c r="VML4" s="66"/>
      <c r="VMM4" s="270"/>
      <c r="VMN4" s="270"/>
      <c r="VMO4" s="66"/>
      <c r="VMP4" s="270"/>
      <c r="VMQ4" s="270"/>
      <c r="VMR4" s="270"/>
      <c r="VMS4" s="270"/>
      <c r="VMT4" s="270"/>
      <c r="VMU4" s="270"/>
      <c r="VMV4" s="66"/>
      <c r="VMW4" s="271"/>
      <c r="VMX4" s="271"/>
      <c r="VMY4" s="66"/>
      <c r="VMZ4" s="66"/>
      <c r="VNA4" s="66"/>
      <c r="VNB4" s="66"/>
      <c r="VNC4" s="272"/>
      <c r="VND4" s="272"/>
      <c r="VNE4" s="273"/>
      <c r="VNF4" s="274"/>
      <c r="VNG4" s="275"/>
      <c r="VNH4" s="276"/>
      <c r="VNI4" s="277"/>
      <c r="VNJ4" s="272"/>
      <c r="VNK4" s="277"/>
      <c r="VNL4" s="272"/>
      <c r="VNM4" s="272"/>
      <c r="VNN4" s="66"/>
      <c r="VNO4" s="278"/>
      <c r="VNP4" s="278"/>
      <c r="VNQ4" s="270"/>
      <c r="VNR4" s="270"/>
      <c r="VNS4" s="270"/>
      <c r="VNT4" s="270"/>
      <c r="VNU4" s="270"/>
      <c r="VNV4" s="66"/>
      <c r="VNW4" s="66"/>
      <c r="VNX4" s="270"/>
      <c r="VNY4" s="66"/>
      <c r="VNZ4" s="278"/>
      <c r="VOA4" s="270"/>
      <c r="VOB4" s="66"/>
      <c r="VOC4" s="66"/>
      <c r="VOD4" s="66"/>
      <c r="VOE4" s="270"/>
      <c r="VOF4" s="270"/>
      <c r="VOG4" s="270"/>
      <c r="VOH4" s="66"/>
      <c r="VOI4" s="270"/>
      <c r="VOJ4" s="270"/>
      <c r="VOK4" s="66"/>
      <c r="VOL4" s="270"/>
      <c r="VOM4" s="270"/>
      <c r="VON4" s="270"/>
      <c r="VOO4" s="270"/>
      <c r="VOP4" s="270"/>
      <c r="VOQ4" s="270"/>
      <c r="VOR4" s="66"/>
      <c r="VOS4" s="271"/>
      <c r="VOT4" s="271"/>
      <c r="VOU4" s="66"/>
      <c r="VOV4" s="66"/>
      <c r="VOW4" s="66"/>
      <c r="VOX4" s="66"/>
      <c r="VOY4" s="272"/>
      <c r="VOZ4" s="272"/>
      <c r="VPA4" s="273"/>
      <c r="VPB4" s="274"/>
      <c r="VPC4" s="275"/>
      <c r="VPD4" s="276"/>
      <c r="VPE4" s="277"/>
      <c r="VPF4" s="272"/>
      <c r="VPG4" s="277"/>
      <c r="VPH4" s="272"/>
      <c r="VPI4" s="272"/>
      <c r="VPJ4" s="66"/>
      <c r="VPK4" s="278"/>
      <c r="VPL4" s="278"/>
      <c r="VPM4" s="270"/>
      <c r="VPN4" s="270"/>
      <c r="VPO4" s="270"/>
      <c r="VPP4" s="270"/>
      <c r="VPQ4" s="270"/>
      <c r="VPR4" s="66"/>
      <c r="VPS4" s="66"/>
      <c r="VPT4" s="270"/>
      <c r="VPU4" s="66"/>
      <c r="VPV4" s="278"/>
      <c r="VPW4" s="270"/>
      <c r="VPX4" s="66"/>
      <c r="VPY4" s="66"/>
      <c r="VPZ4" s="66"/>
      <c r="VQA4" s="270"/>
      <c r="VQB4" s="270"/>
      <c r="VQC4" s="270"/>
      <c r="VQD4" s="66"/>
      <c r="VQE4" s="270"/>
      <c r="VQF4" s="270"/>
      <c r="VQG4" s="66"/>
      <c r="VQH4" s="270"/>
      <c r="VQI4" s="270"/>
      <c r="VQJ4" s="270"/>
      <c r="VQK4" s="270"/>
      <c r="VQL4" s="270"/>
      <c r="VQM4" s="270"/>
      <c r="VQN4" s="66"/>
      <c r="VQO4" s="271"/>
      <c r="VQP4" s="271"/>
      <c r="VQQ4" s="66"/>
      <c r="VQR4" s="66"/>
      <c r="VQS4" s="66"/>
      <c r="VQT4" s="66"/>
      <c r="VQU4" s="272"/>
      <c r="VQV4" s="272"/>
      <c r="VQW4" s="273"/>
      <c r="VQX4" s="274"/>
      <c r="VQY4" s="275"/>
      <c r="VQZ4" s="276"/>
      <c r="VRA4" s="277"/>
      <c r="VRB4" s="272"/>
      <c r="VRC4" s="277"/>
      <c r="VRD4" s="272"/>
      <c r="VRE4" s="272"/>
      <c r="VRF4" s="66"/>
      <c r="VRG4" s="278"/>
      <c r="VRH4" s="278"/>
      <c r="VRI4" s="270"/>
      <c r="VRJ4" s="270"/>
      <c r="VRK4" s="270"/>
      <c r="VRL4" s="270"/>
      <c r="VRM4" s="270"/>
      <c r="VRN4" s="66"/>
      <c r="VRO4" s="66"/>
      <c r="VRP4" s="270"/>
      <c r="VRQ4" s="66"/>
      <c r="VRR4" s="278"/>
      <c r="VRS4" s="270"/>
      <c r="VRT4" s="66"/>
      <c r="VRU4" s="66"/>
      <c r="VRV4" s="66"/>
      <c r="VRW4" s="270"/>
      <c r="VRX4" s="270"/>
      <c r="VRY4" s="270"/>
      <c r="VRZ4" s="66"/>
      <c r="VSA4" s="270"/>
      <c r="VSB4" s="270"/>
      <c r="VSC4" s="66"/>
      <c r="VSD4" s="270"/>
      <c r="VSE4" s="270"/>
      <c r="VSF4" s="270"/>
      <c r="VSG4" s="270"/>
      <c r="VSH4" s="270"/>
      <c r="VSI4" s="270"/>
      <c r="VSJ4" s="66"/>
      <c r="VSK4" s="271"/>
      <c r="VSL4" s="271"/>
      <c r="VSM4" s="66"/>
      <c r="VSN4" s="66"/>
      <c r="VSO4" s="66"/>
      <c r="VSP4" s="66"/>
      <c r="VSQ4" s="272"/>
      <c r="VSR4" s="272"/>
      <c r="VSS4" s="273"/>
      <c r="VST4" s="274"/>
      <c r="VSU4" s="275"/>
      <c r="VSV4" s="276"/>
      <c r="VSW4" s="277"/>
      <c r="VSX4" s="272"/>
      <c r="VSY4" s="277"/>
      <c r="VSZ4" s="272"/>
      <c r="VTA4" s="272"/>
      <c r="VTB4" s="66"/>
      <c r="VTC4" s="278"/>
      <c r="VTD4" s="278"/>
      <c r="VTE4" s="270"/>
      <c r="VTF4" s="270"/>
      <c r="VTG4" s="270"/>
      <c r="VTH4" s="270"/>
      <c r="VTI4" s="270"/>
      <c r="VTJ4" s="66"/>
      <c r="VTK4" s="66"/>
      <c r="VTL4" s="270"/>
      <c r="VTM4" s="66"/>
      <c r="VTN4" s="278"/>
      <c r="VTO4" s="270"/>
      <c r="VTP4" s="66"/>
      <c r="VTQ4" s="66"/>
      <c r="VTR4" s="66"/>
      <c r="VTS4" s="270"/>
      <c r="VTT4" s="270"/>
      <c r="VTU4" s="270"/>
      <c r="VTV4" s="66"/>
      <c r="VTW4" s="270"/>
      <c r="VTX4" s="270"/>
      <c r="VTY4" s="66"/>
      <c r="VTZ4" s="270"/>
      <c r="VUA4" s="270"/>
      <c r="VUB4" s="270"/>
      <c r="VUC4" s="270"/>
      <c r="VUD4" s="270"/>
      <c r="VUE4" s="270"/>
      <c r="VUF4" s="66"/>
      <c r="VUG4" s="271"/>
      <c r="VUH4" s="271"/>
      <c r="VUI4" s="66"/>
      <c r="VUJ4" s="66"/>
      <c r="VUK4" s="66"/>
      <c r="VUL4" s="66"/>
      <c r="VUM4" s="272"/>
      <c r="VUN4" s="272"/>
      <c r="VUO4" s="273"/>
      <c r="VUP4" s="274"/>
      <c r="VUQ4" s="275"/>
      <c r="VUR4" s="276"/>
      <c r="VUS4" s="277"/>
      <c r="VUT4" s="272"/>
      <c r="VUU4" s="277"/>
      <c r="VUV4" s="272"/>
      <c r="VUW4" s="272"/>
      <c r="VUX4" s="66"/>
      <c r="VUY4" s="278"/>
      <c r="VUZ4" s="278"/>
      <c r="VVA4" s="270"/>
      <c r="VVB4" s="270"/>
      <c r="VVC4" s="270"/>
      <c r="VVD4" s="270"/>
      <c r="VVE4" s="270"/>
      <c r="VVF4" s="66"/>
      <c r="VVG4" s="66"/>
      <c r="VVH4" s="270"/>
      <c r="VVI4" s="66"/>
      <c r="VVJ4" s="278"/>
      <c r="VVK4" s="270"/>
      <c r="VVL4" s="66"/>
      <c r="VVM4" s="66"/>
      <c r="VVN4" s="66"/>
      <c r="VVO4" s="270"/>
      <c r="VVP4" s="270"/>
      <c r="VVQ4" s="270"/>
      <c r="VVR4" s="66"/>
      <c r="VVS4" s="270"/>
      <c r="VVT4" s="270"/>
      <c r="VVU4" s="66"/>
      <c r="VVV4" s="270"/>
      <c r="VVW4" s="270"/>
      <c r="VVX4" s="270"/>
      <c r="VVY4" s="270"/>
      <c r="VVZ4" s="270"/>
      <c r="VWA4" s="270"/>
      <c r="VWB4" s="66"/>
      <c r="VWC4" s="271"/>
      <c r="VWD4" s="271"/>
      <c r="VWE4" s="66"/>
      <c r="VWF4" s="66"/>
      <c r="VWG4" s="66"/>
      <c r="VWH4" s="66"/>
      <c r="VWI4" s="272"/>
      <c r="VWJ4" s="272"/>
      <c r="VWK4" s="273"/>
      <c r="VWL4" s="274"/>
      <c r="VWM4" s="275"/>
      <c r="VWN4" s="276"/>
      <c r="VWO4" s="277"/>
      <c r="VWP4" s="272"/>
      <c r="VWQ4" s="277"/>
      <c r="VWR4" s="272"/>
      <c r="VWS4" s="272"/>
      <c r="VWT4" s="66"/>
      <c r="VWU4" s="278"/>
      <c r="VWV4" s="278"/>
      <c r="VWW4" s="270"/>
      <c r="VWX4" s="270"/>
      <c r="VWY4" s="270"/>
      <c r="VWZ4" s="270"/>
      <c r="VXA4" s="270"/>
      <c r="VXB4" s="66"/>
      <c r="VXC4" s="66"/>
      <c r="VXD4" s="270"/>
      <c r="VXE4" s="66"/>
      <c r="VXF4" s="278"/>
      <c r="VXG4" s="270"/>
      <c r="VXH4" s="66"/>
      <c r="VXI4" s="66"/>
      <c r="VXJ4" s="66"/>
      <c r="VXK4" s="270"/>
      <c r="VXL4" s="270"/>
      <c r="VXM4" s="270"/>
      <c r="VXN4" s="66"/>
      <c r="VXO4" s="270"/>
      <c r="VXP4" s="270"/>
      <c r="VXQ4" s="66"/>
      <c r="VXR4" s="270"/>
      <c r="VXS4" s="270"/>
      <c r="VXT4" s="270"/>
      <c r="VXU4" s="270"/>
      <c r="VXV4" s="270"/>
      <c r="VXW4" s="270"/>
      <c r="VXX4" s="66"/>
      <c r="VXY4" s="271"/>
      <c r="VXZ4" s="271"/>
      <c r="VYA4" s="66"/>
      <c r="VYB4" s="66"/>
      <c r="VYC4" s="66"/>
      <c r="VYD4" s="66"/>
      <c r="VYE4" s="272"/>
      <c r="VYF4" s="272"/>
      <c r="VYG4" s="273"/>
      <c r="VYH4" s="274"/>
      <c r="VYI4" s="275"/>
      <c r="VYJ4" s="276"/>
      <c r="VYK4" s="277"/>
      <c r="VYL4" s="272"/>
      <c r="VYM4" s="277"/>
      <c r="VYN4" s="272"/>
      <c r="VYO4" s="272"/>
      <c r="VYP4" s="66"/>
      <c r="VYQ4" s="278"/>
      <c r="VYR4" s="278"/>
      <c r="VYS4" s="270"/>
      <c r="VYT4" s="270"/>
      <c r="VYU4" s="270"/>
      <c r="VYV4" s="270"/>
      <c r="VYW4" s="270"/>
      <c r="VYX4" s="66"/>
      <c r="VYY4" s="66"/>
      <c r="VYZ4" s="270"/>
      <c r="VZA4" s="66"/>
      <c r="VZB4" s="278"/>
      <c r="VZC4" s="270"/>
      <c r="VZD4" s="66"/>
      <c r="VZE4" s="66"/>
      <c r="VZF4" s="66"/>
      <c r="VZG4" s="270"/>
      <c r="VZH4" s="270"/>
      <c r="VZI4" s="270"/>
      <c r="VZJ4" s="66"/>
      <c r="VZK4" s="270"/>
      <c r="VZL4" s="270"/>
      <c r="VZM4" s="66"/>
      <c r="VZN4" s="270"/>
      <c r="VZO4" s="270"/>
      <c r="VZP4" s="270"/>
      <c r="VZQ4" s="270"/>
      <c r="VZR4" s="270"/>
      <c r="VZS4" s="270"/>
      <c r="VZT4" s="66"/>
      <c r="VZU4" s="271"/>
      <c r="VZV4" s="271"/>
      <c r="VZW4" s="66"/>
      <c r="VZX4" s="66"/>
      <c r="VZY4" s="66"/>
      <c r="VZZ4" s="66"/>
      <c r="WAA4" s="272"/>
      <c r="WAB4" s="272"/>
      <c r="WAC4" s="273"/>
      <c r="WAD4" s="274"/>
      <c r="WAE4" s="275"/>
      <c r="WAF4" s="276"/>
      <c r="WAG4" s="277"/>
      <c r="WAH4" s="272"/>
      <c r="WAI4" s="277"/>
      <c r="WAJ4" s="272"/>
      <c r="WAK4" s="272"/>
      <c r="WAL4" s="66"/>
      <c r="WAM4" s="278"/>
      <c r="WAN4" s="278"/>
      <c r="WAO4" s="270"/>
      <c r="WAP4" s="270"/>
      <c r="WAQ4" s="270"/>
      <c r="WAR4" s="270"/>
      <c r="WAS4" s="270"/>
      <c r="WAT4" s="66"/>
      <c r="WAU4" s="66"/>
      <c r="WAV4" s="270"/>
      <c r="WAW4" s="66"/>
      <c r="WAX4" s="278"/>
      <c r="WAY4" s="270"/>
      <c r="WAZ4" s="66"/>
      <c r="WBA4" s="66"/>
      <c r="WBB4" s="66"/>
      <c r="WBC4" s="270"/>
      <c r="WBD4" s="270"/>
      <c r="WBE4" s="270"/>
      <c r="WBF4" s="66"/>
      <c r="WBG4" s="270"/>
      <c r="WBH4" s="270"/>
      <c r="WBI4" s="66"/>
      <c r="WBJ4" s="270"/>
      <c r="WBK4" s="270"/>
      <c r="WBL4" s="270"/>
      <c r="WBM4" s="270"/>
      <c r="WBN4" s="270"/>
      <c r="WBO4" s="270"/>
      <c r="WBP4" s="66"/>
      <c r="WBQ4" s="271"/>
      <c r="WBR4" s="271"/>
      <c r="WBS4" s="66"/>
      <c r="WBT4" s="66"/>
      <c r="WBU4" s="66"/>
      <c r="WBV4" s="66"/>
      <c r="WBW4" s="272"/>
      <c r="WBX4" s="272"/>
      <c r="WBY4" s="273"/>
      <c r="WBZ4" s="274"/>
      <c r="WCA4" s="275"/>
      <c r="WCB4" s="276"/>
      <c r="WCC4" s="277"/>
      <c r="WCD4" s="272"/>
      <c r="WCE4" s="277"/>
      <c r="WCF4" s="272"/>
      <c r="WCG4" s="272"/>
      <c r="WCH4" s="66"/>
      <c r="WCI4" s="278"/>
      <c r="WCJ4" s="278"/>
      <c r="WCK4" s="270"/>
      <c r="WCL4" s="270"/>
      <c r="WCM4" s="270"/>
      <c r="WCN4" s="270"/>
      <c r="WCO4" s="270"/>
      <c r="WCP4" s="66"/>
      <c r="WCQ4" s="66"/>
      <c r="WCR4" s="270"/>
      <c r="WCS4" s="66"/>
      <c r="WCT4" s="278"/>
      <c r="WCU4" s="270"/>
      <c r="WCV4" s="66"/>
      <c r="WCW4" s="66"/>
      <c r="WCX4" s="66"/>
      <c r="WCY4" s="270"/>
      <c r="WCZ4" s="270"/>
      <c r="WDA4" s="270"/>
      <c r="WDB4" s="66"/>
      <c r="WDC4" s="270"/>
      <c r="WDD4" s="270"/>
      <c r="WDE4" s="66"/>
      <c r="WDF4" s="270"/>
      <c r="WDG4" s="270"/>
      <c r="WDH4" s="270"/>
      <c r="WDI4" s="270"/>
      <c r="WDJ4" s="270"/>
      <c r="WDK4" s="270"/>
      <c r="WDL4" s="66"/>
      <c r="WDM4" s="271"/>
      <c r="WDN4" s="271"/>
      <c r="WDO4" s="66"/>
      <c r="WDP4" s="66"/>
      <c r="WDQ4" s="66"/>
      <c r="WDR4" s="66"/>
      <c r="WDS4" s="272"/>
      <c r="WDT4" s="272"/>
      <c r="WDU4" s="273"/>
      <c r="WDV4" s="274"/>
      <c r="WDW4" s="275"/>
      <c r="WDX4" s="276"/>
      <c r="WDY4" s="277"/>
      <c r="WDZ4" s="272"/>
      <c r="WEA4" s="277"/>
      <c r="WEB4" s="272"/>
      <c r="WEC4" s="272"/>
      <c r="WED4" s="66"/>
      <c r="WEE4" s="278"/>
      <c r="WEF4" s="278"/>
      <c r="WEG4" s="270"/>
      <c r="WEH4" s="270"/>
      <c r="WEI4" s="270"/>
      <c r="WEJ4" s="270"/>
      <c r="WEK4" s="270"/>
      <c r="WEL4" s="66"/>
      <c r="WEM4" s="66"/>
      <c r="WEN4" s="270"/>
      <c r="WEO4" s="66"/>
      <c r="WEP4" s="278"/>
      <c r="WEQ4" s="270"/>
      <c r="WER4" s="66"/>
      <c r="WES4" s="66"/>
      <c r="WET4" s="66"/>
      <c r="WEU4" s="270"/>
      <c r="WEV4" s="270"/>
      <c r="WEW4" s="270"/>
      <c r="WEX4" s="66"/>
      <c r="WEY4" s="270"/>
      <c r="WEZ4" s="270"/>
      <c r="WFA4" s="66"/>
      <c r="WFB4" s="270"/>
      <c r="WFC4" s="270"/>
      <c r="WFD4" s="270"/>
      <c r="WFE4" s="270"/>
      <c r="WFF4" s="270"/>
      <c r="WFG4" s="270"/>
      <c r="WFH4" s="66"/>
      <c r="WFI4" s="271"/>
      <c r="WFJ4" s="271"/>
      <c r="WFK4" s="66"/>
      <c r="WFL4" s="66"/>
      <c r="WFM4" s="66"/>
      <c r="WFN4" s="66"/>
      <c r="WFO4" s="272"/>
      <c r="WFP4" s="272"/>
      <c r="WFQ4" s="273"/>
      <c r="WFR4" s="274"/>
      <c r="WFS4" s="275"/>
      <c r="WFT4" s="276"/>
      <c r="WFU4" s="277"/>
      <c r="WFV4" s="272"/>
      <c r="WFW4" s="277"/>
      <c r="WFX4" s="272"/>
      <c r="WFY4" s="272"/>
      <c r="WFZ4" s="66"/>
      <c r="WGA4" s="278"/>
      <c r="WGB4" s="278"/>
      <c r="WGC4" s="270"/>
      <c r="WGD4" s="270"/>
      <c r="WGE4" s="270"/>
      <c r="WGF4" s="270"/>
      <c r="WGG4" s="270"/>
      <c r="WGH4" s="66"/>
      <c r="WGI4" s="66"/>
      <c r="WGJ4" s="270"/>
      <c r="WGK4" s="66"/>
      <c r="WGL4" s="278"/>
      <c r="WGM4" s="270"/>
      <c r="WGN4" s="66"/>
      <c r="WGO4" s="66"/>
      <c r="WGP4" s="66"/>
      <c r="WGQ4" s="270"/>
      <c r="WGR4" s="270"/>
      <c r="WGS4" s="270"/>
      <c r="WGT4" s="66"/>
      <c r="WGU4" s="270"/>
      <c r="WGV4" s="270"/>
      <c r="WGW4" s="66"/>
      <c r="WGX4" s="270"/>
      <c r="WGY4" s="270"/>
      <c r="WGZ4" s="270"/>
      <c r="WHA4" s="270"/>
      <c r="WHB4" s="270"/>
      <c r="WHC4" s="270"/>
      <c r="WHD4" s="66"/>
      <c r="WHE4" s="271"/>
      <c r="WHF4" s="271"/>
      <c r="WHG4" s="66"/>
      <c r="WHH4" s="66"/>
      <c r="WHI4" s="66"/>
      <c r="WHJ4" s="66"/>
      <c r="WHK4" s="272"/>
      <c r="WHL4" s="272"/>
      <c r="WHM4" s="273"/>
      <c r="WHN4" s="274"/>
      <c r="WHO4" s="275"/>
      <c r="WHP4" s="276"/>
      <c r="WHQ4" s="277"/>
      <c r="WHR4" s="272"/>
      <c r="WHS4" s="277"/>
      <c r="WHT4" s="272"/>
      <c r="WHU4" s="272"/>
      <c r="WHV4" s="66"/>
      <c r="WHW4" s="278"/>
      <c r="WHX4" s="278"/>
      <c r="WHY4" s="270"/>
      <c r="WHZ4" s="270"/>
      <c r="WIA4" s="270"/>
      <c r="WIB4" s="270"/>
      <c r="WIC4" s="270"/>
      <c r="WID4" s="66"/>
      <c r="WIE4" s="66"/>
      <c r="WIF4" s="270"/>
      <c r="WIG4" s="66"/>
      <c r="WIH4" s="278"/>
      <c r="WII4" s="270"/>
      <c r="WIJ4" s="66"/>
      <c r="WIK4" s="66"/>
      <c r="WIL4" s="66"/>
      <c r="WIM4" s="270"/>
      <c r="WIN4" s="270"/>
      <c r="WIO4" s="270"/>
      <c r="WIP4" s="66"/>
      <c r="WIQ4" s="270"/>
      <c r="WIR4" s="270"/>
      <c r="WIS4" s="66"/>
      <c r="WIT4" s="270"/>
      <c r="WIU4" s="270"/>
      <c r="WIV4" s="270"/>
      <c r="WIW4" s="270"/>
      <c r="WIX4" s="270"/>
      <c r="WIY4" s="270"/>
      <c r="WIZ4" s="66"/>
      <c r="WJA4" s="271"/>
      <c r="WJB4" s="271"/>
      <c r="WJC4" s="66"/>
      <c r="WJD4" s="66"/>
      <c r="WJE4" s="66"/>
      <c r="WJF4" s="66"/>
      <c r="WJG4" s="272"/>
      <c r="WJH4" s="272"/>
      <c r="WJI4" s="273"/>
      <c r="WJJ4" s="274"/>
      <c r="WJK4" s="275"/>
      <c r="WJL4" s="276"/>
      <c r="WJM4" s="277"/>
      <c r="WJN4" s="272"/>
      <c r="WJO4" s="277"/>
      <c r="WJP4" s="272"/>
      <c r="WJQ4" s="272"/>
      <c r="WJR4" s="66"/>
      <c r="WJS4" s="278"/>
      <c r="WJT4" s="278"/>
      <c r="WJU4" s="270"/>
      <c r="WJV4" s="270"/>
      <c r="WJW4" s="270"/>
      <c r="WJX4" s="270"/>
      <c r="WJY4" s="270"/>
      <c r="WJZ4" s="66"/>
      <c r="WKA4" s="66"/>
      <c r="WKB4" s="270"/>
      <c r="WKC4" s="66"/>
      <c r="WKD4" s="278"/>
      <c r="WKE4" s="270"/>
      <c r="WKF4" s="66"/>
      <c r="WKG4" s="66"/>
      <c r="WKH4" s="66"/>
      <c r="WKI4" s="270"/>
      <c r="WKJ4" s="270"/>
      <c r="WKK4" s="270"/>
      <c r="WKL4" s="66"/>
      <c r="WKM4" s="270"/>
      <c r="WKN4" s="270"/>
      <c r="WKO4" s="66"/>
      <c r="WKP4" s="270"/>
      <c r="WKQ4" s="270"/>
      <c r="WKR4" s="270"/>
      <c r="WKS4" s="270"/>
      <c r="WKT4" s="270"/>
      <c r="WKU4" s="270"/>
      <c r="WKV4" s="66"/>
      <c r="WKW4" s="271"/>
      <c r="WKX4" s="271"/>
      <c r="WKY4" s="66"/>
      <c r="WKZ4" s="66"/>
      <c r="WLA4" s="66"/>
      <c r="WLB4" s="66"/>
      <c r="WLC4" s="272"/>
      <c r="WLD4" s="272"/>
      <c r="WLE4" s="273"/>
      <c r="WLF4" s="274"/>
      <c r="WLG4" s="275"/>
      <c r="WLH4" s="276"/>
      <c r="WLI4" s="277"/>
      <c r="WLJ4" s="272"/>
      <c r="WLK4" s="277"/>
      <c r="WLL4" s="272"/>
      <c r="WLM4" s="272"/>
      <c r="WLN4" s="66"/>
      <c r="WLO4" s="278"/>
      <c r="WLP4" s="278"/>
      <c r="WLQ4" s="270"/>
      <c r="WLR4" s="270"/>
      <c r="WLS4" s="270"/>
      <c r="WLT4" s="270"/>
      <c r="WLU4" s="270"/>
      <c r="WLV4" s="66"/>
      <c r="WLW4" s="66"/>
      <c r="WLX4" s="270"/>
      <c r="WLY4" s="66"/>
      <c r="WLZ4" s="278"/>
      <c r="WMA4" s="270"/>
      <c r="WMB4" s="66"/>
      <c r="WMC4" s="66"/>
      <c r="WMD4" s="66"/>
      <c r="WME4" s="270"/>
      <c r="WMF4" s="270"/>
      <c r="WMG4" s="270"/>
      <c r="WMH4" s="66"/>
      <c r="WMI4" s="270"/>
      <c r="WMJ4" s="270"/>
      <c r="WMK4" s="66"/>
      <c r="WML4" s="270"/>
      <c r="WMM4" s="270"/>
      <c r="WMN4" s="270"/>
      <c r="WMO4" s="270"/>
      <c r="WMP4" s="270"/>
      <c r="WMQ4" s="270"/>
      <c r="WMR4" s="66"/>
      <c r="WMS4" s="271"/>
      <c r="WMT4" s="271"/>
      <c r="WMU4" s="66"/>
      <c r="WMV4" s="66"/>
      <c r="WMW4" s="66"/>
      <c r="WMX4" s="66"/>
      <c r="WMY4" s="272"/>
      <c r="WMZ4" s="272"/>
      <c r="WNA4" s="273"/>
      <c r="WNB4" s="274"/>
      <c r="WNC4" s="275"/>
      <c r="WND4" s="276"/>
      <c r="WNE4" s="277"/>
      <c r="WNF4" s="272"/>
      <c r="WNG4" s="277"/>
      <c r="WNH4" s="272"/>
      <c r="WNI4" s="272"/>
      <c r="WNJ4" s="66"/>
      <c r="WNK4" s="278"/>
      <c r="WNL4" s="278"/>
      <c r="WNM4" s="270"/>
      <c r="WNN4" s="270"/>
      <c r="WNO4" s="270"/>
      <c r="WNP4" s="270"/>
      <c r="WNQ4" s="270"/>
      <c r="WNR4" s="66"/>
      <c r="WNS4" s="66"/>
      <c r="WNT4" s="270"/>
      <c r="WNU4" s="66"/>
      <c r="WNV4" s="278"/>
      <c r="WNW4" s="270"/>
      <c r="WNX4" s="66"/>
      <c r="WNY4" s="66"/>
      <c r="WNZ4" s="66"/>
      <c r="WOA4" s="270"/>
      <c r="WOB4" s="270"/>
      <c r="WOC4" s="270"/>
      <c r="WOD4" s="66"/>
      <c r="WOE4" s="270"/>
      <c r="WOF4" s="270"/>
      <c r="WOG4" s="66"/>
      <c r="WOH4" s="270"/>
      <c r="WOI4" s="270"/>
      <c r="WOJ4" s="270"/>
      <c r="WOK4" s="270"/>
      <c r="WOL4" s="270"/>
      <c r="WOM4" s="270"/>
      <c r="WON4" s="66"/>
      <c r="WOO4" s="271"/>
      <c r="WOP4" s="271"/>
      <c r="WOQ4" s="66"/>
      <c r="WOR4" s="66"/>
      <c r="WOS4" s="66"/>
      <c r="WOT4" s="66"/>
      <c r="WOU4" s="272"/>
      <c r="WOV4" s="272"/>
      <c r="WOW4" s="273"/>
      <c r="WOX4" s="274"/>
      <c r="WOY4" s="275"/>
      <c r="WOZ4" s="276"/>
      <c r="WPA4" s="277"/>
      <c r="WPB4" s="272"/>
      <c r="WPC4" s="277"/>
      <c r="WPD4" s="272"/>
      <c r="WPE4" s="272"/>
      <c r="WPF4" s="66"/>
      <c r="WPG4" s="278"/>
      <c r="WPH4" s="278"/>
      <c r="WPI4" s="270"/>
      <c r="WPJ4" s="270"/>
      <c r="WPK4" s="270"/>
      <c r="WPL4" s="270"/>
      <c r="WPM4" s="270"/>
      <c r="WPN4" s="66"/>
      <c r="WPO4" s="66"/>
      <c r="WPP4" s="270"/>
      <c r="WPQ4" s="66"/>
      <c r="WPR4" s="278"/>
      <c r="WPS4" s="270"/>
      <c r="WPT4" s="66"/>
      <c r="WPU4" s="66"/>
      <c r="WPV4" s="66"/>
      <c r="WPW4" s="270"/>
      <c r="WPX4" s="270"/>
      <c r="WPY4" s="270"/>
      <c r="WPZ4" s="66"/>
      <c r="WQA4" s="270"/>
      <c r="WQB4" s="270"/>
      <c r="WQC4" s="66"/>
      <c r="WQD4" s="270"/>
      <c r="WQE4" s="270"/>
      <c r="WQF4" s="270"/>
      <c r="WQG4" s="270"/>
      <c r="WQH4" s="270"/>
      <c r="WQI4" s="270"/>
      <c r="WQJ4" s="66"/>
      <c r="WQK4" s="271"/>
      <c r="WQL4" s="271"/>
      <c r="WQM4" s="66"/>
      <c r="WQN4" s="66"/>
      <c r="WQO4" s="66"/>
      <c r="WQP4" s="66"/>
      <c r="WQQ4" s="272"/>
      <c r="WQR4" s="272"/>
      <c r="WQS4" s="273"/>
      <c r="WQT4" s="274"/>
      <c r="WQU4" s="275"/>
      <c r="WQV4" s="276"/>
      <c r="WQW4" s="277"/>
      <c r="WQX4" s="272"/>
      <c r="WQY4" s="277"/>
      <c r="WQZ4" s="272"/>
      <c r="WRA4" s="272"/>
      <c r="WRB4" s="66"/>
      <c r="WRC4" s="278"/>
      <c r="WRD4" s="278"/>
      <c r="WRE4" s="270"/>
      <c r="WRF4" s="270"/>
      <c r="WRG4" s="270"/>
      <c r="WRH4" s="270"/>
      <c r="WRI4" s="270"/>
      <c r="WRJ4" s="66"/>
      <c r="WRK4" s="66"/>
      <c r="WRL4" s="270"/>
      <c r="WRM4" s="66"/>
      <c r="WRN4" s="278"/>
      <c r="WRO4" s="270"/>
      <c r="WRP4" s="66"/>
      <c r="WRQ4" s="66"/>
      <c r="WRR4" s="66"/>
      <c r="WRS4" s="270"/>
      <c r="WRT4" s="270"/>
      <c r="WRU4" s="270"/>
      <c r="WRV4" s="66"/>
      <c r="WRW4" s="270"/>
      <c r="WRX4" s="270"/>
      <c r="WRY4" s="66"/>
      <c r="WRZ4" s="270"/>
      <c r="WSA4" s="270"/>
      <c r="WSB4" s="270"/>
      <c r="WSC4" s="270"/>
      <c r="WSD4" s="270"/>
      <c r="WSE4" s="270"/>
      <c r="WSF4" s="66"/>
      <c r="WSG4" s="271"/>
      <c r="WSH4" s="271"/>
      <c r="WSI4" s="66"/>
      <c r="WSJ4" s="66"/>
      <c r="WSK4" s="66"/>
      <c r="WSL4" s="66"/>
      <c r="WSM4" s="272"/>
      <c r="WSN4" s="272"/>
      <c r="WSO4" s="273"/>
      <c r="WSP4" s="274"/>
      <c r="WSQ4" s="275"/>
      <c r="WSR4" s="276"/>
      <c r="WSS4" s="277"/>
      <c r="WST4" s="272"/>
      <c r="WSU4" s="277"/>
      <c r="WSV4" s="272"/>
      <c r="WSW4" s="272"/>
      <c r="WSX4" s="66"/>
      <c r="WSY4" s="278"/>
      <c r="WSZ4" s="278"/>
      <c r="WTA4" s="270"/>
      <c r="WTB4" s="270"/>
      <c r="WTC4" s="270"/>
      <c r="WTD4" s="270"/>
      <c r="WTE4" s="270"/>
      <c r="WTF4" s="66"/>
      <c r="WTG4" s="66"/>
      <c r="WTH4" s="270"/>
      <c r="WTI4" s="66"/>
      <c r="WTJ4" s="278"/>
      <c r="WTK4" s="270"/>
      <c r="WTL4" s="66"/>
      <c r="WTM4" s="66"/>
      <c r="WTN4" s="66"/>
      <c r="WTO4" s="270"/>
      <c r="WTP4" s="270"/>
      <c r="WTQ4" s="270"/>
      <c r="WTR4" s="66"/>
      <c r="WTS4" s="270"/>
      <c r="WTT4" s="270"/>
      <c r="WTU4" s="66"/>
      <c r="WTV4" s="270"/>
      <c r="WTW4" s="270"/>
      <c r="WTX4" s="270"/>
      <c r="WTY4" s="270"/>
      <c r="WTZ4" s="270"/>
      <c r="WUA4" s="270"/>
      <c r="WUB4" s="66"/>
      <c r="WUC4" s="271"/>
      <c r="WUD4" s="271"/>
      <c r="WUE4" s="66"/>
      <c r="WUF4" s="66"/>
      <c r="WUG4" s="66"/>
      <c r="WUH4" s="66"/>
      <c r="WUI4" s="272"/>
      <c r="WUJ4" s="272"/>
      <c r="WUK4" s="273"/>
      <c r="WUL4" s="274"/>
      <c r="WUM4" s="275"/>
      <c r="WUN4" s="276"/>
      <c r="WUO4" s="277"/>
      <c r="WUP4" s="272"/>
      <c r="WUQ4" s="277"/>
      <c r="WUR4" s="272"/>
      <c r="WUS4" s="272"/>
      <c r="WUT4" s="66"/>
      <c r="WUU4" s="278"/>
      <c r="WUV4" s="278"/>
      <c r="WUW4" s="270"/>
      <c r="WUX4" s="270"/>
      <c r="WUY4" s="270"/>
      <c r="WUZ4" s="270"/>
      <c r="WVA4" s="270"/>
      <c r="WVB4" s="66"/>
      <c r="WVC4" s="66"/>
      <c r="WVD4" s="270"/>
      <c r="WVE4" s="66"/>
      <c r="WVF4" s="278"/>
      <c r="WVG4" s="270"/>
      <c r="WVH4" s="66"/>
      <c r="WVI4" s="66"/>
      <c r="WVJ4" s="66"/>
      <c r="WVK4" s="270"/>
      <c r="WVL4" s="270"/>
      <c r="WVM4" s="270"/>
      <c r="WVN4" s="66"/>
      <c r="WVO4" s="270"/>
      <c r="WVP4" s="270"/>
      <c r="WVQ4" s="66"/>
      <c r="WVR4" s="270"/>
      <c r="WVS4" s="270"/>
      <c r="WVT4" s="270"/>
      <c r="WVU4" s="270"/>
      <c r="WVV4" s="270"/>
      <c r="WVW4" s="270"/>
      <c r="WVX4" s="66"/>
      <c r="WVY4" s="271"/>
      <c r="WVZ4" s="271"/>
      <c r="WWA4" s="66"/>
      <c r="WWB4" s="66"/>
      <c r="WWC4" s="66"/>
      <c r="WWD4" s="66"/>
      <c r="WWE4" s="272"/>
      <c r="WWF4" s="272"/>
      <c r="WWG4" s="273"/>
      <c r="WWH4" s="274"/>
      <c r="WWI4" s="275"/>
      <c r="WWJ4" s="276"/>
      <c r="WWK4" s="277"/>
      <c r="WWL4" s="272"/>
      <c r="WWM4" s="277"/>
      <c r="WWN4" s="272"/>
      <c r="WWO4" s="272"/>
      <c r="WWP4" s="66"/>
      <c r="WWQ4" s="278"/>
      <c r="WWR4" s="278"/>
      <c r="WWS4" s="270"/>
      <c r="WWT4" s="270"/>
      <c r="WWU4" s="270"/>
      <c r="WWV4" s="270"/>
      <c r="WWW4" s="270"/>
      <c r="WWX4" s="66"/>
      <c r="WWY4" s="66"/>
      <c r="WWZ4" s="270"/>
      <c r="WXA4" s="66"/>
      <c r="WXB4" s="278"/>
      <c r="WXC4" s="270"/>
      <c r="WXD4" s="66"/>
      <c r="WXE4" s="66"/>
      <c r="WXF4" s="66"/>
      <c r="WXG4" s="270"/>
      <c r="WXH4" s="270"/>
      <c r="WXI4" s="270"/>
      <c r="WXJ4" s="66"/>
      <c r="WXK4" s="270"/>
      <c r="WXL4" s="270"/>
      <c r="WXM4" s="66"/>
      <c r="WXN4" s="270"/>
      <c r="WXO4" s="270"/>
      <c r="WXP4" s="270"/>
      <c r="WXQ4" s="270"/>
      <c r="WXR4" s="270"/>
      <c r="WXS4" s="270"/>
      <c r="WXT4" s="66"/>
      <c r="WXU4" s="271"/>
      <c r="WXV4" s="271"/>
      <c r="WXW4" s="66"/>
      <c r="WXX4" s="66"/>
      <c r="WXY4" s="66"/>
      <c r="WXZ4" s="66"/>
      <c r="WYA4" s="272"/>
      <c r="WYB4" s="272"/>
      <c r="WYC4" s="273"/>
      <c r="WYD4" s="274"/>
      <c r="WYE4" s="275"/>
      <c r="WYF4" s="276"/>
      <c r="WYG4" s="277"/>
      <c r="WYH4" s="272"/>
      <c r="WYI4" s="277"/>
      <c r="WYJ4" s="272"/>
      <c r="WYK4" s="272"/>
      <c r="WYL4" s="66"/>
      <c r="WYM4" s="278"/>
      <c r="WYN4" s="278"/>
      <c r="WYO4" s="270"/>
      <c r="WYP4" s="270"/>
      <c r="WYQ4" s="270"/>
      <c r="WYR4" s="270"/>
      <c r="WYS4" s="270"/>
      <c r="WYT4" s="66"/>
      <c r="WYU4" s="66"/>
      <c r="WYV4" s="270"/>
      <c r="WYW4" s="66"/>
      <c r="WYX4" s="278"/>
      <c r="WYY4" s="270"/>
      <c r="WYZ4" s="66"/>
      <c r="WZA4" s="66"/>
      <c r="WZB4" s="66"/>
      <c r="WZC4" s="270"/>
      <c r="WZD4" s="270"/>
      <c r="WZE4" s="270"/>
      <c r="WZF4" s="66"/>
      <c r="WZG4" s="270"/>
      <c r="WZH4" s="270"/>
      <c r="WZI4" s="66"/>
      <c r="WZJ4" s="270"/>
      <c r="WZK4" s="270"/>
      <c r="WZL4" s="270"/>
      <c r="WZM4" s="270"/>
      <c r="WZN4" s="270"/>
      <c r="WZO4" s="270"/>
      <c r="WZP4" s="66"/>
      <c r="WZQ4" s="271"/>
      <c r="WZR4" s="271"/>
      <c r="WZS4" s="66"/>
      <c r="WZT4" s="66"/>
      <c r="WZU4" s="66"/>
      <c r="WZV4" s="66"/>
      <c r="WZW4" s="272"/>
      <c r="WZX4" s="272"/>
      <c r="WZY4" s="273"/>
      <c r="WZZ4" s="274"/>
      <c r="XAA4" s="275"/>
      <c r="XAB4" s="276"/>
      <c r="XAC4" s="277"/>
      <c r="XAD4" s="272"/>
      <c r="XAE4" s="277"/>
      <c r="XAF4" s="272"/>
      <c r="XAG4" s="272"/>
      <c r="XAH4" s="66"/>
      <c r="XAI4" s="278"/>
      <c r="XAJ4" s="278"/>
      <c r="XAK4" s="270"/>
      <c r="XAL4" s="270"/>
      <c r="XAM4" s="270"/>
      <c r="XAN4" s="270"/>
      <c r="XAO4" s="270"/>
      <c r="XAP4" s="66"/>
      <c r="XAQ4" s="66"/>
      <c r="XAR4" s="270"/>
      <c r="XAS4" s="66"/>
      <c r="XAT4" s="278"/>
      <c r="XAU4" s="270"/>
      <c r="XAV4" s="66"/>
      <c r="XAW4" s="66"/>
      <c r="XAX4" s="66"/>
      <c r="XAY4" s="270"/>
      <c r="XAZ4" s="270"/>
      <c r="XBA4" s="270"/>
      <c r="XBB4" s="66"/>
      <c r="XBC4" s="270"/>
      <c r="XBD4" s="270"/>
      <c r="XBE4" s="66"/>
      <c r="XBF4" s="270"/>
      <c r="XBG4" s="270"/>
      <c r="XBH4" s="270"/>
      <c r="XBI4" s="270"/>
      <c r="XBJ4" s="270"/>
      <c r="XBK4" s="270"/>
      <c r="XBL4" s="66"/>
      <c r="XBM4" s="271"/>
      <c r="XBN4" s="271"/>
      <c r="XBO4" s="66"/>
      <c r="XBP4" s="66"/>
      <c r="XBQ4" s="66"/>
      <c r="XBR4" s="66"/>
      <c r="XBS4" s="272"/>
      <c r="XBT4" s="272"/>
      <c r="XBU4" s="273"/>
      <c r="XBV4" s="274"/>
      <c r="XBW4" s="275"/>
      <c r="XBX4" s="276"/>
      <c r="XBY4" s="277"/>
      <c r="XBZ4" s="272"/>
      <c r="XCA4" s="277"/>
      <c r="XCB4" s="272"/>
      <c r="XCC4" s="272"/>
      <c r="XCD4" s="66"/>
      <c r="XCE4" s="278"/>
      <c r="XCF4" s="278"/>
      <c r="XCG4" s="270"/>
      <c r="XCH4" s="270"/>
      <c r="XCI4" s="270"/>
      <c r="XCJ4" s="270"/>
      <c r="XCK4" s="270"/>
      <c r="XCL4" s="66"/>
      <c r="XCM4" s="66"/>
      <c r="XCN4" s="270"/>
      <c r="XCO4" s="66"/>
      <c r="XCP4" s="278"/>
      <c r="XCQ4" s="270"/>
      <c r="XCR4" s="66"/>
      <c r="XCS4" s="66"/>
      <c r="XCT4" s="66"/>
      <c r="XCU4" s="270"/>
      <c r="XCV4" s="270"/>
      <c r="XCW4" s="270"/>
      <c r="XCX4" s="66"/>
      <c r="XCY4" s="270"/>
      <c r="XCZ4" s="270"/>
      <c r="XDA4" s="66"/>
      <c r="XDB4" s="270"/>
      <c r="XDC4" s="270"/>
      <c r="XDD4" s="270"/>
      <c r="XDE4" s="270"/>
      <c r="XDF4" s="270"/>
      <c r="XDG4" s="270"/>
      <c r="XDH4" s="66"/>
      <c r="XDI4" s="271"/>
      <c r="XDJ4" s="271"/>
      <c r="XDK4" s="66"/>
      <c r="XDL4" s="66"/>
      <c r="XDM4" s="66"/>
      <c r="XDN4" s="66"/>
      <c r="XDO4" s="272"/>
      <c r="XDP4" s="272"/>
      <c r="XDQ4" s="273"/>
      <c r="XDR4" s="274"/>
      <c r="XDS4" s="275"/>
      <c r="XDT4" s="276"/>
      <c r="XDU4" s="277"/>
      <c r="XDV4" s="272"/>
      <c r="XDW4" s="277"/>
      <c r="XDX4" s="272"/>
      <c r="XDY4" s="272"/>
      <c r="XDZ4" s="66"/>
      <c r="XEA4" s="278"/>
      <c r="XEB4" s="278"/>
      <c r="XEC4" s="270"/>
      <c r="XED4" s="270"/>
      <c r="XEE4" s="270"/>
      <c r="XEF4" s="270"/>
      <c r="XEG4" s="270"/>
      <c r="XEH4" s="66"/>
      <c r="XEI4" s="66"/>
      <c r="XEJ4" s="270"/>
      <c r="XEK4" s="66"/>
      <c r="XEL4" s="278"/>
      <c r="XEM4" s="270"/>
      <c r="XEN4" s="66"/>
      <c r="XEO4" s="66"/>
    </row>
    <row r="5" spans="1:16369" ht="65.25" customHeight="1">
      <c r="A5" s="135">
        <v>38</v>
      </c>
      <c r="B5" s="143">
        <v>46056.961805555547</v>
      </c>
      <c r="C5" s="143">
        <v>46056.992361111108</v>
      </c>
      <c r="D5" s="135" t="s">
        <v>1588</v>
      </c>
      <c r="E5" s="135" t="s">
        <v>1589</v>
      </c>
      <c r="F5" s="135" t="s">
        <v>1654</v>
      </c>
      <c r="G5" s="135" t="s">
        <v>1666</v>
      </c>
      <c r="H5" s="176" t="s">
        <v>107</v>
      </c>
      <c r="I5" s="176" t="s">
        <v>332</v>
      </c>
      <c r="J5" s="176" t="s">
        <v>1655</v>
      </c>
      <c r="K5" s="176"/>
      <c r="L5" s="176" t="s">
        <v>1592</v>
      </c>
      <c r="M5" s="143">
        <v>46070</v>
      </c>
      <c r="N5" s="176" t="s">
        <v>15</v>
      </c>
      <c r="O5" s="176" t="s">
        <v>2261</v>
      </c>
      <c r="P5" s="176"/>
      <c r="Q5" s="176" t="s">
        <v>111</v>
      </c>
      <c r="R5" s="176" t="s">
        <v>1658</v>
      </c>
      <c r="S5" s="176"/>
      <c r="T5" s="176" t="s">
        <v>1659</v>
      </c>
      <c r="U5" s="176"/>
      <c r="V5" s="135" t="s">
        <v>1467</v>
      </c>
      <c r="W5" s="135"/>
      <c r="X5" s="176" t="s">
        <v>1667</v>
      </c>
      <c r="Y5" s="176" t="s">
        <v>1668</v>
      </c>
      <c r="Z5" s="176" t="s">
        <v>2261</v>
      </c>
      <c r="AA5" s="176"/>
      <c r="AB5" s="245"/>
      <c r="AC5" s="245"/>
      <c r="AD5" s="245"/>
      <c r="AE5" s="245"/>
      <c r="AF5" s="245"/>
      <c r="AG5" s="245"/>
      <c r="AH5" s="245"/>
      <c r="AI5" s="246"/>
      <c r="AJ5" s="245"/>
      <c r="AK5" s="245"/>
      <c r="AL5" s="245"/>
      <c r="AM5" s="245"/>
      <c r="AN5" s="245"/>
      <c r="AO5" s="245"/>
      <c r="AP5" s="245"/>
      <c r="AQ5" s="225"/>
      <c r="AR5" s="225"/>
      <c r="AS5" s="237"/>
      <c r="AT5" s="232"/>
      <c r="AU5" s="225"/>
      <c r="AV5" s="225"/>
      <c r="AW5" s="225"/>
      <c r="AX5" s="225"/>
      <c r="AY5" s="225"/>
      <c r="AZ5" s="225"/>
      <c r="BA5" s="225"/>
      <c r="BB5" s="245"/>
      <c r="BC5" s="245"/>
      <c r="BD5" s="245"/>
      <c r="BE5" s="245"/>
      <c r="BF5" s="245"/>
      <c r="BG5" s="245"/>
      <c r="BH5" s="245"/>
      <c r="BI5" s="510"/>
      <c r="BJ5" s="400">
        <v>46127</v>
      </c>
      <c r="BK5" s="314" t="s">
        <v>720</v>
      </c>
      <c r="BL5" s="307" t="s">
        <v>3757</v>
      </c>
    </row>
    <row r="6" spans="1:16369" ht="65.25" customHeight="1">
      <c r="A6" s="176">
        <v>39</v>
      </c>
      <c r="B6" s="180">
        <v>46057.3828125</v>
      </c>
      <c r="C6" s="180">
        <v>46057.402731481503</v>
      </c>
      <c r="D6" s="176" t="s">
        <v>1187</v>
      </c>
      <c r="E6" s="176" t="s">
        <v>1188</v>
      </c>
      <c r="F6" s="176" t="s">
        <v>1669</v>
      </c>
      <c r="G6" s="176" t="s">
        <v>1680</v>
      </c>
      <c r="H6" s="176" t="s">
        <v>159</v>
      </c>
      <c r="I6" s="176" t="s">
        <v>208</v>
      </c>
      <c r="J6" s="176" t="s">
        <v>1670</v>
      </c>
      <c r="K6" s="176"/>
      <c r="L6" s="176" t="s">
        <v>57</v>
      </c>
      <c r="M6" s="143">
        <v>46094</v>
      </c>
      <c r="N6" s="176" t="s">
        <v>15</v>
      </c>
      <c r="O6" s="176"/>
      <c r="P6" s="176"/>
      <c r="Q6" s="176" t="s">
        <v>111</v>
      </c>
      <c r="R6" s="176" t="s">
        <v>1672</v>
      </c>
      <c r="S6" s="176"/>
      <c r="T6" s="176" t="s">
        <v>1673</v>
      </c>
      <c r="U6" s="176"/>
      <c r="V6" s="176" t="s">
        <v>1681</v>
      </c>
      <c r="W6" s="176"/>
      <c r="X6" s="176" t="s">
        <v>1682</v>
      </c>
      <c r="Y6" s="176" t="s">
        <v>1683</v>
      </c>
      <c r="Z6" s="176" t="s">
        <v>1684</v>
      </c>
      <c r="AA6" s="176"/>
      <c r="AB6" s="245" t="s">
        <v>3758</v>
      </c>
      <c r="AC6" s="245" t="s">
        <v>639</v>
      </c>
      <c r="AD6" s="245"/>
      <c r="AE6" s="245" t="s">
        <v>3</v>
      </c>
      <c r="AF6" s="245"/>
      <c r="AG6" s="245">
        <v>46136</v>
      </c>
      <c r="AH6" s="245">
        <v>2.5</v>
      </c>
      <c r="AI6" s="245">
        <v>25515</v>
      </c>
      <c r="AJ6" s="245">
        <v>90571.15</v>
      </c>
      <c r="AK6" s="245" t="s">
        <v>3759</v>
      </c>
      <c r="AL6" s="245" t="s">
        <v>1226</v>
      </c>
      <c r="AM6" s="245" t="s">
        <v>605</v>
      </c>
      <c r="AN6" s="245"/>
      <c r="AO6" s="245" t="s">
        <v>964</v>
      </c>
      <c r="AP6" s="147" t="s">
        <v>3760</v>
      </c>
      <c r="AQ6" s="225"/>
      <c r="AR6" s="225"/>
      <c r="AS6" s="237"/>
      <c r="AT6" s="232"/>
      <c r="AU6" s="225"/>
      <c r="AV6" s="225"/>
      <c r="AW6" s="225"/>
      <c r="AX6" s="225"/>
      <c r="AY6" s="225"/>
      <c r="AZ6" s="225"/>
      <c r="BA6" s="225"/>
      <c r="BB6" s="245" t="s">
        <v>494</v>
      </c>
      <c r="BC6" s="245" t="s">
        <v>3761</v>
      </c>
      <c r="BD6" s="245"/>
      <c r="BE6" s="245"/>
      <c r="BF6" s="245"/>
      <c r="BG6" s="245"/>
      <c r="BH6" s="245"/>
      <c r="BI6" s="510"/>
      <c r="BJ6" s="400">
        <v>46157</v>
      </c>
      <c r="BK6" s="314" t="s">
        <v>3762</v>
      </c>
      <c r="BL6" s="307" t="s">
        <v>3761</v>
      </c>
    </row>
    <row r="7" spans="1:16369" ht="65.25" customHeight="1">
      <c r="A7" s="176">
        <v>41</v>
      </c>
      <c r="B7" s="180">
        <v>46055.481724537</v>
      </c>
      <c r="C7" s="180">
        <v>46057.623043981497</v>
      </c>
      <c r="D7" s="176" t="s">
        <v>1606</v>
      </c>
      <c r="E7" s="176" t="s">
        <v>486</v>
      </c>
      <c r="F7" s="176" t="s">
        <v>1639</v>
      </c>
      <c r="G7" s="176" t="s">
        <v>1649</v>
      </c>
      <c r="H7" s="176" t="s">
        <v>134</v>
      </c>
      <c r="I7" s="176" t="s">
        <v>1454</v>
      </c>
      <c r="J7" s="176" t="s">
        <v>3763</v>
      </c>
      <c r="K7" s="176"/>
      <c r="L7" s="176" t="s">
        <v>61</v>
      </c>
      <c r="M7" s="143">
        <v>46108</v>
      </c>
      <c r="N7" s="176" t="s">
        <v>15</v>
      </c>
      <c r="O7" s="176"/>
      <c r="P7" s="176"/>
      <c r="Q7" s="176" t="s">
        <v>2746</v>
      </c>
      <c r="R7" s="176" t="s">
        <v>1642</v>
      </c>
      <c r="S7" s="176"/>
      <c r="T7" s="176" t="s">
        <v>1643</v>
      </c>
      <c r="U7" s="176" t="s">
        <v>37</v>
      </c>
      <c r="V7" s="176" t="s">
        <v>1650</v>
      </c>
      <c r="W7" s="176" t="s">
        <v>494</v>
      </c>
      <c r="X7" s="176" t="s">
        <v>27</v>
      </c>
      <c r="Y7" s="176" t="s">
        <v>1652</v>
      </c>
      <c r="Z7" s="176" t="s">
        <v>1653</v>
      </c>
      <c r="AA7" s="176"/>
      <c r="AB7" s="245" t="s">
        <v>72</v>
      </c>
      <c r="AC7" s="245"/>
      <c r="AD7" s="245"/>
      <c r="AE7" s="245" t="s">
        <v>3</v>
      </c>
      <c r="AF7" s="245"/>
      <c r="AG7" s="245"/>
      <c r="AH7" s="245" t="s">
        <v>1389</v>
      </c>
      <c r="AI7" s="245"/>
      <c r="AJ7" s="245">
        <v>15500</v>
      </c>
      <c r="AK7" s="245" t="s">
        <v>3764</v>
      </c>
      <c r="AL7" s="245" t="s">
        <v>824</v>
      </c>
      <c r="AM7" s="245"/>
      <c r="AN7" s="245"/>
      <c r="AO7" s="147" t="s">
        <v>964</v>
      </c>
      <c r="AP7" s="245"/>
      <c r="AQ7" s="225"/>
      <c r="AR7" s="225"/>
      <c r="AS7" s="237"/>
      <c r="AT7" s="232"/>
      <c r="AU7" s="225"/>
      <c r="AV7" s="225"/>
      <c r="AW7" s="225"/>
      <c r="AX7" s="225"/>
      <c r="AY7" s="225"/>
      <c r="AZ7" s="225"/>
      <c r="BA7" s="225"/>
      <c r="BB7" s="245" t="s">
        <v>536</v>
      </c>
      <c r="BC7" s="245" t="s">
        <v>494</v>
      </c>
      <c r="BD7" s="245" t="s">
        <v>3765</v>
      </c>
      <c r="BE7" s="269"/>
      <c r="BF7" s="245"/>
      <c r="BG7" s="245"/>
      <c r="BH7" s="245"/>
      <c r="BI7" s="573"/>
      <c r="BJ7" s="400">
        <v>46181</v>
      </c>
      <c r="BK7" s="314" t="s">
        <v>3766</v>
      </c>
      <c r="BL7" s="307" t="s">
        <v>3765</v>
      </c>
    </row>
    <row r="8" spans="1:16369" ht="65.25" customHeight="1">
      <c r="A8" s="135">
        <v>42</v>
      </c>
      <c r="B8" s="143">
        <v>46057.826076388897</v>
      </c>
      <c r="C8" s="143">
        <v>46057.8430787037</v>
      </c>
      <c r="D8" s="144" t="s">
        <v>607</v>
      </c>
      <c r="E8" s="144" t="s">
        <v>608</v>
      </c>
      <c r="F8" s="135" t="s">
        <v>1701</v>
      </c>
      <c r="G8" s="144" t="s">
        <v>1705</v>
      </c>
      <c r="H8" s="144" t="s">
        <v>134</v>
      </c>
      <c r="I8" s="135" t="s">
        <v>108</v>
      </c>
      <c r="J8" s="157" t="s">
        <v>3767</v>
      </c>
      <c r="K8" s="135"/>
      <c r="L8" s="224" t="s">
        <v>3768</v>
      </c>
      <c r="M8" s="143">
        <v>46081</v>
      </c>
      <c r="N8" s="135" t="s">
        <v>15</v>
      </c>
      <c r="O8" s="135"/>
      <c r="P8" s="135"/>
      <c r="Q8" s="157" t="s">
        <v>586</v>
      </c>
      <c r="R8" s="144" t="s">
        <v>1705</v>
      </c>
      <c r="S8" s="144"/>
      <c r="T8" s="144" t="s">
        <v>3769</v>
      </c>
      <c r="U8" s="157" t="s">
        <v>37</v>
      </c>
      <c r="V8" s="144" t="s">
        <v>1713</v>
      </c>
      <c r="W8" s="144" t="s">
        <v>494</v>
      </c>
      <c r="X8" s="159" t="s">
        <v>28</v>
      </c>
      <c r="Y8" s="144" t="s">
        <v>1715</v>
      </c>
      <c r="Z8" s="135" t="s">
        <v>1716</v>
      </c>
      <c r="AA8" s="135"/>
      <c r="AB8" s="147" t="s">
        <v>1227</v>
      </c>
      <c r="AC8" s="147"/>
      <c r="AD8" s="211"/>
      <c r="AE8" s="147" t="s">
        <v>3</v>
      </c>
      <c r="AF8" s="147"/>
      <c r="AG8" s="152"/>
      <c r="AH8" s="152">
        <v>2.5</v>
      </c>
      <c r="AI8" s="148"/>
      <c r="AJ8" s="149">
        <v>35122.839999999997</v>
      </c>
      <c r="AK8" s="150" t="s">
        <v>3770</v>
      </c>
      <c r="AL8" s="153" t="s">
        <v>2178</v>
      </c>
      <c r="AM8" s="147"/>
      <c r="AN8" s="147"/>
      <c r="AO8" s="152" t="s">
        <v>964</v>
      </c>
      <c r="AP8" s="147" t="s">
        <v>3771</v>
      </c>
      <c r="AQ8" s="225"/>
      <c r="AR8" s="225"/>
      <c r="AS8" s="237"/>
      <c r="AT8" s="232"/>
      <c r="AU8" s="225"/>
      <c r="AV8" s="225"/>
      <c r="AW8" s="225"/>
      <c r="AX8" s="225"/>
      <c r="AY8" s="225"/>
      <c r="AZ8" s="225"/>
      <c r="BA8" s="225"/>
      <c r="BB8" s="151" t="s">
        <v>536</v>
      </c>
      <c r="BC8" s="154"/>
      <c r="BD8" s="527"/>
      <c r="BE8" s="158"/>
      <c r="BF8" s="269"/>
      <c r="BG8" s="269"/>
      <c r="BH8" s="269"/>
      <c r="BI8" s="573"/>
      <c r="BJ8" s="400">
        <v>46211</v>
      </c>
      <c r="BK8" s="314" t="s">
        <v>3772</v>
      </c>
      <c r="BL8" s="307" t="s">
        <v>3773</v>
      </c>
    </row>
    <row r="9" spans="1:16369" ht="65.25" customHeight="1">
      <c r="A9" s="135">
        <v>43</v>
      </c>
      <c r="B9" s="143">
        <v>46059.399710648097</v>
      </c>
      <c r="C9" s="143">
        <v>46059.404594907399</v>
      </c>
      <c r="D9" s="144" t="s">
        <v>1187</v>
      </c>
      <c r="E9" s="144" t="s">
        <v>1188</v>
      </c>
      <c r="F9" s="144" t="s">
        <v>1717</v>
      </c>
      <c r="G9" s="144" t="s">
        <v>1728</v>
      </c>
      <c r="H9" s="144" t="s">
        <v>159</v>
      </c>
      <c r="I9" s="135" t="s">
        <v>208</v>
      </c>
      <c r="J9" s="135" t="s">
        <v>1718</v>
      </c>
      <c r="K9" s="135"/>
      <c r="L9" s="135" t="s">
        <v>57</v>
      </c>
      <c r="M9" s="143">
        <v>46188</v>
      </c>
      <c r="N9" s="135" t="s">
        <v>15</v>
      </c>
      <c r="O9" s="135"/>
      <c r="P9" s="135"/>
      <c r="Q9" s="135"/>
      <c r="R9" s="144" t="s">
        <v>1720</v>
      </c>
      <c r="S9" s="144"/>
      <c r="T9" s="144" t="s">
        <v>1721</v>
      </c>
      <c r="U9" s="144" t="s">
        <v>1726</v>
      </c>
      <c r="V9" s="144" t="s">
        <v>1220</v>
      </c>
      <c r="W9" s="144"/>
      <c r="X9" s="144" t="s">
        <v>1729</v>
      </c>
      <c r="Y9" s="144" t="s">
        <v>1730</v>
      </c>
      <c r="Z9" s="135" t="s">
        <v>1731</v>
      </c>
      <c r="AA9" s="135"/>
      <c r="AB9" s="147" t="s">
        <v>1227</v>
      </c>
      <c r="AC9" s="147"/>
      <c r="AD9" s="151"/>
      <c r="AE9" s="147" t="s">
        <v>2</v>
      </c>
      <c r="AF9" s="151"/>
      <c r="AG9" s="248"/>
      <c r="AH9" s="152">
        <v>2</v>
      </c>
      <c r="AI9" s="148">
        <f>60*75*1.18</f>
        <v>5310</v>
      </c>
      <c r="AJ9" s="149">
        <v>18850.5</v>
      </c>
      <c r="AK9" s="150" t="s">
        <v>3774</v>
      </c>
      <c r="AL9" s="153" t="s">
        <v>1226</v>
      </c>
      <c r="AM9" s="147"/>
      <c r="AN9" s="147"/>
      <c r="AO9" s="152" t="s">
        <v>964</v>
      </c>
      <c r="AP9" s="147"/>
      <c r="AQ9" s="225"/>
      <c r="AR9" s="225"/>
      <c r="AS9" s="237"/>
      <c r="AT9" s="232"/>
      <c r="AU9" s="225"/>
      <c r="AV9" s="225"/>
      <c r="AW9" s="225"/>
      <c r="AX9" s="225"/>
      <c r="AY9" s="225"/>
      <c r="AZ9" s="225"/>
      <c r="BA9" s="225"/>
      <c r="BB9" s="152" t="s">
        <v>494</v>
      </c>
      <c r="BC9" s="147" t="s">
        <v>3775</v>
      </c>
      <c r="BD9" s="152"/>
      <c r="BE9" s="152"/>
      <c r="BF9" s="152"/>
      <c r="BG9" s="152"/>
      <c r="BH9" s="152"/>
      <c r="BI9" s="574"/>
      <c r="BJ9" s="400">
        <v>46142</v>
      </c>
      <c r="BK9" s="314" t="s">
        <v>3755</v>
      </c>
      <c r="BL9" s="307" t="s">
        <v>3748</v>
      </c>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9"/>
      <c r="JF9" s="9"/>
      <c r="JG9" s="9"/>
      <c r="JH9" s="9"/>
      <c r="JI9" s="9"/>
      <c r="JJ9" s="9"/>
      <c r="JK9" s="9"/>
      <c r="JL9" s="9"/>
      <c r="JM9" s="9"/>
      <c r="JN9" s="9"/>
      <c r="JO9" s="9"/>
      <c r="JP9" s="9"/>
      <c r="JQ9" s="9"/>
      <c r="JR9" s="9"/>
      <c r="JS9" s="9"/>
      <c r="JT9" s="9"/>
      <c r="JU9" s="9"/>
      <c r="JV9" s="9"/>
      <c r="JW9" s="9"/>
      <c r="JX9" s="9"/>
      <c r="JY9" s="9"/>
      <c r="JZ9" s="9"/>
      <c r="KA9" s="9"/>
      <c r="KB9" s="9"/>
      <c r="KC9" s="9"/>
      <c r="KD9" s="9"/>
      <c r="KE9" s="9"/>
      <c r="KF9" s="9"/>
      <c r="KG9" s="9"/>
      <c r="KH9" s="9"/>
      <c r="KI9" s="9"/>
      <c r="KJ9" s="9"/>
      <c r="KK9" s="9"/>
      <c r="KL9" s="9"/>
      <c r="KM9" s="9"/>
      <c r="KN9" s="9"/>
      <c r="KO9" s="9"/>
      <c r="KP9" s="9"/>
      <c r="KQ9" s="9"/>
      <c r="KR9" s="9"/>
      <c r="KS9" s="9"/>
      <c r="KT9" s="9"/>
      <c r="KU9" s="9"/>
      <c r="KV9" s="9"/>
      <c r="KW9" s="9"/>
      <c r="KX9" s="9"/>
      <c r="KY9" s="9"/>
      <c r="KZ9" s="9"/>
      <c r="LA9" s="9"/>
      <c r="LB9" s="9"/>
      <c r="LC9" s="9"/>
      <c r="LD9" s="9"/>
      <c r="LE9" s="9"/>
      <c r="LF9" s="9"/>
      <c r="LG9" s="9"/>
      <c r="LH9" s="9"/>
      <c r="LI9" s="9"/>
      <c r="LJ9" s="9"/>
      <c r="LK9" s="9"/>
      <c r="LL9" s="9"/>
      <c r="LM9" s="9"/>
      <c r="LN9" s="9"/>
      <c r="LO9" s="9"/>
      <c r="LP9" s="9"/>
      <c r="LQ9" s="9"/>
      <c r="LR9" s="9"/>
      <c r="LS9" s="9"/>
      <c r="LT9" s="9"/>
      <c r="LU9" s="9"/>
      <c r="LV9" s="9"/>
      <c r="LW9" s="9"/>
      <c r="LX9" s="9"/>
      <c r="LY9" s="9"/>
      <c r="LZ9" s="9"/>
      <c r="MA9" s="9"/>
      <c r="MB9" s="9"/>
      <c r="MC9" s="9"/>
      <c r="MD9" s="9"/>
      <c r="ME9" s="9"/>
      <c r="MF9" s="9"/>
      <c r="MG9" s="9"/>
      <c r="MH9" s="9"/>
      <c r="MI9" s="9"/>
      <c r="MJ9" s="9"/>
      <c r="MK9" s="9"/>
      <c r="ML9" s="9"/>
      <c r="MM9" s="9"/>
      <c r="MN9" s="9"/>
      <c r="MO9" s="9"/>
      <c r="MP9" s="9"/>
      <c r="MQ9" s="9"/>
      <c r="MR9" s="9"/>
      <c r="MS9" s="9"/>
      <c r="MT9" s="9"/>
      <c r="MU9" s="9"/>
      <c r="MV9" s="9"/>
      <c r="MW9" s="9"/>
      <c r="MX9" s="9"/>
      <c r="MY9" s="9"/>
      <c r="MZ9" s="9"/>
      <c r="NA9" s="9"/>
      <c r="NB9" s="9"/>
      <c r="NC9" s="9"/>
      <c r="ND9" s="9"/>
      <c r="NE9" s="9"/>
      <c r="NF9" s="9"/>
      <c r="NG9" s="9"/>
      <c r="NH9" s="9"/>
      <c r="NI9" s="9"/>
      <c r="NJ9" s="9"/>
      <c r="NK9" s="9"/>
      <c r="NL9" s="9"/>
      <c r="NM9" s="9"/>
      <c r="NN9" s="9"/>
      <c r="NO9" s="9"/>
      <c r="NP9" s="9"/>
      <c r="NQ9" s="9"/>
      <c r="NR9" s="9"/>
      <c r="NS9" s="9"/>
      <c r="NT9" s="9"/>
      <c r="NU9" s="9"/>
      <c r="NV9" s="9"/>
      <c r="NW9" s="9"/>
      <c r="NX9" s="9"/>
      <c r="NY9" s="9"/>
      <c r="NZ9" s="9"/>
      <c r="OA9" s="9"/>
      <c r="OB9" s="9"/>
      <c r="OC9" s="9"/>
      <c r="OD9" s="9"/>
      <c r="OE9" s="9"/>
      <c r="OF9" s="9"/>
      <c r="OG9" s="9"/>
      <c r="OH9" s="9"/>
      <c r="OI9" s="9"/>
      <c r="OJ9" s="9"/>
      <c r="OK9" s="9"/>
      <c r="OL9" s="9"/>
      <c r="OM9" s="9"/>
      <c r="ON9" s="9"/>
      <c r="OO9" s="9"/>
      <c r="OP9" s="9"/>
      <c r="OQ9" s="9"/>
      <c r="OR9" s="9"/>
      <c r="OS9" s="9"/>
      <c r="OT9" s="9"/>
      <c r="OU9" s="9"/>
      <c r="OV9" s="9"/>
      <c r="OW9" s="9"/>
      <c r="OX9" s="9"/>
      <c r="OY9" s="9"/>
      <c r="OZ9" s="9"/>
      <c r="PA9" s="9"/>
      <c r="PB9" s="9"/>
      <c r="PC9" s="9"/>
      <c r="PD9" s="9"/>
      <c r="PE9" s="9"/>
      <c r="PF9" s="9"/>
      <c r="PG9" s="9"/>
      <c r="PH9" s="9"/>
      <c r="PI9" s="9"/>
      <c r="PJ9" s="9"/>
      <c r="PK9" s="9"/>
      <c r="PL9" s="9"/>
      <c r="PM9" s="9"/>
      <c r="PN9" s="9"/>
      <c r="PO9" s="9"/>
      <c r="PP9" s="9"/>
      <c r="PQ9" s="9"/>
      <c r="PR9" s="9"/>
      <c r="PS9" s="9"/>
      <c r="PT9" s="9"/>
      <c r="PU9" s="9"/>
      <c r="PV9" s="9"/>
      <c r="PW9" s="9"/>
      <c r="PX9" s="9"/>
      <c r="PY9" s="9"/>
      <c r="PZ9" s="9"/>
      <c r="QA9" s="9"/>
      <c r="QB9" s="9"/>
      <c r="QC9" s="9"/>
      <c r="QD9" s="9"/>
      <c r="QE9" s="9"/>
      <c r="QF9" s="9"/>
      <c r="QG9" s="9"/>
      <c r="QH9" s="9"/>
      <c r="QI9" s="9"/>
      <c r="QJ9" s="9"/>
      <c r="QK9" s="9"/>
      <c r="QL9" s="9"/>
      <c r="QM9" s="9"/>
      <c r="QN9" s="9"/>
      <c r="QO9" s="9"/>
      <c r="QP9" s="9"/>
      <c r="QQ9" s="9"/>
      <c r="QR9" s="9"/>
      <c r="QS9" s="9"/>
      <c r="QT9" s="9"/>
      <c r="QU9" s="9"/>
      <c r="QV9" s="9"/>
      <c r="QW9" s="9"/>
      <c r="QX9" s="9"/>
      <c r="QY9" s="9"/>
      <c r="QZ9" s="9"/>
      <c r="RA9" s="9"/>
      <c r="RB9" s="9"/>
      <c r="RC9" s="9"/>
      <c r="RD9" s="9"/>
      <c r="RE9" s="9"/>
      <c r="RF9" s="9"/>
      <c r="RG9" s="9"/>
      <c r="RH9" s="9"/>
      <c r="RI9" s="9"/>
      <c r="RJ9" s="9"/>
      <c r="RK9" s="9"/>
      <c r="RL9" s="9"/>
      <c r="RM9" s="9"/>
      <c r="RN9" s="9"/>
      <c r="RO9" s="9"/>
      <c r="RP9" s="9"/>
      <c r="RQ9" s="9"/>
      <c r="RR9" s="9"/>
      <c r="RS9" s="9"/>
      <c r="RT9" s="9"/>
      <c r="RU9" s="9"/>
      <c r="RV9" s="9"/>
      <c r="RW9" s="9"/>
      <c r="RX9" s="9"/>
      <c r="RY9" s="9"/>
      <c r="RZ9" s="9"/>
      <c r="SA9" s="9"/>
      <c r="SB9" s="9"/>
      <c r="SC9" s="9"/>
      <c r="SD9" s="9"/>
      <c r="SE9" s="9"/>
      <c r="SF9" s="9"/>
      <c r="SG9" s="9"/>
      <c r="SH9" s="9"/>
      <c r="SI9" s="9"/>
      <c r="SJ9" s="9"/>
      <c r="SK9" s="9"/>
      <c r="SL9" s="9"/>
      <c r="SM9" s="9"/>
      <c r="SN9" s="9"/>
      <c r="SO9" s="9"/>
      <c r="SP9" s="9"/>
      <c r="SQ9" s="9"/>
      <c r="SR9" s="9"/>
      <c r="SS9" s="9"/>
      <c r="ST9" s="9"/>
      <c r="SU9" s="9"/>
      <c r="SV9" s="9"/>
      <c r="SW9" s="9"/>
      <c r="SX9" s="9"/>
      <c r="SY9" s="9"/>
      <c r="SZ9" s="9"/>
      <c r="TA9" s="9"/>
      <c r="TB9" s="9"/>
      <c r="TC9" s="9"/>
      <c r="TD9" s="9"/>
      <c r="TE9" s="9"/>
      <c r="TF9" s="9"/>
      <c r="TG9" s="9"/>
      <c r="TH9" s="9"/>
      <c r="TI9" s="9"/>
      <c r="TJ9" s="9"/>
      <c r="TK9" s="9"/>
      <c r="TL9" s="9"/>
      <c r="TM9" s="9"/>
      <c r="TN9" s="9"/>
      <c r="TO9" s="9"/>
      <c r="TP9" s="9"/>
      <c r="TQ9" s="9"/>
      <c r="TR9" s="9"/>
      <c r="TS9" s="9"/>
      <c r="TT9" s="9"/>
      <c r="TU9" s="9"/>
      <c r="TV9" s="9"/>
      <c r="TW9" s="9"/>
      <c r="TX9" s="9"/>
      <c r="TY9" s="9"/>
      <c r="TZ9" s="9"/>
      <c r="UA9" s="9"/>
      <c r="UB9" s="9"/>
      <c r="UC9" s="9"/>
      <c r="UD9" s="9"/>
      <c r="UE9" s="9"/>
      <c r="UF9" s="9"/>
      <c r="UG9" s="9"/>
      <c r="UH9" s="9"/>
      <c r="UI9" s="9"/>
      <c r="UJ9" s="9"/>
      <c r="UK9" s="9"/>
      <c r="UL9" s="9"/>
      <c r="UM9" s="9"/>
      <c r="UN9" s="9"/>
      <c r="UO9" s="9"/>
      <c r="UP9" s="9"/>
      <c r="UQ9" s="9"/>
      <c r="UR9" s="9"/>
      <c r="US9" s="9"/>
      <c r="UT9" s="9"/>
      <c r="UU9" s="9"/>
      <c r="UV9" s="9"/>
      <c r="UW9" s="9"/>
      <c r="UX9" s="9"/>
      <c r="UY9" s="9"/>
      <c r="UZ9" s="9"/>
      <c r="VA9" s="9"/>
      <c r="VB9" s="9"/>
      <c r="VC9" s="9"/>
      <c r="VD9" s="9"/>
      <c r="VE9" s="9"/>
      <c r="VF9" s="9"/>
      <c r="VG9" s="9"/>
      <c r="VH9" s="9"/>
      <c r="VI9" s="9"/>
      <c r="VJ9" s="9"/>
      <c r="VK9" s="9"/>
      <c r="VL9" s="9"/>
      <c r="VM9" s="9"/>
      <c r="VN9" s="9"/>
      <c r="VO9" s="9"/>
      <c r="VP9" s="9"/>
      <c r="VQ9" s="9"/>
      <c r="VR9" s="9"/>
      <c r="VS9" s="9"/>
      <c r="VT9" s="9"/>
      <c r="VU9" s="9"/>
      <c r="VV9" s="9"/>
      <c r="VW9" s="9"/>
      <c r="VX9" s="9"/>
      <c r="VY9" s="9"/>
      <c r="VZ9" s="9"/>
      <c r="WA9" s="9"/>
      <c r="WB9" s="9"/>
      <c r="WC9" s="9"/>
      <c r="WD9" s="9"/>
      <c r="WE9" s="9"/>
      <c r="WF9" s="9"/>
      <c r="WG9" s="9"/>
      <c r="WH9" s="9"/>
      <c r="WI9" s="9"/>
      <c r="WJ9" s="9"/>
      <c r="WK9" s="9"/>
      <c r="WL9" s="9"/>
      <c r="WM9" s="9"/>
      <c r="WN9" s="9"/>
      <c r="WO9" s="9"/>
      <c r="WP9" s="9"/>
      <c r="WQ9" s="9"/>
      <c r="WR9" s="9"/>
      <c r="WS9" s="9"/>
      <c r="WT9" s="9"/>
      <c r="WU9" s="9"/>
      <c r="WV9" s="9"/>
      <c r="WW9" s="9"/>
      <c r="WX9" s="9"/>
      <c r="WY9" s="9"/>
      <c r="WZ9" s="9"/>
      <c r="XA9" s="9"/>
      <c r="XB9" s="9"/>
      <c r="XC9" s="9"/>
      <c r="XD9" s="9"/>
      <c r="XE9" s="9"/>
      <c r="XF9" s="9"/>
      <c r="XG9" s="9"/>
      <c r="XH9" s="9"/>
      <c r="XI9" s="9"/>
      <c r="XJ9" s="9"/>
      <c r="XK9" s="9"/>
      <c r="XL9" s="9"/>
      <c r="XM9" s="9"/>
      <c r="XN9" s="9"/>
      <c r="XO9" s="9"/>
      <c r="XP9" s="9"/>
      <c r="XQ9" s="9"/>
      <c r="XR9" s="9"/>
      <c r="XS9" s="9"/>
      <c r="XT9" s="9"/>
      <c r="XU9" s="9"/>
      <c r="XV9" s="9"/>
      <c r="XW9" s="9"/>
      <c r="XX9" s="9"/>
      <c r="XY9" s="9"/>
      <c r="XZ9" s="9"/>
      <c r="YA9" s="9"/>
      <c r="YB9" s="9"/>
      <c r="YC9" s="9"/>
      <c r="YD9" s="9"/>
      <c r="YE9" s="9"/>
      <c r="YF9" s="9"/>
      <c r="YG9" s="9"/>
      <c r="YH9" s="9"/>
      <c r="YI9" s="9"/>
      <c r="YJ9" s="9"/>
      <c r="YK9" s="9"/>
      <c r="YL9" s="9"/>
      <c r="YM9" s="9"/>
      <c r="YN9" s="9"/>
      <c r="YO9" s="9"/>
      <c r="YP9" s="9"/>
      <c r="YQ9" s="9"/>
      <c r="YR9" s="9"/>
      <c r="YS9" s="9"/>
      <c r="YT9" s="9"/>
      <c r="YU9" s="9"/>
      <c r="YV9" s="9"/>
      <c r="YW9" s="9"/>
      <c r="YX9" s="9"/>
      <c r="YY9" s="9"/>
      <c r="YZ9" s="9"/>
      <c r="ZA9" s="9"/>
      <c r="ZB9" s="9"/>
      <c r="ZC9" s="9"/>
      <c r="ZD9" s="9"/>
      <c r="ZE9" s="9"/>
      <c r="ZF9" s="9"/>
      <c r="ZG9" s="9"/>
      <c r="ZH9" s="9"/>
      <c r="ZI9" s="9"/>
      <c r="ZJ9" s="9"/>
      <c r="ZK9" s="9"/>
      <c r="ZL9" s="9"/>
      <c r="ZM9" s="9"/>
      <c r="ZN9" s="9"/>
      <c r="ZO9" s="9"/>
      <c r="ZP9" s="9"/>
      <c r="ZQ9" s="9"/>
      <c r="ZR9" s="9"/>
      <c r="ZS9" s="9"/>
      <c r="ZT9" s="9"/>
      <c r="ZU9" s="9"/>
      <c r="ZV9" s="9"/>
      <c r="ZW9" s="9"/>
      <c r="ZX9" s="9"/>
      <c r="ZY9" s="9"/>
      <c r="ZZ9" s="9"/>
      <c r="AAA9" s="9"/>
      <c r="AAB9" s="9"/>
      <c r="AAC9" s="9"/>
      <c r="AAD9" s="9"/>
      <c r="AAE9" s="9"/>
      <c r="AAF9" s="9"/>
      <c r="AAG9" s="9"/>
      <c r="AAH9" s="9"/>
      <c r="AAI9" s="9"/>
      <c r="AAJ9" s="9"/>
      <c r="AAK9" s="9"/>
      <c r="AAL9" s="9"/>
      <c r="AAM9" s="9"/>
      <c r="AAN9" s="9"/>
      <c r="AAO9" s="9"/>
      <c r="AAP9" s="9"/>
      <c r="AAQ9" s="9"/>
      <c r="AAR9" s="9"/>
      <c r="AAS9" s="9"/>
      <c r="AAT9" s="9"/>
      <c r="AAU9" s="9"/>
      <c r="AAV9" s="9"/>
      <c r="AAW9" s="9"/>
      <c r="AAX9" s="9"/>
      <c r="AAY9" s="9"/>
      <c r="AAZ9" s="9"/>
      <c r="ABA9" s="9"/>
      <c r="ABB9" s="9"/>
      <c r="ABC9" s="9"/>
      <c r="ABD9" s="9"/>
      <c r="ABE9" s="9"/>
      <c r="ABF9" s="9"/>
      <c r="ABG9" s="9"/>
      <c r="ABH9" s="9"/>
      <c r="ABI9" s="9"/>
      <c r="ABJ9" s="9"/>
      <c r="ABK9" s="9"/>
      <c r="ABL9" s="9"/>
      <c r="ABM9" s="9"/>
      <c r="ABN9" s="9"/>
      <c r="ABO9" s="9"/>
      <c r="ABP9" s="9"/>
      <c r="ABQ9" s="9"/>
      <c r="ABR9" s="9"/>
      <c r="ABS9" s="9"/>
      <c r="ABT9" s="9"/>
      <c r="ABU9" s="9"/>
      <c r="ABV9" s="9"/>
      <c r="ABW9" s="9"/>
      <c r="ABX9" s="9"/>
      <c r="ABY9" s="9"/>
      <c r="ABZ9" s="9"/>
      <c r="ACA9" s="9"/>
      <c r="ACB9" s="9"/>
      <c r="ACC9" s="9"/>
      <c r="ACD9" s="9"/>
      <c r="ACE9" s="9"/>
      <c r="ACF9" s="9"/>
      <c r="ACG9" s="9"/>
      <c r="ACH9" s="9"/>
      <c r="ACI9" s="9"/>
      <c r="ACJ9" s="9"/>
      <c r="ACK9" s="9"/>
      <c r="ACL9" s="9"/>
      <c r="ACM9" s="9"/>
      <c r="ACN9" s="9"/>
      <c r="ACO9" s="9"/>
      <c r="ACP9" s="9"/>
      <c r="ACQ9" s="9"/>
      <c r="ACR9" s="9"/>
      <c r="ACS9" s="9"/>
      <c r="ACT9" s="9"/>
      <c r="ACU9" s="9"/>
      <c r="ACV9" s="9"/>
      <c r="ACW9" s="9"/>
      <c r="ACX9" s="9"/>
      <c r="ACY9" s="9"/>
      <c r="ACZ9" s="9"/>
      <c r="ADA9" s="9"/>
      <c r="ADB9" s="9"/>
      <c r="ADC9" s="9"/>
      <c r="ADD9" s="9"/>
      <c r="ADE9" s="9"/>
      <c r="ADF9" s="9"/>
      <c r="ADG9" s="9"/>
      <c r="ADH9" s="9"/>
      <c r="ADI9" s="9"/>
      <c r="ADJ9" s="9"/>
      <c r="ADK9" s="9"/>
      <c r="ADL9" s="9"/>
      <c r="ADM9" s="9"/>
      <c r="ADN9" s="9"/>
      <c r="ADO9" s="9"/>
      <c r="ADP9" s="9"/>
      <c r="ADQ9" s="9"/>
      <c r="ADR9" s="9"/>
      <c r="ADS9" s="9"/>
      <c r="ADT9" s="9"/>
      <c r="ADU9" s="9"/>
      <c r="ADV9" s="9"/>
      <c r="ADW9" s="9"/>
      <c r="ADX9" s="9"/>
      <c r="ADY9" s="9"/>
      <c r="ADZ9" s="9"/>
      <c r="AEA9" s="9"/>
      <c r="AEB9" s="9"/>
      <c r="AEC9" s="9"/>
      <c r="AED9" s="9"/>
      <c r="AEE9" s="9"/>
      <c r="AEF9" s="9"/>
      <c r="AEG9" s="9"/>
      <c r="AEH9" s="9"/>
      <c r="AEI9" s="9"/>
      <c r="AEJ9" s="9"/>
      <c r="AEK9" s="9"/>
      <c r="AEL9" s="9"/>
      <c r="AEM9" s="9"/>
      <c r="AEN9" s="9"/>
      <c r="AEO9" s="9"/>
      <c r="AEP9" s="9"/>
      <c r="AEQ9" s="9"/>
      <c r="AER9" s="9"/>
      <c r="AES9" s="9"/>
      <c r="AET9" s="9"/>
      <c r="AEU9" s="9"/>
      <c r="AEV9" s="9"/>
      <c r="AEW9" s="9"/>
      <c r="AEX9" s="9"/>
      <c r="AEY9" s="9"/>
      <c r="AEZ9" s="9"/>
      <c r="AFA9" s="9"/>
      <c r="AFB9" s="9"/>
      <c r="AFC9" s="9"/>
      <c r="AFD9" s="9"/>
      <c r="AFE9" s="9"/>
      <c r="AFF9" s="9"/>
      <c r="AFG9" s="9"/>
      <c r="AFH9" s="9"/>
      <c r="AFI9" s="9"/>
      <c r="AFJ9" s="9"/>
      <c r="AFK9" s="9"/>
      <c r="AFL9" s="9"/>
      <c r="AFM9" s="9"/>
      <c r="AFN9" s="9"/>
      <c r="AFO9" s="9"/>
      <c r="AFP9" s="9"/>
      <c r="AFQ9" s="9"/>
      <c r="AFR9" s="9"/>
      <c r="AFS9" s="9"/>
      <c r="AFT9" s="9"/>
      <c r="AFU9" s="9"/>
      <c r="AFV9" s="9"/>
      <c r="AFW9" s="9"/>
      <c r="AFX9" s="9"/>
      <c r="AFY9" s="9"/>
      <c r="AFZ9" s="9"/>
      <c r="AGA9" s="9"/>
      <c r="AGB9" s="9"/>
      <c r="AGC9" s="9"/>
      <c r="AGD9" s="9"/>
      <c r="AGE9" s="9"/>
      <c r="AGF9" s="9"/>
      <c r="AGG9" s="9"/>
      <c r="AGH9" s="9"/>
      <c r="AGI9" s="9"/>
      <c r="AGJ9" s="9"/>
      <c r="AGK9" s="9"/>
      <c r="AGL9" s="9"/>
      <c r="AGM9" s="9"/>
      <c r="AGN9" s="9"/>
      <c r="AGO9" s="9"/>
      <c r="AGP9" s="9"/>
      <c r="AGQ9" s="9"/>
      <c r="AGR9" s="9"/>
      <c r="AGS9" s="9"/>
      <c r="AGT9" s="9"/>
      <c r="AGU9" s="9"/>
      <c r="AGV9" s="9"/>
      <c r="AGW9" s="9"/>
      <c r="AGX9" s="9"/>
      <c r="AGY9" s="9"/>
      <c r="AGZ9" s="9"/>
      <c r="AHA9" s="9"/>
      <c r="AHB9" s="9"/>
      <c r="AHC9" s="9"/>
      <c r="AHD9" s="9"/>
      <c r="AHE9" s="9"/>
      <c r="AHF9" s="9"/>
      <c r="AHG9" s="9"/>
      <c r="AHH9" s="9"/>
      <c r="AHI9" s="9"/>
      <c r="AHJ9" s="9"/>
      <c r="AHK9" s="9"/>
      <c r="AHL9" s="9"/>
      <c r="AHM9" s="9"/>
      <c r="AHN9" s="9"/>
      <c r="AHO9" s="9"/>
      <c r="AHP9" s="9"/>
      <c r="AHQ9" s="9"/>
      <c r="AHR9" s="9"/>
      <c r="AHS9" s="9"/>
      <c r="AHT9" s="9"/>
      <c r="AHU9" s="9"/>
      <c r="AHV9" s="9"/>
      <c r="AHW9" s="9"/>
      <c r="AHX9" s="9"/>
      <c r="AHY9" s="9"/>
      <c r="AHZ9" s="9"/>
      <c r="AIA9" s="9"/>
      <c r="AIB9" s="9"/>
      <c r="AIC9" s="9"/>
      <c r="AID9" s="9"/>
      <c r="AIE9" s="9"/>
      <c r="AIF9" s="9"/>
      <c r="AIG9" s="9"/>
      <c r="AIH9" s="9"/>
      <c r="AII9" s="9"/>
      <c r="AIJ9" s="9"/>
      <c r="AIK9" s="9"/>
      <c r="AIL9" s="9"/>
      <c r="AIM9" s="9"/>
      <c r="AIN9" s="9"/>
      <c r="AIO9" s="9"/>
      <c r="AIP9" s="9"/>
      <c r="AIQ9" s="9"/>
      <c r="AIR9" s="9"/>
      <c r="AIS9" s="9"/>
      <c r="AIT9" s="9"/>
      <c r="AIU9" s="9"/>
      <c r="AIV9" s="9"/>
      <c r="AIW9" s="9"/>
      <c r="AIX9" s="9"/>
      <c r="AIY9" s="9"/>
      <c r="AIZ9" s="9"/>
      <c r="AJA9" s="9"/>
      <c r="AJB9" s="9"/>
      <c r="AJC9" s="9"/>
      <c r="AJD9" s="9"/>
      <c r="AJE9" s="9"/>
      <c r="AJF9" s="9"/>
      <c r="AJG9" s="9"/>
      <c r="AJH9" s="9"/>
      <c r="AJI9" s="9"/>
      <c r="AJJ9" s="9"/>
      <c r="AJK9" s="9"/>
      <c r="AJL9" s="9"/>
      <c r="AJM9" s="9"/>
      <c r="AJN9" s="9"/>
      <c r="AJO9" s="9"/>
      <c r="AJP9" s="9"/>
      <c r="AJQ9" s="9"/>
      <c r="AJR9" s="9"/>
      <c r="AJS9" s="9"/>
      <c r="AJT9" s="9"/>
      <c r="AJU9" s="9"/>
      <c r="AJV9" s="9"/>
      <c r="AJW9" s="9"/>
      <c r="AJX9" s="9"/>
      <c r="AJY9" s="9"/>
      <c r="AJZ9" s="9"/>
      <c r="AKA9" s="9"/>
      <c r="AKB9" s="9"/>
      <c r="AKC9" s="9"/>
      <c r="AKD9" s="9"/>
      <c r="AKE9" s="9"/>
      <c r="AKF9" s="9"/>
      <c r="AKG9" s="9"/>
      <c r="AKH9" s="9"/>
      <c r="AKI9" s="9"/>
      <c r="AKJ9" s="9"/>
      <c r="AKK9" s="9"/>
      <c r="AKL9" s="9"/>
      <c r="AKM9" s="9"/>
      <c r="AKN9" s="9"/>
      <c r="AKO9" s="9"/>
      <c r="AKP9" s="9"/>
      <c r="AKQ9" s="9"/>
      <c r="AKR9" s="9"/>
      <c r="AKS9" s="9"/>
      <c r="AKT9" s="9"/>
      <c r="AKU9" s="9"/>
      <c r="AKV9" s="9"/>
      <c r="AKW9" s="9"/>
      <c r="AKX9" s="9"/>
      <c r="AKY9" s="9"/>
      <c r="AKZ9" s="9"/>
      <c r="ALA9" s="9"/>
      <c r="ALB9" s="9"/>
      <c r="ALC9" s="9"/>
      <c r="ALD9" s="9"/>
      <c r="ALE9" s="9"/>
      <c r="ALF9" s="9"/>
      <c r="ALG9" s="9"/>
      <c r="ALH9" s="9"/>
      <c r="ALI9" s="9"/>
      <c r="ALJ9" s="9"/>
      <c r="ALK9" s="9"/>
      <c r="ALL9" s="9"/>
      <c r="ALM9" s="9"/>
      <c r="ALN9" s="9"/>
      <c r="ALO9" s="9"/>
      <c r="ALP9" s="9"/>
      <c r="ALQ9" s="9"/>
      <c r="ALR9" s="9"/>
      <c r="ALS9" s="9"/>
      <c r="ALT9" s="9"/>
      <c r="ALU9" s="9"/>
      <c r="ALV9" s="9"/>
      <c r="ALW9" s="9"/>
      <c r="ALX9" s="9"/>
      <c r="ALY9" s="9"/>
      <c r="ALZ9" s="9"/>
      <c r="AMA9" s="9"/>
      <c r="AMB9" s="9"/>
      <c r="AMC9" s="9"/>
      <c r="AMD9" s="9"/>
      <c r="AME9" s="9"/>
      <c r="AMF9" s="9"/>
      <c r="AMG9" s="9"/>
      <c r="AMH9" s="9"/>
      <c r="AMI9" s="9"/>
      <c r="AMJ9" s="9"/>
      <c r="AMK9" s="9"/>
      <c r="AML9" s="9"/>
      <c r="AMM9" s="9"/>
      <c r="AMN9" s="9"/>
      <c r="AMO9" s="9"/>
      <c r="AMP9" s="9"/>
      <c r="AMQ9" s="9"/>
      <c r="AMR9" s="9"/>
      <c r="AMS9" s="9"/>
      <c r="AMT9" s="9"/>
      <c r="AMU9" s="9"/>
      <c r="AMV9" s="9"/>
      <c r="AMW9" s="9"/>
      <c r="AMX9" s="9"/>
      <c r="AMY9" s="9"/>
      <c r="AMZ9" s="9"/>
      <c r="ANA9" s="9"/>
      <c r="ANB9" s="9"/>
      <c r="ANC9" s="9"/>
      <c r="AND9" s="9"/>
      <c r="ANE9" s="9"/>
      <c r="ANF9" s="9"/>
      <c r="ANG9" s="9"/>
      <c r="ANH9" s="9"/>
      <c r="ANI9" s="9"/>
      <c r="ANJ9" s="9"/>
      <c r="ANK9" s="9"/>
      <c r="ANL9" s="9"/>
      <c r="ANM9" s="9"/>
      <c r="ANN9" s="9"/>
      <c r="ANO9" s="9"/>
      <c r="ANP9" s="9"/>
      <c r="ANQ9" s="9"/>
      <c r="ANR9" s="9"/>
      <c r="ANS9" s="9"/>
      <c r="ANT9" s="9"/>
      <c r="ANU9" s="9"/>
      <c r="ANV9" s="9"/>
      <c r="ANW9" s="9"/>
      <c r="ANX9" s="9"/>
      <c r="ANY9" s="9"/>
      <c r="ANZ9" s="9"/>
      <c r="AOA9" s="9"/>
      <c r="AOB9" s="9"/>
      <c r="AOC9" s="9"/>
      <c r="AOD9" s="9"/>
      <c r="AOE9" s="9"/>
      <c r="AOF9" s="9"/>
      <c r="AOG9" s="9"/>
      <c r="AOH9" s="9"/>
      <c r="AOI9" s="9"/>
      <c r="AOJ9" s="9"/>
      <c r="AOK9" s="9"/>
      <c r="AOL9" s="9"/>
      <c r="AOM9" s="9"/>
      <c r="AON9" s="9"/>
      <c r="AOO9" s="9"/>
      <c r="AOP9" s="9"/>
      <c r="AOQ9" s="9"/>
      <c r="AOR9" s="9"/>
      <c r="AOS9" s="9"/>
      <c r="AOT9" s="9"/>
      <c r="AOU9" s="9"/>
      <c r="AOV9" s="9"/>
      <c r="AOW9" s="9"/>
      <c r="AOX9" s="9"/>
      <c r="AOY9" s="9"/>
      <c r="AOZ9" s="9"/>
      <c r="APA9" s="9"/>
      <c r="APB9" s="9"/>
      <c r="APC9" s="9"/>
      <c r="APD9" s="9"/>
      <c r="APE9" s="9"/>
      <c r="APF9" s="9"/>
      <c r="APG9" s="9"/>
      <c r="APH9" s="9"/>
      <c r="API9" s="9"/>
      <c r="APJ9" s="9"/>
      <c r="APK9" s="9"/>
      <c r="APL9" s="9"/>
      <c r="APM9" s="9"/>
      <c r="APN9" s="9"/>
      <c r="APO9" s="9"/>
      <c r="APP9" s="9"/>
      <c r="APQ9" s="9"/>
      <c r="APR9" s="9"/>
      <c r="APS9" s="9"/>
      <c r="APT9" s="9"/>
      <c r="APU9" s="9"/>
      <c r="APV9" s="9"/>
      <c r="APW9" s="9"/>
      <c r="APX9" s="9"/>
      <c r="APY9" s="9"/>
      <c r="APZ9" s="9"/>
      <c r="AQA9" s="9"/>
      <c r="AQB9" s="9"/>
      <c r="AQC9" s="9"/>
      <c r="AQD9" s="9"/>
      <c r="AQE9" s="9"/>
      <c r="AQF9" s="9"/>
      <c r="AQG9" s="9"/>
      <c r="AQH9" s="9"/>
      <c r="AQI9" s="9"/>
      <c r="AQJ9" s="9"/>
      <c r="AQK9" s="9"/>
      <c r="AQL9" s="9"/>
      <c r="AQM9" s="9"/>
      <c r="AQN9" s="9"/>
      <c r="AQO9" s="9"/>
      <c r="AQP9" s="9"/>
      <c r="AQQ9" s="9"/>
      <c r="AQR9" s="9"/>
      <c r="AQS9" s="9"/>
      <c r="AQT9" s="9"/>
      <c r="AQU9" s="9"/>
      <c r="AQV9" s="9"/>
      <c r="AQW9" s="9"/>
      <c r="AQX9" s="9"/>
      <c r="AQY9" s="9"/>
      <c r="AQZ9" s="9"/>
      <c r="ARA9" s="9"/>
      <c r="ARB9" s="9"/>
      <c r="ARC9" s="9"/>
      <c r="ARD9" s="9"/>
      <c r="ARE9" s="9"/>
      <c r="ARF9" s="9"/>
      <c r="ARG9" s="9"/>
      <c r="ARH9" s="9"/>
      <c r="ARI9" s="9"/>
      <c r="ARJ9" s="9"/>
      <c r="ARK9" s="9"/>
      <c r="ARL9" s="9"/>
      <c r="ARM9" s="9"/>
      <c r="ARN9" s="9"/>
      <c r="ARO9" s="9"/>
      <c r="ARP9" s="9"/>
      <c r="ARQ9" s="9"/>
      <c r="ARR9" s="9"/>
      <c r="ARS9" s="9"/>
      <c r="ART9" s="9"/>
      <c r="ARU9" s="9"/>
      <c r="ARV9" s="9"/>
      <c r="ARW9" s="9"/>
      <c r="ARX9" s="9"/>
      <c r="ARY9" s="9"/>
      <c r="ARZ9" s="9"/>
      <c r="ASA9" s="9"/>
      <c r="ASB9" s="9"/>
      <c r="ASC9" s="9"/>
      <c r="ASD9" s="9"/>
      <c r="ASE9" s="9"/>
      <c r="ASF9" s="9"/>
      <c r="ASG9" s="9"/>
      <c r="ASH9" s="9"/>
      <c r="ASI9" s="9"/>
      <c r="ASJ9" s="9"/>
      <c r="ASK9" s="9"/>
      <c r="ASL9" s="9"/>
      <c r="ASM9" s="9"/>
      <c r="ASN9" s="9"/>
      <c r="ASO9" s="9"/>
      <c r="ASP9" s="9"/>
      <c r="ASQ9" s="9"/>
      <c r="ASR9" s="9"/>
      <c r="ASS9" s="9"/>
      <c r="AST9" s="9"/>
      <c r="ASU9" s="9"/>
      <c r="ASV9" s="9"/>
      <c r="ASW9" s="9"/>
      <c r="ASX9" s="9"/>
      <c r="ASY9" s="9"/>
      <c r="ASZ9" s="9"/>
      <c r="ATA9" s="9"/>
      <c r="ATB9" s="9"/>
      <c r="ATC9" s="9"/>
      <c r="ATD9" s="9"/>
      <c r="ATE9" s="9"/>
      <c r="ATF9" s="9"/>
      <c r="ATG9" s="9"/>
      <c r="ATH9" s="9"/>
      <c r="ATI9" s="9"/>
      <c r="ATJ9" s="9"/>
      <c r="ATK9" s="9"/>
      <c r="ATL9" s="9"/>
      <c r="ATM9" s="9"/>
      <c r="ATN9" s="9"/>
      <c r="ATO9" s="9"/>
      <c r="ATP9" s="9"/>
      <c r="ATQ9" s="9"/>
      <c r="ATR9" s="9"/>
      <c r="ATS9" s="9"/>
      <c r="ATT9" s="9"/>
      <c r="ATU9" s="9"/>
      <c r="ATV9" s="9"/>
      <c r="ATW9" s="9"/>
      <c r="ATX9" s="9"/>
      <c r="ATY9" s="9"/>
      <c r="ATZ9" s="9"/>
      <c r="AUA9" s="9"/>
      <c r="AUB9" s="9"/>
      <c r="AUC9" s="9"/>
      <c r="AUD9" s="9"/>
      <c r="AUE9" s="9"/>
      <c r="AUF9" s="9"/>
      <c r="AUG9" s="9"/>
      <c r="AUH9" s="9"/>
      <c r="AUI9" s="9"/>
      <c r="AUJ9" s="9"/>
      <c r="AUK9" s="9"/>
      <c r="AUL9" s="9"/>
      <c r="AUM9" s="9"/>
      <c r="AUN9" s="9"/>
      <c r="AUO9" s="9"/>
      <c r="AUP9" s="9"/>
      <c r="AUQ9" s="9"/>
      <c r="AUR9" s="9"/>
      <c r="AUS9" s="9"/>
      <c r="AUT9" s="9"/>
      <c r="AUU9" s="9"/>
      <c r="AUV9" s="9"/>
      <c r="AUW9" s="9"/>
      <c r="AUX9" s="9"/>
      <c r="AUY9" s="9"/>
      <c r="AUZ9" s="9"/>
      <c r="AVA9" s="9"/>
      <c r="AVB9" s="9"/>
      <c r="AVC9" s="9"/>
      <c r="AVD9" s="9"/>
      <c r="AVE9" s="9"/>
      <c r="AVF9" s="9"/>
      <c r="AVG9" s="9"/>
      <c r="AVH9" s="9"/>
      <c r="AVI9" s="9"/>
      <c r="AVJ9" s="9"/>
      <c r="AVK9" s="9"/>
      <c r="AVL9" s="9"/>
      <c r="AVM9" s="9"/>
      <c r="AVN9" s="9"/>
      <c r="AVO9" s="9"/>
      <c r="AVP9" s="9"/>
      <c r="AVQ9" s="9"/>
      <c r="AVR9" s="9"/>
      <c r="AVS9" s="9"/>
      <c r="AVT9" s="9"/>
      <c r="AVU9" s="9"/>
      <c r="AVV9" s="9"/>
      <c r="AVW9" s="9"/>
      <c r="AVX9" s="9"/>
      <c r="AVY9" s="9"/>
      <c r="AVZ9" s="9"/>
      <c r="AWA9" s="9"/>
      <c r="AWB9" s="9"/>
      <c r="AWC9" s="9"/>
      <c r="AWD9" s="9"/>
      <c r="AWE9" s="9"/>
      <c r="AWF9" s="9"/>
      <c r="AWG9" s="9"/>
      <c r="AWH9" s="9"/>
      <c r="AWI9" s="9"/>
      <c r="AWJ9" s="9"/>
      <c r="AWK9" s="9"/>
      <c r="AWL9" s="9"/>
      <c r="AWM9" s="9"/>
      <c r="AWN9" s="9"/>
      <c r="AWO9" s="9"/>
      <c r="AWP9" s="9"/>
      <c r="AWQ9" s="9"/>
      <c r="AWR9" s="9"/>
      <c r="AWS9" s="9"/>
      <c r="AWT9" s="9"/>
      <c r="AWU9" s="9"/>
      <c r="AWV9" s="9"/>
      <c r="AWW9" s="9"/>
      <c r="AWX9" s="9"/>
      <c r="AWY9" s="9"/>
      <c r="AWZ9" s="9"/>
      <c r="AXA9" s="9"/>
      <c r="AXB9" s="9"/>
      <c r="AXC9" s="9"/>
      <c r="AXD9" s="9"/>
      <c r="AXE9" s="9"/>
      <c r="AXF9" s="9"/>
      <c r="AXG9" s="9"/>
      <c r="AXH9" s="9"/>
      <c r="AXI9" s="9"/>
      <c r="AXJ9" s="9"/>
      <c r="AXK9" s="9"/>
      <c r="AXL9" s="9"/>
      <c r="AXM9" s="9"/>
      <c r="AXN9" s="9"/>
      <c r="AXO9" s="9"/>
      <c r="AXP9" s="9"/>
      <c r="AXQ9" s="9"/>
      <c r="AXR9" s="9"/>
      <c r="AXS9" s="9"/>
      <c r="AXT9" s="9"/>
      <c r="AXU9" s="9"/>
      <c r="AXV9" s="9"/>
      <c r="AXW9" s="9"/>
      <c r="AXX9" s="9"/>
      <c r="AXY9" s="9"/>
      <c r="AXZ9" s="9"/>
      <c r="AYA9" s="9"/>
      <c r="AYB9" s="9"/>
      <c r="AYC9" s="9"/>
      <c r="AYD9" s="9"/>
      <c r="AYE9" s="9"/>
      <c r="AYF9" s="9"/>
      <c r="AYG9" s="9"/>
      <c r="AYH9" s="9"/>
      <c r="AYI9" s="9"/>
      <c r="AYJ9" s="9"/>
      <c r="AYK9" s="9"/>
      <c r="AYL9" s="9"/>
      <c r="AYM9" s="9"/>
      <c r="AYN9" s="9"/>
      <c r="AYO9" s="9"/>
      <c r="AYP9" s="9"/>
      <c r="AYQ9" s="9"/>
      <c r="AYR9" s="9"/>
      <c r="AYS9" s="9"/>
      <c r="AYT9" s="9"/>
      <c r="AYU9" s="9"/>
      <c r="AYV9" s="9"/>
      <c r="AYW9" s="9"/>
      <c r="AYX9" s="9"/>
      <c r="AYY9" s="9"/>
      <c r="AYZ9" s="9"/>
      <c r="AZA9" s="9"/>
      <c r="AZB9" s="9"/>
      <c r="AZC9" s="9"/>
      <c r="AZD9" s="9"/>
      <c r="AZE9" s="9"/>
      <c r="AZF9" s="9"/>
      <c r="AZG9" s="9"/>
      <c r="AZH9" s="9"/>
      <c r="AZI9" s="9"/>
      <c r="AZJ9" s="9"/>
      <c r="AZK9" s="9"/>
      <c r="AZL9" s="9"/>
      <c r="AZM9" s="9"/>
      <c r="AZN9" s="9"/>
      <c r="AZO9" s="9"/>
      <c r="AZP9" s="9"/>
      <c r="AZQ9" s="9"/>
      <c r="AZR9" s="9"/>
      <c r="AZS9" s="9"/>
      <c r="AZT9" s="9"/>
      <c r="AZU9" s="9"/>
      <c r="AZV9" s="9"/>
      <c r="AZW9" s="9"/>
      <c r="AZX9" s="9"/>
      <c r="AZY9" s="9"/>
      <c r="AZZ9" s="9"/>
      <c r="BAA9" s="9"/>
      <c r="BAB9" s="9"/>
      <c r="BAC9" s="9"/>
      <c r="BAD9" s="9"/>
      <c r="BAE9" s="9"/>
      <c r="BAF9" s="9"/>
      <c r="BAG9" s="9"/>
      <c r="BAH9" s="9"/>
      <c r="BAI9" s="9"/>
      <c r="BAJ9" s="9"/>
      <c r="BAK9" s="9"/>
      <c r="BAL9" s="9"/>
      <c r="BAM9" s="9"/>
      <c r="BAN9" s="9"/>
      <c r="BAO9" s="9"/>
      <c r="BAP9" s="9"/>
      <c r="BAQ9" s="9"/>
      <c r="BAR9" s="9"/>
      <c r="BAS9" s="9"/>
      <c r="BAT9" s="9"/>
      <c r="BAU9" s="9"/>
      <c r="BAV9" s="9"/>
      <c r="BAW9" s="9"/>
      <c r="BAX9" s="9"/>
      <c r="BAY9" s="9"/>
      <c r="BAZ9" s="9"/>
      <c r="BBA9" s="9"/>
      <c r="BBB9" s="9"/>
      <c r="BBC9" s="9"/>
      <c r="BBD9" s="9"/>
      <c r="BBE9" s="9"/>
      <c r="BBF9" s="9"/>
      <c r="BBG9" s="9"/>
      <c r="BBH9" s="9"/>
      <c r="BBI9" s="9"/>
      <c r="BBJ9" s="9"/>
      <c r="BBK9" s="9"/>
      <c r="BBL9" s="9"/>
      <c r="BBM9" s="9"/>
      <c r="BBN9" s="9"/>
      <c r="BBO9" s="9"/>
      <c r="BBP9" s="9"/>
      <c r="BBQ9" s="9"/>
      <c r="BBR9" s="9"/>
      <c r="BBS9" s="9"/>
      <c r="BBT9" s="9"/>
      <c r="BBU9" s="9"/>
      <c r="BBV9" s="9"/>
      <c r="BBW9" s="9"/>
      <c r="BBX9" s="9"/>
      <c r="BBY9" s="9"/>
      <c r="BBZ9" s="9"/>
      <c r="BCA9" s="9"/>
      <c r="BCB9" s="9"/>
      <c r="BCC9" s="9"/>
      <c r="BCD9" s="9"/>
      <c r="BCE9" s="9"/>
      <c r="BCF9" s="9"/>
      <c r="BCG9" s="9"/>
      <c r="BCH9" s="9"/>
      <c r="BCI9" s="9"/>
      <c r="BCJ9" s="9"/>
      <c r="BCK9" s="9"/>
      <c r="BCL9" s="9"/>
      <c r="BCM9" s="9"/>
      <c r="BCN9" s="9"/>
      <c r="BCO9" s="9"/>
      <c r="BCP9" s="9"/>
      <c r="BCQ9" s="9"/>
      <c r="BCR9" s="9"/>
      <c r="BCS9" s="9"/>
      <c r="BCT9" s="9"/>
      <c r="BCU9" s="9"/>
      <c r="BCV9" s="9"/>
      <c r="BCW9" s="9"/>
      <c r="BCX9" s="9"/>
      <c r="BCY9" s="9"/>
      <c r="BCZ9" s="9"/>
      <c r="BDA9" s="9"/>
      <c r="BDB9" s="9"/>
      <c r="BDC9" s="9"/>
      <c r="BDD9" s="9"/>
      <c r="BDE9" s="9"/>
      <c r="BDF9" s="9"/>
      <c r="BDG9" s="9"/>
      <c r="BDH9" s="9"/>
      <c r="BDI9" s="9"/>
      <c r="BDJ9" s="9"/>
      <c r="BDK9" s="9"/>
      <c r="BDL9" s="9"/>
      <c r="BDM9" s="9"/>
      <c r="BDN9" s="9"/>
      <c r="BDO9" s="9"/>
      <c r="BDP9" s="9"/>
      <c r="BDQ9" s="9"/>
      <c r="BDR9" s="9"/>
      <c r="BDS9" s="9"/>
      <c r="BDT9" s="9"/>
      <c r="BDU9" s="9"/>
      <c r="BDV9" s="9"/>
      <c r="BDW9" s="9"/>
      <c r="BDX9" s="9"/>
      <c r="BDY9" s="9"/>
      <c r="BDZ9" s="9"/>
      <c r="BEA9" s="9"/>
      <c r="BEB9" s="9"/>
      <c r="BEC9" s="9"/>
      <c r="BED9" s="9"/>
      <c r="BEE9" s="9"/>
      <c r="BEF9" s="9"/>
      <c r="BEG9" s="9"/>
      <c r="BEH9" s="9"/>
      <c r="BEI9" s="9"/>
      <c r="BEJ9" s="9"/>
      <c r="BEK9" s="9"/>
      <c r="BEL9" s="9"/>
      <c r="BEM9" s="9"/>
      <c r="BEN9" s="9"/>
      <c r="BEO9" s="9"/>
      <c r="BEP9" s="9"/>
      <c r="BEQ9" s="9"/>
      <c r="BER9" s="9"/>
      <c r="BES9" s="9"/>
      <c r="BET9" s="9"/>
      <c r="BEU9" s="9"/>
      <c r="BEV9" s="9"/>
      <c r="BEW9" s="9"/>
      <c r="BEX9" s="9"/>
      <c r="BEY9" s="9"/>
      <c r="BEZ9" s="9"/>
      <c r="BFA9" s="9"/>
      <c r="BFB9" s="9"/>
      <c r="BFC9" s="9"/>
      <c r="BFD9" s="9"/>
      <c r="BFE9" s="9"/>
      <c r="BFF9" s="9"/>
      <c r="BFG9" s="9"/>
      <c r="BFH9" s="9"/>
      <c r="BFI9" s="9"/>
      <c r="BFJ9" s="9"/>
      <c r="BFK9" s="9"/>
      <c r="BFL9" s="9"/>
      <c r="BFM9" s="9"/>
      <c r="BFN9" s="9"/>
      <c r="BFO9" s="9"/>
      <c r="BFP9" s="9"/>
      <c r="BFQ9" s="9"/>
      <c r="BFR9" s="9"/>
      <c r="BFS9" s="9"/>
      <c r="BFT9" s="9"/>
      <c r="BFU9" s="9"/>
      <c r="BFV9" s="9"/>
      <c r="BFW9" s="9"/>
      <c r="BFX9" s="9"/>
      <c r="BFY9" s="9"/>
      <c r="BFZ9" s="9"/>
      <c r="BGA9" s="9"/>
      <c r="BGB9" s="9"/>
      <c r="BGC9" s="9"/>
      <c r="BGD9" s="9"/>
      <c r="BGE9" s="9"/>
      <c r="BGF9" s="9"/>
      <c r="BGG9" s="9"/>
      <c r="BGH9" s="9"/>
      <c r="BGI9" s="9"/>
      <c r="BGJ9" s="9"/>
      <c r="BGK9" s="9"/>
      <c r="BGL9" s="9"/>
      <c r="BGM9" s="9"/>
      <c r="BGN9" s="9"/>
      <c r="BGO9" s="9"/>
      <c r="BGP9" s="9"/>
      <c r="BGQ9" s="9"/>
      <c r="BGR9" s="9"/>
      <c r="BGS9" s="9"/>
      <c r="BGT9" s="9"/>
      <c r="BGU9" s="9"/>
      <c r="BGV9" s="9"/>
      <c r="BGW9" s="9"/>
      <c r="BGX9" s="9"/>
      <c r="BGY9" s="9"/>
      <c r="BGZ9" s="9"/>
      <c r="BHA9" s="9"/>
      <c r="BHB9" s="9"/>
      <c r="BHC9" s="9"/>
      <c r="BHD9" s="9"/>
      <c r="BHE9" s="9"/>
      <c r="BHF9" s="9"/>
      <c r="BHG9" s="9"/>
      <c r="BHH9" s="9"/>
      <c r="BHI9" s="9"/>
      <c r="BHJ9" s="9"/>
      <c r="BHK9" s="9"/>
      <c r="BHL9" s="9"/>
      <c r="BHM9" s="9"/>
      <c r="BHN9" s="9"/>
      <c r="BHO9" s="9"/>
      <c r="BHP9" s="9"/>
      <c r="BHQ9" s="9"/>
      <c r="BHR9" s="9"/>
      <c r="BHS9" s="9"/>
      <c r="BHT9" s="9"/>
      <c r="BHU9" s="9"/>
      <c r="BHV9" s="9"/>
      <c r="BHW9" s="9"/>
      <c r="BHX9" s="9"/>
      <c r="BHY9" s="9"/>
      <c r="BHZ9" s="9"/>
      <c r="BIA9" s="9"/>
      <c r="BIB9" s="9"/>
      <c r="BIC9" s="9"/>
      <c r="BID9" s="9"/>
      <c r="BIE9" s="9"/>
      <c r="BIF9" s="9"/>
      <c r="BIG9" s="9"/>
      <c r="BIH9" s="9"/>
      <c r="BII9" s="9"/>
      <c r="BIJ9" s="9"/>
      <c r="BIK9" s="9"/>
      <c r="BIL9" s="9"/>
      <c r="BIM9" s="9"/>
      <c r="BIN9" s="9"/>
      <c r="BIO9" s="9"/>
      <c r="BIP9" s="9"/>
      <c r="BIQ9" s="9"/>
      <c r="BIR9" s="9"/>
      <c r="BIS9" s="9"/>
      <c r="BIT9" s="9"/>
      <c r="BIU9" s="9"/>
      <c r="BIV9" s="9"/>
      <c r="BIW9" s="9"/>
      <c r="BIX9" s="9"/>
      <c r="BIY9" s="9"/>
      <c r="BIZ9" s="9"/>
      <c r="BJA9" s="9"/>
      <c r="BJB9" s="9"/>
      <c r="BJC9" s="9"/>
      <c r="BJD9" s="9"/>
      <c r="BJE9" s="9"/>
      <c r="BJF9" s="9"/>
      <c r="BJG9" s="9"/>
      <c r="BJH9" s="9"/>
      <c r="BJI9" s="9"/>
      <c r="BJJ9" s="9"/>
      <c r="BJK9" s="9"/>
      <c r="BJL9" s="9"/>
      <c r="BJM9" s="9"/>
      <c r="BJN9" s="9"/>
      <c r="BJO9" s="9"/>
      <c r="BJP9" s="9"/>
      <c r="BJQ9" s="9"/>
      <c r="BJR9" s="9"/>
      <c r="BJS9" s="9"/>
      <c r="BJT9" s="9"/>
      <c r="BJU9" s="9"/>
      <c r="BJV9" s="9"/>
      <c r="BJW9" s="9"/>
      <c r="BJX9" s="9"/>
      <c r="BJY9" s="9"/>
      <c r="BJZ9" s="9"/>
      <c r="BKA9" s="9"/>
      <c r="BKB9" s="9"/>
      <c r="BKC9" s="9"/>
      <c r="BKD9" s="9"/>
      <c r="BKE9" s="9"/>
      <c r="BKF9" s="9"/>
      <c r="BKG9" s="9"/>
      <c r="BKH9" s="9"/>
      <c r="BKI9" s="9"/>
      <c r="BKJ9" s="9"/>
      <c r="BKK9" s="9"/>
      <c r="BKL9" s="9"/>
      <c r="BKM9" s="9"/>
      <c r="BKN9" s="9"/>
      <c r="BKO9" s="9"/>
      <c r="BKP9" s="9"/>
      <c r="BKQ9" s="9"/>
      <c r="BKR9" s="9"/>
      <c r="BKS9" s="9"/>
      <c r="BKT9" s="9"/>
      <c r="BKU9" s="9"/>
      <c r="BKV9" s="9"/>
      <c r="BKW9" s="9"/>
      <c r="BKX9" s="9"/>
      <c r="BKY9" s="9"/>
      <c r="BKZ9" s="9"/>
      <c r="BLA9" s="9"/>
      <c r="BLB9" s="9"/>
      <c r="BLC9" s="9"/>
      <c r="BLD9" s="9"/>
      <c r="BLE9" s="9"/>
      <c r="BLF9" s="9"/>
      <c r="BLG9" s="9"/>
      <c r="BLH9" s="9"/>
      <c r="BLI9" s="9"/>
      <c r="BLJ9" s="9"/>
      <c r="BLK9" s="9"/>
      <c r="BLL9" s="9"/>
      <c r="BLM9" s="9"/>
      <c r="BLN9" s="9"/>
      <c r="BLO9" s="9"/>
      <c r="BLP9" s="9"/>
      <c r="BLQ9" s="9"/>
      <c r="BLR9" s="9"/>
      <c r="BLS9" s="9"/>
      <c r="BLT9" s="9"/>
      <c r="BLU9" s="9"/>
      <c r="BLV9" s="9"/>
      <c r="BLW9" s="9"/>
      <c r="BLX9" s="9"/>
      <c r="BLY9" s="9"/>
      <c r="BLZ9" s="9"/>
      <c r="BMA9" s="9"/>
      <c r="BMB9" s="9"/>
      <c r="BMC9" s="9"/>
      <c r="BMD9" s="9"/>
      <c r="BME9" s="9"/>
      <c r="BMF9" s="9"/>
      <c r="BMG9" s="9"/>
      <c r="BMH9" s="9"/>
      <c r="BMI9" s="9"/>
      <c r="BMJ9" s="9"/>
      <c r="BMK9" s="9"/>
      <c r="BML9" s="9"/>
      <c r="BMM9" s="9"/>
      <c r="BMN9" s="9"/>
      <c r="BMO9" s="9"/>
      <c r="BMP9" s="9"/>
      <c r="BMQ9" s="9"/>
      <c r="BMR9" s="9"/>
      <c r="BMS9" s="9"/>
      <c r="BMT9" s="9"/>
      <c r="BMU9" s="9"/>
      <c r="BMV9" s="9"/>
      <c r="BMW9" s="9"/>
      <c r="BMX9" s="9"/>
      <c r="BMY9" s="9"/>
      <c r="BMZ9" s="9"/>
      <c r="BNA9" s="9"/>
      <c r="BNB9" s="9"/>
      <c r="BNC9" s="9"/>
      <c r="BND9" s="9"/>
      <c r="BNE9" s="9"/>
      <c r="BNF9" s="9"/>
      <c r="BNG9" s="9"/>
      <c r="BNH9" s="9"/>
      <c r="BNI9" s="9"/>
      <c r="BNJ9" s="9"/>
      <c r="BNK9" s="9"/>
      <c r="BNL9" s="9"/>
      <c r="BNM9" s="9"/>
      <c r="BNN9" s="9"/>
      <c r="BNO9" s="9"/>
      <c r="BNP9" s="9"/>
      <c r="BNQ9" s="9"/>
      <c r="BNR9" s="9"/>
      <c r="BNS9" s="9"/>
      <c r="BNT9" s="9"/>
      <c r="BNU9" s="9"/>
      <c r="BNV9" s="9"/>
      <c r="BNW9" s="9"/>
      <c r="BNX9" s="9"/>
      <c r="BNY9" s="9"/>
      <c r="BNZ9" s="9"/>
      <c r="BOA9" s="9"/>
      <c r="BOB9" s="9"/>
      <c r="BOC9" s="9"/>
      <c r="BOD9" s="9"/>
      <c r="BOE9" s="9"/>
      <c r="BOF9" s="9"/>
      <c r="BOG9" s="9"/>
      <c r="BOH9" s="9"/>
      <c r="BOI9" s="9"/>
      <c r="BOJ9" s="9"/>
      <c r="BOK9" s="9"/>
      <c r="BOL9" s="9"/>
      <c r="BOM9" s="9"/>
      <c r="BON9" s="9"/>
      <c r="BOO9" s="9"/>
      <c r="BOP9" s="9"/>
      <c r="BOQ9" s="9"/>
      <c r="BOR9" s="9"/>
      <c r="BOS9" s="9"/>
      <c r="BOT9" s="9"/>
      <c r="BOU9" s="9"/>
      <c r="BOV9" s="9"/>
      <c r="BOW9" s="9"/>
      <c r="BOX9" s="9"/>
      <c r="BOY9" s="9"/>
      <c r="BOZ9" s="9"/>
      <c r="BPA9" s="9"/>
      <c r="BPB9" s="9"/>
      <c r="BPC9" s="9"/>
      <c r="BPD9" s="9"/>
      <c r="BPE9" s="9"/>
      <c r="BPF9" s="9"/>
      <c r="BPG9" s="9"/>
      <c r="BPH9" s="9"/>
      <c r="BPI9" s="9"/>
      <c r="BPJ9" s="9"/>
      <c r="BPK9" s="9"/>
      <c r="BPL9" s="9"/>
      <c r="BPM9" s="9"/>
      <c r="BPN9" s="9"/>
      <c r="BPO9" s="9"/>
      <c r="BPP9" s="9"/>
      <c r="BPQ9" s="9"/>
      <c r="BPR9" s="9"/>
      <c r="BPS9" s="9"/>
      <c r="BPT9" s="9"/>
      <c r="BPU9" s="9"/>
      <c r="BPV9" s="9"/>
      <c r="BPW9" s="9"/>
      <c r="BPX9" s="9"/>
      <c r="BPY9" s="9"/>
      <c r="BPZ9" s="9"/>
      <c r="BQA9" s="9"/>
      <c r="BQB9" s="9"/>
      <c r="BQC9" s="9"/>
      <c r="BQD9" s="9"/>
      <c r="BQE9" s="9"/>
      <c r="BQF9" s="9"/>
      <c r="BQG9" s="9"/>
      <c r="BQH9" s="9"/>
      <c r="BQI9" s="9"/>
      <c r="BQJ9" s="9"/>
      <c r="BQK9" s="9"/>
      <c r="BQL9" s="9"/>
      <c r="BQM9" s="9"/>
      <c r="BQN9" s="9"/>
      <c r="BQO9" s="9"/>
      <c r="BQP9" s="9"/>
      <c r="BQQ9" s="9"/>
      <c r="BQR9" s="9"/>
      <c r="BQS9" s="9"/>
      <c r="BQT9" s="9"/>
      <c r="BQU9" s="9"/>
      <c r="BQV9" s="9"/>
      <c r="BQW9" s="9"/>
      <c r="BQX9" s="9"/>
      <c r="BQY9" s="9"/>
      <c r="BQZ9" s="9"/>
      <c r="BRA9" s="9"/>
      <c r="BRB9" s="9"/>
      <c r="BRC9" s="9"/>
      <c r="BRD9" s="9"/>
      <c r="BRE9" s="9"/>
      <c r="BRF9" s="9"/>
      <c r="BRG9" s="9"/>
      <c r="BRH9" s="9"/>
      <c r="BRI9" s="9"/>
      <c r="BRJ9" s="9"/>
      <c r="BRK9" s="9"/>
      <c r="BRL9" s="9"/>
      <c r="BRM9" s="9"/>
      <c r="BRN9" s="9"/>
      <c r="BRO9" s="9"/>
      <c r="BRP9" s="9"/>
      <c r="BRQ9" s="9"/>
      <c r="BRR9" s="9"/>
      <c r="BRS9" s="9"/>
      <c r="BRT9" s="9"/>
      <c r="BRU9" s="9"/>
      <c r="BRV9" s="9"/>
      <c r="BRW9" s="9"/>
      <c r="BRX9" s="9"/>
      <c r="BRY9" s="9"/>
      <c r="BRZ9" s="9"/>
      <c r="BSA9" s="9"/>
      <c r="BSB9" s="9"/>
      <c r="BSC9" s="9"/>
      <c r="BSD9" s="9"/>
      <c r="BSE9" s="9"/>
      <c r="BSF9" s="9"/>
      <c r="BSG9" s="9"/>
      <c r="BSH9" s="9"/>
      <c r="BSI9" s="9"/>
      <c r="BSJ9" s="9"/>
      <c r="BSK9" s="9"/>
      <c r="BSL9" s="9"/>
      <c r="BSM9" s="9"/>
      <c r="BSN9" s="9"/>
      <c r="BSO9" s="9"/>
      <c r="BSP9" s="9"/>
      <c r="BSQ9" s="9"/>
      <c r="BSR9" s="9"/>
      <c r="BSS9" s="9"/>
      <c r="BST9" s="9"/>
      <c r="BSU9" s="9"/>
      <c r="BSV9" s="9"/>
      <c r="BSW9" s="9"/>
      <c r="BSX9" s="9"/>
      <c r="BSY9" s="9"/>
      <c r="BSZ9" s="9"/>
      <c r="BTA9" s="9"/>
      <c r="BTB9" s="9"/>
      <c r="BTC9" s="9"/>
      <c r="BTD9" s="9"/>
      <c r="BTE9" s="9"/>
      <c r="BTF9" s="9"/>
      <c r="BTG9" s="9"/>
      <c r="BTH9" s="9"/>
      <c r="BTI9" s="9"/>
      <c r="BTJ9" s="9"/>
      <c r="BTK9" s="9"/>
      <c r="BTL9" s="9"/>
      <c r="BTM9" s="9"/>
      <c r="BTN9" s="9"/>
      <c r="BTO9" s="9"/>
      <c r="BTP9" s="9"/>
      <c r="BTQ9" s="9"/>
      <c r="BTR9" s="9"/>
      <c r="BTS9" s="9"/>
      <c r="BTT9" s="9"/>
      <c r="BTU9" s="9"/>
      <c r="BTV9" s="9"/>
      <c r="BTW9" s="9"/>
      <c r="BTX9" s="9"/>
      <c r="BTY9" s="9"/>
      <c r="BTZ9" s="9"/>
      <c r="BUA9" s="9"/>
      <c r="BUB9" s="9"/>
      <c r="BUC9" s="9"/>
      <c r="BUD9" s="9"/>
      <c r="BUE9" s="9"/>
      <c r="BUF9" s="9"/>
      <c r="BUG9" s="9"/>
      <c r="BUH9" s="9"/>
      <c r="BUI9" s="9"/>
      <c r="BUJ9" s="9"/>
      <c r="BUK9" s="9"/>
      <c r="BUL9" s="9"/>
      <c r="BUM9" s="9"/>
      <c r="BUN9" s="9"/>
      <c r="BUO9" s="9"/>
      <c r="BUP9" s="9"/>
      <c r="BUQ9" s="9"/>
      <c r="BUR9" s="9"/>
      <c r="BUS9" s="9"/>
      <c r="BUT9" s="9"/>
      <c r="BUU9" s="9"/>
      <c r="BUV9" s="9"/>
      <c r="BUW9" s="9"/>
      <c r="BUX9" s="9"/>
      <c r="BUY9" s="9"/>
      <c r="BUZ9" s="9"/>
      <c r="BVA9" s="9"/>
      <c r="BVB9" s="9"/>
      <c r="BVC9" s="9"/>
      <c r="BVD9" s="9"/>
      <c r="BVE9" s="9"/>
      <c r="BVF9" s="9"/>
      <c r="BVG9" s="9"/>
      <c r="BVH9" s="9"/>
      <c r="BVI9" s="9"/>
      <c r="BVJ9" s="9"/>
      <c r="BVK9" s="9"/>
      <c r="BVL9" s="9"/>
      <c r="BVM9" s="9"/>
      <c r="BVN9" s="9"/>
      <c r="BVO9" s="9"/>
      <c r="BVP9" s="9"/>
      <c r="BVQ9" s="9"/>
      <c r="BVR9" s="9"/>
      <c r="BVS9" s="9"/>
      <c r="BVT9" s="9"/>
      <c r="BVU9" s="9"/>
      <c r="BVV9" s="9"/>
      <c r="BVW9" s="9"/>
      <c r="BVX9" s="9"/>
      <c r="BVY9" s="9"/>
      <c r="BVZ9" s="9"/>
      <c r="BWA9" s="9"/>
      <c r="BWB9" s="9"/>
      <c r="BWC9" s="9"/>
      <c r="BWD9" s="9"/>
      <c r="BWE9" s="9"/>
      <c r="BWF9" s="9"/>
      <c r="BWG9" s="9"/>
      <c r="BWH9" s="9"/>
      <c r="BWI9" s="9"/>
      <c r="BWJ9" s="9"/>
      <c r="BWK9" s="9"/>
      <c r="BWL9" s="9"/>
      <c r="BWM9" s="9"/>
      <c r="BWN9" s="9"/>
      <c r="BWO9" s="9"/>
      <c r="BWP9" s="9"/>
      <c r="BWQ9" s="9"/>
      <c r="BWR9" s="9"/>
      <c r="BWS9" s="9"/>
      <c r="BWT9" s="9"/>
      <c r="BWU9" s="9"/>
      <c r="BWV9" s="9"/>
      <c r="BWW9" s="9"/>
      <c r="BWX9" s="9"/>
      <c r="BWY9" s="9"/>
      <c r="BWZ9" s="9"/>
      <c r="BXA9" s="9"/>
      <c r="BXB9" s="9"/>
      <c r="BXC9" s="9"/>
      <c r="BXD9" s="9"/>
      <c r="BXE9" s="9"/>
      <c r="BXF9" s="9"/>
      <c r="BXG9" s="9"/>
      <c r="BXH9" s="9"/>
      <c r="BXI9" s="9"/>
      <c r="BXJ9" s="9"/>
      <c r="BXK9" s="9"/>
      <c r="BXL9" s="9"/>
      <c r="BXM9" s="9"/>
      <c r="BXN9" s="9"/>
      <c r="BXO9" s="9"/>
      <c r="BXP9" s="9"/>
      <c r="BXQ9" s="9"/>
      <c r="BXR9" s="9"/>
      <c r="BXS9" s="9"/>
      <c r="BXT9" s="9"/>
      <c r="BXU9" s="9"/>
      <c r="BXV9" s="9"/>
      <c r="BXW9" s="9"/>
      <c r="BXX9" s="9"/>
      <c r="BXY9" s="9"/>
      <c r="BXZ9" s="9"/>
      <c r="BYA9" s="9"/>
      <c r="BYB9" s="9"/>
      <c r="BYC9" s="9"/>
      <c r="BYD9" s="9"/>
      <c r="BYE9" s="9"/>
      <c r="BYF9" s="9"/>
      <c r="BYG9" s="9"/>
      <c r="BYH9" s="9"/>
      <c r="BYI9" s="9"/>
      <c r="BYJ9" s="9"/>
      <c r="BYK9" s="9"/>
      <c r="BYL9" s="9"/>
      <c r="BYM9" s="9"/>
      <c r="BYN9" s="9"/>
      <c r="BYO9" s="9"/>
      <c r="BYP9" s="9"/>
      <c r="BYQ9" s="9"/>
      <c r="BYR9" s="9"/>
      <c r="BYS9" s="9"/>
      <c r="BYT9" s="9"/>
      <c r="BYU9" s="9"/>
      <c r="BYV9" s="9"/>
      <c r="BYW9" s="9"/>
      <c r="BYX9" s="9"/>
      <c r="BYY9" s="9"/>
      <c r="BYZ9" s="9"/>
      <c r="BZA9" s="9"/>
      <c r="BZB9" s="9"/>
      <c r="BZC9" s="9"/>
      <c r="BZD9" s="9"/>
      <c r="BZE9" s="9"/>
      <c r="BZF9" s="9"/>
      <c r="BZG9" s="9"/>
      <c r="BZH9" s="9"/>
      <c r="BZI9" s="9"/>
      <c r="BZJ9" s="9"/>
      <c r="BZK9" s="9"/>
      <c r="BZL9" s="9"/>
      <c r="BZM9" s="9"/>
      <c r="BZN9" s="9"/>
      <c r="BZO9" s="9"/>
      <c r="BZP9" s="9"/>
      <c r="BZQ9" s="9"/>
      <c r="BZR9" s="9"/>
      <c r="BZS9" s="9"/>
      <c r="BZT9" s="9"/>
      <c r="BZU9" s="9"/>
      <c r="BZV9" s="9"/>
      <c r="BZW9" s="9"/>
      <c r="BZX9" s="9"/>
      <c r="BZY9" s="9"/>
      <c r="BZZ9" s="9"/>
      <c r="CAA9" s="9"/>
      <c r="CAB9" s="9"/>
      <c r="CAC9" s="9"/>
      <c r="CAD9" s="9"/>
      <c r="CAE9" s="9"/>
      <c r="CAF9" s="9"/>
      <c r="CAG9" s="9"/>
      <c r="CAH9" s="9"/>
      <c r="CAI9" s="9"/>
      <c r="CAJ9" s="9"/>
      <c r="CAK9" s="9"/>
      <c r="CAL9" s="9"/>
      <c r="CAM9" s="9"/>
      <c r="CAN9" s="9"/>
      <c r="CAO9" s="9"/>
      <c r="CAP9" s="9"/>
      <c r="CAQ9" s="9"/>
      <c r="CAR9" s="9"/>
      <c r="CAS9" s="9"/>
      <c r="CAT9" s="9"/>
      <c r="CAU9" s="9"/>
      <c r="CAV9" s="9"/>
      <c r="CAW9" s="9"/>
      <c r="CAX9" s="9"/>
      <c r="CAY9" s="9"/>
      <c r="CAZ9" s="9"/>
      <c r="CBA9" s="9"/>
      <c r="CBB9" s="9"/>
      <c r="CBC9" s="9"/>
      <c r="CBD9" s="9"/>
      <c r="CBE9" s="9"/>
      <c r="CBF9" s="9"/>
      <c r="CBG9" s="9"/>
      <c r="CBH9" s="9"/>
      <c r="CBI9" s="9"/>
      <c r="CBJ9" s="9"/>
      <c r="CBK9" s="9"/>
      <c r="CBL9" s="9"/>
      <c r="CBM9" s="9"/>
      <c r="CBN9" s="9"/>
      <c r="CBO9" s="9"/>
      <c r="CBP9" s="9"/>
      <c r="CBQ9" s="9"/>
      <c r="CBR9" s="9"/>
      <c r="CBS9" s="9"/>
      <c r="CBT9" s="9"/>
      <c r="CBU9" s="9"/>
      <c r="CBV9" s="9"/>
      <c r="CBW9" s="9"/>
      <c r="CBX9" s="9"/>
      <c r="CBY9" s="9"/>
      <c r="CBZ9" s="9"/>
      <c r="CCA9" s="9"/>
      <c r="CCB9" s="9"/>
      <c r="CCC9" s="9"/>
      <c r="CCD9" s="9"/>
      <c r="CCE9" s="9"/>
      <c r="CCF9" s="9"/>
      <c r="CCG9" s="9"/>
      <c r="CCH9" s="9"/>
      <c r="CCI9" s="9"/>
      <c r="CCJ9" s="9"/>
      <c r="CCK9" s="9"/>
      <c r="CCL9" s="9"/>
      <c r="CCM9" s="9"/>
      <c r="CCN9" s="9"/>
      <c r="CCO9" s="9"/>
      <c r="CCP9" s="9"/>
      <c r="CCQ9" s="9"/>
      <c r="CCR9" s="9"/>
      <c r="CCS9" s="9"/>
      <c r="CCT9" s="9"/>
      <c r="CCU9" s="9"/>
      <c r="CCV9" s="9"/>
      <c r="CCW9" s="9"/>
      <c r="CCX9" s="9"/>
      <c r="CCY9" s="9"/>
      <c r="CCZ9" s="9"/>
      <c r="CDA9" s="9"/>
      <c r="CDB9" s="9"/>
      <c r="CDC9" s="9"/>
      <c r="CDD9" s="9"/>
      <c r="CDE9" s="9"/>
      <c r="CDF9" s="9"/>
      <c r="CDG9" s="9"/>
      <c r="CDH9" s="9"/>
      <c r="CDI9" s="9"/>
      <c r="CDJ9" s="9"/>
      <c r="CDK9" s="9"/>
      <c r="CDL9" s="9"/>
      <c r="CDM9" s="9"/>
      <c r="CDN9" s="9"/>
      <c r="CDO9" s="9"/>
      <c r="CDP9" s="9"/>
      <c r="CDQ9" s="9"/>
      <c r="CDR9" s="9"/>
      <c r="CDS9" s="9"/>
      <c r="CDT9" s="9"/>
      <c r="CDU9" s="9"/>
      <c r="CDV9" s="9"/>
      <c r="CDW9" s="9"/>
      <c r="CDX9" s="9"/>
      <c r="CDY9" s="9"/>
      <c r="CDZ9" s="9"/>
      <c r="CEA9" s="9"/>
      <c r="CEB9" s="9"/>
      <c r="CEC9" s="9"/>
      <c r="CED9" s="9"/>
      <c r="CEE9" s="9"/>
      <c r="CEF9" s="9"/>
      <c r="CEG9" s="9"/>
      <c r="CEH9" s="9"/>
      <c r="CEI9" s="9"/>
      <c r="CEJ9" s="9"/>
      <c r="CEK9" s="9"/>
      <c r="CEL9" s="9"/>
      <c r="CEM9" s="9"/>
      <c r="CEN9" s="9"/>
      <c r="CEO9" s="9"/>
      <c r="CEP9" s="9"/>
      <c r="CEQ9" s="9"/>
      <c r="CER9" s="9"/>
      <c r="CES9" s="9"/>
      <c r="CET9" s="9"/>
      <c r="CEU9" s="9"/>
      <c r="CEV9" s="9"/>
      <c r="CEW9" s="9"/>
      <c r="CEX9" s="9"/>
      <c r="CEY9" s="9"/>
      <c r="CEZ9" s="9"/>
      <c r="CFA9" s="9"/>
      <c r="CFB9" s="9"/>
      <c r="CFC9" s="9"/>
      <c r="CFD9" s="9"/>
      <c r="CFE9" s="9"/>
      <c r="CFF9" s="9"/>
      <c r="CFG9" s="9"/>
      <c r="CFH9" s="9"/>
      <c r="CFI9" s="9"/>
      <c r="CFJ9" s="9"/>
      <c r="CFK9" s="9"/>
      <c r="CFL9" s="9"/>
      <c r="CFM9" s="9"/>
      <c r="CFN9" s="9"/>
      <c r="CFO9" s="9"/>
      <c r="CFP9" s="9"/>
      <c r="CFQ9" s="9"/>
      <c r="CFR9" s="9"/>
      <c r="CFS9" s="9"/>
      <c r="CFT9" s="9"/>
      <c r="CFU9" s="9"/>
      <c r="CFV9" s="9"/>
      <c r="CFW9" s="9"/>
      <c r="CFX9" s="9"/>
      <c r="CFY9" s="9"/>
      <c r="CFZ9" s="9"/>
      <c r="CGA9" s="9"/>
      <c r="CGB9" s="9"/>
      <c r="CGC9" s="9"/>
      <c r="CGD9" s="9"/>
      <c r="CGE9" s="9"/>
      <c r="CGF9" s="9"/>
      <c r="CGG9" s="9"/>
      <c r="CGH9" s="9"/>
      <c r="CGI9" s="9"/>
      <c r="CGJ9" s="9"/>
      <c r="CGK9" s="9"/>
      <c r="CGL9" s="9"/>
      <c r="CGM9" s="9"/>
      <c r="CGN9" s="9"/>
      <c r="CGO9" s="9"/>
      <c r="CGP9" s="9"/>
      <c r="CGQ9" s="9"/>
      <c r="CGR9" s="9"/>
      <c r="CGS9" s="9"/>
      <c r="CGT9" s="9"/>
      <c r="CGU9" s="9"/>
      <c r="CGV9" s="9"/>
      <c r="CGW9" s="9"/>
      <c r="CGX9" s="9"/>
      <c r="CGY9" s="9"/>
      <c r="CGZ9" s="9"/>
      <c r="CHA9" s="9"/>
      <c r="CHB9" s="9"/>
      <c r="CHC9" s="9"/>
      <c r="CHD9" s="9"/>
      <c r="CHE9" s="9"/>
      <c r="CHF9" s="9"/>
      <c r="CHG9" s="9"/>
      <c r="CHH9" s="9"/>
      <c r="CHI9" s="9"/>
      <c r="CHJ9" s="9"/>
      <c r="CHK9" s="9"/>
      <c r="CHL9" s="9"/>
      <c r="CHM9" s="9"/>
      <c r="CHN9" s="9"/>
      <c r="CHO9" s="9"/>
      <c r="CHP9" s="9"/>
      <c r="CHQ9" s="9"/>
      <c r="CHR9" s="9"/>
      <c r="CHS9" s="9"/>
      <c r="CHT9" s="9"/>
      <c r="CHU9" s="9"/>
      <c r="CHV9" s="9"/>
      <c r="CHW9" s="9"/>
      <c r="CHX9" s="9"/>
      <c r="CHY9" s="9"/>
      <c r="CHZ9" s="9"/>
      <c r="CIA9" s="9"/>
      <c r="CIB9" s="9"/>
      <c r="CIC9" s="9"/>
      <c r="CID9" s="9"/>
      <c r="CIE9" s="9"/>
      <c r="CIF9" s="9"/>
      <c r="CIG9" s="9"/>
      <c r="CIH9" s="9"/>
      <c r="CII9" s="9"/>
      <c r="CIJ9" s="9"/>
      <c r="CIK9" s="9"/>
      <c r="CIL9" s="9"/>
      <c r="CIM9" s="9"/>
      <c r="CIN9" s="9"/>
      <c r="CIO9" s="9"/>
      <c r="CIP9" s="9"/>
      <c r="CIQ9" s="9"/>
      <c r="CIR9" s="9"/>
      <c r="CIS9" s="9"/>
      <c r="CIT9" s="9"/>
      <c r="CIU9" s="9"/>
      <c r="CIV9" s="9"/>
      <c r="CIW9" s="9"/>
      <c r="CIX9" s="9"/>
      <c r="CIY9" s="9"/>
      <c r="CIZ9" s="9"/>
      <c r="CJA9" s="9"/>
      <c r="CJB9" s="9"/>
      <c r="CJC9" s="9"/>
      <c r="CJD9" s="9"/>
      <c r="CJE9" s="9"/>
      <c r="CJF9" s="9"/>
      <c r="CJG9" s="9"/>
      <c r="CJH9" s="9"/>
      <c r="CJI9" s="9"/>
      <c r="CJJ9" s="9"/>
      <c r="CJK9" s="9"/>
      <c r="CJL9" s="9"/>
      <c r="CJM9" s="9"/>
      <c r="CJN9" s="9"/>
      <c r="CJO9" s="9"/>
      <c r="CJP9" s="9"/>
      <c r="CJQ9" s="9"/>
      <c r="CJR9" s="9"/>
      <c r="CJS9" s="9"/>
      <c r="CJT9" s="9"/>
      <c r="CJU9" s="9"/>
      <c r="CJV9" s="9"/>
      <c r="CJW9" s="9"/>
      <c r="CJX9" s="9"/>
      <c r="CJY9" s="9"/>
      <c r="CJZ9" s="9"/>
      <c r="CKA9" s="9"/>
      <c r="CKB9" s="9"/>
      <c r="CKC9" s="9"/>
      <c r="CKD9" s="9"/>
      <c r="CKE9" s="9"/>
      <c r="CKF9" s="9"/>
      <c r="CKG9" s="9"/>
      <c r="CKH9" s="9"/>
      <c r="CKI9" s="9"/>
      <c r="CKJ9" s="9"/>
      <c r="CKK9" s="9"/>
      <c r="CKL9" s="9"/>
      <c r="CKM9" s="9"/>
      <c r="CKN9" s="9"/>
      <c r="CKO9" s="9"/>
      <c r="CKP9" s="9"/>
      <c r="CKQ9" s="9"/>
      <c r="CKR9" s="9"/>
      <c r="CKS9" s="9"/>
      <c r="CKT9" s="9"/>
      <c r="CKU9" s="9"/>
      <c r="CKV9" s="9"/>
      <c r="CKW9" s="9"/>
      <c r="CKX9" s="9"/>
      <c r="CKY9" s="9"/>
      <c r="CKZ9" s="9"/>
      <c r="CLA9" s="9"/>
      <c r="CLB9" s="9"/>
      <c r="CLC9" s="9"/>
      <c r="CLD9" s="9"/>
      <c r="CLE9" s="9"/>
      <c r="CLF9" s="9"/>
      <c r="CLG9" s="9"/>
      <c r="CLH9" s="9"/>
      <c r="CLI9" s="9"/>
      <c r="CLJ9" s="9"/>
      <c r="CLK9" s="9"/>
      <c r="CLL9" s="9"/>
      <c r="CLM9" s="9"/>
      <c r="CLN9" s="9"/>
      <c r="CLO9" s="9"/>
      <c r="CLP9" s="9"/>
      <c r="CLQ9" s="9"/>
      <c r="CLR9" s="9"/>
      <c r="CLS9" s="9"/>
      <c r="CLT9" s="9"/>
      <c r="CLU9" s="9"/>
      <c r="CLV9" s="9"/>
      <c r="CLW9" s="9"/>
      <c r="CLX9" s="9"/>
      <c r="CLY9" s="9"/>
      <c r="CLZ9" s="9"/>
      <c r="CMA9" s="9"/>
      <c r="CMB9" s="9"/>
      <c r="CMC9" s="9"/>
      <c r="CMD9" s="9"/>
      <c r="CME9" s="9"/>
      <c r="CMF9" s="9"/>
      <c r="CMG9" s="9"/>
      <c r="CMH9" s="9"/>
      <c r="CMI9" s="9"/>
      <c r="CMJ9" s="9"/>
      <c r="CMK9" s="9"/>
      <c r="CML9" s="9"/>
      <c r="CMM9" s="9"/>
      <c r="CMN9" s="9"/>
      <c r="CMO9" s="9"/>
      <c r="CMP9" s="9"/>
      <c r="CMQ9" s="9"/>
      <c r="CMR9" s="9"/>
      <c r="CMS9" s="9"/>
      <c r="CMT9" s="9"/>
      <c r="CMU9" s="9"/>
      <c r="CMV9" s="9"/>
      <c r="CMW9" s="9"/>
      <c r="CMX9" s="9"/>
      <c r="CMY9" s="9"/>
      <c r="CMZ9" s="9"/>
      <c r="CNA9" s="9"/>
      <c r="CNB9" s="9"/>
      <c r="CNC9" s="9"/>
      <c r="CND9" s="9"/>
      <c r="CNE9" s="9"/>
      <c r="CNF9" s="9"/>
      <c r="CNG9" s="9"/>
      <c r="CNH9" s="9"/>
      <c r="CNI9" s="9"/>
      <c r="CNJ9" s="9"/>
      <c r="CNK9" s="9"/>
      <c r="CNL9" s="9"/>
      <c r="CNM9" s="9"/>
      <c r="CNN9" s="9"/>
      <c r="CNO9" s="9"/>
      <c r="CNP9" s="9"/>
      <c r="CNQ9" s="9"/>
      <c r="CNR9" s="9"/>
      <c r="CNS9" s="9"/>
      <c r="CNT9" s="9"/>
      <c r="CNU9" s="9"/>
      <c r="CNV9" s="9"/>
      <c r="CNW9" s="9"/>
      <c r="CNX9" s="9"/>
      <c r="CNY9" s="9"/>
      <c r="CNZ9" s="9"/>
      <c r="COA9" s="9"/>
      <c r="COB9" s="9"/>
      <c r="COC9" s="9"/>
      <c r="COD9" s="9"/>
      <c r="COE9" s="9"/>
      <c r="COF9" s="9"/>
      <c r="COG9" s="9"/>
      <c r="COH9" s="9"/>
      <c r="COI9" s="9"/>
      <c r="COJ9" s="9"/>
      <c r="COK9" s="9"/>
      <c r="COL9" s="9"/>
      <c r="COM9" s="9"/>
      <c r="CON9" s="9"/>
      <c r="COO9" s="9"/>
      <c r="COP9" s="9"/>
      <c r="COQ9" s="9"/>
      <c r="COR9" s="9"/>
      <c r="COS9" s="9"/>
      <c r="COT9" s="9"/>
      <c r="COU9" s="9"/>
      <c r="COV9" s="9"/>
      <c r="COW9" s="9"/>
      <c r="COX9" s="9"/>
      <c r="COY9" s="9"/>
      <c r="COZ9" s="9"/>
      <c r="CPA9" s="9"/>
      <c r="CPB9" s="9"/>
      <c r="CPC9" s="9"/>
      <c r="CPD9" s="9"/>
      <c r="CPE9" s="9"/>
      <c r="CPF9" s="9"/>
      <c r="CPG9" s="9"/>
      <c r="CPH9" s="9"/>
      <c r="CPI9" s="9"/>
      <c r="CPJ9" s="9"/>
      <c r="CPK9" s="9"/>
      <c r="CPL9" s="9"/>
      <c r="CPM9" s="9"/>
      <c r="CPN9" s="9"/>
      <c r="CPO9" s="9"/>
      <c r="CPP9" s="9"/>
      <c r="CPQ9" s="9"/>
      <c r="CPR9" s="9"/>
      <c r="CPS9" s="9"/>
      <c r="CPT9" s="9"/>
      <c r="CPU9" s="9"/>
      <c r="CPV9" s="9"/>
      <c r="CPW9" s="9"/>
      <c r="CPX9" s="9"/>
      <c r="CPY9" s="9"/>
      <c r="CPZ9" s="9"/>
      <c r="CQA9" s="9"/>
      <c r="CQB9" s="9"/>
      <c r="CQC9" s="9"/>
      <c r="CQD9" s="9"/>
      <c r="CQE9" s="9"/>
      <c r="CQF9" s="9"/>
      <c r="CQG9" s="9"/>
      <c r="CQH9" s="9"/>
      <c r="CQI9" s="9"/>
      <c r="CQJ9" s="9"/>
      <c r="CQK9" s="9"/>
      <c r="CQL9" s="9"/>
      <c r="CQM9" s="9"/>
      <c r="CQN9" s="9"/>
      <c r="CQO9" s="9"/>
      <c r="CQP9" s="9"/>
      <c r="CQQ9" s="9"/>
      <c r="CQR9" s="9"/>
      <c r="CQS9" s="9"/>
      <c r="CQT9" s="9"/>
      <c r="CQU9" s="9"/>
      <c r="CQV9" s="9"/>
      <c r="CQW9" s="9"/>
      <c r="CQX9" s="9"/>
      <c r="CQY9" s="9"/>
      <c r="CQZ9" s="9"/>
      <c r="CRA9" s="9"/>
      <c r="CRB9" s="9"/>
      <c r="CRC9" s="9"/>
      <c r="CRD9" s="9"/>
      <c r="CRE9" s="9"/>
      <c r="CRF9" s="9"/>
      <c r="CRG9" s="9"/>
      <c r="CRH9" s="9"/>
      <c r="CRI9" s="9"/>
      <c r="CRJ9" s="9"/>
      <c r="CRK9" s="9"/>
      <c r="CRL9" s="9"/>
      <c r="CRM9" s="9"/>
      <c r="CRN9" s="9"/>
      <c r="CRO9" s="9"/>
      <c r="CRP9" s="9"/>
      <c r="CRQ9" s="9"/>
      <c r="CRR9" s="9"/>
      <c r="CRS9" s="9"/>
      <c r="CRT9" s="9"/>
      <c r="CRU9" s="9"/>
      <c r="CRV9" s="9"/>
      <c r="CRW9" s="9"/>
      <c r="CRX9" s="9"/>
      <c r="CRY9" s="9"/>
      <c r="CRZ9" s="9"/>
      <c r="CSA9" s="9"/>
      <c r="CSB9" s="9"/>
      <c r="CSC9" s="9"/>
      <c r="CSD9" s="9"/>
      <c r="CSE9" s="9"/>
      <c r="CSF9" s="9"/>
      <c r="CSG9" s="9"/>
      <c r="CSH9" s="9"/>
      <c r="CSI9" s="9"/>
      <c r="CSJ9" s="9"/>
      <c r="CSK9" s="9"/>
      <c r="CSL9" s="9"/>
      <c r="CSM9" s="9"/>
      <c r="CSN9" s="9"/>
      <c r="CSO9" s="9"/>
      <c r="CSP9" s="9"/>
      <c r="CSQ9" s="9"/>
      <c r="CSR9" s="9"/>
      <c r="CSS9" s="9"/>
      <c r="CST9" s="9"/>
      <c r="CSU9" s="9"/>
      <c r="CSV9" s="9"/>
      <c r="CSW9" s="9"/>
      <c r="CSX9" s="9"/>
      <c r="CSY9" s="9"/>
      <c r="CSZ9" s="9"/>
      <c r="CTA9" s="9"/>
      <c r="CTB9" s="9"/>
      <c r="CTC9" s="9"/>
      <c r="CTD9" s="9"/>
      <c r="CTE9" s="9"/>
      <c r="CTF9" s="9"/>
      <c r="CTG9" s="9"/>
      <c r="CTH9" s="9"/>
      <c r="CTI9" s="9"/>
      <c r="CTJ9" s="9"/>
      <c r="CTK9" s="9"/>
      <c r="CTL9" s="9"/>
      <c r="CTM9" s="9"/>
      <c r="CTN9" s="9"/>
      <c r="CTO9" s="9"/>
      <c r="CTP9" s="9"/>
      <c r="CTQ9" s="9"/>
      <c r="CTR9" s="9"/>
      <c r="CTS9" s="9"/>
      <c r="CTT9" s="9"/>
      <c r="CTU9" s="9"/>
      <c r="CTV9" s="9"/>
      <c r="CTW9" s="9"/>
      <c r="CTX9" s="9"/>
      <c r="CTY9" s="9"/>
      <c r="CTZ9" s="9"/>
      <c r="CUA9" s="9"/>
      <c r="CUB9" s="9"/>
      <c r="CUC9" s="9"/>
      <c r="CUD9" s="9"/>
      <c r="CUE9" s="9"/>
      <c r="CUF9" s="9"/>
      <c r="CUG9" s="9"/>
      <c r="CUH9" s="9"/>
      <c r="CUI9" s="9"/>
      <c r="CUJ9" s="9"/>
      <c r="CUK9" s="9"/>
      <c r="CUL9" s="9"/>
      <c r="CUM9" s="9"/>
      <c r="CUN9" s="9"/>
      <c r="CUO9" s="9"/>
      <c r="CUP9" s="9"/>
      <c r="CUQ9" s="9"/>
      <c r="CUR9" s="9"/>
      <c r="CUS9" s="9"/>
      <c r="CUT9" s="9"/>
      <c r="CUU9" s="9"/>
      <c r="CUV9" s="9"/>
      <c r="CUW9" s="9"/>
      <c r="CUX9" s="9"/>
      <c r="CUY9" s="9"/>
      <c r="CUZ9" s="9"/>
      <c r="CVA9" s="9"/>
      <c r="CVB9" s="9"/>
      <c r="CVC9" s="9"/>
      <c r="CVD9" s="9"/>
      <c r="CVE9" s="9"/>
      <c r="CVF9" s="9"/>
      <c r="CVG9" s="9"/>
      <c r="CVH9" s="9"/>
      <c r="CVI9" s="9"/>
      <c r="CVJ9" s="9"/>
      <c r="CVK9" s="9"/>
      <c r="CVL9" s="9"/>
      <c r="CVM9" s="9"/>
      <c r="CVN9" s="9"/>
      <c r="CVO9" s="9"/>
      <c r="CVP9" s="9"/>
      <c r="CVQ9" s="9"/>
      <c r="CVR9" s="9"/>
      <c r="CVS9" s="9"/>
      <c r="CVT9" s="9"/>
      <c r="CVU9" s="9"/>
      <c r="CVV9" s="9"/>
      <c r="CVW9" s="9"/>
      <c r="CVX9" s="9"/>
      <c r="CVY9" s="9"/>
      <c r="CVZ9" s="9"/>
      <c r="CWA9" s="9"/>
      <c r="CWB9" s="9"/>
      <c r="CWC9" s="9"/>
      <c r="CWD9" s="9"/>
      <c r="CWE9" s="9"/>
      <c r="CWF9" s="9"/>
      <c r="CWG9" s="9"/>
      <c r="CWH9" s="9"/>
      <c r="CWI9" s="9"/>
      <c r="CWJ9" s="9"/>
      <c r="CWK9" s="9"/>
      <c r="CWL9" s="9"/>
      <c r="CWM9" s="9"/>
      <c r="CWN9" s="9"/>
      <c r="CWO9" s="9"/>
      <c r="CWP9" s="9"/>
      <c r="CWQ9" s="9"/>
      <c r="CWR9" s="9"/>
      <c r="CWS9" s="9"/>
      <c r="CWT9" s="9"/>
      <c r="CWU9" s="9"/>
      <c r="CWV9" s="9"/>
      <c r="CWW9" s="9"/>
      <c r="CWX9" s="9"/>
      <c r="CWY9" s="9"/>
      <c r="CWZ9" s="9"/>
      <c r="CXA9" s="9"/>
      <c r="CXB9" s="9"/>
      <c r="CXC9" s="9"/>
      <c r="CXD9" s="9"/>
      <c r="CXE9" s="9"/>
      <c r="CXF9" s="9"/>
      <c r="CXG9" s="9"/>
      <c r="CXH9" s="9"/>
      <c r="CXI9" s="9"/>
      <c r="CXJ9" s="9"/>
      <c r="CXK9" s="9"/>
      <c r="CXL9" s="9"/>
      <c r="CXM9" s="9"/>
      <c r="CXN9" s="9"/>
      <c r="CXO9" s="9"/>
      <c r="CXP9" s="9"/>
      <c r="CXQ9" s="9"/>
      <c r="CXR9" s="9"/>
      <c r="CXS9" s="9"/>
      <c r="CXT9" s="9"/>
      <c r="CXU9" s="9"/>
      <c r="CXV9" s="9"/>
      <c r="CXW9" s="9"/>
      <c r="CXX9" s="9"/>
      <c r="CXY9" s="9"/>
      <c r="CXZ9" s="9"/>
      <c r="CYA9" s="9"/>
      <c r="CYB9" s="9"/>
      <c r="CYC9" s="9"/>
      <c r="CYD9" s="9"/>
      <c r="CYE9" s="9"/>
      <c r="CYF9" s="9"/>
      <c r="CYG9" s="9"/>
      <c r="CYH9" s="9"/>
      <c r="CYI9" s="9"/>
      <c r="CYJ9" s="9"/>
      <c r="CYK9" s="9"/>
      <c r="CYL9" s="9"/>
      <c r="CYM9" s="9"/>
      <c r="CYN9" s="9"/>
      <c r="CYO9" s="9"/>
      <c r="CYP9" s="9"/>
      <c r="CYQ9" s="9"/>
      <c r="CYR9" s="9"/>
      <c r="CYS9" s="9"/>
      <c r="CYT9" s="9"/>
      <c r="CYU9" s="9"/>
      <c r="CYV9" s="9"/>
      <c r="CYW9" s="9"/>
      <c r="CYX9" s="9"/>
      <c r="CYY9" s="9"/>
      <c r="CYZ9" s="9"/>
      <c r="CZA9" s="9"/>
      <c r="CZB9" s="9"/>
      <c r="CZC9" s="9"/>
      <c r="CZD9" s="9"/>
      <c r="CZE9" s="9"/>
      <c r="CZF9" s="9"/>
      <c r="CZG9" s="9"/>
      <c r="CZH9" s="9"/>
      <c r="CZI9" s="9"/>
      <c r="CZJ9" s="9"/>
      <c r="CZK9" s="9"/>
      <c r="CZL9" s="9"/>
      <c r="CZM9" s="9"/>
      <c r="CZN9" s="9"/>
      <c r="CZO9" s="9"/>
      <c r="CZP9" s="9"/>
      <c r="CZQ9" s="9"/>
      <c r="CZR9" s="9"/>
      <c r="CZS9" s="9"/>
      <c r="CZT9" s="9"/>
      <c r="CZU9" s="9"/>
      <c r="CZV9" s="9"/>
      <c r="CZW9" s="9"/>
      <c r="CZX9" s="9"/>
      <c r="CZY9" s="9"/>
      <c r="CZZ9" s="9"/>
      <c r="DAA9" s="9"/>
      <c r="DAB9" s="9"/>
      <c r="DAC9" s="9"/>
      <c r="DAD9" s="9"/>
      <c r="DAE9" s="9"/>
      <c r="DAF9" s="9"/>
      <c r="DAG9" s="9"/>
      <c r="DAH9" s="9"/>
      <c r="DAI9" s="9"/>
      <c r="DAJ9" s="9"/>
      <c r="DAK9" s="9"/>
      <c r="DAL9" s="9"/>
      <c r="DAM9" s="9"/>
      <c r="DAN9" s="9"/>
      <c r="DAO9" s="9"/>
      <c r="DAP9" s="9"/>
      <c r="DAQ9" s="9"/>
      <c r="DAR9" s="9"/>
      <c r="DAS9" s="9"/>
      <c r="DAT9" s="9"/>
      <c r="DAU9" s="9"/>
      <c r="DAV9" s="9"/>
      <c r="DAW9" s="9"/>
      <c r="DAX9" s="9"/>
      <c r="DAY9" s="9"/>
      <c r="DAZ9" s="9"/>
      <c r="DBA9" s="9"/>
      <c r="DBB9" s="9"/>
      <c r="DBC9" s="9"/>
      <c r="DBD9" s="9"/>
      <c r="DBE9" s="9"/>
      <c r="DBF9" s="9"/>
      <c r="DBG9" s="9"/>
      <c r="DBH9" s="9"/>
      <c r="DBI9" s="9"/>
      <c r="DBJ9" s="9"/>
      <c r="DBK9" s="9"/>
      <c r="DBL9" s="9"/>
      <c r="DBM9" s="9"/>
      <c r="DBN9" s="9"/>
      <c r="DBO9" s="9"/>
      <c r="DBP9" s="9"/>
      <c r="DBQ9" s="9"/>
      <c r="DBR9" s="9"/>
      <c r="DBS9" s="9"/>
      <c r="DBT9" s="9"/>
      <c r="DBU9" s="9"/>
      <c r="DBV9" s="9"/>
      <c r="DBW9" s="9"/>
      <c r="DBX9" s="9"/>
      <c r="DBY9" s="9"/>
      <c r="DBZ9" s="9"/>
      <c r="DCA9" s="9"/>
      <c r="DCB9" s="9"/>
      <c r="DCC9" s="9"/>
      <c r="DCD9" s="9"/>
      <c r="DCE9" s="9"/>
      <c r="DCF9" s="9"/>
      <c r="DCG9" s="9"/>
      <c r="DCH9" s="9"/>
      <c r="DCI9" s="9"/>
      <c r="DCJ9" s="9"/>
      <c r="DCK9" s="9"/>
      <c r="DCL9" s="9"/>
      <c r="DCM9" s="9"/>
      <c r="DCN9" s="9"/>
      <c r="DCO9" s="9"/>
      <c r="DCP9" s="9"/>
      <c r="DCQ9" s="9"/>
      <c r="DCR9" s="9"/>
      <c r="DCS9" s="9"/>
      <c r="DCT9" s="9"/>
      <c r="DCU9" s="9"/>
      <c r="DCV9" s="9"/>
      <c r="DCW9" s="9"/>
      <c r="DCX9" s="9"/>
      <c r="DCY9" s="9"/>
      <c r="DCZ9" s="9"/>
      <c r="DDA9" s="9"/>
      <c r="DDB9" s="9"/>
      <c r="DDC9" s="9"/>
      <c r="DDD9" s="9"/>
      <c r="DDE9" s="9"/>
      <c r="DDF9" s="9"/>
      <c r="DDG9" s="9"/>
      <c r="DDH9" s="9"/>
      <c r="DDI9" s="9"/>
      <c r="DDJ9" s="9"/>
      <c r="DDK9" s="9"/>
      <c r="DDL9" s="9"/>
      <c r="DDM9" s="9"/>
      <c r="DDN9" s="9"/>
      <c r="DDO9" s="9"/>
      <c r="DDP9" s="9"/>
      <c r="DDQ9" s="9"/>
      <c r="DDR9" s="9"/>
      <c r="DDS9" s="9"/>
      <c r="DDT9" s="9"/>
      <c r="DDU9" s="9"/>
      <c r="DDV9" s="9"/>
      <c r="DDW9" s="9"/>
      <c r="DDX9" s="9"/>
      <c r="DDY9" s="9"/>
      <c r="DDZ9" s="9"/>
      <c r="DEA9" s="9"/>
      <c r="DEB9" s="9"/>
      <c r="DEC9" s="9"/>
      <c r="DED9" s="9"/>
      <c r="DEE9" s="9"/>
      <c r="DEF9" s="9"/>
      <c r="DEG9" s="9"/>
      <c r="DEH9" s="9"/>
      <c r="DEI9" s="9"/>
      <c r="DEJ9" s="9"/>
      <c r="DEK9" s="9"/>
      <c r="DEL9" s="9"/>
      <c r="DEM9" s="9"/>
      <c r="DEN9" s="9"/>
      <c r="DEO9" s="9"/>
      <c r="DEP9" s="9"/>
      <c r="DEQ9" s="9"/>
      <c r="DER9" s="9"/>
      <c r="DES9" s="9"/>
      <c r="DET9" s="9"/>
      <c r="DEU9" s="9"/>
      <c r="DEV9" s="9"/>
      <c r="DEW9" s="9"/>
      <c r="DEX9" s="9"/>
      <c r="DEY9" s="9"/>
      <c r="DEZ9" s="9"/>
      <c r="DFA9" s="9"/>
      <c r="DFB9" s="9"/>
      <c r="DFC9" s="9"/>
      <c r="DFD9" s="9"/>
      <c r="DFE9" s="9"/>
      <c r="DFF9" s="9"/>
      <c r="DFG9" s="9"/>
      <c r="DFH9" s="9"/>
      <c r="DFI9" s="9"/>
      <c r="DFJ9" s="9"/>
      <c r="DFK9" s="9"/>
      <c r="DFL9" s="9"/>
      <c r="DFM9" s="9"/>
      <c r="DFN9" s="9"/>
      <c r="DFO9" s="9"/>
      <c r="DFP9" s="9"/>
      <c r="DFQ9" s="9"/>
      <c r="DFR9" s="9"/>
      <c r="DFS9" s="9"/>
      <c r="DFT9" s="9"/>
      <c r="DFU9" s="9"/>
      <c r="DFV9" s="9"/>
      <c r="DFW9" s="9"/>
      <c r="DFX9" s="9"/>
      <c r="DFY9" s="9"/>
      <c r="DFZ9" s="9"/>
      <c r="DGA9" s="9"/>
      <c r="DGB9" s="9"/>
      <c r="DGC9" s="9"/>
      <c r="DGD9" s="9"/>
      <c r="DGE9" s="9"/>
      <c r="DGF9" s="9"/>
      <c r="DGG9" s="9"/>
      <c r="DGH9" s="9"/>
      <c r="DGI9" s="9"/>
      <c r="DGJ9" s="9"/>
      <c r="DGK9" s="9"/>
      <c r="DGL9" s="9"/>
      <c r="DGM9" s="9"/>
      <c r="DGN9" s="9"/>
      <c r="DGO9" s="9"/>
      <c r="DGP9" s="9"/>
      <c r="DGQ9" s="9"/>
      <c r="DGR9" s="9"/>
      <c r="DGS9" s="9"/>
      <c r="DGT9" s="9"/>
      <c r="DGU9" s="9"/>
      <c r="DGV9" s="9"/>
      <c r="DGW9" s="9"/>
      <c r="DGX9" s="9"/>
      <c r="DGY9" s="9"/>
      <c r="DGZ9" s="9"/>
      <c r="DHA9" s="9"/>
      <c r="DHB9" s="9"/>
      <c r="DHC9" s="9"/>
      <c r="DHD9" s="9"/>
      <c r="DHE9" s="9"/>
      <c r="DHF9" s="9"/>
      <c r="DHG9" s="9"/>
      <c r="DHH9" s="9"/>
      <c r="DHI9" s="9"/>
      <c r="DHJ9" s="9"/>
      <c r="DHK9" s="9"/>
      <c r="DHL9" s="9"/>
      <c r="DHM9" s="9"/>
      <c r="DHN9" s="9"/>
      <c r="DHO9" s="9"/>
      <c r="DHP9" s="9"/>
      <c r="DHQ9" s="9"/>
      <c r="DHR9" s="9"/>
      <c r="DHS9" s="9"/>
      <c r="DHT9" s="9"/>
      <c r="DHU9" s="9"/>
      <c r="DHV9" s="9"/>
      <c r="DHW9" s="9"/>
      <c r="DHX9" s="9"/>
      <c r="DHY9" s="9"/>
      <c r="DHZ9" s="9"/>
      <c r="DIA9" s="9"/>
      <c r="DIB9" s="9"/>
      <c r="DIC9" s="9"/>
      <c r="DID9" s="9"/>
      <c r="DIE9" s="9"/>
      <c r="DIF9" s="9"/>
      <c r="DIG9" s="9"/>
      <c r="DIH9" s="9"/>
      <c r="DII9" s="9"/>
      <c r="DIJ9" s="9"/>
      <c r="DIK9" s="9"/>
      <c r="DIL9" s="9"/>
      <c r="DIM9" s="9"/>
      <c r="DIN9" s="9"/>
      <c r="DIO9" s="9"/>
      <c r="DIP9" s="9"/>
      <c r="DIQ9" s="9"/>
      <c r="DIR9" s="9"/>
      <c r="DIS9" s="9"/>
      <c r="DIT9" s="9"/>
      <c r="DIU9" s="9"/>
      <c r="DIV9" s="9"/>
      <c r="DIW9" s="9"/>
      <c r="DIX9" s="9"/>
      <c r="DIY9" s="9"/>
      <c r="DIZ9" s="9"/>
      <c r="DJA9" s="9"/>
      <c r="DJB9" s="9"/>
      <c r="DJC9" s="9"/>
      <c r="DJD9" s="9"/>
      <c r="DJE9" s="9"/>
      <c r="DJF9" s="9"/>
      <c r="DJG9" s="9"/>
      <c r="DJH9" s="9"/>
      <c r="DJI9" s="9"/>
      <c r="DJJ9" s="9"/>
      <c r="DJK9" s="9"/>
      <c r="DJL9" s="9"/>
      <c r="DJM9" s="9"/>
      <c r="DJN9" s="9"/>
      <c r="DJO9" s="9"/>
      <c r="DJP9" s="9"/>
      <c r="DJQ9" s="9"/>
      <c r="DJR9" s="9"/>
      <c r="DJS9" s="9"/>
      <c r="DJT9" s="9"/>
      <c r="DJU9" s="9"/>
      <c r="DJV9" s="9"/>
      <c r="DJW9" s="9"/>
      <c r="DJX9" s="9"/>
      <c r="DJY9" s="9"/>
      <c r="DJZ9" s="9"/>
      <c r="DKA9" s="9"/>
      <c r="DKB9" s="9"/>
      <c r="DKC9" s="9"/>
      <c r="DKD9" s="9"/>
      <c r="DKE9" s="9"/>
      <c r="DKF9" s="9"/>
      <c r="DKG9" s="9"/>
      <c r="DKH9" s="9"/>
      <c r="DKI9" s="9"/>
      <c r="DKJ9" s="9"/>
      <c r="DKK9" s="9"/>
      <c r="DKL9" s="9"/>
      <c r="DKM9" s="9"/>
      <c r="DKN9" s="9"/>
      <c r="DKO9" s="9"/>
      <c r="DKP9" s="9"/>
      <c r="DKQ9" s="9"/>
      <c r="DKR9" s="9"/>
      <c r="DKS9" s="9"/>
      <c r="DKT9" s="9"/>
      <c r="DKU9" s="9"/>
      <c r="DKV9" s="9"/>
      <c r="DKW9" s="9"/>
      <c r="DKX9" s="9"/>
      <c r="DKY9" s="9"/>
      <c r="DKZ9" s="9"/>
      <c r="DLA9" s="9"/>
      <c r="DLB9" s="9"/>
      <c r="DLC9" s="9"/>
      <c r="DLD9" s="9"/>
      <c r="DLE9" s="9"/>
      <c r="DLF9" s="9"/>
      <c r="DLG9" s="9"/>
      <c r="DLH9" s="9"/>
      <c r="DLI9" s="9"/>
      <c r="DLJ9" s="9"/>
      <c r="DLK9" s="9"/>
      <c r="DLL9" s="9"/>
      <c r="DLM9" s="9"/>
      <c r="DLN9" s="9"/>
      <c r="DLO9" s="9"/>
      <c r="DLP9" s="9"/>
      <c r="DLQ9" s="9"/>
      <c r="DLR9" s="9"/>
      <c r="DLS9" s="9"/>
      <c r="DLT9" s="9"/>
      <c r="DLU9" s="9"/>
      <c r="DLV9" s="9"/>
      <c r="DLW9" s="9"/>
      <c r="DLX9" s="9"/>
      <c r="DLY9" s="9"/>
      <c r="DLZ9" s="9"/>
      <c r="DMA9" s="9"/>
      <c r="DMB9" s="9"/>
      <c r="DMC9" s="9"/>
      <c r="DMD9" s="9"/>
      <c r="DME9" s="9"/>
      <c r="DMF9" s="9"/>
      <c r="DMG9" s="9"/>
      <c r="DMH9" s="9"/>
      <c r="DMI9" s="9"/>
      <c r="DMJ9" s="9"/>
      <c r="DMK9" s="9"/>
      <c r="DML9" s="9"/>
      <c r="DMM9" s="9"/>
      <c r="DMN9" s="9"/>
      <c r="DMO9" s="9"/>
      <c r="DMP9" s="9"/>
      <c r="DMQ9" s="9"/>
      <c r="DMR9" s="9"/>
      <c r="DMS9" s="9"/>
      <c r="DMT9" s="9"/>
      <c r="DMU9" s="9"/>
      <c r="DMV9" s="9"/>
      <c r="DMW9" s="9"/>
      <c r="DMX9" s="9"/>
      <c r="DMY9" s="9"/>
      <c r="DMZ9" s="9"/>
      <c r="DNA9" s="9"/>
      <c r="DNB9" s="9"/>
      <c r="DNC9" s="9"/>
      <c r="DND9" s="9"/>
      <c r="DNE9" s="9"/>
      <c r="DNF9" s="9"/>
      <c r="DNG9" s="9"/>
      <c r="DNH9" s="9"/>
      <c r="DNI9" s="9"/>
      <c r="DNJ9" s="9"/>
      <c r="DNK9" s="9"/>
      <c r="DNL9" s="9"/>
      <c r="DNM9" s="9"/>
      <c r="DNN9" s="9"/>
      <c r="DNO9" s="9"/>
      <c r="DNP9" s="9"/>
      <c r="DNQ9" s="9"/>
      <c r="DNR9" s="9"/>
      <c r="DNS9" s="9"/>
      <c r="DNT9" s="9"/>
      <c r="DNU9" s="9"/>
      <c r="DNV9" s="9"/>
      <c r="DNW9" s="9"/>
      <c r="DNX9" s="9"/>
      <c r="DNY9" s="9"/>
      <c r="DNZ9" s="9"/>
      <c r="DOA9" s="9"/>
      <c r="DOB9" s="9"/>
      <c r="DOC9" s="9"/>
      <c r="DOD9" s="9"/>
      <c r="DOE9" s="9"/>
      <c r="DOF9" s="9"/>
      <c r="DOG9" s="9"/>
      <c r="DOH9" s="9"/>
      <c r="DOI9" s="9"/>
      <c r="DOJ9" s="9"/>
      <c r="DOK9" s="9"/>
      <c r="DOL9" s="9"/>
      <c r="DOM9" s="9"/>
      <c r="DON9" s="9"/>
      <c r="DOO9" s="9"/>
      <c r="DOP9" s="9"/>
      <c r="DOQ9" s="9"/>
      <c r="DOR9" s="9"/>
      <c r="DOS9" s="9"/>
      <c r="DOT9" s="9"/>
      <c r="DOU9" s="9"/>
      <c r="DOV9" s="9"/>
      <c r="DOW9" s="9"/>
      <c r="DOX9" s="9"/>
      <c r="DOY9" s="9"/>
      <c r="DOZ9" s="9"/>
      <c r="DPA9" s="9"/>
      <c r="DPB9" s="9"/>
      <c r="DPC9" s="9"/>
      <c r="DPD9" s="9"/>
      <c r="DPE9" s="9"/>
      <c r="DPF9" s="9"/>
      <c r="DPG9" s="9"/>
      <c r="DPH9" s="9"/>
      <c r="DPI9" s="9"/>
      <c r="DPJ9" s="9"/>
      <c r="DPK9" s="9"/>
      <c r="DPL9" s="9"/>
      <c r="DPM9" s="9"/>
      <c r="DPN9" s="9"/>
      <c r="DPO9" s="9"/>
      <c r="DPP9" s="9"/>
      <c r="DPQ9" s="9"/>
      <c r="DPR9" s="9"/>
      <c r="DPS9" s="9"/>
      <c r="DPT9" s="9"/>
      <c r="DPU9" s="9"/>
      <c r="DPV9" s="9"/>
      <c r="DPW9" s="9"/>
      <c r="DPX9" s="9"/>
      <c r="DPY9" s="9"/>
      <c r="DPZ9" s="9"/>
      <c r="DQA9" s="9"/>
      <c r="DQB9" s="9"/>
      <c r="DQC9" s="9"/>
      <c r="DQD9" s="9"/>
      <c r="DQE9" s="9"/>
      <c r="DQF9" s="9"/>
      <c r="DQG9" s="9"/>
      <c r="DQH9" s="9"/>
      <c r="DQI9" s="9"/>
      <c r="DQJ9" s="9"/>
      <c r="DQK9" s="9"/>
      <c r="DQL9" s="9"/>
      <c r="DQM9" s="9"/>
      <c r="DQN9" s="9"/>
      <c r="DQO9" s="9"/>
      <c r="DQP9" s="9"/>
      <c r="DQQ9" s="9"/>
      <c r="DQR9" s="9"/>
      <c r="DQS9" s="9"/>
      <c r="DQT9" s="9"/>
      <c r="DQU9" s="9"/>
      <c r="DQV9" s="9"/>
      <c r="DQW9" s="9"/>
      <c r="DQX9" s="9"/>
      <c r="DQY9" s="9"/>
      <c r="DQZ9" s="9"/>
      <c r="DRA9" s="9"/>
      <c r="DRB9" s="9"/>
      <c r="DRC9" s="9"/>
      <c r="DRD9" s="9"/>
      <c r="DRE9" s="9"/>
      <c r="DRF9" s="9"/>
      <c r="DRG9" s="9"/>
      <c r="DRH9" s="9"/>
      <c r="DRI9" s="9"/>
      <c r="DRJ9" s="9"/>
      <c r="DRK9" s="9"/>
      <c r="DRL9" s="9"/>
      <c r="DRM9" s="9"/>
      <c r="DRN9" s="9"/>
      <c r="DRO9" s="9"/>
      <c r="DRP9" s="9"/>
      <c r="DRQ9" s="9"/>
      <c r="DRR9" s="9"/>
      <c r="DRS9" s="9"/>
      <c r="DRT9" s="9"/>
      <c r="DRU9" s="9"/>
      <c r="DRV9" s="9"/>
      <c r="DRW9" s="9"/>
      <c r="DRX9" s="9"/>
      <c r="DRY9" s="9"/>
      <c r="DRZ9" s="9"/>
      <c r="DSA9" s="9"/>
      <c r="DSB9" s="9"/>
      <c r="DSC9" s="9"/>
      <c r="DSD9" s="9"/>
      <c r="DSE9" s="9"/>
      <c r="DSF9" s="9"/>
      <c r="DSG9" s="9"/>
      <c r="DSH9" s="9"/>
      <c r="DSI9" s="9"/>
      <c r="DSJ9" s="9"/>
      <c r="DSK9" s="9"/>
      <c r="DSL9" s="9"/>
      <c r="DSM9" s="9"/>
      <c r="DSN9" s="9"/>
      <c r="DSO9" s="9"/>
      <c r="DSP9" s="9"/>
      <c r="DSQ9" s="9"/>
      <c r="DSR9" s="9"/>
      <c r="DSS9" s="9"/>
      <c r="DST9" s="9"/>
      <c r="DSU9" s="9"/>
      <c r="DSV9" s="9"/>
      <c r="DSW9" s="9"/>
      <c r="DSX9" s="9"/>
      <c r="DSY9" s="9"/>
      <c r="DSZ9" s="9"/>
      <c r="DTA9" s="9"/>
      <c r="DTB9" s="9"/>
      <c r="DTC9" s="9"/>
      <c r="DTD9" s="9"/>
      <c r="DTE9" s="9"/>
      <c r="DTF9" s="9"/>
      <c r="DTG9" s="9"/>
      <c r="DTH9" s="9"/>
      <c r="DTI9" s="9"/>
      <c r="DTJ9" s="9"/>
      <c r="DTK9" s="9"/>
      <c r="DTL9" s="9"/>
      <c r="DTM9" s="9"/>
      <c r="DTN9" s="9"/>
      <c r="DTO9" s="9"/>
      <c r="DTP9" s="9"/>
      <c r="DTQ9" s="9"/>
      <c r="DTR9" s="9"/>
      <c r="DTS9" s="9"/>
      <c r="DTT9" s="9"/>
      <c r="DTU9" s="9"/>
      <c r="DTV9" s="9"/>
      <c r="DTW9" s="9"/>
      <c r="DTX9" s="9"/>
      <c r="DTY9" s="9"/>
      <c r="DTZ9" s="9"/>
      <c r="DUA9" s="9"/>
      <c r="DUB9" s="9"/>
      <c r="DUC9" s="9"/>
      <c r="DUD9" s="9"/>
      <c r="DUE9" s="9"/>
      <c r="DUF9" s="9"/>
      <c r="DUG9" s="9"/>
      <c r="DUH9" s="9"/>
      <c r="DUI9" s="9"/>
      <c r="DUJ9" s="9"/>
      <c r="DUK9" s="9"/>
      <c r="DUL9" s="9"/>
      <c r="DUM9" s="9"/>
      <c r="DUN9" s="9"/>
      <c r="DUO9" s="9"/>
      <c r="DUP9" s="9"/>
      <c r="DUQ9" s="9"/>
      <c r="DUR9" s="9"/>
      <c r="DUS9" s="9"/>
      <c r="DUT9" s="9"/>
      <c r="DUU9" s="9"/>
      <c r="DUV9" s="9"/>
      <c r="DUW9" s="9"/>
      <c r="DUX9" s="9"/>
      <c r="DUY9" s="9"/>
      <c r="DUZ9" s="9"/>
      <c r="DVA9" s="9"/>
      <c r="DVB9" s="9"/>
      <c r="DVC9" s="9"/>
      <c r="DVD9" s="9"/>
      <c r="DVE9" s="9"/>
      <c r="DVF9" s="9"/>
      <c r="DVG9" s="9"/>
      <c r="DVH9" s="9"/>
      <c r="DVI9" s="9"/>
      <c r="DVJ9" s="9"/>
      <c r="DVK9" s="9"/>
      <c r="DVL9" s="9"/>
      <c r="DVM9" s="9"/>
      <c r="DVN9" s="9"/>
      <c r="DVO9" s="9"/>
      <c r="DVP9" s="9"/>
      <c r="DVQ9" s="9"/>
      <c r="DVR9" s="9"/>
      <c r="DVS9" s="9"/>
      <c r="DVT9" s="9"/>
      <c r="DVU9" s="9"/>
      <c r="DVV9" s="9"/>
      <c r="DVW9" s="9"/>
      <c r="DVX9" s="9"/>
      <c r="DVY9" s="9"/>
      <c r="DVZ9" s="9"/>
      <c r="DWA9" s="9"/>
      <c r="DWB9" s="9"/>
      <c r="DWC9" s="9"/>
      <c r="DWD9" s="9"/>
      <c r="DWE9" s="9"/>
      <c r="DWF9" s="9"/>
      <c r="DWG9" s="9"/>
      <c r="DWH9" s="9"/>
      <c r="DWI9" s="9"/>
      <c r="DWJ9" s="9"/>
      <c r="DWK9" s="9"/>
      <c r="DWL9" s="9"/>
      <c r="DWM9" s="9"/>
      <c r="DWN9" s="9"/>
      <c r="DWO9" s="9"/>
      <c r="DWP9" s="9"/>
      <c r="DWQ9" s="9"/>
      <c r="DWR9" s="9"/>
      <c r="DWS9" s="9"/>
      <c r="DWT9" s="9"/>
      <c r="DWU9" s="9"/>
      <c r="DWV9" s="9"/>
      <c r="DWW9" s="9"/>
      <c r="DWX9" s="9"/>
      <c r="DWY9" s="9"/>
      <c r="DWZ9" s="9"/>
      <c r="DXA9" s="9"/>
      <c r="DXB9" s="9"/>
      <c r="DXC9" s="9"/>
      <c r="DXD9" s="9"/>
      <c r="DXE9" s="9"/>
      <c r="DXF9" s="9"/>
      <c r="DXG9" s="9"/>
      <c r="DXH9" s="9"/>
      <c r="DXI9" s="9"/>
      <c r="DXJ9" s="9"/>
      <c r="DXK9" s="9"/>
      <c r="DXL9" s="9"/>
      <c r="DXM9" s="9"/>
      <c r="DXN9" s="9"/>
      <c r="DXO9" s="9"/>
      <c r="DXP9" s="9"/>
      <c r="DXQ9" s="9"/>
      <c r="DXR9" s="9"/>
      <c r="DXS9" s="9"/>
      <c r="DXT9" s="9"/>
      <c r="DXU9" s="9"/>
      <c r="DXV9" s="9"/>
      <c r="DXW9" s="9"/>
      <c r="DXX9" s="9"/>
      <c r="DXY9" s="9"/>
      <c r="DXZ9" s="9"/>
      <c r="DYA9" s="9"/>
      <c r="DYB9" s="9"/>
      <c r="DYC9" s="9"/>
      <c r="DYD9" s="9"/>
      <c r="DYE9" s="9"/>
      <c r="DYF9" s="9"/>
      <c r="DYG9" s="9"/>
      <c r="DYH9" s="9"/>
      <c r="DYI9" s="9"/>
      <c r="DYJ9" s="9"/>
      <c r="DYK9" s="9"/>
      <c r="DYL9" s="9"/>
      <c r="DYM9" s="9"/>
      <c r="DYN9" s="9"/>
      <c r="DYO9" s="9"/>
      <c r="DYP9" s="9"/>
      <c r="DYQ9" s="9"/>
      <c r="DYR9" s="9"/>
      <c r="DYS9" s="9"/>
      <c r="DYT9" s="9"/>
      <c r="DYU9" s="9"/>
      <c r="DYV9" s="9"/>
      <c r="DYW9" s="9"/>
      <c r="DYX9" s="9"/>
      <c r="DYY9" s="9"/>
      <c r="DYZ9" s="9"/>
      <c r="DZA9" s="9"/>
      <c r="DZB9" s="9"/>
      <c r="DZC9" s="9"/>
      <c r="DZD9" s="9"/>
      <c r="DZE9" s="9"/>
      <c r="DZF9" s="9"/>
      <c r="DZG9" s="9"/>
      <c r="DZH9" s="9"/>
      <c r="DZI9" s="9"/>
      <c r="DZJ9" s="9"/>
      <c r="DZK9" s="9"/>
      <c r="DZL9" s="9"/>
      <c r="DZM9" s="9"/>
      <c r="DZN9" s="9"/>
      <c r="DZO9" s="9"/>
      <c r="DZP9" s="9"/>
      <c r="DZQ9" s="9"/>
      <c r="DZR9" s="9"/>
      <c r="DZS9" s="9"/>
      <c r="DZT9" s="9"/>
      <c r="DZU9" s="9"/>
      <c r="DZV9" s="9"/>
      <c r="DZW9" s="9"/>
      <c r="DZX9" s="9"/>
      <c r="DZY9" s="9"/>
      <c r="DZZ9" s="9"/>
      <c r="EAA9" s="9"/>
      <c r="EAB9" s="9"/>
      <c r="EAC9" s="9"/>
      <c r="EAD9" s="9"/>
      <c r="EAE9" s="9"/>
      <c r="EAF9" s="9"/>
      <c r="EAG9" s="9"/>
      <c r="EAH9" s="9"/>
      <c r="EAI9" s="9"/>
      <c r="EAJ9" s="9"/>
      <c r="EAK9" s="9"/>
      <c r="EAL9" s="9"/>
      <c r="EAM9" s="9"/>
      <c r="EAN9" s="9"/>
      <c r="EAO9" s="9"/>
      <c r="EAP9" s="9"/>
      <c r="EAQ9" s="9"/>
      <c r="EAR9" s="9"/>
      <c r="EAS9" s="9"/>
      <c r="EAT9" s="9"/>
      <c r="EAU9" s="9"/>
      <c r="EAV9" s="9"/>
      <c r="EAW9" s="9"/>
      <c r="EAX9" s="9"/>
      <c r="EAY9" s="9"/>
      <c r="EAZ9" s="9"/>
      <c r="EBA9" s="9"/>
      <c r="EBB9" s="9"/>
      <c r="EBC9" s="9"/>
      <c r="EBD9" s="9"/>
      <c r="EBE9" s="9"/>
      <c r="EBF9" s="9"/>
      <c r="EBG9" s="9"/>
      <c r="EBH9" s="9"/>
      <c r="EBI9" s="9"/>
      <c r="EBJ9" s="9"/>
      <c r="EBK9" s="9"/>
      <c r="EBL9" s="9"/>
      <c r="EBM9" s="9"/>
      <c r="EBN9" s="9"/>
      <c r="EBO9" s="9"/>
      <c r="EBP9" s="9"/>
      <c r="EBQ9" s="9"/>
      <c r="EBR9" s="9"/>
      <c r="EBS9" s="9"/>
      <c r="EBT9" s="9"/>
      <c r="EBU9" s="9"/>
      <c r="EBV9" s="9"/>
      <c r="EBW9" s="9"/>
      <c r="EBX9" s="9"/>
      <c r="EBY9" s="9"/>
      <c r="EBZ9" s="9"/>
      <c r="ECA9" s="9"/>
      <c r="ECB9" s="9"/>
      <c r="ECC9" s="9"/>
      <c r="ECD9" s="9"/>
      <c r="ECE9" s="9"/>
      <c r="ECF9" s="9"/>
      <c r="ECG9" s="9"/>
      <c r="ECH9" s="9"/>
      <c r="ECI9" s="9"/>
      <c r="ECJ9" s="9"/>
      <c r="ECK9" s="9"/>
      <c r="ECL9" s="9"/>
      <c r="ECM9" s="9"/>
      <c r="ECN9" s="9"/>
      <c r="ECO9" s="9"/>
      <c r="ECP9" s="9"/>
      <c r="ECQ9" s="9"/>
      <c r="ECR9" s="9"/>
      <c r="ECS9" s="9"/>
      <c r="ECT9" s="9"/>
      <c r="ECU9" s="9"/>
      <c r="ECV9" s="9"/>
      <c r="ECW9" s="9"/>
      <c r="ECX9" s="9"/>
      <c r="ECY9" s="9"/>
      <c r="ECZ9" s="9"/>
      <c r="EDA9" s="9"/>
      <c r="EDB9" s="9"/>
      <c r="EDC9" s="9"/>
      <c r="EDD9" s="9"/>
      <c r="EDE9" s="9"/>
      <c r="EDF9" s="9"/>
      <c r="EDG9" s="9"/>
      <c r="EDH9" s="9"/>
      <c r="EDI9" s="9"/>
      <c r="EDJ9" s="9"/>
      <c r="EDK9" s="9"/>
      <c r="EDL9" s="9"/>
      <c r="EDM9" s="9"/>
      <c r="EDN9" s="9"/>
      <c r="EDO9" s="9"/>
      <c r="EDP9" s="9"/>
      <c r="EDQ9" s="9"/>
      <c r="EDR9" s="9"/>
      <c r="EDS9" s="9"/>
      <c r="EDT9" s="9"/>
      <c r="EDU9" s="9"/>
      <c r="EDV9" s="9"/>
      <c r="EDW9" s="9"/>
      <c r="EDX9" s="9"/>
      <c r="EDY9" s="9"/>
      <c r="EDZ9" s="9"/>
      <c r="EEA9" s="9"/>
      <c r="EEB9" s="9"/>
      <c r="EEC9" s="9"/>
      <c r="EED9" s="9"/>
      <c r="EEE9" s="9"/>
      <c r="EEF9" s="9"/>
      <c r="EEG9" s="9"/>
      <c r="EEH9" s="9"/>
      <c r="EEI9" s="9"/>
      <c r="EEJ9" s="9"/>
      <c r="EEK9" s="9"/>
      <c r="EEL9" s="9"/>
      <c r="EEM9" s="9"/>
      <c r="EEN9" s="9"/>
      <c r="EEO9" s="9"/>
      <c r="EEP9" s="9"/>
      <c r="EEQ9" s="9"/>
      <c r="EER9" s="9"/>
      <c r="EES9" s="9"/>
      <c r="EET9" s="9"/>
      <c r="EEU9" s="9"/>
      <c r="EEV9" s="9"/>
      <c r="EEW9" s="9"/>
      <c r="EEX9" s="9"/>
      <c r="EEY9" s="9"/>
      <c r="EEZ9" s="9"/>
      <c r="EFA9" s="9"/>
      <c r="EFB9" s="9"/>
      <c r="EFC9" s="9"/>
      <c r="EFD9" s="9"/>
      <c r="EFE9" s="9"/>
      <c r="EFF9" s="9"/>
      <c r="EFG9" s="9"/>
      <c r="EFH9" s="9"/>
      <c r="EFI9" s="9"/>
      <c r="EFJ9" s="9"/>
      <c r="EFK9" s="9"/>
      <c r="EFL9" s="9"/>
      <c r="EFM9" s="9"/>
      <c r="EFN9" s="9"/>
      <c r="EFO9" s="9"/>
      <c r="EFP9" s="9"/>
      <c r="EFQ9" s="9"/>
      <c r="EFR9" s="9"/>
      <c r="EFS9" s="9"/>
      <c r="EFT9" s="9"/>
      <c r="EFU9" s="9"/>
      <c r="EFV9" s="9"/>
      <c r="EFW9" s="9"/>
      <c r="EFX9" s="9"/>
      <c r="EFY9" s="9"/>
      <c r="EFZ9" s="9"/>
      <c r="EGA9" s="9"/>
      <c r="EGB9" s="9"/>
      <c r="EGC9" s="9"/>
      <c r="EGD9" s="9"/>
      <c r="EGE9" s="9"/>
      <c r="EGF9" s="9"/>
      <c r="EGG9" s="9"/>
      <c r="EGH9" s="9"/>
      <c r="EGI9" s="9"/>
      <c r="EGJ9" s="9"/>
      <c r="EGK9" s="9"/>
      <c r="EGL9" s="9"/>
      <c r="EGM9" s="9"/>
      <c r="EGN9" s="9"/>
      <c r="EGO9" s="9"/>
      <c r="EGP9" s="9"/>
      <c r="EGQ9" s="9"/>
      <c r="EGR9" s="9"/>
      <c r="EGS9" s="9"/>
      <c r="EGT9" s="9"/>
      <c r="EGU9" s="9"/>
      <c r="EGV9" s="9"/>
      <c r="EGW9" s="9"/>
      <c r="EGX9" s="9"/>
      <c r="EGY9" s="9"/>
      <c r="EGZ9" s="9"/>
      <c r="EHA9" s="9"/>
      <c r="EHB9" s="9"/>
      <c r="EHC9" s="9"/>
      <c r="EHD9" s="9"/>
      <c r="EHE9" s="9"/>
      <c r="EHF9" s="9"/>
      <c r="EHG9" s="9"/>
      <c r="EHH9" s="9"/>
      <c r="EHI9" s="9"/>
      <c r="EHJ9" s="9"/>
      <c r="EHK9" s="9"/>
      <c r="EHL9" s="9"/>
      <c r="EHM9" s="9"/>
      <c r="EHN9" s="9"/>
      <c r="EHO9" s="9"/>
      <c r="EHP9" s="9"/>
      <c r="EHQ9" s="9"/>
      <c r="EHR9" s="9"/>
      <c r="EHS9" s="9"/>
      <c r="EHT9" s="9"/>
      <c r="EHU9" s="9"/>
      <c r="EHV9" s="9"/>
      <c r="EHW9" s="9"/>
      <c r="EHX9" s="9"/>
      <c r="EHY9" s="9"/>
      <c r="EHZ9" s="9"/>
      <c r="EIA9" s="9"/>
      <c r="EIB9" s="9"/>
      <c r="EIC9" s="9"/>
      <c r="EID9" s="9"/>
      <c r="EIE9" s="9"/>
      <c r="EIF9" s="9"/>
      <c r="EIG9" s="9"/>
      <c r="EIH9" s="9"/>
      <c r="EII9" s="9"/>
      <c r="EIJ9" s="9"/>
      <c r="EIK9" s="9"/>
      <c r="EIL9" s="9"/>
      <c r="EIM9" s="9"/>
      <c r="EIN9" s="9"/>
      <c r="EIO9" s="9"/>
      <c r="EIP9" s="9"/>
      <c r="EIQ9" s="9"/>
      <c r="EIR9" s="9"/>
      <c r="EIS9" s="9"/>
      <c r="EIT9" s="9"/>
      <c r="EIU9" s="9"/>
      <c r="EIV9" s="9"/>
      <c r="EIW9" s="9"/>
      <c r="EIX9" s="9"/>
      <c r="EIY9" s="9"/>
      <c r="EIZ9" s="9"/>
      <c r="EJA9" s="9"/>
      <c r="EJB9" s="9"/>
      <c r="EJC9" s="9"/>
      <c r="EJD9" s="9"/>
      <c r="EJE9" s="9"/>
      <c r="EJF9" s="9"/>
      <c r="EJG9" s="9"/>
      <c r="EJH9" s="9"/>
      <c r="EJI9" s="9"/>
      <c r="EJJ9" s="9"/>
      <c r="EJK9" s="9"/>
      <c r="EJL9" s="9"/>
      <c r="EJM9" s="9"/>
      <c r="EJN9" s="9"/>
      <c r="EJO9" s="9"/>
      <c r="EJP9" s="9"/>
      <c r="EJQ9" s="9"/>
      <c r="EJR9" s="9"/>
      <c r="EJS9" s="9"/>
      <c r="EJT9" s="9"/>
      <c r="EJU9" s="9"/>
      <c r="EJV9" s="9"/>
      <c r="EJW9" s="9"/>
      <c r="EJX9" s="9"/>
      <c r="EJY9" s="9"/>
      <c r="EJZ9" s="9"/>
      <c r="EKA9" s="9"/>
      <c r="EKB9" s="9"/>
      <c r="EKC9" s="9"/>
      <c r="EKD9" s="9"/>
      <c r="EKE9" s="9"/>
      <c r="EKF9" s="9"/>
      <c r="EKG9" s="9"/>
      <c r="EKH9" s="9"/>
      <c r="EKI9" s="9"/>
      <c r="EKJ9" s="9"/>
      <c r="EKK9" s="9"/>
      <c r="EKL9" s="9"/>
      <c r="EKM9" s="9"/>
      <c r="EKN9" s="9"/>
      <c r="EKO9" s="9"/>
      <c r="EKP9" s="9"/>
      <c r="EKQ9" s="9"/>
      <c r="EKR9" s="9"/>
      <c r="EKS9" s="9"/>
      <c r="EKT9" s="9"/>
      <c r="EKU9" s="9"/>
      <c r="EKV9" s="9"/>
      <c r="EKW9" s="9"/>
      <c r="EKX9" s="9"/>
      <c r="EKY9" s="9"/>
      <c r="EKZ9" s="9"/>
      <c r="ELA9" s="9"/>
      <c r="ELB9" s="9"/>
      <c r="ELC9" s="9"/>
      <c r="ELD9" s="9"/>
      <c r="ELE9" s="9"/>
      <c r="ELF9" s="9"/>
      <c r="ELG9" s="9"/>
      <c r="ELH9" s="9"/>
      <c r="ELI9" s="9"/>
      <c r="ELJ9" s="9"/>
      <c r="ELK9" s="9"/>
      <c r="ELL9" s="9"/>
      <c r="ELM9" s="9"/>
      <c r="ELN9" s="9"/>
      <c r="ELO9" s="9"/>
      <c r="ELP9" s="9"/>
      <c r="ELQ9" s="9"/>
      <c r="ELR9" s="9"/>
      <c r="ELS9" s="9"/>
      <c r="ELT9" s="9"/>
      <c r="ELU9" s="9"/>
      <c r="ELV9" s="9"/>
      <c r="ELW9" s="9"/>
      <c r="ELX9" s="9"/>
      <c r="ELY9" s="9"/>
      <c r="ELZ9" s="9"/>
      <c r="EMA9" s="9"/>
      <c r="EMB9" s="9"/>
      <c r="EMC9" s="9"/>
      <c r="EMD9" s="9"/>
      <c r="EME9" s="9"/>
      <c r="EMF9" s="9"/>
      <c r="EMG9" s="9"/>
      <c r="EMH9" s="9"/>
      <c r="EMI9" s="9"/>
      <c r="EMJ9" s="9"/>
      <c r="EMK9" s="9"/>
      <c r="EML9" s="9"/>
      <c r="EMM9" s="9"/>
      <c r="EMN9" s="9"/>
      <c r="EMO9" s="9"/>
      <c r="EMP9" s="9"/>
      <c r="EMQ9" s="9"/>
      <c r="EMR9" s="9"/>
      <c r="EMS9" s="9"/>
      <c r="EMT9" s="9"/>
      <c r="EMU9" s="9"/>
      <c r="EMV9" s="9"/>
      <c r="EMW9" s="9"/>
      <c r="EMX9" s="9"/>
      <c r="EMY9" s="9"/>
      <c r="EMZ9" s="9"/>
      <c r="ENA9" s="9"/>
      <c r="ENB9" s="9"/>
      <c r="ENC9" s="9"/>
      <c r="END9" s="9"/>
      <c r="ENE9" s="9"/>
      <c r="ENF9" s="9"/>
      <c r="ENG9" s="9"/>
      <c r="ENH9" s="9"/>
      <c r="ENI9" s="9"/>
      <c r="ENJ9" s="9"/>
      <c r="ENK9" s="9"/>
      <c r="ENL9" s="9"/>
      <c r="ENM9" s="9"/>
      <c r="ENN9" s="9"/>
      <c r="ENO9" s="9"/>
      <c r="ENP9" s="9"/>
      <c r="ENQ9" s="9"/>
      <c r="ENR9" s="9"/>
      <c r="ENS9" s="9"/>
      <c r="ENT9" s="9"/>
      <c r="ENU9" s="9"/>
      <c r="ENV9" s="9"/>
      <c r="ENW9" s="9"/>
      <c r="ENX9" s="9"/>
      <c r="ENY9" s="9"/>
      <c r="ENZ9" s="9"/>
      <c r="EOA9" s="9"/>
      <c r="EOB9" s="9"/>
      <c r="EOC9" s="9"/>
      <c r="EOD9" s="9"/>
      <c r="EOE9" s="9"/>
      <c r="EOF9" s="9"/>
      <c r="EOG9" s="9"/>
      <c r="EOH9" s="9"/>
      <c r="EOI9" s="9"/>
      <c r="EOJ9" s="9"/>
      <c r="EOK9" s="9"/>
      <c r="EOL9" s="9"/>
      <c r="EOM9" s="9"/>
      <c r="EON9" s="9"/>
      <c r="EOO9" s="9"/>
      <c r="EOP9" s="9"/>
      <c r="EOQ9" s="9"/>
      <c r="EOR9" s="9"/>
      <c r="EOS9" s="9"/>
      <c r="EOT9" s="9"/>
      <c r="EOU9" s="9"/>
      <c r="EOV9" s="9"/>
      <c r="EOW9" s="9"/>
      <c r="EOX9" s="9"/>
      <c r="EOY9" s="9"/>
      <c r="EOZ9" s="9"/>
      <c r="EPA9" s="9"/>
      <c r="EPB9" s="9"/>
      <c r="EPC9" s="9"/>
      <c r="EPD9" s="9"/>
      <c r="EPE9" s="9"/>
      <c r="EPF9" s="9"/>
      <c r="EPG9" s="9"/>
      <c r="EPH9" s="9"/>
      <c r="EPI9" s="9"/>
      <c r="EPJ9" s="9"/>
      <c r="EPK9" s="9"/>
      <c r="EPL9" s="9"/>
      <c r="EPM9" s="9"/>
      <c r="EPN9" s="9"/>
      <c r="EPO9" s="9"/>
      <c r="EPP9" s="9"/>
      <c r="EPQ9" s="9"/>
      <c r="EPR9" s="9"/>
      <c r="EPS9" s="9"/>
      <c r="EPT9" s="9"/>
      <c r="EPU9" s="9"/>
      <c r="EPV9" s="9"/>
      <c r="EPW9" s="9"/>
      <c r="EPX9" s="9"/>
      <c r="EPY9" s="9"/>
      <c r="EPZ9" s="9"/>
      <c r="EQA9" s="9"/>
      <c r="EQB9" s="9"/>
      <c r="EQC9" s="9"/>
      <c r="EQD9" s="9"/>
      <c r="EQE9" s="9"/>
      <c r="EQF9" s="9"/>
      <c r="EQG9" s="9"/>
      <c r="EQH9" s="9"/>
      <c r="EQI9" s="9"/>
      <c r="EQJ9" s="9"/>
      <c r="EQK9" s="9"/>
      <c r="EQL9" s="9"/>
      <c r="EQM9" s="9"/>
      <c r="EQN9" s="9"/>
      <c r="EQO9" s="9"/>
      <c r="EQP9" s="9"/>
      <c r="EQQ9" s="9"/>
      <c r="EQR9" s="9"/>
      <c r="EQS9" s="9"/>
      <c r="EQT9" s="9"/>
      <c r="EQU9" s="9"/>
      <c r="EQV9" s="9"/>
      <c r="EQW9" s="9"/>
      <c r="EQX9" s="9"/>
      <c r="EQY9" s="9"/>
      <c r="EQZ9" s="9"/>
      <c r="ERA9" s="9"/>
      <c r="ERB9" s="9"/>
      <c r="ERC9" s="9"/>
      <c r="ERD9" s="9"/>
      <c r="ERE9" s="9"/>
      <c r="ERF9" s="9"/>
      <c r="ERG9" s="9"/>
      <c r="ERH9" s="9"/>
      <c r="ERI9" s="9"/>
      <c r="ERJ9" s="9"/>
      <c r="ERK9" s="9"/>
      <c r="ERL9" s="9"/>
      <c r="ERM9" s="9"/>
      <c r="ERN9" s="9"/>
      <c r="ERO9" s="9"/>
      <c r="ERP9" s="9"/>
      <c r="ERQ9" s="9"/>
      <c r="ERR9" s="9"/>
      <c r="ERS9" s="9"/>
      <c r="ERT9" s="9"/>
      <c r="ERU9" s="9"/>
      <c r="ERV9" s="9"/>
      <c r="ERW9" s="9"/>
      <c r="ERX9" s="9"/>
      <c r="ERY9" s="9"/>
      <c r="ERZ9" s="9"/>
      <c r="ESA9" s="9"/>
      <c r="ESB9" s="9"/>
      <c r="ESC9" s="9"/>
      <c r="ESD9" s="9"/>
      <c r="ESE9" s="9"/>
      <c r="ESF9" s="9"/>
      <c r="ESG9" s="9"/>
      <c r="ESH9" s="9"/>
      <c r="ESI9" s="9"/>
      <c r="ESJ9" s="9"/>
      <c r="ESK9" s="9"/>
      <c r="ESL9" s="9"/>
      <c r="ESM9" s="9"/>
      <c r="ESN9" s="9"/>
      <c r="ESO9" s="9"/>
      <c r="ESP9" s="9"/>
      <c r="ESQ9" s="9"/>
      <c r="ESR9" s="9"/>
      <c r="ESS9" s="9"/>
      <c r="EST9" s="9"/>
      <c r="ESU9" s="9"/>
      <c r="ESV9" s="9"/>
      <c r="ESW9" s="9"/>
      <c r="ESX9" s="9"/>
      <c r="ESY9" s="9"/>
      <c r="ESZ9" s="9"/>
      <c r="ETA9" s="9"/>
      <c r="ETB9" s="9"/>
      <c r="ETC9" s="9"/>
      <c r="ETD9" s="9"/>
      <c r="ETE9" s="9"/>
      <c r="ETF9" s="9"/>
      <c r="ETG9" s="9"/>
      <c r="ETH9" s="9"/>
      <c r="ETI9" s="9"/>
      <c r="ETJ9" s="9"/>
      <c r="ETK9" s="9"/>
      <c r="ETL9" s="9"/>
      <c r="ETM9" s="9"/>
      <c r="ETN9" s="9"/>
      <c r="ETO9" s="9"/>
      <c r="ETP9" s="9"/>
      <c r="ETQ9" s="9"/>
      <c r="ETR9" s="9"/>
      <c r="ETS9" s="9"/>
      <c r="ETT9" s="9"/>
      <c r="ETU9" s="9"/>
      <c r="ETV9" s="9"/>
      <c r="ETW9" s="9"/>
      <c r="ETX9" s="9"/>
      <c r="ETY9" s="9"/>
      <c r="ETZ9" s="9"/>
      <c r="EUA9" s="9"/>
      <c r="EUB9" s="9"/>
      <c r="EUC9" s="9"/>
      <c r="EUD9" s="9"/>
      <c r="EUE9" s="9"/>
      <c r="EUF9" s="9"/>
      <c r="EUG9" s="9"/>
      <c r="EUH9" s="9"/>
      <c r="EUI9" s="9"/>
      <c r="EUJ9" s="9"/>
      <c r="EUK9" s="9"/>
      <c r="EUL9" s="9"/>
      <c r="EUM9" s="9"/>
      <c r="EUN9" s="9"/>
      <c r="EUO9" s="9"/>
      <c r="EUP9" s="9"/>
      <c r="EUQ9" s="9"/>
      <c r="EUR9" s="9"/>
      <c r="EUS9" s="9"/>
      <c r="EUT9" s="9"/>
      <c r="EUU9" s="9"/>
      <c r="EUV9" s="9"/>
      <c r="EUW9" s="9"/>
      <c r="EUX9" s="9"/>
      <c r="EUY9" s="9"/>
      <c r="EUZ9" s="9"/>
      <c r="EVA9" s="9"/>
      <c r="EVB9" s="9"/>
      <c r="EVC9" s="9"/>
      <c r="EVD9" s="9"/>
      <c r="EVE9" s="9"/>
      <c r="EVF9" s="9"/>
      <c r="EVG9" s="9"/>
      <c r="EVH9" s="9"/>
      <c r="EVI9" s="9"/>
      <c r="EVJ9" s="9"/>
      <c r="EVK9" s="9"/>
      <c r="EVL9" s="9"/>
      <c r="EVM9" s="9"/>
      <c r="EVN9" s="9"/>
      <c r="EVO9" s="9"/>
      <c r="EVP9" s="9"/>
      <c r="EVQ9" s="9"/>
      <c r="EVR9" s="9"/>
      <c r="EVS9" s="9"/>
      <c r="EVT9" s="9"/>
      <c r="EVU9" s="9"/>
      <c r="EVV9" s="9"/>
      <c r="EVW9" s="9"/>
      <c r="EVX9" s="9"/>
      <c r="EVY9" s="9"/>
      <c r="EVZ9" s="9"/>
      <c r="EWA9" s="9"/>
      <c r="EWB9" s="9"/>
      <c r="EWC9" s="9"/>
      <c r="EWD9" s="9"/>
      <c r="EWE9" s="9"/>
      <c r="EWF9" s="9"/>
      <c r="EWG9" s="9"/>
      <c r="EWH9" s="9"/>
      <c r="EWI9" s="9"/>
      <c r="EWJ9" s="9"/>
      <c r="EWK9" s="9"/>
      <c r="EWL9" s="9"/>
      <c r="EWM9" s="9"/>
      <c r="EWN9" s="9"/>
      <c r="EWO9" s="9"/>
      <c r="EWP9" s="9"/>
      <c r="EWQ9" s="9"/>
      <c r="EWR9" s="9"/>
      <c r="EWS9" s="9"/>
      <c r="EWT9" s="9"/>
      <c r="EWU9" s="9"/>
      <c r="EWV9" s="9"/>
      <c r="EWW9" s="9"/>
      <c r="EWX9" s="9"/>
      <c r="EWY9" s="9"/>
      <c r="EWZ9" s="9"/>
      <c r="EXA9" s="9"/>
      <c r="EXB9" s="9"/>
      <c r="EXC9" s="9"/>
      <c r="EXD9" s="9"/>
      <c r="EXE9" s="9"/>
      <c r="EXF9" s="9"/>
      <c r="EXG9" s="9"/>
      <c r="EXH9" s="9"/>
      <c r="EXI9" s="9"/>
      <c r="EXJ9" s="9"/>
      <c r="EXK9" s="9"/>
      <c r="EXL9" s="9"/>
      <c r="EXM9" s="9"/>
      <c r="EXN9" s="9"/>
      <c r="EXO9" s="9"/>
      <c r="EXP9" s="9"/>
      <c r="EXQ9" s="9"/>
      <c r="EXR9" s="9"/>
      <c r="EXS9" s="9"/>
      <c r="EXT9" s="9"/>
      <c r="EXU9" s="9"/>
      <c r="EXV9" s="9"/>
      <c r="EXW9" s="9"/>
      <c r="EXX9" s="9"/>
      <c r="EXY9" s="9"/>
      <c r="EXZ9" s="9"/>
      <c r="EYA9" s="9"/>
      <c r="EYB9" s="9"/>
      <c r="EYC9" s="9"/>
      <c r="EYD9" s="9"/>
      <c r="EYE9" s="9"/>
      <c r="EYF9" s="9"/>
      <c r="EYG9" s="9"/>
      <c r="EYH9" s="9"/>
      <c r="EYI9" s="9"/>
      <c r="EYJ9" s="9"/>
      <c r="EYK9" s="9"/>
      <c r="EYL9" s="9"/>
      <c r="EYM9" s="9"/>
      <c r="EYN9" s="9"/>
      <c r="EYO9" s="9"/>
      <c r="EYP9" s="9"/>
      <c r="EYQ9" s="9"/>
      <c r="EYR9" s="9"/>
      <c r="EYS9" s="9"/>
      <c r="EYT9" s="9"/>
      <c r="EYU9" s="9"/>
      <c r="EYV9" s="9"/>
      <c r="EYW9" s="9"/>
      <c r="EYX9" s="9"/>
      <c r="EYY9" s="9"/>
      <c r="EYZ9" s="9"/>
      <c r="EZA9" s="9"/>
      <c r="EZB9" s="9"/>
      <c r="EZC9" s="9"/>
      <c r="EZD9" s="9"/>
      <c r="EZE9" s="9"/>
      <c r="EZF9" s="9"/>
      <c r="EZG9" s="9"/>
      <c r="EZH9" s="9"/>
      <c r="EZI9" s="9"/>
      <c r="EZJ9" s="9"/>
      <c r="EZK9" s="9"/>
      <c r="EZL9" s="9"/>
      <c r="EZM9" s="9"/>
      <c r="EZN9" s="9"/>
      <c r="EZO9" s="9"/>
      <c r="EZP9" s="9"/>
      <c r="EZQ9" s="9"/>
      <c r="EZR9" s="9"/>
      <c r="EZS9" s="9"/>
      <c r="EZT9" s="9"/>
      <c r="EZU9" s="9"/>
      <c r="EZV9" s="9"/>
      <c r="EZW9" s="9"/>
      <c r="EZX9" s="9"/>
      <c r="EZY9" s="9"/>
      <c r="EZZ9" s="9"/>
      <c r="FAA9" s="9"/>
      <c r="FAB9" s="9"/>
      <c r="FAC9" s="9"/>
      <c r="FAD9" s="9"/>
      <c r="FAE9" s="9"/>
      <c r="FAF9" s="9"/>
      <c r="FAG9" s="9"/>
      <c r="FAH9" s="9"/>
      <c r="FAI9" s="9"/>
      <c r="FAJ9" s="9"/>
      <c r="FAK9" s="9"/>
      <c r="FAL9" s="9"/>
      <c r="FAM9" s="9"/>
      <c r="FAN9" s="9"/>
      <c r="FAO9" s="9"/>
      <c r="FAP9" s="9"/>
      <c r="FAQ9" s="9"/>
      <c r="FAR9" s="9"/>
      <c r="FAS9" s="9"/>
      <c r="FAT9" s="9"/>
      <c r="FAU9" s="9"/>
      <c r="FAV9" s="9"/>
      <c r="FAW9" s="9"/>
      <c r="FAX9" s="9"/>
      <c r="FAY9" s="9"/>
      <c r="FAZ9" s="9"/>
      <c r="FBA9" s="9"/>
      <c r="FBB9" s="9"/>
      <c r="FBC9" s="9"/>
      <c r="FBD9" s="9"/>
      <c r="FBE9" s="9"/>
      <c r="FBF9" s="9"/>
      <c r="FBG9" s="9"/>
      <c r="FBH9" s="9"/>
      <c r="FBI9" s="9"/>
      <c r="FBJ9" s="9"/>
      <c r="FBK9" s="9"/>
      <c r="FBL9" s="9"/>
      <c r="FBM9" s="9"/>
      <c r="FBN9" s="9"/>
      <c r="FBO9" s="9"/>
      <c r="FBP9" s="9"/>
      <c r="FBQ9" s="9"/>
      <c r="FBR9" s="9"/>
      <c r="FBS9" s="9"/>
      <c r="FBT9" s="9"/>
      <c r="FBU9" s="9"/>
      <c r="FBV9" s="9"/>
      <c r="FBW9" s="9"/>
      <c r="FBX9" s="9"/>
      <c r="FBY9" s="9"/>
      <c r="FBZ9" s="9"/>
      <c r="FCA9" s="9"/>
      <c r="FCB9" s="9"/>
      <c r="FCC9" s="9"/>
      <c r="FCD9" s="9"/>
      <c r="FCE9" s="9"/>
      <c r="FCF9" s="9"/>
      <c r="FCG9" s="9"/>
      <c r="FCH9" s="9"/>
      <c r="FCI9" s="9"/>
      <c r="FCJ9" s="9"/>
      <c r="FCK9" s="9"/>
      <c r="FCL9" s="9"/>
      <c r="FCM9" s="9"/>
      <c r="FCN9" s="9"/>
      <c r="FCO9" s="9"/>
      <c r="FCP9" s="9"/>
      <c r="FCQ9" s="9"/>
      <c r="FCR9" s="9"/>
      <c r="FCS9" s="9"/>
      <c r="FCT9" s="9"/>
      <c r="FCU9" s="9"/>
      <c r="FCV9" s="9"/>
      <c r="FCW9" s="9"/>
      <c r="FCX9" s="9"/>
      <c r="FCY9" s="9"/>
      <c r="FCZ9" s="9"/>
      <c r="FDA9" s="9"/>
      <c r="FDB9" s="9"/>
      <c r="FDC9" s="9"/>
      <c r="FDD9" s="9"/>
      <c r="FDE9" s="9"/>
      <c r="FDF9" s="9"/>
      <c r="FDG9" s="9"/>
      <c r="FDH9" s="9"/>
      <c r="FDI9" s="9"/>
      <c r="FDJ9" s="9"/>
      <c r="FDK9" s="9"/>
      <c r="FDL9" s="9"/>
      <c r="FDM9" s="9"/>
      <c r="FDN9" s="9"/>
      <c r="FDO9" s="9"/>
      <c r="FDP9" s="9"/>
      <c r="FDQ9" s="9"/>
      <c r="FDR9" s="9"/>
      <c r="FDS9" s="9"/>
      <c r="FDT9" s="9"/>
      <c r="FDU9" s="9"/>
      <c r="FDV9" s="9"/>
      <c r="FDW9" s="9"/>
      <c r="FDX9" s="9"/>
      <c r="FDY9" s="9"/>
      <c r="FDZ9" s="9"/>
      <c r="FEA9" s="9"/>
      <c r="FEB9" s="9"/>
      <c r="FEC9" s="9"/>
      <c r="FED9" s="9"/>
      <c r="FEE9" s="9"/>
      <c r="FEF9" s="9"/>
      <c r="FEG9" s="9"/>
      <c r="FEH9" s="9"/>
      <c r="FEI9" s="9"/>
      <c r="FEJ9" s="9"/>
      <c r="FEK9" s="9"/>
      <c r="FEL9" s="9"/>
      <c r="FEM9" s="9"/>
      <c r="FEN9" s="9"/>
      <c r="FEO9" s="9"/>
      <c r="FEP9" s="9"/>
      <c r="FEQ9" s="9"/>
      <c r="FER9" s="9"/>
      <c r="FES9" s="9"/>
      <c r="FET9" s="9"/>
      <c r="FEU9" s="9"/>
      <c r="FEV9" s="9"/>
      <c r="FEW9" s="9"/>
      <c r="FEX9" s="9"/>
      <c r="FEY9" s="9"/>
      <c r="FEZ9" s="9"/>
      <c r="FFA9" s="9"/>
      <c r="FFB9" s="9"/>
      <c r="FFC9" s="9"/>
      <c r="FFD9" s="9"/>
      <c r="FFE9" s="9"/>
      <c r="FFF9" s="9"/>
      <c r="FFG9" s="9"/>
      <c r="FFH9" s="9"/>
      <c r="FFI9" s="9"/>
      <c r="FFJ9" s="9"/>
      <c r="FFK9" s="9"/>
      <c r="FFL9" s="9"/>
      <c r="FFM9" s="9"/>
      <c r="FFN9" s="9"/>
      <c r="FFO9" s="9"/>
      <c r="FFP9" s="9"/>
      <c r="FFQ9" s="9"/>
      <c r="FFR9" s="9"/>
      <c r="FFS9" s="9"/>
      <c r="FFT9" s="9"/>
      <c r="FFU9" s="9"/>
      <c r="FFV9" s="9"/>
      <c r="FFW9" s="9"/>
      <c r="FFX9" s="9"/>
      <c r="FFY9" s="9"/>
      <c r="FFZ9" s="9"/>
      <c r="FGA9" s="9"/>
      <c r="FGB9" s="9"/>
      <c r="FGC9" s="9"/>
      <c r="FGD9" s="9"/>
      <c r="FGE9" s="9"/>
      <c r="FGF9" s="9"/>
      <c r="FGG9" s="9"/>
      <c r="FGH9" s="9"/>
      <c r="FGI9" s="9"/>
      <c r="FGJ9" s="9"/>
      <c r="FGK9" s="9"/>
      <c r="FGL9" s="9"/>
      <c r="FGM9" s="9"/>
      <c r="FGN9" s="9"/>
      <c r="FGO9" s="9"/>
      <c r="FGP9" s="9"/>
      <c r="FGQ9" s="9"/>
      <c r="FGR9" s="9"/>
      <c r="FGS9" s="9"/>
      <c r="FGT9" s="9"/>
      <c r="FGU9" s="9"/>
      <c r="FGV9" s="9"/>
      <c r="FGW9" s="9"/>
      <c r="FGX9" s="9"/>
      <c r="FGY9" s="9"/>
      <c r="FGZ9" s="9"/>
      <c r="FHA9" s="9"/>
      <c r="FHB9" s="9"/>
      <c r="FHC9" s="9"/>
      <c r="FHD9" s="9"/>
      <c r="FHE9" s="9"/>
      <c r="FHF9" s="9"/>
      <c r="FHG9" s="9"/>
      <c r="FHH9" s="9"/>
      <c r="FHI9" s="9"/>
      <c r="FHJ9" s="9"/>
      <c r="FHK9" s="9"/>
      <c r="FHL9" s="9"/>
      <c r="FHM9" s="9"/>
      <c r="FHN9" s="9"/>
      <c r="FHO9" s="9"/>
      <c r="FHP9" s="9"/>
      <c r="FHQ9" s="9"/>
      <c r="FHR9" s="9"/>
      <c r="FHS9" s="9"/>
      <c r="FHT9" s="9"/>
      <c r="FHU9" s="9"/>
      <c r="FHV9" s="9"/>
      <c r="FHW9" s="9"/>
      <c r="FHX9" s="9"/>
      <c r="FHY9" s="9"/>
      <c r="FHZ9" s="9"/>
      <c r="FIA9" s="9"/>
      <c r="FIB9" s="9"/>
      <c r="FIC9" s="9"/>
      <c r="FID9" s="9"/>
      <c r="FIE9" s="9"/>
      <c r="FIF9" s="9"/>
      <c r="FIG9" s="9"/>
      <c r="FIH9" s="9"/>
      <c r="FII9" s="9"/>
      <c r="FIJ9" s="9"/>
      <c r="FIK9" s="9"/>
      <c r="FIL9" s="9"/>
      <c r="FIM9" s="9"/>
      <c r="FIN9" s="9"/>
      <c r="FIO9" s="9"/>
      <c r="FIP9" s="9"/>
      <c r="FIQ9" s="9"/>
      <c r="FIR9" s="9"/>
      <c r="FIS9" s="9"/>
      <c r="FIT9" s="9"/>
      <c r="FIU9" s="9"/>
      <c r="FIV9" s="9"/>
      <c r="FIW9" s="9"/>
      <c r="FIX9" s="9"/>
      <c r="FIY9" s="9"/>
      <c r="FIZ9" s="9"/>
      <c r="FJA9" s="9"/>
      <c r="FJB9" s="9"/>
      <c r="FJC9" s="9"/>
      <c r="FJD9" s="9"/>
      <c r="FJE9" s="9"/>
      <c r="FJF9" s="9"/>
      <c r="FJG9" s="9"/>
      <c r="FJH9" s="9"/>
      <c r="FJI9" s="9"/>
      <c r="FJJ9" s="9"/>
      <c r="FJK9" s="9"/>
      <c r="FJL9" s="9"/>
      <c r="FJM9" s="9"/>
      <c r="FJN9" s="9"/>
      <c r="FJO9" s="9"/>
      <c r="FJP9" s="9"/>
      <c r="FJQ9" s="9"/>
      <c r="FJR9" s="9"/>
      <c r="FJS9" s="9"/>
      <c r="FJT9" s="9"/>
      <c r="FJU9" s="9"/>
      <c r="FJV9" s="9"/>
      <c r="FJW9" s="9"/>
      <c r="FJX9" s="9"/>
      <c r="FJY9" s="9"/>
      <c r="FJZ9" s="9"/>
      <c r="FKA9" s="9"/>
      <c r="FKB9" s="9"/>
      <c r="FKC9" s="9"/>
      <c r="FKD9" s="9"/>
      <c r="FKE9" s="9"/>
      <c r="FKF9" s="9"/>
      <c r="FKG9" s="9"/>
      <c r="FKH9" s="9"/>
      <c r="FKI9" s="9"/>
      <c r="FKJ9" s="9"/>
      <c r="FKK9" s="9"/>
      <c r="FKL9" s="9"/>
      <c r="FKM9" s="9"/>
      <c r="FKN9" s="9"/>
      <c r="FKO9" s="9"/>
      <c r="FKP9" s="9"/>
      <c r="FKQ9" s="9"/>
      <c r="FKR9" s="9"/>
      <c r="FKS9" s="9"/>
      <c r="FKT9" s="9"/>
      <c r="FKU9" s="9"/>
      <c r="FKV9" s="9"/>
      <c r="FKW9" s="9"/>
      <c r="FKX9" s="9"/>
      <c r="FKY9" s="9"/>
      <c r="FKZ9" s="9"/>
      <c r="FLA9" s="9"/>
      <c r="FLB9" s="9"/>
      <c r="FLC9" s="9"/>
      <c r="FLD9" s="9"/>
      <c r="FLE9" s="9"/>
      <c r="FLF9" s="9"/>
      <c r="FLG9" s="9"/>
      <c r="FLH9" s="9"/>
      <c r="FLI9" s="9"/>
      <c r="FLJ9" s="9"/>
      <c r="FLK9" s="9"/>
      <c r="FLL9" s="9"/>
      <c r="FLM9" s="9"/>
      <c r="FLN9" s="9"/>
      <c r="FLO9" s="9"/>
      <c r="FLP9" s="9"/>
      <c r="FLQ9" s="9"/>
      <c r="FLR9" s="9"/>
      <c r="FLS9" s="9"/>
      <c r="FLT9" s="9"/>
      <c r="FLU9" s="9"/>
      <c r="FLV9" s="9"/>
      <c r="FLW9" s="9"/>
      <c r="FLX9" s="9"/>
      <c r="FLY9" s="9"/>
      <c r="FLZ9" s="9"/>
      <c r="FMA9" s="9"/>
      <c r="FMB9" s="9"/>
      <c r="FMC9" s="9"/>
      <c r="FMD9" s="9"/>
      <c r="FME9" s="9"/>
      <c r="FMF9" s="9"/>
      <c r="FMG9" s="9"/>
      <c r="FMH9" s="9"/>
      <c r="FMI9" s="9"/>
      <c r="FMJ9" s="9"/>
      <c r="FMK9" s="9"/>
      <c r="FML9" s="9"/>
      <c r="FMM9" s="9"/>
      <c r="FMN9" s="9"/>
      <c r="FMO9" s="9"/>
      <c r="FMP9" s="9"/>
      <c r="FMQ9" s="9"/>
      <c r="FMR9" s="9"/>
      <c r="FMS9" s="9"/>
      <c r="FMT9" s="9"/>
      <c r="FMU9" s="9"/>
      <c r="FMV9" s="9"/>
      <c r="FMW9" s="9"/>
      <c r="FMX9" s="9"/>
      <c r="FMY9" s="9"/>
      <c r="FMZ9" s="9"/>
      <c r="FNA9" s="9"/>
      <c r="FNB9" s="9"/>
      <c r="FNC9" s="9"/>
      <c r="FND9" s="9"/>
      <c r="FNE9" s="9"/>
      <c r="FNF9" s="9"/>
      <c r="FNG9" s="9"/>
      <c r="FNH9" s="9"/>
      <c r="FNI9" s="9"/>
      <c r="FNJ9" s="9"/>
      <c r="FNK9" s="9"/>
      <c r="FNL9" s="9"/>
      <c r="FNM9" s="9"/>
      <c r="FNN9" s="9"/>
      <c r="FNO9" s="9"/>
      <c r="FNP9" s="9"/>
      <c r="FNQ9" s="9"/>
      <c r="FNR9" s="9"/>
      <c r="FNS9" s="9"/>
      <c r="FNT9" s="9"/>
      <c r="FNU9" s="9"/>
      <c r="FNV9" s="9"/>
      <c r="FNW9" s="9"/>
      <c r="FNX9" s="9"/>
      <c r="FNY9" s="9"/>
      <c r="FNZ9" s="9"/>
      <c r="FOA9" s="9"/>
      <c r="FOB9" s="9"/>
      <c r="FOC9" s="9"/>
      <c r="FOD9" s="9"/>
      <c r="FOE9" s="9"/>
      <c r="FOF9" s="9"/>
      <c r="FOG9" s="9"/>
      <c r="FOH9" s="9"/>
      <c r="FOI9" s="9"/>
      <c r="FOJ9" s="9"/>
      <c r="FOK9" s="9"/>
      <c r="FOL9" s="9"/>
      <c r="FOM9" s="9"/>
      <c r="FON9" s="9"/>
      <c r="FOO9" s="9"/>
      <c r="FOP9" s="9"/>
      <c r="FOQ9" s="9"/>
      <c r="FOR9" s="9"/>
      <c r="FOS9" s="9"/>
      <c r="FOT9" s="9"/>
      <c r="FOU9" s="9"/>
      <c r="FOV9" s="9"/>
      <c r="FOW9" s="9"/>
      <c r="FOX9" s="9"/>
      <c r="FOY9" s="9"/>
      <c r="FOZ9" s="9"/>
      <c r="FPA9" s="9"/>
      <c r="FPB9" s="9"/>
      <c r="FPC9" s="9"/>
      <c r="FPD9" s="9"/>
      <c r="FPE9" s="9"/>
      <c r="FPF9" s="9"/>
      <c r="FPG9" s="9"/>
      <c r="FPH9" s="9"/>
      <c r="FPI9" s="9"/>
      <c r="FPJ9" s="9"/>
      <c r="FPK9" s="9"/>
      <c r="FPL9" s="9"/>
      <c r="FPM9" s="9"/>
      <c r="FPN9" s="9"/>
      <c r="FPO9" s="9"/>
      <c r="FPP9" s="9"/>
      <c r="FPQ9" s="9"/>
      <c r="FPR9" s="9"/>
      <c r="FPS9" s="9"/>
      <c r="FPT9" s="9"/>
      <c r="FPU9" s="9"/>
      <c r="FPV9" s="9"/>
      <c r="FPW9" s="9"/>
      <c r="FPX9" s="9"/>
      <c r="FPY9" s="9"/>
      <c r="FPZ9" s="9"/>
      <c r="FQA9" s="9"/>
      <c r="FQB9" s="9"/>
      <c r="FQC9" s="9"/>
      <c r="FQD9" s="9"/>
      <c r="FQE9" s="9"/>
      <c r="FQF9" s="9"/>
      <c r="FQG9" s="9"/>
      <c r="FQH9" s="9"/>
      <c r="FQI9" s="9"/>
      <c r="FQJ9" s="9"/>
      <c r="FQK9" s="9"/>
      <c r="FQL9" s="9"/>
      <c r="FQM9" s="9"/>
      <c r="FQN9" s="9"/>
      <c r="FQO9" s="9"/>
      <c r="FQP9" s="9"/>
      <c r="FQQ9" s="9"/>
      <c r="FQR9" s="9"/>
      <c r="FQS9" s="9"/>
      <c r="FQT9" s="9"/>
      <c r="FQU9" s="9"/>
      <c r="FQV9" s="9"/>
      <c r="FQW9" s="9"/>
      <c r="FQX9" s="9"/>
      <c r="FQY9" s="9"/>
      <c r="FQZ9" s="9"/>
      <c r="FRA9" s="9"/>
      <c r="FRB9" s="9"/>
      <c r="FRC9" s="9"/>
      <c r="FRD9" s="9"/>
      <c r="FRE9" s="9"/>
      <c r="FRF9" s="9"/>
      <c r="FRG9" s="9"/>
      <c r="FRH9" s="9"/>
      <c r="FRI9" s="9"/>
      <c r="FRJ9" s="9"/>
      <c r="FRK9" s="9"/>
      <c r="FRL9" s="9"/>
      <c r="FRM9" s="9"/>
      <c r="FRN9" s="9"/>
      <c r="FRO9" s="9"/>
      <c r="FRP9" s="9"/>
      <c r="FRQ9" s="9"/>
      <c r="FRR9" s="9"/>
      <c r="FRS9" s="9"/>
      <c r="FRT9" s="9"/>
      <c r="FRU9" s="9"/>
      <c r="FRV9" s="9"/>
      <c r="FRW9" s="9"/>
      <c r="FRX9" s="9"/>
      <c r="FRY9" s="9"/>
      <c r="FRZ9" s="9"/>
      <c r="FSA9" s="9"/>
      <c r="FSB9" s="9"/>
      <c r="FSC9" s="9"/>
      <c r="FSD9" s="9"/>
      <c r="FSE9" s="9"/>
      <c r="FSF9" s="9"/>
      <c r="FSG9" s="9"/>
      <c r="FSH9" s="9"/>
      <c r="FSI9" s="9"/>
      <c r="FSJ9" s="9"/>
      <c r="FSK9" s="9"/>
      <c r="FSL9" s="9"/>
      <c r="FSM9" s="9"/>
      <c r="FSN9" s="9"/>
      <c r="FSO9" s="9"/>
      <c r="FSP9" s="9"/>
      <c r="FSQ9" s="9"/>
      <c r="FSR9" s="9"/>
      <c r="FSS9" s="9"/>
      <c r="FST9" s="9"/>
      <c r="FSU9" s="9"/>
      <c r="FSV9" s="9"/>
      <c r="FSW9" s="9"/>
      <c r="FSX9" s="9"/>
      <c r="FSY9" s="9"/>
      <c r="FSZ9" s="9"/>
      <c r="FTA9" s="9"/>
      <c r="FTB9" s="9"/>
      <c r="FTC9" s="9"/>
      <c r="FTD9" s="9"/>
      <c r="FTE9" s="9"/>
      <c r="FTF9" s="9"/>
      <c r="FTG9" s="9"/>
      <c r="FTH9" s="9"/>
      <c r="FTI9" s="9"/>
      <c r="FTJ9" s="9"/>
      <c r="FTK9" s="9"/>
      <c r="FTL9" s="9"/>
      <c r="FTM9" s="9"/>
      <c r="FTN9" s="9"/>
      <c r="FTO9" s="9"/>
      <c r="FTP9" s="9"/>
      <c r="FTQ9" s="9"/>
      <c r="FTR9" s="9"/>
      <c r="FTS9" s="9"/>
      <c r="FTT9" s="9"/>
      <c r="FTU9" s="9"/>
      <c r="FTV9" s="9"/>
      <c r="FTW9" s="9"/>
      <c r="FTX9" s="9"/>
      <c r="FTY9" s="9"/>
      <c r="FTZ9" s="9"/>
      <c r="FUA9" s="9"/>
      <c r="FUB9" s="9"/>
      <c r="FUC9" s="9"/>
      <c r="FUD9" s="9"/>
      <c r="FUE9" s="9"/>
      <c r="FUF9" s="9"/>
      <c r="FUG9" s="9"/>
      <c r="FUH9" s="9"/>
      <c r="FUI9" s="9"/>
      <c r="FUJ9" s="9"/>
      <c r="FUK9" s="9"/>
      <c r="FUL9" s="9"/>
      <c r="FUM9" s="9"/>
      <c r="FUN9" s="9"/>
      <c r="FUO9" s="9"/>
      <c r="FUP9" s="9"/>
      <c r="FUQ9" s="9"/>
      <c r="FUR9" s="9"/>
      <c r="FUS9" s="9"/>
      <c r="FUT9" s="9"/>
      <c r="FUU9" s="9"/>
      <c r="FUV9" s="9"/>
      <c r="FUW9" s="9"/>
      <c r="FUX9" s="9"/>
      <c r="FUY9" s="9"/>
      <c r="FUZ9" s="9"/>
      <c r="FVA9" s="9"/>
      <c r="FVB9" s="9"/>
      <c r="FVC9" s="9"/>
      <c r="FVD9" s="9"/>
      <c r="FVE9" s="9"/>
      <c r="FVF9" s="9"/>
      <c r="FVG9" s="9"/>
      <c r="FVH9" s="9"/>
      <c r="FVI9" s="9"/>
      <c r="FVJ9" s="9"/>
      <c r="FVK9" s="9"/>
      <c r="FVL9" s="9"/>
      <c r="FVM9" s="9"/>
      <c r="FVN9" s="9"/>
      <c r="FVO9" s="9"/>
      <c r="FVP9" s="9"/>
      <c r="FVQ9" s="9"/>
      <c r="FVR9" s="9"/>
      <c r="FVS9" s="9"/>
      <c r="FVT9" s="9"/>
      <c r="FVU9" s="9"/>
      <c r="FVV9" s="9"/>
      <c r="FVW9" s="9"/>
      <c r="FVX9" s="9"/>
      <c r="FVY9" s="9"/>
      <c r="FVZ9" s="9"/>
      <c r="FWA9" s="9"/>
      <c r="FWB9" s="9"/>
      <c r="FWC9" s="9"/>
      <c r="FWD9" s="9"/>
      <c r="FWE9" s="9"/>
      <c r="FWF9" s="9"/>
      <c r="FWG9" s="9"/>
      <c r="FWH9" s="9"/>
      <c r="FWI9" s="9"/>
      <c r="FWJ9" s="9"/>
      <c r="FWK9" s="9"/>
      <c r="FWL9" s="9"/>
      <c r="FWM9" s="9"/>
      <c r="FWN9" s="9"/>
      <c r="FWO9" s="9"/>
      <c r="FWP9" s="9"/>
      <c r="FWQ9" s="9"/>
      <c r="FWR9" s="9"/>
      <c r="FWS9" s="9"/>
      <c r="FWT9" s="9"/>
      <c r="FWU9" s="9"/>
      <c r="FWV9" s="9"/>
      <c r="FWW9" s="9"/>
      <c r="FWX9" s="9"/>
      <c r="FWY9" s="9"/>
      <c r="FWZ9" s="9"/>
      <c r="FXA9" s="9"/>
      <c r="FXB9" s="9"/>
      <c r="FXC9" s="9"/>
      <c r="FXD9" s="9"/>
      <c r="FXE9" s="9"/>
      <c r="FXF9" s="9"/>
      <c r="FXG9" s="9"/>
      <c r="FXH9" s="9"/>
      <c r="FXI9" s="9"/>
      <c r="FXJ9" s="9"/>
      <c r="FXK9" s="9"/>
      <c r="FXL9" s="9"/>
      <c r="FXM9" s="9"/>
      <c r="FXN9" s="9"/>
      <c r="FXO9" s="9"/>
      <c r="FXP9" s="9"/>
      <c r="FXQ9" s="9"/>
      <c r="FXR9" s="9"/>
      <c r="FXS9" s="9"/>
      <c r="FXT9" s="9"/>
      <c r="FXU9" s="9"/>
      <c r="FXV9" s="9"/>
      <c r="FXW9" s="9"/>
      <c r="FXX9" s="9"/>
      <c r="FXY9" s="9"/>
      <c r="FXZ9" s="9"/>
      <c r="FYA9" s="9"/>
      <c r="FYB9" s="9"/>
      <c r="FYC9" s="9"/>
      <c r="FYD9" s="9"/>
      <c r="FYE9" s="9"/>
      <c r="FYF9" s="9"/>
      <c r="FYG9" s="9"/>
      <c r="FYH9" s="9"/>
      <c r="FYI9" s="9"/>
      <c r="FYJ9" s="9"/>
      <c r="FYK9" s="9"/>
      <c r="FYL9" s="9"/>
      <c r="FYM9" s="9"/>
      <c r="FYN9" s="9"/>
      <c r="FYO9" s="9"/>
      <c r="FYP9" s="9"/>
      <c r="FYQ9" s="9"/>
      <c r="FYR9" s="9"/>
      <c r="FYS9" s="9"/>
      <c r="FYT9" s="9"/>
      <c r="FYU9" s="9"/>
      <c r="FYV9" s="9"/>
      <c r="FYW9" s="9"/>
      <c r="FYX9" s="9"/>
      <c r="FYY9" s="9"/>
      <c r="FYZ9" s="9"/>
      <c r="FZA9" s="9"/>
      <c r="FZB9" s="9"/>
      <c r="FZC9" s="9"/>
      <c r="FZD9" s="9"/>
      <c r="FZE9" s="9"/>
      <c r="FZF9" s="9"/>
      <c r="FZG9" s="9"/>
      <c r="FZH9" s="9"/>
      <c r="FZI9" s="9"/>
      <c r="FZJ9" s="9"/>
      <c r="FZK9" s="9"/>
      <c r="FZL9" s="9"/>
      <c r="FZM9" s="9"/>
      <c r="FZN9" s="9"/>
      <c r="FZO9" s="9"/>
      <c r="FZP9" s="9"/>
      <c r="FZQ9" s="9"/>
      <c r="FZR9" s="9"/>
      <c r="FZS9" s="9"/>
      <c r="FZT9" s="9"/>
      <c r="FZU9" s="9"/>
      <c r="FZV9" s="9"/>
      <c r="FZW9" s="9"/>
      <c r="FZX9" s="9"/>
      <c r="FZY9" s="9"/>
      <c r="FZZ9" s="9"/>
      <c r="GAA9" s="9"/>
      <c r="GAB9" s="9"/>
      <c r="GAC9" s="9"/>
      <c r="GAD9" s="9"/>
      <c r="GAE9" s="9"/>
      <c r="GAF9" s="9"/>
      <c r="GAG9" s="9"/>
      <c r="GAH9" s="9"/>
      <c r="GAI9" s="9"/>
      <c r="GAJ9" s="9"/>
      <c r="GAK9" s="9"/>
      <c r="GAL9" s="9"/>
      <c r="GAM9" s="9"/>
      <c r="GAN9" s="9"/>
      <c r="GAO9" s="9"/>
      <c r="GAP9" s="9"/>
      <c r="GAQ9" s="9"/>
      <c r="GAR9" s="9"/>
      <c r="GAS9" s="9"/>
      <c r="GAT9" s="9"/>
      <c r="GAU9" s="9"/>
      <c r="GAV9" s="9"/>
      <c r="GAW9" s="9"/>
      <c r="GAX9" s="9"/>
      <c r="GAY9" s="9"/>
      <c r="GAZ9" s="9"/>
      <c r="GBA9" s="9"/>
      <c r="GBB9" s="9"/>
      <c r="GBC9" s="9"/>
      <c r="GBD9" s="9"/>
      <c r="GBE9" s="9"/>
      <c r="GBF9" s="9"/>
      <c r="GBG9" s="9"/>
      <c r="GBH9" s="9"/>
      <c r="GBI9" s="9"/>
      <c r="GBJ9" s="9"/>
      <c r="GBK9" s="9"/>
      <c r="GBL9" s="9"/>
      <c r="GBM9" s="9"/>
      <c r="GBN9" s="9"/>
      <c r="GBO9" s="9"/>
      <c r="GBP9" s="9"/>
      <c r="GBQ9" s="9"/>
      <c r="GBR9" s="9"/>
      <c r="GBS9" s="9"/>
      <c r="GBT9" s="9"/>
      <c r="GBU9" s="9"/>
      <c r="GBV9" s="9"/>
      <c r="GBW9" s="9"/>
      <c r="GBX9" s="9"/>
      <c r="GBY9" s="9"/>
      <c r="GBZ9" s="9"/>
      <c r="GCA9" s="9"/>
      <c r="GCB9" s="9"/>
      <c r="GCC9" s="9"/>
      <c r="GCD9" s="9"/>
      <c r="GCE9" s="9"/>
      <c r="GCF9" s="9"/>
      <c r="GCG9" s="9"/>
      <c r="GCH9" s="9"/>
      <c r="GCI9" s="9"/>
      <c r="GCJ9" s="9"/>
      <c r="GCK9" s="9"/>
      <c r="GCL9" s="9"/>
      <c r="GCM9" s="9"/>
      <c r="GCN9" s="9"/>
      <c r="GCO9" s="9"/>
      <c r="GCP9" s="9"/>
      <c r="GCQ9" s="9"/>
      <c r="GCR9" s="9"/>
      <c r="GCS9" s="9"/>
      <c r="GCT9" s="9"/>
      <c r="GCU9" s="9"/>
      <c r="GCV9" s="9"/>
      <c r="GCW9" s="9"/>
      <c r="GCX9" s="9"/>
      <c r="GCY9" s="9"/>
      <c r="GCZ9" s="9"/>
      <c r="GDA9" s="9"/>
      <c r="GDB9" s="9"/>
      <c r="GDC9" s="9"/>
      <c r="GDD9" s="9"/>
      <c r="GDE9" s="9"/>
      <c r="GDF9" s="9"/>
      <c r="GDG9" s="9"/>
      <c r="GDH9" s="9"/>
      <c r="GDI9" s="9"/>
      <c r="GDJ9" s="9"/>
      <c r="GDK9" s="9"/>
      <c r="GDL9" s="9"/>
      <c r="GDM9" s="9"/>
      <c r="GDN9" s="9"/>
      <c r="GDO9" s="9"/>
      <c r="GDP9" s="9"/>
      <c r="GDQ9" s="9"/>
      <c r="GDR9" s="9"/>
      <c r="GDS9" s="9"/>
      <c r="GDT9" s="9"/>
      <c r="GDU9" s="9"/>
      <c r="GDV9" s="9"/>
      <c r="GDW9" s="9"/>
      <c r="GDX9" s="9"/>
      <c r="GDY9" s="9"/>
      <c r="GDZ9" s="9"/>
      <c r="GEA9" s="9"/>
      <c r="GEB9" s="9"/>
      <c r="GEC9" s="9"/>
      <c r="GED9" s="9"/>
      <c r="GEE9" s="9"/>
      <c r="GEF9" s="9"/>
      <c r="GEG9" s="9"/>
      <c r="GEH9" s="9"/>
      <c r="GEI9" s="9"/>
      <c r="GEJ9" s="9"/>
      <c r="GEK9" s="9"/>
      <c r="GEL9" s="9"/>
      <c r="GEM9" s="9"/>
      <c r="GEN9" s="9"/>
      <c r="GEO9" s="9"/>
      <c r="GEP9" s="9"/>
      <c r="GEQ9" s="9"/>
      <c r="GER9" s="9"/>
      <c r="GES9" s="9"/>
      <c r="GET9" s="9"/>
      <c r="GEU9" s="9"/>
      <c r="GEV9" s="9"/>
      <c r="GEW9" s="9"/>
      <c r="GEX9" s="9"/>
      <c r="GEY9" s="9"/>
      <c r="GEZ9" s="9"/>
      <c r="GFA9" s="9"/>
      <c r="GFB9" s="9"/>
      <c r="GFC9" s="9"/>
      <c r="GFD9" s="9"/>
      <c r="GFE9" s="9"/>
      <c r="GFF9" s="9"/>
      <c r="GFG9" s="9"/>
      <c r="GFH9" s="9"/>
      <c r="GFI9" s="9"/>
      <c r="GFJ9" s="9"/>
      <c r="GFK9" s="9"/>
      <c r="GFL9" s="9"/>
      <c r="GFM9" s="9"/>
      <c r="GFN9" s="9"/>
      <c r="GFO9" s="9"/>
      <c r="GFP9" s="9"/>
      <c r="GFQ9" s="9"/>
      <c r="GFR9" s="9"/>
      <c r="GFS9" s="9"/>
      <c r="GFT9" s="9"/>
      <c r="GFU9" s="9"/>
      <c r="GFV9" s="9"/>
      <c r="GFW9" s="9"/>
      <c r="GFX9" s="9"/>
      <c r="GFY9" s="9"/>
      <c r="GFZ9" s="9"/>
      <c r="GGA9" s="9"/>
      <c r="GGB9" s="9"/>
      <c r="GGC9" s="9"/>
      <c r="GGD9" s="9"/>
      <c r="GGE9" s="9"/>
      <c r="GGF9" s="9"/>
      <c r="GGG9" s="9"/>
      <c r="GGH9" s="9"/>
      <c r="GGI9" s="9"/>
      <c r="GGJ9" s="9"/>
      <c r="GGK9" s="9"/>
      <c r="GGL9" s="9"/>
      <c r="GGM9" s="9"/>
      <c r="GGN9" s="9"/>
      <c r="GGO9" s="9"/>
      <c r="GGP9" s="9"/>
      <c r="GGQ9" s="9"/>
      <c r="GGR9" s="9"/>
      <c r="GGS9" s="9"/>
      <c r="GGT9" s="9"/>
      <c r="GGU9" s="9"/>
      <c r="GGV9" s="9"/>
      <c r="GGW9" s="9"/>
      <c r="GGX9" s="9"/>
      <c r="GGY9" s="9"/>
      <c r="GGZ9" s="9"/>
      <c r="GHA9" s="9"/>
      <c r="GHB9" s="9"/>
      <c r="GHC9" s="9"/>
      <c r="GHD9" s="9"/>
      <c r="GHE9" s="9"/>
      <c r="GHF9" s="9"/>
      <c r="GHG9" s="9"/>
      <c r="GHH9" s="9"/>
      <c r="GHI9" s="9"/>
      <c r="GHJ9" s="9"/>
      <c r="GHK9" s="9"/>
      <c r="GHL9" s="9"/>
      <c r="GHM9" s="9"/>
      <c r="GHN9" s="9"/>
      <c r="GHO9" s="9"/>
      <c r="GHP9" s="9"/>
      <c r="GHQ9" s="9"/>
      <c r="GHR9" s="9"/>
      <c r="GHS9" s="9"/>
      <c r="GHT9" s="9"/>
      <c r="GHU9" s="9"/>
      <c r="GHV9" s="9"/>
      <c r="GHW9" s="9"/>
      <c r="GHX9" s="9"/>
      <c r="GHY9" s="9"/>
      <c r="GHZ9" s="9"/>
      <c r="GIA9" s="9"/>
      <c r="GIB9" s="9"/>
      <c r="GIC9" s="9"/>
      <c r="GID9" s="9"/>
      <c r="GIE9" s="9"/>
      <c r="GIF9" s="9"/>
      <c r="GIG9" s="9"/>
      <c r="GIH9" s="9"/>
      <c r="GII9" s="9"/>
      <c r="GIJ9" s="9"/>
      <c r="GIK9" s="9"/>
      <c r="GIL9" s="9"/>
      <c r="GIM9" s="9"/>
      <c r="GIN9" s="9"/>
      <c r="GIO9" s="9"/>
      <c r="GIP9" s="9"/>
      <c r="GIQ9" s="9"/>
      <c r="GIR9" s="9"/>
      <c r="GIS9" s="9"/>
      <c r="GIT9" s="9"/>
      <c r="GIU9" s="9"/>
      <c r="GIV9" s="9"/>
      <c r="GIW9" s="9"/>
      <c r="GIX9" s="9"/>
      <c r="GIY9" s="9"/>
      <c r="GIZ9" s="9"/>
      <c r="GJA9" s="9"/>
      <c r="GJB9" s="9"/>
      <c r="GJC9" s="9"/>
      <c r="GJD9" s="9"/>
      <c r="GJE9" s="9"/>
      <c r="GJF9" s="9"/>
      <c r="GJG9" s="9"/>
      <c r="GJH9" s="9"/>
      <c r="GJI9" s="9"/>
      <c r="GJJ9" s="9"/>
      <c r="GJK9" s="9"/>
      <c r="GJL9" s="9"/>
      <c r="GJM9" s="9"/>
      <c r="GJN9" s="9"/>
      <c r="GJO9" s="9"/>
      <c r="GJP9" s="9"/>
      <c r="GJQ9" s="9"/>
      <c r="GJR9" s="9"/>
      <c r="GJS9" s="9"/>
      <c r="GJT9" s="9"/>
      <c r="GJU9" s="9"/>
      <c r="GJV9" s="9"/>
      <c r="GJW9" s="9"/>
      <c r="GJX9" s="9"/>
      <c r="GJY9" s="9"/>
      <c r="GJZ9" s="9"/>
      <c r="GKA9" s="9"/>
      <c r="GKB9" s="9"/>
      <c r="GKC9" s="9"/>
      <c r="GKD9" s="9"/>
      <c r="GKE9" s="9"/>
      <c r="GKF9" s="9"/>
      <c r="GKG9" s="9"/>
      <c r="GKH9" s="9"/>
      <c r="GKI9" s="9"/>
      <c r="GKJ9" s="9"/>
      <c r="GKK9" s="9"/>
      <c r="GKL9" s="9"/>
      <c r="GKM9" s="9"/>
      <c r="GKN9" s="9"/>
      <c r="GKO9" s="9"/>
      <c r="GKP9" s="9"/>
      <c r="GKQ9" s="9"/>
      <c r="GKR9" s="9"/>
      <c r="GKS9" s="9"/>
      <c r="GKT9" s="9"/>
      <c r="GKU9" s="9"/>
      <c r="GKV9" s="9"/>
      <c r="GKW9" s="9"/>
      <c r="GKX9" s="9"/>
      <c r="GKY9" s="9"/>
      <c r="GKZ9" s="9"/>
      <c r="GLA9" s="9"/>
      <c r="GLB9" s="9"/>
      <c r="GLC9" s="9"/>
      <c r="GLD9" s="9"/>
      <c r="GLE9" s="9"/>
      <c r="GLF9" s="9"/>
      <c r="GLG9" s="9"/>
      <c r="GLH9" s="9"/>
      <c r="GLI9" s="9"/>
      <c r="GLJ9" s="9"/>
      <c r="GLK9" s="9"/>
      <c r="GLL9" s="9"/>
      <c r="GLM9" s="9"/>
      <c r="GLN9" s="9"/>
      <c r="GLO9" s="9"/>
      <c r="GLP9" s="9"/>
      <c r="GLQ9" s="9"/>
      <c r="GLR9" s="9"/>
      <c r="GLS9" s="9"/>
      <c r="GLT9" s="9"/>
      <c r="GLU9" s="9"/>
      <c r="GLV9" s="9"/>
      <c r="GLW9" s="9"/>
      <c r="GLX9" s="9"/>
      <c r="GLY9" s="9"/>
      <c r="GLZ9" s="9"/>
      <c r="GMA9" s="9"/>
      <c r="GMB9" s="9"/>
      <c r="GMC9" s="9"/>
      <c r="GMD9" s="9"/>
      <c r="GME9" s="9"/>
      <c r="GMF9" s="9"/>
      <c r="GMG9" s="9"/>
      <c r="GMH9" s="9"/>
      <c r="GMI9" s="9"/>
      <c r="GMJ9" s="9"/>
      <c r="GMK9" s="9"/>
      <c r="GML9" s="9"/>
      <c r="GMM9" s="9"/>
      <c r="GMN9" s="9"/>
      <c r="GMO9" s="9"/>
      <c r="GMP9" s="9"/>
      <c r="GMQ9" s="9"/>
      <c r="GMR9" s="9"/>
      <c r="GMS9" s="9"/>
      <c r="GMT9" s="9"/>
      <c r="GMU9" s="9"/>
      <c r="GMV9" s="9"/>
      <c r="GMW9" s="9"/>
      <c r="GMX9" s="9"/>
      <c r="GMY9" s="9"/>
      <c r="GMZ9" s="9"/>
      <c r="GNA9" s="9"/>
      <c r="GNB9" s="9"/>
      <c r="GNC9" s="9"/>
      <c r="GND9" s="9"/>
      <c r="GNE9" s="9"/>
      <c r="GNF9" s="9"/>
      <c r="GNG9" s="9"/>
      <c r="GNH9" s="9"/>
      <c r="GNI9" s="9"/>
      <c r="GNJ9" s="9"/>
      <c r="GNK9" s="9"/>
      <c r="GNL9" s="9"/>
      <c r="GNM9" s="9"/>
      <c r="GNN9" s="9"/>
      <c r="GNO9" s="9"/>
      <c r="GNP9" s="9"/>
      <c r="GNQ9" s="9"/>
      <c r="GNR9" s="9"/>
      <c r="GNS9" s="9"/>
      <c r="GNT9" s="9"/>
      <c r="GNU9" s="9"/>
      <c r="GNV9" s="9"/>
      <c r="GNW9" s="9"/>
      <c r="GNX9" s="9"/>
      <c r="GNY9" s="9"/>
      <c r="GNZ9" s="9"/>
      <c r="GOA9" s="9"/>
      <c r="GOB9" s="9"/>
      <c r="GOC9" s="9"/>
      <c r="GOD9" s="9"/>
      <c r="GOE9" s="9"/>
      <c r="GOF9" s="9"/>
      <c r="GOG9" s="9"/>
      <c r="GOH9" s="9"/>
      <c r="GOI9" s="9"/>
      <c r="GOJ9" s="9"/>
      <c r="GOK9" s="9"/>
      <c r="GOL9" s="9"/>
      <c r="GOM9" s="9"/>
      <c r="GON9" s="9"/>
      <c r="GOO9" s="9"/>
      <c r="GOP9" s="9"/>
      <c r="GOQ9" s="9"/>
      <c r="GOR9" s="9"/>
      <c r="GOS9" s="9"/>
      <c r="GOT9" s="9"/>
      <c r="GOU9" s="9"/>
      <c r="GOV9" s="9"/>
      <c r="GOW9" s="9"/>
      <c r="GOX9" s="9"/>
      <c r="GOY9" s="9"/>
      <c r="GOZ9" s="9"/>
      <c r="GPA9" s="9"/>
      <c r="GPB9" s="9"/>
      <c r="GPC9" s="9"/>
      <c r="GPD9" s="9"/>
      <c r="GPE9" s="9"/>
      <c r="GPF9" s="9"/>
      <c r="GPG9" s="9"/>
      <c r="GPH9" s="9"/>
      <c r="GPI9" s="9"/>
      <c r="GPJ9" s="9"/>
      <c r="GPK9" s="9"/>
      <c r="GPL9" s="9"/>
      <c r="GPM9" s="9"/>
      <c r="GPN9" s="9"/>
      <c r="GPO9" s="9"/>
      <c r="GPP9" s="9"/>
      <c r="GPQ9" s="9"/>
      <c r="GPR9" s="9"/>
      <c r="GPS9" s="9"/>
      <c r="GPT9" s="9"/>
      <c r="GPU9" s="9"/>
      <c r="GPV9" s="9"/>
      <c r="GPW9" s="9"/>
      <c r="GPX9" s="9"/>
      <c r="GPY9" s="9"/>
      <c r="GPZ9" s="9"/>
      <c r="GQA9" s="9"/>
      <c r="GQB9" s="9"/>
      <c r="GQC9" s="9"/>
      <c r="GQD9" s="9"/>
      <c r="GQE9" s="9"/>
      <c r="GQF9" s="9"/>
      <c r="GQG9" s="9"/>
      <c r="GQH9" s="9"/>
      <c r="GQI9" s="9"/>
      <c r="GQJ9" s="9"/>
      <c r="GQK9" s="9"/>
      <c r="GQL9" s="9"/>
      <c r="GQM9" s="9"/>
      <c r="GQN9" s="9"/>
      <c r="GQO9" s="9"/>
      <c r="GQP9" s="9"/>
      <c r="GQQ9" s="9"/>
      <c r="GQR9" s="9"/>
      <c r="GQS9" s="9"/>
      <c r="GQT9" s="9"/>
      <c r="GQU9" s="9"/>
      <c r="GQV9" s="9"/>
      <c r="GQW9" s="9"/>
      <c r="GQX9" s="9"/>
      <c r="GQY9" s="9"/>
      <c r="GQZ9" s="9"/>
      <c r="GRA9" s="9"/>
      <c r="GRB9" s="9"/>
      <c r="GRC9" s="9"/>
      <c r="GRD9" s="9"/>
      <c r="GRE9" s="9"/>
      <c r="GRF9" s="9"/>
      <c r="GRG9" s="9"/>
      <c r="GRH9" s="9"/>
      <c r="GRI9" s="9"/>
      <c r="GRJ9" s="9"/>
      <c r="GRK9" s="9"/>
      <c r="GRL9" s="9"/>
      <c r="GRM9" s="9"/>
      <c r="GRN9" s="9"/>
      <c r="GRO9" s="9"/>
      <c r="GRP9" s="9"/>
      <c r="GRQ9" s="9"/>
      <c r="GRR9" s="9"/>
      <c r="GRS9" s="9"/>
      <c r="GRT9" s="9"/>
      <c r="GRU9" s="9"/>
      <c r="GRV9" s="9"/>
      <c r="GRW9" s="9"/>
      <c r="GRX9" s="9"/>
      <c r="GRY9" s="9"/>
      <c r="GRZ9" s="9"/>
      <c r="GSA9" s="9"/>
      <c r="GSB9" s="9"/>
      <c r="GSC9" s="9"/>
      <c r="GSD9" s="9"/>
      <c r="GSE9" s="9"/>
      <c r="GSF9" s="9"/>
      <c r="GSG9" s="9"/>
      <c r="GSH9" s="9"/>
      <c r="GSI9" s="9"/>
      <c r="GSJ9" s="9"/>
      <c r="GSK9" s="9"/>
      <c r="GSL9" s="9"/>
      <c r="GSM9" s="9"/>
      <c r="GSN9" s="9"/>
      <c r="GSO9" s="9"/>
      <c r="GSP9" s="9"/>
      <c r="GSQ9" s="9"/>
      <c r="GSR9" s="9"/>
      <c r="GSS9" s="9"/>
      <c r="GST9" s="9"/>
      <c r="GSU9" s="9"/>
      <c r="GSV9" s="9"/>
      <c r="GSW9" s="9"/>
      <c r="GSX9" s="9"/>
      <c r="GSY9" s="9"/>
      <c r="GSZ9" s="9"/>
      <c r="GTA9" s="9"/>
      <c r="GTB9" s="9"/>
      <c r="GTC9" s="9"/>
      <c r="GTD9" s="9"/>
      <c r="GTE9" s="9"/>
      <c r="GTF9" s="9"/>
      <c r="GTG9" s="9"/>
      <c r="GTH9" s="9"/>
      <c r="GTI9" s="9"/>
      <c r="GTJ9" s="9"/>
      <c r="GTK9" s="9"/>
      <c r="GTL9" s="9"/>
      <c r="GTM9" s="9"/>
      <c r="GTN9" s="9"/>
      <c r="GTO9" s="9"/>
      <c r="GTP9" s="9"/>
      <c r="GTQ9" s="9"/>
      <c r="GTR9" s="9"/>
      <c r="GTS9" s="9"/>
      <c r="GTT9" s="9"/>
      <c r="GTU9" s="9"/>
      <c r="GTV9" s="9"/>
      <c r="GTW9" s="9"/>
      <c r="GTX9" s="9"/>
      <c r="GTY9" s="9"/>
      <c r="GTZ9" s="9"/>
      <c r="GUA9" s="9"/>
      <c r="GUB9" s="9"/>
      <c r="GUC9" s="9"/>
      <c r="GUD9" s="9"/>
      <c r="GUE9" s="9"/>
      <c r="GUF9" s="9"/>
      <c r="GUG9" s="9"/>
      <c r="GUH9" s="9"/>
      <c r="GUI9" s="9"/>
      <c r="GUJ9" s="9"/>
      <c r="GUK9" s="9"/>
      <c r="GUL9" s="9"/>
      <c r="GUM9" s="9"/>
      <c r="GUN9" s="9"/>
      <c r="GUO9" s="9"/>
      <c r="GUP9" s="9"/>
      <c r="GUQ9" s="9"/>
      <c r="GUR9" s="9"/>
      <c r="GUS9" s="9"/>
      <c r="GUT9" s="9"/>
      <c r="GUU9" s="9"/>
      <c r="GUV9" s="9"/>
      <c r="GUW9" s="9"/>
      <c r="GUX9" s="9"/>
      <c r="GUY9" s="9"/>
      <c r="GUZ9" s="9"/>
      <c r="GVA9" s="9"/>
      <c r="GVB9" s="9"/>
      <c r="GVC9" s="9"/>
      <c r="GVD9" s="9"/>
      <c r="GVE9" s="9"/>
      <c r="GVF9" s="9"/>
      <c r="GVG9" s="9"/>
      <c r="GVH9" s="9"/>
      <c r="GVI9" s="9"/>
      <c r="GVJ9" s="9"/>
      <c r="GVK9" s="9"/>
      <c r="GVL9" s="9"/>
      <c r="GVM9" s="9"/>
      <c r="GVN9" s="9"/>
      <c r="GVO9" s="9"/>
      <c r="GVP9" s="9"/>
      <c r="GVQ9" s="9"/>
      <c r="GVR9" s="9"/>
      <c r="GVS9" s="9"/>
      <c r="GVT9" s="9"/>
      <c r="GVU9" s="9"/>
      <c r="GVV9" s="9"/>
      <c r="GVW9" s="9"/>
      <c r="GVX9" s="9"/>
      <c r="GVY9" s="9"/>
      <c r="GVZ9" s="9"/>
      <c r="GWA9" s="9"/>
      <c r="GWB9" s="9"/>
      <c r="GWC9" s="9"/>
      <c r="GWD9" s="9"/>
      <c r="GWE9" s="9"/>
      <c r="GWF9" s="9"/>
      <c r="GWG9" s="9"/>
      <c r="GWH9" s="9"/>
      <c r="GWI9" s="9"/>
      <c r="GWJ9" s="9"/>
      <c r="GWK9" s="9"/>
      <c r="GWL9" s="9"/>
      <c r="GWM9" s="9"/>
      <c r="GWN9" s="9"/>
      <c r="GWO9" s="9"/>
      <c r="GWP9" s="9"/>
      <c r="GWQ9" s="9"/>
      <c r="GWR9" s="9"/>
      <c r="GWS9" s="9"/>
      <c r="GWT9" s="9"/>
      <c r="GWU9" s="9"/>
      <c r="GWV9" s="9"/>
      <c r="GWW9" s="9"/>
      <c r="GWX9" s="9"/>
      <c r="GWY9" s="9"/>
      <c r="GWZ9" s="9"/>
      <c r="GXA9" s="9"/>
      <c r="GXB9" s="9"/>
      <c r="GXC9" s="9"/>
      <c r="GXD9" s="9"/>
      <c r="GXE9" s="9"/>
      <c r="GXF9" s="9"/>
      <c r="GXG9" s="9"/>
      <c r="GXH9" s="9"/>
      <c r="GXI9" s="9"/>
      <c r="GXJ9" s="9"/>
      <c r="GXK9" s="9"/>
      <c r="GXL9" s="9"/>
      <c r="GXM9" s="9"/>
      <c r="GXN9" s="9"/>
      <c r="GXO9" s="9"/>
      <c r="GXP9" s="9"/>
      <c r="GXQ9" s="9"/>
      <c r="GXR9" s="9"/>
      <c r="GXS9" s="9"/>
      <c r="GXT9" s="9"/>
      <c r="GXU9" s="9"/>
      <c r="GXV9" s="9"/>
      <c r="GXW9" s="9"/>
      <c r="GXX9" s="9"/>
      <c r="GXY9" s="9"/>
      <c r="GXZ9" s="9"/>
      <c r="GYA9" s="9"/>
      <c r="GYB9" s="9"/>
      <c r="GYC9" s="9"/>
      <c r="GYD9" s="9"/>
      <c r="GYE9" s="9"/>
      <c r="GYF9" s="9"/>
      <c r="GYG9" s="9"/>
      <c r="GYH9" s="9"/>
      <c r="GYI9" s="9"/>
      <c r="GYJ9" s="9"/>
      <c r="GYK9" s="9"/>
      <c r="GYL9" s="9"/>
      <c r="GYM9" s="9"/>
      <c r="GYN9" s="9"/>
      <c r="GYO9" s="9"/>
      <c r="GYP9" s="9"/>
      <c r="GYQ9" s="9"/>
      <c r="GYR9" s="9"/>
      <c r="GYS9" s="9"/>
      <c r="GYT9" s="9"/>
      <c r="GYU9" s="9"/>
      <c r="GYV9" s="9"/>
      <c r="GYW9" s="9"/>
      <c r="GYX9" s="9"/>
      <c r="GYY9" s="9"/>
      <c r="GYZ9" s="9"/>
      <c r="GZA9" s="9"/>
      <c r="GZB9" s="9"/>
      <c r="GZC9" s="9"/>
      <c r="GZD9" s="9"/>
      <c r="GZE9" s="9"/>
      <c r="GZF9" s="9"/>
      <c r="GZG9" s="9"/>
      <c r="GZH9" s="9"/>
      <c r="GZI9" s="9"/>
      <c r="GZJ9" s="9"/>
      <c r="GZK9" s="9"/>
      <c r="GZL9" s="9"/>
      <c r="GZM9" s="9"/>
      <c r="GZN9" s="9"/>
      <c r="GZO9" s="9"/>
      <c r="GZP9" s="9"/>
      <c r="GZQ9" s="9"/>
      <c r="GZR9" s="9"/>
      <c r="GZS9" s="9"/>
      <c r="GZT9" s="9"/>
      <c r="GZU9" s="9"/>
      <c r="GZV9" s="9"/>
      <c r="GZW9" s="9"/>
      <c r="GZX9" s="9"/>
      <c r="GZY9" s="9"/>
      <c r="GZZ9" s="9"/>
      <c r="HAA9" s="9"/>
      <c r="HAB9" s="9"/>
      <c r="HAC9" s="9"/>
      <c r="HAD9" s="9"/>
      <c r="HAE9" s="9"/>
      <c r="HAF9" s="9"/>
      <c r="HAG9" s="9"/>
      <c r="HAH9" s="9"/>
      <c r="HAI9" s="9"/>
      <c r="HAJ9" s="9"/>
      <c r="HAK9" s="9"/>
      <c r="HAL9" s="9"/>
      <c r="HAM9" s="9"/>
      <c r="HAN9" s="9"/>
      <c r="HAO9" s="9"/>
      <c r="HAP9" s="9"/>
      <c r="HAQ9" s="9"/>
      <c r="HAR9" s="9"/>
      <c r="HAS9" s="9"/>
      <c r="HAT9" s="9"/>
      <c r="HAU9" s="9"/>
      <c r="HAV9" s="9"/>
      <c r="HAW9" s="9"/>
      <c r="HAX9" s="9"/>
      <c r="HAY9" s="9"/>
      <c r="HAZ9" s="9"/>
      <c r="HBA9" s="9"/>
      <c r="HBB9" s="9"/>
      <c r="HBC9" s="9"/>
      <c r="HBD9" s="9"/>
      <c r="HBE9" s="9"/>
      <c r="HBF9" s="9"/>
      <c r="HBG9" s="9"/>
      <c r="HBH9" s="9"/>
      <c r="HBI9" s="9"/>
      <c r="HBJ9" s="9"/>
      <c r="HBK9" s="9"/>
      <c r="HBL9" s="9"/>
      <c r="HBM9" s="9"/>
      <c r="HBN9" s="9"/>
      <c r="HBO9" s="9"/>
      <c r="HBP9" s="9"/>
      <c r="HBQ9" s="9"/>
      <c r="HBR9" s="9"/>
      <c r="HBS9" s="9"/>
      <c r="HBT9" s="9"/>
      <c r="HBU9" s="9"/>
      <c r="HBV9" s="9"/>
      <c r="HBW9" s="9"/>
      <c r="HBX9" s="9"/>
      <c r="HBY9" s="9"/>
      <c r="HBZ9" s="9"/>
      <c r="HCA9" s="9"/>
      <c r="HCB9" s="9"/>
      <c r="HCC9" s="9"/>
      <c r="HCD9" s="9"/>
      <c r="HCE9" s="9"/>
      <c r="HCF9" s="9"/>
      <c r="HCG9" s="9"/>
      <c r="HCH9" s="9"/>
      <c r="HCI9" s="9"/>
      <c r="HCJ9" s="9"/>
      <c r="HCK9" s="9"/>
      <c r="HCL9" s="9"/>
      <c r="HCM9" s="9"/>
      <c r="HCN9" s="9"/>
      <c r="HCO9" s="9"/>
      <c r="HCP9" s="9"/>
      <c r="HCQ9" s="9"/>
      <c r="HCR9" s="9"/>
      <c r="HCS9" s="9"/>
      <c r="HCT9" s="9"/>
      <c r="HCU9" s="9"/>
      <c r="HCV9" s="9"/>
      <c r="HCW9" s="9"/>
      <c r="HCX9" s="9"/>
      <c r="HCY9" s="9"/>
      <c r="HCZ9" s="9"/>
      <c r="HDA9" s="9"/>
      <c r="HDB9" s="9"/>
      <c r="HDC9" s="9"/>
      <c r="HDD9" s="9"/>
      <c r="HDE9" s="9"/>
      <c r="HDF9" s="9"/>
      <c r="HDG9" s="9"/>
      <c r="HDH9" s="9"/>
      <c r="HDI9" s="9"/>
      <c r="HDJ9" s="9"/>
      <c r="HDK9" s="9"/>
      <c r="HDL9" s="9"/>
      <c r="HDM9" s="9"/>
      <c r="HDN9" s="9"/>
      <c r="HDO9" s="9"/>
      <c r="HDP9" s="9"/>
      <c r="HDQ9" s="9"/>
      <c r="HDR9" s="9"/>
      <c r="HDS9" s="9"/>
      <c r="HDT9" s="9"/>
      <c r="HDU9" s="9"/>
      <c r="HDV9" s="9"/>
      <c r="HDW9" s="9"/>
      <c r="HDX9" s="9"/>
      <c r="HDY9" s="9"/>
      <c r="HDZ9" s="9"/>
      <c r="HEA9" s="9"/>
      <c r="HEB9" s="9"/>
      <c r="HEC9" s="9"/>
      <c r="HED9" s="9"/>
      <c r="HEE9" s="9"/>
      <c r="HEF9" s="9"/>
      <c r="HEG9" s="9"/>
      <c r="HEH9" s="9"/>
      <c r="HEI9" s="9"/>
      <c r="HEJ9" s="9"/>
      <c r="HEK9" s="9"/>
      <c r="HEL9" s="9"/>
      <c r="HEM9" s="9"/>
      <c r="HEN9" s="9"/>
      <c r="HEO9" s="9"/>
      <c r="HEP9" s="9"/>
      <c r="HEQ9" s="9"/>
      <c r="HER9" s="9"/>
      <c r="HES9" s="9"/>
      <c r="HET9" s="9"/>
      <c r="HEU9" s="9"/>
      <c r="HEV9" s="9"/>
      <c r="HEW9" s="9"/>
      <c r="HEX9" s="9"/>
      <c r="HEY9" s="9"/>
      <c r="HEZ9" s="9"/>
      <c r="HFA9" s="9"/>
      <c r="HFB9" s="9"/>
      <c r="HFC9" s="9"/>
      <c r="HFD9" s="9"/>
      <c r="HFE9" s="9"/>
      <c r="HFF9" s="9"/>
      <c r="HFG9" s="9"/>
      <c r="HFH9" s="9"/>
      <c r="HFI9" s="9"/>
      <c r="HFJ9" s="9"/>
      <c r="HFK9" s="9"/>
      <c r="HFL9" s="9"/>
      <c r="HFM9" s="9"/>
      <c r="HFN9" s="9"/>
      <c r="HFO9" s="9"/>
      <c r="HFP9" s="9"/>
      <c r="HFQ9" s="9"/>
      <c r="HFR9" s="9"/>
      <c r="HFS9" s="9"/>
      <c r="HFT9" s="9"/>
      <c r="HFU9" s="9"/>
      <c r="HFV9" s="9"/>
      <c r="HFW9" s="9"/>
      <c r="HFX9" s="9"/>
      <c r="HFY9" s="9"/>
      <c r="HFZ9" s="9"/>
      <c r="HGA9" s="9"/>
      <c r="HGB9" s="9"/>
      <c r="HGC9" s="9"/>
      <c r="HGD9" s="9"/>
      <c r="HGE9" s="9"/>
      <c r="HGF9" s="9"/>
      <c r="HGG9" s="9"/>
      <c r="HGH9" s="9"/>
      <c r="HGI9" s="9"/>
      <c r="HGJ9" s="9"/>
      <c r="HGK9" s="9"/>
      <c r="HGL9" s="9"/>
      <c r="HGM9" s="9"/>
      <c r="HGN9" s="9"/>
      <c r="HGO9" s="9"/>
      <c r="HGP9" s="9"/>
      <c r="HGQ9" s="9"/>
      <c r="HGR9" s="9"/>
      <c r="HGS9" s="9"/>
      <c r="HGT9" s="9"/>
      <c r="HGU9" s="9"/>
      <c r="HGV9" s="9"/>
      <c r="HGW9" s="9"/>
      <c r="HGX9" s="9"/>
      <c r="HGY9" s="9"/>
      <c r="HGZ9" s="9"/>
      <c r="HHA9" s="9"/>
      <c r="HHB9" s="9"/>
      <c r="HHC9" s="9"/>
      <c r="HHD9" s="9"/>
      <c r="HHE9" s="9"/>
      <c r="HHF9" s="9"/>
      <c r="HHG9" s="9"/>
      <c r="HHH9" s="9"/>
      <c r="HHI9" s="9"/>
      <c r="HHJ9" s="9"/>
      <c r="HHK9" s="9"/>
      <c r="HHL9" s="9"/>
      <c r="HHM9" s="9"/>
      <c r="HHN9" s="9"/>
      <c r="HHO9" s="9"/>
      <c r="HHP9" s="9"/>
      <c r="HHQ9" s="9"/>
      <c r="HHR9" s="9"/>
      <c r="HHS9" s="9"/>
      <c r="HHT9" s="9"/>
      <c r="HHU9" s="9"/>
      <c r="HHV9" s="9"/>
      <c r="HHW9" s="9"/>
      <c r="HHX9" s="9"/>
      <c r="HHY9" s="9"/>
      <c r="HHZ9" s="9"/>
      <c r="HIA9" s="9"/>
      <c r="HIB9" s="9"/>
      <c r="HIC9" s="9"/>
      <c r="HID9" s="9"/>
      <c r="HIE9" s="9"/>
      <c r="HIF9" s="9"/>
      <c r="HIG9" s="9"/>
      <c r="HIH9" s="9"/>
      <c r="HII9" s="9"/>
      <c r="HIJ9" s="9"/>
      <c r="HIK9" s="9"/>
      <c r="HIL9" s="9"/>
      <c r="HIM9" s="9"/>
      <c r="HIN9" s="9"/>
      <c r="HIO9" s="9"/>
      <c r="HIP9" s="9"/>
      <c r="HIQ9" s="9"/>
      <c r="HIR9" s="9"/>
      <c r="HIS9" s="9"/>
      <c r="HIT9" s="9"/>
      <c r="HIU9" s="9"/>
      <c r="HIV9" s="9"/>
      <c r="HIW9" s="9"/>
      <c r="HIX9" s="9"/>
      <c r="HIY9" s="9"/>
      <c r="HIZ9" s="9"/>
      <c r="HJA9" s="9"/>
      <c r="HJB9" s="9"/>
      <c r="HJC9" s="9"/>
      <c r="HJD9" s="9"/>
      <c r="HJE9" s="9"/>
      <c r="HJF9" s="9"/>
      <c r="HJG9" s="9"/>
      <c r="HJH9" s="9"/>
      <c r="HJI9" s="9"/>
      <c r="HJJ9" s="9"/>
      <c r="HJK9" s="9"/>
      <c r="HJL9" s="9"/>
      <c r="HJM9" s="9"/>
      <c r="HJN9" s="9"/>
      <c r="HJO9" s="9"/>
      <c r="HJP9" s="9"/>
      <c r="HJQ9" s="9"/>
      <c r="HJR9" s="9"/>
      <c r="HJS9" s="9"/>
      <c r="HJT9" s="9"/>
      <c r="HJU9" s="9"/>
      <c r="HJV9" s="9"/>
      <c r="HJW9" s="9"/>
      <c r="HJX9" s="9"/>
      <c r="HJY9" s="9"/>
      <c r="HJZ9" s="9"/>
      <c r="HKA9" s="9"/>
      <c r="HKB9" s="9"/>
      <c r="HKC9" s="9"/>
      <c r="HKD9" s="9"/>
      <c r="HKE9" s="9"/>
      <c r="HKF9" s="9"/>
      <c r="HKG9" s="9"/>
      <c r="HKH9" s="9"/>
      <c r="HKI9" s="9"/>
      <c r="HKJ9" s="9"/>
      <c r="HKK9" s="9"/>
      <c r="HKL9" s="9"/>
      <c r="HKM9" s="9"/>
      <c r="HKN9" s="9"/>
      <c r="HKO9" s="9"/>
      <c r="HKP9" s="9"/>
      <c r="HKQ9" s="9"/>
      <c r="HKR9" s="9"/>
      <c r="HKS9" s="9"/>
      <c r="HKT9" s="9"/>
      <c r="HKU9" s="9"/>
      <c r="HKV9" s="9"/>
      <c r="HKW9" s="9"/>
      <c r="HKX9" s="9"/>
      <c r="HKY9" s="9"/>
      <c r="HKZ9" s="9"/>
      <c r="HLA9" s="9"/>
      <c r="HLB9" s="9"/>
      <c r="HLC9" s="9"/>
      <c r="HLD9" s="9"/>
      <c r="HLE9" s="9"/>
      <c r="HLF9" s="9"/>
      <c r="HLG9" s="9"/>
      <c r="HLH9" s="9"/>
      <c r="HLI9" s="9"/>
      <c r="HLJ9" s="9"/>
      <c r="HLK9" s="9"/>
      <c r="HLL9" s="9"/>
      <c r="HLM9" s="9"/>
      <c r="HLN9" s="9"/>
      <c r="HLO9" s="9"/>
      <c r="HLP9" s="9"/>
      <c r="HLQ9" s="9"/>
      <c r="HLR9" s="9"/>
      <c r="HLS9" s="9"/>
      <c r="HLT9" s="9"/>
      <c r="HLU9" s="9"/>
      <c r="HLV9" s="9"/>
      <c r="HLW9" s="9"/>
      <c r="HLX9" s="9"/>
      <c r="HLY9" s="9"/>
      <c r="HLZ9" s="9"/>
      <c r="HMA9" s="9"/>
      <c r="HMB9" s="9"/>
      <c r="HMC9" s="9"/>
      <c r="HMD9" s="9"/>
      <c r="HME9" s="9"/>
      <c r="HMF9" s="9"/>
      <c r="HMG9" s="9"/>
      <c r="HMH9" s="9"/>
      <c r="HMI9" s="9"/>
      <c r="HMJ9" s="9"/>
      <c r="HMK9" s="9"/>
      <c r="HML9" s="9"/>
      <c r="HMM9" s="9"/>
      <c r="HMN9" s="9"/>
      <c r="HMO9" s="9"/>
      <c r="HMP9" s="9"/>
      <c r="HMQ9" s="9"/>
      <c r="HMR9" s="9"/>
      <c r="HMS9" s="9"/>
      <c r="HMT9" s="9"/>
      <c r="HMU9" s="9"/>
      <c r="HMV9" s="9"/>
      <c r="HMW9" s="9"/>
      <c r="HMX9" s="9"/>
      <c r="HMY9" s="9"/>
      <c r="HMZ9" s="9"/>
      <c r="HNA9" s="9"/>
      <c r="HNB9" s="9"/>
      <c r="HNC9" s="9"/>
      <c r="HND9" s="9"/>
      <c r="HNE9" s="9"/>
      <c r="HNF9" s="9"/>
      <c r="HNG9" s="9"/>
      <c r="HNH9" s="9"/>
      <c r="HNI9" s="9"/>
      <c r="HNJ9" s="9"/>
      <c r="HNK9" s="9"/>
      <c r="HNL9" s="9"/>
      <c r="HNM9" s="9"/>
      <c r="HNN9" s="9"/>
      <c r="HNO9" s="9"/>
      <c r="HNP9" s="9"/>
      <c r="HNQ9" s="9"/>
      <c r="HNR9" s="9"/>
      <c r="HNS9" s="9"/>
      <c r="HNT9" s="9"/>
      <c r="HNU9" s="9"/>
      <c r="HNV9" s="9"/>
      <c r="HNW9" s="9"/>
      <c r="HNX9" s="9"/>
      <c r="HNY9" s="9"/>
      <c r="HNZ9" s="9"/>
      <c r="HOA9" s="9"/>
      <c r="HOB9" s="9"/>
      <c r="HOC9" s="9"/>
      <c r="HOD9" s="9"/>
      <c r="HOE9" s="9"/>
      <c r="HOF9" s="9"/>
      <c r="HOG9" s="9"/>
      <c r="HOH9" s="9"/>
      <c r="HOI9" s="9"/>
      <c r="HOJ9" s="9"/>
      <c r="HOK9" s="9"/>
      <c r="HOL9" s="9"/>
      <c r="HOM9" s="9"/>
      <c r="HON9" s="9"/>
      <c r="HOO9" s="9"/>
      <c r="HOP9" s="9"/>
      <c r="HOQ9" s="9"/>
      <c r="HOR9" s="9"/>
      <c r="HOS9" s="9"/>
      <c r="HOT9" s="9"/>
      <c r="HOU9" s="9"/>
      <c r="HOV9" s="9"/>
      <c r="HOW9" s="9"/>
      <c r="HOX9" s="9"/>
      <c r="HOY9" s="9"/>
      <c r="HOZ9" s="9"/>
      <c r="HPA9" s="9"/>
      <c r="HPB9" s="9"/>
      <c r="HPC9" s="9"/>
      <c r="HPD9" s="9"/>
      <c r="HPE9" s="9"/>
      <c r="HPF9" s="9"/>
      <c r="HPG9" s="9"/>
      <c r="HPH9" s="9"/>
      <c r="HPI9" s="9"/>
      <c r="HPJ9" s="9"/>
      <c r="HPK9" s="9"/>
      <c r="HPL9" s="9"/>
      <c r="HPM9" s="9"/>
      <c r="HPN9" s="9"/>
      <c r="HPO9" s="9"/>
      <c r="HPP9" s="9"/>
      <c r="HPQ9" s="9"/>
      <c r="HPR9" s="9"/>
      <c r="HPS9" s="9"/>
      <c r="HPT9" s="9"/>
      <c r="HPU9" s="9"/>
      <c r="HPV9" s="9"/>
      <c r="HPW9" s="9"/>
      <c r="HPX9" s="9"/>
      <c r="HPY9" s="9"/>
      <c r="HPZ9" s="9"/>
      <c r="HQA9" s="9"/>
      <c r="HQB9" s="9"/>
      <c r="HQC9" s="9"/>
      <c r="HQD9" s="9"/>
      <c r="HQE9" s="9"/>
      <c r="HQF9" s="9"/>
      <c r="HQG9" s="9"/>
      <c r="HQH9" s="9"/>
      <c r="HQI9" s="9"/>
      <c r="HQJ9" s="9"/>
      <c r="HQK9" s="9"/>
      <c r="HQL9" s="9"/>
      <c r="HQM9" s="9"/>
      <c r="HQN9" s="9"/>
      <c r="HQO9" s="9"/>
      <c r="HQP9" s="9"/>
      <c r="HQQ9" s="9"/>
      <c r="HQR9" s="9"/>
      <c r="HQS9" s="9"/>
      <c r="HQT9" s="9"/>
      <c r="HQU9" s="9"/>
      <c r="HQV9" s="9"/>
      <c r="HQW9" s="9"/>
      <c r="HQX9" s="9"/>
      <c r="HQY9" s="9"/>
      <c r="HQZ9" s="9"/>
      <c r="HRA9" s="9"/>
      <c r="HRB9" s="9"/>
      <c r="HRC9" s="9"/>
      <c r="HRD9" s="9"/>
      <c r="HRE9" s="9"/>
      <c r="HRF9" s="9"/>
      <c r="HRG9" s="9"/>
      <c r="HRH9" s="9"/>
      <c r="HRI9" s="9"/>
      <c r="HRJ9" s="9"/>
      <c r="HRK9" s="9"/>
      <c r="HRL9" s="9"/>
      <c r="HRM9" s="9"/>
      <c r="HRN9" s="9"/>
      <c r="HRO9" s="9"/>
      <c r="HRP9" s="9"/>
      <c r="HRQ9" s="9"/>
      <c r="HRR9" s="9"/>
      <c r="HRS9" s="9"/>
      <c r="HRT9" s="9"/>
      <c r="HRU9" s="9"/>
      <c r="HRV9" s="9"/>
      <c r="HRW9" s="9"/>
      <c r="HRX9" s="9"/>
      <c r="HRY9" s="9"/>
      <c r="HRZ9" s="9"/>
      <c r="HSA9" s="9"/>
      <c r="HSB9" s="9"/>
      <c r="HSC9" s="9"/>
      <c r="HSD9" s="9"/>
      <c r="HSE9" s="9"/>
      <c r="HSF9" s="9"/>
      <c r="HSG9" s="9"/>
      <c r="HSH9" s="9"/>
      <c r="HSI9" s="9"/>
      <c r="HSJ9" s="9"/>
      <c r="HSK9" s="9"/>
      <c r="HSL9" s="9"/>
      <c r="HSM9" s="9"/>
      <c r="HSN9" s="9"/>
      <c r="HSO9" s="9"/>
      <c r="HSP9" s="9"/>
      <c r="HSQ9" s="9"/>
      <c r="HSR9" s="9"/>
      <c r="HSS9" s="9"/>
      <c r="HST9" s="9"/>
      <c r="HSU9" s="9"/>
      <c r="HSV9" s="9"/>
      <c r="HSW9" s="9"/>
      <c r="HSX9" s="9"/>
      <c r="HSY9" s="9"/>
      <c r="HSZ9" s="9"/>
      <c r="HTA9" s="9"/>
      <c r="HTB9" s="9"/>
      <c r="HTC9" s="9"/>
      <c r="HTD9" s="9"/>
      <c r="HTE9" s="9"/>
      <c r="HTF9" s="9"/>
      <c r="HTG9" s="9"/>
      <c r="HTH9" s="9"/>
      <c r="HTI9" s="9"/>
      <c r="HTJ9" s="9"/>
      <c r="HTK9" s="9"/>
      <c r="HTL9" s="9"/>
      <c r="HTM9" s="9"/>
      <c r="HTN9" s="9"/>
      <c r="HTO9" s="9"/>
      <c r="HTP9" s="9"/>
      <c r="HTQ9" s="9"/>
      <c r="HTR9" s="9"/>
      <c r="HTS9" s="9"/>
      <c r="HTT9" s="9"/>
      <c r="HTU9" s="9"/>
      <c r="HTV9" s="9"/>
      <c r="HTW9" s="9"/>
      <c r="HTX9" s="9"/>
      <c r="HTY9" s="9"/>
      <c r="HTZ9" s="9"/>
      <c r="HUA9" s="9"/>
      <c r="HUB9" s="9"/>
      <c r="HUC9" s="9"/>
      <c r="HUD9" s="9"/>
      <c r="HUE9" s="9"/>
      <c r="HUF9" s="9"/>
      <c r="HUG9" s="9"/>
      <c r="HUH9" s="9"/>
      <c r="HUI9" s="9"/>
      <c r="HUJ9" s="9"/>
      <c r="HUK9" s="9"/>
      <c r="HUL9" s="9"/>
      <c r="HUM9" s="9"/>
      <c r="HUN9" s="9"/>
      <c r="HUO9" s="9"/>
      <c r="HUP9" s="9"/>
      <c r="HUQ9" s="9"/>
      <c r="HUR9" s="9"/>
      <c r="HUS9" s="9"/>
      <c r="HUT9" s="9"/>
      <c r="HUU9" s="9"/>
      <c r="HUV9" s="9"/>
      <c r="HUW9" s="9"/>
      <c r="HUX9" s="9"/>
      <c r="HUY9" s="9"/>
      <c r="HUZ9" s="9"/>
      <c r="HVA9" s="9"/>
      <c r="HVB9" s="9"/>
      <c r="HVC9" s="9"/>
      <c r="HVD9" s="9"/>
      <c r="HVE9" s="9"/>
      <c r="HVF9" s="9"/>
      <c r="HVG9" s="9"/>
      <c r="HVH9" s="9"/>
      <c r="HVI9" s="9"/>
      <c r="HVJ9" s="9"/>
      <c r="HVK9" s="9"/>
      <c r="HVL9" s="9"/>
      <c r="HVM9" s="9"/>
      <c r="HVN9" s="9"/>
      <c r="HVO9" s="9"/>
      <c r="HVP9" s="9"/>
      <c r="HVQ9" s="9"/>
      <c r="HVR9" s="9"/>
      <c r="HVS9" s="9"/>
      <c r="HVT9" s="9"/>
      <c r="HVU9" s="9"/>
      <c r="HVV9" s="9"/>
      <c r="HVW9" s="9"/>
      <c r="HVX9" s="9"/>
      <c r="HVY9" s="9"/>
      <c r="HVZ9" s="9"/>
      <c r="HWA9" s="9"/>
      <c r="HWB9" s="9"/>
      <c r="HWC9" s="9"/>
      <c r="HWD9" s="9"/>
      <c r="HWE9" s="9"/>
      <c r="HWF9" s="9"/>
      <c r="HWG9" s="9"/>
      <c r="HWH9" s="9"/>
      <c r="HWI9" s="9"/>
      <c r="HWJ9" s="9"/>
      <c r="HWK9" s="9"/>
      <c r="HWL9" s="9"/>
      <c r="HWM9" s="9"/>
      <c r="HWN9" s="9"/>
      <c r="HWO9" s="9"/>
      <c r="HWP9" s="9"/>
      <c r="HWQ9" s="9"/>
      <c r="HWR9" s="9"/>
      <c r="HWS9" s="9"/>
      <c r="HWT9" s="9"/>
      <c r="HWU9" s="9"/>
      <c r="HWV9" s="9"/>
      <c r="HWW9" s="9"/>
      <c r="HWX9" s="9"/>
      <c r="HWY9" s="9"/>
      <c r="HWZ9" s="9"/>
      <c r="HXA9" s="9"/>
      <c r="HXB9" s="9"/>
      <c r="HXC9" s="9"/>
      <c r="HXD9" s="9"/>
      <c r="HXE9" s="9"/>
      <c r="HXF9" s="9"/>
      <c r="HXG9" s="9"/>
      <c r="HXH9" s="9"/>
      <c r="HXI9" s="9"/>
      <c r="HXJ9" s="9"/>
      <c r="HXK9" s="9"/>
      <c r="HXL9" s="9"/>
      <c r="HXM9" s="9"/>
      <c r="HXN9" s="9"/>
      <c r="HXO9" s="9"/>
      <c r="HXP9" s="9"/>
      <c r="HXQ9" s="9"/>
      <c r="HXR9" s="9"/>
      <c r="HXS9" s="9"/>
      <c r="HXT9" s="9"/>
      <c r="HXU9" s="9"/>
      <c r="HXV9" s="9"/>
      <c r="HXW9" s="9"/>
      <c r="HXX9" s="9"/>
      <c r="HXY9" s="9"/>
      <c r="HXZ9" s="9"/>
      <c r="HYA9" s="9"/>
      <c r="HYB9" s="9"/>
      <c r="HYC9" s="9"/>
      <c r="HYD9" s="9"/>
      <c r="HYE9" s="9"/>
      <c r="HYF9" s="9"/>
      <c r="HYG9" s="9"/>
      <c r="HYH9" s="9"/>
      <c r="HYI9" s="9"/>
      <c r="HYJ9" s="9"/>
      <c r="HYK9" s="9"/>
      <c r="HYL9" s="9"/>
      <c r="HYM9" s="9"/>
      <c r="HYN9" s="9"/>
      <c r="HYO9" s="9"/>
      <c r="HYP9" s="9"/>
      <c r="HYQ9" s="9"/>
      <c r="HYR9" s="9"/>
      <c r="HYS9" s="9"/>
      <c r="HYT9" s="9"/>
      <c r="HYU9" s="9"/>
      <c r="HYV9" s="9"/>
      <c r="HYW9" s="9"/>
      <c r="HYX9" s="9"/>
      <c r="HYY9" s="9"/>
      <c r="HYZ9" s="9"/>
      <c r="HZA9" s="9"/>
      <c r="HZB9" s="9"/>
      <c r="HZC9" s="9"/>
      <c r="HZD9" s="9"/>
      <c r="HZE9" s="9"/>
      <c r="HZF9" s="9"/>
      <c r="HZG9" s="9"/>
      <c r="HZH9" s="9"/>
      <c r="HZI9" s="9"/>
      <c r="HZJ9" s="9"/>
      <c r="HZK9" s="9"/>
      <c r="HZL9" s="9"/>
      <c r="HZM9" s="9"/>
      <c r="HZN9" s="9"/>
      <c r="HZO9" s="9"/>
      <c r="HZP9" s="9"/>
      <c r="HZQ9" s="9"/>
      <c r="HZR9" s="9"/>
      <c r="HZS9" s="9"/>
      <c r="HZT9" s="9"/>
      <c r="HZU9" s="9"/>
      <c r="HZV9" s="9"/>
      <c r="HZW9" s="9"/>
      <c r="HZX9" s="9"/>
      <c r="HZY9" s="9"/>
      <c r="HZZ9" s="9"/>
      <c r="IAA9" s="9"/>
      <c r="IAB9" s="9"/>
      <c r="IAC9" s="9"/>
      <c r="IAD9" s="9"/>
      <c r="IAE9" s="9"/>
      <c r="IAF9" s="9"/>
      <c r="IAG9" s="9"/>
      <c r="IAH9" s="9"/>
      <c r="IAI9" s="9"/>
      <c r="IAJ9" s="9"/>
      <c r="IAK9" s="9"/>
      <c r="IAL9" s="9"/>
      <c r="IAM9" s="9"/>
      <c r="IAN9" s="9"/>
      <c r="IAO9" s="9"/>
      <c r="IAP9" s="9"/>
      <c r="IAQ9" s="9"/>
      <c r="IAR9" s="9"/>
      <c r="IAS9" s="9"/>
      <c r="IAT9" s="9"/>
      <c r="IAU9" s="9"/>
      <c r="IAV9" s="9"/>
      <c r="IAW9" s="9"/>
      <c r="IAX9" s="9"/>
      <c r="IAY9" s="9"/>
      <c r="IAZ9" s="9"/>
      <c r="IBA9" s="9"/>
      <c r="IBB9" s="9"/>
      <c r="IBC9" s="9"/>
      <c r="IBD9" s="9"/>
      <c r="IBE9" s="9"/>
      <c r="IBF9" s="9"/>
      <c r="IBG9" s="9"/>
      <c r="IBH9" s="9"/>
      <c r="IBI9" s="9"/>
      <c r="IBJ9" s="9"/>
      <c r="IBK9" s="9"/>
      <c r="IBL9" s="9"/>
      <c r="IBM9" s="9"/>
      <c r="IBN9" s="9"/>
      <c r="IBO9" s="9"/>
      <c r="IBP9" s="9"/>
      <c r="IBQ9" s="9"/>
      <c r="IBR9" s="9"/>
      <c r="IBS9" s="9"/>
      <c r="IBT9" s="9"/>
      <c r="IBU9" s="9"/>
      <c r="IBV9" s="9"/>
      <c r="IBW9" s="9"/>
      <c r="IBX9" s="9"/>
      <c r="IBY9" s="9"/>
      <c r="IBZ9" s="9"/>
      <c r="ICA9" s="9"/>
      <c r="ICB9" s="9"/>
      <c r="ICC9" s="9"/>
      <c r="ICD9" s="9"/>
      <c r="ICE9" s="9"/>
      <c r="ICF9" s="9"/>
      <c r="ICG9" s="9"/>
      <c r="ICH9" s="9"/>
      <c r="ICI9" s="9"/>
      <c r="ICJ9" s="9"/>
      <c r="ICK9" s="9"/>
      <c r="ICL9" s="9"/>
      <c r="ICM9" s="9"/>
      <c r="ICN9" s="9"/>
      <c r="ICO9" s="9"/>
      <c r="ICP9" s="9"/>
      <c r="ICQ9" s="9"/>
      <c r="ICR9" s="9"/>
      <c r="ICS9" s="9"/>
      <c r="ICT9" s="9"/>
      <c r="ICU9" s="9"/>
      <c r="ICV9" s="9"/>
      <c r="ICW9" s="9"/>
      <c r="ICX9" s="9"/>
      <c r="ICY9" s="9"/>
      <c r="ICZ9" s="9"/>
      <c r="IDA9" s="9"/>
      <c r="IDB9" s="9"/>
      <c r="IDC9" s="9"/>
      <c r="IDD9" s="9"/>
      <c r="IDE9" s="9"/>
      <c r="IDF9" s="9"/>
      <c r="IDG9" s="9"/>
      <c r="IDH9" s="9"/>
      <c r="IDI9" s="9"/>
      <c r="IDJ9" s="9"/>
      <c r="IDK9" s="9"/>
      <c r="IDL9" s="9"/>
      <c r="IDM9" s="9"/>
      <c r="IDN9" s="9"/>
      <c r="IDO9" s="9"/>
      <c r="IDP9" s="9"/>
      <c r="IDQ9" s="9"/>
      <c r="IDR9" s="9"/>
      <c r="IDS9" s="9"/>
      <c r="IDT9" s="9"/>
      <c r="IDU9" s="9"/>
      <c r="IDV9" s="9"/>
      <c r="IDW9" s="9"/>
      <c r="IDX9" s="9"/>
      <c r="IDY9" s="9"/>
      <c r="IDZ9" s="9"/>
      <c r="IEA9" s="9"/>
      <c r="IEB9" s="9"/>
      <c r="IEC9" s="9"/>
      <c r="IED9" s="9"/>
      <c r="IEE9" s="9"/>
      <c r="IEF9" s="9"/>
      <c r="IEG9" s="9"/>
      <c r="IEH9" s="9"/>
      <c r="IEI9" s="9"/>
      <c r="IEJ9" s="9"/>
      <c r="IEK9" s="9"/>
      <c r="IEL9" s="9"/>
      <c r="IEM9" s="9"/>
      <c r="IEN9" s="9"/>
      <c r="IEO9" s="9"/>
      <c r="IEP9" s="9"/>
      <c r="IEQ9" s="9"/>
      <c r="IER9" s="9"/>
      <c r="IES9" s="9"/>
      <c r="IET9" s="9"/>
      <c r="IEU9" s="9"/>
      <c r="IEV9" s="9"/>
      <c r="IEW9" s="9"/>
      <c r="IEX9" s="9"/>
      <c r="IEY9" s="9"/>
      <c r="IEZ9" s="9"/>
      <c r="IFA9" s="9"/>
      <c r="IFB9" s="9"/>
      <c r="IFC9" s="9"/>
      <c r="IFD9" s="9"/>
      <c r="IFE9" s="9"/>
      <c r="IFF9" s="9"/>
      <c r="IFG9" s="9"/>
      <c r="IFH9" s="9"/>
      <c r="IFI9" s="9"/>
      <c r="IFJ9" s="9"/>
      <c r="IFK9" s="9"/>
      <c r="IFL9" s="9"/>
      <c r="IFM9" s="9"/>
      <c r="IFN9" s="9"/>
      <c r="IFO9" s="9"/>
      <c r="IFP9" s="9"/>
      <c r="IFQ9" s="9"/>
      <c r="IFR9" s="9"/>
      <c r="IFS9" s="9"/>
      <c r="IFT9" s="9"/>
      <c r="IFU9" s="9"/>
      <c r="IFV9" s="9"/>
      <c r="IFW9" s="9"/>
      <c r="IFX9" s="9"/>
      <c r="IFY9" s="9"/>
      <c r="IFZ9" s="9"/>
      <c r="IGA9" s="9"/>
      <c r="IGB9" s="9"/>
      <c r="IGC9" s="9"/>
      <c r="IGD9" s="9"/>
      <c r="IGE9" s="9"/>
      <c r="IGF9" s="9"/>
      <c r="IGG9" s="9"/>
      <c r="IGH9" s="9"/>
      <c r="IGI9" s="9"/>
      <c r="IGJ9" s="9"/>
      <c r="IGK9" s="9"/>
      <c r="IGL9" s="9"/>
      <c r="IGM9" s="9"/>
      <c r="IGN9" s="9"/>
      <c r="IGO9" s="9"/>
      <c r="IGP9" s="9"/>
      <c r="IGQ9" s="9"/>
      <c r="IGR9" s="9"/>
      <c r="IGS9" s="9"/>
      <c r="IGT9" s="9"/>
      <c r="IGU9" s="9"/>
      <c r="IGV9" s="9"/>
      <c r="IGW9" s="9"/>
      <c r="IGX9" s="9"/>
      <c r="IGY9" s="9"/>
      <c r="IGZ9" s="9"/>
      <c r="IHA9" s="9"/>
      <c r="IHB9" s="9"/>
      <c r="IHC9" s="9"/>
      <c r="IHD9" s="9"/>
      <c r="IHE9" s="9"/>
      <c r="IHF9" s="9"/>
      <c r="IHG9" s="9"/>
      <c r="IHH9" s="9"/>
      <c r="IHI9" s="9"/>
      <c r="IHJ9" s="9"/>
      <c r="IHK9" s="9"/>
      <c r="IHL9" s="9"/>
      <c r="IHM9" s="9"/>
      <c r="IHN9" s="9"/>
      <c r="IHO9" s="9"/>
      <c r="IHP9" s="9"/>
      <c r="IHQ9" s="9"/>
      <c r="IHR9" s="9"/>
      <c r="IHS9" s="9"/>
      <c r="IHT9" s="9"/>
      <c r="IHU9" s="9"/>
      <c r="IHV9" s="9"/>
      <c r="IHW9" s="9"/>
      <c r="IHX9" s="9"/>
      <c r="IHY9" s="9"/>
      <c r="IHZ9" s="9"/>
      <c r="IIA9" s="9"/>
      <c r="IIB9" s="9"/>
      <c r="IIC9" s="9"/>
      <c r="IID9" s="9"/>
      <c r="IIE9" s="9"/>
      <c r="IIF9" s="9"/>
      <c r="IIG9" s="9"/>
      <c r="IIH9" s="9"/>
      <c r="III9" s="9"/>
      <c r="IIJ9" s="9"/>
      <c r="IIK9" s="9"/>
      <c r="IIL9" s="9"/>
      <c r="IIM9" s="9"/>
      <c r="IIN9" s="9"/>
      <c r="IIO9" s="9"/>
      <c r="IIP9" s="9"/>
      <c r="IIQ9" s="9"/>
      <c r="IIR9" s="9"/>
      <c r="IIS9" s="9"/>
      <c r="IIT9" s="9"/>
      <c r="IIU9" s="9"/>
      <c r="IIV9" s="9"/>
      <c r="IIW9" s="9"/>
      <c r="IIX9" s="9"/>
      <c r="IIY9" s="9"/>
      <c r="IIZ9" s="9"/>
      <c r="IJA9" s="9"/>
      <c r="IJB9" s="9"/>
      <c r="IJC9" s="9"/>
      <c r="IJD9" s="9"/>
      <c r="IJE9" s="9"/>
      <c r="IJF9" s="9"/>
      <c r="IJG9" s="9"/>
      <c r="IJH9" s="9"/>
      <c r="IJI9" s="9"/>
      <c r="IJJ9" s="9"/>
      <c r="IJK9" s="9"/>
      <c r="IJL9" s="9"/>
      <c r="IJM9" s="9"/>
      <c r="IJN9" s="9"/>
      <c r="IJO9" s="9"/>
      <c r="IJP9" s="9"/>
      <c r="IJQ9" s="9"/>
      <c r="IJR9" s="9"/>
      <c r="IJS9" s="9"/>
      <c r="IJT9" s="9"/>
      <c r="IJU9" s="9"/>
      <c r="IJV9" s="9"/>
      <c r="IJW9" s="9"/>
      <c r="IJX9" s="9"/>
      <c r="IJY9" s="9"/>
      <c r="IJZ9" s="9"/>
      <c r="IKA9" s="9"/>
      <c r="IKB9" s="9"/>
      <c r="IKC9" s="9"/>
      <c r="IKD9" s="9"/>
      <c r="IKE9" s="9"/>
      <c r="IKF9" s="9"/>
      <c r="IKG9" s="9"/>
      <c r="IKH9" s="9"/>
      <c r="IKI9" s="9"/>
      <c r="IKJ9" s="9"/>
      <c r="IKK9" s="9"/>
      <c r="IKL9" s="9"/>
      <c r="IKM9" s="9"/>
      <c r="IKN9" s="9"/>
      <c r="IKO9" s="9"/>
      <c r="IKP9" s="9"/>
      <c r="IKQ9" s="9"/>
      <c r="IKR9" s="9"/>
      <c r="IKS9" s="9"/>
      <c r="IKT9" s="9"/>
      <c r="IKU9" s="9"/>
      <c r="IKV9" s="9"/>
      <c r="IKW9" s="9"/>
      <c r="IKX9" s="9"/>
      <c r="IKY9" s="9"/>
      <c r="IKZ9" s="9"/>
      <c r="ILA9" s="9"/>
      <c r="ILB9" s="9"/>
      <c r="ILC9" s="9"/>
      <c r="ILD9" s="9"/>
      <c r="ILE9" s="9"/>
      <c r="ILF9" s="9"/>
      <c r="ILG9" s="9"/>
      <c r="ILH9" s="9"/>
      <c r="ILI9" s="9"/>
      <c r="ILJ9" s="9"/>
      <c r="ILK9" s="9"/>
      <c r="ILL9" s="9"/>
      <c r="ILM9" s="9"/>
      <c r="ILN9" s="9"/>
      <c r="ILO9" s="9"/>
      <c r="ILP9" s="9"/>
      <c r="ILQ9" s="9"/>
      <c r="ILR9" s="9"/>
      <c r="ILS9" s="9"/>
      <c r="ILT9" s="9"/>
      <c r="ILU9" s="9"/>
      <c r="ILV9" s="9"/>
      <c r="ILW9" s="9"/>
      <c r="ILX9" s="9"/>
      <c r="ILY9" s="9"/>
      <c r="ILZ9" s="9"/>
      <c r="IMA9" s="9"/>
      <c r="IMB9" s="9"/>
      <c r="IMC9" s="9"/>
      <c r="IMD9" s="9"/>
      <c r="IME9" s="9"/>
      <c r="IMF9" s="9"/>
      <c r="IMG9" s="9"/>
      <c r="IMH9" s="9"/>
      <c r="IMI9" s="9"/>
      <c r="IMJ9" s="9"/>
      <c r="IMK9" s="9"/>
      <c r="IML9" s="9"/>
      <c r="IMM9" s="9"/>
      <c r="IMN9" s="9"/>
      <c r="IMO9" s="9"/>
      <c r="IMP9" s="9"/>
      <c r="IMQ9" s="9"/>
      <c r="IMR9" s="9"/>
      <c r="IMS9" s="9"/>
      <c r="IMT9" s="9"/>
      <c r="IMU9" s="9"/>
      <c r="IMV9" s="9"/>
      <c r="IMW9" s="9"/>
      <c r="IMX9" s="9"/>
      <c r="IMY9" s="9"/>
      <c r="IMZ9" s="9"/>
      <c r="INA9" s="9"/>
      <c r="INB9" s="9"/>
      <c r="INC9" s="9"/>
      <c r="IND9" s="9"/>
      <c r="INE9" s="9"/>
      <c r="INF9" s="9"/>
      <c r="ING9" s="9"/>
      <c r="INH9" s="9"/>
      <c r="INI9" s="9"/>
      <c r="INJ9" s="9"/>
      <c r="INK9" s="9"/>
      <c r="INL9" s="9"/>
      <c r="INM9" s="9"/>
      <c r="INN9" s="9"/>
      <c r="INO9" s="9"/>
      <c r="INP9" s="9"/>
      <c r="INQ9" s="9"/>
      <c r="INR9" s="9"/>
      <c r="INS9" s="9"/>
      <c r="INT9" s="9"/>
      <c r="INU9" s="9"/>
      <c r="INV9" s="9"/>
      <c r="INW9" s="9"/>
      <c r="INX9" s="9"/>
      <c r="INY9" s="9"/>
      <c r="INZ9" s="9"/>
      <c r="IOA9" s="9"/>
      <c r="IOB9" s="9"/>
      <c r="IOC9" s="9"/>
      <c r="IOD9" s="9"/>
      <c r="IOE9" s="9"/>
      <c r="IOF9" s="9"/>
      <c r="IOG9" s="9"/>
      <c r="IOH9" s="9"/>
      <c r="IOI9" s="9"/>
      <c r="IOJ9" s="9"/>
      <c r="IOK9" s="9"/>
      <c r="IOL9" s="9"/>
      <c r="IOM9" s="9"/>
      <c r="ION9" s="9"/>
      <c r="IOO9" s="9"/>
      <c r="IOP9" s="9"/>
      <c r="IOQ9" s="9"/>
      <c r="IOR9" s="9"/>
      <c r="IOS9" s="9"/>
      <c r="IOT9" s="9"/>
      <c r="IOU9" s="9"/>
      <c r="IOV9" s="9"/>
      <c r="IOW9" s="9"/>
      <c r="IOX9" s="9"/>
      <c r="IOY9" s="9"/>
      <c r="IOZ9" s="9"/>
      <c r="IPA9" s="9"/>
      <c r="IPB9" s="9"/>
      <c r="IPC9" s="9"/>
      <c r="IPD9" s="9"/>
      <c r="IPE9" s="9"/>
      <c r="IPF9" s="9"/>
      <c r="IPG9" s="9"/>
      <c r="IPH9" s="9"/>
      <c r="IPI9" s="9"/>
      <c r="IPJ9" s="9"/>
      <c r="IPK9" s="9"/>
      <c r="IPL9" s="9"/>
      <c r="IPM9" s="9"/>
      <c r="IPN9" s="9"/>
      <c r="IPO9" s="9"/>
      <c r="IPP9" s="9"/>
      <c r="IPQ9" s="9"/>
      <c r="IPR9" s="9"/>
      <c r="IPS9" s="9"/>
      <c r="IPT9" s="9"/>
      <c r="IPU9" s="9"/>
      <c r="IPV9" s="9"/>
      <c r="IPW9" s="9"/>
      <c r="IPX9" s="9"/>
      <c r="IPY9" s="9"/>
      <c r="IPZ9" s="9"/>
      <c r="IQA9" s="9"/>
      <c r="IQB9" s="9"/>
      <c r="IQC9" s="9"/>
      <c r="IQD9" s="9"/>
      <c r="IQE9" s="9"/>
      <c r="IQF9" s="9"/>
      <c r="IQG9" s="9"/>
      <c r="IQH9" s="9"/>
      <c r="IQI9" s="9"/>
      <c r="IQJ9" s="9"/>
      <c r="IQK9" s="9"/>
      <c r="IQL9" s="9"/>
      <c r="IQM9" s="9"/>
      <c r="IQN9" s="9"/>
      <c r="IQO9" s="9"/>
      <c r="IQP9" s="9"/>
      <c r="IQQ9" s="9"/>
      <c r="IQR9" s="9"/>
      <c r="IQS9" s="9"/>
      <c r="IQT9" s="9"/>
      <c r="IQU9" s="9"/>
      <c r="IQV9" s="9"/>
      <c r="IQW9" s="9"/>
      <c r="IQX9" s="9"/>
      <c r="IQY9" s="9"/>
      <c r="IQZ9" s="9"/>
      <c r="IRA9" s="9"/>
      <c r="IRB9" s="9"/>
      <c r="IRC9" s="9"/>
      <c r="IRD9" s="9"/>
      <c r="IRE9" s="9"/>
      <c r="IRF9" s="9"/>
      <c r="IRG9" s="9"/>
      <c r="IRH9" s="9"/>
      <c r="IRI9" s="9"/>
      <c r="IRJ9" s="9"/>
      <c r="IRK9" s="9"/>
      <c r="IRL9" s="9"/>
      <c r="IRM9" s="9"/>
      <c r="IRN9" s="9"/>
      <c r="IRO9" s="9"/>
      <c r="IRP9" s="9"/>
      <c r="IRQ9" s="9"/>
      <c r="IRR9" s="9"/>
      <c r="IRS9" s="9"/>
      <c r="IRT9" s="9"/>
      <c r="IRU9" s="9"/>
      <c r="IRV9" s="9"/>
      <c r="IRW9" s="9"/>
      <c r="IRX9" s="9"/>
      <c r="IRY9" s="9"/>
      <c r="IRZ9" s="9"/>
      <c r="ISA9" s="9"/>
      <c r="ISB9" s="9"/>
      <c r="ISC9" s="9"/>
      <c r="ISD9" s="9"/>
      <c r="ISE9" s="9"/>
      <c r="ISF9" s="9"/>
      <c r="ISG9" s="9"/>
      <c r="ISH9" s="9"/>
      <c r="ISI9" s="9"/>
      <c r="ISJ9" s="9"/>
      <c r="ISK9" s="9"/>
      <c r="ISL9" s="9"/>
      <c r="ISM9" s="9"/>
      <c r="ISN9" s="9"/>
      <c r="ISO9" s="9"/>
      <c r="ISP9" s="9"/>
      <c r="ISQ9" s="9"/>
      <c r="ISR9" s="9"/>
      <c r="ISS9" s="9"/>
      <c r="IST9" s="9"/>
      <c r="ISU9" s="9"/>
      <c r="ISV9" s="9"/>
      <c r="ISW9" s="9"/>
      <c r="ISX9" s="9"/>
      <c r="ISY9" s="9"/>
      <c r="ISZ9" s="9"/>
      <c r="ITA9" s="9"/>
      <c r="ITB9" s="9"/>
      <c r="ITC9" s="9"/>
      <c r="ITD9" s="9"/>
      <c r="ITE9" s="9"/>
      <c r="ITF9" s="9"/>
      <c r="ITG9" s="9"/>
      <c r="ITH9" s="9"/>
      <c r="ITI9" s="9"/>
      <c r="ITJ9" s="9"/>
      <c r="ITK9" s="9"/>
      <c r="ITL9" s="9"/>
      <c r="ITM9" s="9"/>
      <c r="ITN9" s="9"/>
      <c r="ITO9" s="9"/>
      <c r="ITP9" s="9"/>
      <c r="ITQ9" s="9"/>
      <c r="ITR9" s="9"/>
      <c r="ITS9" s="9"/>
      <c r="ITT9" s="9"/>
      <c r="ITU9" s="9"/>
      <c r="ITV9" s="9"/>
      <c r="ITW9" s="9"/>
      <c r="ITX9" s="9"/>
      <c r="ITY9" s="9"/>
      <c r="ITZ9" s="9"/>
      <c r="IUA9" s="9"/>
      <c r="IUB9" s="9"/>
      <c r="IUC9" s="9"/>
      <c r="IUD9" s="9"/>
      <c r="IUE9" s="9"/>
      <c r="IUF9" s="9"/>
      <c r="IUG9" s="9"/>
      <c r="IUH9" s="9"/>
      <c r="IUI9" s="9"/>
      <c r="IUJ9" s="9"/>
      <c r="IUK9" s="9"/>
      <c r="IUL9" s="9"/>
      <c r="IUM9" s="9"/>
      <c r="IUN9" s="9"/>
      <c r="IUO9" s="9"/>
      <c r="IUP9" s="9"/>
      <c r="IUQ9" s="9"/>
      <c r="IUR9" s="9"/>
      <c r="IUS9" s="9"/>
      <c r="IUT9" s="9"/>
      <c r="IUU9" s="9"/>
      <c r="IUV9" s="9"/>
      <c r="IUW9" s="9"/>
      <c r="IUX9" s="9"/>
      <c r="IUY9" s="9"/>
      <c r="IUZ9" s="9"/>
      <c r="IVA9" s="9"/>
      <c r="IVB9" s="9"/>
      <c r="IVC9" s="9"/>
      <c r="IVD9" s="9"/>
      <c r="IVE9" s="9"/>
      <c r="IVF9" s="9"/>
      <c r="IVG9" s="9"/>
      <c r="IVH9" s="9"/>
      <c r="IVI9" s="9"/>
      <c r="IVJ9" s="9"/>
      <c r="IVK9" s="9"/>
      <c r="IVL9" s="9"/>
      <c r="IVM9" s="9"/>
      <c r="IVN9" s="9"/>
      <c r="IVO9" s="9"/>
      <c r="IVP9" s="9"/>
      <c r="IVQ9" s="9"/>
      <c r="IVR9" s="9"/>
      <c r="IVS9" s="9"/>
      <c r="IVT9" s="9"/>
      <c r="IVU9" s="9"/>
      <c r="IVV9" s="9"/>
      <c r="IVW9" s="9"/>
      <c r="IVX9" s="9"/>
      <c r="IVY9" s="9"/>
      <c r="IVZ9" s="9"/>
      <c r="IWA9" s="9"/>
      <c r="IWB9" s="9"/>
      <c r="IWC9" s="9"/>
      <c r="IWD9" s="9"/>
      <c r="IWE9" s="9"/>
      <c r="IWF9" s="9"/>
      <c r="IWG9" s="9"/>
      <c r="IWH9" s="9"/>
      <c r="IWI9" s="9"/>
      <c r="IWJ9" s="9"/>
      <c r="IWK9" s="9"/>
      <c r="IWL9" s="9"/>
      <c r="IWM9" s="9"/>
      <c r="IWN9" s="9"/>
      <c r="IWO9" s="9"/>
      <c r="IWP9" s="9"/>
      <c r="IWQ9" s="9"/>
      <c r="IWR9" s="9"/>
      <c r="IWS9" s="9"/>
      <c r="IWT9" s="9"/>
      <c r="IWU9" s="9"/>
      <c r="IWV9" s="9"/>
      <c r="IWW9" s="9"/>
      <c r="IWX9" s="9"/>
      <c r="IWY9" s="9"/>
      <c r="IWZ9" s="9"/>
      <c r="IXA9" s="9"/>
      <c r="IXB9" s="9"/>
      <c r="IXC9" s="9"/>
      <c r="IXD9" s="9"/>
      <c r="IXE9" s="9"/>
      <c r="IXF9" s="9"/>
      <c r="IXG9" s="9"/>
      <c r="IXH9" s="9"/>
      <c r="IXI9" s="9"/>
      <c r="IXJ9" s="9"/>
      <c r="IXK9" s="9"/>
      <c r="IXL9" s="9"/>
      <c r="IXM9" s="9"/>
      <c r="IXN9" s="9"/>
      <c r="IXO9" s="9"/>
      <c r="IXP9" s="9"/>
      <c r="IXQ9" s="9"/>
      <c r="IXR9" s="9"/>
      <c r="IXS9" s="9"/>
      <c r="IXT9" s="9"/>
      <c r="IXU9" s="9"/>
      <c r="IXV9" s="9"/>
      <c r="IXW9" s="9"/>
      <c r="IXX9" s="9"/>
      <c r="IXY9" s="9"/>
      <c r="IXZ9" s="9"/>
      <c r="IYA9" s="9"/>
      <c r="IYB9" s="9"/>
      <c r="IYC9" s="9"/>
      <c r="IYD9" s="9"/>
      <c r="IYE9" s="9"/>
      <c r="IYF9" s="9"/>
      <c r="IYG9" s="9"/>
      <c r="IYH9" s="9"/>
      <c r="IYI9" s="9"/>
      <c r="IYJ9" s="9"/>
      <c r="IYK9" s="9"/>
      <c r="IYL9" s="9"/>
      <c r="IYM9" s="9"/>
      <c r="IYN9" s="9"/>
      <c r="IYO9" s="9"/>
      <c r="IYP9" s="9"/>
      <c r="IYQ9" s="9"/>
      <c r="IYR9" s="9"/>
      <c r="IYS9" s="9"/>
      <c r="IYT9" s="9"/>
      <c r="IYU9" s="9"/>
      <c r="IYV9" s="9"/>
      <c r="IYW9" s="9"/>
      <c r="IYX9" s="9"/>
      <c r="IYY9" s="9"/>
      <c r="IYZ9" s="9"/>
      <c r="IZA9" s="9"/>
      <c r="IZB9" s="9"/>
      <c r="IZC9" s="9"/>
      <c r="IZD9" s="9"/>
      <c r="IZE9" s="9"/>
      <c r="IZF9" s="9"/>
      <c r="IZG9" s="9"/>
      <c r="IZH9" s="9"/>
      <c r="IZI9" s="9"/>
      <c r="IZJ9" s="9"/>
      <c r="IZK9" s="9"/>
      <c r="IZL9" s="9"/>
      <c r="IZM9" s="9"/>
      <c r="IZN9" s="9"/>
      <c r="IZO9" s="9"/>
      <c r="IZP9" s="9"/>
      <c r="IZQ9" s="9"/>
      <c r="IZR9" s="9"/>
      <c r="IZS9" s="9"/>
      <c r="IZT9" s="9"/>
      <c r="IZU9" s="9"/>
      <c r="IZV9" s="9"/>
      <c r="IZW9" s="9"/>
      <c r="IZX9" s="9"/>
      <c r="IZY9" s="9"/>
      <c r="IZZ9" s="9"/>
      <c r="JAA9" s="9"/>
      <c r="JAB9" s="9"/>
      <c r="JAC9" s="9"/>
      <c r="JAD9" s="9"/>
      <c r="JAE9" s="9"/>
      <c r="JAF9" s="9"/>
      <c r="JAG9" s="9"/>
      <c r="JAH9" s="9"/>
      <c r="JAI9" s="9"/>
      <c r="JAJ9" s="9"/>
      <c r="JAK9" s="9"/>
      <c r="JAL9" s="9"/>
      <c r="JAM9" s="9"/>
      <c r="JAN9" s="9"/>
      <c r="JAO9" s="9"/>
      <c r="JAP9" s="9"/>
      <c r="JAQ9" s="9"/>
      <c r="JAR9" s="9"/>
      <c r="JAS9" s="9"/>
      <c r="JAT9" s="9"/>
      <c r="JAU9" s="9"/>
      <c r="JAV9" s="9"/>
      <c r="JAW9" s="9"/>
      <c r="JAX9" s="9"/>
      <c r="JAY9" s="9"/>
      <c r="JAZ9" s="9"/>
      <c r="JBA9" s="9"/>
      <c r="JBB9" s="9"/>
      <c r="JBC9" s="9"/>
      <c r="JBD9" s="9"/>
      <c r="JBE9" s="9"/>
      <c r="JBF9" s="9"/>
      <c r="JBG9" s="9"/>
      <c r="JBH9" s="9"/>
      <c r="JBI9" s="9"/>
      <c r="JBJ9" s="9"/>
      <c r="JBK9" s="9"/>
      <c r="JBL9" s="9"/>
      <c r="JBM9" s="9"/>
      <c r="JBN9" s="9"/>
      <c r="JBO9" s="9"/>
      <c r="JBP9" s="9"/>
      <c r="JBQ9" s="9"/>
      <c r="JBR9" s="9"/>
      <c r="JBS9" s="9"/>
      <c r="JBT9" s="9"/>
      <c r="JBU9" s="9"/>
      <c r="JBV9" s="9"/>
      <c r="JBW9" s="9"/>
      <c r="JBX9" s="9"/>
      <c r="JBY9" s="9"/>
      <c r="JBZ9" s="9"/>
      <c r="JCA9" s="9"/>
      <c r="JCB9" s="9"/>
      <c r="JCC9" s="9"/>
      <c r="JCD9" s="9"/>
      <c r="JCE9" s="9"/>
      <c r="JCF9" s="9"/>
      <c r="JCG9" s="9"/>
      <c r="JCH9" s="9"/>
      <c r="JCI9" s="9"/>
      <c r="JCJ9" s="9"/>
      <c r="JCK9" s="9"/>
      <c r="JCL9" s="9"/>
      <c r="JCM9" s="9"/>
      <c r="JCN9" s="9"/>
      <c r="JCO9" s="9"/>
      <c r="JCP9" s="9"/>
      <c r="JCQ9" s="9"/>
      <c r="JCR9" s="9"/>
      <c r="JCS9" s="9"/>
      <c r="JCT9" s="9"/>
      <c r="JCU9" s="9"/>
      <c r="JCV9" s="9"/>
      <c r="JCW9" s="9"/>
      <c r="JCX9" s="9"/>
      <c r="JCY9" s="9"/>
      <c r="JCZ9" s="9"/>
      <c r="JDA9" s="9"/>
      <c r="JDB9" s="9"/>
      <c r="JDC9" s="9"/>
      <c r="JDD9" s="9"/>
      <c r="JDE9" s="9"/>
      <c r="JDF9" s="9"/>
      <c r="JDG9" s="9"/>
      <c r="JDH9" s="9"/>
      <c r="JDI9" s="9"/>
      <c r="JDJ9" s="9"/>
      <c r="JDK9" s="9"/>
      <c r="JDL9" s="9"/>
      <c r="JDM9" s="9"/>
      <c r="JDN9" s="9"/>
      <c r="JDO9" s="9"/>
      <c r="JDP9" s="9"/>
      <c r="JDQ9" s="9"/>
      <c r="JDR9" s="9"/>
      <c r="JDS9" s="9"/>
      <c r="JDT9" s="9"/>
      <c r="JDU9" s="9"/>
      <c r="JDV9" s="9"/>
      <c r="JDW9" s="9"/>
      <c r="JDX9" s="9"/>
      <c r="JDY9" s="9"/>
      <c r="JDZ9" s="9"/>
      <c r="JEA9" s="9"/>
      <c r="JEB9" s="9"/>
      <c r="JEC9" s="9"/>
      <c r="JED9" s="9"/>
      <c r="JEE9" s="9"/>
      <c r="JEF9" s="9"/>
      <c r="JEG9" s="9"/>
      <c r="JEH9" s="9"/>
      <c r="JEI9" s="9"/>
      <c r="JEJ9" s="9"/>
      <c r="JEK9" s="9"/>
      <c r="JEL9" s="9"/>
      <c r="JEM9" s="9"/>
      <c r="JEN9" s="9"/>
      <c r="JEO9" s="9"/>
      <c r="JEP9" s="9"/>
      <c r="JEQ9" s="9"/>
      <c r="JER9" s="9"/>
      <c r="JES9" s="9"/>
      <c r="JET9" s="9"/>
      <c r="JEU9" s="9"/>
      <c r="JEV9" s="9"/>
      <c r="JEW9" s="9"/>
      <c r="JEX9" s="9"/>
      <c r="JEY9" s="9"/>
      <c r="JEZ9" s="9"/>
      <c r="JFA9" s="9"/>
      <c r="JFB9" s="9"/>
      <c r="JFC9" s="9"/>
      <c r="JFD9" s="9"/>
      <c r="JFE9" s="9"/>
      <c r="JFF9" s="9"/>
      <c r="JFG9" s="9"/>
      <c r="JFH9" s="9"/>
      <c r="JFI9" s="9"/>
      <c r="JFJ9" s="9"/>
      <c r="JFK9" s="9"/>
      <c r="JFL9" s="9"/>
      <c r="JFM9" s="9"/>
      <c r="JFN9" s="9"/>
      <c r="JFO9" s="9"/>
      <c r="JFP9" s="9"/>
      <c r="JFQ9" s="9"/>
      <c r="JFR9" s="9"/>
      <c r="JFS9" s="9"/>
      <c r="JFT9" s="9"/>
      <c r="JFU9" s="9"/>
      <c r="JFV9" s="9"/>
      <c r="JFW9" s="9"/>
      <c r="JFX9" s="9"/>
      <c r="JFY9" s="9"/>
      <c r="JFZ9" s="9"/>
      <c r="JGA9" s="9"/>
      <c r="JGB9" s="9"/>
      <c r="JGC9" s="9"/>
      <c r="JGD9" s="9"/>
      <c r="JGE9" s="9"/>
      <c r="JGF9" s="9"/>
      <c r="JGG9" s="9"/>
      <c r="JGH9" s="9"/>
      <c r="JGI9" s="9"/>
      <c r="JGJ9" s="9"/>
      <c r="JGK9" s="9"/>
      <c r="JGL9" s="9"/>
      <c r="JGM9" s="9"/>
      <c r="JGN9" s="9"/>
      <c r="JGO9" s="9"/>
      <c r="JGP9" s="9"/>
      <c r="JGQ9" s="9"/>
      <c r="JGR9" s="9"/>
      <c r="JGS9" s="9"/>
      <c r="JGT9" s="9"/>
      <c r="JGU9" s="9"/>
      <c r="JGV9" s="9"/>
      <c r="JGW9" s="9"/>
      <c r="JGX9" s="9"/>
      <c r="JGY9" s="9"/>
      <c r="JGZ9" s="9"/>
      <c r="JHA9" s="9"/>
      <c r="JHB9" s="9"/>
      <c r="JHC9" s="9"/>
      <c r="JHD9" s="9"/>
      <c r="JHE9" s="9"/>
      <c r="JHF9" s="9"/>
      <c r="JHG9" s="9"/>
      <c r="JHH9" s="9"/>
      <c r="JHI9" s="9"/>
      <c r="JHJ9" s="9"/>
      <c r="JHK9" s="9"/>
      <c r="JHL9" s="9"/>
      <c r="JHM9" s="9"/>
      <c r="JHN9" s="9"/>
      <c r="JHO9" s="9"/>
      <c r="JHP9" s="9"/>
      <c r="JHQ9" s="9"/>
      <c r="JHR9" s="9"/>
      <c r="JHS9" s="9"/>
      <c r="JHT9" s="9"/>
      <c r="JHU9" s="9"/>
      <c r="JHV9" s="9"/>
      <c r="JHW9" s="9"/>
      <c r="JHX9" s="9"/>
      <c r="JHY9" s="9"/>
      <c r="JHZ9" s="9"/>
      <c r="JIA9" s="9"/>
      <c r="JIB9" s="9"/>
      <c r="JIC9" s="9"/>
      <c r="JID9" s="9"/>
      <c r="JIE9" s="9"/>
      <c r="JIF9" s="9"/>
      <c r="JIG9" s="9"/>
      <c r="JIH9" s="9"/>
      <c r="JII9" s="9"/>
      <c r="JIJ9" s="9"/>
      <c r="JIK9" s="9"/>
      <c r="JIL9" s="9"/>
      <c r="JIM9" s="9"/>
      <c r="JIN9" s="9"/>
      <c r="JIO9" s="9"/>
      <c r="JIP9" s="9"/>
      <c r="JIQ9" s="9"/>
      <c r="JIR9" s="9"/>
      <c r="JIS9" s="9"/>
      <c r="JIT9" s="9"/>
      <c r="JIU9" s="9"/>
      <c r="JIV9" s="9"/>
      <c r="JIW9" s="9"/>
      <c r="JIX9" s="9"/>
      <c r="JIY9" s="9"/>
      <c r="JIZ9" s="9"/>
      <c r="JJA9" s="9"/>
      <c r="JJB9" s="9"/>
      <c r="JJC9" s="9"/>
      <c r="JJD9" s="9"/>
      <c r="JJE9" s="9"/>
      <c r="JJF9" s="9"/>
      <c r="JJG9" s="9"/>
      <c r="JJH9" s="9"/>
      <c r="JJI9" s="9"/>
      <c r="JJJ9" s="9"/>
      <c r="JJK9" s="9"/>
      <c r="JJL9" s="9"/>
      <c r="JJM9" s="9"/>
      <c r="JJN9" s="9"/>
      <c r="JJO9" s="9"/>
      <c r="JJP9" s="9"/>
      <c r="JJQ9" s="9"/>
      <c r="JJR9" s="9"/>
      <c r="JJS9" s="9"/>
      <c r="JJT9" s="9"/>
      <c r="JJU9" s="9"/>
      <c r="JJV9" s="9"/>
      <c r="JJW9" s="9"/>
      <c r="JJX9" s="9"/>
      <c r="JJY9" s="9"/>
      <c r="JJZ9" s="9"/>
      <c r="JKA9" s="9"/>
      <c r="JKB9" s="9"/>
      <c r="JKC9" s="9"/>
      <c r="JKD9" s="9"/>
      <c r="JKE9" s="9"/>
      <c r="JKF9" s="9"/>
      <c r="JKG9" s="9"/>
      <c r="JKH9" s="9"/>
      <c r="JKI9" s="9"/>
      <c r="JKJ9" s="9"/>
      <c r="JKK9" s="9"/>
      <c r="JKL9" s="9"/>
      <c r="JKM9" s="9"/>
      <c r="JKN9" s="9"/>
      <c r="JKO9" s="9"/>
      <c r="JKP9" s="9"/>
      <c r="JKQ9" s="9"/>
      <c r="JKR9" s="9"/>
      <c r="JKS9" s="9"/>
      <c r="JKT9" s="9"/>
      <c r="JKU9" s="9"/>
      <c r="JKV9" s="9"/>
      <c r="JKW9" s="9"/>
      <c r="JKX9" s="9"/>
      <c r="JKY9" s="9"/>
      <c r="JKZ9" s="9"/>
      <c r="JLA9" s="9"/>
      <c r="JLB9" s="9"/>
      <c r="JLC9" s="9"/>
      <c r="JLD9" s="9"/>
      <c r="JLE9" s="9"/>
      <c r="JLF9" s="9"/>
      <c r="JLG9" s="9"/>
      <c r="JLH9" s="9"/>
      <c r="JLI9" s="9"/>
      <c r="JLJ9" s="9"/>
      <c r="JLK9" s="9"/>
      <c r="JLL9" s="9"/>
      <c r="JLM9" s="9"/>
      <c r="JLN9" s="9"/>
      <c r="JLO9" s="9"/>
      <c r="JLP9" s="9"/>
      <c r="JLQ9" s="9"/>
      <c r="JLR9" s="9"/>
      <c r="JLS9" s="9"/>
      <c r="JLT9" s="9"/>
      <c r="JLU9" s="9"/>
      <c r="JLV9" s="9"/>
      <c r="JLW9" s="9"/>
      <c r="JLX9" s="9"/>
      <c r="JLY9" s="9"/>
      <c r="JLZ9" s="9"/>
      <c r="JMA9" s="9"/>
      <c r="JMB9" s="9"/>
      <c r="JMC9" s="9"/>
      <c r="JMD9" s="9"/>
      <c r="JME9" s="9"/>
      <c r="JMF9" s="9"/>
      <c r="JMG9" s="9"/>
      <c r="JMH9" s="9"/>
      <c r="JMI9" s="9"/>
      <c r="JMJ9" s="9"/>
      <c r="JMK9" s="9"/>
      <c r="JML9" s="9"/>
      <c r="JMM9" s="9"/>
      <c r="JMN9" s="9"/>
      <c r="JMO9" s="9"/>
      <c r="JMP9" s="9"/>
      <c r="JMQ9" s="9"/>
      <c r="JMR9" s="9"/>
      <c r="JMS9" s="9"/>
      <c r="JMT9" s="9"/>
      <c r="JMU9" s="9"/>
      <c r="JMV9" s="9"/>
      <c r="JMW9" s="9"/>
      <c r="JMX9" s="9"/>
      <c r="JMY9" s="9"/>
      <c r="JMZ9" s="9"/>
      <c r="JNA9" s="9"/>
      <c r="JNB9" s="9"/>
      <c r="JNC9" s="9"/>
      <c r="JND9" s="9"/>
      <c r="JNE9" s="9"/>
      <c r="JNF9" s="9"/>
      <c r="JNG9" s="9"/>
      <c r="JNH9" s="9"/>
      <c r="JNI9" s="9"/>
      <c r="JNJ9" s="9"/>
      <c r="JNK9" s="9"/>
      <c r="JNL9" s="9"/>
      <c r="JNM9" s="9"/>
      <c r="JNN9" s="9"/>
      <c r="JNO9" s="9"/>
      <c r="JNP9" s="9"/>
      <c r="JNQ9" s="9"/>
      <c r="JNR9" s="9"/>
      <c r="JNS9" s="9"/>
      <c r="JNT9" s="9"/>
      <c r="JNU9" s="9"/>
      <c r="JNV9" s="9"/>
      <c r="JNW9" s="9"/>
      <c r="JNX9" s="9"/>
      <c r="JNY9" s="9"/>
      <c r="JNZ9" s="9"/>
      <c r="JOA9" s="9"/>
      <c r="JOB9" s="9"/>
      <c r="JOC9" s="9"/>
      <c r="JOD9" s="9"/>
      <c r="JOE9" s="9"/>
      <c r="JOF9" s="9"/>
      <c r="JOG9" s="9"/>
      <c r="JOH9" s="9"/>
      <c r="JOI9" s="9"/>
      <c r="JOJ9" s="9"/>
      <c r="JOK9" s="9"/>
      <c r="JOL9" s="9"/>
      <c r="JOM9" s="9"/>
      <c r="JON9" s="9"/>
      <c r="JOO9" s="9"/>
      <c r="JOP9" s="9"/>
      <c r="JOQ9" s="9"/>
      <c r="JOR9" s="9"/>
      <c r="JOS9" s="9"/>
      <c r="JOT9" s="9"/>
      <c r="JOU9" s="9"/>
      <c r="JOV9" s="9"/>
      <c r="JOW9" s="9"/>
      <c r="JOX9" s="9"/>
      <c r="JOY9" s="9"/>
      <c r="JOZ9" s="9"/>
      <c r="JPA9" s="9"/>
      <c r="JPB9" s="9"/>
      <c r="JPC9" s="9"/>
      <c r="JPD9" s="9"/>
      <c r="JPE9" s="9"/>
      <c r="JPF9" s="9"/>
      <c r="JPG9" s="9"/>
      <c r="JPH9" s="9"/>
      <c r="JPI9" s="9"/>
      <c r="JPJ9" s="9"/>
      <c r="JPK9" s="9"/>
      <c r="JPL9" s="9"/>
      <c r="JPM9" s="9"/>
      <c r="JPN9" s="9"/>
      <c r="JPO9" s="9"/>
      <c r="JPP9" s="9"/>
      <c r="JPQ9" s="9"/>
      <c r="JPR9" s="9"/>
      <c r="JPS9" s="9"/>
      <c r="JPT9" s="9"/>
      <c r="JPU9" s="9"/>
      <c r="JPV9" s="9"/>
      <c r="JPW9" s="9"/>
      <c r="JPX9" s="9"/>
      <c r="JPY9" s="9"/>
      <c r="JPZ9" s="9"/>
      <c r="JQA9" s="9"/>
      <c r="JQB9" s="9"/>
      <c r="JQC9" s="9"/>
      <c r="JQD9" s="9"/>
      <c r="JQE9" s="9"/>
      <c r="JQF9" s="9"/>
      <c r="JQG9" s="9"/>
      <c r="JQH9" s="9"/>
      <c r="JQI9" s="9"/>
      <c r="JQJ9" s="9"/>
      <c r="JQK9" s="9"/>
      <c r="JQL9" s="9"/>
      <c r="JQM9" s="9"/>
      <c r="JQN9" s="9"/>
      <c r="JQO9" s="9"/>
      <c r="JQP9" s="9"/>
      <c r="JQQ9" s="9"/>
      <c r="JQR9" s="9"/>
      <c r="JQS9" s="9"/>
      <c r="JQT9" s="9"/>
      <c r="JQU9" s="9"/>
      <c r="JQV9" s="9"/>
      <c r="JQW9" s="9"/>
      <c r="JQX9" s="9"/>
      <c r="JQY9" s="9"/>
      <c r="JQZ9" s="9"/>
      <c r="JRA9" s="9"/>
      <c r="JRB9" s="9"/>
      <c r="JRC9" s="9"/>
      <c r="JRD9" s="9"/>
      <c r="JRE9" s="9"/>
      <c r="JRF9" s="9"/>
      <c r="JRG9" s="9"/>
      <c r="JRH9" s="9"/>
      <c r="JRI9" s="9"/>
      <c r="JRJ9" s="9"/>
      <c r="JRK9" s="9"/>
      <c r="JRL9" s="9"/>
      <c r="JRM9" s="9"/>
      <c r="JRN9" s="9"/>
      <c r="JRO9" s="9"/>
      <c r="JRP9" s="9"/>
      <c r="JRQ9" s="9"/>
      <c r="JRR9" s="9"/>
      <c r="JRS9" s="9"/>
      <c r="JRT9" s="9"/>
      <c r="JRU9" s="9"/>
      <c r="JRV9" s="9"/>
      <c r="JRW9" s="9"/>
      <c r="JRX9" s="9"/>
      <c r="JRY9" s="9"/>
      <c r="JRZ9" s="9"/>
      <c r="JSA9" s="9"/>
      <c r="JSB9" s="9"/>
      <c r="JSC9" s="9"/>
      <c r="JSD9" s="9"/>
      <c r="JSE9" s="9"/>
      <c r="JSF9" s="9"/>
      <c r="JSG9" s="9"/>
      <c r="JSH9" s="9"/>
      <c r="JSI9" s="9"/>
      <c r="JSJ9" s="9"/>
      <c r="JSK9" s="9"/>
      <c r="JSL9" s="9"/>
      <c r="JSM9" s="9"/>
      <c r="JSN9" s="9"/>
      <c r="JSO9" s="9"/>
      <c r="JSP9" s="9"/>
      <c r="JSQ9" s="9"/>
      <c r="JSR9" s="9"/>
      <c r="JSS9" s="9"/>
      <c r="JST9" s="9"/>
      <c r="JSU9" s="9"/>
      <c r="JSV9" s="9"/>
      <c r="JSW9" s="9"/>
      <c r="JSX9" s="9"/>
      <c r="JSY9" s="9"/>
      <c r="JSZ9" s="9"/>
      <c r="JTA9" s="9"/>
      <c r="JTB9" s="9"/>
      <c r="JTC9" s="9"/>
      <c r="JTD9" s="9"/>
      <c r="JTE9" s="9"/>
      <c r="JTF9" s="9"/>
      <c r="JTG9" s="9"/>
      <c r="JTH9" s="9"/>
      <c r="JTI9" s="9"/>
      <c r="JTJ9" s="9"/>
      <c r="JTK9" s="9"/>
      <c r="JTL9" s="9"/>
      <c r="JTM9" s="9"/>
      <c r="JTN9" s="9"/>
      <c r="JTO9" s="9"/>
      <c r="JTP9" s="9"/>
      <c r="JTQ9" s="9"/>
      <c r="JTR9" s="9"/>
      <c r="JTS9" s="9"/>
      <c r="JTT9" s="9"/>
      <c r="JTU9" s="9"/>
      <c r="JTV9" s="9"/>
      <c r="JTW9" s="9"/>
      <c r="JTX9" s="9"/>
      <c r="JTY9" s="9"/>
      <c r="JTZ9" s="9"/>
      <c r="JUA9" s="9"/>
      <c r="JUB9" s="9"/>
      <c r="JUC9" s="9"/>
      <c r="JUD9" s="9"/>
      <c r="JUE9" s="9"/>
      <c r="JUF9" s="9"/>
      <c r="JUG9" s="9"/>
      <c r="JUH9" s="9"/>
      <c r="JUI9" s="9"/>
      <c r="JUJ9" s="9"/>
      <c r="JUK9" s="9"/>
      <c r="JUL9" s="9"/>
      <c r="JUM9" s="9"/>
      <c r="JUN9" s="9"/>
      <c r="JUO9" s="9"/>
      <c r="JUP9" s="9"/>
      <c r="JUQ9" s="9"/>
      <c r="JUR9" s="9"/>
      <c r="JUS9" s="9"/>
      <c r="JUT9" s="9"/>
      <c r="JUU9" s="9"/>
      <c r="JUV9" s="9"/>
      <c r="JUW9" s="9"/>
      <c r="JUX9" s="9"/>
      <c r="JUY9" s="9"/>
      <c r="JUZ9" s="9"/>
      <c r="JVA9" s="9"/>
      <c r="JVB9" s="9"/>
      <c r="JVC9" s="9"/>
      <c r="JVD9" s="9"/>
      <c r="JVE9" s="9"/>
      <c r="JVF9" s="9"/>
      <c r="JVG9" s="9"/>
      <c r="JVH9" s="9"/>
      <c r="JVI9" s="9"/>
      <c r="JVJ9" s="9"/>
      <c r="JVK9" s="9"/>
      <c r="JVL9" s="9"/>
      <c r="JVM9" s="9"/>
      <c r="JVN9" s="9"/>
      <c r="JVO9" s="9"/>
      <c r="JVP9" s="9"/>
      <c r="JVQ9" s="9"/>
      <c r="JVR9" s="9"/>
      <c r="JVS9" s="9"/>
      <c r="JVT9" s="9"/>
      <c r="JVU9" s="9"/>
      <c r="JVV9" s="9"/>
      <c r="JVW9" s="9"/>
      <c r="JVX9" s="9"/>
      <c r="JVY9" s="9"/>
      <c r="JVZ9" s="9"/>
      <c r="JWA9" s="9"/>
      <c r="JWB9" s="9"/>
      <c r="JWC9" s="9"/>
      <c r="JWD9" s="9"/>
      <c r="JWE9" s="9"/>
      <c r="JWF9" s="9"/>
      <c r="JWG9" s="9"/>
      <c r="JWH9" s="9"/>
      <c r="JWI9" s="9"/>
      <c r="JWJ9" s="9"/>
      <c r="JWK9" s="9"/>
      <c r="JWL9" s="9"/>
      <c r="JWM9" s="9"/>
      <c r="JWN9" s="9"/>
      <c r="JWO9" s="9"/>
      <c r="JWP9" s="9"/>
      <c r="JWQ9" s="9"/>
      <c r="JWR9" s="9"/>
      <c r="JWS9" s="9"/>
      <c r="JWT9" s="9"/>
      <c r="JWU9" s="9"/>
      <c r="JWV9" s="9"/>
      <c r="JWW9" s="9"/>
      <c r="JWX9" s="9"/>
      <c r="JWY9" s="9"/>
      <c r="JWZ9" s="9"/>
      <c r="JXA9" s="9"/>
      <c r="JXB9" s="9"/>
      <c r="JXC9" s="9"/>
      <c r="JXD9" s="9"/>
      <c r="JXE9" s="9"/>
      <c r="JXF9" s="9"/>
      <c r="JXG9" s="9"/>
      <c r="JXH9" s="9"/>
      <c r="JXI9" s="9"/>
      <c r="JXJ9" s="9"/>
      <c r="JXK9" s="9"/>
      <c r="JXL9" s="9"/>
      <c r="JXM9" s="9"/>
      <c r="JXN9" s="9"/>
      <c r="JXO9" s="9"/>
      <c r="JXP9" s="9"/>
      <c r="JXQ9" s="9"/>
      <c r="JXR9" s="9"/>
      <c r="JXS9" s="9"/>
      <c r="JXT9" s="9"/>
      <c r="JXU9" s="9"/>
      <c r="JXV9" s="9"/>
      <c r="JXW9" s="9"/>
      <c r="JXX9" s="9"/>
      <c r="JXY9" s="9"/>
      <c r="JXZ9" s="9"/>
      <c r="JYA9" s="9"/>
      <c r="JYB9" s="9"/>
      <c r="JYC9" s="9"/>
      <c r="JYD9" s="9"/>
      <c r="JYE9" s="9"/>
      <c r="JYF9" s="9"/>
      <c r="JYG9" s="9"/>
      <c r="JYH9" s="9"/>
      <c r="JYI9" s="9"/>
      <c r="JYJ9" s="9"/>
      <c r="JYK9" s="9"/>
      <c r="JYL9" s="9"/>
      <c r="JYM9" s="9"/>
      <c r="JYN9" s="9"/>
      <c r="JYO9" s="9"/>
      <c r="JYP9" s="9"/>
      <c r="JYQ9" s="9"/>
      <c r="JYR9" s="9"/>
      <c r="JYS9" s="9"/>
      <c r="JYT9" s="9"/>
      <c r="JYU9" s="9"/>
      <c r="JYV9" s="9"/>
      <c r="JYW9" s="9"/>
      <c r="JYX9" s="9"/>
      <c r="JYY9" s="9"/>
      <c r="JYZ9" s="9"/>
      <c r="JZA9" s="9"/>
      <c r="JZB9" s="9"/>
      <c r="JZC9" s="9"/>
      <c r="JZD9" s="9"/>
      <c r="JZE9" s="9"/>
      <c r="JZF9" s="9"/>
      <c r="JZG9" s="9"/>
      <c r="JZH9" s="9"/>
      <c r="JZI9" s="9"/>
      <c r="JZJ9" s="9"/>
      <c r="JZK9" s="9"/>
      <c r="JZL9" s="9"/>
      <c r="JZM9" s="9"/>
      <c r="JZN9" s="9"/>
      <c r="JZO9" s="9"/>
      <c r="JZP9" s="9"/>
      <c r="JZQ9" s="9"/>
      <c r="JZR9" s="9"/>
      <c r="JZS9" s="9"/>
      <c r="JZT9" s="9"/>
      <c r="JZU9" s="9"/>
      <c r="JZV9" s="9"/>
      <c r="JZW9" s="9"/>
      <c r="JZX9" s="9"/>
      <c r="JZY9" s="9"/>
      <c r="JZZ9" s="9"/>
      <c r="KAA9" s="9"/>
      <c r="KAB9" s="9"/>
      <c r="KAC9" s="9"/>
      <c r="KAD9" s="9"/>
      <c r="KAE9" s="9"/>
      <c r="KAF9" s="9"/>
      <c r="KAG9" s="9"/>
      <c r="KAH9" s="9"/>
      <c r="KAI9" s="9"/>
      <c r="KAJ9" s="9"/>
      <c r="KAK9" s="9"/>
      <c r="KAL9" s="9"/>
      <c r="KAM9" s="9"/>
      <c r="KAN9" s="9"/>
      <c r="KAO9" s="9"/>
      <c r="KAP9" s="9"/>
      <c r="KAQ9" s="9"/>
      <c r="KAR9" s="9"/>
      <c r="KAS9" s="9"/>
      <c r="KAT9" s="9"/>
      <c r="KAU9" s="9"/>
      <c r="KAV9" s="9"/>
      <c r="KAW9" s="9"/>
      <c r="KAX9" s="9"/>
      <c r="KAY9" s="9"/>
      <c r="KAZ9" s="9"/>
      <c r="KBA9" s="9"/>
      <c r="KBB9" s="9"/>
      <c r="KBC9" s="9"/>
      <c r="KBD9" s="9"/>
      <c r="KBE9" s="9"/>
      <c r="KBF9" s="9"/>
      <c r="KBG9" s="9"/>
      <c r="KBH9" s="9"/>
      <c r="KBI9" s="9"/>
      <c r="KBJ9" s="9"/>
      <c r="KBK9" s="9"/>
      <c r="KBL9" s="9"/>
      <c r="KBM9" s="9"/>
      <c r="KBN9" s="9"/>
      <c r="KBO9" s="9"/>
      <c r="KBP9" s="9"/>
      <c r="KBQ9" s="9"/>
      <c r="KBR9" s="9"/>
      <c r="KBS9" s="9"/>
      <c r="KBT9" s="9"/>
      <c r="KBU9" s="9"/>
      <c r="KBV9" s="9"/>
      <c r="KBW9" s="9"/>
      <c r="KBX9" s="9"/>
      <c r="KBY9" s="9"/>
      <c r="KBZ9" s="9"/>
      <c r="KCA9" s="9"/>
      <c r="KCB9" s="9"/>
      <c r="KCC9" s="9"/>
      <c r="KCD9" s="9"/>
      <c r="KCE9" s="9"/>
      <c r="KCF9" s="9"/>
      <c r="KCG9" s="9"/>
      <c r="KCH9" s="9"/>
      <c r="KCI9" s="9"/>
      <c r="KCJ9" s="9"/>
      <c r="KCK9" s="9"/>
      <c r="KCL9" s="9"/>
      <c r="KCM9" s="9"/>
      <c r="KCN9" s="9"/>
      <c r="KCO9" s="9"/>
      <c r="KCP9" s="9"/>
      <c r="KCQ9" s="9"/>
      <c r="KCR9" s="9"/>
      <c r="KCS9" s="9"/>
      <c r="KCT9" s="9"/>
      <c r="KCU9" s="9"/>
      <c r="KCV9" s="9"/>
      <c r="KCW9" s="9"/>
      <c r="KCX9" s="9"/>
      <c r="KCY9" s="9"/>
      <c r="KCZ9" s="9"/>
      <c r="KDA9" s="9"/>
      <c r="KDB9" s="9"/>
      <c r="KDC9" s="9"/>
      <c r="KDD9" s="9"/>
      <c r="KDE9" s="9"/>
      <c r="KDF9" s="9"/>
      <c r="KDG9" s="9"/>
      <c r="KDH9" s="9"/>
      <c r="KDI9" s="9"/>
      <c r="KDJ9" s="9"/>
      <c r="KDK9" s="9"/>
      <c r="KDL9" s="9"/>
      <c r="KDM9" s="9"/>
      <c r="KDN9" s="9"/>
      <c r="KDO9" s="9"/>
      <c r="KDP9" s="9"/>
      <c r="KDQ9" s="9"/>
      <c r="KDR9" s="9"/>
      <c r="KDS9" s="9"/>
      <c r="KDT9" s="9"/>
      <c r="KDU9" s="9"/>
      <c r="KDV9" s="9"/>
      <c r="KDW9" s="9"/>
      <c r="KDX9" s="9"/>
      <c r="KDY9" s="9"/>
      <c r="KDZ9" s="9"/>
      <c r="KEA9" s="9"/>
      <c r="KEB9" s="9"/>
      <c r="KEC9" s="9"/>
      <c r="KED9" s="9"/>
      <c r="KEE9" s="9"/>
      <c r="KEF9" s="9"/>
      <c r="KEG9" s="9"/>
      <c r="KEH9" s="9"/>
      <c r="KEI9" s="9"/>
      <c r="KEJ9" s="9"/>
      <c r="KEK9" s="9"/>
      <c r="KEL9" s="9"/>
      <c r="KEM9" s="9"/>
      <c r="KEN9" s="9"/>
      <c r="KEO9" s="9"/>
      <c r="KEP9" s="9"/>
      <c r="KEQ9" s="9"/>
      <c r="KER9" s="9"/>
      <c r="KES9" s="9"/>
      <c r="KET9" s="9"/>
      <c r="KEU9" s="9"/>
      <c r="KEV9" s="9"/>
      <c r="KEW9" s="9"/>
      <c r="KEX9" s="9"/>
      <c r="KEY9" s="9"/>
      <c r="KEZ9" s="9"/>
      <c r="KFA9" s="9"/>
      <c r="KFB9" s="9"/>
      <c r="KFC9" s="9"/>
      <c r="KFD9" s="9"/>
      <c r="KFE9" s="9"/>
      <c r="KFF9" s="9"/>
      <c r="KFG9" s="9"/>
      <c r="KFH9" s="9"/>
      <c r="KFI9" s="9"/>
      <c r="KFJ9" s="9"/>
      <c r="KFK9" s="9"/>
      <c r="KFL9" s="9"/>
      <c r="KFM9" s="9"/>
      <c r="KFN9" s="9"/>
      <c r="KFO9" s="9"/>
      <c r="KFP9" s="9"/>
      <c r="KFQ9" s="9"/>
      <c r="KFR9" s="9"/>
      <c r="KFS9" s="9"/>
      <c r="KFT9" s="9"/>
      <c r="KFU9" s="9"/>
      <c r="KFV9" s="9"/>
      <c r="KFW9" s="9"/>
      <c r="KFX9" s="9"/>
      <c r="KFY9" s="9"/>
      <c r="KFZ9" s="9"/>
      <c r="KGA9" s="9"/>
      <c r="KGB9" s="9"/>
      <c r="KGC9" s="9"/>
      <c r="KGD9" s="9"/>
      <c r="KGE9" s="9"/>
      <c r="KGF9" s="9"/>
      <c r="KGG9" s="9"/>
      <c r="KGH9" s="9"/>
      <c r="KGI9" s="9"/>
      <c r="KGJ9" s="9"/>
      <c r="KGK9" s="9"/>
      <c r="KGL9" s="9"/>
      <c r="KGM9" s="9"/>
      <c r="KGN9" s="9"/>
      <c r="KGO9" s="9"/>
      <c r="KGP9" s="9"/>
      <c r="KGQ9" s="9"/>
      <c r="KGR9" s="9"/>
      <c r="KGS9" s="9"/>
      <c r="KGT9" s="9"/>
      <c r="KGU9" s="9"/>
      <c r="KGV9" s="9"/>
      <c r="KGW9" s="9"/>
      <c r="KGX9" s="9"/>
      <c r="KGY9" s="9"/>
      <c r="KGZ9" s="9"/>
      <c r="KHA9" s="9"/>
      <c r="KHB9" s="9"/>
      <c r="KHC9" s="9"/>
      <c r="KHD9" s="9"/>
      <c r="KHE9" s="9"/>
      <c r="KHF9" s="9"/>
      <c r="KHG9" s="9"/>
      <c r="KHH9" s="9"/>
      <c r="KHI9" s="9"/>
      <c r="KHJ9" s="9"/>
      <c r="KHK9" s="9"/>
      <c r="KHL9" s="9"/>
      <c r="KHM9" s="9"/>
      <c r="KHN9" s="9"/>
      <c r="KHO9" s="9"/>
      <c r="KHP9" s="9"/>
      <c r="KHQ9" s="9"/>
      <c r="KHR9" s="9"/>
      <c r="KHS9" s="9"/>
      <c r="KHT9" s="9"/>
      <c r="KHU9" s="9"/>
      <c r="KHV9" s="9"/>
      <c r="KHW9" s="9"/>
      <c r="KHX9" s="9"/>
      <c r="KHY9" s="9"/>
      <c r="KHZ9" s="9"/>
      <c r="KIA9" s="9"/>
      <c r="KIB9" s="9"/>
      <c r="KIC9" s="9"/>
      <c r="KID9" s="9"/>
      <c r="KIE9" s="9"/>
      <c r="KIF9" s="9"/>
      <c r="KIG9" s="9"/>
      <c r="KIH9" s="9"/>
      <c r="KII9" s="9"/>
      <c r="KIJ9" s="9"/>
      <c r="KIK9" s="9"/>
      <c r="KIL9" s="9"/>
      <c r="KIM9" s="9"/>
      <c r="KIN9" s="9"/>
      <c r="KIO9" s="9"/>
      <c r="KIP9" s="9"/>
      <c r="KIQ9" s="9"/>
      <c r="KIR9" s="9"/>
      <c r="KIS9" s="9"/>
      <c r="KIT9" s="9"/>
      <c r="KIU9" s="9"/>
      <c r="KIV9" s="9"/>
      <c r="KIW9" s="9"/>
      <c r="KIX9" s="9"/>
      <c r="KIY9" s="9"/>
      <c r="KIZ9" s="9"/>
      <c r="KJA9" s="9"/>
      <c r="KJB9" s="9"/>
      <c r="KJC9" s="9"/>
      <c r="KJD9" s="9"/>
      <c r="KJE9" s="9"/>
      <c r="KJF9" s="9"/>
      <c r="KJG9" s="9"/>
      <c r="KJH9" s="9"/>
      <c r="KJI9" s="9"/>
      <c r="KJJ9" s="9"/>
      <c r="KJK9" s="9"/>
      <c r="KJL9" s="9"/>
      <c r="KJM9" s="9"/>
      <c r="KJN9" s="9"/>
      <c r="KJO9" s="9"/>
      <c r="KJP9" s="9"/>
      <c r="KJQ9" s="9"/>
      <c r="KJR9" s="9"/>
      <c r="KJS9" s="9"/>
      <c r="KJT9" s="9"/>
      <c r="KJU9" s="9"/>
      <c r="KJV9" s="9"/>
      <c r="KJW9" s="9"/>
      <c r="KJX9" s="9"/>
      <c r="KJY9" s="9"/>
      <c r="KJZ9" s="9"/>
      <c r="KKA9" s="9"/>
      <c r="KKB9" s="9"/>
      <c r="KKC9" s="9"/>
      <c r="KKD9" s="9"/>
      <c r="KKE9" s="9"/>
      <c r="KKF9" s="9"/>
      <c r="KKG9" s="9"/>
      <c r="KKH9" s="9"/>
      <c r="KKI9" s="9"/>
      <c r="KKJ9" s="9"/>
      <c r="KKK9" s="9"/>
      <c r="KKL9" s="9"/>
      <c r="KKM9" s="9"/>
      <c r="KKN9" s="9"/>
      <c r="KKO9" s="9"/>
      <c r="KKP9" s="9"/>
      <c r="KKQ9" s="9"/>
      <c r="KKR9" s="9"/>
      <c r="KKS9" s="9"/>
      <c r="KKT9" s="9"/>
      <c r="KKU9" s="9"/>
      <c r="KKV9" s="9"/>
      <c r="KKW9" s="9"/>
      <c r="KKX9" s="9"/>
      <c r="KKY9" s="9"/>
      <c r="KKZ9" s="9"/>
      <c r="KLA9" s="9"/>
      <c r="KLB9" s="9"/>
      <c r="KLC9" s="9"/>
      <c r="KLD9" s="9"/>
      <c r="KLE9" s="9"/>
      <c r="KLF9" s="9"/>
      <c r="KLG9" s="9"/>
      <c r="KLH9" s="9"/>
      <c r="KLI9" s="9"/>
      <c r="KLJ9" s="9"/>
      <c r="KLK9" s="9"/>
      <c r="KLL9" s="9"/>
      <c r="KLM9" s="9"/>
      <c r="KLN9" s="9"/>
      <c r="KLO9" s="9"/>
      <c r="KLP9" s="9"/>
      <c r="KLQ9" s="9"/>
      <c r="KLR9" s="9"/>
      <c r="KLS9" s="9"/>
      <c r="KLT9" s="9"/>
      <c r="KLU9" s="9"/>
      <c r="KLV9" s="9"/>
      <c r="KLW9" s="9"/>
      <c r="KLX9" s="9"/>
      <c r="KLY9" s="9"/>
      <c r="KLZ9" s="9"/>
      <c r="KMA9" s="9"/>
      <c r="KMB9" s="9"/>
      <c r="KMC9" s="9"/>
      <c r="KMD9" s="9"/>
      <c r="KME9" s="9"/>
      <c r="KMF9" s="9"/>
      <c r="KMG9" s="9"/>
      <c r="KMH9" s="9"/>
      <c r="KMI9" s="9"/>
      <c r="KMJ9" s="9"/>
      <c r="KMK9" s="9"/>
      <c r="KML9" s="9"/>
      <c r="KMM9" s="9"/>
      <c r="KMN9" s="9"/>
      <c r="KMO9" s="9"/>
      <c r="KMP9" s="9"/>
      <c r="KMQ9" s="9"/>
      <c r="KMR9" s="9"/>
      <c r="KMS9" s="9"/>
      <c r="KMT9" s="9"/>
      <c r="KMU9" s="9"/>
      <c r="KMV9" s="9"/>
      <c r="KMW9" s="9"/>
      <c r="KMX9" s="9"/>
      <c r="KMY9" s="9"/>
      <c r="KMZ9" s="9"/>
      <c r="KNA9" s="9"/>
      <c r="KNB9" s="9"/>
      <c r="KNC9" s="9"/>
      <c r="KND9" s="9"/>
      <c r="KNE9" s="9"/>
      <c r="KNF9" s="9"/>
      <c r="KNG9" s="9"/>
      <c r="KNH9" s="9"/>
      <c r="KNI9" s="9"/>
      <c r="KNJ9" s="9"/>
      <c r="KNK9" s="9"/>
      <c r="KNL9" s="9"/>
      <c r="KNM9" s="9"/>
      <c r="KNN9" s="9"/>
      <c r="KNO9" s="9"/>
      <c r="KNP9" s="9"/>
      <c r="KNQ9" s="9"/>
      <c r="KNR9" s="9"/>
      <c r="KNS9" s="9"/>
      <c r="KNT9" s="9"/>
      <c r="KNU9" s="9"/>
      <c r="KNV9" s="9"/>
      <c r="KNW9" s="9"/>
      <c r="KNX9" s="9"/>
      <c r="KNY9" s="9"/>
      <c r="KNZ9" s="9"/>
      <c r="KOA9" s="9"/>
      <c r="KOB9" s="9"/>
      <c r="KOC9" s="9"/>
      <c r="KOD9" s="9"/>
      <c r="KOE9" s="9"/>
      <c r="KOF9" s="9"/>
      <c r="KOG9" s="9"/>
      <c r="KOH9" s="9"/>
      <c r="KOI9" s="9"/>
      <c r="KOJ9" s="9"/>
      <c r="KOK9" s="9"/>
      <c r="KOL9" s="9"/>
      <c r="KOM9" s="9"/>
      <c r="KON9" s="9"/>
      <c r="KOO9" s="9"/>
      <c r="KOP9" s="9"/>
      <c r="KOQ9" s="9"/>
      <c r="KOR9" s="9"/>
      <c r="KOS9" s="9"/>
      <c r="KOT9" s="9"/>
      <c r="KOU9" s="9"/>
      <c r="KOV9" s="9"/>
      <c r="KOW9" s="9"/>
      <c r="KOX9" s="9"/>
      <c r="KOY9" s="9"/>
      <c r="KOZ9" s="9"/>
      <c r="KPA9" s="9"/>
      <c r="KPB9" s="9"/>
      <c r="KPC9" s="9"/>
      <c r="KPD9" s="9"/>
      <c r="KPE9" s="9"/>
      <c r="KPF9" s="9"/>
      <c r="KPG9" s="9"/>
      <c r="KPH9" s="9"/>
      <c r="KPI9" s="9"/>
      <c r="KPJ9" s="9"/>
      <c r="KPK9" s="9"/>
      <c r="KPL9" s="9"/>
      <c r="KPM9" s="9"/>
      <c r="KPN9" s="9"/>
      <c r="KPO9" s="9"/>
      <c r="KPP9" s="9"/>
      <c r="KPQ9" s="9"/>
      <c r="KPR9" s="9"/>
      <c r="KPS9" s="9"/>
      <c r="KPT9" s="9"/>
      <c r="KPU9" s="9"/>
      <c r="KPV9" s="9"/>
      <c r="KPW9" s="9"/>
      <c r="KPX9" s="9"/>
      <c r="KPY9" s="9"/>
      <c r="KPZ9" s="9"/>
      <c r="KQA9" s="9"/>
      <c r="KQB9" s="9"/>
      <c r="KQC9" s="9"/>
      <c r="KQD9" s="9"/>
      <c r="KQE9" s="9"/>
      <c r="KQF9" s="9"/>
      <c r="KQG9" s="9"/>
      <c r="KQH9" s="9"/>
      <c r="KQI9" s="9"/>
      <c r="KQJ9" s="9"/>
      <c r="KQK9" s="9"/>
      <c r="KQL9" s="9"/>
      <c r="KQM9" s="9"/>
      <c r="KQN9" s="9"/>
      <c r="KQO9" s="9"/>
      <c r="KQP9" s="9"/>
      <c r="KQQ9" s="9"/>
      <c r="KQR9" s="9"/>
      <c r="KQS9" s="9"/>
      <c r="KQT9" s="9"/>
      <c r="KQU9" s="9"/>
      <c r="KQV9" s="9"/>
      <c r="KQW9" s="9"/>
      <c r="KQX9" s="9"/>
      <c r="KQY9" s="9"/>
      <c r="KQZ9" s="9"/>
      <c r="KRA9" s="9"/>
      <c r="KRB9" s="9"/>
      <c r="KRC9" s="9"/>
      <c r="KRD9" s="9"/>
      <c r="KRE9" s="9"/>
      <c r="KRF9" s="9"/>
      <c r="KRG9" s="9"/>
      <c r="KRH9" s="9"/>
      <c r="KRI9" s="9"/>
      <c r="KRJ9" s="9"/>
      <c r="KRK9" s="9"/>
      <c r="KRL9" s="9"/>
      <c r="KRM9" s="9"/>
      <c r="KRN9" s="9"/>
      <c r="KRO9" s="9"/>
      <c r="KRP9" s="9"/>
      <c r="KRQ9" s="9"/>
      <c r="KRR9" s="9"/>
      <c r="KRS9" s="9"/>
      <c r="KRT9" s="9"/>
      <c r="KRU9" s="9"/>
      <c r="KRV9" s="9"/>
      <c r="KRW9" s="9"/>
      <c r="KRX9" s="9"/>
      <c r="KRY9" s="9"/>
      <c r="KRZ9" s="9"/>
      <c r="KSA9" s="9"/>
      <c r="KSB9" s="9"/>
      <c r="KSC9" s="9"/>
      <c r="KSD9" s="9"/>
      <c r="KSE9" s="9"/>
      <c r="KSF9" s="9"/>
      <c r="KSG9" s="9"/>
      <c r="KSH9" s="9"/>
      <c r="KSI9" s="9"/>
      <c r="KSJ9" s="9"/>
      <c r="KSK9" s="9"/>
      <c r="KSL9" s="9"/>
      <c r="KSM9" s="9"/>
      <c r="KSN9" s="9"/>
      <c r="KSO9" s="9"/>
      <c r="KSP9" s="9"/>
      <c r="KSQ9" s="9"/>
      <c r="KSR9" s="9"/>
      <c r="KSS9" s="9"/>
      <c r="KST9" s="9"/>
      <c r="KSU9" s="9"/>
      <c r="KSV9" s="9"/>
      <c r="KSW9" s="9"/>
      <c r="KSX9" s="9"/>
      <c r="KSY9" s="9"/>
      <c r="KSZ9" s="9"/>
      <c r="KTA9" s="9"/>
      <c r="KTB9" s="9"/>
      <c r="KTC9" s="9"/>
      <c r="KTD9" s="9"/>
      <c r="KTE9" s="9"/>
      <c r="KTF9" s="9"/>
      <c r="KTG9" s="9"/>
      <c r="KTH9" s="9"/>
      <c r="KTI9" s="9"/>
      <c r="KTJ9" s="9"/>
      <c r="KTK9" s="9"/>
      <c r="KTL9" s="9"/>
      <c r="KTM9" s="9"/>
      <c r="KTN9" s="9"/>
      <c r="KTO9" s="9"/>
      <c r="KTP9" s="9"/>
      <c r="KTQ9" s="9"/>
      <c r="KTR9" s="9"/>
      <c r="KTS9" s="9"/>
      <c r="KTT9" s="9"/>
      <c r="KTU9" s="9"/>
      <c r="KTV9" s="9"/>
      <c r="KTW9" s="9"/>
      <c r="KTX9" s="9"/>
      <c r="KTY9" s="9"/>
      <c r="KTZ9" s="9"/>
      <c r="KUA9" s="9"/>
      <c r="KUB9" s="9"/>
      <c r="KUC9" s="9"/>
      <c r="KUD9" s="9"/>
      <c r="KUE9" s="9"/>
      <c r="KUF9" s="9"/>
      <c r="KUG9" s="9"/>
      <c r="KUH9" s="9"/>
      <c r="KUI9" s="9"/>
      <c r="KUJ9" s="9"/>
      <c r="KUK9" s="9"/>
      <c r="KUL9" s="9"/>
      <c r="KUM9" s="9"/>
      <c r="KUN9" s="9"/>
      <c r="KUO9" s="9"/>
      <c r="KUP9" s="9"/>
      <c r="KUQ9" s="9"/>
      <c r="KUR9" s="9"/>
      <c r="KUS9" s="9"/>
      <c r="KUT9" s="9"/>
      <c r="KUU9" s="9"/>
      <c r="KUV9" s="9"/>
      <c r="KUW9" s="9"/>
      <c r="KUX9" s="9"/>
      <c r="KUY9" s="9"/>
      <c r="KUZ9" s="9"/>
      <c r="KVA9" s="9"/>
      <c r="KVB9" s="9"/>
      <c r="KVC9" s="9"/>
      <c r="KVD9" s="9"/>
      <c r="KVE9" s="9"/>
      <c r="KVF9" s="9"/>
      <c r="KVG9" s="9"/>
      <c r="KVH9" s="9"/>
      <c r="KVI9" s="9"/>
      <c r="KVJ9" s="9"/>
      <c r="KVK9" s="9"/>
      <c r="KVL9" s="9"/>
      <c r="KVM9" s="9"/>
      <c r="KVN9" s="9"/>
      <c r="KVO9" s="9"/>
      <c r="KVP9" s="9"/>
      <c r="KVQ9" s="9"/>
      <c r="KVR9" s="9"/>
      <c r="KVS9" s="9"/>
      <c r="KVT9" s="9"/>
      <c r="KVU9" s="9"/>
      <c r="KVV9" s="9"/>
      <c r="KVW9" s="9"/>
      <c r="KVX9" s="9"/>
      <c r="KVY9" s="9"/>
      <c r="KVZ9" s="9"/>
      <c r="KWA9" s="9"/>
      <c r="KWB9" s="9"/>
      <c r="KWC9" s="9"/>
      <c r="KWD9" s="9"/>
      <c r="KWE9" s="9"/>
      <c r="KWF9" s="9"/>
      <c r="KWG9" s="9"/>
      <c r="KWH9" s="9"/>
      <c r="KWI9" s="9"/>
      <c r="KWJ9" s="9"/>
      <c r="KWK9" s="9"/>
      <c r="KWL9" s="9"/>
      <c r="KWM9" s="9"/>
      <c r="KWN9" s="9"/>
      <c r="KWO9" s="9"/>
      <c r="KWP9" s="9"/>
      <c r="KWQ9" s="9"/>
      <c r="KWR9" s="9"/>
      <c r="KWS9" s="9"/>
      <c r="KWT9" s="9"/>
      <c r="KWU9" s="9"/>
      <c r="KWV9" s="9"/>
      <c r="KWW9" s="9"/>
      <c r="KWX9" s="9"/>
      <c r="KWY9" s="9"/>
      <c r="KWZ9" s="9"/>
      <c r="KXA9" s="9"/>
      <c r="KXB9" s="9"/>
      <c r="KXC9" s="9"/>
      <c r="KXD9" s="9"/>
      <c r="KXE9" s="9"/>
      <c r="KXF9" s="9"/>
      <c r="KXG9" s="9"/>
      <c r="KXH9" s="9"/>
      <c r="KXI9" s="9"/>
      <c r="KXJ9" s="9"/>
      <c r="KXK9" s="9"/>
      <c r="KXL9" s="9"/>
      <c r="KXM9" s="9"/>
      <c r="KXN9" s="9"/>
      <c r="KXO9" s="9"/>
      <c r="KXP9" s="9"/>
      <c r="KXQ9" s="9"/>
      <c r="KXR9" s="9"/>
      <c r="KXS9" s="9"/>
      <c r="KXT9" s="9"/>
      <c r="KXU9" s="9"/>
      <c r="KXV9" s="9"/>
      <c r="KXW9" s="9"/>
      <c r="KXX9" s="9"/>
      <c r="KXY9" s="9"/>
      <c r="KXZ9" s="9"/>
      <c r="KYA9" s="9"/>
      <c r="KYB9" s="9"/>
      <c r="KYC9" s="9"/>
      <c r="KYD9" s="9"/>
      <c r="KYE9" s="9"/>
      <c r="KYF9" s="9"/>
      <c r="KYG9" s="9"/>
      <c r="KYH9" s="9"/>
      <c r="KYI9" s="9"/>
      <c r="KYJ9" s="9"/>
      <c r="KYK9" s="9"/>
      <c r="KYL9" s="9"/>
      <c r="KYM9" s="9"/>
      <c r="KYN9" s="9"/>
      <c r="KYO9" s="9"/>
      <c r="KYP9" s="9"/>
      <c r="KYQ9" s="9"/>
      <c r="KYR9" s="9"/>
      <c r="KYS9" s="9"/>
      <c r="KYT9" s="9"/>
      <c r="KYU9" s="9"/>
      <c r="KYV9" s="9"/>
      <c r="KYW9" s="9"/>
      <c r="KYX9" s="9"/>
      <c r="KYY9" s="9"/>
      <c r="KYZ9" s="9"/>
      <c r="KZA9" s="9"/>
      <c r="KZB9" s="9"/>
      <c r="KZC9" s="9"/>
      <c r="KZD9" s="9"/>
      <c r="KZE9" s="9"/>
      <c r="KZF9" s="9"/>
      <c r="KZG9" s="9"/>
      <c r="KZH9" s="9"/>
      <c r="KZI9" s="9"/>
      <c r="KZJ9" s="9"/>
      <c r="KZK9" s="9"/>
      <c r="KZL9" s="9"/>
      <c r="KZM9" s="9"/>
      <c r="KZN9" s="9"/>
      <c r="KZO9" s="9"/>
      <c r="KZP9" s="9"/>
      <c r="KZQ9" s="9"/>
      <c r="KZR9" s="9"/>
      <c r="KZS9" s="9"/>
      <c r="KZT9" s="9"/>
      <c r="KZU9" s="9"/>
      <c r="KZV9" s="9"/>
      <c r="KZW9" s="9"/>
      <c r="KZX9" s="9"/>
      <c r="KZY9" s="9"/>
      <c r="KZZ9" s="9"/>
      <c r="LAA9" s="9"/>
      <c r="LAB9" s="9"/>
      <c r="LAC9" s="9"/>
      <c r="LAD9" s="9"/>
      <c r="LAE9" s="9"/>
      <c r="LAF9" s="9"/>
      <c r="LAG9" s="9"/>
      <c r="LAH9" s="9"/>
      <c r="LAI9" s="9"/>
      <c r="LAJ9" s="9"/>
      <c r="LAK9" s="9"/>
      <c r="LAL9" s="9"/>
      <c r="LAM9" s="9"/>
      <c r="LAN9" s="9"/>
      <c r="LAO9" s="9"/>
      <c r="LAP9" s="9"/>
      <c r="LAQ9" s="9"/>
      <c r="LAR9" s="9"/>
      <c r="LAS9" s="9"/>
      <c r="LAT9" s="9"/>
      <c r="LAU9" s="9"/>
      <c r="LAV9" s="9"/>
      <c r="LAW9" s="9"/>
      <c r="LAX9" s="9"/>
      <c r="LAY9" s="9"/>
      <c r="LAZ9" s="9"/>
      <c r="LBA9" s="9"/>
      <c r="LBB9" s="9"/>
      <c r="LBC9" s="9"/>
      <c r="LBD9" s="9"/>
      <c r="LBE9" s="9"/>
      <c r="LBF9" s="9"/>
      <c r="LBG9" s="9"/>
      <c r="LBH9" s="9"/>
      <c r="LBI9" s="9"/>
      <c r="LBJ9" s="9"/>
      <c r="LBK9" s="9"/>
      <c r="LBL9" s="9"/>
      <c r="LBM9" s="9"/>
      <c r="LBN9" s="9"/>
      <c r="LBO9" s="9"/>
      <c r="LBP9" s="9"/>
      <c r="LBQ9" s="9"/>
      <c r="LBR9" s="9"/>
      <c r="LBS9" s="9"/>
      <c r="LBT9" s="9"/>
      <c r="LBU9" s="9"/>
      <c r="LBV9" s="9"/>
      <c r="LBW9" s="9"/>
      <c r="LBX9" s="9"/>
      <c r="LBY9" s="9"/>
      <c r="LBZ9" s="9"/>
      <c r="LCA9" s="9"/>
      <c r="LCB9" s="9"/>
      <c r="LCC9" s="9"/>
      <c r="LCD9" s="9"/>
      <c r="LCE9" s="9"/>
      <c r="LCF9" s="9"/>
      <c r="LCG9" s="9"/>
      <c r="LCH9" s="9"/>
      <c r="LCI9" s="9"/>
      <c r="LCJ9" s="9"/>
      <c r="LCK9" s="9"/>
      <c r="LCL9" s="9"/>
      <c r="LCM9" s="9"/>
      <c r="LCN9" s="9"/>
      <c r="LCO9" s="9"/>
      <c r="LCP9" s="9"/>
      <c r="LCQ9" s="9"/>
      <c r="LCR9" s="9"/>
      <c r="LCS9" s="9"/>
      <c r="LCT9" s="9"/>
      <c r="LCU9" s="9"/>
      <c r="LCV9" s="9"/>
      <c r="LCW9" s="9"/>
      <c r="LCX9" s="9"/>
      <c r="LCY9" s="9"/>
      <c r="LCZ9" s="9"/>
      <c r="LDA9" s="9"/>
      <c r="LDB9" s="9"/>
      <c r="LDC9" s="9"/>
      <c r="LDD9" s="9"/>
      <c r="LDE9" s="9"/>
      <c r="LDF9" s="9"/>
      <c r="LDG9" s="9"/>
      <c r="LDH9" s="9"/>
      <c r="LDI9" s="9"/>
      <c r="LDJ9" s="9"/>
      <c r="LDK9" s="9"/>
      <c r="LDL9" s="9"/>
      <c r="LDM9" s="9"/>
      <c r="LDN9" s="9"/>
      <c r="LDO9" s="9"/>
      <c r="LDP9" s="9"/>
      <c r="LDQ9" s="9"/>
      <c r="LDR9" s="9"/>
      <c r="LDS9" s="9"/>
      <c r="LDT9" s="9"/>
      <c r="LDU9" s="9"/>
      <c r="LDV9" s="9"/>
      <c r="LDW9" s="9"/>
      <c r="LDX9" s="9"/>
      <c r="LDY9" s="9"/>
      <c r="LDZ9" s="9"/>
      <c r="LEA9" s="9"/>
      <c r="LEB9" s="9"/>
      <c r="LEC9" s="9"/>
      <c r="LED9" s="9"/>
      <c r="LEE9" s="9"/>
      <c r="LEF9" s="9"/>
      <c r="LEG9" s="9"/>
      <c r="LEH9" s="9"/>
      <c r="LEI9" s="9"/>
      <c r="LEJ9" s="9"/>
      <c r="LEK9" s="9"/>
      <c r="LEL9" s="9"/>
      <c r="LEM9" s="9"/>
      <c r="LEN9" s="9"/>
      <c r="LEO9" s="9"/>
      <c r="LEP9" s="9"/>
      <c r="LEQ9" s="9"/>
      <c r="LER9" s="9"/>
      <c r="LES9" s="9"/>
      <c r="LET9" s="9"/>
      <c r="LEU9" s="9"/>
      <c r="LEV9" s="9"/>
      <c r="LEW9" s="9"/>
      <c r="LEX9" s="9"/>
      <c r="LEY9" s="9"/>
      <c r="LEZ9" s="9"/>
      <c r="LFA9" s="9"/>
      <c r="LFB9" s="9"/>
      <c r="LFC9" s="9"/>
      <c r="LFD9" s="9"/>
      <c r="LFE9" s="9"/>
      <c r="LFF9" s="9"/>
      <c r="LFG9" s="9"/>
      <c r="LFH9" s="9"/>
      <c r="LFI9" s="9"/>
      <c r="LFJ9" s="9"/>
      <c r="LFK9" s="9"/>
      <c r="LFL9" s="9"/>
      <c r="LFM9" s="9"/>
      <c r="LFN9" s="9"/>
      <c r="LFO9" s="9"/>
      <c r="LFP9" s="9"/>
      <c r="LFQ9" s="9"/>
      <c r="LFR9" s="9"/>
      <c r="LFS9" s="9"/>
      <c r="LFT9" s="9"/>
      <c r="LFU9" s="9"/>
      <c r="LFV9" s="9"/>
      <c r="LFW9" s="9"/>
      <c r="LFX9" s="9"/>
      <c r="LFY9" s="9"/>
      <c r="LFZ9" s="9"/>
      <c r="LGA9" s="9"/>
      <c r="LGB9" s="9"/>
      <c r="LGC9" s="9"/>
      <c r="LGD9" s="9"/>
      <c r="LGE9" s="9"/>
      <c r="LGF9" s="9"/>
      <c r="LGG9" s="9"/>
      <c r="LGH9" s="9"/>
      <c r="LGI9" s="9"/>
      <c r="LGJ9" s="9"/>
      <c r="LGK9" s="9"/>
      <c r="LGL9" s="9"/>
      <c r="LGM9" s="9"/>
      <c r="LGN9" s="9"/>
      <c r="LGO9" s="9"/>
      <c r="LGP9" s="9"/>
      <c r="LGQ9" s="9"/>
      <c r="LGR9" s="9"/>
      <c r="LGS9" s="9"/>
      <c r="LGT9" s="9"/>
      <c r="LGU9" s="9"/>
      <c r="LGV9" s="9"/>
      <c r="LGW9" s="9"/>
      <c r="LGX9" s="9"/>
      <c r="LGY9" s="9"/>
      <c r="LGZ9" s="9"/>
      <c r="LHA9" s="9"/>
      <c r="LHB9" s="9"/>
      <c r="LHC9" s="9"/>
      <c r="LHD9" s="9"/>
      <c r="LHE9" s="9"/>
      <c r="LHF9" s="9"/>
      <c r="LHG9" s="9"/>
      <c r="LHH9" s="9"/>
      <c r="LHI9" s="9"/>
      <c r="LHJ9" s="9"/>
      <c r="LHK9" s="9"/>
      <c r="LHL9" s="9"/>
      <c r="LHM9" s="9"/>
      <c r="LHN9" s="9"/>
      <c r="LHO9" s="9"/>
      <c r="LHP9" s="9"/>
      <c r="LHQ9" s="9"/>
      <c r="LHR9" s="9"/>
      <c r="LHS9" s="9"/>
      <c r="LHT9" s="9"/>
      <c r="LHU9" s="9"/>
      <c r="LHV9" s="9"/>
      <c r="LHW9" s="9"/>
      <c r="LHX9" s="9"/>
      <c r="LHY9" s="9"/>
      <c r="LHZ9" s="9"/>
      <c r="LIA9" s="9"/>
      <c r="LIB9" s="9"/>
      <c r="LIC9" s="9"/>
      <c r="LID9" s="9"/>
      <c r="LIE9" s="9"/>
      <c r="LIF9" s="9"/>
      <c r="LIG9" s="9"/>
      <c r="LIH9" s="9"/>
      <c r="LII9" s="9"/>
      <c r="LIJ9" s="9"/>
      <c r="LIK9" s="9"/>
      <c r="LIL9" s="9"/>
      <c r="LIM9" s="9"/>
      <c r="LIN9" s="9"/>
      <c r="LIO9" s="9"/>
      <c r="LIP9" s="9"/>
      <c r="LIQ9" s="9"/>
      <c r="LIR9" s="9"/>
      <c r="LIS9" s="9"/>
      <c r="LIT9" s="9"/>
      <c r="LIU9" s="9"/>
      <c r="LIV9" s="9"/>
      <c r="LIW9" s="9"/>
      <c r="LIX9" s="9"/>
      <c r="LIY9" s="9"/>
      <c r="LIZ9" s="9"/>
      <c r="LJA9" s="9"/>
      <c r="LJB9" s="9"/>
      <c r="LJC9" s="9"/>
      <c r="LJD9" s="9"/>
      <c r="LJE9" s="9"/>
      <c r="LJF9" s="9"/>
      <c r="LJG9" s="9"/>
      <c r="LJH9" s="9"/>
      <c r="LJI9" s="9"/>
      <c r="LJJ9" s="9"/>
      <c r="LJK9" s="9"/>
      <c r="LJL9" s="9"/>
      <c r="LJM9" s="9"/>
      <c r="LJN9" s="9"/>
      <c r="LJO9" s="9"/>
      <c r="LJP9" s="9"/>
      <c r="LJQ9" s="9"/>
      <c r="LJR9" s="9"/>
      <c r="LJS9" s="9"/>
      <c r="LJT9" s="9"/>
      <c r="LJU9" s="9"/>
      <c r="LJV9" s="9"/>
      <c r="LJW9" s="9"/>
      <c r="LJX9" s="9"/>
      <c r="LJY9" s="9"/>
      <c r="LJZ9" s="9"/>
      <c r="LKA9" s="9"/>
      <c r="LKB9" s="9"/>
      <c r="LKC9" s="9"/>
      <c r="LKD9" s="9"/>
      <c r="LKE9" s="9"/>
      <c r="LKF9" s="9"/>
      <c r="LKG9" s="9"/>
      <c r="LKH9" s="9"/>
      <c r="LKI9" s="9"/>
      <c r="LKJ9" s="9"/>
      <c r="LKK9" s="9"/>
      <c r="LKL9" s="9"/>
      <c r="LKM9" s="9"/>
      <c r="LKN9" s="9"/>
      <c r="LKO9" s="9"/>
      <c r="LKP9" s="9"/>
      <c r="LKQ9" s="9"/>
      <c r="LKR9" s="9"/>
      <c r="LKS9" s="9"/>
      <c r="LKT9" s="9"/>
      <c r="LKU9" s="9"/>
      <c r="LKV9" s="9"/>
      <c r="LKW9" s="9"/>
      <c r="LKX9" s="9"/>
      <c r="LKY9" s="9"/>
      <c r="LKZ9" s="9"/>
      <c r="LLA9" s="9"/>
      <c r="LLB9" s="9"/>
      <c r="LLC9" s="9"/>
      <c r="LLD9" s="9"/>
      <c r="LLE9" s="9"/>
      <c r="LLF9" s="9"/>
      <c r="LLG9" s="9"/>
      <c r="LLH9" s="9"/>
      <c r="LLI9" s="9"/>
      <c r="LLJ9" s="9"/>
      <c r="LLK9" s="9"/>
      <c r="LLL9" s="9"/>
      <c r="LLM9" s="9"/>
      <c r="LLN9" s="9"/>
      <c r="LLO9" s="9"/>
      <c r="LLP9" s="9"/>
      <c r="LLQ9" s="9"/>
      <c r="LLR9" s="9"/>
      <c r="LLS9" s="9"/>
      <c r="LLT9" s="9"/>
      <c r="LLU9" s="9"/>
      <c r="LLV9" s="9"/>
      <c r="LLW9" s="9"/>
      <c r="LLX9" s="9"/>
      <c r="LLY9" s="9"/>
      <c r="LLZ9" s="9"/>
      <c r="LMA9" s="9"/>
      <c r="LMB9" s="9"/>
      <c r="LMC9" s="9"/>
      <c r="LMD9" s="9"/>
      <c r="LME9" s="9"/>
      <c r="LMF9" s="9"/>
      <c r="LMG9" s="9"/>
      <c r="LMH9" s="9"/>
      <c r="LMI9" s="9"/>
      <c r="LMJ9" s="9"/>
      <c r="LMK9" s="9"/>
      <c r="LML9" s="9"/>
      <c r="LMM9" s="9"/>
      <c r="LMN9" s="9"/>
      <c r="LMO9" s="9"/>
      <c r="LMP9" s="9"/>
      <c r="LMQ9" s="9"/>
      <c r="LMR9" s="9"/>
      <c r="LMS9" s="9"/>
      <c r="LMT9" s="9"/>
      <c r="LMU9" s="9"/>
      <c r="LMV9" s="9"/>
      <c r="LMW9" s="9"/>
      <c r="LMX9" s="9"/>
      <c r="LMY9" s="9"/>
      <c r="LMZ9" s="9"/>
      <c r="LNA9" s="9"/>
      <c r="LNB9" s="9"/>
      <c r="LNC9" s="9"/>
      <c r="LND9" s="9"/>
      <c r="LNE9" s="9"/>
      <c r="LNF9" s="9"/>
      <c r="LNG9" s="9"/>
      <c r="LNH9" s="9"/>
      <c r="LNI9" s="9"/>
      <c r="LNJ9" s="9"/>
      <c r="LNK9" s="9"/>
      <c r="LNL9" s="9"/>
      <c r="LNM9" s="9"/>
      <c r="LNN9" s="9"/>
      <c r="LNO9" s="9"/>
      <c r="LNP9" s="9"/>
      <c r="LNQ9" s="9"/>
      <c r="LNR9" s="9"/>
      <c r="LNS9" s="9"/>
      <c r="LNT9" s="9"/>
      <c r="LNU9" s="9"/>
      <c r="LNV9" s="9"/>
      <c r="LNW9" s="9"/>
      <c r="LNX9" s="9"/>
      <c r="LNY9" s="9"/>
      <c r="LNZ9" s="9"/>
      <c r="LOA9" s="9"/>
      <c r="LOB9" s="9"/>
      <c r="LOC9" s="9"/>
      <c r="LOD9" s="9"/>
      <c r="LOE9" s="9"/>
      <c r="LOF9" s="9"/>
      <c r="LOG9" s="9"/>
      <c r="LOH9" s="9"/>
      <c r="LOI9" s="9"/>
      <c r="LOJ9" s="9"/>
      <c r="LOK9" s="9"/>
      <c r="LOL9" s="9"/>
      <c r="LOM9" s="9"/>
      <c r="LON9" s="9"/>
      <c r="LOO9" s="9"/>
      <c r="LOP9" s="9"/>
      <c r="LOQ9" s="9"/>
      <c r="LOR9" s="9"/>
      <c r="LOS9" s="9"/>
      <c r="LOT9" s="9"/>
      <c r="LOU9" s="9"/>
      <c r="LOV9" s="9"/>
      <c r="LOW9" s="9"/>
      <c r="LOX9" s="9"/>
      <c r="LOY9" s="9"/>
      <c r="LOZ9" s="9"/>
      <c r="LPA9" s="9"/>
      <c r="LPB9" s="9"/>
      <c r="LPC9" s="9"/>
      <c r="LPD9" s="9"/>
      <c r="LPE9" s="9"/>
      <c r="LPF9" s="9"/>
      <c r="LPG9" s="9"/>
      <c r="LPH9" s="9"/>
      <c r="LPI9" s="9"/>
      <c r="LPJ9" s="9"/>
      <c r="LPK9" s="9"/>
      <c r="LPL9" s="9"/>
      <c r="LPM9" s="9"/>
      <c r="LPN9" s="9"/>
      <c r="LPO9" s="9"/>
      <c r="LPP9" s="9"/>
      <c r="LPQ9" s="9"/>
      <c r="LPR9" s="9"/>
      <c r="LPS9" s="9"/>
      <c r="LPT9" s="9"/>
      <c r="LPU9" s="9"/>
      <c r="LPV9" s="9"/>
      <c r="LPW9" s="9"/>
      <c r="LPX9" s="9"/>
      <c r="LPY9" s="9"/>
      <c r="LPZ9" s="9"/>
      <c r="LQA9" s="9"/>
      <c r="LQB9" s="9"/>
      <c r="LQC9" s="9"/>
      <c r="LQD9" s="9"/>
      <c r="LQE9" s="9"/>
      <c r="LQF9" s="9"/>
      <c r="LQG9" s="9"/>
      <c r="LQH9" s="9"/>
      <c r="LQI9" s="9"/>
      <c r="LQJ9" s="9"/>
      <c r="LQK9" s="9"/>
      <c r="LQL9" s="9"/>
      <c r="LQM9" s="9"/>
      <c r="LQN9" s="9"/>
      <c r="LQO9" s="9"/>
      <c r="LQP9" s="9"/>
      <c r="LQQ9" s="9"/>
      <c r="LQR9" s="9"/>
      <c r="LQS9" s="9"/>
      <c r="LQT9" s="9"/>
      <c r="LQU9" s="9"/>
      <c r="LQV9" s="9"/>
      <c r="LQW9" s="9"/>
      <c r="LQX9" s="9"/>
      <c r="LQY9" s="9"/>
      <c r="LQZ9" s="9"/>
      <c r="LRA9" s="9"/>
      <c r="LRB9" s="9"/>
      <c r="LRC9" s="9"/>
      <c r="LRD9" s="9"/>
      <c r="LRE9" s="9"/>
      <c r="LRF9" s="9"/>
      <c r="LRG9" s="9"/>
      <c r="LRH9" s="9"/>
      <c r="LRI9" s="9"/>
      <c r="LRJ9" s="9"/>
      <c r="LRK9" s="9"/>
      <c r="LRL9" s="9"/>
      <c r="LRM9" s="9"/>
      <c r="LRN9" s="9"/>
      <c r="LRO9" s="9"/>
      <c r="LRP9" s="9"/>
      <c r="LRQ9" s="9"/>
      <c r="LRR9" s="9"/>
      <c r="LRS9" s="9"/>
      <c r="LRT9" s="9"/>
      <c r="LRU9" s="9"/>
      <c r="LRV9" s="9"/>
      <c r="LRW9" s="9"/>
      <c r="LRX9" s="9"/>
      <c r="LRY9" s="9"/>
      <c r="LRZ9" s="9"/>
      <c r="LSA9" s="9"/>
      <c r="LSB9" s="9"/>
      <c r="LSC9" s="9"/>
      <c r="LSD9" s="9"/>
      <c r="LSE9" s="9"/>
      <c r="LSF9" s="9"/>
      <c r="LSG9" s="9"/>
      <c r="LSH9" s="9"/>
      <c r="LSI9" s="9"/>
      <c r="LSJ9" s="9"/>
      <c r="LSK9" s="9"/>
      <c r="LSL9" s="9"/>
      <c r="LSM9" s="9"/>
      <c r="LSN9" s="9"/>
      <c r="LSO9" s="9"/>
      <c r="LSP9" s="9"/>
      <c r="LSQ9" s="9"/>
      <c r="LSR9" s="9"/>
      <c r="LSS9" s="9"/>
      <c r="LST9" s="9"/>
      <c r="LSU9" s="9"/>
      <c r="LSV9" s="9"/>
      <c r="LSW9" s="9"/>
      <c r="LSX9" s="9"/>
      <c r="LSY9" s="9"/>
      <c r="LSZ9" s="9"/>
      <c r="LTA9" s="9"/>
      <c r="LTB9" s="9"/>
      <c r="LTC9" s="9"/>
      <c r="LTD9" s="9"/>
      <c r="LTE9" s="9"/>
      <c r="LTF9" s="9"/>
      <c r="LTG9" s="9"/>
      <c r="LTH9" s="9"/>
      <c r="LTI9" s="9"/>
      <c r="LTJ9" s="9"/>
      <c r="LTK9" s="9"/>
      <c r="LTL9" s="9"/>
      <c r="LTM9" s="9"/>
      <c r="LTN9" s="9"/>
      <c r="LTO9" s="9"/>
      <c r="LTP9" s="9"/>
      <c r="LTQ9" s="9"/>
      <c r="LTR9" s="9"/>
      <c r="LTS9" s="9"/>
      <c r="LTT9" s="9"/>
      <c r="LTU9" s="9"/>
      <c r="LTV9" s="9"/>
      <c r="LTW9" s="9"/>
      <c r="LTX9" s="9"/>
      <c r="LTY9" s="9"/>
      <c r="LTZ9" s="9"/>
      <c r="LUA9" s="9"/>
      <c r="LUB9" s="9"/>
      <c r="LUC9" s="9"/>
      <c r="LUD9" s="9"/>
      <c r="LUE9" s="9"/>
      <c r="LUF9" s="9"/>
      <c r="LUG9" s="9"/>
      <c r="LUH9" s="9"/>
      <c r="LUI9" s="9"/>
      <c r="LUJ9" s="9"/>
      <c r="LUK9" s="9"/>
      <c r="LUL9" s="9"/>
      <c r="LUM9" s="9"/>
      <c r="LUN9" s="9"/>
      <c r="LUO9" s="9"/>
      <c r="LUP9" s="9"/>
      <c r="LUQ9" s="9"/>
      <c r="LUR9" s="9"/>
      <c r="LUS9" s="9"/>
      <c r="LUT9" s="9"/>
      <c r="LUU9" s="9"/>
      <c r="LUV9" s="9"/>
      <c r="LUW9" s="9"/>
      <c r="LUX9" s="9"/>
      <c r="LUY9" s="9"/>
      <c r="LUZ9" s="9"/>
      <c r="LVA9" s="9"/>
      <c r="LVB9" s="9"/>
      <c r="LVC9" s="9"/>
      <c r="LVD9" s="9"/>
      <c r="LVE9" s="9"/>
      <c r="LVF9" s="9"/>
      <c r="LVG9" s="9"/>
      <c r="LVH9" s="9"/>
      <c r="LVI9" s="9"/>
      <c r="LVJ9" s="9"/>
      <c r="LVK9" s="9"/>
      <c r="LVL9" s="9"/>
      <c r="LVM9" s="9"/>
      <c r="LVN9" s="9"/>
      <c r="LVO9" s="9"/>
      <c r="LVP9" s="9"/>
      <c r="LVQ9" s="9"/>
      <c r="LVR9" s="9"/>
      <c r="LVS9" s="9"/>
      <c r="LVT9" s="9"/>
      <c r="LVU9" s="9"/>
      <c r="LVV9" s="9"/>
      <c r="LVW9" s="9"/>
      <c r="LVX9" s="9"/>
      <c r="LVY9" s="9"/>
      <c r="LVZ9" s="9"/>
      <c r="LWA9" s="9"/>
      <c r="LWB9" s="9"/>
      <c r="LWC9" s="9"/>
      <c r="LWD9" s="9"/>
      <c r="LWE9" s="9"/>
      <c r="LWF9" s="9"/>
      <c r="LWG9" s="9"/>
      <c r="LWH9" s="9"/>
      <c r="LWI9" s="9"/>
      <c r="LWJ9" s="9"/>
      <c r="LWK9" s="9"/>
      <c r="LWL9" s="9"/>
      <c r="LWM9" s="9"/>
      <c r="LWN9" s="9"/>
      <c r="LWO9" s="9"/>
      <c r="LWP9" s="9"/>
      <c r="LWQ9" s="9"/>
      <c r="LWR9" s="9"/>
      <c r="LWS9" s="9"/>
      <c r="LWT9" s="9"/>
      <c r="LWU9" s="9"/>
      <c r="LWV9" s="9"/>
      <c r="LWW9" s="9"/>
      <c r="LWX9" s="9"/>
      <c r="LWY9" s="9"/>
      <c r="LWZ9" s="9"/>
      <c r="LXA9" s="9"/>
      <c r="LXB9" s="9"/>
      <c r="LXC9" s="9"/>
      <c r="LXD9" s="9"/>
      <c r="LXE9" s="9"/>
      <c r="LXF9" s="9"/>
      <c r="LXG9" s="9"/>
      <c r="LXH9" s="9"/>
      <c r="LXI9" s="9"/>
      <c r="LXJ9" s="9"/>
      <c r="LXK9" s="9"/>
      <c r="LXL9" s="9"/>
      <c r="LXM9" s="9"/>
      <c r="LXN9" s="9"/>
      <c r="LXO9" s="9"/>
      <c r="LXP9" s="9"/>
      <c r="LXQ9" s="9"/>
      <c r="LXR9" s="9"/>
      <c r="LXS9" s="9"/>
      <c r="LXT9" s="9"/>
      <c r="LXU9" s="9"/>
      <c r="LXV9" s="9"/>
      <c r="LXW9" s="9"/>
      <c r="LXX9" s="9"/>
      <c r="LXY9" s="9"/>
      <c r="LXZ9" s="9"/>
      <c r="LYA9" s="9"/>
      <c r="LYB9" s="9"/>
      <c r="LYC9" s="9"/>
      <c r="LYD9" s="9"/>
      <c r="LYE9" s="9"/>
      <c r="LYF9" s="9"/>
      <c r="LYG9" s="9"/>
      <c r="LYH9" s="9"/>
      <c r="LYI9" s="9"/>
      <c r="LYJ9" s="9"/>
      <c r="LYK9" s="9"/>
      <c r="LYL9" s="9"/>
      <c r="LYM9" s="9"/>
      <c r="LYN9" s="9"/>
      <c r="LYO9" s="9"/>
      <c r="LYP9" s="9"/>
      <c r="LYQ9" s="9"/>
      <c r="LYR9" s="9"/>
      <c r="LYS9" s="9"/>
      <c r="LYT9" s="9"/>
      <c r="LYU9" s="9"/>
      <c r="LYV9" s="9"/>
      <c r="LYW9" s="9"/>
      <c r="LYX9" s="9"/>
      <c r="LYY9" s="9"/>
      <c r="LYZ9" s="9"/>
      <c r="LZA9" s="9"/>
      <c r="LZB9" s="9"/>
      <c r="LZC9" s="9"/>
      <c r="LZD9" s="9"/>
      <c r="LZE9" s="9"/>
      <c r="LZF9" s="9"/>
      <c r="LZG9" s="9"/>
      <c r="LZH9" s="9"/>
      <c r="LZI9" s="9"/>
      <c r="LZJ9" s="9"/>
      <c r="LZK9" s="9"/>
      <c r="LZL9" s="9"/>
      <c r="LZM9" s="9"/>
      <c r="LZN9" s="9"/>
      <c r="LZO9" s="9"/>
      <c r="LZP9" s="9"/>
      <c r="LZQ9" s="9"/>
      <c r="LZR9" s="9"/>
      <c r="LZS9" s="9"/>
      <c r="LZT9" s="9"/>
      <c r="LZU9" s="9"/>
      <c r="LZV9" s="9"/>
      <c r="LZW9" s="9"/>
      <c r="LZX9" s="9"/>
      <c r="LZY9" s="9"/>
      <c r="LZZ9" s="9"/>
      <c r="MAA9" s="9"/>
      <c r="MAB9" s="9"/>
      <c r="MAC9" s="9"/>
      <c r="MAD9" s="9"/>
      <c r="MAE9" s="9"/>
      <c r="MAF9" s="9"/>
      <c r="MAG9" s="9"/>
      <c r="MAH9" s="9"/>
      <c r="MAI9" s="9"/>
      <c r="MAJ9" s="9"/>
      <c r="MAK9" s="9"/>
      <c r="MAL9" s="9"/>
      <c r="MAM9" s="9"/>
      <c r="MAN9" s="9"/>
      <c r="MAO9" s="9"/>
      <c r="MAP9" s="9"/>
      <c r="MAQ9" s="9"/>
      <c r="MAR9" s="9"/>
      <c r="MAS9" s="9"/>
      <c r="MAT9" s="9"/>
      <c r="MAU9" s="9"/>
      <c r="MAV9" s="9"/>
      <c r="MAW9" s="9"/>
      <c r="MAX9" s="9"/>
      <c r="MAY9" s="9"/>
      <c r="MAZ9" s="9"/>
      <c r="MBA9" s="9"/>
      <c r="MBB9" s="9"/>
      <c r="MBC9" s="9"/>
      <c r="MBD9" s="9"/>
      <c r="MBE9" s="9"/>
      <c r="MBF9" s="9"/>
      <c r="MBG9" s="9"/>
      <c r="MBH9" s="9"/>
      <c r="MBI9" s="9"/>
      <c r="MBJ9" s="9"/>
      <c r="MBK9" s="9"/>
      <c r="MBL9" s="9"/>
      <c r="MBM9" s="9"/>
      <c r="MBN9" s="9"/>
      <c r="MBO9" s="9"/>
      <c r="MBP9" s="9"/>
      <c r="MBQ9" s="9"/>
      <c r="MBR9" s="9"/>
      <c r="MBS9" s="9"/>
      <c r="MBT9" s="9"/>
      <c r="MBU9" s="9"/>
      <c r="MBV9" s="9"/>
      <c r="MBW9" s="9"/>
      <c r="MBX9" s="9"/>
      <c r="MBY9" s="9"/>
      <c r="MBZ9" s="9"/>
      <c r="MCA9" s="9"/>
      <c r="MCB9" s="9"/>
      <c r="MCC9" s="9"/>
      <c r="MCD9" s="9"/>
      <c r="MCE9" s="9"/>
      <c r="MCF9" s="9"/>
      <c r="MCG9" s="9"/>
      <c r="MCH9" s="9"/>
      <c r="MCI9" s="9"/>
      <c r="MCJ9" s="9"/>
      <c r="MCK9" s="9"/>
      <c r="MCL9" s="9"/>
      <c r="MCM9" s="9"/>
      <c r="MCN9" s="9"/>
      <c r="MCO9" s="9"/>
      <c r="MCP9" s="9"/>
      <c r="MCQ9" s="9"/>
      <c r="MCR9" s="9"/>
      <c r="MCS9" s="9"/>
      <c r="MCT9" s="9"/>
      <c r="MCU9" s="9"/>
      <c r="MCV9" s="9"/>
      <c r="MCW9" s="9"/>
      <c r="MCX9" s="9"/>
      <c r="MCY9" s="9"/>
      <c r="MCZ9" s="9"/>
      <c r="MDA9" s="9"/>
      <c r="MDB9" s="9"/>
      <c r="MDC9" s="9"/>
      <c r="MDD9" s="9"/>
      <c r="MDE9" s="9"/>
      <c r="MDF9" s="9"/>
      <c r="MDG9" s="9"/>
      <c r="MDH9" s="9"/>
      <c r="MDI9" s="9"/>
      <c r="MDJ9" s="9"/>
      <c r="MDK9" s="9"/>
      <c r="MDL9" s="9"/>
      <c r="MDM9" s="9"/>
      <c r="MDN9" s="9"/>
      <c r="MDO9" s="9"/>
      <c r="MDP9" s="9"/>
      <c r="MDQ9" s="9"/>
      <c r="MDR9" s="9"/>
      <c r="MDS9" s="9"/>
      <c r="MDT9" s="9"/>
      <c r="MDU9" s="9"/>
      <c r="MDV9" s="9"/>
      <c r="MDW9" s="9"/>
      <c r="MDX9" s="9"/>
      <c r="MDY9" s="9"/>
      <c r="MDZ9" s="9"/>
      <c r="MEA9" s="9"/>
      <c r="MEB9" s="9"/>
      <c r="MEC9" s="9"/>
      <c r="MED9" s="9"/>
      <c r="MEE9" s="9"/>
      <c r="MEF9" s="9"/>
      <c r="MEG9" s="9"/>
      <c r="MEH9" s="9"/>
      <c r="MEI9" s="9"/>
      <c r="MEJ9" s="9"/>
      <c r="MEK9" s="9"/>
      <c r="MEL9" s="9"/>
      <c r="MEM9" s="9"/>
      <c r="MEN9" s="9"/>
      <c r="MEO9" s="9"/>
      <c r="MEP9" s="9"/>
      <c r="MEQ9" s="9"/>
      <c r="MER9" s="9"/>
      <c r="MES9" s="9"/>
      <c r="MET9" s="9"/>
      <c r="MEU9" s="9"/>
      <c r="MEV9" s="9"/>
      <c r="MEW9" s="9"/>
      <c r="MEX9" s="9"/>
      <c r="MEY9" s="9"/>
      <c r="MEZ9" s="9"/>
      <c r="MFA9" s="9"/>
      <c r="MFB9" s="9"/>
      <c r="MFC9" s="9"/>
      <c r="MFD9" s="9"/>
      <c r="MFE9" s="9"/>
      <c r="MFF9" s="9"/>
      <c r="MFG9" s="9"/>
      <c r="MFH9" s="9"/>
      <c r="MFI9" s="9"/>
      <c r="MFJ9" s="9"/>
      <c r="MFK9" s="9"/>
      <c r="MFL9" s="9"/>
      <c r="MFM9" s="9"/>
      <c r="MFN9" s="9"/>
      <c r="MFO9" s="9"/>
      <c r="MFP9" s="9"/>
      <c r="MFQ9" s="9"/>
      <c r="MFR9" s="9"/>
      <c r="MFS9" s="9"/>
      <c r="MFT9" s="9"/>
      <c r="MFU9" s="9"/>
      <c r="MFV9" s="9"/>
      <c r="MFW9" s="9"/>
      <c r="MFX9" s="9"/>
      <c r="MFY9" s="9"/>
      <c r="MFZ9" s="9"/>
      <c r="MGA9" s="9"/>
      <c r="MGB9" s="9"/>
      <c r="MGC9" s="9"/>
      <c r="MGD9" s="9"/>
      <c r="MGE9" s="9"/>
      <c r="MGF9" s="9"/>
      <c r="MGG9" s="9"/>
      <c r="MGH9" s="9"/>
      <c r="MGI9" s="9"/>
      <c r="MGJ9" s="9"/>
      <c r="MGK9" s="9"/>
      <c r="MGL9" s="9"/>
      <c r="MGM9" s="9"/>
      <c r="MGN9" s="9"/>
      <c r="MGO9" s="9"/>
      <c r="MGP9" s="9"/>
      <c r="MGQ9" s="9"/>
      <c r="MGR9" s="9"/>
      <c r="MGS9" s="9"/>
      <c r="MGT9" s="9"/>
      <c r="MGU9" s="9"/>
      <c r="MGV9" s="9"/>
      <c r="MGW9" s="9"/>
      <c r="MGX9" s="9"/>
      <c r="MGY9" s="9"/>
      <c r="MGZ9" s="9"/>
      <c r="MHA9" s="9"/>
      <c r="MHB9" s="9"/>
      <c r="MHC9" s="9"/>
      <c r="MHD9" s="9"/>
      <c r="MHE9" s="9"/>
      <c r="MHF9" s="9"/>
      <c r="MHG9" s="9"/>
      <c r="MHH9" s="9"/>
      <c r="MHI9" s="9"/>
      <c r="MHJ9" s="9"/>
      <c r="MHK9" s="9"/>
      <c r="MHL9" s="9"/>
      <c r="MHM9" s="9"/>
      <c r="MHN9" s="9"/>
      <c r="MHO9" s="9"/>
      <c r="MHP9" s="9"/>
      <c r="MHQ9" s="9"/>
      <c r="MHR9" s="9"/>
      <c r="MHS9" s="9"/>
      <c r="MHT9" s="9"/>
      <c r="MHU9" s="9"/>
      <c r="MHV9" s="9"/>
      <c r="MHW9" s="9"/>
      <c r="MHX9" s="9"/>
      <c r="MHY9" s="9"/>
      <c r="MHZ9" s="9"/>
      <c r="MIA9" s="9"/>
      <c r="MIB9" s="9"/>
      <c r="MIC9" s="9"/>
      <c r="MID9" s="9"/>
      <c r="MIE9" s="9"/>
      <c r="MIF9" s="9"/>
      <c r="MIG9" s="9"/>
      <c r="MIH9" s="9"/>
      <c r="MII9" s="9"/>
      <c r="MIJ9" s="9"/>
      <c r="MIK9" s="9"/>
      <c r="MIL9" s="9"/>
      <c r="MIM9" s="9"/>
      <c r="MIN9" s="9"/>
      <c r="MIO9" s="9"/>
      <c r="MIP9" s="9"/>
      <c r="MIQ9" s="9"/>
      <c r="MIR9" s="9"/>
      <c r="MIS9" s="9"/>
      <c r="MIT9" s="9"/>
      <c r="MIU9" s="9"/>
      <c r="MIV9" s="9"/>
      <c r="MIW9" s="9"/>
      <c r="MIX9" s="9"/>
      <c r="MIY9" s="9"/>
      <c r="MIZ9" s="9"/>
      <c r="MJA9" s="9"/>
      <c r="MJB9" s="9"/>
      <c r="MJC9" s="9"/>
      <c r="MJD9" s="9"/>
      <c r="MJE9" s="9"/>
      <c r="MJF9" s="9"/>
      <c r="MJG9" s="9"/>
      <c r="MJH9" s="9"/>
      <c r="MJI9" s="9"/>
      <c r="MJJ9" s="9"/>
      <c r="MJK9" s="9"/>
      <c r="MJL9" s="9"/>
      <c r="MJM9" s="9"/>
      <c r="MJN9" s="9"/>
      <c r="MJO9" s="9"/>
      <c r="MJP9" s="9"/>
      <c r="MJQ9" s="9"/>
      <c r="MJR9" s="9"/>
      <c r="MJS9" s="9"/>
      <c r="MJT9" s="9"/>
      <c r="MJU9" s="9"/>
      <c r="MJV9" s="9"/>
      <c r="MJW9" s="9"/>
      <c r="MJX9" s="9"/>
      <c r="MJY9" s="9"/>
      <c r="MJZ9" s="9"/>
      <c r="MKA9" s="9"/>
      <c r="MKB9" s="9"/>
      <c r="MKC9" s="9"/>
      <c r="MKD9" s="9"/>
      <c r="MKE9" s="9"/>
      <c r="MKF9" s="9"/>
      <c r="MKG9" s="9"/>
      <c r="MKH9" s="9"/>
      <c r="MKI9" s="9"/>
      <c r="MKJ9" s="9"/>
      <c r="MKK9" s="9"/>
      <c r="MKL9" s="9"/>
      <c r="MKM9" s="9"/>
      <c r="MKN9" s="9"/>
      <c r="MKO9" s="9"/>
      <c r="MKP9" s="9"/>
      <c r="MKQ9" s="9"/>
      <c r="MKR9" s="9"/>
      <c r="MKS9" s="9"/>
      <c r="MKT9" s="9"/>
      <c r="MKU9" s="9"/>
      <c r="MKV9" s="9"/>
      <c r="MKW9" s="9"/>
      <c r="MKX9" s="9"/>
      <c r="MKY9" s="9"/>
      <c r="MKZ9" s="9"/>
      <c r="MLA9" s="9"/>
      <c r="MLB9" s="9"/>
      <c r="MLC9" s="9"/>
      <c r="MLD9" s="9"/>
      <c r="MLE9" s="9"/>
      <c r="MLF9" s="9"/>
      <c r="MLG9" s="9"/>
      <c r="MLH9" s="9"/>
      <c r="MLI9" s="9"/>
      <c r="MLJ9" s="9"/>
      <c r="MLK9" s="9"/>
      <c r="MLL9" s="9"/>
      <c r="MLM9" s="9"/>
      <c r="MLN9" s="9"/>
      <c r="MLO9" s="9"/>
      <c r="MLP9" s="9"/>
      <c r="MLQ9" s="9"/>
      <c r="MLR9" s="9"/>
      <c r="MLS9" s="9"/>
      <c r="MLT9" s="9"/>
      <c r="MLU9" s="9"/>
      <c r="MLV9" s="9"/>
      <c r="MLW9" s="9"/>
      <c r="MLX9" s="9"/>
      <c r="MLY9" s="9"/>
      <c r="MLZ9" s="9"/>
      <c r="MMA9" s="9"/>
      <c r="MMB9" s="9"/>
      <c r="MMC9" s="9"/>
      <c r="MMD9" s="9"/>
      <c r="MME9" s="9"/>
      <c r="MMF9" s="9"/>
      <c r="MMG9" s="9"/>
      <c r="MMH9" s="9"/>
      <c r="MMI9" s="9"/>
      <c r="MMJ9" s="9"/>
      <c r="MMK9" s="9"/>
      <c r="MML9" s="9"/>
      <c r="MMM9" s="9"/>
      <c r="MMN9" s="9"/>
      <c r="MMO9" s="9"/>
      <c r="MMP9" s="9"/>
      <c r="MMQ9" s="9"/>
      <c r="MMR9" s="9"/>
      <c r="MMS9" s="9"/>
      <c r="MMT9" s="9"/>
      <c r="MMU9" s="9"/>
      <c r="MMV9" s="9"/>
      <c r="MMW9" s="9"/>
      <c r="MMX9" s="9"/>
      <c r="MMY9" s="9"/>
      <c r="MMZ9" s="9"/>
      <c r="MNA9" s="9"/>
      <c r="MNB9" s="9"/>
      <c r="MNC9" s="9"/>
      <c r="MND9" s="9"/>
      <c r="MNE9" s="9"/>
      <c r="MNF9" s="9"/>
      <c r="MNG9" s="9"/>
      <c r="MNH9" s="9"/>
      <c r="MNI9" s="9"/>
      <c r="MNJ9" s="9"/>
      <c r="MNK9" s="9"/>
      <c r="MNL9" s="9"/>
      <c r="MNM9" s="9"/>
      <c r="MNN9" s="9"/>
      <c r="MNO9" s="9"/>
      <c r="MNP9" s="9"/>
      <c r="MNQ9" s="9"/>
      <c r="MNR9" s="9"/>
      <c r="MNS9" s="9"/>
      <c r="MNT9" s="9"/>
      <c r="MNU9" s="9"/>
      <c r="MNV9" s="9"/>
      <c r="MNW9" s="9"/>
      <c r="MNX9" s="9"/>
      <c r="MNY9" s="9"/>
      <c r="MNZ9" s="9"/>
      <c r="MOA9" s="9"/>
      <c r="MOB9" s="9"/>
      <c r="MOC9" s="9"/>
      <c r="MOD9" s="9"/>
      <c r="MOE9" s="9"/>
      <c r="MOF9" s="9"/>
      <c r="MOG9" s="9"/>
      <c r="MOH9" s="9"/>
      <c r="MOI9" s="9"/>
      <c r="MOJ9" s="9"/>
      <c r="MOK9" s="9"/>
      <c r="MOL9" s="9"/>
      <c r="MOM9" s="9"/>
      <c r="MON9" s="9"/>
      <c r="MOO9" s="9"/>
      <c r="MOP9" s="9"/>
      <c r="MOQ9" s="9"/>
      <c r="MOR9" s="9"/>
      <c r="MOS9" s="9"/>
      <c r="MOT9" s="9"/>
      <c r="MOU9" s="9"/>
      <c r="MOV9" s="9"/>
      <c r="MOW9" s="9"/>
      <c r="MOX9" s="9"/>
      <c r="MOY9" s="9"/>
      <c r="MOZ9" s="9"/>
      <c r="MPA9" s="9"/>
      <c r="MPB9" s="9"/>
      <c r="MPC9" s="9"/>
      <c r="MPD9" s="9"/>
      <c r="MPE9" s="9"/>
      <c r="MPF9" s="9"/>
      <c r="MPG9" s="9"/>
      <c r="MPH9" s="9"/>
      <c r="MPI9" s="9"/>
      <c r="MPJ9" s="9"/>
      <c r="MPK9" s="9"/>
      <c r="MPL9" s="9"/>
      <c r="MPM9" s="9"/>
      <c r="MPN9" s="9"/>
      <c r="MPO9" s="9"/>
      <c r="MPP9" s="9"/>
      <c r="MPQ9" s="9"/>
      <c r="MPR9" s="9"/>
      <c r="MPS9" s="9"/>
      <c r="MPT9" s="9"/>
      <c r="MPU9" s="9"/>
      <c r="MPV9" s="9"/>
      <c r="MPW9" s="9"/>
      <c r="MPX9" s="9"/>
      <c r="MPY9" s="9"/>
      <c r="MPZ9" s="9"/>
      <c r="MQA9" s="9"/>
      <c r="MQB9" s="9"/>
      <c r="MQC9" s="9"/>
      <c r="MQD9" s="9"/>
      <c r="MQE9" s="9"/>
      <c r="MQF9" s="9"/>
      <c r="MQG9" s="9"/>
      <c r="MQH9" s="9"/>
      <c r="MQI9" s="9"/>
      <c r="MQJ9" s="9"/>
      <c r="MQK9" s="9"/>
      <c r="MQL9" s="9"/>
      <c r="MQM9" s="9"/>
      <c r="MQN9" s="9"/>
      <c r="MQO9" s="9"/>
      <c r="MQP9" s="9"/>
      <c r="MQQ9" s="9"/>
      <c r="MQR9" s="9"/>
      <c r="MQS9" s="9"/>
      <c r="MQT9" s="9"/>
      <c r="MQU9" s="9"/>
      <c r="MQV9" s="9"/>
      <c r="MQW9" s="9"/>
      <c r="MQX9" s="9"/>
      <c r="MQY9" s="9"/>
      <c r="MQZ9" s="9"/>
      <c r="MRA9" s="9"/>
      <c r="MRB9" s="9"/>
      <c r="MRC9" s="9"/>
      <c r="MRD9" s="9"/>
      <c r="MRE9" s="9"/>
      <c r="MRF9" s="9"/>
      <c r="MRG9" s="9"/>
      <c r="MRH9" s="9"/>
      <c r="MRI9" s="9"/>
      <c r="MRJ9" s="9"/>
      <c r="MRK9" s="9"/>
      <c r="MRL9" s="9"/>
      <c r="MRM9" s="9"/>
      <c r="MRN9" s="9"/>
      <c r="MRO9" s="9"/>
      <c r="MRP9" s="9"/>
      <c r="MRQ9" s="9"/>
      <c r="MRR9" s="9"/>
      <c r="MRS9" s="9"/>
      <c r="MRT9" s="9"/>
      <c r="MRU9" s="9"/>
      <c r="MRV9" s="9"/>
      <c r="MRW9" s="9"/>
      <c r="MRX9" s="9"/>
      <c r="MRY9" s="9"/>
      <c r="MRZ9" s="9"/>
      <c r="MSA9" s="9"/>
      <c r="MSB9" s="9"/>
      <c r="MSC9" s="9"/>
      <c r="MSD9" s="9"/>
      <c r="MSE9" s="9"/>
      <c r="MSF9" s="9"/>
      <c r="MSG9" s="9"/>
      <c r="MSH9" s="9"/>
      <c r="MSI9" s="9"/>
      <c r="MSJ9" s="9"/>
      <c r="MSK9" s="9"/>
      <c r="MSL9" s="9"/>
      <c r="MSM9" s="9"/>
      <c r="MSN9" s="9"/>
      <c r="MSO9" s="9"/>
      <c r="MSP9" s="9"/>
      <c r="MSQ9" s="9"/>
      <c r="MSR9" s="9"/>
      <c r="MSS9" s="9"/>
      <c r="MST9" s="9"/>
      <c r="MSU9" s="9"/>
      <c r="MSV9" s="9"/>
      <c r="MSW9" s="9"/>
      <c r="MSX9" s="9"/>
      <c r="MSY9" s="9"/>
      <c r="MSZ9" s="9"/>
      <c r="MTA9" s="9"/>
      <c r="MTB9" s="9"/>
      <c r="MTC9" s="9"/>
      <c r="MTD9" s="9"/>
      <c r="MTE9" s="9"/>
      <c r="MTF9" s="9"/>
      <c r="MTG9" s="9"/>
      <c r="MTH9" s="9"/>
      <c r="MTI9" s="9"/>
      <c r="MTJ9" s="9"/>
      <c r="MTK9" s="9"/>
      <c r="MTL9" s="9"/>
      <c r="MTM9" s="9"/>
      <c r="MTN9" s="9"/>
      <c r="MTO9" s="9"/>
      <c r="MTP9" s="9"/>
      <c r="MTQ9" s="9"/>
      <c r="MTR9" s="9"/>
      <c r="MTS9" s="9"/>
      <c r="MTT9" s="9"/>
      <c r="MTU9" s="9"/>
      <c r="MTV9" s="9"/>
      <c r="MTW9" s="9"/>
      <c r="MTX9" s="9"/>
      <c r="MTY9" s="9"/>
      <c r="MTZ9" s="9"/>
      <c r="MUA9" s="9"/>
      <c r="MUB9" s="9"/>
      <c r="MUC9" s="9"/>
      <c r="MUD9" s="9"/>
      <c r="MUE9" s="9"/>
      <c r="MUF9" s="9"/>
      <c r="MUG9" s="9"/>
      <c r="MUH9" s="9"/>
      <c r="MUI9" s="9"/>
      <c r="MUJ9" s="9"/>
      <c r="MUK9" s="9"/>
      <c r="MUL9" s="9"/>
      <c r="MUM9" s="9"/>
      <c r="MUN9" s="9"/>
      <c r="MUO9" s="9"/>
      <c r="MUP9" s="9"/>
      <c r="MUQ9" s="9"/>
      <c r="MUR9" s="9"/>
      <c r="MUS9" s="9"/>
      <c r="MUT9" s="9"/>
      <c r="MUU9" s="9"/>
      <c r="MUV9" s="9"/>
      <c r="MUW9" s="9"/>
      <c r="MUX9" s="9"/>
      <c r="MUY9" s="9"/>
      <c r="MUZ9" s="9"/>
      <c r="MVA9" s="9"/>
      <c r="MVB9" s="9"/>
      <c r="MVC9" s="9"/>
      <c r="MVD9" s="9"/>
      <c r="MVE9" s="9"/>
      <c r="MVF9" s="9"/>
      <c r="MVG9" s="9"/>
      <c r="MVH9" s="9"/>
      <c r="MVI9" s="9"/>
      <c r="MVJ9" s="9"/>
      <c r="MVK9" s="9"/>
      <c r="MVL9" s="9"/>
      <c r="MVM9" s="9"/>
      <c r="MVN9" s="9"/>
      <c r="MVO9" s="9"/>
      <c r="MVP9" s="9"/>
      <c r="MVQ9" s="9"/>
      <c r="MVR9" s="9"/>
      <c r="MVS9" s="9"/>
      <c r="MVT9" s="9"/>
      <c r="MVU9" s="9"/>
      <c r="MVV9" s="9"/>
      <c r="MVW9" s="9"/>
      <c r="MVX9" s="9"/>
      <c r="MVY9" s="9"/>
      <c r="MVZ9" s="9"/>
      <c r="MWA9" s="9"/>
      <c r="MWB9" s="9"/>
      <c r="MWC9" s="9"/>
      <c r="MWD9" s="9"/>
      <c r="MWE9" s="9"/>
      <c r="MWF9" s="9"/>
      <c r="MWG9" s="9"/>
      <c r="MWH9" s="9"/>
      <c r="MWI9" s="9"/>
      <c r="MWJ9" s="9"/>
      <c r="MWK9" s="9"/>
      <c r="MWL9" s="9"/>
      <c r="MWM9" s="9"/>
      <c r="MWN9" s="9"/>
      <c r="MWO9" s="9"/>
      <c r="MWP9" s="9"/>
      <c r="MWQ9" s="9"/>
      <c r="MWR9" s="9"/>
      <c r="MWS9" s="9"/>
      <c r="MWT9" s="9"/>
      <c r="MWU9" s="9"/>
      <c r="MWV9" s="9"/>
      <c r="MWW9" s="9"/>
      <c r="MWX9" s="9"/>
      <c r="MWY9" s="9"/>
      <c r="MWZ9" s="9"/>
      <c r="MXA9" s="9"/>
      <c r="MXB9" s="9"/>
      <c r="MXC9" s="9"/>
      <c r="MXD9" s="9"/>
      <c r="MXE9" s="9"/>
      <c r="MXF9" s="9"/>
      <c r="MXG9" s="9"/>
      <c r="MXH9" s="9"/>
      <c r="MXI9" s="9"/>
      <c r="MXJ9" s="9"/>
      <c r="MXK9" s="9"/>
      <c r="MXL9" s="9"/>
      <c r="MXM9" s="9"/>
      <c r="MXN9" s="9"/>
      <c r="MXO9" s="9"/>
      <c r="MXP9" s="9"/>
      <c r="MXQ9" s="9"/>
      <c r="MXR9" s="9"/>
      <c r="MXS9" s="9"/>
      <c r="MXT9" s="9"/>
      <c r="MXU9" s="9"/>
      <c r="MXV9" s="9"/>
      <c r="MXW9" s="9"/>
      <c r="MXX9" s="9"/>
      <c r="MXY9" s="9"/>
      <c r="MXZ9" s="9"/>
      <c r="MYA9" s="9"/>
      <c r="MYB9" s="9"/>
      <c r="MYC9" s="9"/>
      <c r="MYD9" s="9"/>
      <c r="MYE9" s="9"/>
      <c r="MYF9" s="9"/>
      <c r="MYG9" s="9"/>
      <c r="MYH9" s="9"/>
      <c r="MYI9" s="9"/>
      <c r="MYJ9" s="9"/>
      <c r="MYK9" s="9"/>
      <c r="MYL9" s="9"/>
      <c r="MYM9" s="9"/>
      <c r="MYN9" s="9"/>
      <c r="MYO9" s="9"/>
      <c r="MYP9" s="9"/>
      <c r="MYQ9" s="9"/>
      <c r="MYR9" s="9"/>
      <c r="MYS9" s="9"/>
      <c r="MYT9" s="9"/>
      <c r="MYU9" s="9"/>
      <c r="MYV9" s="9"/>
      <c r="MYW9" s="9"/>
      <c r="MYX9" s="9"/>
      <c r="MYY9" s="9"/>
      <c r="MYZ9" s="9"/>
      <c r="MZA9" s="9"/>
      <c r="MZB9" s="9"/>
      <c r="MZC9" s="9"/>
      <c r="MZD9" s="9"/>
      <c r="MZE9" s="9"/>
      <c r="MZF9" s="9"/>
      <c r="MZG9" s="9"/>
      <c r="MZH9" s="9"/>
      <c r="MZI9" s="9"/>
      <c r="MZJ9" s="9"/>
      <c r="MZK9" s="9"/>
      <c r="MZL9" s="9"/>
      <c r="MZM9" s="9"/>
      <c r="MZN9" s="9"/>
      <c r="MZO9" s="9"/>
      <c r="MZP9" s="9"/>
      <c r="MZQ9" s="9"/>
      <c r="MZR9" s="9"/>
      <c r="MZS9" s="9"/>
      <c r="MZT9" s="9"/>
      <c r="MZU9" s="9"/>
      <c r="MZV9" s="9"/>
      <c r="MZW9" s="9"/>
      <c r="MZX9" s="9"/>
      <c r="MZY9" s="9"/>
      <c r="MZZ9" s="9"/>
      <c r="NAA9" s="9"/>
      <c r="NAB9" s="9"/>
      <c r="NAC9" s="9"/>
      <c r="NAD9" s="9"/>
      <c r="NAE9" s="9"/>
      <c r="NAF9" s="9"/>
      <c r="NAG9" s="9"/>
      <c r="NAH9" s="9"/>
      <c r="NAI9" s="9"/>
      <c r="NAJ9" s="9"/>
      <c r="NAK9" s="9"/>
      <c r="NAL9" s="9"/>
      <c r="NAM9" s="9"/>
      <c r="NAN9" s="9"/>
      <c r="NAO9" s="9"/>
      <c r="NAP9" s="9"/>
      <c r="NAQ9" s="9"/>
      <c r="NAR9" s="9"/>
      <c r="NAS9" s="9"/>
      <c r="NAT9" s="9"/>
      <c r="NAU9" s="9"/>
      <c r="NAV9" s="9"/>
      <c r="NAW9" s="9"/>
      <c r="NAX9" s="9"/>
      <c r="NAY9" s="9"/>
      <c r="NAZ9" s="9"/>
      <c r="NBA9" s="9"/>
      <c r="NBB9" s="9"/>
      <c r="NBC9" s="9"/>
      <c r="NBD9" s="9"/>
      <c r="NBE9" s="9"/>
      <c r="NBF9" s="9"/>
      <c r="NBG9" s="9"/>
      <c r="NBH9" s="9"/>
      <c r="NBI9" s="9"/>
      <c r="NBJ9" s="9"/>
      <c r="NBK9" s="9"/>
      <c r="NBL9" s="9"/>
      <c r="NBM9" s="9"/>
      <c r="NBN9" s="9"/>
      <c r="NBO9" s="9"/>
      <c r="NBP9" s="9"/>
      <c r="NBQ9" s="9"/>
      <c r="NBR9" s="9"/>
      <c r="NBS9" s="9"/>
      <c r="NBT9" s="9"/>
      <c r="NBU9" s="9"/>
      <c r="NBV9" s="9"/>
      <c r="NBW9" s="9"/>
      <c r="NBX9" s="9"/>
      <c r="NBY9" s="9"/>
      <c r="NBZ9" s="9"/>
      <c r="NCA9" s="9"/>
      <c r="NCB9" s="9"/>
      <c r="NCC9" s="9"/>
      <c r="NCD9" s="9"/>
      <c r="NCE9" s="9"/>
      <c r="NCF9" s="9"/>
      <c r="NCG9" s="9"/>
      <c r="NCH9" s="9"/>
      <c r="NCI9" s="9"/>
      <c r="NCJ9" s="9"/>
      <c r="NCK9" s="9"/>
      <c r="NCL9" s="9"/>
      <c r="NCM9" s="9"/>
      <c r="NCN9" s="9"/>
      <c r="NCO9" s="9"/>
      <c r="NCP9" s="9"/>
      <c r="NCQ9" s="9"/>
      <c r="NCR9" s="9"/>
      <c r="NCS9" s="9"/>
      <c r="NCT9" s="9"/>
      <c r="NCU9" s="9"/>
      <c r="NCV9" s="9"/>
      <c r="NCW9" s="9"/>
      <c r="NCX9" s="9"/>
      <c r="NCY9" s="9"/>
      <c r="NCZ9" s="9"/>
      <c r="NDA9" s="9"/>
      <c r="NDB9" s="9"/>
      <c r="NDC9" s="9"/>
      <c r="NDD9" s="9"/>
      <c r="NDE9" s="9"/>
      <c r="NDF9" s="9"/>
      <c r="NDG9" s="9"/>
      <c r="NDH9" s="9"/>
      <c r="NDI9" s="9"/>
      <c r="NDJ9" s="9"/>
      <c r="NDK9" s="9"/>
      <c r="NDL9" s="9"/>
      <c r="NDM9" s="9"/>
      <c r="NDN9" s="9"/>
      <c r="NDO9" s="9"/>
      <c r="NDP9" s="9"/>
      <c r="NDQ9" s="9"/>
      <c r="NDR9" s="9"/>
      <c r="NDS9" s="9"/>
      <c r="NDT9" s="9"/>
      <c r="NDU9" s="9"/>
      <c r="NDV9" s="9"/>
      <c r="NDW9" s="9"/>
      <c r="NDX9" s="9"/>
      <c r="NDY9" s="9"/>
      <c r="NDZ9" s="9"/>
      <c r="NEA9" s="9"/>
      <c r="NEB9" s="9"/>
      <c r="NEC9" s="9"/>
      <c r="NED9" s="9"/>
      <c r="NEE9" s="9"/>
      <c r="NEF9" s="9"/>
      <c r="NEG9" s="9"/>
      <c r="NEH9" s="9"/>
      <c r="NEI9" s="9"/>
      <c r="NEJ9" s="9"/>
      <c r="NEK9" s="9"/>
      <c r="NEL9" s="9"/>
      <c r="NEM9" s="9"/>
      <c r="NEN9" s="9"/>
      <c r="NEO9" s="9"/>
      <c r="NEP9" s="9"/>
      <c r="NEQ9" s="9"/>
      <c r="NER9" s="9"/>
      <c r="NES9" s="9"/>
      <c r="NET9" s="9"/>
      <c r="NEU9" s="9"/>
      <c r="NEV9" s="9"/>
      <c r="NEW9" s="9"/>
      <c r="NEX9" s="9"/>
      <c r="NEY9" s="9"/>
      <c r="NEZ9" s="9"/>
      <c r="NFA9" s="9"/>
      <c r="NFB9" s="9"/>
      <c r="NFC9" s="9"/>
      <c r="NFD9" s="9"/>
      <c r="NFE9" s="9"/>
      <c r="NFF9" s="9"/>
      <c r="NFG9" s="9"/>
      <c r="NFH9" s="9"/>
      <c r="NFI9" s="9"/>
      <c r="NFJ9" s="9"/>
      <c r="NFK9" s="9"/>
      <c r="NFL9" s="9"/>
      <c r="NFM9" s="9"/>
      <c r="NFN9" s="9"/>
      <c r="NFO9" s="9"/>
      <c r="NFP9" s="9"/>
      <c r="NFQ9" s="9"/>
      <c r="NFR9" s="9"/>
      <c r="NFS9" s="9"/>
      <c r="NFT9" s="9"/>
      <c r="NFU9" s="9"/>
      <c r="NFV9" s="9"/>
      <c r="NFW9" s="9"/>
      <c r="NFX9" s="9"/>
      <c r="NFY9" s="9"/>
      <c r="NFZ9" s="9"/>
      <c r="NGA9" s="9"/>
      <c r="NGB9" s="9"/>
      <c r="NGC9" s="9"/>
      <c r="NGD9" s="9"/>
      <c r="NGE9" s="9"/>
      <c r="NGF9" s="9"/>
      <c r="NGG9" s="9"/>
      <c r="NGH9" s="9"/>
      <c r="NGI9" s="9"/>
      <c r="NGJ9" s="9"/>
      <c r="NGK9" s="9"/>
      <c r="NGL9" s="9"/>
      <c r="NGM9" s="9"/>
      <c r="NGN9" s="9"/>
      <c r="NGO9" s="9"/>
      <c r="NGP9" s="9"/>
      <c r="NGQ9" s="9"/>
      <c r="NGR9" s="9"/>
      <c r="NGS9" s="9"/>
      <c r="NGT9" s="9"/>
      <c r="NGU9" s="9"/>
      <c r="NGV9" s="9"/>
      <c r="NGW9" s="9"/>
      <c r="NGX9" s="9"/>
      <c r="NGY9" s="9"/>
      <c r="NGZ9" s="9"/>
      <c r="NHA9" s="9"/>
      <c r="NHB9" s="9"/>
      <c r="NHC9" s="9"/>
      <c r="NHD9" s="9"/>
      <c r="NHE9" s="9"/>
      <c r="NHF9" s="9"/>
      <c r="NHG9" s="9"/>
      <c r="NHH9" s="9"/>
      <c r="NHI9" s="9"/>
      <c r="NHJ9" s="9"/>
      <c r="NHK9" s="9"/>
      <c r="NHL9" s="9"/>
      <c r="NHM9" s="9"/>
      <c r="NHN9" s="9"/>
      <c r="NHO9" s="9"/>
      <c r="NHP9" s="9"/>
      <c r="NHQ9" s="9"/>
      <c r="NHR9" s="9"/>
      <c r="NHS9" s="9"/>
      <c r="NHT9" s="9"/>
      <c r="NHU9" s="9"/>
      <c r="NHV9" s="9"/>
      <c r="NHW9" s="9"/>
      <c r="NHX9" s="9"/>
      <c r="NHY9" s="9"/>
      <c r="NHZ9" s="9"/>
      <c r="NIA9" s="9"/>
      <c r="NIB9" s="9"/>
      <c r="NIC9" s="9"/>
      <c r="NID9" s="9"/>
      <c r="NIE9" s="9"/>
      <c r="NIF9" s="9"/>
      <c r="NIG9" s="9"/>
      <c r="NIH9" s="9"/>
      <c r="NII9" s="9"/>
      <c r="NIJ9" s="9"/>
      <c r="NIK9" s="9"/>
      <c r="NIL9" s="9"/>
      <c r="NIM9" s="9"/>
      <c r="NIN9" s="9"/>
      <c r="NIO9" s="9"/>
      <c r="NIP9" s="9"/>
      <c r="NIQ9" s="9"/>
      <c r="NIR9" s="9"/>
      <c r="NIS9" s="9"/>
      <c r="NIT9" s="9"/>
      <c r="NIU9" s="9"/>
      <c r="NIV9" s="9"/>
      <c r="NIW9" s="9"/>
      <c r="NIX9" s="9"/>
      <c r="NIY9" s="9"/>
      <c r="NIZ9" s="9"/>
      <c r="NJA9" s="9"/>
      <c r="NJB9" s="9"/>
      <c r="NJC9" s="9"/>
      <c r="NJD9" s="9"/>
      <c r="NJE9" s="9"/>
      <c r="NJF9" s="9"/>
      <c r="NJG9" s="9"/>
      <c r="NJH9" s="9"/>
      <c r="NJI9" s="9"/>
      <c r="NJJ9" s="9"/>
      <c r="NJK9" s="9"/>
      <c r="NJL9" s="9"/>
      <c r="NJM9" s="9"/>
      <c r="NJN9" s="9"/>
      <c r="NJO9" s="9"/>
      <c r="NJP9" s="9"/>
      <c r="NJQ9" s="9"/>
      <c r="NJR9" s="9"/>
      <c r="NJS9" s="9"/>
      <c r="NJT9" s="9"/>
      <c r="NJU9" s="9"/>
      <c r="NJV9" s="9"/>
      <c r="NJW9" s="9"/>
      <c r="NJX9" s="9"/>
      <c r="NJY9" s="9"/>
      <c r="NJZ9" s="9"/>
      <c r="NKA9" s="9"/>
      <c r="NKB9" s="9"/>
      <c r="NKC9" s="9"/>
      <c r="NKD9" s="9"/>
      <c r="NKE9" s="9"/>
      <c r="NKF9" s="9"/>
      <c r="NKG9" s="9"/>
      <c r="NKH9" s="9"/>
      <c r="NKI9" s="9"/>
      <c r="NKJ9" s="9"/>
      <c r="NKK9" s="9"/>
      <c r="NKL9" s="9"/>
      <c r="NKM9" s="9"/>
      <c r="NKN9" s="9"/>
      <c r="NKO9" s="9"/>
      <c r="NKP9" s="9"/>
      <c r="NKQ9" s="9"/>
      <c r="NKR9" s="9"/>
      <c r="NKS9" s="9"/>
      <c r="NKT9" s="9"/>
      <c r="NKU9" s="9"/>
      <c r="NKV9" s="9"/>
      <c r="NKW9" s="9"/>
      <c r="NKX9" s="9"/>
      <c r="NKY9" s="9"/>
      <c r="NKZ9" s="9"/>
      <c r="NLA9" s="9"/>
      <c r="NLB9" s="9"/>
      <c r="NLC9" s="9"/>
      <c r="NLD9" s="9"/>
      <c r="NLE9" s="9"/>
      <c r="NLF9" s="9"/>
      <c r="NLG9" s="9"/>
      <c r="NLH9" s="9"/>
      <c r="NLI9" s="9"/>
      <c r="NLJ9" s="9"/>
      <c r="NLK9" s="9"/>
      <c r="NLL9" s="9"/>
      <c r="NLM9" s="9"/>
      <c r="NLN9" s="9"/>
      <c r="NLO9" s="9"/>
      <c r="NLP9" s="9"/>
      <c r="NLQ9" s="9"/>
      <c r="NLR9" s="9"/>
      <c r="NLS9" s="9"/>
      <c r="NLT9" s="9"/>
      <c r="NLU9" s="9"/>
      <c r="NLV9" s="9"/>
      <c r="NLW9" s="9"/>
      <c r="NLX9" s="9"/>
      <c r="NLY9" s="9"/>
      <c r="NLZ9" s="9"/>
      <c r="NMA9" s="9"/>
      <c r="NMB9" s="9"/>
      <c r="NMC9" s="9"/>
      <c r="NMD9" s="9"/>
      <c r="NME9" s="9"/>
      <c r="NMF9" s="9"/>
      <c r="NMG9" s="9"/>
      <c r="NMH9" s="9"/>
      <c r="NMI9" s="9"/>
      <c r="NMJ9" s="9"/>
      <c r="NMK9" s="9"/>
      <c r="NML9" s="9"/>
      <c r="NMM9" s="9"/>
      <c r="NMN9" s="9"/>
      <c r="NMO9" s="9"/>
      <c r="NMP9" s="9"/>
      <c r="NMQ9" s="9"/>
      <c r="NMR9" s="9"/>
      <c r="NMS9" s="9"/>
      <c r="NMT9" s="9"/>
      <c r="NMU9" s="9"/>
      <c r="NMV9" s="9"/>
      <c r="NMW9" s="9"/>
      <c r="NMX9" s="9"/>
      <c r="NMY9" s="9"/>
      <c r="NMZ9" s="9"/>
      <c r="NNA9" s="9"/>
      <c r="NNB9" s="9"/>
      <c r="NNC9" s="9"/>
      <c r="NND9" s="9"/>
      <c r="NNE9" s="9"/>
      <c r="NNF9" s="9"/>
      <c r="NNG9" s="9"/>
      <c r="NNH9" s="9"/>
      <c r="NNI9" s="9"/>
      <c r="NNJ9" s="9"/>
      <c r="NNK9" s="9"/>
      <c r="NNL9" s="9"/>
      <c r="NNM9" s="9"/>
      <c r="NNN9" s="9"/>
      <c r="NNO9" s="9"/>
      <c r="NNP9" s="9"/>
      <c r="NNQ9" s="9"/>
      <c r="NNR9" s="9"/>
      <c r="NNS9" s="9"/>
      <c r="NNT9" s="9"/>
      <c r="NNU9" s="9"/>
      <c r="NNV9" s="9"/>
      <c r="NNW9" s="9"/>
      <c r="NNX9" s="9"/>
      <c r="NNY9" s="9"/>
      <c r="NNZ9" s="9"/>
      <c r="NOA9" s="9"/>
      <c r="NOB9" s="9"/>
      <c r="NOC9" s="9"/>
      <c r="NOD9" s="9"/>
      <c r="NOE9" s="9"/>
      <c r="NOF9" s="9"/>
      <c r="NOG9" s="9"/>
      <c r="NOH9" s="9"/>
      <c r="NOI9" s="9"/>
      <c r="NOJ9" s="9"/>
      <c r="NOK9" s="9"/>
      <c r="NOL9" s="9"/>
      <c r="NOM9" s="9"/>
      <c r="NON9" s="9"/>
      <c r="NOO9" s="9"/>
      <c r="NOP9" s="9"/>
      <c r="NOQ9" s="9"/>
      <c r="NOR9" s="9"/>
      <c r="NOS9" s="9"/>
      <c r="NOT9" s="9"/>
      <c r="NOU9" s="9"/>
      <c r="NOV9" s="9"/>
      <c r="NOW9" s="9"/>
      <c r="NOX9" s="9"/>
      <c r="NOY9" s="9"/>
      <c r="NOZ9" s="9"/>
      <c r="NPA9" s="9"/>
      <c r="NPB9" s="9"/>
      <c r="NPC9" s="9"/>
      <c r="NPD9" s="9"/>
      <c r="NPE9" s="9"/>
      <c r="NPF9" s="9"/>
      <c r="NPG9" s="9"/>
      <c r="NPH9" s="9"/>
      <c r="NPI9" s="9"/>
      <c r="NPJ9" s="9"/>
      <c r="NPK9" s="9"/>
      <c r="NPL9" s="9"/>
      <c r="NPM9" s="9"/>
      <c r="NPN9" s="9"/>
      <c r="NPO9" s="9"/>
      <c r="NPP9" s="9"/>
      <c r="NPQ9" s="9"/>
      <c r="NPR9" s="9"/>
      <c r="NPS9" s="9"/>
      <c r="NPT9" s="9"/>
      <c r="NPU9" s="9"/>
      <c r="NPV9" s="9"/>
      <c r="NPW9" s="9"/>
      <c r="NPX9" s="9"/>
      <c r="NPY9" s="9"/>
      <c r="NPZ9" s="9"/>
      <c r="NQA9" s="9"/>
      <c r="NQB9" s="9"/>
      <c r="NQC9" s="9"/>
      <c r="NQD9" s="9"/>
      <c r="NQE9" s="9"/>
      <c r="NQF9" s="9"/>
      <c r="NQG9" s="9"/>
      <c r="NQH9" s="9"/>
      <c r="NQI9" s="9"/>
      <c r="NQJ9" s="9"/>
      <c r="NQK9" s="9"/>
      <c r="NQL9" s="9"/>
      <c r="NQM9" s="9"/>
      <c r="NQN9" s="9"/>
      <c r="NQO9" s="9"/>
      <c r="NQP9" s="9"/>
      <c r="NQQ9" s="9"/>
      <c r="NQR9" s="9"/>
      <c r="NQS9" s="9"/>
      <c r="NQT9" s="9"/>
      <c r="NQU9" s="9"/>
      <c r="NQV9" s="9"/>
      <c r="NQW9" s="9"/>
      <c r="NQX9" s="9"/>
      <c r="NQY9" s="9"/>
      <c r="NQZ9" s="9"/>
      <c r="NRA9" s="9"/>
      <c r="NRB9" s="9"/>
      <c r="NRC9" s="9"/>
      <c r="NRD9" s="9"/>
      <c r="NRE9" s="9"/>
      <c r="NRF9" s="9"/>
      <c r="NRG9" s="9"/>
      <c r="NRH9" s="9"/>
      <c r="NRI9" s="9"/>
      <c r="NRJ9" s="9"/>
      <c r="NRK9" s="9"/>
      <c r="NRL9" s="9"/>
      <c r="NRM9" s="9"/>
      <c r="NRN9" s="9"/>
      <c r="NRO9" s="9"/>
      <c r="NRP9" s="9"/>
      <c r="NRQ9" s="9"/>
      <c r="NRR9" s="9"/>
      <c r="NRS9" s="9"/>
      <c r="NRT9" s="9"/>
      <c r="NRU9" s="9"/>
      <c r="NRV9" s="9"/>
      <c r="NRW9" s="9"/>
      <c r="NRX9" s="9"/>
      <c r="NRY9" s="9"/>
      <c r="NRZ9" s="9"/>
      <c r="NSA9" s="9"/>
      <c r="NSB9" s="9"/>
      <c r="NSC9" s="9"/>
      <c r="NSD9" s="9"/>
      <c r="NSE9" s="9"/>
      <c r="NSF9" s="9"/>
      <c r="NSG9" s="9"/>
      <c r="NSH9" s="9"/>
      <c r="NSI9" s="9"/>
      <c r="NSJ9" s="9"/>
      <c r="NSK9" s="9"/>
      <c r="NSL9" s="9"/>
      <c r="NSM9" s="9"/>
      <c r="NSN9" s="9"/>
      <c r="NSO9" s="9"/>
      <c r="NSP9" s="9"/>
      <c r="NSQ9" s="9"/>
      <c r="NSR9" s="9"/>
      <c r="NSS9" s="9"/>
      <c r="NST9" s="9"/>
      <c r="NSU9" s="9"/>
      <c r="NSV9" s="9"/>
      <c r="NSW9" s="9"/>
      <c r="NSX9" s="9"/>
      <c r="NSY9" s="9"/>
      <c r="NSZ9" s="9"/>
      <c r="NTA9" s="9"/>
      <c r="NTB9" s="9"/>
      <c r="NTC9" s="9"/>
      <c r="NTD9" s="9"/>
      <c r="NTE9" s="9"/>
      <c r="NTF9" s="9"/>
      <c r="NTG9" s="9"/>
      <c r="NTH9" s="9"/>
      <c r="NTI9" s="9"/>
      <c r="NTJ9" s="9"/>
      <c r="NTK9" s="9"/>
      <c r="NTL9" s="9"/>
      <c r="NTM9" s="9"/>
      <c r="NTN9" s="9"/>
      <c r="NTO9" s="9"/>
      <c r="NTP9" s="9"/>
      <c r="NTQ9" s="9"/>
      <c r="NTR9" s="9"/>
      <c r="NTS9" s="9"/>
      <c r="NTT9" s="9"/>
      <c r="NTU9" s="9"/>
      <c r="NTV9" s="9"/>
      <c r="NTW9" s="9"/>
      <c r="NTX9" s="9"/>
      <c r="NTY9" s="9"/>
      <c r="NTZ9" s="9"/>
      <c r="NUA9" s="9"/>
      <c r="NUB9" s="9"/>
      <c r="NUC9" s="9"/>
      <c r="NUD9" s="9"/>
      <c r="NUE9" s="9"/>
      <c r="NUF9" s="9"/>
      <c r="NUG9" s="9"/>
      <c r="NUH9" s="9"/>
      <c r="NUI9" s="9"/>
      <c r="NUJ9" s="9"/>
      <c r="NUK9" s="9"/>
      <c r="NUL9" s="9"/>
      <c r="NUM9" s="9"/>
      <c r="NUN9" s="9"/>
      <c r="NUO9" s="9"/>
      <c r="NUP9" s="9"/>
      <c r="NUQ9" s="9"/>
      <c r="NUR9" s="9"/>
      <c r="NUS9" s="9"/>
      <c r="NUT9" s="9"/>
      <c r="NUU9" s="9"/>
      <c r="NUV9" s="9"/>
      <c r="NUW9" s="9"/>
      <c r="NUX9" s="9"/>
      <c r="NUY9" s="9"/>
      <c r="NUZ9" s="9"/>
      <c r="NVA9" s="9"/>
      <c r="NVB9" s="9"/>
      <c r="NVC9" s="9"/>
      <c r="NVD9" s="9"/>
      <c r="NVE9" s="9"/>
      <c r="NVF9" s="9"/>
      <c r="NVG9" s="9"/>
      <c r="NVH9" s="9"/>
      <c r="NVI9" s="9"/>
      <c r="NVJ9" s="9"/>
      <c r="NVK9" s="9"/>
      <c r="NVL9" s="9"/>
      <c r="NVM9" s="9"/>
      <c r="NVN9" s="9"/>
      <c r="NVO9" s="9"/>
      <c r="NVP9" s="9"/>
      <c r="NVQ9" s="9"/>
      <c r="NVR9" s="9"/>
      <c r="NVS9" s="9"/>
      <c r="NVT9" s="9"/>
      <c r="NVU9" s="9"/>
      <c r="NVV9" s="9"/>
      <c r="NVW9" s="9"/>
      <c r="NVX9" s="9"/>
      <c r="NVY9" s="9"/>
      <c r="NVZ9" s="9"/>
      <c r="NWA9" s="9"/>
      <c r="NWB9" s="9"/>
      <c r="NWC9" s="9"/>
      <c r="NWD9" s="9"/>
      <c r="NWE9" s="9"/>
      <c r="NWF9" s="9"/>
      <c r="NWG9" s="9"/>
      <c r="NWH9" s="9"/>
      <c r="NWI9" s="9"/>
      <c r="NWJ9" s="9"/>
      <c r="NWK9" s="9"/>
      <c r="NWL9" s="9"/>
      <c r="NWM9" s="9"/>
      <c r="NWN9" s="9"/>
      <c r="NWO9" s="9"/>
      <c r="NWP9" s="9"/>
      <c r="NWQ9" s="9"/>
      <c r="NWR9" s="9"/>
      <c r="NWS9" s="9"/>
      <c r="NWT9" s="9"/>
      <c r="NWU9" s="9"/>
      <c r="NWV9" s="9"/>
      <c r="NWW9" s="9"/>
      <c r="NWX9" s="9"/>
      <c r="NWY9" s="9"/>
      <c r="NWZ9" s="9"/>
      <c r="NXA9" s="9"/>
      <c r="NXB9" s="9"/>
      <c r="NXC9" s="9"/>
      <c r="NXD9" s="9"/>
      <c r="NXE9" s="9"/>
      <c r="NXF9" s="9"/>
      <c r="NXG9" s="9"/>
      <c r="NXH9" s="9"/>
      <c r="NXI9" s="9"/>
      <c r="NXJ9" s="9"/>
      <c r="NXK9" s="9"/>
      <c r="NXL9" s="9"/>
      <c r="NXM9" s="9"/>
      <c r="NXN9" s="9"/>
      <c r="NXO9" s="9"/>
      <c r="NXP9" s="9"/>
      <c r="NXQ9" s="9"/>
      <c r="NXR9" s="9"/>
      <c r="NXS9" s="9"/>
      <c r="NXT9" s="9"/>
      <c r="NXU9" s="9"/>
      <c r="NXV9" s="9"/>
      <c r="NXW9" s="9"/>
      <c r="NXX9" s="9"/>
      <c r="NXY9" s="9"/>
      <c r="NXZ9" s="9"/>
      <c r="NYA9" s="9"/>
      <c r="NYB9" s="9"/>
      <c r="NYC9" s="9"/>
      <c r="NYD9" s="9"/>
      <c r="NYE9" s="9"/>
      <c r="NYF9" s="9"/>
      <c r="NYG9" s="9"/>
      <c r="NYH9" s="9"/>
      <c r="NYI9" s="9"/>
      <c r="NYJ9" s="9"/>
      <c r="NYK9" s="9"/>
      <c r="NYL9" s="9"/>
      <c r="NYM9" s="9"/>
      <c r="NYN9" s="9"/>
      <c r="NYO9" s="9"/>
      <c r="NYP9" s="9"/>
      <c r="NYQ9" s="9"/>
      <c r="NYR9" s="9"/>
      <c r="NYS9" s="9"/>
      <c r="NYT9" s="9"/>
      <c r="NYU9" s="9"/>
      <c r="NYV9" s="9"/>
      <c r="NYW9" s="9"/>
      <c r="NYX9" s="9"/>
      <c r="NYY9" s="9"/>
      <c r="NYZ9" s="9"/>
      <c r="NZA9" s="9"/>
      <c r="NZB9" s="9"/>
      <c r="NZC9" s="9"/>
      <c r="NZD9" s="9"/>
      <c r="NZE9" s="9"/>
      <c r="NZF9" s="9"/>
      <c r="NZG9" s="9"/>
      <c r="NZH9" s="9"/>
      <c r="NZI9" s="9"/>
      <c r="NZJ9" s="9"/>
      <c r="NZK9" s="9"/>
      <c r="NZL9" s="9"/>
      <c r="NZM9" s="9"/>
      <c r="NZN9" s="9"/>
      <c r="NZO9" s="9"/>
      <c r="NZP9" s="9"/>
      <c r="NZQ9" s="9"/>
      <c r="NZR9" s="9"/>
      <c r="NZS9" s="9"/>
      <c r="NZT9" s="9"/>
      <c r="NZU9" s="9"/>
      <c r="NZV9" s="9"/>
      <c r="NZW9" s="9"/>
      <c r="NZX9" s="9"/>
      <c r="NZY9" s="9"/>
      <c r="NZZ9" s="9"/>
      <c r="OAA9" s="9"/>
      <c r="OAB9" s="9"/>
      <c r="OAC9" s="9"/>
      <c r="OAD9" s="9"/>
      <c r="OAE9" s="9"/>
      <c r="OAF9" s="9"/>
      <c r="OAG9" s="9"/>
      <c r="OAH9" s="9"/>
      <c r="OAI9" s="9"/>
      <c r="OAJ9" s="9"/>
      <c r="OAK9" s="9"/>
      <c r="OAL9" s="9"/>
      <c r="OAM9" s="9"/>
      <c r="OAN9" s="9"/>
      <c r="OAO9" s="9"/>
      <c r="OAP9" s="9"/>
      <c r="OAQ9" s="9"/>
      <c r="OAR9" s="9"/>
      <c r="OAS9" s="9"/>
      <c r="OAT9" s="9"/>
      <c r="OAU9" s="9"/>
      <c r="OAV9" s="9"/>
      <c r="OAW9" s="9"/>
      <c r="OAX9" s="9"/>
      <c r="OAY9" s="9"/>
      <c r="OAZ9" s="9"/>
      <c r="OBA9" s="9"/>
      <c r="OBB9" s="9"/>
      <c r="OBC9" s="9"/>
      <c r="OBD9" s="9"/>
      <c r="OBE9" s="9"/>
      <c r="OBF9" s="9"/>
      <c r="OBG9" s="9"/>
      <c r="OBH9" s="9"/>
      <c r="OBI9" s="9"/>
      <c r="OBJ9" s="9"/>
      <c r="OBK9" s="9"/>
      <c r="OBL9" s="9"/>
      <c r="OBM9" s="9"/>
      <c r="OBN9" s="9"/>
      <c r="OBO9" s="9"/>
      <c r="OBP9" s="9"/>
      <c r="OBQ9" s="9"/>
      <c r="OBR9" s="9"/>
      <c r="OBS9" s="9"/>
      <c r="OBT9" s="9"/>
      <c r="OBU9" s="9"/>
      <c r="OBV9" s="9"/>
      <c r="OBW9" s="9"/>
      <c r="OBX9" s="9"/>
      <c r="OBY9" s="9"/>
      <c r="OBZ9" s="9"/>
      <c r="OCA9" s="9"/>
      <c r="OCB9" s="9"/>
      <c r="OCC9" s="9"/>
      <c r="OCD9" s="9"/>
      <c r="OCE9" s="9"/>
      <c r="OCF9" s="9"/>
      <c r="OCG9" s="9"/>
      <c r="OCH9" s="9"/>
      <c r="OCI9" s="9"/>
      <c r="OCJ9" s="9"/>
      <c r="OCK9" s="9"/>
      <c r="OCL9" s="9"/>
      <c r="OCM9" s="9"/>
      <c r="OCN9" s="9"/>
      <c r="OCO9" s="9"/>
      <c r="OCP9" s="9"/>
      <c r="OCQ9" s="9"/>
      <c r="OCR9" s="9"/>
      <c r="OCS9" s="9"/>
      <c r="OCT9" s="9"/>
      <c r="OCU9" s="9"/>
      <c r="OCV9" s="9"/>
      <c r="OCW9" s="9"/>
      <c r="OCX9" s="9"/>
      <c r="OCY9" s="9"/>
      <c r="OCZ9" s="9"/>
      <c r="ODA9" s="9"/>
      <c r="ODB9" s="9"/>
      <c r="ODC9" s="9"/>
      <c r="ODD9" s="9"/>
      <c r="ODE9" s="9"/>
      <c r="ODF9" s="9"/>
      <c r="ODG9" s="9"/>
      <c r="ODH9" s="9"/>
      <c r="ODI9" s="9"/>
      <c r="ODJ9" s="9"/>
      <c r="ODK9" s="9"/>
      <c r="ODL9" s="9"/>
      <c r="ODM9" s="9"/>
      <c r="ODN9" s="9"/>
      <c r="ODO9" s="9"/>
      <c r="ODP9" s="9"/>
      <c r="ODQ9" s="9"/>
      <c r="ODR9" s="9"/>
      <c r="ODS9" s="9"/>
      <c r="ODT9" s="9"/>
      <c r="ODU9" s="9"/>
      <c r="ODV9" s="9"/>
      <c r="ODW9" s="9"/>
      <c r="ODX9" s="9"/>
      <c r="ODY9" s="9"/>
      <c r="ODZ9" s="9"/>
      <c r="OEA9" s="9"/>
      <c r="OEB9" s="9"/>
      <c r="OEC9" s="9"/>
      <c r="OED9" s="9"/>
      <c r="OEE9" s="9"/>
      <c r="OEF9" s="9"/>
      <c r="OEG9" s="9"/>
      <c r="OEH9" s="9"/>
      <c r="OEI9" s="9"/>
      <c r="OEJ9" s="9"/>
      <c r="OEK9" s="9"/>
      <c r="OEL9" s="9"/>
      <c r="OEM9" s="9"/>
      <c r="OEN9" s="9"/>
      <c r="OEO9" s="9"/>
      <c r="OEP9" s="9"/>
      <c r="OEQ9" s="9"/>
      <c r="OER9" s="9"/>
      <c r="OES9" s="9"/>
      <c r="OET9" s="9"/>
      <c r="OEU9" s="9"/>
      <c r="OEV9" s="9"/>
      <c r="OEW9" s="9"/>
      <c r="OEX9" s="9"/>
      <c r="OEY9" s="9"/>
      <c r="OEZ9" s="9"/>
      <c r="OFA9" s="9"/>
      <c r="OFB9" s="9"/>
      <c r="OFC9" s="9"/>
      <c r="OFD9" s="9"/>
      <c r="OFE9" s="9"/>
      <c r="OFF9" s="9"/>
      <c r="OFG9" s="9"/>
      <c r="OFH9" s="9"/>
      <c r="OFI9" s="9"/>
      <c r="OFJ9" s="9"/>
      <c r="OFK9" s="9"/>
      <c r="OFL9" s="9"/>
      <c r="OFM9" s="9"/>
      <c r="OFN9" s="9"/>
      <c r="OFO9" s="9"/>
      <c r="OFP9" s="9"/>
      <c r="OFQ9" s="9"/>
      <c r="OFR9" s="9"/>
      <c r="OFS9" s="9"/>
      <c r="OFT9" s="9"/>
      <c r="OFU9" s="9"/>
      <c r="OFV9" s="9"/>
      <c r="OFW9" s="9"/>
      <c r="OFX9" s="9"/>
      <c r="OFY9" s="9"/>
      <c r="OFZ9" s="9"/>
      <c r="OGA9" s="9"/>
      <c r="OGB9" s="9"/>
      <c r="OGC9" s="9"/>
      <c r="OGD9" s="9"/>
      <c r="OGE9" s="9"/>
      <c r="OGF9" s="9"/>
      <c r="OGG9" s="9"/>
      <c r="OGH9" s="9"/>
      <c r="OGI9" s="9"/>
      <c r="OGJ9" s="9"/>
      <c r="OGK9" s="9"/>
      <c r="OGL9" s="9"/>
      <c r="OGM9" s="9"/>
      <c r="OGN9" s="9"/>
      <c r="OGO9" s="9"/>
      <c r="OGP9" s="9"/>
      <c r="OGQ9" s="9"/>
      <c r="OGR9" s="9"/>
      <c r="OGS9" s="9"/>
      <c r="OGT9" s="9"/>
      <c r="OGU9" s="9"/>
      <c r="OGV9" s="9"/>
      <c r="OGW9" s="9"/>
      <c r="OGX9" s="9"/>
      <c r="OGY9" s="9"/>
      <c r="OGZ9" s="9"/>
      <c r="OHA9" s="9"/>
      <c r="OHB9" s="9"/>
      <c r="OHC9" s="9"/>
      <c r="OHD9" s="9"/>
      <c r="OHE9" s="9"/>
      <c r="OHF9" s="9"/>
      <c r="OHG9" s="9"/>
      <c r="OHH9" s="9"/>
      <c r="OHI9" s="9"/>
      <c r="OHJ9" s="9"/>
      <c r="OHK9" s="9"/>
      <c r="OHL9" s="9"/>
      <c r="OHM9" s="9"/>
      <c r="OHN9" s="9"/>
      <c r="OHO9" s="9"/>
      <c r="OHP9" s="9"/>
      <c r="OHQ9" s="9"/>
      <c r="OHR9" s="9"/>
      <c r="OHS9" s="9"/>
      <c r="OHT9" s="9"/>
      <c r="OHU9" s="9"/>
      <c r="OHV9" s="9"/>
      <c r="OHW9" s="9"/>
      <c r="OHX9" s="9"/>
      <c r="OHY9" s="9"/>
      <c r="OHZ9" s="9"/>
      <c r="OIA9" s="9"/>
      <c r="OIB9" s="9"/>
      <c r="OIC9" s="9"/>
      <c r="OID9" s="9"/>
      <c r="OIE9" s="9"/>
      <c r="OIF9" s="9"/>
      <c r="OIG9" s="9"/>
      <c r="OIH9" s="9"/>
      <c r="OII9" s="9"/>
      <c r="OIJ9" s="9"/>
      <c r="OIK9" s="9"/>
      <c r="OIL9" s="9"/>
      <c r="OIM9" s="9"/>
      <c r="OIN9" s="9"/>
      <c r="OIO9" s="9"/>
      <c r="OIP9" s="9"/>
      <c r="OIQ9" s="9"/>
      <c r="OIR9" s="9"/>
      <c r="OIS9" s="9"/>
      <c r="OIT9" s="9"/>
      <c r="OIU9" s="9"/>
      <c r="OIV9" s="9"/>
      <c r="OIW9" s="9"/>
      <c r="OIX9" s="9"/>
      <c r="OIY9" s="9"/>
      <c r="OIZ9" s="9"/>
      <c r="OJA9" s="9"/>
      <c r="OJB9" s="9"/>
      <c r="OJC9" s="9"/>
      <c r="OJD9" s="9"/>
      <c r="OJE9" s="9"/>
      <c r="OJF9" s="9"/>
      <c r="OJG9" s="9"/>
      <c r="OJH9" s="9"/>
      <c r="OJI9" s="9"/>
      <c r="OJJ9" s="9"/>
      <c r="OJK9" s="9"/>
      <c r="OJL9" s="9"/>
      <c r="OJM9" s="9"/>
      <c r="OJN9" s="9"/>
      <c r="OJO9" s="9"/>
      <c r="OJP9" s="9"/>
      <c r="OJQ9" s="9"/>
      <c r="OJR9" s="9"/>
      <c r="OJS9" s="9"/>
      <c r="OJT9" s="9"/>
      <c r="OJU9" s="9"/>
      <c r="OJV9" s="9"/>
      <c r="OJW9" s="9"/>
      <c r="OJX9" s="9"/>
      <c r="OJY9" s="9"/>
      <c r="OJZ9" s="9"/>
      <c r="OKA9" s="9"/>
      <c r="OKB9" s="9"/>
      <c r="OKC9" s="9"/>
      <c r="OKD9" s="9"/>
      <c r="OKE9" s="9"/>
      <c r="OKF9" s="9"/>
      <c r="OKG9" s="9"/>
      <c r="OKH9" s="9"/>
      <c r="OKI9" s="9"/>
      <c r="OKJ9" s="9"/>
      <c r="OKK9" s="9"/>
      <c r="OKL9" s="9"/>
      <c r="OKM9" s="9"/>
      <c r="OKN9" s="9"/>
      <c r="OKO9" s="9"/>
      <c r="OKP9" s="9"/>
      <c r="OKQ9" s="9"/>
      <c r="OKR9" s="9"/>
      <c r="OKS9" s="9"/>
      <c r="OKT9" s="9"/>
      <c r="OKU9" s="9"/>
      <c r="OKV9" s="9"/>
      <c r="OKW9" s="9"/>
      <c r="OKX9" s="9"/>
      <c r="OKY9" s="9"/>
      <c r="OKZ9" s="9"/>
      <c r="OLA9" s="9"/>
      <c r="OLB9" s="9"/>
      <c r="OLC9" s="9"/>
      <c r="OLD9" s="9"/>
      <c r="OLE9" s="9"/>
      <c r="OLF9" s="9"/>
      <c r="OLG9" s="9"/>
      <c r="OLH9" s="9"/>
      <c r="OLI9" s="9"/>
      <c r="OLJ9" s="9"/>
      <c r="OLK9" s="9"/>
      <c r="OLL9" s="9"/>
      <c r="OLM9" s="9"/>
      <c r="OLN9" s="9"/>
      <c r="OLO9" s="9"/>
      <c r="OLP9" s="9"/>
      <c r="OLQ9" s="9"/>
      <c r="OLR9" s="9"/>
      <c r="OLS9" s="9"/>
      <c r="OLT9" s="9"/>
      <c r="OLU9" s="9"/>
      <c r="OLV9" s="9"/>
      <c r="OLW9" s="9"/>
      <c r="OLX9" s="9"/>
      <c r="OLY9" s="9"/>
      <c r="OLZ9" s="9"/>
      <c r="OMA9" s="9"/>
      <c r="OMB9" s="9"/>
      <c r="OMC9" s="9"/>
      <c r="OMD9" s="9"/>
      <c r="OME9" s="9"/>
      <c r="OMF9" s="9"/>
      <c r="OMG9" s="9"/>
      <c r="OMH9" s="9"/>
      <c r="OMI9" s="9"/>
      <c r="OMJ9" s="9"/>
      <c r="OMK9" s="9"/>
      <c r="OML9" s="9"/>
      <c r="OMM9" s="9"/>
      <c r="OMN9" s="9"/>
      <c r="OMO9" s="9"/>
      <c r="OMP9" s="9"/>
      <c r="OMQ9" s="9"/>
      <c r="OMR9" s="9"/>
      <c r="OMS9" s="9"/>
      <c r="OMT9" s="9"/>
      <c r="OMU9" s="9"/>
      <c r="OMV9" s="9"/>
      <c r="OMW9" s="9"/>
      <c r="OMX9" s="9"/>
      <c r="OMY9" s="9"/>
      <c r="OMZ9" s="9"/>
      <c r="ONA9" s="9"/>
      <c r="ONB9" s="9"/>
      <c r="ONC9" s="9"/>
      <c r="OND9" s="9"/>
      <c r="ONE9" s="9"/>
      <c r="ONF9" s="9"/>
      <c r="ONG9" s="9"/>
      <c r="ONH9" s="9"/>
      <c r="ONI9" s="9"/>
      <c r="ONJ9" s="9"/>
      <c r="ONK9" s="9"/>
      <c r="ONL9" s="9"/>
      <c r="ONM9" s="9"/>
      <c r="ONN9" s="9"/>
      <c r="ONO9" s="9"/>
      <c r="ONP9" s="9"/>
      <c r="ONQ9" s="9"/>
      <c r="ONR9" s="9"/>
      <c r="ONS9" s="9"/>
      <c r="ONT9" s="9"/>
      <c r="ONU9" s="9"/>
      <c r="ONV9" s="9"/>
      <c r="ONW9" s="9"/>
      <c r="ONX9" s="9"/>
      <c r="ONY9" s="9"/>
      <c r="ONZ9" s="9"/>
      <c r="OOA9" s="9"/>
      <c r="OOB9" s="9"/>
      <c r="OOC9" s="9"/>
      <c r="OOD9" s="9"/>
      <c r="OOE9" s="9"/>
      <c r="OOF9" s="9"/>
      <c r="OOG9" s="9"/>
      <c r="OOH9" s="9"/>
      <c r="OOI9" s="9"/>
      <c r="OOJ9" s="9"/>
      <c r="OOK9" s="9"/>
      <c r="OOL9" s="9"/>
      <c r="OOM9" s="9"/>
      <c r="OON9" s="9"/>
      <c r="OOO9" s="9"/>
      <c r="OOP9" s="9"/>
      <c r="OOQ9" s="9"/>
      <c r="OOR9" s="9"/>
      <c r="OOS9" s="9"/>
      <c r="OOT9" s="9"/>
      <c r="OOU9" s="9"/>
      <c r="OOV9" s="9"/>
      <c r="OOW9" s="9"/>
      <c r="OOX9" s="9"/>
      <c r="OOY9" s="9"/>
      <c r="OOZ9" s="9"/>
      <c r="OPA9" s="9"/>
      <c r="OPB9" s="9"/>
      <c r="OPC9" s="9"/>
      <c r="OPD9" s="9"/>
      <c r="OPE9" s="9"/>
      <c r="OPF9" s="9"/>
      <c r="OPG9" s="9"/>
      <c r="OPH9" s="9"/>
      <c r="OPI9" s="9"/>
      <c r="OPJ9" s="9"/>
      <c r="OPK9" s="9"/>
      <c r="OPL9" s="9"/>
      <c r="OPM9" s="9"/>
      <c r="OPN9" s="9"/>
      <c r="OPO9" s="9"/>
      <c r="OPP9" s="9"/>
      <c r="OPQ9" s="9"/>
      <c r="OPR9" s="9"/>
      <c r="OPS9" s="9"/>
      <c r="OPT9" s="9"/>
      <c r="OPU9" s="9"/>
      <c r="OPV9" s="9"/>
      <c r="OPW9" s="9"/>
      <c r="OPX9" s="9"/>
      <c r="OPY9" s="9"/>
      <c r="OPZ9" s="9"/>
      <c r="OQA9" s="9"/>
      <c r="OQB9" s="9"/>
      <c r="OQC9" s="9"/>
      <c r="OQD9" s="9"/>
      <c r="OQE9" s="9"/>
      <c r="OQF9" s="9"/>
      <c r="OQG9" s="9"/>
      <c r="OQH9" s="9"/>
      <c r="OQI9" s="9"/>
      <c r="OQJ9" s="9"/>
      <c r="OQK9" s="9"/>
      <c r="OQL9" s="9"/>
      <c r="OQM9" s="9"/>
      <c r="OQN9" s="9"/>
      <c r="OQO9" s="9"/>
      <c r="OQP9" s="9"/>
      <c r="OQQ9" s="9"/>
      <c r="OQR9" s="9"/>
      <c r="OQS9" s="9"/>
      <c r="OQT9" s="9"/>
      <c r="OQU9" s="9"/>
      <c r="OQV9" s="9"/>
      <c r="OQW9" s="9"/>
      <c r="OQX9" s="9"/>
      <c r="OQY9" s="9"/>
      <c r="OQZ9" s="9"/>
      <c r="ORA9" s="9"/>
      <c r="ORB9" s="9"/>
      <c r="ORC9" s="9"/>
      <c r="ORD9" s="9"/>
      <c r="ORE9" s="9"/>
      <c r="ORF9" s="9"/>
      <c r="ORG9" s="9"/>
      <c r="ORH9" s="9"/>
      <c r="ORI9" s="9"/>
      <c r="ORJ9" s="9"/>
      <c r="ORK9" s="9"/>
      <c r="ORL9" s="9"/>
      <c r="ORM9" s="9"/>
      <c r="ORN9" s="9"/>
      <c r="ORO9" s="9"/>
      <c r="ORP9" s="9"/>
      <c r="ORQ9" s="9"/>
      <c r="ORR9" s="9"/>
      <c r="ORS9" s="9"/>
      <c r="ORT9" s="9"/>
      <c r="ORU9" s="9"/>
      <c r="ORV9" s="9"/>
      <c r="ORW9" s="9"/>
      <c r="ORX9" s="9"/>
      <c r="ORY9" s="9"/>
      <c r="ORZ9" s="9"/>
      <c r="OSA9" s="9"/>
      <c r="OSB9" s="9"/>
      <c r="OSC9" s="9"/>
      <c r="OSD9" s="9"/>
      <c r="OSE9" s="9"/>
      <c r="OSF9" s="9"/>
      <c r="OSG9" s="9"/>
      <c r="OSH9" s="9"/>
      <c r="OSI9" s="9"/>
      <c r="OSJ9" s="9"/>
      <c r="OSK9" s="9"/>
      <c r="OSL9" s="9"/>
      <c r="OSM9" s="9"/>
      <c r="OSN9" s="9"/>
      <c r="OSO9" s="9"/>
      <c r="OSP9" s="9"/>
      <c r="OSQ9" s="9"/>
      <c r="OSR9" s="9"/>
      <c r="OSS9" s="9"/>
      <c r="OST9" s="9"/>
      <c r="OSU9" s="9"/>
      <c r="OSV9" s="9"/>
      <c r="OSW9" s="9"/>
      <c r="OSX9" s="9"/>
      <c r="OSY9" s="9"/>
      <c r="OSZ9" s="9"/>
      <c r="OTA9" s="9"/>
      <c r="OTB9" s="9"/>
      <c r="OTC9" s="9"/>
      <c r="OTD9" s="9"/>
      <c r="OTE9" s="9"/>
      <c r="OTF9" s="9"/>
      <c r="OTG9" s="9"/>
      <c r="OTH9" s="9"/>
      <c r="OTI9" s="9"/>
      <c r="OTJ9" s="9"/>
      <c r="OTK9" s="9"/>
      <c r="OTL9" s="9"/>
      <c r="OTM9" s="9"/>
      <c r="OTN9" s="9"/>
      <c r="OTO9" s="9"/>
      <c r="OTP9" s="9"/>
      <c r="OTQ9" s="9"/>
      <c r="OTR9" s="9"/>
      <c r="OTS9" s="9"/>
      <c r="OTT9" s="9"/>
      <c r="OTU9" s="9"/>
      <c r="OTV9" s="9"/>
      <c r="OTW9" s="9"/>
      <c r="OTX9" s="9"/>
      <c r="OTY9" s="9"/>
      <c r="OTZ9" s="9"/>
      <c r="OUA9" s="9"/>
      <c r="OUB9" s="9"/>
      <c r="OUC9" s="9"/>
      <c r="OUD9" s="9"/>
      <c r="OUE9" s="9"/>
      <c r="OUF9" s="9"/>
      <c r="OUG9" s="9"/>
      <c r="OUH9" s="9"/>
      <c r="OUI9" s="9"/>
      <c r="OUJ9" s="9"/>
      <c r="OUK9" s="9"/>
      <c r="OUL9" s="9"/>
      <c r="OUM9" s="9"/>
      <c r="OUN9" s="9"/>
      <c r="OUO9" s="9"/>
      <c r="OUP9" s="9"/>
      <c r="OUQ9" s="9"/>
      <c r="OUR9" s="9"/>
      <c r="OUS9" s="9"/>
      <c r="OUT9" s="9"/>
      <c r="OUU9" s="9"/>
      <c r="OUV9" s="9"/>
      <c r="OUW9" s="9"/>
      <c r="OUX9" s="9"/>
      <c r="OUY9" s="9"/>
      <c r="OUZ9" s="9"/>
      <c r="OVA9" s="9"/>
      <c r="OVB9" s="9"/>
      <c r="OVC9" s="9"/>
      <c r="OVD9" s="9"/>
      <c r="OVE9" s="9"/>
      <c r="OVF9" s="9"/>
      <c r="OVG9" s="9"/>
      <c r="OVH9" s="9"/>
      <c r="OVI9" s="9"/>
      <c r="OVJ9" s="9"/>
      <c r="OVK9" s="9"/>
      <c r="OVL9" s="9"/>
      <c r="OVM9" s="9"/>
      <c r="OVN9" s="9"/>
      <c r="OVO9" s="9"/>
      <c r="OVP9" s="9"/>
      <c r="OVQ9" s="9"/>
      <c r="OVR9" s="9"/>
      <c r="OVS9" s="9"/>
      <c r="OVT9" s="9"/>
      <c r="OVU9" s="9"/>
      <c r="OVV9" s="9"/>
      <c r="OVW9" s="9"/>
      <c r="OVX9" s="9"/>
      <c r="OVY9" s="9"/>
      <c r="OVZ9" s="9"/>
      <c r="OWA9" s="9"/>
      <c r="OWB9" s="9"/>
      <c r="OWC9" s="9"/>
      <c r="OWD9" s="9"/>
      <c r="OWE9" s="9"/>
      <c r="OWF9" s="9"/>
      <c r="OWG9" s="9"/>
      <c r="OWH9" s="9"/>
      <c r="OWI9" s="9"/>
      <c r="OWJ9" s="9"/>
      <c r="OWK9" s="9"/>
      <c r="OWL9" s="9"/>
      <c r="OWM9" s="9"/>
      <c r="OWN9" s="9"/>
      <c r="OWO9" s="9"/>
      <c r="OWP9" s="9"/>
      <c r="OWQ9" s="9"/>
      <c r="OWR9" s="9"/>
      <c r="OWS9" s="9"/>
      <c r="OWT9" s="9"/>
      <c r="OWU9" s="9"/>
      <c r="OWV9" s="9"/>
      <c r="OWW9" s="9"/>
      <c r="OWX9" s="9"/>
      <c r="OWY9" s="9"/>
      <c r="OWZ9" s="9"/>
      <c r="OXA9" s="9"/>
      <c r="OXB9" s="9"/>
      <c r="OXC9" s="9"/>
      <c r="OXD9" s="9"/>
      <c r="OXE9" s="9"/>
      <c r="OXF9" s="9"/>
      <c r="OXG9" s="9"/>
      <c r="OXH9" s="9"/>
      <c r="OXI9" s="9"/>
      <c r="OXJ9" s="9"/>
      <c r="OXK9" s="9"/>
      <c r="OXL9" s="9"/>
      <c r="OXM9" s="9"/>
      <c r="OXN9" s="9"/>
      <c r="OXO9" s="9"/>
      <c r="OXP9" s="9"/>
      <c r="OXQ9" s="9"/>
      <c r="OXR9" s="9"/>
      <c r="OXS9" s="9"/>
      <c r="OXT9" s="9"/>
      <c r="OXU9" s="9"/>
      <c r="OXV9" s="9"/>
      <c r="OXW9" s="9"/>
      <c r="OXX9" s="9"/>
      <c r="OXY9" s="9"/>
      <c r="OXZ9" s="9"/>
      <c r="OYA9" s="9"/>
      <c r="OYB9" s="9"/>
      <c r="OYC9" s="9"/>
      <c r="OYD9" s="9"/>
      <c r="OYE9" s="9"/>
      <c r="OYF9" s="9"/>
      <c r="OYG9" s="9"/>
      <c r="OYH9" s="9"/>
      <c r="OYI9" s="9"/>
      <c r="OYJ9" s="9"/>
      <c r="OYK9" s="9"/>
      <c r="OYL9" s="9"/>
      <c r="OYM9" s="9"/>
      <c r="OYN9" s="9"/>
      <c r="OYO9" s="9"/>
      <c r="OYP9" s="9"/>
      <c r="OYQ9" s="9"/>
      <c r="OYR9" s="9"/>
      <c r="OYS9" s="9"/>
      <c r="OYT9" s="9"/>
      <c r="OYU9" s="9"/>
      <c r="OYV9" s="9"/>
      <c r="OYW9" s="9"/>
      <c r="OYX9" s="9"/>
      <c r="OYY9" s="9"/>
      <c r="OYZ9" s="9"/>
      <c r="OZA9" s="9"/>
      <c r="OZB9" s="9"/>
      <c r="OZC9" s="9"/>
      <c r="OZD9" s="9"/>
      <c r="OZE9" s="9"/>
      <c r="OZF9" s="9"/>
      <c r="OZG9" s="9"/>
      <c r="OZH9" s="9"/>
      <c r="OZI9" s="9"/>
      <c r="OZJ9" s="9"/>
      <c r="OZK9" s="9"/>
      <c r="OZL9" s="9"/>
      <c r="OZM9" s="9"/>
      <c r="OZN9" s="9"/>
      <c r="OZO9" s="9"/>
      <c r="OZP9" s="9"/>
      <c r="OZQ9" s="9"/>
      <c r="OZR9" s="9"/>
      <c r="OZS9" s="9"/>
      <c r="OZT9" s="9"/>
      <c r="OZU9" s="9"/>
      <c r="OZV9" s="9"/>
      <c r="OZW9" s="9"/>
      <c r="OZX9" s="9"/>
      <c r="OZY9" s="9"/>
      <c r="OZZ9" s="9"/>
      <c r="PAA9" s="9"/>
      <c r="PAB9" s="9"/>
      <c r="PAC9" s="9"/>
      <c r="PAD9" s="9"/>
      <c r="PAE9" s="9"/>
      <c r="PAF9" s="9"/>
      <c r="PAG9" s="9"/>
      <c r="PAH9" s="9"/>
      <c r="PAI9" s="9"/>
      <c r="PAJ9" s="9"/>
      <c r="PAK9" s="9"/>
      <c r="PAL9" s="9"/>
      <c r="PAM9" s="9"/>
      <c r="PAN9" s="9"/>
      <c r="PAO9" s="9"/>
      <c r="PAP9" s="9"/>
      <c r="PAQ9" s="9"/>
      <c r="PAR9" s="9"/>
      <c r="PAS9" s="9"/>
      <c r="PAT9" s="9"/>
      <c r="PAU9" s="9"/>
      <c r="PAV9" s="9"/>
      <c r="PAW9" s="9"/>
      <c r="PAX9" s="9"/>
      <c r="PAY9" s="9"/>
      <c r="PAZ9" s="9"/>
      <c r="PBA9" s="9"/>
      <c r="PBB9" s="9"/>
      <c r="PBC9" s="9"/>
      <c r="PBD9" s="9"/>
      <c r="PBE9" s="9"/>
      <c r="PBF9" s="9"/>
      <c r="PBG9" s="9"/>
      <c r="PBH9" s="9"/>
      <c r="PBI9" s="9"/>
      <c r="PBJ9" s="9"/>
      <c r="PBK9" s="9"/>
      <c r="PBL9" s="9"/>
      <c r="PBM9" s="9"/>
      <c r="PBN9" s="9"/>
      <c r="PBO9" s="9"/>
      <c r="PBP9" s="9"/>
      <c r="PBQ9" s="9"/>
      <c r="PBR9" s="9"/>
      <c r="PBS9" s="9"/>
      <c r="PBT9" s="9"/>
      <c r="PBU9" s="9"/>
      <c r="PBV9" s="9"/>
      <c r="PBW9" s="9"/>
      <c r="PBX9" s="9"/>
      <c r="PBY9" s="9"/>
      <c r="PBZ9" s="9"/>
      <c r="PCA9" s="9"/>
      <c r="PCB9" s="9"/>
      <c r="PCC9" s="9"/>
      <c r="PCD9" s="9"/>
      <c r="PCE9" s="9"/>
      <c r="PCF9" s="9"/>
      <c r="PCG9" s="9"/>
      <c r="PCH9" s="9"/>
      <c r="PCI9" s="9"/>
      <c r="PCJ9" s="9"/>
      <c r="PCK9" s="9"/>
      <c r="PCL9" s="9"/>
      <c r="PCM9" s="9"/>
      <c r="PCN9" s="9"/>
      <c r="PCO9" s="9"/>
      <c r="PCP9" s="9"/>
      <c r="PCQ9" s="9"/>
      <c r="PCR9" s="9"/>
      <c r="PCS9" s="9"/>
      <c r="PCT9" s="9"/>
      <c r="PCU9" s="9"/>
      <c r="PCV9" s="9"/>
      <c r="PCW9" s="9"/>
      <c r="PCX9" s="9"/>
      <c r="PCY9" s="9"/>
      <c r="PCZ9" s="9"/>
      <c r="PDA9" s="9"/>
      <c r="PDB9" s="9"/>
      <c r="PDC9" s="9"/>
      <c r="PDD9" s="9"/>
      <c r="PDE9" s="9"/>
      <c r="PDF9" s="9"/>
      <c r="PDG9" s="9"/>
      <c r="PDH9" s="9"/>
      <c r="PDI9" s="9"/>
      <c r="PDJ9" s="9"/>
      <c r="PDK9" s="9"/>
      <c r="PDL9" s="9"/>
      <c r="PDM9" s="9"/>
      <c r="PDN9" s="9"/>
      <c r="PDO9" s="9"/>
      <c r="PDP9" s="9"/>
      <c r="PDQ9" s="9"/>
      <c r="PDR9" s="9"/>
      <c r="PDS9" s="9"/>
      <c r="PDT9" s="9"/>
      <c r="PDU9" s="9"/>
      <c r="PDV9" s="9"/>
      <c r="PDW9" s="9"/>
      <c r="PDX9" s="9"/>
      <c r="PDY9" s="9"/>
      <c r="PDZ9" s="9"/>
      <c r="PEA9" s="9"/>
      <c r="PEB9" s="9"/>
      <c r="PEC9" s="9"/>
      <c r="PED9" s="9"/>
      <c r="PEE9" s="9"/>
      <c r="PEF9" s="9"/>
      <c r="PEG9" s="9"/>
      <c r="PEH9" s="9"/>
      <c r="PEI9" s="9"/>
      <c r="PEJ9" s="9"/>
      <c r="PEK9" s="9"/>
      <c r="PEL9" s="9"/>
      <c r="PEM9" s="9"/>
      <c r="PEN9" s="9"/>
      <c r="PEO9" s="9"/>
      <c r="PEP9" s="9"/>
      <c r="PEQ9" s="9"/>
      <c r="PER9" s="9"/>
      <c r="PES9" s="9"/>
      <c r="PET9" s="9"/>
      <c r="PEU9" s="9"/>
      <c r="PEV9" s="9"/>
      <c r="PEW9" s="9"/>
      <c r="PEX9" s="9"/>
      <c r="PEY9" s="9"/>
      <c r="PEZ9" s="9"/>
      <c r="PFA9" s="9"/>
      <c r="PFB9" s="9"/>
      <c r="PFC9" s="9"/>
      <c r="PFD9" s="9"/>
      <c r="PFE9" s="9"/>
      <c r="PFF9" s="9"/>
      <c r="PFG9" s="9"/>
      <c r="PFH9" s="9"/>
      <c r="PFI9" s="9"/>
      <c r="PFJ9" s="9"/>
      <c r="PFK9" s="9"/>
      <c r="PFL9" s="9"/>
      <c r="PFM9" s="9"/>
      <c r="PFN9" s="9"/>
      <c r="PFO9" s="9"/>
      <c r="PFP9" s="9"/>
      <c r="PFQ9" s="9"/>
      <c r="PFR9" s="9"/>
      <c r="PFS9" s="9"/>
      <c r="PFT9" s="9"/>
      <c r="PFU9" s="9"/>
      <c r="PFV9" s="9"/>
      <c r="PFW9" s="9"/>
      <c r="PFX9" s="9"/>
      <c r="PFY9" s="9"/>
      <c r="PFZ9" s="9"/>
      <c r="PGA9" s="9"/>
      <c r="PGB9" s="9"/>
      <c r="PGC9" s="9"/>
      <c r="PGD9" s="9"/>
      <c r="PGE9" s="9"/>
      <c r="PGF9" s="9"/>
      <c r="PGG9" s="9"/>
      <c r="PGH9" s="9"/>
      <c r="PGI9" s="9"/>
      <c r="PGJ9" s="9"/>
      <c r="PGK9" s="9"/>
      <c r="PGL9" s="9"/>
      <c r="PGM9" s="9"/>
      <c r="PGN9" s="9"/>
      <c r="PGO9" s="9"/>
      <c r="PGP9" s="9"/>
      <c r="PGQ9" s="9"/>
      <c r="PGR9" s="9"/>
      <c r="PGS9" s="9"/>
      <c r="PGT9" s="9"/>
      <c r="PGU9" s="9"/>
      <c r="PGV9" s="9"/>
      <c r="PGW9" s="9"/>
      <c r="PGX9" s="9"/>
      <c r="PGY9" s="9"/>
      <c r="PGZ9" s="9"/>
      <c r="PHA9" s="9"/>
      <c r="PHB9" s="9"/>
      <c r="PHC9" s="9"/>
      <c r="PHD9" s="9"/>
      <c r="PHE9" s="9"/>
      <c r="PHF9" s="9"/>
      <c r="PHG9" s="9"/>
      <c r="PHH9" s="9"/>
      <c r="PHI9" s="9"/>
      <c r="PHJ9" s="9"/>
      <c r="PHK9" s="9"/>
      <c r="PHL9" s="9"/>
      <c r="PHM9" s="9"/>
      <c r="PHN9" s="9"/>
      <c r="PHO9" s="9"/>
      <c r="PHP9" s="9"/>
      <c r="PHQ9" s="9"/>
      <c r="PHR9" s="9"/>
      <c r="PHS9" s="9"/>
      <c r="PHT9" s="9"/>
      <c r="PHU9" s="9"/>
      <c r="PHV9" s="9"/>
      <c r="PHW9" s="9"/>
      <c r="PHX9" s="9"/>
      <c r="PHY9" s="9"/>
      <c r="PHZ9" s="9"/>
      <c r="PIA9" s="9"/>
      <c r="PIB9" s="9"/>
      <c r="PIC9" s="9"/>
      <c r="PID9" s="9"/>
      <c r="PIE9" s="9"/>
      <c r="PIF9" s="9"/>
      <c r="PIG9" s="9"/>
      <c r="PIH9" s="9"/>
      <c r="PII9" s="9"/>
      <c r="PIJ9" s="9"/>
      <c r="PIK9" s="9"/>
      <c r="PIL9" s="9"/>
      <c r="PIM9" s="9"/>
      <c r="PIN9" s="9"/>
      <c r="PIO9" s="9"/>
      <c r="PIP9" s="9"/>
      <c r="PIQ9" s="9"/>
      <c r="PIR9" s="9"/>
      <c r="PIS9" s="9"/>
      <c r="PIT9" s="9"/>
      <c r="PIU9" s="9"/>
      <c r="PIV9" s="9"/>
      <c r="PIW9" s="9"/>
      <c r="PIX9" s="9"/>
      <c r="PIY9" s="9"/>
      <c r="PIZ9" s="9"/>
      <c r="PJA9" s="9"/>
      <c r="PJB9" s="9"/>
      <c r="PJC9" s="9"/>
      <c r="PJD9" s="9"/>
      <c r="PJE9" s="9"/>
      <c r="PJF9" s="9"/>
      <c r="PJG9" s="9"/>
      <c r="PJH9" s="9"/>
      <c r="PJI9" s="9"/>
      <c r="PJJ9" s="9"/>
      <c r="PJK9" s="9"/>
      <c r="PJL9" s="9"/>
      <c r="PJM9" s="9"/>
      <c r="PJN9" s="9"/>
      <c r="PJO9" s="9"/>
      <c r="PJP9" s="9"/>
      <c r="PJQ9" s="9"/>
      <c r="PJR9" s="9"/>
      <c r="PJS9" s="9"/>
      <c r="PJT9" s="9"/>
      <c r="PJU9" s="9"/>
      <c r="PJV9" s="9"/>
      <c r="PJW9" s="9"/>
      <c r="PJX9" s="9"/>
      <c r="PJY9" s="9"/>
      <c r="PJZ9" s="9"/>
      <c r="PKA9" s="9"/>
      <c r="PKB9" s="9"/>
      <c r="PKC9" s="9"/>
      <c r="PKD9" s="9"/>
      <c r="PKE9" s="9"/>
      <c r="PKF9" s="9"/>
      <c r="PKG9" s="9"/>
      <c r="PKH9" s="9"/>
      <c r="PKI9" s="9"/>
      <c r="PKJ9" s="9"/>
      <c r="PKK9" s="9"/>
      <c r="PKL9" s="9"/>
      <c r="PKM9" s="9"/>
      <c r="PKN9" s="9"/>
      <c r="PKO9" s="9"/>
      <c r="PKP9" s="9"/>
      <c r="PKQ9" s="9"/>
      <c r="PKR9" s="9"/>
      <c r="PKS9" s="9"/>
      <c r="PKT9" s="9"/>
      <c r="PKU9" s="9"/>
      <c r="PKV9" s="9"/>
      <c r="PKW9" s="9"/>
      <c r="PKX9" s="9"/>
      <c r="PKY9" s="9"/>
      <c r="PKZ9" s="9"/>
      <c r="PLA9" s="9"/>
      <c r="PLB9" s="9"/>
      <c r="PLC9" s="9"/>
      <c r="PLD9" s="9"/>
      <c r="PLE9" s="9"/>
      <c r="PLF9" s="9"/>
      <c r="PLG9" s="9"/>
      <c r="PLH9" s="9"/>
      <c r="PLI9" s="9"/>
      <c r="PLJ9" s="9"/>
      <c r="PLK9" s="9"/>
      <c r="PLL9" s="9"/>
      <c r="PLM9" s="9"/>
      <c r="PLN9" s="9"/>
      <c r="PLO9" s="9"/>
      <c r="PLP9" s="9"/>
      <c r="PLQ9" s="9"/>
      <c r="PLR9" s="9"/>
      <c r="PLS9" s="9"/>
      <c r="PLT9" s="9"/>
      <c r="PLU9" s="9"/>
      <c r="PLV9" s="9"/>
      <c r="PLW9" s="9"/>
      <c r="PLX9" s="9"/>
      <c r="PLY9" s="9"/>
      <c r="PLZ9" s="9"/>
      <c r="PMA9" s="9"/>
      <c r="PMB9" s="9"/>
      <c r="PMC9" s="9"/>
      <c r="PMD9" s="9"/>
      <c r="PME9" s="9"/>
      <c r="PMF9" s="9"/>
      <c r="PMG9" s="9"/>
      <c r="PMH9" s="9"/>
      <c r="PMI9" s="9"/>
      <c r="PMJ9" s="9"/>
      <c r="PMK9" s="9"/>
      <c r="PML9" s="9"/>
      <c r="PMM9" s="9"/>
      <c r="PMN9" s="9"/>
      <c r="PMO9" s="9"/>
      <c r="PMP9" s="9"/>
      <c r="PMQ9" s="9"/>
      <c r="PMR9" s="9"/>
      <c r="PMS9" s="9"/>
      <c r="PMT9" s="9"/>
      <c r="PMU9" s="9"/>
      <c r="PMV9" s="9"/>
      <c r="PMW9" s="9"/>
      <c r="PMX9" s="9"/>
      <c r="PMY9" s="9"/>
      <c r="PMZ9" s="9"/>
      <c r="PNA9" s="9"/>
      <c r="PNB9" s="9"/>
      <c r="PNC9" s="9"/>
      <c r="PND9" s="9"/>
      <c r="PNE9" s="9"/>
      <c r="PNF9" s="9"/>
      <c r="PNG9" s="9"/>
      <c r="PNH9" s="9"/>
      <c r="PNI9" s="9"/>
      <c r="PNJ9" s="9"/>
      <c r="PNK9" s="9"/>
      <c r="PNL9" s="9"/>
      <c r="PNM9" s="9"/>
      <c r="PNN9" s="9"/>
      <c r="PNO9" s="9"/>
      <c r="PNP9" s="9"/>
      <c r="PNQ9" s="9"/>
      <c r="PNR9" s="9"/>
      <c r="PNS9" s="9"/>
      <c r="PNT9" s="9"/>
      <c r="PNU9" s="9"/>
      <c r="PNV9" s="9"/>
      <c r="PNW9" s="9"/>
      <c r="PNX9" s="9"/>
      <c r="PNY9" s="9"/>
      <c r="PNZ9" s="9"/>
      <c r="POA9" s="9"/>
      <c r="POB9" s="9"/>
      <c r="POC9" s="9"/>
      <c r="POD9" s="9"/>
      <c r="POE9" s="9"/>
      <c r="POF9" s="9"/>
      <c r="POG9" s="9"/>
      <c r="POH9" s="9"/>
      <c r="POI9" s="9"/>
      <c r="POJ9" s="9"/>
      <c r="POK9" s="9"/>
      <c r="POL9" s="9"/>
      <c r="POM9" s="9"/>
      <c r="PON9" s="9"/>
      <c r="POO9" s="9"/>
      <c r="POP9" s="9"/>
      <c r="POQ9" s="9"/>
      <c r="POR9" s="9"/>
      <c r="POS9" s="9"/>
      <c r="POT9" s="9"/>
      <c r="POU9" s="9"/>
      <c r="POV9" s="9"/>
      <c r="POW9" s="9"/>
      <c r="POX9" s="9"/>
      <c r="POY9" s="9"/>
      <c r="POZ9" s="9"/>
      <c r="PPA9" s="9"/>
      <c r="PPB9" s="9"/>
      <c r="PPC9" s="9"/>
      <c r="PPD9" s="9"/>
      <c r="PPE9" s="9"/>
      <c r="PPF9" s="9"/>
      <c r="PPG9" s="9"/>
      <c r="PPH9" s="9"/>
      <c r="PPI9" s="9"/>
      <c r="PPJ9" s="9"/>
      <c r="PPK9" s="9"/>
      <c r="PPL9" s="9"/>
      <c r="PPM9" s="9"/>
      <c r="PPN9" s="9"/>
      <c r="PPO9" s="9"/>
      <c r="PPP9" s="9"/>
      <c r="PPQ9" s="9"/>
      <c r="PPR9" s="9"/>
      <c r="PPS9" s="9"/>
      <c r="PPT9" s="9"/>
      <c r="PPU9" s="9"/>
      <c r="PPV9" s="9"/>
      <c r="PPW9" s="9"/>
      <c r="PPX9" s="9"/>
      <c r="PPY9" s="9"/>
      <c r="PPZ9" s="9"/>
      <c r="PQA9" s="9"/>
      <c r="PQB9" s="9"/>
      <c r="PQC9" s="9"/>
      <c r="PQD9" s="9"/>
      <c r="PQE9" s="9"/>
      <c r="PQF9" s="9"/>
      <c r="PQG9" s="9"/>
      <c r="PQH9" s="9"/>
      <c r="PQI9" s="9"/>
      <c r="PQJ9" s="9"/>
      <c r="PQK9" s="9"/>
      <c r="PQL9" s="9"/>
      <c r="PQM9" s="9"/>
      <c r="PQN9" s="9"/>
      <c r="PQO9" s="9"/>
      <c r="PQP9" s="9"/>
      <c r="PQQ9" s="9"/>
      <c r="PQR9" s="9"/>
      <c r="PQS9" s="9"/>
      <c r="PQT9" s="9"/>
      <c r="PQU9" s="9"/>
      <c r="PQV9" s="9"/>
      <c r="PQW9" s="9"/>
      <c r="PQX9" s="9"/>
      <c r="PQY9" s="9"/>
      <c r="PQZ9" s="9"/>
      <c r="PRA9" s="9"/>
      <c r="PRB9" s="9"/>
      <c r="PRC9" s="9"/>
      <c r="PRD9" s="9"/>
      <c r="PRE9" s="9"/>
      <c r="PRF9" s="9"/>
      <c r="PRG9" s="9"/>
      <c r="PRH9" s="9"/>
      <c r="PRI9" s="9"/>
      <c r="PRJ9" s="9"/>
      <c r="PRK9" s="9"/>
      <c r="PRL9" s="9"/>
      <c r="PRM9" s="9"/>
      <c r="PRN9" s="9"/>
      <c r="PRO9" s="9"/>
      <c r="PRP9" s="9"/>
      <c r="PRQ9" s="9"/>
      <c r="PRR9" s="9"/>
      <c r="PRS9" s="9"/>
      <c r="PRT9" s="9"/>
      <c r="PRU9" s="9"/>
      <c r="PRV9" s="9"/>
      <c r="PRW9" s="9"/>
      <c r="PRX9" s="9"/>
      <c r="PRY9" s="9"/>
      <c r="PRZ9" s="9"/>
      <c r="PSA9" s="9"/>
      <c r="PSB9" s="9"/>
      <c r="PSC9" s="9"/>
      <c r="PSD9" s="9"/>
      <c r="PSE9" s="9"/>
      <c r="PSF9" s="9"/>
      <c r="PSG9" s="9"/>
      <c r="PSH9" s="9"/>
      <c r="PSI9" s="9"/>
      <c r="PSJ9" s="9"/>
      <c r="PSK9" s="9"/>
      <c r="PSL9" s="9"/>
      <c r="PSM9" s="9"/>
      <c r="PSN9" s="9"/>
      <c r="PSO9" s="9"/>
      <c r="PSP9" s="9"/>
      <c r="PSQ9" s="9"/>
      <c r="PSR9" s="9"/>
      <c r="PSS9" s="9"/>
      <c r="PST9" s="9"/>
      <c r="PSU9" s="9"/>
      <c r="PSV9" s="9"/>
      <c r="PSW9" s="9"/>
      <c r="PSX9" s="9"/>
      <c r="PSY9" s="9"/>
      <c r="PSZ9" s="9"/>
      <c r="PTA9" s="9"/>
      <c r="PTB9" s="9"/>
      <c r="PTC9" s="9"/>
      <c r="PTD9" s="9"/>
      <c r="PTE9" s="9"/>
      <c r="PTF9" s="9"/>
      <c r="PTG9" s="9"/>
      <c r="PTH9" s="9"/>
      <c r="PTI9" s="9"/>
      <c r="PTJ9" s="9"/>
      <c r="PTK9" s="9"/>
      <c r="PTL9" s="9"/>
      <c r="PTM9" s="9"/>
      <c r="PTN9" s="9"/>
      <c r="PTO9" s="9"/>
      <c r="PTP9" s="9"/>
      <c r="PTQ9" s="9"/>
      <c r="PTR9" s="9"/>
      <c r="PTS9" s="9"/>
      <c r="PTT9" s="9"/>
      <c r="PTU9" s="9"/>
      <c r="PTV9" s="9"/>
      <c r="PTW9" s="9"/>
      <c r="PTX9" s="9"/>
      <c r="PTY9" s="9"/>
      <c r="PTZ9" s="9"/>
      <c r="PUA9" s="9"/>
      <c r="PUB9" s="9"/>
      <c r="PUC9" s="9"/>
      <c r="PUD9" s="9"/>
      <c r="PUE9" s="9"/>
      <c r="PUF9" s="9"/>
      <c r="PUG9" s="9"/>
      <c r="PUH9" s="9"/>
      <c r="PUI9" s="9"/>
      <c r="PUJ9" s="9"/>
      <c r="PUK9" s="9"/>
      <c r="PUL9" s="9"/>
      <c r="PUM9" s="9"/>
      <c r="PUN9" s="9"/>
      <c r="PUO9" s="9"/>
      <c r="PUP9" s="9"/>
      <c r="PUQ9" s="9"/>
      <c r="PUR9" s="9"/>
      <c r="PUS9" s="9"/>
      <c r="PUT9" s="9"/>
      <c r="PUU9" s="9"/>
      <c r="PUV9" s="9"/>
      <c r="PUW9" s="9"/>
      <c r="PUX9" s="9"/>
      <c r="PUY9" s="9"/>
      <c r="PUZ9" s="9"/>
      <c r="PVA9" s="9"/>
      <c r="PVB9" s="9"/>
      <c r="PVC9" s="9"/>
      <c r="PVD9" s="9"/>
      <c r="PVE9" s="9"/>
      <c r="PVF9" s="9"/>
      <c r="PVG9" s="9"/>
      <c r="PVH9" s="9"/>
      <c r="PVI9" s="9"/>
      <c r="PVJ9" s="9"/>
      <c r="PVK9" s="9"/>
      <c r="PVL9" s="9"/>
      <c r="PVM9" s="9"/>
      <c r="PVN9" s="9"/>
      <c r="PVO9" s="9"/>
      <c r="PVP9" s="9"/>
      <c r="PVQ9" s="9"/>
      <c r="PVR9" s="9"/>
      <c r="PVS9" s="9"/>
      <c r="PVT9" s="9"/>
      <c r="PVU9" s="9"/>
      <c r="PVV9" s="9"/>
      <c r="PVW9" s="9"/>
      <c r="PVX9" s="9"/>
      <c r="PVY9" s="9"/>
      <c r="PVZ9" s="9"/>
      <c r="PWA9" s="9"/>
      <c r="PWB9" s="9"/>
      <c r="PWC9" s="9"/>
      <c r="PWD9" s="9"/>
      <c r="PWE9" s="9"/>
      <c r="PWF9" s="9"/>
      <c r="PWG9" s="9"/>
      <c r="PWH9" s="9"/>
      <c r="PWI9" s="9"/>
      <c r="PWJ9" s="9"/>
      <c r="PWK9" s="9"/>
      <c r="PWL9" s="9"/>
      <c r="PWM9" s="9"/>
      <c r="PWN9" s="9"/>
      <c r="PWO9" s="9"/>
      <c r="PWP9" s="9"/>
      <c r="PWQ9" s="9"/>
      <c r="PWR9" s="9"/>
      <c r="PWS9" s="9"/>
      <c r="PWT9" s="9"/>
      <c r="PWU9" s="9"/>
      <c r="PWV9" s="9"/>
      <c r="PWW9" s="9"/>
      <c r="PWX9" s="9"/>
      <c r="PWY9" s="9"/>
      <c r="PWZ9" s="9"/>
      <c r="PXA9" s="9"/>
      <c r="PXB9" s="9"/>
      <c r="PXC9" s="9"/>
      <c r="PXD9" s="9"/>
      <c r="PXE9" s="9"/>
      <c r="PXF9" s="9"/>
      <c r="PXG9" s="9"/>
      <c r="PXH9" s="9"/>
      <c r="PXI9" s="9"/>
      <c r="PXJ9" s="9"/>
      <c r="PXK9" s="9"/>
      <c r="PXL9" s="9"/>
      <c r="PXM9" s="9"/>
      <c r="PXN9" s="9"/>
      <c r="PXO9" s="9"/>
      <c r="PXP9" s="9"/>
      <c r="PXQ9" s="9"/>
      <c r="PXR9" s="9"/>
      <c r="PXS9" s="9"/>
      <c r="PXT9" s="9"/>
      <c r="PXU9" s="9"/>
      <c r="PXV9" s="9"/>
      <c r="PXW9" s="9"/>
      <c r="PXX9" s="9"/>
      <c r="PXY9" s="9"/>
      <c r="PXZ9" s="9"/>
      <c r="PYA9" s="9"/>
      <c r="PYB9" s="9"/>
      <c r="PYC9" s="9"/>
      <c r="PYD9" s="9"/>
      <c r="PYE9" s="9"/>
      <c r="PYF9" s="9"/>
      <c r="PYG9" s="9"/>
      <c r="PYH9" s="9"/>
      <c r="PYI9" s="9"/>
      <c r="PYJ9" s="9"/>
      <c r="PYK9" s="9"/>
      <c r="PYL9" s="9"/>
      <c r="PYM9" s="9"/>
      <c r="PYN9" s="9"/>
      <c r="PYO9" s="9"/>
      <c r="PYP9" s="9"/>
      <c r="PYQ9" s="9"/>
      <c r="PYR9" s="9"/>
      <c r="PYS9" s="9"/>
      <c r="PYT9" s="9"/>
      <c r="PYU9" s="9"/>
      <c r="PYV9" s="9"/>
      <c r="PYW9" s="9"/>
      <c r="PYX9" s="9"/>
      <c r="PYY9" s="9"/>
      <c r="PYZ9" s="9"/>
      <c r="PZA9" s="9"/>
      <c r="PZB9" s="9"/>
      <c r="PZC9" s="9"/>
      <c r="PZD9" s="9"/>
      <c r="PZE9" s="9"/>
      <c r="PZF9" s="9"/>
      <c r="PZG9" s="9"/>
      <c r="PZH9" s="9"/>
      <c r="PZI9" s="9"/>
      <c r="PZJ9" s="9"/>
      <c r="PZK9" s="9"/>
      <c r="PZL9" s="9"/>
      <c r="PZM9" s="9"/>
      <c r="PZN9" s="9"/>
      <c r="PZO9" s="9"/>
      <c r="PZP9" s="9"/>
      <c r="PZQ9" s="9"/>
      <c r="PZR9" s="9"/>
      <c r="PZS9" s="9"/>
      <c r="PZT9" s="9"/>
      <c r="PZU9" s="9"/>
      <c r="PZV9" s="9"/>
      <c r="PZW9" s="9"/>
      <c r="PZX9" s="9"/>
      <c r="PZY9" s="9"/>
      <c r="PZZ9" s="9"/>
      <c r="QAA9" s="9"/>
      <c r="QAB9" s="9"/>
      <c r="QAC9" s="9"/>
      <c r="QAD9" s="9"/>
      <c r="QAE9" s="9"/>
      <c r="QAF9" s="9"/>
      <c r="QAG9" s="9"/>
      <c r="QAH9" s="9"/>
      <c r="QAI9" s="9"/>
      <c r="QAJ9" s="9"/>
      <c r="QAK9" s="9"/>
      <c r="QAL9" s="9"/>
      <c r="QAM9" s="9"/>
      <c r="QAN9" s="9"/>
      <c r="QAO9" s="9"/>
      <c r="QAP9" s="9"/>
      <c r="QAQ9" s="9"/>
      <c r="QAR9" s="9"/>
      <c r="QAS9" s="9"/>
      <c r="QAT9" s="9"/>
      <c r="QAU9" s="9"/>
      <c r="QAV9" s="9"/>
      <c r="QAW9" s="9"/>
      <c r="QAX9" s="9"/>
      <c r="QAY9" s="9"/>
      <c r="QAZ9" s="9"/>
      <c r="QBA9" s="9"/>
      <c r="QBB9" s="9"/>
      <c r="QBC9" s="9"/>
      <c r="QBD9" s="9"/>
      <c r="QBE9" s="9"/>
      <c r="QBF9" s="9"/>
      <c r="QBG9" s="9"/>
      <c r="QBH9" s="9"/>
      <c r="QBI9" s="9"/>
      <c r="QBJ9" s="9"/>
      <c r="QBK9" s="9"/>
      <c r="QBL9" s="9"/>
      <c r="QBM9" s="9"/>
      <c r="QBN9" s="9"/>
      <c r="QBO9" s="9"/>
      <c r="QBP9" s="9"/>
      <c r="QBQ9" s="9"/>
      <c r="QBR9" s="9"/>
      <c r="QBS9" s="9"/>
      <c r="QBT9" s="9"/>
      <c r="QBU9" s="9"/>
      <c r="QBV9" s="9"/>
      <c r="QBW9" s="9"/>
      <c r="QBX9" s="9"/>
      <c r="QBY9" s="9"/>
      <c r="QBZ9" s="9"/>
      <c r="QCA9" s="9"/>
      <c r="QCB9" s="9"/>
      <c r="QCC9" s="9"/>
      <c r="QCD9" s="9"/>
      <c r="QCE9" s="9"/>
      <c r="QCF9" s="9"/>
      <c r="QCG9" s="9"/>
      <c r="QCH9" s="9"/>
      <c r="QCI9" s="9"/>
      <c r="QCJ9" s="9"/>
      <c r="QCK9" s="9"/>
      <c r="QCL9" s="9"/>
      <c r="QCM9" s="9"/>
      <c r="QCN9" s="9"/>
      <c r="QCO9" s="9"/>
      <c r="QCP9" s="9"/>
      <c r="QCQ9" s="9"/>
      <c r="QCR9" s="9"/>
      <c r="QCS9" s="9"/>
      <c r="QCT9" s="9"/>
      <c r="QCU9" s="9"/>
      <c r="QCV9" s="9"/>
      <c r="QCW9" s="9"/>
      <c r="QCX9" s="9"/>
      <c r="QCY9" s="9"/>
      <c r="QCZ9" s="9"/>
      <c r="QDA9" s="9"/>
      <c r="QDB9" s="9"/>
      <c r="QDC9" s="9"/>
      <c r="QDD9" s="9"/>
      <c r="QDE9" s="9"/>
      <c r="QDF9" s="9"/>
      <c r="QDG9" s="9"/>
      <c r="QDH9" s="9"/>
      <c r="QDI9" s="9"/>
      <c r="QDJ9" s="9"/>
      <c r="QDK9" s="9"/>
      <c r="QDL9" s="9"/>
      <c r="QDM9" s="9"/>
      <c r="QDN9" s="9"/>
      <c r="QDO9" s="9"/>
      <c r="QDP9" s="9"/>
      <c r="QDQ9" s="9"/>
      <c r="QDR9" s="9"/>
      <c r="QDS9" s="9"/>
      <c r="QDT9" s="9"/>
      <c r="QDU9" s="9"/>
      <c r="QDV9" s="9"/>
      <c r="QDW9" s="9"/>
      <c r="QDX9" s="9"/>
      <c r="QDY9" s="9"/>
      <c r="QDZ9" s="9"/>
      <c r="QEA9" s="9"/>
      <c r="QEB9" s="9"/>
      <c r="QEC9" s="9"/>
      <c r="QED9" s="9"/>
      <c r="QEE9" s="9"/>
      <c r="QEF9" s="9"/>
      <c r="QEG9" s="9"/>
      <c r="QEH9" s="9"/>
      <c r="QEI9" s="9"/>
      <c r="QEJ9" s="9"/>
      <c r="QEK9" s="9"/>
      <c r="QEL9" s="9"/>
      <c r="QEM9" s="9"/>
      <c r="QEN9" s="9"/>
      <c r="QEO9" s="9"/>
      <c r="QEP9" s="9"/>
      <c r="QEQ9" s="9"/>
      <c r="QER9" s="9"/>
      <c r="QES9" s="9"/>
      <c r="QET9" s="9"/>
      <c r="QEU9" s="9"/>
      <c r="QEV9" s="9"/>
      <c r="QEW9" s="9"/>
      <c r="QEX9" s="9"/>
      <c r="QEY9" s="9"/>
      <c r="QEZ9" s="9"/>
      <c r="QFA9" s="9"/>
      <c r="QFB9" s="9"/>
      <c r="QFC9" s="9"/>
      <c r="QFD9" s="9"/>
      <c r="QFE9" s="9"/>
      <c r="QFF9" s="9"/>
      <c r="QFG9" s="9"/>
      <c r="QFH9" s="9"/>
      <c r="QFI9" s="9"/>
      <c r="QFJ9" s="9"/>
      <c r="QFK9" s="9"/>
      <c r="QFL9" s="9"/>
      <c r="QFM9" s="9"/>
      <c r="QFN9" s="9"/>
      <c r="QFO9" s="9"/>
      <c r="QFP9" s="9"/>
      <c r="QFQ9" s="9"/>
      <c r="QFR9" s="9"/>
      <c r="QFS9" s="9"/>
      <c r="QFT9" s="9"/>
      <c r="QFU9" s="9"/>
      <c r="QFV9" s="9"/>
      <c r="QFW9" s="9"/>
      <c r="QFX9" s="9"/>
      <c r="QFY9" s="9"/>
      <c r="QFZ9" s="9"/>
      <c r="QGA9" s="9"/>
      <c r="QGB9" s="9"/>
      <c r="QGC9" s="9"/>
      <c r="QGD9" s="9"/>
      <c r="QGE9" s="9"/>
      <c r="QGF9" s="9"/>
      <c r="QGG9" s="9"/>
      <c r="QGH9" s="9"/>
      <c r="QGI9" s="9"/>
      <c r="QGJ9" s="9"/>
      <c r="QGK9" s="9"/>
      <c r="QGL9" s="9"/>
      <c r="QGM9" s="9"/>
      <c r="QGN9" s="9"/>
      <c r="QGO9" s="9"/>
      <c r="QGP9" s="9"/>
      <c r="QGQ9" s="9"/>
      <c r="QGR9" s="9"/>
      <c r="QGS9" s="9"/>
      <c r="QGT9" s="9"/>
      <c r="QGU9" s="9"/>
      <c r="QGV9" s="9"/>
      <c r="QGW9" s="9"/>
      <c r="QGX9" s="9"/>
      <c r="QGY9" s="9"/>
      <c r="QGZ9" s="9"/>
      <c r="QHA9" s="9"/>
      <c r="QHB9" s="9"/>
      <c r="QHC9" s="9"/>
      <c r="QHD9" s="9"/>
      <c r="QHE9" s="9"/>
      <c r="QHF9" s="9"/>
      <c r="QHG9" s="9"/>
      <c r="QHH9" s="9"/>
      <c r="QHI9" s="9"/>
      <c r="QHJ9" s="9"/>
      <c r="QHK9" s="9"/>
      <c r="QHL9" s="9"/>
      <c r="QHM9" s="9"/>
      <c r="QHN9" s="9"/>
      <c r="QHO9" s="9"/>
      <c r="QHP9" s="9"/>
      <c r="QHQ9" s="9"/>
      <c r="QHR9" s="9"/>
      <c r="QHS9" s="9"/>
      <c r="QHT9" s="9"/>
      <c r="QHU9" s="9"/>
      <c r="QHV9" s="9"/>
      <c r="QHW9" s="9"/>
      <c r="QHX9" s="9"/>
      <c r="QHY9" s="9"/>
      <c r="QHZ9" s="9"/>
      <c r="QIA9" s="9"/>
      <c r="QIB9" s="9"/>
      <c r="QIC9" s="9"/>
      <c r="QID9" s="9"/>
      <c r="QIE9" s="9"/>
      <c r="QIF9" s="9"/>
      <c r="QIG9" s="9"/>
      <c r="QIH9" s="9"/>
      <c r="QII9" s="9"/>
      <c r="QIJ9" s="9"/>
      <c r="QIK9" s="9"/>
      <c r="QIL9" s="9"/>
      <c r="QIM9" s="9"/>
      <c r="QIN9" s="9"/>
      <c r="QIO9" s="9"/>
      <c r="QIP9" s="9"/>
      <c r="QIQ9" s="9"/>
      <c r="QIR9" s="9"/>
      <c r="QIS9" s="9"/>
      <c r="QIT9" s="9"/>
      <c r="QIU9" s="9"/>
      <c r="QIV9" s="9"/>
      <c r="QIW9" s="9"/>
      <c r="QIX9" s="9"/>
      <c r="QIY9" s="9"/>
      <c r="QIZ9" s="9"/>
      <c r="QJA9" s="9"/>
      <c r="QJB9" s="9"/>
      <c r="QJC9" s="9"/>
      <c r="QJD9" s="9"/>
      <c r="QJE9" s="9"/>
      <c r="QJF9" s="9"/>
      <c r="QJG9" s="9"/>
      <c r="QJH9" s="9"/>
      <c r="QJI9" s="9"/>
      <c r="QJJ9" s="9"/>
      <c r="QJK9" s="9"/>
      <c r="QJL9" s="9"/>
      <c r="QJM9" s="9"/>
      <c r="QJN9" s="9"/>
      <c r="QJO9" s="9"/>
      <c r="QJP9" s="9"/>
      <c r="QJQ9" s="9"/>
      <c r="QJR9" s="9"/>
      <c r="QJS9" s="9"/>
      <c r="QJT9" s="9"/>
      <c r="QJU9" s="9"/>
      <c r="QJV9" s="9"/>
      <c r="QJW9" s="9"/>
      <c r="QJX9" s="9"/>
      <c r="QJY9" s="9"/>
      <c r="QJZ9" s="9"/>
      <c r="QKA9" s="9"/>
      <c r="QKB9" s="9"/>
      <c r="QKC9" s="9"/>
      <c r="QKD9" s="9"/>
      <c r="QKE9" s="9"/>
      <c r="QKF9" s="9"/>
      <c r="QKG9" s="9"/>
      <c r="QKH9" s="9"/>
      <c r="QKI9" s="9"/>
      <c r="QKJ9" s="9"/>
      <c r="QKK9" s="9"/>
      <c r="QKL9" s="9"/>
      <c r="QKM9" s="9"/>
      <c r="QKN9" s="9"/>
      <c r="QKO9" s="9"/>
      <c r="QKP9" s="9"/>
      <c r="QKQ9" s="9"/>
      <c r="QKR9" s="9"/>
      <c r="QKS9" s="9"/>
      <c r="QKT9" s="9"/>
      <c r="QKU9" s="9"/>
      <c r="QKV9" s="9"/>
      <c r="QKW9" s="9"/>
      <c r="QKX9" s="9"/>
      <c r="QKY9" s="9"/>
      <c r="QKZ9" s="9"/>
      <c r="QLA9" s="9"/>
      <c r="QLB9" s="9"/>
      <c r="QLC9" s="9"/>
      <c r="QLD9" s="9"/>
      <c r="QLE9" s="9"/>
      <c r="QLF9" s="9"/>
      <c r="QLG9" s="9"/>
      <c r="QLH9" s="9"/>
      <c r="QLI9" s="9"/>
      <c r="QLJ9" s="9"/>
      <c r="QLK9" s="9"/>
      <c r="QLL9" s="9"/>
      <c r="QLM9" s="9"/>
      <c r="QLN9" s="9"/>
      <c r="QLO9" s="9"/>
      <c r="QLP9" s="9"/>
      <c r="QLQ9" s="9"/>
      <c r="QLR9" s="9"/>
      <c r="QLS9" s="9"/>
      <c r="QLT9" s="9"/>
      <c r="QLU9" s="9"/>
      <c r="QLV9" s="9"/>
      <c r="QLW9" s="9"/>
      <c r="QLX9" s="9"/>
      <c r="QLY9" s="9"/>
      <c r="QLZ9" s="9"/>
      <c r="QMA9" s="9"/>
      <c r="QMB9" s="9"/>
      <c r="QMC9" s="9"/>
      <c r="QMD9" s="9"/>
      <c r="QME9" s="9"/>
      <c r="QMF9" s="9"/>
      <c r="QMG9" s="9"/>
      <c r="QMH9" s="9"/>
      <c r="QMI9" s="9"/>
      <c r="QMJ9" s="9"/>
      <c r="QMK9" s="9"/>
      <c r="QML9" s="9"/>
      <c r="QMM9" s="9"/>
      <c r="QMN9" s="9"/>
      <c r="QMO9" s="9"/>
      <c r="QMP9" s="9"/>
      <c r="QMQ9" s="9"/>
      <c r="QMR9" s="9"/>
      <c r="QMS9" s="9"/>
      <c r="QMT9" s="9"/>
      <c r="QMU9" s="9"/>
      <c r="QMV9" s="9"/>
      <c r="QMW9" s="9"/>
      <c r="QMX9" s="9"/>
      <c r="QMY9" s="9"/>
      <c r="QMZ9" s="9"/>
      <c r="QNA9" s="9"/>
      <c r="QNB9" s="9"/>
      <c r="QNC9" s="9"/>
      <c r="QND9" s="9"/>
      <c r="QNE9" s="9"/>
      <c r="QNF9" s="9"/>
      <c r="QNG9" s="9"/>
      <c r="QNH9" s="9"/>
      <c r="QNI9" s="9"/>
      <c r="QNJ9" s="9"/>
      <c r="QNK9" s="9"/>
      <c r="QNL9" s="9"/>
      <c r="QNM9" s="9"/>
      <c r="QNN9" s="9"/>
      <c r="QNO9" s="9"/>
      <c r="QNP9" s="9"/>
      <c r="QNQ9" s="9"/>
      <c r="QNR9" s="9"/>
      <c r="QNS9" s="9"/>
      <c r="QNT9" s="9"/>
      <c r="QNU9" s="9"/>
      <c r="QNV9" s="9"/>
      <c r="QNW9" s="9"/>
      <c r="QNX9" s="9"/>
      <c r="QNY9" s="9"/>
      <c r="QNZ9" s="9"/>
      <c r="QOA9" s="9"/>
      <c r="QOB9" s="9"/>
      <c r="QOC9" s="9"/>
      <c r="QOD9" s="9"/>
      <c r="QOE9" s="9"/>
      <c r="QOF9" s="9"/>
      <c r="QOG9" s="9"/>
      <c r="QOH9" s="9"/>
      <c r="QOI9" s="9"/>
      <c r="QOJ9" s="9"/>
      <c r="QOK9" s="9"/>
      <c r="QOL9" s="9"/>
      <c r="QOM9" s="9"/>
      <c r="QON9" s="9"/>
      <c r="QOO9" s="9"/>
      <c r="QOP9" s="9"/>
      <c r="QOQ9" s="9"/>
      <c r="QOR9" s="9"/>
      <c r="QOS9" s="9"/>
      <c r="QOT9" s="9"/>
      <c r="QOU9" s="9"/>
      <c r="QOV9" s="9"/>
      <c r="QOW9" s="9"/>
      <c r="QOX9" s="9"/>
      <c r="QOY9" s="9"/>
      <c r="QOZ9" s="9"/>
      <c r="QPA9" s="9"/>
      <c r="QPB9" s="9"/>
      <c r="QPC9" s="9"/>
      <c r="QPD9" s="9"/>
      <c r="QPE9" s="9"/>
      <c r="QPF9" s="9"/>
      <c r="QPG9" s="9"/>
      <c r="QPH9" s="9"/>
      <c r="QPI9" s="9"/>
      <c r="QPJ9" s="9"/>
      <c r="QPK9" s="9"/>
      <c r="QPL9" s="9"/>
      <c r="QPM9" s="9"/>
      <c r="QPN9" s="9"/>
      <c r="QPO9" s="9"/>
      <c r="QPP9" s="9"/>
      <c r="QPQ9" s="9"/>
      <c r="QPR9" s="9"/>
      <c r="QPS9" s="9"/>
      <c r="QPT9" s="9"/>
      <c r="QPU9" s="9"/>
      <c r="QPV9" s="9"/>
      <c r="QPW9" s="9"/>
      <c r="QPX9" s="9"/>
      <c r="QPY9" s="9"/>
      <c r="QPZ9" s="9"/>
      <c r="QQA9" s="9"/>
      <c r="QQB9" s="9"/>
      <c r="QQC9" s="9"/>
      <c r="QQD9" s="9"/>
      <c r="QQE9" s="9"/>
      <c r="QQF9" s="9"/>
      <c r="QQG9" s="9"/>
      <c r="QQH9" s="9"/>
      <c r="QQI9" s="9"/>
      <c r="QQJ9" s="9"/>
      <c r="QQK9" s="9"/>
      <c r="QQL9" s="9"/>
      <c r="QQM9" s="9"/>
      <c r="QQN9" s="9"/>
      <c r="QQO9" s="9"/>
      <c r="QQP9" s="9"/>
      <c r="QQQ9" s="9"/>
      <c r="QQR9" s="9"/>
      <c r="QQS9" s="9"/>
      <c r="QQT9" s="9"/>
      <c r="QQU9" s="9"/>
      <c r="QQV9" s="9"/>
      <c r="QQW9" s="9"/>
      <c r="QQX9" s="9"/>
      <c r="QQY9" s="9"/>
      <c r="QQZ9" s="9"/>
      <c r="QRA9" s="9"/>
      <c r="QRB9" s="9"/>
      <c r="QRC9" s="9"/>
      <c r="QRD9" s="9"/>
      <c r="QRE9" s="9"/>
      <c r="QRF9" s="9"/>
      <c r="QRG9" s="9"/>
      <c r="QRH9" s="9"/>
      <c r="QRI9" s="9"/>
      <c r="QRJ9" s="9"/>
      <c r="QRK9" s="9"/>
      <c r="QRL9" s="9"/>
      <c r="QRM9" s="9"/>
      <c r="QRN9" s="9"/>
      <c r="QRO9" s="9"/>
      <c r="QRP9" s="9"/>
      <c r="QRQ9" s="9"/>
      <c r="QRR9" s="9"/>
      <c r="QRS9" s="9"/>
      <c r="QRT9" s="9"/>
      <c r="QRU9" s="9"/>
      <c r="QRV9" s="9"/>
      <c r="QRW9" s="9"/>
      <c r="QRX9" s="9"/>
      <c r="QRY9" s="9"/>
      <c r="QRZ9" s="9"/>
      <c r="QSA9" s="9"/>
      <c r="QSB9" s="9"/>
      <c r="QSC9" s="9"/>
      <c r="QSD9" s="9"/>
      <c r="QSE9" s="9"/>
      <c r="QSF9" s="9"/>
      <c r="QSG9" s="9"/>
      <c r="QSH9" s="9"/>
      <c r="QSI9" s="9"/>
      <c r="QSJ9" s="9"/>
      <c r="QSK9" s="9"/>
      <c r="QSL9" s="9"/>
      <c r="QSM9" s="9"/>
      <c r="QSN9" s="9"/>
      <c r="QSO9" s="9"/>
      <c r="QSP9" s="9"/>
      <c r="QSQ9" s="9"/>
      <c r="QSR9" s="9"/>
      <c r="QSS9" s="9"/>
      <c r="QST9" s="9"/>
      <c r="QSU9" s="9"/>
      <c r="QSV9" s="9"/>
      <c r="QSW9" s="9"/>
      <c r="QSX9" s="9"/>
      <c r="QSY9" s="9"/>
      <c r="QSZ9" s="9"/>
      <c r="QTA9" s="9"/>
      <c r="QTB9" s="9"/>
      <c r="QTC9" s="9"/>
      <c r="QTD9" s="9"/>
      <c r="QTE9" s="9"/>
      <c r="QTF9" s="9"/>
      <c r="QTG9" s="9"/>
      <c r="QTH9" s="9"/>
      <c r="QTI9" s="9"/>
      <c r="QTJ9" s="9"/>
      <c r="QTK9" s="9"/>
      <c r="QTL9" s="9"/>
      <c r="QTM9" s="9"/>
      <c r="QTN9" s="9"/>
      <c r="QTO9" s="9"/>
      <c r="QTP9" s="9"/>
      <c r="QTQ9" s="9"/>
      <c r="QTR9" s="9"/>
      <c r="QTS9" s="9"/>
      <c r="QTT9" s="9"/>
      <c r="QTU9" s="9"/>
      <c r="QTV9" s="9"/>
      <c r="QTW9" s="9"/>
      <c r="QTX9" s="9"/>
      <c r="QTY9" s="9"/>
      <c r="QTZ9" s="9"/>
      <c r="QUA9" s="9"/>
      <c r="QUB9" s="9"/>
      <c r="QUC9" s="9"/>
      <c r="QUD9" s="9"/>
      <c r="QUE9" s="9"/>
      <c r="QUF9" s="9"/>
      <c r="QUG9" s="9"/>
      <c r="QUH9" s="9"/>
      <c r="QUI9" s="9"/>
      <c r="QUJ9" s="9"/>
      <c r="QUK9" s="9"/>
      <c r="QUL9" s="9"/>
      <c r="QUM9" s="9"/>
      <c r="QUN9" s="9"/>
      <c r="QUO9" s="9"/>
      <c r="QUP9" s="9"/>
      <c r="QUQ9" s="9"/>
      <c r="QUR9" s="9"/>
      <c r="QUS9" s="9"/>
      <c r="QUT9" s="9"/>
      <c r="QUU9" s="9"/>
      <c r="QUV9" s="9"/>
      <c r="QUW9" s="9"/>
      <c r="QUX9" s="9"/>
      <c r="QUY9" s="9"/>
      <c r="QUZ9" s="9"/>
      <c r="QVA9" s="9"/>
      <c r="QVB9" s="9"/>
      <c r="QVC9" s="9"/>
      <c r="QVD9" s="9"/>
      <c r="QVE9" s="9"/>
      <c r="QVF9" s="9"/>
      <c r="QVG9" s="9"/>
      <c r="QVH9" s="9"/>
      <c r="QVI9" s="9"/>
      <c r="QVJ9" s="9"/>
      <c r="QVK9" s="9"/>
      <c r="QVL9" s="9"/>
      <c r="QVM9" s="9"/>
      <c r="QVN9" s="9"/>
      <c r="QVO9" s="9"/>
      <c r="QVP9" s="9"/>
      <c r="QVQ9" s="9"/>
      <c r="QVR9" s="9"/>
      <c r="QVS9" s="9"/>
      <c r="QVT9" s="9"/>
      <c r="QVU9" s="9"/>
      <c r="QVV9" s="9"/>
      <c r="QVW9" s="9"/>
      <c r="QVX9" s="9"/>
      <c r="QVY9" s="9"/>
      <c r="QVZ9" s="9"/>
      <c r="QWA9" s="9"/>
      <c r="QWB9" s="9"/>
      <c r="QWC9" s="9"/>
      <c r="QWD9" s="9"/>
      <c r="QWE9" s="9"/>
      <c r="QWF9" s="9"/>
      <c r="QWG9" s="9"/>
      <c r="QWH9" s="9"/>
      <c r="QWI9" s="9"/>
      <c r="QWJ9" s="9"/>
      <c r="QWK9" s="9"/>
      <c r="QWL9" s="9"/>
      <c r="QWM9" s="9"/>
      <c r="QWN9" s="9"/>
      <c r="QWO9" s="9"/>
      <c r="QWP9" s="9"/>
      <c r="QWQ9" s="9"/>
      <c r="QWR9" s="9"/>
      <c r="QWS9" s="9"/>
      <c r="QWT9" s="9"/>
      <c r="QWU9" s="9"/>
      <c r="QWV9" s="9"/>
      <c r="QWW9" s="9"/>
      <c r="QWX9" s="9"/>
      <c r="QWY9" s="9"/>
      <c r="QWZ9" s="9"/>
      <c r="QXA9" s="9"/>
      <c r="QXB9" s="9"/>
      <c r="QXC9" s="9"/>
      <c r="QXD9" s="9"/>
      <c r="QXE9" s="9"/>
      <c r="QXF9" s="9"/>
      <c r="QXG9" s="9"/>
      <c r="QXH9" s="9"/>
      <c r="QXI9" s="9"/>
      <c r="QXJ9" s="9"/>
      <c r="QXK9" s="9"/>
      <c r="QXL9" s="9"/>
      <c r="QXM9" s="9"/>
      <c r="QXN9" s="9"/>
      <c r="QXO9" s="9"/>
      <c r="QXP9" s="9"/>
      <c r="QXQ9" s="9"/>
      <c r="QXR9" s="9"/>
      <c r="QXS9" s="9"/>
      <c r="QXT9" s="9"/>
      <c r="QXU9" s="9"/>
      <c r="QXV9" s="9"/>
      <c r="QXW9" s="9"/>
      <c r="QXX9" s="9"/>
      <c r="QXY9" s="9"/>
      <c r="QXZ9" s="9"/>
      <c r="QYA9" s="9"/>
      <c r="QYB9" s="9"/>
      <c r="QYC9" s="9"/>
      <c r="QYD9" s="9"/>
      <c r="QYE9" s="9"/>
      <c r="QYF9" s="9"/>
      <c r="QYG9" s="9"/>
      <c r="QYH9" s="9"/>
      <c r="QYI9" s="9"/>
      <c r="QYJ9" s="9"/>
      <c r="QYK9" s="9"/>
      <c r="QYL9" s="9"/>
      <c r="QYM9" s="9"/>
      <c r="QYN9" s="9"/>
      <c r="QYO9" s="9"/>
      <c r="QYP9" s="9"/>
      <c r="QYQ9" s="9"/>
      <c r="QYR9" s="9"/>
      <c r="QYS9" s="9"/>
      <c r="QYT9" s="9"/>
      <c r="QYU9" s="9"/>
      <c r="QYV9" s="9"/>
      <c r="QYW9" s="9"/>
      <c r="QYX9" s="9"/>
      <c r="QYY9" s="9"/>
      <c r="QYZ9" s="9"/>
      <c r="QZA9" s="9"/>
      <c r="QZB9" s="9"/>
      <c r="QZC9" s="9"/>
      <c r="QZD9" s="9"/>
      <c r="QZE9" s="9"/>
      <c r="QZF9" s="9"/>
      <c r="QZG9" s="9"/>
      <c r="QZH9" s="9"/>
      <c r="QZI9" s="9"/>
      <c r="QZJ9" s="9"/>
      <c r="QZK9" s="9"/>
      <c r="QZL9" s="9"/>
      <c r="QZM9" s="9"/>
      <c r="QZN9" s="9"/>
      <c r="QZO9" s="9"/>
      <c r="QZP9" s="9"/>
      <c r="QZQ9" s="9"/>
      <c r="QZR9" s="9"/>
      <c r="QZS9" s="9"/>
      <c r="QZT9" s="9"/>
      <c r="QZU9" s="9"/>
      <c r="QZV9" s="9"/>
      <c r="QZW9" s="9"/>
      <c r="QZX9" s="9"/>
      <c r="QZY9" s="9"/>
      <c r="QZZ9" s="9"/>
      <c r="RAA9" s="9"/>
      <c r="RAB9" s="9"/>
      <c r="RAC9" s="9"/>
      <c r="RAD9" s="9"/>
      <c r="RAE9" s="9"/>
      <c r="RAF9" s="9"/>
      <c r="RAG9" s="9"/>
      <c r="RAH9" s="9"/>
      <c r="RAI9" s="9"/>
      <c r="RAJ9" s="9"/>
      <c r="RAK9" s="9"/>
      <c r="RAL9" s="9"/>
      <c r="RAM9" s="9"/>
      <c r="RAN9" s="9"/>
      <c r="RAO9" s="9"/>
      <c r="RAP9" s="9"/>
      <c r="RAQ9" s="9"/>
      <c r="RAR9" s="9"/>
      <c r="RAS9" s="9"/>
      <c r="RAT9" s="9"/>
      <c r="RAU9" s="9"/>
      <c r="RAV9" s="9"/>
      <c r="RAW9" s="9"/>
      <c r="RAX9" s="9"/>
      <c r="RAY9" s="9"/>
      <c r="RAZ9" s="9"/>
      <c r="RBA9" s="9"/>
      <c r="RBB9" s="9"/>
      <c r="RBC9" s="9"/>
      <c r="RBD9" s="9"/>
      <c r="RBE9" s="9"/>
      <c r="RBF9" s="9"/>
      <c r="RBG9" s="9"/>
      <c r="RBH9" s="9"/>
      <c r="RBI9" s="9"/>
      <c r="RBJ9" s="9"/>
      <c r="RBK9" s="9"/>
      <c r="RBL9" s="9"/>
      <c r="RBM9" s="9"/>
      <c r="RBN9" s="9"/>
      <c r="RBO9" s="9"/>
      <c r="RBP9" s="9"/>
      <c r="RBQ9" s="9"/>
      <c r="RBR9" s="9"/>
      <c r="RBS9" s="9"/>
      <c r="RBT9" s="9"/>
      <c r="RBU9" s="9"/>
      <c r="RBV9" s="9"/>
      <c r="RBW9" s="9"/>
      <c r="RBX9" s="9"/>
      <c r="RBY9" s="9"/>
      <c r="RBZ9" s="9"/>
      <c r="RCA9" s="9"/>
      <c r="RCB9" s="9"/>
      <c r="RCC9" s="9"/>
      <c r="RCD9" s="9"/>
      <c r="RCE9" s="9"/>
      <c r="RCF9" s="9"/>
      <c r="RCG9" s="9"/>
      <c r="RCH9" s="9"/>
      <c r="RCI9" s="9"/>
      <c r="RCJ9" s="9"/>
      <c r="RCK9" s="9"/>
      <c r="RCL9" s="9"/>
      <c r="RCM9" s="9"/>
      <c r="RCN9" s="9"/>
      <c r="RCO9" s="9"/>
      <c r="RCP9" s="9"/>
      <c r="RCQ9" s="9"/>
      <c r="RCR9" s="9"/>
      <c r="RCS9" s="9"/>
      <c r="RCT9" s="9"/>
      <c r="RCU9" s="9"/>
      <c r="RCV9" s="9"/>
      <c r="RCW9" s="9"/>
      <c r="RCX9" s="9"/>
      <c r="RCY9" s="9"/>
      <c r="RCZ9" s="9"/>
      <c r="RDA9" s="9"/>
      <c r="RDB9" s="9"/>
      <c r="RDC9" s="9"/>
      <c r="RDD9" s="9"/>
      <c r="RDE9" s="9"/>
      <c r="RDF9" s="9"/>
      <c r="RDG9" s="9"/>
      <c r="RDH9" s="9"/>
      <c r="RDI9" s="9"/>
      <c r="RDJ9" s="9"/>
      <c r="RDK9" s="9"/>
      <c r="RDL9" s="9"/>
      <c r="RDM9" s="9"/>
      <c r="RDN9" s="9"/>
      <c r="RDO9" s="9"/>
      <c r="RDP9" s="9"/>
      <c r="RDQ9" s="9"/>
      <c r="RDR9" s="9"/>
      <c r="RDS9" s="9"/>
      <c r="RDT9" s="9"/>
      <c r="RDU9" s="9"/>
      <c r="RDV9" s="9"/>
      <c r="RDW9" s="9"/>
      <c r="RDX9" s="9"/>
      <c r="RDY9" s="9"/>
      <c r="RDZ9" s="9"/>
      <c r="REA9" s="9"/>
      <c r="REB9" s="9"/>
      <c r="REC9" s="9"/>
      <c r="RED9" s="9"/>
      <c r="REE9" s="9"/>
      <c r="REF9" s="9"/>
      <c r="REG9" s="9"/>
      <c r="REH9" s="9"/>
      <c r="REI9" s="9"/>
      <c r="REJ9" s="9"/>
      <c r="REK9" s="9"/>
      <c r="REL9" s="9"/>
      <c r="REM9" s="9"/>
      <c r="REN9" s="9"/>
      <c r="REO9" s="9"/>
      <c r="REP9" s="9"/>
      <c r="REQ9" s="9"/>
      <c r="RER9" s="9"/>
      <c r="RES9" s="9"/>
      <c r="RET9" s="9"/>
      <c r="REU9" s="9"/>
      <c r="REV9" s="9"/>
      <c r="REW9" s="9"/>
      <c r="REX9" s="9"/>
      <c r="REY9" s="9"/>
      <c r="REZ9" s="9"/>
      <c r="RFA9" s="9"/>
      <c r="RFB9" s="9"/>
      <c r="RFC9" s="9"/>
      <c r="RFD9" s="9"/>
      <c r="RFE9" s="9"/>
      <c r="RFF9" s="9"/>
      <c r="RFG9" s="9"/>
      <c r="RFH9" s="9"/>
      <c r="RFI9" s="9"/>
      <c r="RFJ9" s="9"/>
      <c r="RFK9" s="9"/>
      <c r="RFL9" s="9"/>
      <c r="RFM9" s="9"/>
      <c r="RFN9" s="9"/>
      <c r="RFO9" s="9"/>
      <c r="RFP9" s="9"/>
      <c r="RFQ9" s="9"/>
      <c r="RFR9" s="9"/>
      <c r="RFS9" s="9"/>
      <c r="RFT9" s="9"/>
      <c r="RFU9" s="9"/>
      <c r="RFV9" s="9"/>
      <c r="RFW9" s="9"/>
      <c r="RFX9" s="9"/>
      <c r="RFY9" s="9"/>
      <c r="RFZ9" s="9"/>
      <c r="RGA9" s="9"/>
      <c r="RGB9" s="9"/>
      <c r="RGC9" s="9"/>
      <c r="RGD9" s="9"/>
      <c r="RGE9" s="9"/>
      <c r="RGF9" s="9"/>
      <c r="RGG9" s="9"/>
      <c r="RGH9" s="9"/>
      <c r="RGI9" s="9"/>
      <c r="RGJ9" s="9"/>
      <c r="RGK9" s="9"/>
      <c r="RGL9" s="9"/>
      <c r="RGM9" s="9"/>
      <c r="RGN9" s="9"/>
      <c r="RGO9" s="9"/>
      <c r="RGP9" s="9"/>
      <c r="RGQ9" s="9"/>
      <c r="RGR9" s="9"/>
      <c r="RGS9" s="9"/>
      <c r="RGT9" s="9"/>
      <c r="RGU9" s="9"/>
      <c r="RGV9" s="9"/>
      <c r="RGW9" s="9"/>
      <c r="RGX9" s="9"/>
      <c r="RGY9" s="9"/>
      <c r="RGZ9" s="9"/>
      <c r="RHA9" s="9"/>
      <c r="RHB9" s="9"/>
      <c r="RHC9" s="9"/>
      <c r="RHD9" s="9"/>
      <c r="RHE9" s="9"/>
      <c r="RHF9" s="9"/>
      <c r="RHG9" s="9"/>
      <c r="RHH9" s="9"/>
      <c r="RHI9" s="9"/>
      <c r="RHJ9" s="9"/>
      <c r="RHK9" s="9"/>
      <c r="RHL9" s="9"/>
      <c r="RHM9" s="9"/>
      <c r="RHN9" s="9"/>
      <c r="RHO9" s="9"/>
      <c r="RHP9" s="9"/>
      <c r="RHQ9" s="9"/>
      <c r="RHR9" s="9"/>
      <c r="RHS9" s="9"/>
      <c r="RHT9" s="9"/>
      <c r="RHU9" s="9"/>
      <c r="RHV9" s="9"/>
      <c r="RHW9" s="9"/>
      <c r="RHX9" s="9"/>
      <c r="RHY9" s="9"/>
      <c r="RHZ9" s="9"/>
      <c r="RIA9" s="9"/>
      <c r="RIB9" s="9"/>
      <c r="RIC9" s="9"/>
      <c r="RID9" s="9"/>
      <c r="RIE9" s="9"/>
      <c r="RIF9" s="9"/>
      <c r="RIG9" s="9"/>
      <c r="RIH9" s="9"/>
      <c r="RII9" s="9"/>
      <c r="RIJ9" s="9"/>
      <c r="RIK9" s="9"/>
      <c r="RIL9" s="9"/>
      <c r="RIM9" s="9"/>
      <c r="RIN9" s="9"/>
      <c r="RIO9" s="9"/>
      <c r="RIP9" s="9"/>
      <c r="RIQ9" s="9"/>
      <c r="RIR9" s="9"/>
      <c r="RIS9" s="9"/>
      <c r="RIT9" s="9"/>
      <c r="RIU9" s="9"/>
      <c r="RIV9" s="9"/>
      <c r="RIW9" s="9"/>
      <c r="RIX9" s="9"/>
      <c r="RIY9" s="9"/>
      <c r="RIZ9" s="9"/>
      <c r="RJA9" s="9"/>
      <c r="RJB9" s="9"/>
      <c r="RJC9" s="9"/>
      <c r="RJD9" s="9"/>
      <c r="RJE9" s="9"/>
      <c r="RJF9" s="9"/>
      <c r="RJG9" s="9"/>
      <c r="RJH9" s="9"/>
      <c r="RJI9" s="9"/>
      <c r="RJJ9" s="9"/>
      <c r="RJK9" s="9"/>
      <c r="RJL9" s="9"/>
      <c r="RJM9" s="9"/>
      <c r="RJN9" s="9"/>
      <c r="RJO9" s="9"/>
      <c r="RJP9" s="9"/>
      <c r="RJQ9" s="9"/>
      <c r="RJR9" s="9"/>
      <c r="RJS9" s="9"/>
      <c r="RJT9" s="9"/>
      <c r="RJU9" s="9"/>
      <c r="RJV9" s="9"/>
      <c r="RJW9" s="9"/>
      <c r="RJX9" s="9"/>
      <c r="RJY9" s="9"/>
      <c r="RJZ9" s="9"/>
      <c r="RKA9" s="9"/>
      <c r="RKB9" s="9"/>
      <c r="RKC9" s="9"/>
      <c r="RKD9" s="9"/>
      <c r="RKE9" s="9"/>
      <c r="RKF9" s="9"/>
      <c r="RKG9" s="9"/>
      <c r="RKH9" s="9"/>
      <c r="RKI9" s="9"/>
      <c r="RKJ9" s="9"/>
      <c r="RKK9" s="9"/>
      <c r="RKL9" s="9"/>
      <c r="RKM9" s="9"/>
      <c r="RKN9" s="9"/>
      <c r="RKO9" s="9"/>
      <c r="RKP9" s="9"/>
      <c r="RKQ9" s="9"/>
      <c r="RKR9" s="9"/>
      <c r="RKS9" s="9"/>
      <c r="RKT9" s="9"/>
      <c r="RKU9" s="9"/>
      <c r="RKV9" s="9"/>
      <c r="RKW9" s="9"/>
      <c r="RKX9" s="9"/>
      <c r="RKY9" s="9"/>
      <c r="RKZ9" s="9"/>
      <c r="RLA9" s="9"/>
      <c r="RLB9" s="9"/>
      <c r="RLC9" s="9"/>
      <c r="RLD9" s="9"/>
      <c r="RLE9" s="9"/>
      <c r="RLF9" s="9"/>
      <c r="RLG9" s="9"/>
      <c r="RLH9" s="9"/>
      <c r="RLI9" s="9"/>
      <c r="RLJ9" s="9"/>
      <c r="RLK9" s="9"/>
      <c r="RLL9" s="9"/>
      <c r="RLM9" s="9"/>
      <c r="RLN9" s="9"/>
      <c r="RLO9" s="9"/>
      <c r="RLP9" s="9"/>
      <c r="RLQ9" s="9"/>
      <c r="RLR9" s="9"/>
      <c r="RLS9" s="9"/>
      <c r="RLT9" s="9"/>
      <c r="RLU9" s="9"/>
      <c r="RLV9" s="9"/>
      <c r="RLW9" s="9"/>
      <c r="RLX9" s="9"/>
      <c r="RLY9" s="9"/>
      <c r="RLZ9" s="9"/>
      <c r="RMA9" s="9"/>
      <c r="RMB9" s="9"/>
      <c r="RMC9" s="9"/>
      <c r="RMD9" s="9"/>
      <c r="RME9" s="9"/>
      <c r="RMF9" s="9"/>
      <c r="RMG9" s="9"/>
      <c r="RMH9" s="9"/>
      <c r="RMI9" s="9"/>
      <c r="RMJ9" s="9"/>
      <c r="RMK9" s="9"/>
      <c r="RML9" s="9"/>
      <c r="RMM9" s="9"/>
      <c r="RMN9" s="9"/>
      <c r="RMO9" s="9"/>
      <c r="RMP9" s="9"/>
      <c r="RMQ9" s="9"/>
      <c r="RMR9" s="9"/>
      <c r="RMS9" s="9"/>
      <c r="RMT9" s="9"/>
      <c r="RMU9" s="9"/>
      <c r="RMV9" s="9"/>
      <c r="RMW9" s="9"/>
      <c r="RMX9" s="9"/>
      <c r="RMY9" s="9"/>
      <c r="RMZ9" s="9"/>
      <c r="RNA9" s="9"/>
      <c r="RNB9" s="9"/>
      <c r="RNC9" s="9"/>
      <c r="RND9" s="9"/>
      <c r="RNE9" s="9"/>
      <c r="RNF9" s="9"/>
      <c r="RNG9" s="9"/>
      <c r="RNH9" s="9"/>
      <c r="RNI9" s="9"/>
      <c r="RNJ9" s="9"/>
      <c r="RNK9" s="9"/>
      <c r="RNL9" s="9"/>
      <c r="RNM9" s="9"/>
      <c r="RNN9" s="9"/>
      <c r="RNO9" s="9"/>
      <c r="RNP9" s="9"/>
      <c r="RNQ9" s="9"/>
      <c r="RNR9" s="9"/>
      <c r="RNS9" s="9"/>
      <c r="RNT9" s="9"/>
      <c r="RNU9" s="9"/>
      <c r="RNV9" s="9"/>
      <c r="RNW9" s="9"/>
      <c r="RNX9" s="9"/>
      <c r="RNY9" s="9"/>
      <c r="RNZ9" s="9"/>
      <c r="ROA9" s="9"/>
      <c r="ROB9" s="9"/>
      <c r="ROC9" s="9"/>
      <c r="ROD9" s="9"/>
      <c r="ROE9" s="9"/>
      <c r="ROF9" s="9"/>
      <c r="ROG9" s="9"/>
      <c r="ROH9" s="9"/>
      <c r="ROI9" s="9"/>
      <c r="ROJ9" s="9"/>
      <c r="ROK9" s="9"/>
      <c r="ROL9" s="9"/>
      <c r="ROM9" s="9"/>
      <c r="RON9" s="9"/>
      <c r="ROO9" s="9"/>
      <c r="ROP9" s="9"/>
      <c r="ROQ9" s="9"/>
      <c r="ROR9" s="9"/>
      <c r="ROS9" s="9"/>
      <c r="ROT9" s="9"/>
      <c r="ROU9" s="9"/>
      <c r="ROV9" s="9"/>
      <c r="ROW9" s="9"/>
      <c r="ROX9" s="9"/>
      <c r="ROY9" s="9"/>
      <c r="ROZ9" s="9"/>
      <c r="RPA9" s="9"/>
      <c r="RPB9" s="9"/>
      <c r="RPC9" s="9"/>
      <c r="RPD9" s="9"/>
      <c r="RPE9" s="9"/>
      <c r="RPF9" s="9"/>
      <c r="RPG9" s="9"/>
      <c r="RPH9" s="9"/>
      <c r="RPI9" s="9"/>
      <c r="RPJ9" s="9"/>
      <c r="RPK9" s="9"/>
      <c r="RPL9" s="9"/>
      <c r="RPM9" s="9"/>
      <c r="RPN9" s="9"/>
      <c r="RPO9" s="9"/>
      <c r="RPP9" s="9"/>
      <c r="RPQ9" s="9"/>
      <c r="RPR9" s="9"/>
      <c r="RPS9" s="9"/>
      <c r="RPT9" s="9"/>
      <c r="RPU9" s="9"/>
      <c r="RPV9" s="9"/>
      <c r="RPW9" s="9"/>
      <c r="RPX9" s="9"/>
      <c r="RPY9" s="9"/>
      <c r="RPZ9" s="9"/>
      <c r="RQA9" s="9"/>
      <c r="RQB9" s="9"/>
      <c r="RQC9" s="9"/>
      <c r="RQD9" s="9"/>
      <c r="RQE9" s="9"/>
      <c r="RQF9" s="9"/>
      <c r="RQG9" s="9"/>
      <c r="RQH9" s="9"/>
      <c r="RQI9" s="9"/>
      <c r="RQJ9" s="9"/>
      <c r="RQK9" s="9"/>
      <c r="RQL9" s="9"/>
      <c r="RQM9" s="9"/>
      <c r="RQN9" s="9"/>
      <c r="RQO9" s="9"/>
      <c r="RQP9" s="9"/>
      <c r="RQQ9" s="9"/>
      <c r="RQR9" s="9"/>
      <c r="RQS9" s="9"/>
      <c r="RQT9" s="9"/>
      <c r="RQU9" s="9"/>
      <c r="RQV9" s="9"/>
      <c r="RQW9" s="9"/>
      <c r="RQX9" s="9"/>
      <c r="RQY9" s="9"/>
      <c r="RQZ9" s="9"/>
      <c r="RRA9" s="9"/>
      <c r="RRB9" s="9"/>
      <c r="RRC9" s="9"/>
      <c r="RRD9" s="9"/>
      <c r="RRE9" s="9"/>
      <c r="RRF9" s="9"/>
      <c r="RRG9" s="9"/>
      <c r="RRH9" s="9"/>
      <c r="RRI9" s="9"/>
      <c r="RRJ9" s="9"/>
      <c r="RRK9" s="9"/>
      <c r="RRL9" s="9"/>
      <c r="RRM9" s="9"/>
      <c r="RRN9" s="9"/>
      <c r="RRO9" s="9"/>
      <c r="RRP9" s="9"/>
      <c r="RRQ9" s="9"/>
      <c r="RRR9" s="9"/>
      <c r="RRS9" s="9"/>
      <c r="RRT9" s="9"/>
      <c r="RRU9" s="9"/>
      <c r="RRV9" s="9"/>
      <c r="RRW9" s="9"/>
      <c r="RRX9" s="9"/>
      <c r="RRY9" s="9"/>
      <c r="RRZ9" s="9"/>
      <c r="RSA9" s="9"/>
      <c r="RSB9" s="9"/>
      <c r="RSC9" s="9"/>
      <c r="RSD9" s="9"/>
      <c r="RSE9" s="9"/>
      <c r="RSF9" s="9"/>
      <c r="RSG9" s="9"/>
      <c r="RSH9" s="9"/>
      <c r="RSI9" s="9"/>
      <c r="RSJ9" s="9"/>
      <c r="RSK9" s="9"/>
      <c r="RSL9" s="9"/>
      <c r="RSM9" s="9"/>
      <c r="RSN9" s="9"/>
      <c r="RSO9" s="9"/>
      <c r="RSP9" s="9"/>
      <c r="RSQ9" s="9"/>
      <c r="RSR9" s="9"/>
      <c r="RSS9" s="9"/>
      <c r="RST9" s="9"/>
      <c r="RSU9" s="9"/>
      <c r="RSV9" s="9"/>
      <c r="RSW9" s="9"/>
      <c r="RSX9" s="9"/>
      <c r="RSY9" s="9"/>
      <c r="RSZ9" s="9"/>
      <c r="RTA9" s="9"/>
      <c r="RTB9" s="9"/>
      <c r="RTC9" s="9"/>
      <c r="RTD9" s="9"/>
      <c r="RTE9" s="9"/>
      <c r="RTF9" s="9"/>
      <c r="RTG9" s="9"/>
      <c r="RTH9" s="9"/>
      <c r="RTI9" s="9"/>
      <c r="RTJ9" s="9"/>
      <c r="RTK9" s="9"/>
      <c r="RTL9" s="9"/>
      <c r="RTM9" s="9"/>
      <c r="RTN9" s="9"/>
      <c r="RTO9" s="9"/>
      <c r="RTP9" s="9"/>
      <c r="RTQ9" s="9"/>
      <c r="RTR9" s="9"/>
      <c r="RTS9" s="9"/>
      <c r="RTT9" s="9"/>
      <c r="RTU9" s="9"/>
      <c r="RTV9" s="9"/>
      <c r="RTW9" s="9"/>
      <c r="RTX9" s="9"/>
      <c r="RTY9" s="9"/>
      <c r="RTZ9" s="9"/>
      <c r="RUA9" s="9"/>
      <c r="RUB9" s="9"/>
      <c r="RUC9" s="9"/>
      <c r="RUD9" s="9"/>
      <c r="RUE9" s="9"/>
      <c r="RUF9" s="9"/>
      <c r="RUG9" s="9"/>
      <c r="RUH9" s="9"/>
      <c r="RUI9" s="9"/>
      <c r="RUJ9" s="9"/>
      <c r="RUK9" s="9"/>
      <c r="RUL9" s="9"/>
      <c r="RUM9" s="9"/>
      <c r="RUN9" s="9"/>
      <c r="RUO9" s="9"/>
      <c r="RUP9" s="9"/>
      <c r="RUQ9" s="9"/>
      <c r="RUR9" s="9"/>
      <c r="RUS9" s="9"/>
      <c r="RUT9" s="9"/>
      <c r="RUU9" s="9"/>
      <c r="RUV9" s="9"/>
      <c r="RUW9" s="9"/>
      <c r="RUX9" s="9"/>
      <c r="RUY9" s="9"/>
      <c r="RUZ9" s="9"/>
      <c r="RVA9" s="9"/>
      <c r="RVB9" s="9"/>
      <c r="RVC9" s="9"/>
      <c r="RVD9" s="9"/>
      <c r="RVE9" s="9"/>
      <c r="RVF9" s="9"/>
      <c r="RVG9" s="9"/>
      <c r="RVH9" s="9"/>
      <c r="RVI9" s="9"/>
      <c r="RVJ9" s="9"/>
      <c r="RVK9" s="9"/>
      <c r="RVL9" s="9"/>
      <c r="RVM9" s="9"/>
      <c r="RVN9" s="9"/>
      <c r="RVO9" s="9"/>
      <c r="RVP9" s="9"/>
      <c r="RVQ9" s="9"/>
      <c r="RVR9" s="9"/>
      <c r="RVS9" s="9"/>
      <c r="RVT9" s="9"/>
      <c r="RVU9" s="9"/>
      <c r="RVV9" s="9"/>
      <c r="RVW9" s="9"/>
      <c r="RVX9" s="9"/>
      <c r="RVY9" s="9"/>
      <c r="RVZ9" s="9"/>
      <c r="RWA9" s="9"/>
      <c r="RWB9" s="9"/>
      <c r="RWC9" s="9"/>
      <c r="RWD9" s="9"/>
      <c r="RWE9" s="9"/>
      <c r="RWF9" s="9"/>
      <c r="RWG9" s="9"/>
      <c r="RWH9" s="9"/>
      <c r="RWI9" s="9"/>
      <c r="RWJ9" s="9"/>
      <c r="RWK9" s="9"/>
      <c r="RWL9" s="9"/>
      <c r="RWM9" s="9"/>
      <c r="RWN9" s="9"/>
      <c r="RWO9" s="9"/>
      <c r="RWP9" s="9"/>
      <c r="RWQ9" s="9"/>
      <c r="RWR9" s="9"/>
      <c r="RWS9" s="9"/>
      <c r="RWT9" s="9"/>
      <c r="RWU9" s="9"/>
      <c r="RWV9" s="9"/>
      <c r="RWW9" s="9"/>
      <c r="RWX9" s="9"/>
      <c r="RWY9" s="9"/>
      <c r="RWZ9" s="9"/>
      <c r="RXA9" s="9"/>
      <c r="RXB9" s="9"/>
      <c r="RXC9" s="9"/>
      <c r="RXD9" s="9"/>
      <c r="RXE9" s="9"/>
      <c r="RXF9" s="9"/>
      <c r="RXG9" s="9"/>
      <c r="RXH9" s="9"/>
      <c r="RXI9" s="9"/>
      <c r="RXJ9" s="9"/>
      <c r="RXK9" s="9"/>
      <c r="RXL9" s="9"/>
      <c r="RXM9" s="9"/>
      <c r="RXN9" s="9"/>
      <c r="RXO9" s="9"/>
      <c r="RXP9" s="9"/>
      <c r="RXQ9" s="9"/>
      <c r="RXR9" s="9"/>
      <c r="RXS9" s="9"/>
      <c r="RXT9" s="9"/>
      <c r="RXU9" s="9"/>
      <c r="RXV9" s="9"/>
      <c r="RXW9" s="9"/>
      <c r="RXX9" s="9"/>
      <c r="RXY9" s="9"/>
      <c r="RXZ9" s="9"/>
      <c r="RYA9" s="9"/>
      <c r="RYB9" s="9"/>
      <c r="RYC9" s="9"/>
      <c r="RYD9" s="9"/>
      <c r="RYE9" s="9"/>
      <c r="RYF9" s="9"/>
      <c r="RYG9" s="9"/>
      <c r="RYH9" s="9"/>
      <c r="RYI9" s="9"/>
      <c r="RYJ9" s="9"/>
      <c r="RYK9" s="9"/>
      <c r="RYL9" s="9"/>
      <c r="RYM9" s="9"/>
      <c r="RYN9" s="9"/>
      <c r="RYO9" s="9"/>
      <c r="RYP9" s="9"/>
      <c r="RYQ9" s="9"/>
      <c r="RYR9" s="9"/>
      <c r="RYS9" s="9"/>
      <c r="RYT9" s="9"/>
      <c r="RYU9" s="9"/>
      <c r="RYV9" s="9"/>
      <c r="RYW9" s="9"/>
      <c r="RYX9" s="9"/>
      <c r="RYY9" s="9"/>
      <c r="RYZ9" s="9"/>
      <c r="RZA9" s="9"/>
      <c r="RZB9" s="9"/>
      <c r="RZC9" s="9"/>
      <c r="RZD9" s="9"/>
      <c r="RZE9" s="9"/>
      <c r="RZF9" s="9"/>
      <c r="RZG9" s="9"/>
      <c r="RZH9" s="9"/>
      <c r="RZI9" s="9"/>
      <c r="RZJ9" s="9"/>
      <c r="RZK9" s="9"/>
      <c r="RZL9" s="9"/>
      <c r="RZM9" s="9"/>
      <c r="RZN9" s="9"/>
      <c r="RZO9" s="9"/>
      <c r="RZP9" s="9"/>
      <c r="RZQ9" s="9"/>
      <c r="RZR9" s="9"/>
      <c r="RZS9" s="9"/>
      <c r="RZT9" s="9"/>
      <c r="RZU9" s="9"/>
      <c r="RZV9" s="9"/>
      <c r="RZW9" s="9"/>
      <c r="RZX9" s="9"/>
      <c r="RZY9" s="9"/>
      <c r="RZZ9" s="9"/>
      <c r="SAA9" s="9"/>
      <c r="SAB9" s="9"/>
      <c r="SAC9" s="9"/>
      <c r="SAD9" s="9"/>
      <c r="SAE9" s="9"/>
      <c r="SAF9" s="9"/>
      <c r="SAG9" s="9"/>
      <c r="SAH9" s="9"/>
      <c r="SAI9" s="9"/>
      <c r="SAJ9" s="9"/>
      <c r="SAK9" s="9"/>
      <c r="SAL9" s="9"/>
      <c r="SAM9" s="9"/>
      <c r="SAN9" s="9"/>
      <c r="SAO9" s="9"/>
      <c r="SAP9" s="9"/>
      <c r="SAQ9" s="9"/>
      <c r="SAR9" s="9"/>
      <c r="SAS9" s="9"/>
      <c r="SAT9" s="9"/>
      <c r="SAU9" s="9"/>
      <c r="SAV9" s="9"/>
      <c r="SAW9" s="9"/>
      <c r="SAX9" s="9"/>
      <c r="SAY9" s="9"/>
      <c r="SAZ9" s="9"/>
      <c r="SBA9" s="9"/>
      <c r="SBB9" s="9"/>
      <c r="SBC9" s="9"/>
      <c r="SBD9" s="9"/>
      <c r="SBE9" s="9"/>
      <c r="SBF9" s="9"/>
      <c r="SBG9" s="9"/>
      <c r="SBH9" s="9"/>
      <c r="SBI9" s="9"/>
      <c r="SBJ9" s="9"/>
      <c r="SBK9" s="9"/>
      <c r="SBL9" s="9"/>
      <c r="SBM9" s="9"/>
      <c r="SBN9" s="9"/>
      <c r="SBO9" s="9"/>
      <c r="SBP9" s="9"/>
      <c r="SBQ9" s="9"/>
      <c r="SBR9" s="9"/>
      <c r="SBS9" s="9"/>
      <c r="SBT9" s="9"/>
      <c r="SBU9" s="9"/>
      <c r="SBV9" s="9"/>
      <c r="SBW9" s="9"/>
      <c r="SBX9" s="9"/>
      <c r="SBY9" s="9"/>
      <c r="SBZ9" s="9"/>
      <c r="SCA9" s="9"/>
      <c r="SCB9" s="9"/>
      <c r="SCC9" s="9"/>
      <c r="SCD9" s="9"/>
      <c r="SCE9" s="9"/>
      <c r="SCF9" s="9"/>
      <c r="SCG9" s="9"/>
      <c r="SCH9" s="9"/>
      <c r="SCI9" s="9"/>
      <c r="SCJ9" s="9"/>
      <c r="SCK9" s="9"/>
      <c r="SCL9" s="9"/>
      <c r="SCM9" s="9"/>
      <c r="SCN9" s="9"/>
      <c r="SCO9" s="9"/>
      <c r="SCP9" s="9"/>
      <c r="SCQ9" s="9"/>
      <c r="SCR9" s="9"/>
      <c r="SCS9" s="9"/>
      <c r="SCT9" s="9"/>
      <c r="SCU9" s="9"/>
      <c r="SCV9" s="9"/>
      <c r="SCW9" s="9"/>
      <c r="SCX9" s="9"/>
      <c r="SCY9" s="9"/>
      <c r="SCZ9" s="9"/>
      <c r="SDA9" s="9"/>
      <c r="SDB9" s="9"/>
      <c r="SDC9" s="9"/>
      <c r="SDD9" s="9"/>
      <c r="SDE9" s="9"/>
      <c r="SDF9" s="9"/>
      <c r="SDG9" s="9"/>
      <c r="SDH9" s="9"/>
      <c r="SDI9" s="9"/>
      <c r="SDJ9" s="9"/>
      <c r="SDK9" s="9"/>
      <c r="SDL9" s="9"/>
      <c r="SDM9" s="9"/>
      <c r="SDN9" s="9"/>
      <c r="SDO9" s="9"/>
      <c r="SDP9" s="9"/>
      <c r="SDQ9" s="9"/>
      <c r="SDR9" s="9"/>
      <c r="SDS9" s="9"/>
      <c r="SDT9" s="9"/>
      <c r="SDU9" s="9"/>
      <c r="SDV9" s="9"/>
      <c r="SDW9" s="9"/>
      <c r="SDX9" s="9"/>
      <c r="SDY9" s="9"/>
      <c r="SDZ9" s="9"/>
      <c r="SEA9" s="9"/>
      <c r="SEB9" s="9"/>
      <c r="SEC9" s="9"/>
      <c r="SED9" s="9"/>
      <c r="SEE9" s="9"/>
      <c r="SEF9" s="9"/>
      <c r="SEG9" s="9"/>
      <c r="SEH9" s="9"/>
      <c r="SEI9" s="9"/>
      <c r="SEJ9" s="9"/>
      <c r="SEK9" s="9"/>
      <c r="SEL9" s="9"/>
      <c r="SEM9" s="9"/>
      <c r="SEN9" s="9"/>
      <c r="SEO9" s="9"/>
      <c r="SEP9" s="9"/>
      <c r="SEQ9" s="9"/>
      <c r="SER9" s="9"/>
      <c r="SES9" s="9"/>
      <c r="SET9" s="9"/>
      <c r="SEU9" s="9"/>
      <c r="SEV9" s="9"/>
      <c r="SEW9" s="9"/>
      <c r="SEX9" s="9"/>
      <c r="SEY9" s="9"/>
      <c r="SEZ9" s="9"/>
      <c r="SFA9" s="9"/>
      <c r="SFB9" s="9"/>
      <c r="SFC9" s="9"/>
      <c r="SFD9" s="9"/>
      <c r="SFE9" s="9"/>
      <c r="SFF9" s="9"/>
      <c r="SFG9" s="9"/>
      <c r="SFH9" s="9"/>
      <c r="SFI9" s="9"/>
      <c r="SFJ9" s="9"/>
      <c r="SFK9" s="9"/>
      <c r="SFL9" s="9"/>
      <c r="SFM9" s="9"/>
      <c r="SFN9" s="9"/>
      <c r="SFO9" s="9"/>
      <c r="SFP9" s="9"/>
      <c r="SFQ9" s="9"/>
      <c r="SFR9" s="9"/>
      <c r="SFS9" s="9"/>
      <c r="SFT9" s="9"/>
      <c r="SFU9" s="9"/>
      <c r="SFV9" s="9"/>
      <c r="SFW9" s="9"/>
      <c r="SFX9" s="9"/>
      <c r="SFY9" s="9"/>
      <c r="SFZ9" s="9"/>
      <c r="SGA9" s="9"/>
      <c r="SGB9" s="9"/>
      <c r="SGC9" s="9"/>
      <c r="SGD9" s="9"/>
      <c r="SGE9" s="9"/>
      <c r="SGF9" s="9"/>
      <c r="SGG9" s="9"/>
      <c r="SGH9" s="9"/>
      <c r="SGI9" s="9"/>
      <c r="SGJ9" s="9"/>
      <c r="SGK9" s="9"/>
      <c r="SGL9" s="9"/>
      <c r="SGM9" s="9"/>
      <c r="SGN9" s="9"/>
      <c r="SGO9" s="9"/>
      <c r="SGP9" s="9"/>
      <c r="SGQ9" s="9"/>
      <c r="SGR9" s="9"/>
      <c r="SGS9" s="9"/>
      <c r="SGT9" s="9"/>
      <c r="SGU9" s="9"/>
      <c r="SGV9" s="9"/>
      <c r="SGW9" s="9"/>
      <c r="SGX9" s="9"/>
      <c r="SGY9" s="9"/>
      <c r="SGZ9" s="9"/>
      <c r="SHA9" s="9"/>
      <c r="SHB9" s="9"/>
      <c r="SHC9" s="9"/>
      <c r="SHD9" s="9"/>
      <c r="SHE9" s="9"/>
      <c r="SHF9" s="9"/>
      <c r="SHG9" s="9"/>
      <c r="SHH9" s="9"/>
      <c r="SHI9" s="9"/>
      <c r="SHJ9" s="9"/>
      <c r="SHK9" s="9"/>
      <c r="SHL9" s="9"/>
      <c r="SHM9" s="9"/>
      <c r="SHN9" s="9"/>
      <c r="SHO9" s="9"/>
      <c r="SHP9" s="9"/>
      <c r="SHQ9" s="9"/>
      <c r="SHR9" s="9"/>
      <c r="SHS9" s="9"/>
      <c r="SHT9" s="9"/>
      <c r="SHU9" s="9"/>
      <c r="SHV9" s="9"/>
      <c r="SHW9" s="9"/>
      <c r="SHX9" s="9"/>
      <c r="SHY9" s="9"/>
      <c r="SHZ9" s="9"/>
      <c r="SIA9" s="9"/>
      <c r="SIB9" s="9"/>
      <c r="SIC9" s="9"/>
      <c r="SID9" s="9"/>
      <c r="SIE9" s="9"/>
      <c r="SIF9" s="9"/>
      <c r="SIG9" s="9"/>
      <c r="SIH9" s="9"/>
      <c r="SII9" s="9"/>
      <c r="SIJ9" s="9"/>
      <c r="SIK9" s="9"/>
      <c r="SIL9" s="9"/>
      <c r="SIM9" s="9"/>
      <c r="SIN9" s="9"/>
      <c r="SIO9" s="9"/>
      <c r="SIP9" s="9"/>
      <c r="SIQ9" s="9"/>
      <c r="SIR9" s="9"/>
      <c r="SIS9" s="9"/>
      <c r="SIT9" s="9"/>
      <c r="SIU9" s="9"/>
      <c r="SIV9" s="9"/>
      <c r="SIW9" s="9"/>
      <c r="SIX9" s="9"/>
      <c r="SIY9" s="9"/>
      <c r="SIZ9" s="9"/>
      <c r="SJA9" s="9"/>
      <c r="SJB9" s="9"/>
      <c r="SJC9" s="9"/>
      <c r="SJD9" s="9"/>
      <c r="SJE9" s="9"/>
      <c r="SJF9" s="9"/>
      <c r="SJG9" s="9"/>
      <c r="SJH9" s="9"/>
      <c r="SJI9" s="9"/>
      <c r="SJJ9" s="9"/>
      <c r="SJK9" s="9"/>
      <c r="SJL9" s="9"/>
      <c r="SJM9" s="9"/>
      <c r="SJN9" s="9"/>
      <c r="SJO9" s="9"/>
      <c r="SJP9" s="9"/>
      <c r="SJQ9" s="9"/>
      <c r="SJR9" s="9"/>
      <c r="SJS9" s="9"/>
      <c r="SJT9" s="9"/>
      <c r="SJU9" s="9"/>
      <c r="SJV9" s="9"/>
      <c r="SJW9" s="9"/>
      <c r="SJX9" s="9"/>
      <c r="SJY9" s="9"/>
      <c r="SJZ9" s="9"/>
      <c r="SKA9" s="9"/>
      <c r="SKB9" s="9"/>
      <c r="SKC9" s="9"/>
      <c r="SKD9" s="9"/>
      <c r="SKE9" s="9"/>
      <c r="SKF9" s="9"/>
      <c r="SKG9" s="9"/>
      <c r="SKH9" s="9"/>
      <c r="SKI9" s="9"/>
      <c r="SKJ9" s="9"/>
      <c r="SKK9" s="9"/>
      <c r="SKL9" s="9"/>
      <c r="SKM9" s="9"/>
      <c r="SKN9" s="9"/>
      <c r="SKO9" s="9"/>
      <c r="SKP9" s="9"/>
      <c r="SKQ9" s="9"/>
      <c r="SKR9" s="9"/>
      <c r="SKS9" s="9"/>
      <c r="SKT9" s="9"/>
      <c r="SKU9" s="9"/>
      <c r="SKV9" s="9"/>
      <c r="SKW9" s="9"/>
      <c r="SKX9" s="9"/>
      <c r="SKY9" s="9"/>
      <c r="SKZ9" s="9"/>
      <c r="SLA9" s="9"/>
      <c r="SLB9" s="9"/>
      <c r="SLC9" s="9"/>
      <c r="SLD9" s="9"/>
      <c r="SLE9" s="9"/>
      <c r="SLF9" s="9"/>
      <c r="SLG9" s="9"/>
      <c r="SLH9" s="9"/>
      <c r="SLI9" s="9"/>
      <c r="SLJ9" s="9"/>
      <c r="SLK9" s="9"/>
      <c r="SLL9" s="9"/>
      <c r="SLM9" s="9"/>
      <c r="SLN9" s="9"/>
      <c r="SLO9" s="9"/>
      <c r="SLP9" s="9"/>
      <c r="SLQ9" s="9"/>
      <c r="SLR9" s="9"/>
      <c r="SLS9" s="9"/>
      <c r="SLT9" s="9"/>
      <c r="SLU9" s="9"/>
      <c r="SLV9" s="9"/>
      <c r="SLW9" s="9"/>
      <c r="SLX9" s="9"/>
      <c r="SLY9" s="9"/>
      <c r="SLZ9" s="9"/>
      <c r="SMA9" s="9"/>
      <c r="SMB9" s="9"/>
      <c r="SMC9" s="9"/>
      <c r="SMD9" s="9"/>
      <c r="SME9" s="9"/>
      <c r="SMF9" s="9"/>
      <c r="SMG9" s="9"/>
      <c r="SMH9" s="9"/>
      <c r="SMI9" s="9"/>
      <c r="SMJ9" s="9"/>
      <c r="SMK9" s="9"/>
      <c r="SML9" s="9"/>
      <c r="SMM9" s="9"/>
      <c r="SMN9" s="9"/>
      <c r="SMO9" s="9"/>
      <c r="SMP9" s="9"/>
      <c r="SMQ9" s="9"/>
      <c r="SMR9" s="9"/>
      <c r="SMS9" s="9"/>
      <c r="SMT9" s="9"/>
      <c r="SMU9" s="9"/>
      <c r="SMV9" s="9"/>
      <c r="SMW9" s="9"/>
      <c r="SMX9" s="9"/>
      <c r="SMY9" s="9"/>
      <c r="SMZ9" s="9"/>
      <c r="SNA9" s="9"/>
      <c r="SNB9" s="9"/>
      <c r="SNC9" s="9"/>
      <c r="SND9" s="9"/>
      <c r="SNE9" s="9"/>
      <c r="SNF9" s="9"/>
      <c r="SNG9" s="9"/>
      <c r="SNH9" s="9"/>
      <c r="SNI9" s="9"/>
      <c r="SNJ9" s="9"/>
      <c r="SNK9" s="9"/>
      <c r="SNL9" s="9"/>
      <c r="SNM9" s="9"/>
      <c r="SNN9" s="9"/>
      <c r="SNO9" s="9"/>
      <c r="SNP9" s="9"/>
      <c r="SNQ9" s="9"/>
      <c r="SNR9" s="9"/>
      <c r="SNS9" s="9"/>
      <c r="SNT9" s="9"/>
      <c r="SNU9" s="9"/>
      <c r="SNV9" s="9"/>
      <c r="SNW9" s="9"/>
      <c r="SNX9" s="9"/>
      <c r="SNY9" s="9"/>
      <c r="SNZ9" s="9"/>
      <c r="SOA9" s="9"/>
      <c r="SOB9" s="9"/>
      <c r="SOC9" s="9"/>
      <c r="SOD9" s="9"/>
      <c r="SOE9" s="9"/>
      <c r="SOF9" s="9"/>
      <c r="SOG9" s="9"/>
      <c r="SOH9" s="9"/>
      <c r="SOI9" s="9"/>
      <c r="SOJ9" s="9"/>
      <c r="SOK9" s="9"/>
      <c r="SOL9" s="9"/>
      <c r="SOM9" s="9"/>
      <c r="SON9" s="9"/>
      <c r="SOO9" s="9"/>
      <c r="SOP9" s="9"/>
      <c r="SOQ9" s="9"/>
      <c r="SOR9" s="9"/>
      <c r="SOS9" s="9"/>
      <c r="SOT9" s="9"/>
      <c r="SOU9" s="9"/>
      <c r="SOV9" s="9"/>
      <c r="SOW9" s="9"/>
      <c r="SOX9" s="9"/>
      <c r="SOY9" s="9"/>
      <c r="SOZ9" s="9"/>
      <c r="SPA9" s="9"/>
      <c r="SPB9" s="9"/>
      <c r="SPC9" s="9"/>
      <c r="SPD9" s="9"/>
      <c r="SPE9" s="9"/>
      <c r="SPF9" s="9"/>
      <c r="SPG9" s="9"/>
      <c r="SPH9" s="9"/>
      <c r="SPI9" s="9"/>
      <c r="SPJ9" s="9"/>
      <c r="SPK9" s="9"/>
      <c r="SPL9" s="9"/>
      <c r="SPM9" s="9"/>
      <c r="SPN9" s="9"/>
      <c r="SPO9" s="9"/>
      <c r="SPP9" s="9"/>
      <c r="SPQ9" s="9"/>
      <c r="SPR9" s="9"/>
      <c r="SPS9" s="9"/>
      <c r="SPT9" s="9"/>
      <c r="SPU9" s="9"/>
      <c r="SPV9" s="9"/>
      <c r="SPW9" s="9"/>
      <c r="SPX9" s="9"/>
      <c r="SPY9" s="9"/>
      <c r="SPZ9" s="9"/>
      <c r="SQA9" s="9"/>
      <c r="SQB9" s="9"/>
      <c r="SQC9" s="9"/>
      <c r="SQD9" s="9"/>
      <c r="SQE9" s="9"/>
      <c r="SQF9" s="9"/>
      <c r="SQG9" s="9"/>
      <c r="SQH9" s="9"/>
      <c r="SQI9" s="9"/>
      <c r="SQJ9" s="9"/>
      <c r="SQK9" s="9"/>
      <c r="SQL9" s="9"/>
      <c r="SQM9" s="9"/>
      <c r="SQN9" s="9"/>
      <c r="SQO9" s="9"/>
      <c r="SQP9" s="9"/>
      <c r="SQQ9" s="9"/>
      <c r="SQR9" s="9"/>
      <c r="SQS9" s="9"/>
      <c r="SQT9" s="9"/>
      <c r="SQU9" s="9"/>
      <c r="SQV9" s="9"/>
      <c r="SQW9" s="9"/>
      <c r="SQX9" s="9"/>
      <c r="SQY9" s="9"/>
      <c r="SQZ9" s="9"/>
      <c r="SRA9" s="9"/>
      <c r="SRB9" s="9"/>
      <c r="SRC9" s="9"/>
      <c r="SRD9" s="9"/>
      <c r="SRE9" s="9"/>
      <c r="SRF9" s="9"/>
      <c r="SRG9" s="9"/>
      <c r="SRH9" s="9"/>
      <c r="SRI9" s="9"/>
      <c r="SRJ9" s="9"/>
      <c r="SRK9" s="9"/>
      <c r="SRL9" s="9"/>
      <c r="SRM9" s="9"/>
      <c r="SRN9" s="9"/>
      <c r="SRO9" s="9"/>
      <c r="SRP9" s="9"/>
      <c r="SRQ9" s="9"/>
      <c r="SRR9" s="9"/>
      <c r="SRS9" s="9"/>
      <c r="SRT9" s="9"/>
      <c r="SRU9" s="9"/>
      <c r="SRV9" s="9"/>
      <c r="SRW9" s="9"/>
      <c r="SRX9" s="9"/>
      <c r="SRY9" s="9"/>
      <c r="SRZ9" s="9"/>
      <c r="SSA9" s="9"/>
      <c r="SSB9" s="9"/>
      <c r="SSC9" s="9"/>
      <c r="SSD9" s="9"/>
      <c r="SSE9" s="9"/>
      <c r="SSF9" s="9"/>
      <c r="SSG9" s="9"/>
      <c r="SSH9" s="9"/>
      <c r="SSI9" s="9"/>
      <c r="SSJ9" s="9"/>
      <c r="SSK9" s="9"/>
      <c r="SSL9" s="9"/>
      <c r="SSM9" s="9"/>
      <c r="SSN9" s="9"/>
      <c r="SSO9" s="9"/>
      <c r="SSP9" s="9"/>
      <c r="SSQ9" s="9"/>
      <c r="SSR9" s="9"/>
      <c r="SSS9" s="9"/>
      <c r="SST9" s="9"/>
      <c r="SSU9" s="9"/>
      <c r="SSV9" s="9"/>
      <c r="SSW9" s="9"/>
      <c r="SSX9" s="9"/>
      <c r="SSY9" s="9"/>
      <c r="SSZ9" s="9"/>
      <c r="STA9" s="9"/>
      <c r="STB9" s="9"/>
      <c r="STC9" s="9"/>
      <c r="STD9" s="9"/>
      <c r="STE9" s="9"/>
      <c r="STF9" s="9"/>
      <c r="STG9" s="9"/>
      <c r="STH9" s="9"/>
      <c r="STI9" s="9"/>
      <c r="STJ9" s="9"/>
      <c r="STK9" s="9"/>
      <c r="STL9" s="9"/>
      <c r="STM9" s="9"/>
      <c r="STN9" s="9"/>
      <c r="STO9" s="9"/>
      <c r="STP9" s="9"/>
      <c r="STQ9" s="9"/>
      <c r="STR9" s="9"/>
      <c r="STS9" s="9"/>
      <c r="STT9" s="9"/>
      <c r="STU9" s="9"/>
      <c r="STV9" s="9"/>
      <c r="STW9" s="9"/>
      <c r="STX9" s="9"/>
      <c r="STY9" s="9"/>
      <c r="STZ9" s="9"/>
      <c r="SUA9" s="9"/>
      <c r="SUB9" s="9"/>
      <c r="SUC9" s="9"/>
      <c r="SUD9" s="9"/>
      <c r="SUE9" s="9"/>
      <c r="SUF9" s="9"/>
      <c r="SUG9" s="9"/>
      <c r="SUH9" s="9"/>
      <c r="SUI9" s="9"/>
      <c r="SUJ9" s="9"/>
      <c r="SUK9" s="9"/>
      <c r="SUL9" s="9"/>
      <c r="SUM9" s="9"/>
      <c r="SUN9" s="9"/>
      <c r="SUO9" s="9"/>
      <c r="SUP9" s="9"/>
      <c r="SUQ9" s="9"/>
      <c r="SUR9" s="9"/>
      <c r="SUS9" s="9"/>
      <c r="SUT9" s="9"/>
      <c r="SUU9" s="9"/>
      <c r="SUV9" s="9"/>
      <c r="SUW9" s="9"/>
      <c r="SUX9" s="9"/>
      <c r="SUY9" s="9"/>
      <c r="SUZ9" s="9"/>
      <c r="SVA9" s="9"/>
      <c r="SVB9" s="9"/>
      <c r="SVC9" s="9"/>
      <c r="SVD9" s="9"/>
      <c r="SVE9" s="9"/>
      <c r="SVF9" s="9"/>
      <c r="SVG9" s="9"/>
      <c r="SVH9" s="9"/>
      <c r="SVI9" s="9"/>
      <c r="SVJ9" s="9"/>
      <c r="SVK9" s="9"/>
      <c r="SVL9" s="9"/>
      <c r="SVM9" s="9"/>
      <c r="SVN9" s="9"/>
      <c r="SVO9" s="9"/>
      <c r="SVP9" s="9"/>
      <c r="SVQ9" s="9"/>
      <c r="SVR9" s="9"/>
      <c r="SVS9" s="9"/>
      <c r="SVT9" s="9"/>
      <c r="SVU9" s="9"/>
      <c r="SVV9" s="9"/>
      <c r="SVW9" s="9"/>
      <c r="SVX9" s="9"/>
      <c r="SVY9" s="9"/>
      <c r="SVZ9" s="9"/>
      <c r="SWA9" s="9"/>
      <c r="SWB9" s="9"/>
      <c r="SWC9" s="9"/>
      <c r="SWD9" s="9"/>
      <c r="SWE9" s="9"/>
      <c r="SWF9" s="9"/>
      <c r="SWG9" s="9"/>
      <c r="SWH9" s="9"/>
      <c r="SWI9" s="9"/>
      <c r="SWJ9" s="9"/>
      <c r="SWK9" s="9"/>
      <c r="SWL9" s="9"/>
      <c r="SWM9" s="9"/>
      <c r="SWN9" s="9"/>
      <c r="SWO9" s="9"/>
      <c r="SWP9" s="9"/>
      <c r="SWQ9" s="9"/>
      <c r="SWR9" s="9"/>
      <c r="SWS9" s="9"/>
      <c r="SWT9" s="9"/>
      <c r="SWU9" s="9"/>
      <c r="SWV9" s="9"/>
      <c r="SWW9" s="9"/>
      <c r="SWX9" s="9"/>
      <c r="SWY9" s="9"/>
      <c r="SWZ9" s="9"/>
      <c r="SXA9" s="9"/>
      <c r="SXB9" s="9"/>
      <c r="SXC9" s="9"/>
      <c r="SXD9" s="9"/>
      <c r="SXE9" s="9"/>
      <c r="SXF9" s="9"/>
      <c r="SXG9" s="9"/>
      <c r="SXH9" s="9"/>
      <c r="SXI9" s="9"/>
      <c r="SXJ9" s="9"/>
      <c r="SXK9" s="9"/>
      <c r="SXL9" s="9"/>
      <c r="SXM9" s="9"/>
      <c r="SXN9" s="9"/>
      <c r="SXO9" s="9"/>
      <c r="SXP9" s="9"/>
      <c r="SXQ9" s="9"/>
      <c r="SXR9" s="9"/>
      <c r="SXS9" s="9"/>
      <c r="SXT9" s="9"/>
      <c r="SXU9" s="9"/>
      <c r="SXV9" s="9"/>
      <c r="SXW9" s="9"/>
      <c r="SXX9" s="9"/>
      <c r="SXY9" s="9"/>
      <c r="SXZ9" s="9"/>
      <c r="SYA9" s="9"/>
      <c r="SYB9" s="9"/>
      <c r="SYC9" s="9"/>
      <c r="SYD9" s="9"/>
      <c r="SYE9" s="9"/>
      <c r="SYF9" s="9"/>
      <c r="SYG9" s="9"/>
      <c r="SYH9" s="9"/>
      <c r="SYI9" s="9"/>
      <c r="SYJ9" s="9"/>
      <c r="SYK9" s="9"/>
      <c r="SYL9" s="9"/>
      <c r="SYM9" s="9"/>
      <c r="SYN9" s="9"/>
      <c r="SYO9" s="9"/>
      <c r="SYP9" s="9"/>
      <c r="SYQ9" s="9"/>
      <c r="SYR9" s="9"/>
      <c r="SYS9" s="9"/>
      <c r="SYT9" s="9"/>
      <c r="SYU9" s="9"/>
      <c r="SYV9" s="9"/>
      <c r="SYW9" s="9"/>
      <c r="SYX9" s="9"/>
      <c r="SYY9" s="9"/>
      <c r="SYZ9" s="9"/>
      <c r="SZA9" s="9"/>
      <c r="SZB9" s="9"/>
      <c r="SZC9" s="9"/>
      <c r="SZD9" s="9"/>
      <c r="SZE9" s="9"/>
      <c r="SZF9" s="9"/>
      <c r="SZG9" s="9"/>
      <c r="SZH9" s="9"/>
      <c r="SZI9" s="9"/>
      <c r="SZJ9" s="9"/>
      <c r="SZK9" s="9"/>
      <c r="SZL9" s="9"/>
      <c r="SZM9" s="9"/>
      <c r="SZN9" s="9"/>
      <c r="SZO9" s="9"/>
      <c r="SZP9" s="9"/>
      <c r="SZQ9" s="9"/>
      <c r="SZR9" s="9"/>
      <c r="SZS9" s="9"/>
      <c r="SZT9" s="9"/>
      <c r="SZU9" s="9"/>
      <c r="SZV9" s="9"/>
      <c r="SZW9" s="9"/>
      <c r="SZX9" s="9"/>
      <c r="SZY9" s="9"/>
      <c r="SZZ9" s="9"/>
      <c r="TAA9" s="9"/>
      <c r="TAB9" s="9"/>
      <c r="TAC9" s="9"/>
      <c r="TAD9" s="9"/>
      <c r="TAE9" s="9"/>
      <c r="TAF9" s="9"/>
      <c r="TAG9" s="9"/>
      <c r="TAH9" s="9"/>
      <c r="TAI9" s="9"/>
      <c r="TAJ9" s="9"/>
      <c r="TAK9" s="9"/>
      <c r="TAL9" s="9"/>
      <c r="TAM9" s="9"/>
      <c r="TAN9" s="9"/>
      <c r="TAO9" s="9"/>
      <c r="TAP9" s="9"/>
      <c r="TAQ9" s="9"/>
      <c r="TAR9" s="9"/>
      <c r="TAS9" s="9"/>
      <c r="TAT9" s="9"/>
      <c r="TAU9" s="9"/>
      <c r="TAV9" s="9"/>
      <c r="TAW9" s="9"/>
      <c r="TAX9" s="9"/>
      <c r="TAY9" s="9"/>
      <c r="TAZ9" s="9"/>
      <c r="TBA9" s="9"/>
      <c r="TBB9" s="9"/>
      <c r="TBC9" s="9"/>
      <c r="TBD9" s="9"/>
      <c r="TBE9" s="9"/>
      <c r="TBF9" s="9"/>
      <c r="TBG9" s="9"/>
      <c r="TBH9" s="9"/>
      <c r="TBI9" s="9"/>
      <c r="TBJ9" s="9"/>
      <c r="TBK9" s="9"/>
      <c r="TBL9" s="9"/>
      <c r="TBM9" s="9"/>
      <c r="TBN9" s="9"/>
      <c r="TBO9" s="9"/>
      <c r="TBP9" s="9"/>
      <c r="TBQ9" s="9"/>
      <c r="TBR9" s="9"/>
      <c r="TBS9" s="9"/>
      <c r="TBT9" s="9"/>
      <c r="TBU9" s="9"/>
      <c r="TBV9" s="9"/>
      <c r="TBW9" s="9"/>
      <c r="TBX9" s="9"/>
      <c r="TBY9" s="9"/>
      <c r="TBZ9" s="9"/>
      <c r="TCA9" s="9"/>
      <c r="TCB9" s="9"/>
      <c r="TCC9" s="9"/>
      <c r="TCD9" s="9"/>
      <c r="TCE9" s="9"/>
      <c r="TCF9" s="9"/>
      <c r="TCG9" s="9"/>
      <c r="TCH9" s="9"/>
      <c r="TCI9" s="9"/>
      <c r="TCJ9" s="9"/>
      <c r="TCK9" s="9"/>
      <c r="TCL9" s="9"/>
      <c r="TCM9" s="9"/>
      <c r="TCN9" s="9"/>
      <c r="TCO9" s="9"/>
      <c r="TCP9" s="9"/>
      <c r="TCQ9" s="9"/>
      <c r="TCR9" s="9"/>
      <c r="TCS9" s="9"/>
      <c r="TCT9" s="9"/>
      <c r="TCU9" s="9"/>
      <c r="TCV9" s="9"/>
      <c r="TCW9" s="9"/>
      <c r="TCX9" s="9"/>
      <c r="TCY9" s="9"/>
      <c r="TCZ9" s="9"/>
      <c r="TDA9" s="9"/>
      <c r="TDB9" s="9"/>
      <c r="TDC9" s="9"/>
      <c r="TDD9" s="9"/>
      <c r="TDE9" s="9"/>
      <c r="TDF9" s="9"/>
      <c r="TDG9" s="9"/>
      <c r="TDH9" s="9"/>
      <c r="TDI9" s="9"/>
      <c r="TDJ9" s="9"/>
      <c r="TDK9" s="9"/>
      <c r="TDL9" s="9"/>
      <c r="TDM9" s="9"/>
      <c r="TDN9" s="9"/>
      <c r="TDO9" s="9"/>
      <c r="TDP9" s="9"/>
      <c r="TDQ9" s="9"/>
      <c r="TDR9" s="9"/>
      <c r="TDS9" s="9"/>
      <c r="TDT9" s="9"/>
      <c r="TDU9" s="9"/>
      <c r="TDV9" s="9"/>
      <c r="TDW9" s="9"/>
      <c r="TDX9" s="9"/>
      <c r="TDY9" s="9"/>
      <c r="TDZ9" s="9"/>
      <c r="TEA9" s="9"/>
      <c r="TEB9" s="9"/>
      <c r="TEC9" s="9"/>
      <c r="TED9" s="9"/>
      <c r="TEE9" s="9"/>
      <c r="TEF9" s="9"/>
      <c r="TEG9" s="9"/>
      <c r="TEH9" s="9"/>
      <c r="TEI9" s="9"/>
      <c r="TEJ9" s="9"/>
      <c r="TEK9" s="9"/>
      <c r="TEL9" s="9"/>
      <c r="TEM9" s="9"/>
      <c r="TEN9" s="9"/>
      <c r="TEO9" s="9"/>
      <c r="TEP9" s="9"/>
      <c r="TEQ9" s="9"/>
      <c r="TER9" s="9"/>
      <c r="TES9" s="9"/>
      <c r="TET9" s="9"/>
      <c r="TEU9" s="9"/>
      <c r="TEV9" s="9"/>
      <c r="TEW9" s="9"/>
      <c r="TEX9" s="9"/>
      <c r="TEY9" s="9"/>
      <c r="TEZ9" s="9"/>
      <c r="TFA9" s="9"/>
      <c r="TFB9" s="9"/>
      <c r="TFC9" s="9"/>
      <c r="TFD9" s="9"/>
      <c r="TFE9" s="9"/>
      <c r="TFF9" s="9"/>
      <c r="TFG9" s="9"/>
      <c r="TFH9" s="9"/>
      <c r="TFI9" s="9"/>
      <c r="TFJ9" s="9"/>
      <c r="TFK9" s="9"/>
      <c r="TFL9" s="9"/>
      <c r="TFM9" s="9"/>
      <c r="TFN9" s="9"/>
      <c r="TFO9" s="9"/>
      <c r="TFP9" s="9"/>
      <c r="TFQ9" s="9"/>
      <c r="TFR9" s="9"/>
      <c r="TFS9" s="9"/>
      <c r="TFT9" s="9"/>
      <c r="TFU9" s="9"/>
      <c r="TFV9" s="9"/>
      <c r="TFW9" s="9"/>
      <c r="TFX9" s="9"/>
      <c r="TFY9" s="9"/>
      <c r="TFZ9" s="9"/>
      <c r="TGA9" s="9"/>
      <c r="TGB9" s="9"/>
      <c r="TGC9" s="9"/>
      <c r="TGD9" s="9"/>
      <c r="TGE9" s="9"/>
      <c r="TGF9" s="9"/>
      <c r="TGG9" s="9"/>
      <c r="TGH9" s="9"/>
      <c r="TGI9" s="9"/>
      <c r="TGJ9" s="9"/>
      <c r="TGK9" s="9"/>
      <c r="TGL9" s="9"/>
      <c r="TGM9" s="9"/>
      <c r="TGN9" s="9"/>
      <c r="TGO9" s="9"/>
      <c r="TGP9" s="9"/>
      <c r="TGQ9" s="9"/>
      <c r="TGR9" s="9"/>
      <c r="TGS9" s="9"/>
      <c r="TGT9" s="9"/>
      <c r="TGU9" s="9"/>
      <c r="TGV9" s="9"/>
      <c r="TGW9" s="9"/>
      <c r="TGX9" s="9"/>
      <c r="TGY9" s="9"/>
      <c r="TGZ9" s="9"/>
      <c r="THA9" s="9"/>
      <c r="THB9" s="9"/>
      <c r="THC9" s="9"/>
      <c r="THD9" s="9"/>
      <c r="THE9" s="9"/>
      <c r="THF9" s="9"/>
      <c r="THG9" s="9"/>
      <c r="THH9" s="9"/>
      <c r="THI9" s="9"/>
      <c r="THJ9" s="9"/>
      <c r="THK9" s="9"/>
      <c r="THL9" s="9"/>
      <c r="THM9" s="9"/>
      <c r="THN9" s="9"/>
      <c r="THO9" s="9"/>
      <c r="THP9" s="9"/>
      <c r="THQ9" s="9"/>
      <c r="THR9" s="9"/>
      <c r="THS9" s="9"/>
      <c r="THT9" s="9"/>
      <c r="THU9" s="9"/>
      <c r="THV9" s="9"/>
      <c r="THW9" s="9"/>
      <c r="THX9" s="9"/>
      <c r="THY9" s="9"/>
      <c r="THZ9" s="9"/>
      <c r="TIA9" s="9"/>
      <c r="TIB9" s="9"/>
      <c r="TIC9" s="9"/>
      <c r="TID9" s="9"/>
      <c r="TIE9" s="9"/>
      <c r="TIF9" s="9"/>
      <c r="TIG9" s="9"/>
      <c r="TIH9" s="9"/>
      <c r="TII9" s="9"/>
      <c r="TIJ9" s="9"/>
      <c r="TIK9" s="9"/>
      <c r="TIL9" s="9"/>
      <c r="TIM9" s="9"/>
      <c r="TIN9" s="9"/>
      <c r="TIO9" s="9"/>
      <c r="TIP9" s="9"/>
      <c r="TIQ9" s="9"/>
      <c r="TIR9" s="9"/>
      <c r="TIS9" s="9"/>
      <c r="TIT9" s="9"/>
      <c r="TIU9" s="9"/>
      <c r="TIV9" s="9"/>
      <c r="TIW9" s="9"/>
      <c r="TIX9" s="9"/>
      <c r="TIY9" s="9"/>
      <c r="TIZ9" s="9"/>
      <c r="TJA9" s="9"/>
      <c r="TJB9" s="9"/>
      <c r="TJC9" s="9"/>
      <c r="TJD9" s="9"/>
      <c r="TJE9" s="9"/>
      <c r="TJF9" s="9"/>
      <c r="TJG9" s="9"/>
      <c r="TJH9" s="9"/>
      <c r="TJI9" s="9"/>
      <c r="TJJ9" s="9"/>
      <c r="TJK9" s="9"/>
      <c r="TJL9" s="9"/>
      <c r="TJM9" s="9"/>
      <c r="TJN9" s="9"/>
      <c r="TJO9" s="9"/>
      <c r="TJP9" s="9"/>
      <c r="TJQ9" s="9"/>
      <c r="TJR9" s="9"/>
      <c r="TJS9" s="9"/>
      <c r="TJT9" s="9"/>
      <c r="TJU9" s="9"/>
      <c r="TJV9" s="9"/>
      <c r="TJW9" s="9"/>
      <c r="TJX9" s="9"/>
      <c r="TJY9" s="9"/>
      <c r="TJZ9" s="9"/>
      <c r="TKA9" s="9"/>
      <c r="TKB9" s="9"/>
      <c r="TKC9" s="9"/>
      <c r="TKD9" s="9"/>
      <c r="TKE9" s="9"/>
      <c r="TKF9" s="9"/>
      <c r="TKG9" s="9"/>
      <c r="TKH9" s="9"/>
      <c r="TKI9" s="9"/>
      <c r="TKJ9" s="9"/>
      <c r="TKK9" s="9"/>
      <c r="TKL9" s="9"/>
      <c r="TKM9" s="9"/>
      <c r="TKN9" s="9"/>
      <c r="TKO9" s="9"/>
      <c r="TKP9" s="9"/>
      <c r="TKQ9" s="9"/>
      <c r="TKR9" s="9"/>
      <c r="TKS9" s="9"/>
      <c r="TKT9" s="9"/>
      <c r="TKU9" s="9"/>
      <c r="TKV9" s="9"/>
      <c r="TKW9" s="9"/>
      <c r="TKX9" s="9"/>
      <c r="TKY9" s="9"/>
      <c r="TKZ9" s="9"/>
      <c r="TLA9" s="9"/>
      <c r="TLB9" s="9"/>
      <c r="TLC9" s="9"/>
      <c r="TLD9" s="9"/>
      <c r="TLE9" s="9"/>
      <c r="TLF9" s="9"/>
      <c r="TLG9" s="9"/>
      <c r="TLH9" s="9"/>
      <c r="TLI9" s="9"/>
      <c r="TLJ9" s="9"/>
      <c r="TLK9" s="9"/>
      <c r="TLL9" s="9"/>
      <c r="TLM9" s="9"/>
      <c r="TLN9" s="9"/>
      <c r="TLO9" s="9"/>
      <c r="TLP9" s="9"/>
      <c r="TLQ9" s="9"/>
      <c r="TLR9" s="9"/>
      <c r="TLS9" s="9"/>
      <c r="TLT9" s="9"/>
      <c r="TLU9" s="9"/>
      <c r="TLV9" s="9"/>
      <c r="TLW9" s="9"/>
      <c r="TLX9" s="9"/>
      <c r="TLY9" s="9"/>
      <c r="TLZ9" s="9"/>
      <c r="TMA9" s="9"/>
      <c r="TMB9" s="9"/>
      <c r="TMC9" s="9"/>
      <c r="TMD9" s="9"/>
      <c r="TME9" s="9"/>
      <c r="TMF9" s="9"/>
      <c r="TMG9" s="9"/>
      <c r="TMH9" s="9"/>
      <c r="TMI9" s="9"/>
      <c r="TMJ9" s="9"/>
      <c r="TMK9" s="9"/>
      <c r="TML9" s="9"/>
      <c r="TMM9" s="9"/>
      <c r="TMN9" s="9"/>
      <c r="TMO9" s="9"/>
      <c r="TMP9" s="9"/>
      <c r="TMQ9" s="9"/>
      <c r="TMR9" s="9"/>
      <c r="TMS9" s="9"/>
      <c r="TMT9" s="9"/>
      <c r="TMU9" s="9"/>
      <c r="TMV9" s="9"/>
      <c r="TMW9" s="9"/>
      <c r="TMX9" s="9"/>
      <c r="TMY9" s="9"/>
      <c r="TMZ9" s="9"/>
      <c r="TNA9" s="9"/>
      <c r="TNB9" s="9"/>
      <c r="TNC9" s="9"/>
      <c r="TND9" s="9"/>
      <c r="TNE9" s="9"/>
      <c r="TNF9" s="9"/>
      <c r="TNG9" s="9"/>
      <c r="TNH9" s="9"/>
      <c r="TNI9" s="9"/>
      <c r="TNJ9" s="9"/>
      <c r="TNK9" s="9"/>
      <c r="TNL9" s="9"/>
      <c r="TNM9" s="9"/>
      <c r="TNN9" s="9"/>
      <c r="TNO9" s="9"/>
      <c r="TNP9" s="9"/>
      <c r="TNQ9" s="9"/>
      <c r="TNR9" s="9"/>
      <c r="TNS9" s="9"/>
      <c r="TNT9" s="9"/>
      <c r="TNU9" s="9"/>
      <c r="TNV9" s="9"/>
      <c r="TNW9" s="9"/>
      <c r="TNX9" s="9"/>
      <c r="TNY9" s="9"/>
      <c r="TNZ9" s="9"/>
      <c r="TOA9" s="9"/>
      <c r="TOB9" s="9"/>
      <c r="TOC9" s="9"/>
      <c r="TOD9" s="9"/>
      <c r="TOE9" s="9"/>
      <c r="TOF9" s="9"/>
      <c r="TOG9" s="9"/>
      <c r="TOH9" s="9"/>
      <c r="TOI9" s="9"/>
      <c r="TOJ9" s="9"/>
      <c r="TOK9" s="9"/>
      <c r="TOL9" s="9"/>
      <c r="TOM9" s="9"/>
      <c r="TON9" s="9"/>
      <c r="TOO9" s="9"/>
      <c r="TOP9" s="9"/>
      <c r="TOQ9" s="9"/>
      <c r="TOR9" s="9"/>
      <c r="TOS9" s="9"/>
      <c r="TOT9" s="9"/>
      <c r="TOU9" s="9"/>
      <c r="TOV9" s="9"/>
      <c r="TOW9" s="9"/>
      <c r="TOX9" s="9"/>
      <c r="TOY9" s="9"/>
      <c r="TOZ9" s="9"/>
      <c r="TPA9" s="9"/>
      <c r="TPB9" s="9"/>
      <c r="TPC9" s="9"/>
      <c r="TPD9" s="9"/>
      <c r="TPE9" s="9"/>
      <c r="TPF9" s="9"/>
      <c r="TPG9" s="9"/>
      <c r="TPH9" s="9"/>
      <c r="TPI9" s="9"/>
      <c r="TPJ9" s="9"/>
      <c r="TPK9" s="9"/>
      <c r="TPL9" s="9"/>
      <c r="TPM9" s="9"/>
      <c r="TPN9" s="9"/>
      <c r="TPO9" s="9"/>
      <c r="TPP9" s="9"/>
      <c r="TPQ9" s="9"/>
      <c r="TPR9" s="9"/>
      <c r="TPS9" s="9"/>
      <c r="TPT9" s="9"/>
      <c r="TPU9" s="9"/>
      <c r="TPV9" s="9"/>
      <c r="TPW9" s="9"/>
      <c r="TPX9" s="9"/>
      <c r="TPY9" s="9"/>
      <c r="TPZ9" s="9"/>
      <c r="TQA9" s="9"/>
      <c r="TQB9" s="9"/>
      <c r="TQC9" s="9"/>
      <c r="TQD9" s="9"/>
      <c r="TQE9" s="9"/>
      <c r="TQF9" s="9"/>
      <c r="TQG9" s="9"/>
      <c r="TQH9" s="9"/>
      <c r="TQI9" s="9"/>
      <c r="TQJ9" s="9"/>
      <c r="TQK9" s="9"/>
      <c r="TQL9" s="9"/>
      <c r="TQM9" s="9"/>
      <c r="TQN9" s="9"/>
      <c r="TQO9" s="9"/>
      <c r="TQP9" s="9"/>
      <c r="TQQ9" s="9"/>
      <c r="TQR9" s="9"/>
      <c r="TQS9" s="9"/>
      <c r="TQT9" s="9"/>
      <c r="TQU9" s="9"/>
      <c r="TQV9" s="9"/>
      <c r="TQW9" s="9"/>
      <c r="TQX9" s="9"/>
      <c r="TQY9" s="9"/>
      <c r="TQZ9" s="9"/>
      <c r="TRA9" s="9"/>
      <c r="TRB9" s="9"/>
      <c r="TRC9" s="9"/>
      <c r="TRD9" s="9"/>
      <c r="TRE9" s="9"/>
      <c r="TRF9" s="9"/>
      <c r="TRG9" s="9"/>
      <c r="TRH9" s="9"/>
      <c r="TRI9" s="9"/>
      <c r="TRJ9" s="9"/>
      <c r="TRK9" s="9"/>
      <c r="TRL9" s="9"/>
      <c r="TRM9" s="9"/>
      <c r="TRN9" s="9"/>
      <c r="TRO9" s="9"/>
      <c r="TRP9" s="9"/>
      <c r="TRQ9" s="9"/>
      <c r="TRR9" s="9"/>
      <c r="TRS9" s="9"/>
      <c r="TRT9" s="9"/>
      <c r="TRU9" s="9"/>
      <c r="TRV9" s="9"/>
      <c r="TRW9" s="9"/>
      <c r="TRX9" s="9"/>
      <c r="TRY9" s="9"/>
      <c r="TRZ9" s="9"/>
      <c r="TSA9" s="9"/>
      <c r="TSB9" s="9"/>
      <c r="TSC9" s="9"/>
      <c r="TSD9" s="9"/>
      <c r="TSE9" s="9"/>
      <c r="TSF9" s="9"/>
      <c r="TSG9" s="9"/>
      <c r="TSH9" s="9"/>
      <c r="TSI9" s="9"/>
      <c r="TSJ9" s="9"/>
      <c r="TSK9" s="9"/>
      <c r="TSL9" s="9"/>
      <c r="TSM9" s="9"/>
      <c r="TSN9" s="9"/>
      <c r="TSO9" s="9"/>
      <c r="TSP9" s="9"/>
      <c r="TSQ9" s="9"/>
      <c r="TSR9" s="9"/>
      <c r="TSS9" s="9"/>
      <c r="TST9" s="9"/>
      <c r="TSU9" s="9"/>
      <c r="TSV9" s="9"/>
      <c r="TSW9" s="9"/>
      <c r="TSX9" s="9"/>
      <c r="TSY9" s="9"/>
      <c r="TSZ9" s="9"/>
      <c r="TTA9" s="9"/>
      <c r="TTB9" s="9"/>
      <c r="TTC9" s="9"/>
      <c r="TTD9" s="9"/>
      <c r="TTE9" s="9"/>
      <c r="TTF9" s="9"/>
      <c r="TTG9" s="9"/>
      <c r="TTH9" s="9"/>
      <c r="TTI9" s="9"/>
      <c r="TTJ9" s="9"/>
      <c r="TTK9" s="9"/>
      <c r="TTL9" s="9"/>
      <c r="TTM9" s="9"/>
      <c r="TTN9" s="9"/>
      <c r="TTO9" s="9"/>
      <c r="TTP9" s="9"/>
      <c r="TTQ9" s="9"/>
      <c r="TTR9" s="9"/>
      <c r="TTS9" s="9"/>
      <c r="TTT9" s="9"/>
      <c r="TTU9" s="9"/>
      <c r="TTV9" s="9"/>
      <c r="TTW9" s="9"/>
      <c r="TTX9" s="9"/>
      <c r="TTY9" s="9"/>
      <c r="TTZ9" s="9"/>
      <c r="TUA9" s="9"/>
      <c r="TUB9" s="9"/>
      <c r="TUC9" s="9"/>
      <c r="TUD9" s="9"/>
      <c r="TUE9" s="9"/>
      <c r="TUF9" s="9"/>
      <c r="TUG9" s="9"/>
      <c r="TUH9" s="9"/>
      <c r="TUI9" s="9"/>
      <c r="TUJ9" s="9"/>
      <c r="TUK9" s="9"/>
      <c r="TUL9" s="9"/>
      <c r="TUM9" s="9"/>
      <c r="TUN9" s="9"/>
      <c r="TUO9" s="9"/>
      <c r="TUP9" s="9"/>
      <c r="TUQ9" s="9"/>
      <c r="TUR9" s="9"/>
      <c r="TUS9" s="9"/>
      <c r="TUT9" s="9"/>
      <c r="TUU9" s="9"/>
      <c r="TUV9" s="9"/>
      <c r="TUW9" s="9"/>
      <c r="TUX9" s="9"/>
      <c r="TUY9" s="9"/>
      <c r="TUZ9" s="9"/>
      <c r="TVA9" s="9"/>
      <c r="TVB9" s="9"/>
      <c r="TVC9" s="9"/>
      <c r="TVD9" s="9"/>
      <c r="TVE9" s="9"/>
      <c r="TVF9" s="9"/>
      <c r="TVG9" s="9"/>
      <c r="TVH9" s="9"/>
      <c r="TVI9" s="9"/>
      <c r="TVJ9" s="9"/>
      <c r="TVK9" s="9"/>
      <c r="TVL9" s="9"/>
      <c r="TVM9" s="9"/>
      <c r="TVN9" s="9"/>
      <c r="TVO9" s="9"/>
      <c r="TVP9" s="9"/>
      <c r="TVQ9" s="9"/>
      <c r="TVR9" s="9"/>
      <c r="TVS9" s="9"/>
      <c r="TVT9" s="9"/>
      <c r="TVU9" s="9"/>
      <c r="TVV9" s="9"/>
      <c r="TVW9" s="9"/>
      <c r="TVX9" s="9"/>
      <c r="TVY9" s="9"/>
      <c r="TVZ9" s="9"/>
      <c r="TWA9" s="9"/>
      <c r="TWB9" s="9"/>
      <c r="TWC9" s="9"/>
      <c r="TWD9" s="9"/>
      <c r="TWE9" s="9"/>
      <c r="TWF9" s="9"/>
      <c r="TWG9" s="9"/>
      <c r="TWH9" s="9"/>
      <c r="TWI9" s="9"/>
      <c r="TWJ9" s="9"/>
      <c r="TWK9" s="9"/>
      <c r="TWL9" s="9"/>
      <c r="TWM9" s="9"/>
      <c r="TWN9" s="9"/>
      <c r="TWO9" s="9"/>
      <c r="TWP9" s="9"/>
      <c r="TWQ9" s="9"/>
      <c r="TWR9" s="9"/>
      <c r="TWS9" s="9"/>
      <c r="TWT9" s="9"/>
      <c r="TWU9" s="9"/>
      <c r="TWV9" s="9"/>
      <c r="TWW9" s="9"/>
      <c r="TWX9" s="9"/>
      <c r="TWY9" s="9"/>
      <c r="TWZ9" s="9"/>
      <c r="TXA9" s="9"/>
      <c r="TXB9" s="9"/>
      <c r="TXC9" s="9"/>
      <c r="TXD9" s="9"/>
      <c r="TXE9" s="9"/>
      <c r="TXF9" s="9"/>
      <c r="TXG9" s="9"/>
      <c r="TXH9" s="9"/>
      <c r="TXI9" s="9"/>
      <c r="TXJ9" s="9"/>
      <c r="TXK9" s="9"/>
      <c r="TXL9" s="9"/>
      <c r="TXM9" s="9"/>
      <c r="TXN9" s="9"/>
      <c r="TXO9" s="9"/>
      <c r="TXP9" s="9"/>
      <c r="TXQ9" s="9"/>
      <c r="TXR9" s="9"/>
      <c r="TXS9" s="9"/>
      <c r="TXT9" s="9"/>
      <c r="TXU9" s="9"/>
      <c r="TXV9" s="9"/>
      <c r="TXW9" s="9"/>
      <c r="TXX9" s="9"/>
      <c r="TXY9" s="9"/>
      <c r="TXZ9" s="9"/>
      <c r="TYA9" s="9"/>
      <c r="TYB9" s="9"/>
      <c r="TYC9" s="9"/>
      <c r="TYD9" s="9"/>
      <c r="TYE9" s="9"/>
      <c r="TYF9" s="9"/>
      <c r="TYG9" s="9"/>
      <c r="TYH9" s="9"/>
      <c r="TYI9" s="9"/>
      <c r="TYJ9" s="9"/>
      <c r="TYK9" s="9"/>
      <c r="TYL9" s="9"/>
      <c r="TYM9" s="9"/>
      <c r="TYN9" s="9"/>
      <c r="TYO9" s="9"/>
      <c r="TYP9" s="9"/>
      <c r="TYQ9" s="9"/>
      <c r="TYR9" s="9"/>
      <c r="TYS9" s="9"/>
      <c r="TYT9" s="9"/>
      <c r="TYU9" s="9"/>
      <c r="TYV9" s="9"/>
      <c r="TYW9" s="9"/>
      <c r="TYX9" s="9"/>
      <c r="TYY9" s="9"/>
      <c r="TYZ9" s="9"/>
      <c r="TZA9" s="9"/>
      <c r="TZB9" s="9"/>
      <c r="TZC9" s="9"/>
      <c r="TZD9" s="9"/>
      <c r="TZE9" s="9"/>
      <c r="TZF9" s="9"/>
      <c r="TZG9" s="9"/>
      <c r="TZH9" s="9"/>
      <c r="TZI9" s="9"/>
      <c r="TZJ9" s="9"/>
      <c r="TZK9" s="9"/>
      <c r="TZL9" s="9"/>
      <c r="TZM9" s="9"/>
      <c r="TZN9" s="9"/>
      <c r="TZO9" s="9"/>
      <c r="TZP9" s="9"/>
      <c r="TZQ9" s="9"/>
      <c r="TZR9" s="9"/>
      <c r="TZS9" s="9"/>
      <c r="TZT9" s="9"/>
      <c r="TZU9" s="9"/>
      <c r="TZV9" s="9"/>
      <c r="TZW9" s="9"/>
      <c r="TZX9" s="9"/>
      <c r="TZY9" s="9"/>
      <c r="TZZ9" s="9"/>
      <c r="UAA9" s="9"/>
      <c r="UAB9" s="9"/>
      <c r="UAC9" s="9"/>
      <c r="UAD9" s="9"/>
      <c r="UAE9" s="9"/>
      <c r="UAF9" s="9"/>
      <c r="UAG9" s="9"/>
      <c r="UAH9" s="9"/>
      <c r="UAI9" s="9"/>
      <c r="UAJ9" s="9"/>
      <c r="UAK9" s="9"/>
      <c r="UAL9" s="9"/>
      <c r="UAM9" s="9"/>
      <c r="UAN9" s="9"/>
      <c r="UAO9" s="9"/>
      <c r="UAP9" s="9"/>
      <c r="UAQ9" s="9"/>
      <c r="UAR9" s="9"/>
      <c r="UAS9" s="9"/>
      <c r="UAT9" s="9"/>
      <c r="UAU9" s="9"/>
      <c r="UAV9" s="9"/>
      <c r="UAW9" s="9"/>
      <c r="UAX9" s="9"/>
      <c r="UAY9" s="9"/>
      <c r="UAZ9" s="9"/>
      <c r="UBA9" s="9"/>
      <c r="UBB9" s="9"/>
      <c r="UBC9" s="9"/>
      <c r="UBD9" s="9"/>
      <c r="UBE9" s="9"/>
      <c r="UBF9" s="9"/>
      <c r="UBG9" s="9"/>
      <c r="UBH9" s="9"/>
      <c r="UBI9" s="9"/>
      <c r="UBJ9" s="9"/>
      <c r="UBK9" s="9"/>
      <c r="UBL9" s="9"/>
      <c r="UBM9" s="9"/>
      <c r="UBN9" s="9"/>
      <c r="UBO9" s="9"/>
      <c r="UBP9" s="9"/>
      <c r="UBQ9" s="9"/>
      <c r="UBR9" s="9"/>
      <c r="UBS9" s="9"/>
      <c r="UBT9" s="9"/>
      <c r="UBU9" s="9"/>
      <c r="UBV9" s="9"/>
      <c r="UBW9" s="9"/>
      <c r="UBX9" s="9"/>
      <c r="UBY9" s="9"/>
      <c r="UBZ9" s="9"/>
      <c r="UCA9" s="9"/>
      <c r="UCB9" s="9"/>
      <c r="UCC9" s="9"/>
      <c r="UCD9" s="9"/>
      <c r="UCE9" s="9"/>
      <c r="UCF9" s="9"/>
      <c r="UCG9" s="9"/>
      <c r="UCH9" s="9"/>
      <c r="UCI9" s="9"/>
      <c r="UCJ9" s="9"/>
      <c r="UCK9" s="9"/>
      <c r="UCL9" s="9"/>
      <c r="UCM9" s="9"/>
      <c r="UCN9" s="9"/>
      <c r="UCO9" s="9"/>
      <c r="UCP9" s="9"/>
      <c r="UCQ9" s="9"/>
      <c r="UCR9" s="9"/>
      <c r="UCS9" s="9"/>
      <c r="UCT9" s="9"/>
      <c r="UCU9" s="9"/>
      <c r="UCV9" s="9"/>
      <c r="UCW9" s="9"/>
      <c r="UCX9" s="9"/>
      <c r="UCY9" s="9"/>
      <c r="UCZ9" s="9"/>
      <c r="UDA9" s="9"/>
      <c r="UDB9" s="9"/>
      <c r="UDC9" s="9"/>
      <c r="UDD9" s="9"/>
      <c r="UDE9" s="9"/>
      <c r="UDF9" s="9"/>
      <c r="UDG9" s="9"/>
      <c r="UDH9" s="9"/>
      <c r="UDI9" s="9"/>
      <c r="UDJ9" s="9"/>
      <c r="UDK9" s="9"/>
      <c r="UDL9" s="9"/>
      <c r="UDM9" s="9"/>
      <c r="UDN9" s="9"/>
      <c r="UDO9" s="9"/>
      <c r="UDP9" s="9"/>
      <c r="UDQ9" s="9"/>
      <c r="UDR9" s="9"/>
      <c r="UDS9" s="9"/>
      <c r="UDT9" s="9"/>
      <c r="UDU9" s="9"/>
      <c r="UDV9" s="9"/>
      <c r="UDW9" s="9"/>
      <c r="UDX9" s="9"/>
      <c r="UDY9" s="9"/>
      <c r="UDZ9" s="9"/>
      <c r="UEA9" s="9"/>
      <c r="UEB9" s="9"/>
      <c r="UEC9" s="9"/>
      <c r="UED9" s="9"/>
      <c r="UEE9" s="9"/>
      <c r="UEF9" s="9"/>
      <c r="UEG9" s="9"/>
      <c r="UEH9" s="9"/>
      <c r="UEI9" s="9"/>
      <c r="UEJ9" s="9"/>
      <c r="UEK9" s="9"/>
      <c r="UEL9" s="9"/>
      <c r="UEM9" s="9"/>
      <c r="UEN9" s="9"/>
      <c r="UEO9" s="9"/>
      <c r="UEP9" s="9"/>
      <c r="UEQ9" s="9"/>
      <c r="UER9" s="9"/>
      <c r="UES9" s="9"/>
      <c r="UET9" s="9"/>
      <c r="UEU9" s="9"/>
      <c r="UEV9" s="9"/>
      <c r="UEW9" s="9"/>
      <c r="UEX9" s="9"/>
      <c r="UEY9" s="9"/>
      <c r="UEZ9" s="9"/>
      <c r="UFA9" s="9"/>
      <c r="UFB9" s="9"/>
      <c r="UFC9" s="9"/>
      <c r="UFD9" s="9"/>
      <c r="UFE9" s="9"/>
      <c r="UFF9" s="9"/>
      <c r="UFG9" s="9"/>
      <c r="UFH9" s="9"/>
      <c r="UFI9" s="9"/>
      <c r="UFJ9" s="9"/>
      <c r="UFK9" s="9"/>
      <c r="UFL9" s="9"/>
      <c r="UFM9" s="9"/>
      <c r="UFN9" s="9"/>
      <c r="UFO9" s="9"/>
      <c r="UFP9" s="9"/>
      <c r="UFQ9" s="9"/>
      <c r="UFR9" s="9"/>
      <c r="UFS9" s="9"/>
      <c r="UFT9" s="9"/>
      <c r="UFU9" s="9"/>
      <c r="UFV9" s="9"/>
      <c r="UFW9" s="9"/>
      <c r="UFX9" s="9"/>
      <c r="UFY9" s="9"/>
      <c r="UFZ9" s="9"/>
      <c r="UGA9" s="9"/>
      <c r="UGB9" s="9"/>
      <c r="UGC9" s="9"/>
      <c r="UGD9" s="9"/>
      <c r="UGE9" s="9"/>
      <c r="UGF9" s="9"/>
      <c r="UGG9" s="9"/>
      <c r="UGH9" s="9"/>
      <c r="UGI9" s="9"/>
      <c r="UGJ9" s="9"/>
      <c r="UGK9" s="9"/>
      <c r="UGL9" s="9"/>
      <c r="UGM9" s="9"/>
      <c r="UGN9" s="9"/>
      <c r="UGO9" s="9"/>
      <c r="UGP9" s="9"/>
      <c r="UGQ9" s="9"/>
      <c r="UGR9" s="9"/>
      <c r="UGS9" s="9"/>
      <c r="UGT9" s="9"/>
      <c r="UGU9" s="9"/>
      <c r="UGV9" s="9"/>
      <c r="UGW9" s="9"/>
      <c r="UGX9" s="9"/>
      <c r="UGY9" s="9"/>
      <c r="UGZ9" s="9"/>
      <c r="UHA9" s="9"/>
      <c r="UHB9" s="9"/>
      <c r="UHC9" s="9"/>
      <c r="UHD9" s="9"/>
      <c r="UHE9" s="9"/>
      <c r="UHF9" s="9"/>
      <c r="UHG9" s="9"/>
      <c r="UHH9" s="9"/>
      <c r="UHI9" s="9"/>
      <c r="UHJ9" s="9"/>
      <c r="UHK9" s="9"/>
      <c r="UHL9" s="9"/>
      <c r="UHM9" s="9"/>
      <c r="UHN9" s="9"/>
      <c r="UHO9" s="9"/>
      <c r="UHP9" s="9"/>
      <c r="UHQ9" s="9"/>
      <c r="UHR9" s="9"/>
      <c r="UHS9" s="9"/>
      <c r="UHT9" s="9"/>
      <c r="UHU9" s="9"/>
      <c r="UHV9" s="9"/>
      <c r="UHW9" s="9"/>
      <c r="UHX9" s="9"/>
      <c r="UHY9" s="9"/>
      <c r="UHZ9" s="9"/>
      <c r="UIA9" s="9"/>
      <c r="UIB9" s="9"/>
      <c r="UIC9" s="9"/>
      <c r="UID9" s="9"/>
      <c r="UIE9" s="9"/>
      <c r="UIF9" s="9"/>
      <c r="UIG9" s="9"/>
      <c r="UIH9" s="9"/>
      <c r="UII9" s="9"/>
      <c r="UIJ9" s="9"/>
      <c r="UIK9" s="9"/>
      <c r="UIL9" s="9"/>
      <c r="UIM9" s="9"/>
      <c r="UIN9" s="9"/>
      <c r="UIO9" s="9"/>
      <c r="UIP9" s="9"/>
      <c r="UIQ9" s="9"/>
      <c r="UIR9" s="9"/>
      <c r="UIS9" s="9"/>
      <c r="UIT9" s="9"/>
      <c r="UIU9" s="9"/>
      <c r="UIV9" s="9"/>
      <c r="UIW9" s="9"/>
      <c r="UIX9" s="9"/>
      <c r="UIY9" s="9"/>
      <c r="UIZ9" s="9"/>
      <c r="UJA9" s="9"/>
      <c r="UJB9" s="9"/>
      <c r="UJC9" s="9"/>
      <c r="UJD9" s="9"/>
      <c r="UJE9" s="9"/>
      <c r="UJF9" s="9"/>
      <c r="UJG9" s="9"/>
      <c r="UJH9" s="9"/>
      <c r="UJI9" s="9"/>
      <c r="UJJ9" s="9"/>
      <c r="UJK9" s="9"/>
      <c r="UJL9" s="9"/>
      <c r="UJM9" s="9"/>
      <c r="UJN9" s="9"/>
      <c r="UJO9" s="9"/>
      <c r="UJP9" s="9"/>
      <c r="UJQ9" s="9"/>
      <c r="UJR9" s="9"/>
      <c r="UJS9" s="9"/>
      <c r="UJT9" s="9"/>
      <c r="UJU9" s="9"/>
      <c r="UJV9" s="9"/>
      <c r="UJW9" s="9"/>
      <c r="UJX9" s="9"/>
      <c r="UJY9" s="9"/>
      <c r="UJZ9" s="9"/>
      <c r="UKA9" s="9"/>
      <c r="UKB9" s="9"/>
      <c r="UKC9" s="9"/>
      <c r="UKD9" s="9"/>
      <c r="UKE9" s="9"/>
      <c r="UKF9" s="9"/>
      <c r="UKG9" s="9"/>
      <c r="UKH9" s="9"/>
      <c r="UKI9" s="9"/>
      <c r="UKJ9" s="9"/>
      <c r="UKK9" s="9"/>
      <c r="UKL9" s="9"/>
      <c r="UKM9" s="9"/>
      <c r="UKN9" s="9"/>
      <c r="UKO9" s="9"/>
      <c r="UKP9" s="9"/>
      <c r="UKQ9" s="9"/>
      <c r="UKR9" s="9"/>
      <c r="UKS9" s="9"/>
      <c r="UKT9" s="9"/>
      <c r="UKU9" s="9"/>
      <c r="UKV9" s="9"/>
      <c r="UKW9" s="9"/>
      <c r="UKX9" s="9"/>
      <c r="UKY9" s="9"/>
      <c r="UKZ9" s="9"/>
      <c r="ULA9" s="9"/>
      <c r="ULB9" s="9"/>
      <c r="ULC9" s="9"/>
      <c r="ULD9" s="9"/>
      <c r="ULE9" s="9"/>
      <c r="ULF9" s="9"/>
      <c r="ULG9" s="9"/>
      <c r="ULH9" s="9"/>
      <c r="ULI9" s="9"/>
      <c r="ULJ9" s="9"/>
      <c r="ULK9" s="9"/>
      <c r="ULL9" s="9"/>
      <c r="ULM9" s="9"/>
      <c r="ULN9" s="9"/>
      <c r="ULO9" s="9"/>
      <c r="ULP9" s="9"/>
      <c r="ULQ9" s="9"/>
      <c r="ULR9" s="9"/>
      <c r="ULS9" s="9"/>
      <c r="ULT9" s="9"/>
      <c r="ULU9" s="9"/>
      <c r="ULV9" s="9"/>
      <c r="ULW9" s="9"/>
      <c r="ULX9" s="9"/>
      <c r="ULY9" s="9"/>
      <c r="ULZ9" s="9"/>
      <c r="UMA9" s="9"/>
      <c r="UMB9" s="9"/>
      <c r="UMC9" s="9"/>
      <c r="UMD9" s="9"/>
      <c r="UME9" s="9"/>
      <c r="UMF9" s="9"/>
      <c r="UMG9" s="9"/>
      <c r="UMH9" s="9"/>
      <c r="UMI9" s="9"/>
      <c r="UMJ9" s="9"/>
      <c r="UMK9" s="9"/>
      <c r="UML9" s="9"/>
      <c r="UMM9" s="9"/>
      <c r="UMN9" s="9"/>
      <c r="UMO9" s="9"/>
      <c r="UMP9" s="9"/>
      <c r="UMQ9" s="9"/>
      <c r="UMR9" s="9"/>
      <c r="UMS9" s="9"/>
      <c r="UMT9" s="9"/>
      <c r="UMU9" s="9"/>
      <c r="UMV9" s="9"/>
      <c r="UMW9" s="9"/>
      <c r="UMX9" s="9"/>
      <c r="UMY9" s="9"/>
      <c r="UMZ9" s="9"/>
      <c r="UNA9" s="9"/>
      <c r="UNB9" s="9"/>
      <c r="UNC9" s="9"/>
      <c r="UND9" s="9"/>
      <c r="UNE9" s="9"/>
      <c r="UNF9" s="9"/>
      <c r="UNG9" s="9"/>
      <c r="UNH9" s="9"/>
      <c r="UNI9" s="9"/>
      <c r="UNJ9" s="9"/>
      <c r="UNK9" s="9"/>
      <c r="UNL9" s="9"/>
      <c r="UNM9" s="9"/>
      <c r="UNN9" s="9"/>
      <c r="UNO9" s="9"/>
      <c r="UNP9" s="9"/>
      <c r="UNQ9" s="9"/>
      <c r="UNR9" s="9"/>
      <c r="UNS9" s="9"/>
      <c r="UNT9" s="9"/>
      <c r="UNU9" s="9"/>
      <c r="UNV9" s="9"/>
      <c r="UNW9" s="9"/>
      <c r="UNX9" s="9"/>
      <c r="UNY9" s="9"/>
      <c r="UNZ9" s="9"/>
      <c r="UOA9" s="9"/>
      <c r="UOB9" s="9"/>
      <c r="UOC9" s="9"/>
      <c r="UOD9" s="9"/>
      <c r="UOE9" s="9"/>
      <c r="UOF9" s="9"/>
      <c r="UOG9" s="9"/>
      <c r="UOH9" s="9"/>
      <c r="UOI9" s="9"/>
      <c r="UOJ9" s="9"/>
      <c r="UOK9" s="9"/>
      <c r="UOL9" s="9"/>
      <c r="UOM9" s="9"/>
      <c r="UON9" s="9"/>
      <c r="UOO9" s="9"/>
      <c r="UOP9" s="9"/>
      <c r="UOQ9" s="9"/>
      <c r="UOR9" s="9"/>
      <c r="UOS9" s="9"/>
      <c r="UOT9" s="9"/>
      <c r="UOU9" s="9"/>
      <c r="UOV9" s="9"/>
      <c r="UOW9" s="9"/>
      <c r="UOX9" s="9"/>
      <c r="UOY9" s="9"/>
      <c r="UOZ9" s="9"/>
      <c r="UPA9" s="9"/>
      <c r="UPB9" s="9"/>
      <c r="UPC9" s="9"/>
      <c r="UPD9" s="9"/>
      <c r="UPE9" s="9"/>
      <c r="UPF9" s="9"/>
      <c r="UPG9" s="9"/>
      <c r="UPH9" s="9"/>
      <c r="UPI9" s="9"/>
      <c r="UPJ9" s="9"/>
      <c r="UPK9" s="9"/>
      <c r="UPL9" s="9"/>
      <c r="UPM9" s="9"/>
      <c r="UPN9" s="9"/>
      <c r="UPO9" s="9"/>
      <c r="UPP9" s="9"/>
      <c r="UPQ9" s="9"/>
      <c r="UPR9" s="9"/>
      <c r="UPS9" s="9"/>
      <c r="UPT9" s="9"/>
      <c r="UPU9" s="9"/>
      <c r="UPV9" s="9"/>
      <c r="UPW9" s="9"/>
      <c r="UPX9" s="9"/>
      <c r="UPY9" s="9"/>
      <c r="UPZ9" s="9"/>
      <c r="UQA9" s="9"/>
      <c r="UQB9" s="9"/>
      <c r="UQC9" s="9"/>
      <c r="UQD9" s="9"/>
      <c r="UQE9" s="9"/>
      <c r="UQF9" s="9"/>
      <c r="UQG9" s="9"/>
      <c r="UQH9" s="9"/>
      <c r="UQI9" s="9"/>
      <c r="UQJ9" s="9"/>
      <c r="UQK9" s="9"/>
      <c r="UQL9" s="9"/>
      <c r="UQM9" s="9"/>
      <c r="UQN9" s="9"/>
      <c r="UQO9" s="9"/>
      <c r="UQP9" s="9"/>
      <c r="UQQ9" s="9"/>
      <c r="UQR9" s="9"/>
      <c r="UQS9" s="9"/>
      <c r="UQT9" s="9"/>
      <c r="UQU9" s="9"/>
      <c r="UQV9" s="9"/>
      <c r="UQW9" s="9"/>
      <c r="UQX9" s="9"/>
      <c r="UQY9" s="9"/>
      <c r="UQZ9" s="9"/>
      <c r="URA9" s="9"/>
      <c r="URB9" s="9"/>
      <c r="URC9" s="9"/>
      <c r="URD9" s="9"/>
      <c r="URE9" s="9"/>
      <c r="URF9" s="9"/>
      <c r="URG9" s="9"/>
      <c r="URH9" s="9"/>
      <c r="URI9" s="9"/>
      <c r="URJ9" s="9"/>
      <c r="URK9" s="9"/>
      <c r="URL9" s="9"/>
      <c r="URM9" s="9"/>
      <c r="URN9" s="9"/>
      <c r="URO9" s="9"/>
      <c r="URP9" s="9"/>
      <c r="URQ9" s="9"/>
      <c r="URR9" s="9"/>
      <c r="URS9" s="9"/>
      <c r="URT9" s="9"/>
      <c r="URU9" s="9"/>
      <c r="URV9" s="9"/>
      <c r="URW9" s="9"/>
      <c r="URX9" s="9"/>
      <c r="URY9" s="9"/>
      <c r="URZ9" s="9"/>
      <c r="USA9" s="9"/>
      <c r="USB9" s="9"/>
      <c r="USC9" s="9"/>
      <c r="USD9" s="9"/>
      <c r="USE9" s="9"/>
      <c r="USF9" s="9"/>
      <c r="USG9" s="9"/>
      <c r="USH9" s="9"/>
      <c r="USI9" s="9"/>
      <c r="USJ9" s="9"/>
      <c r="USK9" s="9"/>
      <c r="USL9" s="9"/>
      <c r="USM9" s="9"/>
      <c r="USN9" s="9"/>
      <c r="USO9" s="9"/>
      <c r="USP9" s="9"/>
      <c r="USQ9" s="9"/>
      <c r="USR9" s="9"/>
      <c r="USS9" s="9"/>
      <c r="UST9" s="9"/>
      <c r="USU9" s="9"/>
      <c r="USV9" s="9"/>
      <c r="USW9" s="9"/>
      <c r="USX9" s="9"/>
      <c r="USY9" s="9"/>
      <c r="USZ9" s="9"/>
      <c r="UTA9" s="9"/>
      <c r="UTB9" s="9"/>
      <c r="UTC9" s="9"/>
      <c r="UTD9" s="9"/>
      <c r="UTE9" s="9"/>
      <c r="UTF9" s="9"/>
      <c r="UTG9" s="9"/>
      <c r="UTH9" s="9"/>
      <c r="UTI9" s="9"/>
      <c r="UTJ9" s="9"/>
      <c r="UTK9" s="9"/>
      <c r="UTL9" s="9"/>
      <c r="UTM9" s="9"/>
      <c r="UTN9" s="9"/>
      <c r="UTO9" s="9"/>
      <c r="UTP9" s="9"/>
      <c r="UTQ9" s="9"/>
      <c r="UTR9" s="9"/>
      <c r="UTS9" s="9"/>
      <c r="UTT9" s="9"/>
      <c r="UTU9" s="9"/>
      <c r="UTV9" s="9"/>
      <c r="UTW9" s="9"/>
      <c r="UTX9" s="9"/>
      <c r="UTY9" s="9"/>
      <c r="UTZ9" s="9"/>
      <c r="UUA9" s="9"/>
      <c r="UUB9" s="9"/>
      <c r="UUC9" s="9"/>
      <c r="UUD9" s="9"/>
      <c r="UUE9" s="9"/>
      <c r="UUF9" s="9"/>
      <c r="UUG9" s="9"/>
      <c r="UUH9" s="9"/>
      <c r="UUI9" s="9"/>
      <c r="UUJ9" s="9"/>
      <c r="UUK9" s="9"/>
      <c r="UUL9" s="9"/>
      <c r="UUM9" s="9"/>
      <c r="UUN9" s="9"/>
      <c r="UUO9" s="9"/>
      <c r="UUP9" s="9"/>
      <c r="UUQ9" s="9"/>
      <c r="UUR9" s="9"/>
      <c r="UUS9" s="9"/>
      <c r="UUT9" s="9"/>
      <c r="UUU9" s="9"/>
      <c r="UUV9" s="9"/>
      <c r="UUW9" s="9"/>
      <c r="UUX9" s="9"/>
      <c r="UUY9" s="9"/>
      <c r="UUZ9" s="9"/>
      <c r="UVA9" s="9"/>
      <c r="UVB9" s="9"/>
      <c r="UVC9" s="9"/>
      <c r="UVD9" s="9"/>
      <c r="UVE9" s="9"/>
      <c r="UVF9" s="9"/>
      <c r="UVG9" s="9"/>
      <c r="UVH9" s="9"/>
      <c r="UVI9" s="9"/>
      <c r="UVJ9" s="9"/>
      <c r="UVK9" s="9"/>
      <c r="UVL9" s="9"/>
      <c r="UVM9" s="9"/>
      <c r="UVN9" s="9"/>
      <c r="UVO9" s="9"/>
      <c r="UVP9" s="9"/>
      <c r="UVQ9" s="9"/>
      <c r="UVR9" s="9"/>
      <c r="UVS9" s="9"/>
      <c r="UVT9" s="9"/>
      <c r="UVU9" s="9"/>
      <c r="UVV9" s="9"/>
      <c r="UVW9" s="9"/>
      <c r="UVX9" s="9"/>
      <c r="UVY9" s="9"/>
      <c r="UVZ9" s="9"/>
      <c r="UWA9" s="9"/>
      <c r="UWB9" s="9"/>
      <c r="UWC9" s="9"/>
      <c r="UWD9" s="9"/>
      <c r="UWE9" s="9"/>
      <c r="UWF9" s="9"/>
      <c r="UWG9" s="9"/>
      <c r="UWH9" s="9"/>
      <c r="UWI9" s="9"/>
      <c r="UWJ9" s="9"/>
      <c r="UWK9" s="9"/>
      <c r="UWL9" s="9"/>
      <c r="UWM9" s="9"/>
      <c r="UWN9" s="9"/>
      <c r="UWO9" s="9"/>
      <c r="UWP9" s="9"/>
      <c r="UWQ9" s="9"/>
      <c r="UWR9" s="9"/>
      <c r="UWS9" s="9"/>
      <c r="UWT9" s="9"/>
      <c r="UWU9" s="9"/>
      <c r="UWV9" s="9"/>
      <c r="UWW9" s="9"/>
      <c r="UWX9" s="9"/>
      <c r="UWY9" s="9"/>
      <c r="UWZ9" s="9"/>
      <c r="UXA9" s="9"/>
      <c r="UXB9" s="9"/>
      <c r="UXC9" s="9"/>
      <c r="UXD9" s="9"/>
      <c r="UXE9" s="9"/>
      <c r="UXF9" s="9"/>
      <c r="UXG9" s="9"/>
      <c r="UXH9" s="9"/>
      <c r="UXI9" s="9"/>
      <c r="UXJ9" s="9"/>
      <c r="UXK9" s="9"/>
      <c r="UXL9" s="9"/>
      <c r="UXM9" s="9"/>
      <c r="UXN9" s="9"/>
      <c r="UXO9" s="9"/>
      <c r="UXP9" s="9"/>
      <c r="UXQ9" s="9"/>
      <c r="UXR9" s="9"/>
      <c r="UXS9" s="9"/>
      <c r="UXT9" s="9"/>
      <c r="UXU9" s="9"/>
      <c r="UXV9" s="9"/>
      <c r="UXW9" s="9"/>
      <c r="UXX9" s="9"/>
      <c r="UXY9" s="9"/>
      <c r="UXZ9" s="9"/>
      <c r="UYA9" s="9"/>
      <c r="UYB9" s="9"/>
      <c r="UYC9" s="9"/>
      <c r="UYD9" s="9"/>
      <c r="UYE9" s="9"/>
      <c r="UYF9" s="9"/>
      <c r="UYG9" s="9"/>
      <c r="UYH9" s="9"/>
      <c r="UYI9" s="9"/>
      <c r="UYJ9" s="9"/>
      <c r="UYK9" s="9"/>
      <c r="UYL9" s="9"/>
      <c r="UYM9" s="9"/>
      <c r="UYN9" s="9"/>
      <c r="UYO9" s="9"/>
      <c r="UYP9" s="9"/>
      <c r="UYQ9" s="9"/>
      <c r="UYR9" s="9"/>
      <c r="UYS9" s="9"/>
      <c r="UYT9" s="9"/>
      <c r="UYU9" s="9"/>
      <c r="UYV9" s="9"/>
      <c r="UYW9" s="9"/>
      <c r="UYX9" s="9"/>
      <c r="UYY9" s="9"/>
      <c r="UYZ9" s="9"/>
      <c r="UZA9" s="9"/>
      <c r="UZB9" s="9"/>
      <c r="UZC9" s="9"/>
      <c r="UZD9" s="9"/>
      <c r="UZE9" s="9"/>
      <c r="UZF9" s="9"/>
      <c r="UZG9" s="9"/>
      <c r="UZH9" s="9"/>
      <c r="UZI9" s="9"/>
      <c r="UZJ9" s="9"/>
      <c r="UZK9" s="9"/>
      <c r="UZL9" s="9"/>
      <c r="UZM9" s="9"/>
      <c r="UZN9" s="9"/>
      <c r="UZO9" s="9"/>
      <c r="UZP9" s="9"/>
      <c r="UZQ9" s="9"/>
      <c r="UZR9" s="9"/>
      <c r="UZS9" s="9"/>
      <c r="UZT9" s="9"/>
      <c r="UZU9" s="9"/>
      <c r="UZV9" s="9"/>
      <c r="UZW9" s="9"/>
      <c r="UZX9" s="9"/>
      <c r="UZY9" s="9"/>
      <c r="UZZ9" s="9"/>
      <c r="VAA9" s="9"/>
      <c r="VAB9" s="9"/>
      <c r="VAC9" s="9"/>
      <c r="VAD9" s="9"/>
      <c r="VAE9" s="9"/>
      <c r="VAF9" s="9"/>
      <c r="VAG9" s="9"/>
      <c r="VAH9" s="9"/>
      <c r="VAI9" s="9"/>
      <c r="VAJ9" s="9"/>
      <c r="VAK9" s="9"/>
      <c r="VAL9" s="9"/>
      <c r="VAM9" s="9"/>
      <c r="VAN9" s="9"/>
      <c r="VAO9" s="9"/>
      <c r="VAP9" s="9"/>
      <c r="VAQ9" s="9"/>
      <c r="VAR9" s="9"/>
      <c r="VAS9" s="9"/>
      <c r="VAT9" s="9"/>
      <c r="VAU9" s="9"/>
      <c r="VAV9" s="9"/>
      <c r="VAW9" s="9"/>
      <c r="VAX9" s="9"/>
      <c r="VAY9" s="9"/>
      <c r="VAZ9" s="9"/>
      <c r="VBA9" s="9"/>
      <c r="VBB9" s="9"/>
      <c r="VBC9" s="9"/>
      <c r="VBD9" s="9"/>
      <c r="VBE9" s="9"/>
      <c r="VBF9" s="9"/>
      <c r="VBG9" s="9"/>
      <c r="VBH9" s="9"/>
      <c r="VBI9" s="9"/>
      <c r="VBJ9" s="9"/>
      <c r="VBK9" s="9"/>
      <c r="VBL9" s="9"/>
      <c r="VBM9" s="9"/>
      <c r="VBN9" s="9"/>
      <c r="VBO9" s="9"/>
      <c r="VBP9" s="9"/>
      <c r="VBQ9" s="9"/>
      <c r="VBR9" s="9"/>
      <c r="VBS9" s="9"/>
      <c r="VBT9" s="9"/>
      <c r="VBU9" s="9"/>
      <c r="VBV9" s="9"/>
      <c r="VBW9" s="9"/>
      <c r="VBX9" s="9"/>
      <c r="VBY9" s="9"/>
      <c r="VBZ9" s="9"/>
      <c r="VCA9" s="9"/>
      <c r="VCB9" s="9"/>
      <c r="VCC9" s="9"/>
      <c r="VCD9" s="9"/>
      <c r="VCE9" s="9"/>
      <c r="VCF9" s="9"/>
      <c r="VCG9" s="9"/>
      <c r="VCH9" s="9"/>
      <c r="VCI9" s="9"/>
      <c r="VCJ9" s="9"/>
      <c r="VCK9" s="9"/>
      <c r="VCL9" s="9"/>
      <c r="VCM9" s="9"/>
      <c r="VCN9" s="9"/>
      <c r="VCO9" s="9"/>
      <c r="VCP9" s="9"/>
      <c r="VCQ9" s="9"/>
      <c r="VCR9" s="9"/>
      <c r="VCS9" s="9"/>
      <c r="VCT9" s="9"/>
      <c r="VCU9" s="9"/>
      <c r="VCV9" s="9"/>
      <c r="VCW9" s="9"/>
      <c r="VCX9" s="9"/>
      <c r="VCY9" s="9"/>
      <c r="VCZ9" s="9"/>
      <c r="VDA9" s="9"/>
      <c r="VDB9" s="9"/>
      <c r="VDC9" s="9"/>
      <c r="VDD9" s="9"/>
      <c r="VDE9" s="9"/>
      <c r="VDF9" s="9"/>
      <c r="VDG9" s="9"/>
      <c r="VDH9" s="9"/>
      <c r="VDI9" s="9"/>
      <c r="VDJ9" s="9"/>
      <c r="VDK9" s="9"/>
      <c r="VDL9" s="9"/>
      <c r="VDM9" s="9"/>
      <c r="VDN9" s="9"/>
      <c r="VDO9" s="9"/>
      <c r="VDP9" s="9"/>
      <c r="VDQ9" s="9"/>
      <c r="VDR9" s="9"/>
      <c r="VDS9" s="9"/>
      <c r="VDT9" s="9"/>
      <c r="VDU9" s="9"/>
      <c r="VDV9" s="9"/>
      <c r="VDW9" s="9"/>
      <c r="VDX9" s="9"/>
      <c r="VDY9" s="9"/>
      <c r="VDZ9" s="9"/>
      <c r="VEA9" s="9"/>
      <c r="VEB9" s="9"/>
      <c r="VEC9" s="9"/>
      <c r="VED9" s="9"/>
      <c r="VEE9" s="9"/>
      <c r="VEF9" s="9"/>
      <c r="VEG9" s="9"/>
      <c r="VEH9" s="9"/>
      <c r="VEI9" s="9"/>
      <c r="VEJ9" s="9"/>
      <c r="VEK9" s="9"/>
      <c r="VEL9" s="9"/>
      <c r="VEM9" s="9"/>
      <c r="VEN9" s="9"/>
      <c r="VEO9" s="9"/>
      <c r="VEP9" s="9"/>
      <c r="VEQ9" s="9"/>
      <c r="VER9" s="9"/>
      <c r="VES9" s="9"/>
      <c r="VET9" s="9"/>
      <c r="VEU9" s="9"/>
      <c r="VEV9" s="9"/>
      <c r="VEW9" s="9"/>
      <c r="VEX9" s="9"/>
      <c r="VEY9" s="9"/>
      <c r="VEZ9" s="9"/>
      <c r="VFA9" s="9"/>
      <c r="VFB9" s="9"/>
      <c r="VFC9" s="9"/>
      <c r="VFD9" s="9"/>
      <c r="VFE9" s="9"/>
      <c r="VFF9" s="9"/>
      <c r="VFG9" s="9"/>
      <c r="VFH9" s="9"/>
      <c r="VFI9" s="9"/>
      <c r="VFJ9" s="9"/>
      <c r="VFK9" s="9"/>
      <c r="VFL9" s="9"/>
      <c r="VFM9" s="9"/>
      <c r="VFN9" s="9"/>
      <c r="VFO9" s="9"/>
      <c r="VFP9" s="9"/>
      <c r="VFQ9" s="9"/>
      <c r="VFR9" s="9"/>
      <c r="VFS9" s="9"/>
      <c r="VFT9" s="9"/>
      <c r="VFU9" s="9"/>
      <c r="VFV9" s="9"/>
      <c r="VFW9" s="9"/>
      <c r="VFX9" s="9"/>
      <c r="VFY9" s="9"/>
      <c r="VFZ9" s="9"/>
      <c r="VGA9" s="9"/>
      <c r="VGB9" s="9"/>
      <c r="VGC9" s="9"/>
      <c r="VGD9" s="9"/>
      <c r="VGE9" s="9"/>
      <c r="VGF9" s="9"/>
      <c r="VGG9" s="9"/>
      <c r="VGH9" s="9"/>
      <c r="VGI9" s="9"/>
      <c r="VGJ9" s="9"/>
      <c r="VGK9" s="9"/>
      <c r="VGL9" s="9"/>
      <c r="VGM9" s="9"/>
      <c r="VGN9" s="9"/>
      <c r="VGO9" s="9"/>
      <c r="VGP9" s="9"/>
      <c r="VGQ9" s="9"/>
      <c r="VGR9" s="9"/>
      <c r="VGS9" s="9"/>
      <c r="VGT9" s="9"/>
      <c r="VGU9" s="9"/>
      <c r="VGV9" s="9"/>
      <c r="VGW9" s="9"/>
      <c r="VGX9" s="9"/>
      <c r="VGY9" s="9"/>
      <c r="VGZ9" s="9"/>
      <c r="VHA9" s="9"/>
      <c r="VHB9" s="9"/>
      <c r="VHC9" s="9"/>
      <c r="VHD9" s="9"/>
      <c r="VHE9" s="9"/>
      <c r="VHF9" s="9"/>
      <c r="VHG9" s="9"/>
      <c r="VHH9" s="9"/>
      <c r="VHI9" s="9"/>
      <c r="VHJ9" s="9"/>
      <c r="VHK9" s="9"/>
      <c r="VHL9" s="9"/>
      <c r="VHM9" s="9"/>
      <c r="VHN9" s="9"/>
      <c r="VHO9" s="9"/>
      <c r="VHP9" s="9"/>
      <c r="VHQ9" s="9"/>
      <c r="VHR9" s="9"/>
      <c r="VHS9" s="9"/>
      <c r="VHT9" s="9"/>
      <c r="VHU9" s="9"/>
      <c r="VHV9" s="9"/>
      <c r="VHW9" s="9"/>
      <c r="VHX9" s="9"/>
      <c r="VHY9" s="9"/>
      <c r="VHZ9" s="9"/>
      <c r="VIA9" s="9"/>
      <c r="VIB9" s="9"/>
      <c r="VIC9" s="9"/>
      <c r="VID9" s="9"/>
      <c r="VIE9" s="9"/>
      <c r="VIF9" s="9"/>
      <c r="VIG9" s="9"/>
      <c r="VIH9" s="9"/>
      <c r="VII9" s="9"/>
      <c r="VIJ9" s="9"/>
      <c r="VIK9" s="9"/>
      <c r="VIL9" s="9"/>
      <c r="VIM9" s="9"/>
      <c r="VIN9" s="9"/>
      <c r="VIO9" s="9"/>
      <c r="VIP9" s="9"/>
      <c r="VIQ9" s="9"/>
      <c r="VIR9" s="9"/>
      <c r="VIS9" s="9"/>
      <c r="VIT9" s="9"/>
      <c r="VIU9" s="9"/>
      <c r="VIV9" s="9"/>
      <c r="VIW9" s="9"/>
      <c r="VIX9" s="9"/>
      <c r="VIY9" s="9"/>
      <c r="VIZ9" s="9"/>
      <c r="VJA9" s="9"/>
      <c r="VJB9" s="9"/>
      <c r="VJC9" s="9"/>
      <c r="VJD9" s="9"/>
      <c r="VJE9" s="9"/>
      <c r="VJF9" s="9"/>
      <c r="VJG9" s="9"/>
      <c r="VJH9" s="9"/>
      <c r="VJI9" s="9"/>
      <c r="VJJ9" s="9"/>
      <c r="VJK9" s="9"/>
      <c r="VJL9" s="9"/>
      <c r="VJM9" s="9"/>
      <c r="VJN9" s="9"/>
      <c r="VJO9" s="9"/>
      <c r="VJP9" s="9"/>
      <c r="VJQ9" s="9"/>
      <c r="VJR9" s="9"/>
      <c r="VJS9" s="9"/>
      <c r="VJT9" s="9"/>
      <c r="VJU9" s="9"/>
      <c r="VJV9" s="9"/>
      <c r="VJW9" s="9"/>
      <c r="VJX9" s="9"/>
      <c r="VJY9" s="9"/>
      <c r="VJZ9" s="9"/>
      <c r="VKA9" s="9"/>
      <c r="VKB9" s="9"/>
      <c r="VKC9" s="9"/>
      <c r="VKD9" s="9"/>
      <c r="VKE9" s="9"/>
      <c r="VKF9" s="9"/>
      <c r="VKG9" s="9"/>
      <c r="VKH9" s="9"/>
      <c r="VKI9" s="9"/>
      <c r="VKJ9" s="9"/>
      <c r="VKK9" s="9"/>
      <c r="VKL9" s="9"/>
      <c r="VKM9" s="9"/>
      <c r="VKN9" s="9"/>
      <c r="VKO9" s="9"/>
      <c r="VKP9" s="9"/>
      <c r="VKQ9" s="9"/>
      <c r="VKR9" s="9"/>
      <c r="VKS9" s="9"/>
      <c r="VKT9" s="9"/>
      <c r="VKU9" s="9"/>
      <c r="VKV9" s="9"/>
      <c r="VKW9" s="9"/>
      <c r="VKX9" s="9"/>
      <c r="VKY9" s="9"/>
      <c r="VKZ9" s="9"/>
      <c r="VLA9" s="9"/>
      <c r="VLB9" s="9"/>
      <c r="VLC9" s="9"/>
      <c r="VLD9" s="9"/>
      <c r="VLE9" s="9"/>
      <c r="VLF9" s="9"/>
      <c r="VLG9" s="9"/>
      <c r="VLH9" s="9"/>
      <c r="VLI9" s="9"/>
      <c r="VLJ9" s="9"/>
      <c r="VLK9" s="9"/>
      <c r="VLL9" s="9"/>
      <c r="VLM9" s="9"/>
      <c r="VLN9" s="9"/>
      <c r="VLO9" s="9"/>
      <c r="VLP9" s="9"/>
      <c r="VLQ9" s="9"/>
      <c r="VLR9" s="9"/>
      <c r="VLS9" s="9"/>
      <c r="VLT9" s="9"/>
      <c r="VLU9" s="9"/>
      <c r="VLV9" s="9"/>
      <c r="VLW9" s="9"/>
      <c r="VLX9" s="9"/>
      <c r="VLY9" s="9"/>
      <c r="VLZ9" s="9"/>
      <c r="VMA9" s="9"/>
      <c r="VMB9" s="9"/>
      <c r="VMC9" s="9"/>
      <c r="VMD9" s="9"/>
      <c r="VME9" s="9"/>
      <c r="VMF9" s="9"/>
      <c r="VMG9" s="9"/>
      <c r="VMH9" s="9"/>
      <c r="VMI9" s="9"/>
      <c r="VMJ9" s="9"/>
      <c r="VMK9" s="9"/>
      <c r="VML9" s="9"/>
      <c r="VMM9" s="9"/>
      <c r="VMN9" s="9"/>
      <c r="VMO9" s="9"/>
      <c r="VMP9" s="9"/>
      <c r="VMQ9" s="9"/>
      <c r="VMR9" s="9"/>
      <c r="VMS9" s="9"/>
      <c r="VMT9" s="9"/>
      <c r="VMU9" s="9"/>
      <c r="VMV9" s="9"/>
      <c r="VMW9" s="9"/>
      <c r="VMX9" s="9"/>
      <c r="VMY9" s="9"/>
      <c r="VMZ9" s="9"/>
      <c r="VNA9" s="9"/>
      <c r="VNB9" s="9"/>
      <c r="VNC9" s="9"/>
      <c r="VND9" s="9"/>
      <c r="VNE9" s="9"/>
      <c r="VNF9" s="9"/>
      <c r="VNG9" s="9"/>
      <c r="VNH9" s="9"/>
      <c r="VNI9" s="9"/>
      <c r="VNJ9" s="9"/>
      <c r="VNK9" s="9"/>
      <c r="VNL9" s="9"/>
      <c r="VNM9" s="9"/>
      <c r="VNN9" s="9"/>
      <c r="VNO9" s="9"/>
      <c r="VNP9" s="9"/>
      <c r="VNQ9" s="9"/>
      <c r="VNR9" s="9"/>
      <c r="VNS9" s="9"/>
      <c r="VNT9" s="9"/>
      <c r="VNU9" s="9"/>
      <c r="VNV9" s="9"/>
      <c r="VNW9" s="9"/>
      <c r="VNX9" s="9"/>
      <c r="VNY9" s="9"/>
      <c r="VNZ9" s="9"/>
      <c r="VOA9" s="9"/>
      <c r="VOB9" s="9"/>
      <c r="VOC9" s="9"/>
      <c r="VOD9" s="9"/>
      <c r="VOE9" s="9"/>
      <c r="VOF9" s="9"/>
      <c r="VOG9" s="9"/>
      <c r="VOH9" s="9"/>
      <c r="VOI9" s="9"/>
      <c r="VOJ9" s="9"/>
      <c r="VOK9" s="9"/>
      <c r="VOL9" s="9"/>
      <c r="VOM9" s="9"/>
      <c r="VON9" s="9"/>
      <c r="VOO9" s="9"/>
      <c r="VOP9" s="9"/>
      <c r="VOQ9" s="9"/>
      <c r="VOR9" s="9"/>
      <c r="VOS9" s="9"/>
      <c r="VOT9" s="9"/>
      <c r="VOU9" s="9"/>
      <c r="VOV9" s="9"/>
      <c r="VOW9" s="9"/>
      <c r="VOX9" s="9"/>
      <c r="VOY9" s="9"/>
      <c r="VOZ9" s="9"/>
      <c r="VPA9" s="9"/>
      <c r="VPB9" s="9"/>
      <c r="VPC9" s="9"/>
      <c r="VPD9" s="9"/>
      <c r="VPE9" s="9"/>
      <c r="VPF9" s="9"/>
      <c r="VPG9" s="9"/>
      <c r="VPH9" s="9"/>
      <c r="VPI9" s="9"/>
      <c r="VPJ9" s="9"/>
      <c r="VPK9" s="9"/>
      <c r="VPL9" s="9"/>
      <c r="VPM9" s="9"/>
      <c r="VPN9" s="9"/>
      <c r="VPO9" s="9"/>
      <c r="VPP9" s="9"/>
      <c r="VPQ9" s="9"/>
      <c r="VPR9" s="9"/>
      <c r="VPS9" s="9"/>
      <c r="VPT9" s="9"/>
      <c r="VPU9" s="9"/>
      <c r="VPV9" s="9"/>
      <c r="VPW9" s="9"/>
      <c r="VPX9" s="9"/>
      <c r="VPY9" s="9"/>
      <c r="VPZ9" s="9"/>
      <c r="VQA9" s="9"/>
      <c r="VQB9" s="9"/>
      <c r="VQC9" s="9"/>
      <c r="VQD9" s="9"/>
      <c r="VQE9" s="9"/>
      <c r="VQF9" s="9"/>
      <c r="VQG9" s="9"/>
      <c r="VQH9" s="9"/>
      <c r="VQI9" s="9"/>
      <c r="VQJ9" s="9"/>
      <c r="VQK9" s="9"/>
      <c r="VQL9" s="9"/>
      <c r="VQM9" s="9"/>
      <c r="VQN9" s="9"/>
      <c r="VQO9" s="9"/>
      <c r="VQP9" s="9"/>
      <c r="VQQ9" s="9"/>
      <c r="VQR9" s="9"/>
      <c r="VQS9" s="9"/>
      <c r="VQT9" s="9"/>
      <c r="VQU9" s="9"/>
      <c r="VQV9" s="9"/>
      <c r="VQW9" s="9"/>
      <c r="VQX9" s="9"/>
      <c r="VQY9" s="9"/>
      <c r="VQZ9" s="9"/>
      <c r="VRA9" s="9"/>
      <c r="VRB9" s="9"/>
      <c r="VRC9" s="9"/>
      <c r="VRD9" s="9"/>
      <c r="VRE9" s="9"/>
      <c r="VRF9" s="9"/>
      <c r="VRG9" s="9"/>
      <c r="VRH9" s="9"/>
      <c r="VRI9" s="9"/>
      <c r="VRJ9" s="9"/>
      <c r="VRK9" s="9"/>
      <c r="VRL9" s="9"/>
      <c r="VRM9" s="9"/>
      <c r="VRN9" s="9"/>
      <c r="VRO9" s="9"/>
      <c r="VRP9" s="9"/>
      <c r="VRQ9" s="9"/>
      <c r="VRR9" s="9"/>
      <c r="VRS9" s="9"/>
      <c r="VRT9" s="9"/>
      <c r="VRU9" s="9"/>
      <c r="VRV9" s="9"/>
      <c r="VRW9" s="9"/>
      <c r="VRX9" s="9"/>
      <c r="VRY9" s="9"/>
      <c r="VRZ9" s="9"/>
      <c r="VSA9" s="9"/>
      <c r="VSB9" s="9"/>
      <c r="VSC9" s="9"/>
      <c r="VSD9" s="9"/>
      <c r="VSE9" s="9"/>
      <c r="VSF9" s="9"/>
      <c r="VSG9" s="9"/>
      <c r="VSH9" s="9"/>
      <c r="VSI9" s="9"/>
      <c r="VSJ9" s="9"/>
      <c r="VSK9" s="9"/>
      <c r="VSL9" s="9"/>
      <c r="VSM9" s="9"/>
      <c r="VSN9" s="9"/>
      <c r="VSO9" s="9"/>
      <c r="VSP9" s="9"/>
      <c r="VSQ9" s="9"/>
      <c r="VSR9" s="9"/>
      <c r="VSS9" s="9"/>
      <c r="VST9" s="9"/>
      <c r="VSU9" s="9"/>
      <c r="VSV9" s="9"/>
      <c r="VSW9" s="9"/>
      <c r="VSX9" s="9"/>
      <c r="VSY9" s="9"/>
      <c r="VSZ9" s="9"/>
      <c r="VTA9" s="9"/>
      <c r="VTB9" s="9"/>
      <c r="VTC9" s="9"/>
      <c r="VTD9" s="9"/>
      <c r="VTE9" s="9"/>
      <c r="VTF9" s="9"/>
      <c r="VTG9" s="9"/>
      <c r="VTH9" s="9"/>
      <c r="VTI9" s="9"/>
      <c r="VTJ9" s="9"/>
      <c r="VTK9" s="9"/>
      <c r="VTL9" s="9"/>
      <c r="VTM9" s="9"/>
      <c r="VTN9" s="9"/>
      <c r="VTO9" s="9"/>
      <c r="VTP9" s="9"/>
      <c r="VTQ9" s="9"/>
      <c r="VTR9" s="9"/>
      <c r="VTS9" s="9"/>
      <c r="VTT9" s="9"/>
      <c r="VTU9" s="9"/>
      <c r="VTV9" s="9"/>
      <c r="VTW9" s="9"/>
      <c r="VTX9" s="9"/>
      <c r="VTY9" s="9"/>
      <c r="VTZ9" s="9"/>
      <c r="VUA9" s="9"/>
      <c r="VUB9" s="9"/>
      <c r="VUC9" s="9"/>
      <c r="VUD9" s="9"/>
      <c r="VUE9" s="9"/>
      <c r="VUF9" s="9"/>
      <c r="VUG9" s="9"/>
      <c r="VUH9" s="9"/>
      <c r="VUI9" s="9"/>
      <c r="VUJ9" s="9"/>
      <c r="VUK9" s="9"/>
      <c r="VUL9" s="9"/>
      <c r="VUM9" s="9"/>
      <c r="VUN9" s="9"/>
      <c r="VUO9" s="9"/>
      <c r="VUP9" s="9"/>
      <c r="VUQ9" s="9"/>
      <c r="VUR9" s="9"/>
      <c r="VUS9" s="9"/>
      <c r="VUT9" s="9"/>
      <c r="VUU9" s="9"/>
      <c r="VUV9" s="9"/>
      <c r="VUW9" s="9"/>
      <c r="VUX9" s="9"/>
      <c r="VUY9" s="9"/>
      <c r="VUZ9" s="9"/>
      <c r="VVA9" s="9"/>
      <c r="VVB9" s="9"/>
      <c r="VVC9" s="9"/>
      <c r="VVD9" s="9"/>
      <c r="VVE9" s="9"/>
      <c r="VVF9" s="9"/>
      <c r="VVG9" s="9"/>
      <c r="VVH9" s="9"/>
      <c r="VVI9" s="9"/>
      <c r="VVJ9" s="9"/>
      <c r="VVK9" s="9"/>
      <c r="VVL9" s="9"/>
      <c r="VVM9" s="9"/>
      <c r="VVN9" s="9"/>
      <c r="VVO9" s="9"/>
      <c r="VVP9" s="9"/>
      <c r="VVQ9" s="9"/>
      <c r="VVR9" s="9"/>
      <c r="VVS9" s="9"/>
      <c r="VVT9" s="9"/>
      <c r="VVU9" s="9"/>
      <c r="VVV9" s="9"/>
      <c r="VVW9" s="9"/>
      <c r="VVX9" s="9"/>
      <c r="VVY9" s="9"/>
      <c r="VVZ9" s="9"/>
      <c r="VWA9" s="9"/>
      <c r="VWB9" s="9"/>
      <c r="VWC9" s="9"/>
      <c r="VWD9" s="9"/>
      <c r="VWE9" s="9"/>
      <c r="VWF9" s="9"/>
      <c r="VWG9" s="9"/>
      <c r="VWH9" s="9"/>
      <c r="VWI9" s="9"/>
      <c r="VWJ9" s="9"/>
      <c r="VWK9" s="9"/>
      <c r="VWL9" s="9"/>
      <c r="VWM9" s="9"/>
      <c r="VWN9" s="9"/>
      <c r="VWO9" s="9"/>
      <c r="VWP9" s="9"/>
      <c r="VWQ9" s="9"/>
      <c r="VWR9" s="9"/>
      <c r="VWS9" s="9"/>
      <c r="VWT9" s="9"/>
      <c r="VWU9" s="9"/>
      <c r="VWV9" s="9"/>
      <c r="VWW9" s="9"/>
      <c r="VWX9" s="9"/>
      <c r="VWY9" s="9"/>
      <c r="VWZ9" s="9"/>
      <c r="VXA9" s="9"/>
      <c r="VXB9" s="9"/>
      <c r="VXC9" s="9"/>
      <c r="VXD9" s="9"/>
      <c r="VXE9" s="9"/>
      <c r="VXF9" s="9"/>
      <c r="VXG9" s="9"/>
      <c r="VXH9" s="9"/>
      <c r="VXI9" s="9"/>
      <c r="VXJ9" s="9"/>
      <c r="VXK9" s="9"/>
      <c r="VXL9" s="9"/>
      <c r="VXM9" s="9"/>
      <c r="VXN9" s="9"/>
      <c r="VXO9" s="9"/>
      <c r="VXP9" s="9"/>
      <c r="VXQ9" s="9"/>
      <c r="VXR9" s="9"/>
      <c r="VXS9" s="9"/>
      <c r="VXT9" s="9"/>
      <c r="VXU9" s="9"/>
      <c r="VXV9" s="9"/>
      <c r="VXW9" s="9"/>
      <c r="VXX9" s="9"/>
      <c r="VXY9" s="9"/>
      <c r="VXZ9" s="9"/>
      <c r="VYA9" s="9"/>
      <c r="VYB9" s="9"/>
      <c r="VYC9" s="9"/>
      <c r="VYD9" s="9"/>
      <c r="VYE9" s="9"/>
      <c r="VYF9" s="9"/>
      <c r="VYG9" s="9"/>
      <c r="VYH9" s="9"/>
      <c r="VYI9" s="9"/>
      <c r="VYJ9" s="9"/>
      <c r="VYK9" s="9"/>
      <c r="VYL9" s="9"/>
      <c r="VYM9" s="9"/>
      <c r="VYN9" s="9"/>
      <c r="VYO9" s="9"/>
      <c r="VYP9" s="9"/>
      <c r="VYQ9" s="9"/>
      <c r="VYR9" s="9"/>
      <c r="VYS9" s="9"/>
      <c r="VYT9" s="9"/>
      <c r="VYU9" s="9"/>
      <c r="VYV9" s="9"/>
      <c r="VYW9" s="9"/>
      <c r="VYX9" s="9"/>
      <c r="VYY9" s="9"/>
      <c r="VYZ9" s="9"/>
      <c r="VZA9" s="9"/>
      <c r="VZB9" s="9"/>
      <c r="VZC9" s="9"/>
      <c r="VZD9" s="9"/>
      <c r="VZE9" s="9"/>
      <c r="VZF9" s="9"/>
      <c r="VZG9" s="9"/>
      <c r="VZH9" s="9"/>
      <c r="VZI9" s="9"/>
      <c r="VZJ9" s="9"/>
      <c r="VZK9" s="9"/>
      <c r="VZL9" s="9"/>
      <c r="VZM9" s="9"/>
      <c r="VZN9" s="9"/>
      <c r="VZO9" s="9"/>
      <c r="VZP9" s="9"/>
      <c r="VZQ9" s="9"/>
      <c r="VZR9" s="9"/>
      <c r="VZS9" s="9"/>
      <c r="VZT9" s="9"/>
      <c r="VZU9" s="9"/>
      <c r="VZV9" s="9"/>
      <c r="VZW9" s="9"/>
      <c r="VZX9" s="9"/>
      <c r="VZY9" s="9"/>
      <c r="VZZ9" s="9"/>
      <c r="WAA9" s="9"/>
      <c r="WAB9" s="9"/>
      <c r="WAC9" s="9"/>
      <c r="WAD9" s="9"/>
      <c r="WAE9" s="9"/>
      <c r="WAF9" s="9"/>
      <c r="WAG9" s="9"/>
      <c r="WAH9" s="9"/>
      <c r="WAI9" s="9"/>
      <c r="WAJ9" s="9"/>
      <c r="WAK9" s="9"/>
      <c r="WAL9" s="9"/>
      <c r="WAM9" s="9"/>
      <c r="WAN9" s="9"/>
      <c r="WAO9" s="9"/>
      <c r="WAP9" s="9"/>
      <c r="WAQ9" s="9"/>
      <c r="WAR9" s="9"/>
      <c r="WAS9" s="9"/>
      <c r="WAT9" s="9"/>
      <c r="WAU9" s="9"/>
      <c r="WAV9" s="9"/>
      <c r="WAW9" s="9"/>
      <c r="WAX9" s="9"/>
      <c r="WAY9" s="9"/>
      <c r="WAZ9" s="9"/>
      <c r="WBA9" s="9"/>
      <c r="WBB9" s="9"/>
      <c r="WBC9" s="9"/>
      <c r="WBD9" s="9"/>
      <c r="WBE9" s="9"/>
      <c r="WBF9" s="9"/>
      <c r="WBG9" s="9"/>
      <c r="WBH9" s="9"/>
      <c r="WBI9" s="9"/>
      <c r="WBJ9" s="9"/>
      <c r="WBK9" s="9"/>
      <c r="WBL9" s="9"/>
      <c r="WBM9" s="9"/>
      <c r="WBN9" s="9"/>
      <c r="WBO9" s="9"/>
      <c r="WBP9" s="9"/>
      <c r="WBQ9" s="9"/>
      <c r="WBR9" s="9"/>
      <c r="WBS9" s="9"/>
      <c r="WBT9" s="9"/>
      <c r="WBU9" s="9"/>
      <c r="WBV9" s="9"/>
      <c r="WBW9" s="9"/>
      <c r="WBX9" s="9"/>
      <c r="WBY9" s="9"/>
      <c r="WBZ9" s="9"/>
      <c r="WCA9" s="9"/>
      <c r="WCB9" s="9"/>
      <c r="WCC9" s="9"/>
      <c r="WCD9" s="9"/>
      <c r="WCE9" s="9"/>
      <c r="WCF9" s="9"/>
      <c r="WCG9" s="9"/>
      <c r="WCH9" s="9"/>
      <c r="WCI9" s="9"/>
      <c r="WCJ9" s="9"/>
      <c r="WCK9" s="9"/>
      <c r="WCL9" s="9"/>
      <c r="WCM9" s="9"/>
      <c r="WCN9" s="9"/>
      <c r="WCO9" s="9"/>
      <c r="WCP9" s="9"/>
      <c r="WCQ9" s="9"/>
      <c r="WCR9" s="9"/>
      <c r="WCS9" s="9"/>
      <c r="WCT9" s="9"/>
      <c r="WCU9" s="9"/>
      <c r="WCV9" s="9"/>
      <c r="WCW9" s="9"/>
      <c r="WCX9" s="9"/>
      <c r="WCY9" s="9"/>
      <c r="WCZ9" s="9"/>
      <c r="WDA9" s="9"/>
      <c r="WDB9" s="9"/>
      <c r="WDC9" s="9"/>
      <c r="WDD9" s="9"/>
      <c r="WDE9" s="9"/>
      <c r="WDF9" s="9"/>
      <c r="WDG9" s="9"/>
      <c r="WDH9" s="9"/>
      <c r="WDI9" s="9"/>
      <c r="WDJ9" s="9"/>
      <c r="WDK9" s="9"/>
      <c r="WDL9" s="9"/>
      <c r="WDM9" s="9"/>
      <c r="WDN9" s="9"/>
      <c r="WDO9" s="9"/>
      <c r="WDP9" s="9"/>
      <c r="WDQ9" s="9"/>
      <c r="WDR9" s="9"/>
      <c r="WDS9" s="9"/>
      <c r="WDT9" s="9"/>
      <c r="WDU9" s="9"/>
      <c r="WDV9" s="9"/>
      <c r="WDW9" s="9"/>
      <c r="WDX9" s="9"/>
      <c r="WDY9" s="9"/>
      <c r="WDZ9" s="9"/>
      <c r="WEA9" s="9"/>
      <c r="WEB9" s="9"/>
      <c r="WEC9" s="9"/>
      <c r="WED9" s="9"/>
      <c r="WEE9" s="9"/>
      <c r="WEF9" s="9"/>
      <c r="WEG9" s="9"/>
      <c r="WEH9" s="9"/>
      <c r="WEI9" s="9"/>
      <c r="WEJ9" s="9"/>
      <c r="WEK9" s="9"/>
      <c r="WEL9" s="9"/>
      <c r="WEM9" s="9"/>
      <c r="WEN9" s="9"/>
      <c r="WEO9" s="9"/>
      <c r="WEP9" s="9"/>
      <c r="WEQ9" s="9"/>
      <c r="WER9" s="9"/>
      <c r="WES9" s="9"/>
      <c r="WET9" s="9"/>
      <c r="WEU9" s="9"/>
      <c r="WEV9" s="9"/>
      <c r="WEW9" s="9"/>
      <c r="WEX9" s="9"/>
      <c r="WEY9" s="9"/>
      <c r="WEZ9" s="9"/>
      <c r="WFA9" s="9"/>
      <c r="WFB9" s="9"/>
      <c r="WFC9" s="9"/>
      <c r="WFD9" s="9"/>
      <c r="WFE9" s="9"/>
      <c r="WFF9" s="9"/>
      <c r="WFG9" s="9"/>
      <c r="WFH9" s="9"/>
      <c r="WFI9" s="9"/>
      <c r="WFJ9" s="9"/>
      <c r="WFK9" s="9"/>
      <c r="WFL9" s="9"/>
      <c r="WFM9" s="9"/>
      <c r="WFN9" s="9"/>
      <c r="WFO9" s="9"/>
      <c r="WFP9" s="9"/>
      <c r="WFQ9" s="9"/>
      <c r="WFR9" s="9"/>
      <c r="WFS9" s="9"/>
      <c r="WFT9" s="9"/>
      <c r="WFU9" s="9"/>
      <c r="WFV9" s="9"/>
      <c r="WFW9" s="9"/>
      <c r="WFX9" s="9"/>
      <c r="WFY9" s="9"/>
      <c r="WFZ9" s="9"/>
      <c r="WGA9" s="9"/>
      <c r="WGB9" s="9"/>
      <c r="WGC9" s="9"/>
      <c r="WGD9" s="9"/>
      <c r="WGE9" s="9"/>
      <c r="WGF9" s="9"/>
      <c r="WGG9" s="9"/>
      <c r="WGH9" s="9"/>
      <c r="WGI9" s="9"/>
      <c r="WGJ9" s="9"/>
      <c r="WGK9" s="9"/>
      <c r="WGL9" s="9"/>
      <c r="WGM9" s="9"/>
      <c r="WGN9" s="9"/>
      <c r="WGO9" s="9"/>
      <c r="WGP9" s="9"/>
      <c r="WGQ9" s="9"/>
      <c r="WGR9" s="9"/>
      <c r="WGS9" s="9"/>
      <c r="WGT9" s="9"/>
      <c r="WGU9" s="9"/>
      <c r="WGV9" s="9"/>
      <c r="WGW9" s="9"/>
      <c r="WGX9" s="9"/>
      <c r="WGY9" s="9"/>
      <c r="WGZ9" s="9"/>
      <c r="WHA9" s="9"/>
      <c r="WHB9" s="9"/>
      <c r="WHC9" s="9"/>
      <c r="WHD9" s="9"/>
      <c r="WHE9" s="9"/>
      <c r="WHF9" s="9"/>
      <c r="WHG9" s="9"/>
      <c r="WHH9" s="9"/>
      <c r="WHI9" s="9"/>
      <c r="WHJ9" s="9"/>
      <c r="WHK9" s="9"/>
      <c r="WHL9" s="9"/>
      <c r="WHM9" s="9"/>
      <c r="WHN9" s="9"/>
      <c r="WHO9" s="9"/>
      <c r="WHP9" s="9"/>
      <c r="WHQ9" s="9"/>
      <c r="WHR9" s="9"/>
      <c r="WHS9" s="9"/>
      <c r="WHT9" s="9"/>
      <c r="WHU9" s="9"/>
      <c r="WHV9" s="9"/>
      <c r="WHW9" s="9"/>
      <c r="WHX9" s="9"/>
      <c r="WHY9" s="9"/>
      <c r="WHZ9" s="9"/>
      <c r="WIA9" s="9"/>
      <c r="WIB9" s="9"/>
      <c r="WIC9" s="9"/>
      <c r="WID9" s="9"/>
      <c r="WIE9" s="9"/>
      <c r="WIF9" s="9"/>
      <c r="WIG9" s="9"/>
      <c r="WIH9" s="9"/>
      <c r="WII9" s="9"/>
      <c r="WIJ9" s="9"/>
      <c r="WIK9" s="9"/>
      <c r="WIL9" s="9"/>
      <c r="WIM9" s="9"/>
      <c r="WIN9" s="9"/>
      <c r="WIO9" s="9"/>
      <c r="WIP9" s="9"/>
      <c r="WIQ9" s="9"/>
      <c r="WIR9" s="9"/>
      <c r="WIS9" s="9"/>
      <c r="WIT9" s="9"/>
      <c r="WIU9" s="9"/>
      <c r="WIV9" s="9"/>
      <c r="WIW9" s="9"/>
      <c r="WIX9" s="9"/>
      <c r="WIY9" s="9"/>
      <c r="WIZ9" s="9"/>
      <c r="WJA9" s="9"/>
      <c r="WJB9" s="9"/>
      <c r="WJC9" s="9"/>
      <c r="WJD9" s="9"/>
      <c r="WJE9" s="9"/>
      <c r="WJF9" s="9"/>
      <c r="WJG9" s="9"/>
      <c r="WJH9" s="9"/>
      <c r="WJI9" s="9"/>
      <c r="WJJ9" s="9"/>
      <c r="WJK9" s="9"/>
      <c r="WJL9" s="9"/>
      <c r="WJM9" s="9"/>
      <c r="WJN9" s="9"/>
      <c r="WJO9" s="9"/>
      <c r="WJP9" s="9"/>
      <c r="WJQ9" s="9"/>
      <c r="WJR9" s="9"/>
      <c r="WJS9" s="9"/>
      <c r="WJT9" s="9"/>
      <c r="WJU9" s="9"/>
      <c r="WJV9" s="9"/>
      <c r="WJW9" s="9"/>
      <c r="WJX9" s="9"/>
      <c r="WJY9" s="9"/>
      <c r="WJZ9" s="9"/>
      <c r="WKA9" s="9"/>
      <c r="WKB9" s="9"/>
      <c r="WKC9" s="9"/>
      <c r="WKD9" s="9"/>
      <c r="WKE9" s="9"/>
      <c r="WKF9" s="9"/>
      <c r="WKG9" s="9"/>
      <c r="WKH9" s="9"/>
      <c r="WKI9" s="9"/>
      <c r="WKJ9" s="9"/>
      <c r="WKK9" s="9"/>
      <c r="WKL9" s="9"/>
      <c r="WKM9" s="9"/>
      <c r="WKN9" s="9"/>
      <c r="WKO9" s="9"/>
      <c r="WKP9" s="9"/>
      <c r="WKQ9" s="9"/>
      <c r="WKR9" s="9"/>
      <c r="WKS9" s="9"/>
      <c r="WKT9" s="9"/>
      <c r="WKU9" s="9"/>
      <c r="WKV9" s="9"/>
      <c r="WKW9" s="9"/>
      <c r="WKX9" s="9"/>
      <c r="WKY9" s="9"/>
      <c r="WKZ9" s="9"/>
      <c r="WLA9" s="9"/>
      <c r="WLB9" s="9"/>
      <c r="WLC9" s="9"/>
      <c r="WLD9" s="9"/>
      <c r="WLE9" s="9"/>
      <c r="WLF9" s="9"/>
      <c r="WLG9" s="9"/>
      <c r="WLH9" s="9"/>
      <c r="WLI9" s="9"/>
      <c r="WLJ9" s="9"/>
      <c r="WLK9" s="9"/>
      <c r="WLL9" s="9"/>
      <c r="WLM9" s="9"/>
      <c r="WLN9" s="9"/>
      <c r="WLO9" s="9"/>
      <c r="WLP9" s="9"/>
      <c r="WLQ9" s="9"/>
      <c r="WLR9" s="9"/>
      <c r="WLS9" s="9"/>
      <c r="WLT9" s="9"/>
      <c r="WLU9" s="9"/>
      <c r="WLV9" s="9"/>
      <c r="WLW9" s="9"/>
      <c r="WLX9" s="9"/>
      <c r="WLY9" s="9"/>
      <c r="WLZ9" s="9"/>
      <c r="WMA9" s="9"/>
      <c r="WMB9" s="9"/>
      <c r="WMC9" s="9"/>
      <c r="WMD9" s="9"/>
      <c r="WME9" s="9"/>
      <c r="WMF9" s="9"/>
      <c r="WMG9" s="9"/>
      <c r="WMH9" s="9"/>
      <c r="WMI9" s="9"/>
      <c r="WMJ9" s="9"/>
      <c r="WMK9" s="9"/>
      <c r="WML9" s="9"/>
      <c r="WMM9" s="9"/>
      <c r="WMN9" s="9"/>
      <c r="WMO9" s="9"/>
      <c r="WMP9" s="9"/>
      <c r="WMQ9" s="9"/>
      <c r="WMR9" s="9"/>
      <c r="WMS9" s="9"/>
      <c r="WMT9" s="9"/>
      <c r="WMU9" s="9"/>
      <c r="WMV9" s="9"/>
      <c r="WMW9" s="9"/>
      <c r="WMX9" s="9"/>
      <c r="WMY9" s="9"/>
      <c r="WMZ9" s="9"/>
      <c r="WNA9" s="9"/>
      <c r="WNB9" s="9"/>
      <c r="WNC9" s="9"/>
      <c r="WND9" s="9"/>
      <c r="WNE9" s="9"/>
      <c r="WNF9" s="9"/>
      <c r="WNG9" s="9"/>
      <c r="WNH9" s="9"/>
      <c r="WNI9" s="9"/>
      <c r="WNJ9" s="9"/>
      <c r="WNK9" s="9"/>
      <c r="WNL9" s="9"/>
      <c r="WNM9" s="9"/>
      <c r="WNN9" s="9"/>
      <c r="WNO9" s="9"/>
      <c r="WNP9" s="9"/>
      <c r="WNQ9" s="9"/>
      <c r="WNR9" s="9"/>
      <c r="WNS9" s="9"/>
      <c r="WNT9" s="9"/>
      <c r="WNU9" s="9"/>
      <c r="WNV9" s="9"/>
      <c r="WNW9" s="9"/>
      <c r="WNX9" s="9"/>
      <c r="WNY9" s="9"/>
      <c r="WNZ9" s="9"/>
      <c r="WOA9" s="9"/>
      <c r="WOB9" s="9"/>
      <c r="WOC9" s="9"/>
      <c r="WOD9" s="9"/>
      <c r="WOE9" s="9"/>
      <c r="WOF9" s="9"/>
      <c r="WOG9" s="9"/>
      <c r="WOH9" s="9"/>
      <c r="WOI9" s="9"/>
      <c r="WOJ9" s="9"/>
      <c r="WOK9" s="9"/>
      <c r="WOL9" s="9"/>
      <c r="WOM9" s="9"/>
      <c r="WON9" s="9"/>
      <c r="WOO9" s="9"/>
      <c r="WOP9" s="9"/>
      <c r="WOQ9" s="9"/>
      <c r="WOR9" s="9"/>
      <c r="WOS9" s="9"/>
      <c r="WOT9" s="9"/>
      <c r="WOU9" s="9"/>
      <c r="WOV9" s="9"/>
      <c r="WOW9" s="9"/>
      <c r="WOX9" s="9"/>
      <c r="WOY9" s="9"/>
      <c r="WOZ9" s="9"/>
      <c r="WPA9" s="9"/>
      <c r="WPB9" s="9"/>
      <c r="WPC9" s="9"/>
      <c r="WPD9" s="9"/>
      <c r="WPE9" s="9"/>
      <c r="WPF9" s="9"/>
      <c r="WPG9" s="9"/>
      <c r="WPH9" s="9"/>
      <c r="WPI9" s="9"/>
      <c r="WPJ9" s="9"/>
      <c r="WPK9" s="9"/>
      <c r="WPL9" s="9"/>
      <c r="WPM9" s="9"/>
      <c r="WPN9" s="9"/>
      <c r="WPO9" s="9"/>
      <c r="WPP9" s="9"/>
      <c r="WPQ9" s="9"/>
      <c r="WPR9" s="9"/>
      <c r="WPS9" s="9"/>
      <c r="WPT9" s="9"/>
      <c r="WPU9" s="9"/>
      <c r="WPV9" s="9"/>
      <c r="WPW9" s="9"/>
      <c r="WPX9" s="9"/>
      <c r="WPY9" s="9"/>
      <c r="WPZ9" s="9"/>
      <c r="WQA9" s="9"/>
      <c r="WQB9" s="9"/>
      <c r="WQC9" s="9"/>
      <c r="WQD9" s="9"/>
      <c r="WQE9" s="9"/>
      <c r="WQF9" s="9"/>
      <c r="WQG9" s="9"/>
      <c r="WQH9" s="9"/>
      <c r="WQI9" s="9"/>
      <c r="WQJ9" s="9"/>
      <c r="WQK9" s="9"/>
      <c r="WQL9" s="9"/>
      <c r="WQM9" s="9"/>
      <c r="WQN9" s="9"/>
      <c r="WQO9" s="9"/>
      <c r="WQP9" s="9"/>
      <c r="WQQ9" s="9"/>
      <c r="WQR9" s="9"/>
      <c r="WQS9" s="9"/>
      <c r="WQT9" s="9"/>
      <c r="WQU9" s="9"/>
      <c r="WQV9" s="9"/>
      <c r="WQW9" s="9"/>
      <c r="WQX9" s="9"/>
      <c r="WQY9" s="9"/>
      <c r="WQZ9" s="9"/>
      <c r="WRA9" s="9"/>
      <c r="WRB9" s="9"/>
      <c r="WRC9" s="9"/>
      <c r="WRD9" s="9"/>
      <c r="WRE9" s="9"/>
      <c r="WRF9" s="9"/>
      <c r="WRG9" s="9"/>
      <c r="WRH9" s="9"/>
      <c r="WRI9" s="9"/>
      <c r="WRJ9" s="9"/>
      <c r="WRK9" s="9"/>
      <c r="WRL9" s="9"/>
      <c r="WRM9" s="9"/>
      <c r="WRN9" s="9"/>
      <c r="WRO9" s="9"/>
      <c r="WRP9" s="9"/>
      <c r="WRQ9" s="9"/>
      <c r="WRR9" s="9"/>
      <c r="WRS9" s="9"/>
      <c r="WRT9" s="9"/>
      <c r="WRU9" s="9"/>
      <c r="WRV9" s="9"/>
      <c r="WRW9" s="9"/>
      <c r="WRX9" s="9"/>
      <c r="WRY9" s="9"/>
      <c r="WRZ9" s="9"/>
      <c r="WSA9" s="9"/>
      <c r="WSB9" s="9"/>
      <c r="WSC9" s="9"/>
      <c r="WSD9" s="9"/>
      <c r="WSE9" s="9"/>
      <c r="WSF9" s="9"/>
      <c r="WSG9" s="9"/>
      <c r="WSH9" s="9"/>
      <c r="WSI9" s="9"/>
      <c r="WSJ9" s="9"/>
      <c r="WSK9" s="9"/>
      <c r="WSL9" s="9"/>
      <c r="WSM9" s="9"/>
      <c r="WSN9" s="9"/>
      <c r="WSO9" s="9"/>
      <c r="WSP9" s="9"/>
      <c r="WSQ9" s="9"/>
      <c r="WSR9" s="9"/>
      <c r="WSS9" s="9"/>
      <c r="WST9" s="9"/>
      <c r="WSU9" s="9"/>
      <c r="WSV9" s="9"/>
      <c r="WSW9" s="9"/>
      <c r="WSX9" s="9"/>
      <c r="WSY9" s="9"/>
      <c r="WSZ9" s="9"/>
      <c r="WTA9" s="9"/>
      <c r="WTB9" s="9"/>
      <c r="WTC9" s="9"/>
      <c r="WTD9" s="9"/>
      <c r="WTE9" s="9"/>
      <c r="WTF9" s="9"/>
      <c r="WTG9" s="9"/>
      <c r="WTH9" s="9"/>
      <c r="WTI9" s="9"/>
      <c r="WTJ9" s="9"/>
      <c r="WTK9" s="9"/>
      <c r="WTL9" s="9"/>
      <c r="WTM9" s="9"/>
      <c r="WTN9" s="9"/>
      <c r="WTO9" s="9"/>
      <c r="WTP9" s="9"/>
      <c r="WTQ9" s="9"/>
      <c r="WTR9" s="9"/>
      <c r="WTS9" s="9"/>
      <c r="WTT9" s="9"/>
      <c r="WTU9" s="9"/>
      <c r="WTV9" s="9"/>
      <c r="WTW9" s="9"/>
      <c r="WTX9" s="9"/>
      <c r="WTY9" s="9"/>
      <c r="WTZ9" s="9"/>
      <c r="WUA9" s="9"/>
      <c r="WUB9" s="9"/>
      <c r="WUC9" s="9"/>
      <c r="WUD9" s="9"/>
      <c r="WUE9" s="9"/>
      <c r="WUF9" s="9"/>
      <c r="WUG9" s="9"/>
      <c r="WUH9" s="9"/>
      <c r="WUI9" s="9"/>
      <c r="WUJ9" s="9"/>
      <c r="WUK9" s="9"/>
      <c r="WUL9" s="9"/>
      <c r="WUM9" s="9"/>
      <c r="WUN9" s="9"/>
      <c r="WUO9" s="9"/>
      <c r="WUP9" s="9"/>
      <c r="WUQ9" s="9"/>
      <c r="WUR9" s="9"/>
      <c r="WUS9" s="9"/>
      <c r="WUT9" s="9"/>
      <c r="WUU9" s="9"/>
      <c r="WUV9" s="9"/>
      <c r="WUW9" s="9"/>
      <c r="WUX9" s="9"/>
      <c r="WUY9" s="9"/>
      <c r="WUZ9" s="9"/>
      <c r="WVA9" s="9"/>
      <c r="WVB9" s="9"/>
      <c r="WVC9" s="9"/>
      <c r="WVD9" s="9"/>
      <c r="WVE9" s="9"/>
      <c r="WVF9" s="9"/>
      <c r="WVG9" s="9"/>
      <c r="WVH9" s="9"/>
      <c r="WVI9" s="9"/>
      <c r="WVJ9" s="9"/>
      <c r="WVK9" s="9"/>
      <c r="WVL9" s="9"/>
      <c r="WVM9" s="9"/>
      <c r="WVN9" s="9"/>
      <c r="WVO9" s="9"/>
      <c r="WVP9" s="9"/>
      <c r="WVQ9" s="9"/>
      <c r="WVR9" s="9"/>
      <c r="WVS9" s="9"/>
      <c r="WVT9" s="9"/>
      <c r="WVU9" s="9"/>
      <c r="WVV9" s="9"/>
      <c r="WVW9" s="9"/>
      <c r="WVX9" s="9"/>
      <c r="WVY9" s="9"/>
      <c r="WVZ9" s="9"/>
      <c r="WWA9" s="9"/>
      <c r="WWB9" s="9"/>
      <c r="WWC9" s="9"/>
      <c r="WWD9" s="9"/>
      <c r="WWE9" s="9"/>
      <c r="WWF9" s="9"/>
      <c r="WWG9" s="9"/>
      <c r="WWH9" s="9"/>
      <c r="WWI9" s="9"/>
      <c r="WWJ9" s="9"/>
      <c r="WWK9" s="9"/>
      <c r="WWL9" s="9"/>
      <c r="WWM9" s="9"/>
      <c r="WWN9" s="9"/>
      <c r="WWO9" s="9"/>
      <c r="WWP9" s="9"/>
      <c r="WWQ9" s="9"/>
      <c r="WWR9" s="9"/>
      <c r="WWS9" s="9"/>
      <c r="WWT9" s="9"/>
      <c r="WWU9" s="9"/>
      <c r="WWV9" s="9"/>
      <c r="WWW9" s="9"/>
      <c r="WWX9" s="9"/>
      <c r="WWY9" s="9"/>
      <c r="WWZ9" s="9"/>
      <c r="WXA9" s="9"/>
      <c r="WXB9" s="9"/>
      <c r="WXC9" s="9"/>
      <c r="WXD9" s="9"/>
      <c r="WXE9" s="9"/>
      <c r="WXF9" s="9"/>
      <c r="WXG9" s="9"/>
      <c r="WXH9" s="9"/>
      <c r="WXI9" s="9"/>
      <c r="WXJ9" s="9"/>
      <c r="WXK9" s="9"/>
      <c r="WXL9" s="9"/>
      <c r="WXM9" s="9"/>
      <c r="WXN9" s="9"/>
      <c r="WXO9" s="9"/>
      <c r="WXP9" s="9"/>
      <c r="WXQ9" s="9"/>
      <c r="WXR9" s="9"/>
      <c r="WXS9" s="9"/>
      <c r="WXT9" s="9"/>
      <c r="WXU9" s="9"/>
      <c r="WXV9" s="9"/>
      <c r="WXW9" s="9"/>
      <c r="WXX9" s="9"/>
      <c r="WXY9" s="9"/>
      <c r="WXZ9" s="9"/>
      <c r="WYA9" s="9"/>
      <c r="WYB9" s="9"/>
      <c r="WYC9" s="9"/>
      <c r="WYD9" s="9"/>
      <c r="WYE9" s="9"/>
      <c r="WYF9" s="9"/>
      <c r="WYG9" s="9"/>
      <c r="WYH9" s="9"/>
      <c r="WYI9" s="9"/>
      <c r="WYJ9" s="9"/>
      <c r="WYK9" s="9"/>
      <c r="WYL9" s="9"/>
      <c r="WYM9" s="9"/>
      <c r="WYN9" s="9"/>
      <c r="WYO9" s="9"/>
      <c r="WYP9" s="9"/>
      <c r="WYQ9" s="9"/>
      <c r="WYR9" s="9"/>
      <c r="WYS9" s="9"/>
      <c r="WYT9" s="9"/>
      <c r="WYU9" s="9"/>
      <c r="WYV9" s="9"/>
      <c r="WYW9" s="9"/>
      <c r="WYX9" s="9"/>
      <c r="WYY9" s="9"/>
      <c r="WYZ9" s="9"/>
      <c r="WZA9" s="9"/>
      <c r="WZB9" s="9"/>
      <c r="WZC9" s="9"/>
      <c r="WZD9" s="9"/>
      <c r="WZE9" s="9"/>
      <c r="WZF9" s="9"/>
      <c r="WZG9" s="9"/>
      <c r="WZH9" s="9"/>
      <c r="WZI9" s="9"/>
      <c r="WZJ9" s="9"/>
      <c r="WZK9" s="9"/>
      <c r="WZL9" s="9"/>
      <c r="WZM9" s="9"/>
      <c r="WZN9" s="9"/>
      <c r="WZO9" s="9"/>
      <c r="WZP9" s="9"/>
      <c r="WZQ9" s="9"/>
      <c r="WZR9" s="9"/>
      <c r="WZS9" s="9"/>
      <c r="WZT9" s="9"/>
      <c r="WZU9" s="9"/>
      <c r="WZV9" s="9"/>
      <c r="WZW9" s="9"/>
      <c r="WZX9" s="9"/>
      <c r="WZY9" s="9"/>
      <c r="WZZ9" s="9"/>
      <c r="XAA9" s="9"/>
      <c r="XAB9" s="9"/>
      <c r="XAC9" s="9"/>
      <c r="XAD9" s="9"/>
      <c r="XAE9" s="9"/>
      <c r="XAF9" s="9"/>
      <c r="XAG9" s="9"/>
      <c r="XAH9" s="9"/>
      <c r="XAI9" s="9"/>
      <c r="XAJ9" s="9"/>
      <c r="XAK9" s="9"/>
      <c r="XAL9" s="9"/>
      <c r="XAM9" s="9"/>
      <c r="XAN9" s="9"/>
      <c r="XAO9" s="9"/>
      <c r="XAP9" s="9"/>
      <c r="XAQ9" s="9"/>
      <c r="XAR9" s="9"/>
      <c r="XAS9" s="9"/>
      <c r="XAT9" s="9"/>
      <c r="XAU9" s="9"/>
      <c r="XAV9" s="9"/>
      <c r="XAW9" s="9"/>
      <c r="XAX9" s="9"/>
      <c r="XAY9" s="9"/>
      <c r="XAZ9" s="9"/>
      <c r="XBA9" s="9"/>
      <c r="XBB9" s="9"/>
      <c r="XBC9" s="9"/>
      <c r="XBD9" s="9"/>
      <c r="XBE9" s="9"/>
      <c r="XBF9" s="9"/>
      <c r="XBG9" s="9"/>
      <c r="XBH9" s="9"/>
      <c r="XBI9" s="9"/>
      <c r="XBJ9" s="9"/>
      <c r="XBK9" s="9"/>
      <c r="XBL9" s="9"/>
      <c r="XBM9" s="9"/>
      <c r="XBN9" s="9"/>
      <c r="XBO9" s="9"/>
      <c r="XBP9" s="9"/>
      <c r="XBQ9" s="9"/>
      <c r="XBR9" s="9"/>
      <c r="XBS9" s="9"/>
      <c r="XBT9" s="9"/>
      <c r="XBU9" s="9"/>
      <c r="XBV9" s="9"/>
      <c r="XBW9" s="9"/>
      <c r="XBX9" s="9"/>
      <c r="XBY9" s="9"/>
      <c r="XBZ9" s="9"/>
      <c r="XCA9" s="9"/>
      <c r="XCB9" s="9"/>
      <c r="XCC9" s="9"/>
      <c r="XCD9" s="9"/>
      <c r="XCE9" s="9"/>
      <c r="XCF9" s="9"/>
      <c r="XCG9" s="9"/>
      <c r="XCH9" s="9"/>
      <c r="XCI9" s="9"/>
      <c r="XCJ9" s="9"/>
      <c r="XCK9" s="9"/>
      <c r="XCL9" s="9"/>
      <c r="XCM9" s="9"/>
      <c r="XCN9" s="9"/>
      <c r="XCO9" s="9"/>
      <c r="XCP9" s="9"/>
      <c r="XCQ9" s="9"/>
      <c r="XCR9" s="9"/>
      <c r="XCS9" s="9"/>
      <c r="XCT9" s="9"/>
      <c r="XCU9" s="9"/>
      <c r="XCV9" s="9"/>
      <c r="XCW9" s="9"/>
      <c r="XCX9" s="9"/>
      <c r="XCY9" s="9"/>
      <c r="XCZ9" s="9"/>
      <c r="XDA9" s="9"/>
      <c r="XDB9" s="9"/>
      <c r="XDC9" s="9"/>
      <c r="XDD9" s="9"/>
      <c r="XDE9" s="9"/>
      <c r="XDF9" s="9"/>
      <c r="XDG9" s="9"/>
      <c r="XDH9" s="9"/>
      <c r="XDI9" s="9"/>
      <c r="XDJ9" s="9"/>
      <c r="XDK9" s="9"/>
      <c r="XDL9" s="9"/>
      <c r="XDM9" s="9"/>
      <c r="XDN9" s="9"/>
      <c r="XDO9" s="9"/>
      <c r="XDP9" s="9"/>
      <c r="XDQ9" s="9"/>
      <c r="XDR9" s="9"/>
      <c r="XDS9" s="9"/>
      <c r="XDT9" s="9"/>
      <c r="XDU9" s="9"/>
      <c r="XDV9" s="9"/>
      <c r="XDW9" s="9"/>
      <c r="XDX9" s="9"/>
      <c r="XDY9" s="9"/>
      <c r="XDZ9" s="9"/>
      <c r="XEA9" s="9"/>
      <c r="XEB9" s="9"/>
      <c r="XEC9" s="9"/>
      <c r="XED9" s="9"/>
      <c r="XEE9" s="9"/>
      <c r="XEF9" s="9"/>
      <c r="XEG9" s="9"/>
      <c r="XEH9" s="9"/>
      <c r="XEI9" s="9"/>
      <c r="XEJ9" s="9"/>
      <c r="XEK9" s="9"/>
      <c r="XEL9" s="9"/>
      <c r="XEM9" s="9"/>
      <c r="XEN9" s="9"/>
      <c r="XEO9" s="9"/>
    </row>
    <row r="10" spans="1:16369" ht="65.25" customHeight="1">
      <c r="A10" s="135">
        <v>50</v>
      </c>
      <c r="B10" s="175">
        <v>46070.484027777769</v>
      </c>
      <c r="C10" s="175">
        <v>46070.517361111109</v>
      </c>
      <c r="D10" s="157" t="s">
        <v>1819</v>
      </c>
      <c r="E10" s="157" t="s">
        <v>1820</v>
      </c>
      <c r="F10" s="157" t="s">
        <v>1821</v>
      </c>
      <c r="G10" s="157" t="s">
        <v>3776</v>
      </c>
      <c r="H10" s="176" t="s">
        <v>159</v>
      </c>
      <c r="I10" s="224" t="s">
        <v>240</v>
      </c>
      <c r="J10" s="224" t="s">
        <v>1822</v>
      </c>
      <c r="K10" s="224"/>
      <c r="L10" s="176" t="s">
        <v>54</v>
      </c>
      <c r="M10" s="143">
        <v>46146</v>
      </c>
      <c r="N10" s="176" t="s">
        <v>15</v>
      </c>
      <c r="O10" s="176" t="s">
        <v>2261</v>
      </c>
      <c r="P10" s="176"/>
      <c r="Q10" s="176" t="s">
        <v>111</v>
      </c>
      <c r="R10" s="224" t="s">
        <v>1825</v>
      </c>
      <c r="S10" s="224"/>
      <c r="T10" s="224" t="s">
        <v>1826</v>
      </c>
      <c r="U10" s="224"/>
      <c r="V10" s="224" t="s">
        <v>1834</v>
      </c>
      <c r="W10" s="224"/>
      <c r="X10" s="224" t="s">
        <v>1835</v>
      </c>
      <c r="Y10" s="224" t="s">
        <v>3777</v>
      </c>
      <c r="Z10" s="224" t="s">
        <v>1837</v>
      </c>
      <c r="AA10" s="224"/>
      <c r="AB10" s="245"/>
      <c r="AC10" s="245"/>
      <c r="AD10" s="245"/>
      <c r="AE10" s="245"/>
      <c r="AF10" s="245"/>
      <c r="AG10" s="245"/>
      <c r="AH10" s="245"/>
      <c r="AI10" s="245"/>
      <c r="AJ10" s="245"/>
      <c r="AK10" s="245"/>
      <c r="AL10" s="245"/>
      <c r="AM10" s="245"/>
      <c r="AN10" s="245"/>
      <c r="AO10" s="245"/>
      <c r="AP10" s="245"/>
      <c r="AQ10" s="225"/>
      <c r="AR10" s="225"/>
      <c r="AS10" s="237"/>
      <c r="AT10" s="232"/>
      <c r="AU10" s="225"/>
      <c r="AV10" s="225"/>
      <c r="AW10" s="225"/>
      <c r="AX10" s="225"/>
      <c r="AY10" s="225"/>
      <c r="AZ10" s="225"/>
      <c r="BA10" s="225"/>
      <c r="BB10" s="245"/>
      <c r="BC10" s="245"/>
      <c r="BD10" s="245"/>
      <c r="BE10" s="245"/>
      <c r="BF10" s="245"/>
      <c r="BG10" s="245"/>
      <c r="BH10" s="245"/>
      <c r="BI10" s="510"/>
      <c r="BJ10" s="400">
        <v>46108</v>
      </c>
      <c r="BK10" s="314" t="s">
        <v>510</v>
      </c>
      <c r="BL10" s="307" t="s">
        <v>3748</v>
      </c>
    </row>
    <row r="11" spans="1:16369" ht="65.25" customHeight="1">
      <c r="A11" s="135">
        <v>53</v>
      </c>
      <c r="B11" s="143">
        <v>46070.696527777778</v>
      </c>
      <c r="C11" s="143">
        <v>46070.718055555553</v>
      </c>
      <c r="D11" s="135" t="s">
        <v>1588</v>
      </c>
      <c r="E11" s="135" t="s">
        <v>1589</v>
      </c>
      <c r="F11" s="135" t="s">
        <v>1853</v>
      </c>
      <c r="G11" s="135" t="s">
        <v>1863</v>
      </c>
      <c r="H11" s="176" t="s">
        <v>107</v>
      </c>
      <c r="I11" s="176" t="s">
        <v>332</v>
      </c>
      <c r="J11" s="176" t="s">
        <v>1591</v>
      </c>
      <c r="K11" s="176"/>
      <c r="L11" s="176" t="s">
        <v>1592</v>
      </c>
      <c r="M11" s="143">
        <v>46112</v>
      </c>
      <c r="N11" s="176" t="s">
        <v>15</v>
      </c>
      <c r="O11" s="176" t="s">
        <v>2261</v>
      </c>
      <c r="P11" s="176"/>
      <c r="Q11" s="176" t="s">
        <v>111</v>
      </c>
      <c r="R11" s="176" t="s">
        <v>1855</v>
      </c>
      <c r="S11" s="176"/>
      <c r="T11" s="176" t="s">
        <v>1856</v>
      </c>
      <c r="U11" s="176"/>
      <c r="V11" s="176" t="s">
        <v>1650</v>
      </c>
      <c r="W11" s="176"/>
      <c r="X11" s="176" t="s">
        <v>1864</v>
      </c>
      <c r="Y11" s="176" t="s">
        <v>1865</v>
      </c>
      <c r="Z11" s="176" t="s">
        <v>1866</v>
      </c>
      <c r="AA11" s="176"/>
      <c r="AB11" s="245"/>
      <c r="AC11" s="245"/>
      <c r="AD11" s="245"/>
      <c r="AE11" s="245"/>
      <c r="AF11" s="245"/>
      <c r="AG11" s="245"/>
      <c r="AH11" s="245"/>
      <c r="AI11" s="245"/>
      <c r="AJ11" s="245"/>
      <c r="AK11" s="245"/>
      <c r="AL11" s="245"/>
      <c r="AM11" s="245"/>
      <c r="AN11" s="245"/>
      <c r="AO11" s="245"/>
      <c r="AP11" s="245"/>
      <c r="AQ11" s="225"/>
      <c r="AR11" s="225"/>
      <c r="AS11" s="237"/>
      <c r="AT11" s="232"/>
      <c r="AU11" s="225"/>
      <c r="AV11" s="225"/>
      <c r="AW11" s="225"/>
      <c r="AX11" s="225"/>
      <c r="AY11" s="225"/>
      <c r="AZ11" s="225"/>
      <c r="BA11" s="225"/>
      <c r="BB11" s="245"/>
      <c r="BC11" s="245"/>
      <c r="BD11" s="245"/>
      <c r="BE11" s="245"/>
      <c r="BF11" s="245"/>
      <c r="BG11" s="245"/>
      <c r="BH11" s="245"/>
      <c r="BI11" s="510"/>
      <c r="BJ11" s="400">
        <v>46127</v>
      </c>
      <c r="BK11" s="314" t="s">
        <v>720</v>
      </c>
      <c r="BL11" s="307" t="s">
        <v>3757</v>
      </c>
    </row>
    <row r="12" spans="1:16369" ht="65.25" customHeight="1">
      <c r="A12" s="138">
        <v>54</v>
      </c>
      <c r="B12" s="136">
        <v>46070.903935185182</v>
      </c>
      <c r="C12" s="136">
        <v>46070.907430555599</v>
      </c>
      <c r="D12" s="138" t="s">
        <v>1867</v>
      </c>
      <c r="E12" s="138" t="s">
        <v>1868</v>
      </c>
      <c r="F12" s="135" t="s">
        <v>1869</v>
      </c>
      <c r="G12" s="135" t="s">
        <v>1881</v>
      </c>
      <c r="H12" s="138" t="s">
        <v>107</v>
      </c>
      <c r="I12" s="451" t="s">
        <v>240</v>
      </c>
      <c r="J12" s="457" t="s">
        <v>3074</v>
      </c>
      <c r="K12" s="137"/>
      <c r="L12" s="143" t="s">
        <v>63</v>
      </c>
      <c r="M12" s="136">
        <v>46203</v>
      </c>
      <c r="N12" s="138" t="s">
        <v>14</v>
      </c>
      <c r="O12" s="138" t="s">
        <v>175</v>
      </c>
      <c r="P12" s="138"/>
      <c r="Q12" s="177" t="s">
        <v>111</v>
      </c>
      <c r="R12" s="135" t="s">
        <v>1873</v>
      </c>
      <c r="S12" s="469" t="s">
        <v>1875</v>
      </c>
      <c r="T12" s="135" t="s">
        <v>1874</v>
      </c>
      <c r="U12" s="135" t="s">
        <v>44</v>
      </c>
      <c r="V12" s="263" t="s">
        <v>1697</v>
      </c>
      <c r="W12" s="138" t="s">
        <v>494</v>
      </c>
      <c r="X12" s="479" t="s">
        <v>28</v>
      </c>
      <c r="Y12" s="479" t="s">
        <v>1883</v>
      </c>
      <c r="Z12" s="142" t="s">
        <v>1884</v>
      </c>
      <c r="AA12" s="145"/>
      <c r="AB12" s="210" t="s">
        <v>62</v>
      </c>
      <c r="AC12" s="495" t="s">
        <v>639</v>
      </c>
      <c r="AD12" s="211">
        <v>46129</v>
      </c>
      <c r="AE12" s="91" t="s">
        <v>2</v>
      </c>
      <c r="AF12" s="102">
        <v>46188</v>
      </c>
      <c r="AG12" s="206">
        <v>46216</v>
      </c>
      <c r="AH12" s="91">
        <v>3</v>
      </c>
      <c r="AI12" s="104"/>
      <c r="AJ12" s="103">
        <v>44000</v>
      </c>
      <c r="AK12" s="92" t="s">
        <v>3778</v>
      </c>
      <c r="AL12" s="91" t="s">
        <v>1226</v>
      </c>
      <c r="AM12" s="92" t="s">
        <v>535</v>
      </c>
      <c r="AN12" s="92" t="s">
        <v>536</v>
      </c>
      <c r="AO12" s="516" t="s">
        <v>964</v>
      </c>
      <c r="AP12" s="519" t="s">
        <v>3779</v>
      </c>
      <c r="AQ12" s="521" t="s">
        <v>2104</v>
      </c>
      <c r="AR12" s="269" t="s">
        <v>2025</v>
      </c>
      <c r="AS12" s="269">
        <v>46258</v>
      </c>
      <c r="AT12" s="269">
        <v>46286</v>
      </c>
      <c r="AU12" s="269"/>
      <c r="AV12" s="269"/>
      <c r="AW12" s="269"/>
      <c r="AX12" s="269"/>
      <c r="AY12" s="269"/>
      <c r="AZ12" s="269" t="s">
        <v>560</v>
      </c>
      <c r="BA12" s="269" t="s">
        <v>3780</v>
      </c>
      <c r="BB12" s="188"/>
      <c r="BC12" s="184"/>
      <c r="BD12" s="184"/>
      <c r="BE12" s="184"/>
      <c r="BF12" s="188"/>
      <c r="BG12" s="188"/>
      <c r="BH12" s="189"/>
      <c r="BI12" s="575"/>
      <c r="BJ12" s="400">
        <v>46258</v>
      </c>
      <c r="BK12" s="314" t="s">
        <v>243</v>
      </c>
      <c r="BL12" s="307" t="s">
        <v>3781</v>
      </c>
    </row>
    <row r="13" spans="1:16369" ht="65.25" customHeight="1">
      <c r="A13" s="135">
        <v>57</v>
      </c>
      <c r="B13" s="143">
        <v>46071.778449074103</v>
      </c>
      <c r="C13" s="143">
        <v>46072.386608796303</v>
      </c>
      <c r="D13" s="135" t="s">
        <v>1905</v>
      </c>
      <c r="E13" s="135" t="s">
        <v>1906</v>
      </c>
      <c r="F13" s="135" t="s">
        <v>1907</v>
      </c>
      <c r="G13" s="135" t="s">
        <v>1918</v>
      </c>
      <c r="H13" s="135" t="s">
        <v>134</v>
      </c>
      <c r="I13" s="135" t="s">
        <v>516</v>
      </c>
      <c r="J13" s="135" t="s">
        <v>1908</v>
      </c>
      <c r="K13" s="135"/>
      <c r="L13" s="143" t="s">
        <v>54</v>
      </c>
      <c r="M13" s="143">
        <v>46081</v>
      </c>
      <c r="N13" s="135" t="s">
        <v>15</v>
      </c>
      <c r="O13" s="135"/>
      <c r="P13" s="135"/>
      <c r="Q13" s="135"/>
      <c r="R13" s="135" t="s">
        <v>1910</v>
      </c>
      <c r="S13" s="135"/>
      <c r="T13" s="135" t="s">
        <v>1911</v>
      </c>
      <c r="U13" s="135" t="s">
        <v>1916</v>
      </c>
      <c r="V13" s="135" t="s">
        <v>1181</v>
      </c>
      <c r="W13" s="135"/>
      <c r="X13" s="135" t="s">
        <v>1919</v>
      </c>
      <c r="Y13" s="135" t="s">
        <v>1920</v>
      </c>
      <c r="Z13" s="135" t="s">
        <v>1921</v>
      </c>
      <c r="AA13" s="135"/>
      <c r="AB13" s="147" t="s">
        <v>3782</v>
      </c>
      <c r="AC13" s="147"/>
      <c r="AD13" s="147"/>
      <c r="AE13" s="147" t="s">
        <v>2</v>
      </c>
      <c r="AF13" s="147"/>
      <c r="AG13" s="147"/>
      <c r="AH13" s="147" t="s">
        <v>3783</v>
      </c>
      <c r="AI13" s="148"/>
      <c r="AJ13" s="149">
        <v>60000</v>
      </c>
      <c r="AK13" s="150" t="s">
        <v>3784</v>
      </c>
      <c r="AL13" s="149" t="s">
        <v>1226</v>
      </c>
      <c r="AM13" s="147"/>
      <c r="AN13" s="147"/>
      <c r="AO13" s="147" t="s">
        <v>964</v>
      </c>
      <c r="AP13" s="147"/>
      <c r="AQ13" s="225"/>
      <c r="AR13" s="225"/>
      <c r="AS13" s="237"/>
      <c r="AT13" s="232"/>
      <c r="AU13" s="225"/>
      <c r="AV13" s="225"/>
      <c r="AW13" s="225"/>
      <c r="AX13" s="225"/>
      <c r="AY13" s="225"/>
      <c r="AZ13" s="225"/>
      <c r="BA13" s="225"/>
      <c r="BB13" s="147" t="s">
        <v>494</v>
      </c>
      <c r="BC13" s="147" t="s">
        <v>3785</v>
      </c>
      <c r="BD13" s="152"/>
      <c r="BE13" s="152"/>
      <c r="BF13" s="152"/>
      <c r="BG13" s="152"/>
      <c r="BH13" s="152"/>
      <c r="BI13" s="574"/>
      <c r="BJ13" s="400">
        <v>46133</v>
      </c>
      <c r="BK13" s="314" t="s">
        <v>3786</v>
      </c>
      <c r="BL13" s="307" t="s">
        <v>3785</v>
      </c>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c r="DN13" s="9"/>
      <c r="DO13" s="9"/>
      <c r="DP13" s="9"/>
      <c r="DQ13" s="9"/>
      <c r="DR13" s="9"/>
      <c r="DS13" s="9"/>
      <c r="DT13" s="9"/>
      <c r="DU13" s="9"/>
      <c r="DV13" s="9"/>
      <c r="DW13" s="9"/>
      <c r="DX13" s="9"/>
      <c r="DY13" s="9"/>
      <c r="DZ13" s="9"/>
      <c r="EA13" s="9"/>
      <c r="EB13" s="9"/>
      <c r="EC13" s="9"/>
      <c r="ED13" s="9"/>
      <c r="EE13" s="9"/>
      <c r="EF13" s="9"/>
      <c r="EG13" s="9"/>
      <c r="EH13" s="9"/>
      <c r="EI13" s="9"/>
      <c r="EJ13" s="9"/>
      <c r="EK13" s="9"/>
      <c r="EL13" s="9"/>
      <c r="EM13" s="9"/>
      <c r="EN13" s="9"/>
      <c r="EO13" s="9"/>
      <c r="EP13" s="9"/>
      <c r="EQ13" s="9"/>
      <c r="ER13" s="9"/>
      <c r="ES13" s="9"/>
      <c r="ET13" s="9"/>
      <c r="EU13" s="9"/>
      <c r="EV13" s="9"/>
      <c r="EW13" s="9"/>
      <c r="EX13" s="9"/>
      <c r="EY13" s="9"/>
    </row>
    <row r="14" spans="1:16369" s="9" customFormat="1" ht="65.25" customHeight="1">
      <c r="A14" s="135">
        <v>59</v>
      </c>
      <c r="B14" s="143">
        <v>46083</v>
      </c>
      <c r="C14" s="143">
        <v>46083</v>
      </c>
      <c r="D14" s="135" t="s">
        <v>607</v>
      </c>
      <c r="E14" s="135" t="s">
        <v>608</v>
      </c>
      <c r="F14" s="135" t="s">
        <v>3787</v>
      </c>
      <c r="G14" s="135" t="s">
        <v>3788</v>
      </c>
      <c r="H14" s="135" t="s">
        <v>146</v>
      </c>
      <c r="I14" s="135" t="s">
        <v>968</v>
      </c>
      <c r="J14" s="135" t="s">
        <v>3789</v>
      </c>
      <c r="K14" s="135"/>
      <c r="L14" s="143" t="s">
        <v>611</v>
      </c>
      <c r="M14" s="143">
        <v>46203</v>
      </c>
      <c r="N14" s="135" t="s">
        <v>15</v>
      </c>
      <c r="O14" s="135"/>
      <c r="P14" s="135"/>
      <c r="Q14" s="178" t="s">
        <v>586</v>
      </c>
      <c r="R14" s="135" t="s">
        <v>3790</v>
      </c>
      <c r="S14" s="135"/>
      <c r="T14" s="135" t="s">
        <v>1177</v>
      </c>
      <c r="U14" s="135" t="s">
        <v>3791</v>
      </c>
      <c r="V14" s="135" t="s">
        <v>1181</v>
      </c>
      <c r="W14" s="135"/>
      <c r="X14" s="135" t="s">
        <v>3792</v>
      </c>
      <c r="Y14" s="135" t="s">
        <v>3793</v>
      </c>
      <c r="Z14" s="135" t="s">
        <v>3794</v>
      </c>
      <c r="AA14" s="135"/>
      <c r="AB14" s="147" t="s">
        <v>67</v>
      </c>
      <c r="AC14" s="147" t="s">
        <v>2702</v>
      </c>
      <c r="AD14" s="147"/>
      <c r="AE14" s="147" t="s">
        <v>2</v>
      </c>
      <c r="AF14" s="151"/>
      <c r="AG14" s="151" t="s">
        <v>510</v>
      </c>
      <c r="AH14" s="147"/>
      <c r="AI14" s="150"/>
      <c r="AJ14" s="149"/>
      <c r="AK14" s="147" t="s">
        <v>3795</v>
      </c>
      <c r="AL14" s="147"/>
      <c r="AM14" s="147"/>
      <c r="AN14" s="147"/>
      <c r="AO14" s="147" t="s">
        <v>560</v>
      </c>
      <c r="AP14" s="147"/>
      <c r="AQ14" s="225"/>
      <c r="AR14" s="225"/>
      <c r="AS14" s="237"/>
      <c r="AT14" s="232"/>
      <c r="AU14" s="225"/>
      <c r="AV14" s="225"/>
      <c r="AW14" s="225"/>
      <c r="AX14" s="225"/>
      <c r="AY14" s="225"/>
      <c r="AZ14" s="225"/>
      <c r="BA14" s="225"/>
      <c r="BB14" s="245"/>
      <c r="BC14" s="245"/>
      <c r="BD14" s="245"/>
      <c r="BE14" s="245"/>
      <c r="BF14" s="245"/>
      <c r="BG14" s="245"/>
      <c r="BH14" s="245"/>
      <c r="BI14" s="510"/>
      <c r="BJ14" s="400">
        <v>46142</v>
      </c>
      <c r="BK14" s="314" t="s">
        <v>3772</v>
      </c>
      <c r="BL14" s="307" t="s">
        <v>3796</v>
      </c>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c r="JF14" s="7"/>
      <c r="JG14" s="7"/>
      <c r="JH14" s="7"/>
      <c r="JI14" s="7"/>
      <c r="JJ14" s="7"/>
      <c r="JK14" s="7"/>
      <c r="JL14" s="7"/>
      <c r="JM14" s="7"/>
      <c r="JN14" s="7"/>
      <c r="JO14" s="7"/>
      <c r="JP14" s="7"/>
      <c r="JQ14" s="7"/>
      <c r="JR14" s="7"/>
      <c r="JS14" s="7"/>
      <c r="JT14" s="7"/>
      <c r="JU14" s="7"/>
      <c r="JV14" s="7"/>
      <c r="JW14" s="7"/>
      <c r="JX14" s="7"/>
      <c r="JY14" s="7"/>
      <c r="JZ14" s="7"/>
      <c r="KA14" s="7"/>
      <c r="KB14" s="7"/>
      <c r="KC14" s="7"/>
      <c r="KD14" s="7"/>
      <c r="KE14" s="7"/>
      <c r="KF14" s="7"/>
      <c r="KG14" s="7"/>
      <c r="KH14" s="7"/>
      <c r="KI14" s="7"/>
      <c r="KJ14" s="7"/>
      <c r="KK14" s="7"/>
      <c r="KL14" s="7"/>
      <c r="KM14" s="7"/>
      <c r="KN14" s="7"/>
      <c r="KO14" s="7"/>
      <c r="KP14" s="7"/>
      <c r="KQ14" s="7"/>
      <c r="KR14" s="7"/>
      <c r="KS14" s="7"/>
      <c r="KT14" s="7"/>
      <c r="KU14" s="7"/>
      <c r="KV14" s="7"/>
      <c r="KW14" s="7"/>
      <c r="KX14" s="7"/>
      <c r="KY14" s="7"/>
      <c r="KZ14" s="7"/>
      <c r="LA14" s="7"/>
      <c r="LB14" s="7"/>
      <c r="LC14" s="7"/>
      <c r="LD14" s="7"/>
      <c r="LE14" s="7"/>
      <c r="LF14" s="7"/>
      <c r="LG14" s="7"/>
      <c r="LH14" s="7"/>
      <c r="LI14" s="7"/>
      <c r="LJ14" s="7"/>
      <c r="LK14" s="7"/>
      <c r="LL14" s="7"/>
      <c r="LM14" s="7"/>
      <c r="LN14" s="7"/>
      <c r="LO14" s="7"/>
      <c r="LP14" s="7"/>
      <c r="LQ14" s="7"/>
      <c r="LR14" s="7"/>
      <c r="LS14" s="7"/>
      <c r="LT14" s="7"/>
      <c r="LU14" s="7"/>
      <c r="LV14" s="7"/>
      <c r="LW14" s="7"/>
      <c r="LX14" s="7"/>
      <c r="LY14" s="7"/>
      <c r="LZ14" s="7"/>
      <c r="MA14" s="7"/>
      <c r="MB14" s="7"/>
      <c r="MC14" s="7"/>
      <c r="MD14" s="7"/>
      <c r="ME14" s="7"/>
      <c r="MF14" s="7"/>
      <c r="MG14" s="7"/>
      <c r="MH14" s="7"/>
      <c r="MI14" s="7"/>
      <c r="MJ14" s="7"/>
      <c r="MK14" s="7"/>
      <c r="ML14" s="7"/>
      <c r="MM14" s="7"/>
      <c r="MN14" s="7"/>
      <c r="MO14" s="7"/>
      <c r="MP14" s="7"/>
      <c r="MQ14" s="7"/>
      <c r="MR14" s="7"/>
      <c r="MS14" s="7"/>
      <c r="MT14" s="7"/>
      <c r="MU14" s="7"/>
      <c r="MV14" s="7"/>
      <c r="MW14" s="7"/>
      <c r="MX14" s="7"/>
      <c r="MY14" s="7"/>
      <c r="MZ14" s="7"/>
      <c r="NA14" s="7"/>
      <c r="NB14" s="7"/>
      <c r="NC14" s="7"/>
      <c r="ND14" s="7"/>
      <c r="NE14" s="7"/>
      <c r="NF14" s="7"/>
      <c r="NG14" s="7"/>
      <c r="NH14" s="7"/>
      <c r="NI14" s="7"/>
      <c r="NJ14" s="7"/>
      <c r="NK14" s="7"/>
      <c r="NL14" s="7"/>
      <c r="NM14" s="7"/>
      <c r="NN14" s="7"/>
      <c r="NO14" s="7"/>
      <c r="NP14" s="7"/>
      <c r="NQ14" s="7"/>
      <c r="NR14" s="7"/>
      <c r="NS14" s="7"/>
      <c r="NT14" s="7"/>
      <c r="NU14" s="7"/>
      <c r="NV14" s="7"/>
      <c r="NW14" s="7"/>
      <c r="NX14" s="7"/>
      <c r="NY14" s="7"/>
      <c r="NZ14" s="7"/>
      <c r="OA14" s="7"/>
      <c r="OB14" s="7"/>
      <c r="OC14" s="7"/>
      <c r="OD14" s="7"/>
      <c r="OE14" s="7"/>
      <c r="OF14" s="7"/>
      <c r="OG14" s="7"/>
      <c r="OH14" s="7"/>
      <c r="OI14" s="7"/>
      <c r="OJ14" s="7"/>
      <c r="OK14" s="7"/>
      <c r="OL14" s="7"/>
      <c r="OM14" s="7"/>
      <c r="ON14" s="7"/>
      <c r="OO14" s="7"/>
      <c r="OP14" s="7"/>
      <c r="OQ14" s="7"/>
      <c r="OR14" s="7"/>
      <c r="OS14" s="7"/>
      <c r="OT14" s="7"/>
      <c r="OU14" s="7"/>
      <c r="OV14" s="7"/>
      <c r="OW14" s="7"/>
      <c r="OX14" s="7"/>
      <c r="OY14" s="7"/>
      <c r="OZ14" s="7"/>
      <c r="PA14" s="7"/>
      <c r="PB14" s="7"/>
      <c r="PC14" s="7"/>
      <c r="PD14" s="7"/>
      <c r="PE14" s="7"/>
      <c r="PF14" s="7"/>
      <c r="PG14" s="7"/>
      <c r="PH14" s="7"/>
      <c r="PI14" s="7"/>
      <c r="PJ14" s="7"/>
      <c r="PK14" s="7"/>
      <c r="PL14" s="7"/>
      <c r="PM14" s="7"/>
      <c r="PN14" s="7"/>
      <c r="PO14" s="7"/>
      <c r="PP14" s="7"/>
      <c r="PQ14" s="7"/>
      <c r="PR14" s="7"/>
      <c r="PS14" s="7"/>
      <c r="PT14" s="7"/>
      <c r="PU14" s="7"/>
      <c r="PV14" s="7"/>
      <c r="PW14" s="7"/>
      <c r="PX14" s="7"/>
      <c r="PY14" s="7"/>
      <c r="PZ14" s="7"/>
      <c r="QA14" s="7"/>
      <c r="QB14" s="7"/>
      <c r="QC14" s="7"/>
      <c r="QD14" s="7"/>
      <c r="QE14" s="7"/>
      <c r="QF14" s="7"/>
      <c r="QG14" s="7"/>
      <c r="QH14" s="7"/>
      <c r="QI14" s="7"/>
      <c r="QJ14" s="7"/>
      <c r="QK14" s="7"/>
      <c r="QL14" s="7"/>
      <c r="QM14" s="7"/>
      <c r="QN14" s="7"/>
      <c r="QO14" s="7"/>
      <c r="QP14" s="7"/>
      <c r="QQ14" s="7"/>
      <c r="QR14" s="7"/>
      <c r="QS14" s="7"/>
      <c r="QT14" s="7"/>
      <c r="QU14" s="7"/>
      <c r="QV14" s="7"/>
      <c r="QW14" s="7"/>
      <c r="QX14" s="7"/>
      <c r="QY14" s="7"/>
      <c r="QZ14" s="7"/>
      <c r="RA14" s="7"/>
      <c r="RB14" s="7"/>
      <c r="RC14" s="7"/>
      <c r="RD14" s="7"/>
      <c r="RE14" s="7"/>
      <c r="RF14" s="7"/>
      <c r="RG14" s="7"/>
      <c r="RH14" s="7"/>
      <c r="RI14" s="7"/>
      <c r="RJ14" s="7"/>
      <c r="RK14" s="7"/>
      <c r="RL14" s="7"/>
      <c r="RM14" s="7"/>
      <c r="RN14" s="7"/>
      <c r="RO14" s="7"/>
      <c r="RP14" s="7"/>
      <c r="RQ14" s="7"/>
      <c r="RR14" s="7"/>
      <c r="RS14" s="7"/>
      <c r="RT14" s="7"/>
      <c r="RU14" s="7"/>
      <c r="RV14" s="7"/>
      <c r="RW14" s="7"/>
      <c r="RX14" s="7"/>
      <c r="RY14" s="7"/>
      <c r="RZ14" s="7"/>
      <c r="SA14" s="7"/>
      <c r="SB14" s="7"/>
      <c r="SC14" s="7"/>
      <c r="SD14" s="7"/>
      <c r="SE14" s="7"/>
      <c r="SF14" s="7"/>
      <c r="SG14" s="7"/>
      <c r="SH14" s="7"/>
      <c r="SI14" s="7"/>
      <c r="SJ14" s="7"/>
      <c r="SK14" s="7"/>
      <c r="SL14" s="7"/>
      <c r="SM14" s="7"/>
      <c r="SN14" s="7"/>
      <c r="SO14" s="7"/>
      <c r="SP14" s="7"/>
      <c r="SQ14" s="7"/>
      <c r="SR14" s="7"/>
      <c r="SS14" s="7"/>
      <c r="ST14" s="7"/>
      <c r="SU14" s="7"/>
      <c r="SV14" s="7"/>
      <c r="SW14" s="7"/>
      <c r="SX14" s="7"/>
      <c r="SY14" s="7"/>
      <c r="SZ14" s="7"/>
      <c r="TA14" s="7"/>
      <c r="TB14" s="7"/>
      <c r="TC14" s="7"/>
      <c r="TD14" s="7"/>
      <c r="TE14" s="7"/>
      <c r="TF14" s="7"/>
      <c r="TG14" s="7"/>
      <c r="TH14" s="7"/>
      <c r="TI14" s="7"/>
      <c r="TJ14" s="7"/>
      <c r="TK14" s="7"/>
      <c r="TL14" s="7"/>
      <c r="TM14" s="7"/>
      <c r="TN14" s="7"/>
      <c r="TO14" s="7"/>
      <c r="TP14" s="7"/>
      <c r="TQ14" s="7"/>
      <c r="TR14" s="7"/>
      <c r="TS14" s="7"/>
      <c r="TT14" s="7"/>
      <c r="TU14" s="7"/>
      <c r="TV14" s="7"/>
      <c r="TW14" s="7"/>
      <c r="TX14" s="7"/>
      <c r="TY14" s="7"/>
      <c r="TZ14" s="7"/>
      <c r="UA14" s="7"/>
      <c r="UB14" s="7"/>
      <c r="UC14" s="7"/>
      <c r="UD14" s="7"/>
      <c r="UE14" s="7"/>
      <c r="UF14" s="7"/>
      <c r="UG14" s="7"/>
      <c r="UH14" s="7"/>
      <c r="UI14" s="7"/>
      <c r="UJ14" s="7"/>
      <c r="UK14" s="7"/>
      <c r="UL14" s="7"/>
      <c r="UM14" s="7"/>
      <c r="UN14" s="7"/>
      <c r="UO14" s="7"/>
      <c r="UP14" s="7"/>
      <c r="UQ14" s="7"/>
      <c r="UR14" s="7"/>
      <c r="US14" s="7"/>
      <c r="UT14" s="7"/>
      <c r="UU14" s="7"/>
      <c r="UV14" s="7"/>
      <c r="UW14" s="7"/>
      <c r="UX14" s="7"/>
      <c r="UY14" s="7"/>
      <c r="UZ14" s="7"/>
      <c r="VA14" s="7"/>
      <c r="VB14" s="7"/>
      <c r="VC14" s="7"/>
      <c r="VD14" s="7"/>
      <c r="VE14" s="7"/>
      <c r="VF14" s="7"/>
      <c r="VG14" s="7"/>
      <c r="VH14" s="7"/>
      <c r="VI14" s="7"/>
      <c r="VJ14" s="7"/>
      <c r="VK14" s="7"/>
      <c r="VL14" s="7"/>
      <c r="VM14" s="7"/>
      <c r="VN14" s="7"/>
      <c r="VO14" s="7"/>
      <c r="VP14" s="7"/>
      <c r="VQ14" s="7"/>
      <c r="VR14" s="7"/>
      <c r="VS14" s="7"/>
      <c r="VT14" s="7"/>
      <c r="VU14" s="7"/>
      <c r="VV14" s="7"/>
      <c r="VW14" s="7"/>
      <c r="VX14" s="7"/>
      <c r="VY14" s="7"/>
      <c r="VZ14" s="7"/>
      <c r="WA14" s="7"/>
      <c r="WB14" s="7"/>
      <c r="WC14" s="7"/>
      <c r="WD14" s="7"/>
      <c r="WE14" s="7"/>
      <c r="WF14" s="7"/>
      <c r="WG14" s="7"/>
      <c r="WH14" s="7"/>
      <c r="WI14" s="7"/>
      <c r="WJ14" s="7"/>
      <c r="WK14" s="7"/>
      <c r="WL14" s="7"/>
      <c r="WM14" s="7"/>
      <c r="WN14" s="7"/>
      <c r="WO14" s="7"/>
      <c r="WP14" s="7"/>
      <c r="WQ14" s="7"/>
      <c r="WR14" s="7"/>
      <c r="WS14" s="7"/>
      <c r="WT14" s="7"/>
      <c r="WU14" s="7"/>
      <c r="WV14" s="7"/>
      <c r="WW14" s="7"/>
      <c r="WX14" s="7"/>
      <c r="WY14" s="7"/>
      <c r="WZ14" s="7"/>
      <c r="XA14" s="7"/>
      <c r="XB14" s="7"/>
      <c r="XC14" s="7"/>
      <c r="XD14" s="7"/>
      <c r="XE14" s="7"/>
      <c r="XF14" s="7"/>
      <c r="XG14" s="7"/>
      <c r="XH14" s="7"/>
      <c r="XI14" s="7"/>
      <c r="XJ14" s="7"/>
      <c r="XK14" s="7"/>
      <c r="XL14" s="7"/>
      <c r="XM14" s="7"/>
      <c r="XN14" s="7"/>
      <c r="XO14" s="7"/>
      <c r="XP14" s="7"/>
      <c r="XQ14" s="7"/>
      <c r="XR14" s="7"/>
      <c r="XS14" s="7"/>
      <c r="XT14" s="7"/>
      <c r="XU14" s="7"/>
      <c r="XV14" s="7"/>
      <c r="XW14" s="7"/>
      <c r="XX14" s="7"/>
      <c r="XY14" s="7"/>
      <c r="XZ14" s="7"/>
      <c r="YA14" s="7"/>
      <c r="YB14" s="7"/>
      <c r="YC14" s="7"/>
      <c r="YD14" s="7"/>
      <c r="YE14" s="7"/>
      <c r="YF14" s="7"/>
      <c r="YG14" s="7"/>
      <c r="YH14" s="7"/>
      <c r="YI14" s="7"/>
      <c r="YJ14" s="7"/>
      <c r="YK14" s="7"/>
      <c r="YL14" s="7"/>
      <c r="YM14" s="7"/>
      <c r="YN14" s="7"/>
      <c r="YO14" s="7"/>
      <c r="YP14" s="7"/>
      <c r="YQ14" s="7"/>
      <c r="YR14" s="7"/>
      <c r="YS14" s="7"/>
      <c r="YT14" s="7"/>
      <c r="YU14" s="7"/>
      <c r="YV14" s="7"/>
      <c r="YW14" s="7"/>
      <c r="YX14" s="7"/>
      <c r="YY14" s="7"/>
      <c r="YZ14" s="7"/>
      <c r="ZA14" s="7"/>
      <c r="ZB14" s="7"/>
      <c r="ZC14" s="7"/>
      <c r="ZD14" s="7"/>
      <c r="ZE14" s="7"/>
      <c r="ZF14" s="7"/>
      <c r="ZG14" s="7"/>
      <c r="ZH14" s="7"/>
      <c r="ZI14" s="7"/>
      <c r="ZJ14" s="7"/>
      <c r="ZK14" s="7"/>
      <c r="ZL14" s="7"/>
      <c r="ZM14" s="7"/>
      <c r="ZN14" s="7"/>
      <c r="ZO14" s="7"/>
      <c r="ZP14" s="7"/>
      <c r="ZQ14" s="7"/>
      <c r="ZR14" s="7"/>
      <c r="ZS14" s="7"/>
      <c r="ZT14" s="7"/>
      <c r="ZU14" s="7"/>
      <c r="ZV14" s="7"/>
      <c r="ZW14" s="7"/>
      <c r="ZX14" s="7"/>
      <c r="ZY14" s="7"/>
      <c r="ZZ14" s="7"/>
      <c r="AAA14" s="7"/>
      <c r="AAB14" s="7"/>
      <c r="AAC14" s="7"/>
      <c r="AAD14" s="7"/>
      <c r="AAE14" s="7"/>
      <c r="AAF14" s="7"/>
      <c r="AAG14" s="7"/>
      <c r="AAH14" s="7"/>
      <c r="AAI14" s="7"/>
      <c r="AAJ14" s="7"/>
      <c r="AAK14" s="7"/>
      <c r="AAL14" s="7"/>
      <c r="AAM14" s="7"/>
      <c r="AAN14" s="7"/>
      <c r="AAO14" s="7"/>
      <c r="AAP14" s="7"/>
      <c r="AAQ14" s="7"/>
      <c r="AAR14" s="7"/>
      <c r="AAS14" s="7"/>
      <c r="AAT14" s="7"/>
      <c r="AAU14" s="7"/>
      <c r="AAV14" s="7"/>
      <c r="AAW14" s="7"/>
      <c r="AAX14" s="7"/>
      <c r="AAY14" s="7"/>
      <c r="AAZ14" s="7"/>
      <c r="ABA14" s="7"/>
      <c r="ABB14" s="7"/>
      <c r="ABC14" s="7"/>
      <c r="ABD14" s="7"/>
      <c r="ABE14" s="7"/>
      <c r="ABF14" s="7"/>
      <c r="ABG14" s="7"/>
      <c r="ABH14" s="7"/>
      <c r="ABI14" s="7"/>
      <c r="ABJ14" s="7"/>
      <c r="ABK14" s="7"/>
      <c r="ABL14" s="7"/>
      <c r="ABM14" s="7"/>
      <c r="ABN14" s="7"/>
      <c r="ABO14" s="7"/>
      <c r="ABP14" s="7"/>
      <c r="ABQ14" s="7"/>
      <c r="ABR14" s="7"/>
      <c r="ABS14" s="7"/>
      <c r="ABT14" s="7"/>
      <c r="ABU14" s="7"/>
      <c r="ABV14" s="7"/>
      <c r="ABW14" s="7"/>
      <c r="ABX14" s="7"/>
      <c r="ABY14" s="7"/>
      <c r="ABZ14" s="7"/>
      <c r="ACA14" s="7"/>
      <c r="ACB14" s="7"/>
      <c r="ACC14" s="7"/>
      <c r="ACD14" s="7"/>
      <c r="ACE14" s="7"/>
      <c r="ACF14" s="7"/>
      <c r="ACG14" s="7"/>
      <c r="ACH14" s="7"/>
      <c r="ACI14" s="7"/>
      <c r="ACJ14" s="7"/>
      <c r="ACK14" s="7"/>
      <c r="ACL14" s="7"/>
      <c r="ACM14" s="7"/>
      <c r="ACN14" s="7"/>
      <c r="ACO14" s="7"/>
      <c r="ACP14" s="7"/>
      <c r="ACQ14" s="7"/>
      <c r="ACR14" s="7"/>
      <c r="ACS14" s="7"/>
      <c r="ACT14" s="7"/>
      <c r="ACU14" s="7"/>
      <c r="ACV14" s="7"/>
      <c r="ACW14" s="7"/>
      <c r="ACX14" s="7"/>
      <c r="ACY14" s="7"/>
      <c r="ACZ14" s="7"/>
      <c r="ADA14" s="7"/>
      <c r="ADB14" s="7"/>
      <c r="ADC14" s="7"/>
      <c r="ADD14" s="7"/>
      <c r="ADE14" s="7"/>
      <c r="ADF14" s="7"/>
      <c r="ADG14" s="7"/>
      <c r="ADH14" s="7"/>
      <c r="ADI14" s="7"/>
      <c r="ADJ14" s="7"/>
      <c r="ADK14" s="7"/>
      <c r="ADL14" s="7"/>
      <c r="ADM14" s="7"/>
      <c r="ADN14" s="7"/>
      <c r="ADO14" s="7"/>
      <c r="ADP14" s="7"/>
      <c r="ADQ14" s="7"/>
      <c r="ADR14" s="7"/>
      <c r="ADS14" s="7"/>
      <c r="ADT14" s="7"/>
      <c r="ADU14" s="7"/>
      <c r="ADV14" s="7"/>
      <c r="ADW14" s="7"/>
      <c r="ADX14" s="7"/>
      <c r="ADY14" s="7"/>
      <c r="ADZ14" s="7"/>
      <c r="AEA14" s="7"/>
      <c r="AEB14" s="7"/>
      <c r="AEC14" s="7"/>
      <c r="AED14" s="7"/>
      <c r="AEE14" s="7"/>
      <c r="AEF14" s="7"/>
      <c r="AEG14" s="7"/>
      <c r="AEH14" s="7"/>
      <c r="AEI14" s="7"/>
      <c r="AEJ14" s="7"/>
      <c r="AEK14" s="7"/>
      <c r="AEL14" s="7"/>
      <c r="AEM14" s="7"/>
      <c r="AEN14" s="7"/>
      <c r="AEO14" s="7"/>
      <c r="AEP14" s="7"/>
      <c r="AEQ14" s="7"/>
      <c r="AER14" s="7"/>
      <c r="AES14" s="7"/>
      <c r="AET14" s="7"/>
      <c r="AEU14" s="7"/>
      <c r="AEV14" s="7"/>
      <c r="AEW14" s="7"/>
      <c r="AEX14" s="7"/>
      <c r="AEY14" s="7"/>
      <c r="AEZ14" s="7"/>
      <c r="AFA14" s="7"/>
      <c r="AFB14" s="7"/>
      <c r="AFC14" s="7"/>
      <c r="AFD14" s="7"/>
      <c r="AFE14" s="7"/>
      <c r="AFF14" s="7"/>
      <c r="AFG14" s="7"/>
      <c r="AFH14" s="7"/>
      <c r="AFI14" s="7"/>
      <c r="AFJ14" s="7"/>
      <c r="AFK14" s="7"/>
      <c r="AFL14" s="7"/>
      <c r="AFM14" s="7"/>
      <c r="AFN14" s="7"/>
      <c r="AFO14" s="7"/>
      <c r="AFP14" s="7"/>
      <c r="AFQ14" s="7"/>
      <c r="AFR14" s="7"/>
      <c r="AFS14" s="7"/>
      <c r="AFT14" s="7"/>
      <c r="AFU14" s="7"/>
      <c r="AFV14" s="7"/>
      <c r="AFW14" s="7"/>
      <c r="AFX14" s="7"/>
      <c r="AFY14" s="7"/>
      <c r="AFZ14" s="7"/>
      <c r="AGA14" s="7"/>
      <c r="AGB14" s="7"/>
      <c r="AGC14" s="7"/>
      <c r="AGD14" s="7"/>
      <c r="AGE14" s="7"/>
      <c r="AGF14" s="7"/>
      <c r="AGG14" s="7"/>
      <c r="AGH14" s="7"/>
      <c r="AGI14" s="7"/>
      <c r="AGJ14" s="7"/>
      <c r="AGK14" s="7"/>
      <c r="AGL14" s="7"/>
      <c r="AGM14" s="7"/>
      <c r="AGN14" s="7"/>
      <c r="AGO14" s="7"/>
      <c r="AGP14" s="7"/>
      <c r="AGQ14" s="7"/>
      <c r="AGR14" s="7"/>
      <c r="AGS14" s="7"/>
      <c r="AGT14" s="7"/>
      <c r="AGU14" s="7"/>
      <c r="AGV14" s="7"/>
      <c r="AGW14" s="7"/>
      <c r="AGX14" s="7"/>
      <c r="AGY14" s="7"/>
      <c r="AGZ14" s="7"/>
      <c r="AHA14" s="7"/>
      <c r="AHB14" s="7"/>
      <c r="AHC14" s="7"/>
      <c r="AHD14" s="7"/>
      <c r="AHE14" s="7"/>
      <c r="AHF14" s="7"/>
      <c r="AHG14" s="7"/>
      <c r="AHH14" s="7"/>
      <c r="AHI14" s="7"/>
      <c r="AHJ14" s="7"/>
      <c r="AHK14" s="7"/>
      <c r="AHL14" s="7"/>
      <c r="AHM14" s="7"/>
      <c r="AHN14" s="7"/>
      <c r="AHO14" s="7"/>
      <c r="AHP14" s="7"/>
      <c r="AHQ14" s="7"/>
      <c r="AHR14" s="7"/>
      <c r="AHS14" s="7"/>
      <c r="AHT14" s="7"/>
      <c r="AHU14" s="7"/>
      <c r="AHV14" s="7"/>
      <c r="AHW14" s="7"/>
      <c r="AHX14" s="7"/>
      <c r="AHY14" s="7"/>
      <c r="AHZ14" s="7"/>
      <c r="AIA14" s="7"/>
      <c r="AIB14" s="7"/>
      <c r="AIC14" s="7"/>
      <c r="AID14" s="7"/>
      <c r="AIE14" s="7"/>
      <c r="AIF14" s="7"/>
      <c r="AIG14" s="7"/>
      <c r="AIH14" s="7"/>
      <c r="AII14" s="7"/>
      <c r="AIJ14" s="7"/>
      <c r="AIK14" s="7"/>
      <c r="AIL14" s="7"/>
      <c r="AIM14" s="7"/>
      <c r="AIN14" s="7"/>
      <c r="AIO14" s="7"/>
      <c r="AIP14" s="7"/>
      <c r="AIQ14" s="7"/>
      <c r="AIR14" s="7"/>
      <c r="AIS14" s="7"/>
      <c r="AIT14" s="7"/>
      <c r="AIU14" s="7"/>
      <c r="AIV14" s="7"/>
      <c r="AIW14" s="7"/>
      <c r="AIX14" s="7"/>
      <c r="AIY14" s="7"/>
      <c r="AIZ14" s="7"/>
      <c r="AJA14" s="7"/>
      <c r="AJB14" s="7"/>
      <c r="AJC14" s="7"/>
      <c r="AJD14" s="7"/>
      <c r="AJE14" s="7"/>
      <c r="AJF14" s="7"/>
      <c r="AJG14" s="7"/>
      <c r="AJH14" s="7"/>
      <c r="AJI14" s="7"/>
      <c r="AJJ14" s="7"/>
      <c r="AJK14" s="7"/>
      <c r="AJL14" s="7"/>
      <c r="AJM14" s="7"/>
      <c r="AJN14" s="7"/>
      <c r="AJO14" s="7"/>
      <c r="AJP14" s="7"/>
      <c r="AJQ14" s="7"/>
      <c r="AJR14" s="7"/>
      <c r="AJS14" s="7"/>
      <c r="AJT14" s="7"/>
      <c r="AJU14" s="7"/>
      <c r="AJV14" s="7"/>
      <c r="AJW14" s="7"/>
      <c r="AJX14" s="7"/>
      <c r="AJY14" s="7"/>
      <c r="AJZ14" s="7"/>
      <c r="AKA14" s="7"/>
      <c r="AKB14" s="7"/>
      <c r="AKC14" s="7"/>
      <c r="AKD14" s="7"/>
      <c r="AKE14" s="7"/>
      <c r="AKF14" s="7"/>
      <c r="AKG14" s="7"/>
      <c r="AKH14" s="7"/>
      <c r="AKI14" s="7"/>
      <c r="AKJ14" s="7"/>
      <c r="AKK14" s="7"/>
      <c r="AKL14" s="7"/>
      <c r="AKM14" s="7"/>
      <c r="AKN14" s="7"/>
      <c r="AKO14" s="7"/>
      <c r="AKP14" s="7"/>
      <c r="AKQ14" s="7"/>
      <c r="AKR14" s="7"/>
      <c r="AKS14" s="7"/>
      <c r="AKT14" s="7"/>
      <c r="AKU14" s="7"/>
      <c r="AKV14" s="7"/>
      <c r="AKW14" s="7"/>
      <c r="AKX14" s="7"/>
      <c r="AKY14" s="7"/>
      <c r="AKZ14" s="7"/>
      <c r="ALA14" s="7"/>
      <c r="ALB14" s="7"/>
      <c r="ALC14" s="7"/>
      <c r="ALD14" s="7"/>
      <c r="ALE14" s="7"/>
      <c r="ALF14" s="7"/>
      <c r="ALG14" s="7"/>
      <c r="ALH14" s="7"/>
      <c r="ALI14" s="7"/>
      <c r="ALJ14" s="7"/>
      <c r="ALK14" s="7"/>
      <c r="ALL14" s="7"/>
      <c r="ALM14" s="7"/>
      <c r="ALN14" s="7"/>
      <c r="ALO14" s="7"/>
      <c r="ALP14" s="7"/>
      <c r="ALQ14" s="7"/>
      <c r="ALR14" s="7"/>
      <c r="ALS14" s="7"/>
      <c r="ALT14" s="7"/>
      <c r="ALU14" s="7"/>
      <c r="ALV14" s="7"/>
      <c r="ALW14" s="7"/>
      <c r="ALX14" s="7"/>
      <c r="ALY14" s="7"/>
      <c r="ALZ14" s="7"/>
      <c r="AMA14" s="7"/>
      <c r="AMB14" s="7"/>
      <c r="AMC14" s="7"/>
      <c r="AMD14" s="7"/>
      <c r="AME14" s="7"/>
      <c r="AMF14" s="7"/>
      <c r="AMG14" s="7"/>
      <c r="AMH14" s="7"/>
      <c r="AMI14" s="7"/>
      <c r="AMJ14" s="7"/>
      <c r="AMK14" s="7"/>
      <c r="AML14" s="7"/>
      <c r="AMM14" s="7"/>
      <c r="AMN14" s="7"/>
      <c r="AMO14" s="7"/>
      <c r="AMP14" s="7"/>
      <c r="AMQ14" s="7"/>
      <c r="AMR14" s="7"/>
      <c r="AMS14" s="7"/>
      <c r="AMT14" s="7"/>
      <c r="AMU14" s="7"/>
      <c r="AMV14" s="7"/>
      <c r="AMW14" s="7"/>
      <c r="AMX14" s="7"/>
      <c r="AMY14" s="7"/>
      <c r="AMZ14" s="7"/>
      <c r="ANA14" s="7"/>
      <c r="ANB14" s="7"/>
      <c r="ANC14" s="7"/>
      <c r="AND14" s="7"/>
      <c r="ANE14" s="7"/>
      <c r="ANF14" s="7"/>
      <c r="ANG14" s="7"/>
      <c r="ANH14" s="7"/>
      <c r="ANI14" s="7"/>
      <c r="ANJ14" s="7"/>
      <c r="ANK14" s="7"/>
      <c r="ANL14" s="7"/>
      <c r="ANM14" s="7"/>
      <c r="ANN14" s="7"/>
      <c r="ANO14" s="7"/>
      <c r="ANP14" s="7"/>
      <c r="ANQ14" s="7"/>
      <c r="ANR14" s="7"/>
      <c r="ANS14" s="7"/>
      <c r="ANT14" s="7"/>
      <c r="ANU14" s="7"/>
      <c r="ANV14" s="7"/>
      <c r="ANW14" s="7"/>
      <c r="ANX14" s="7"/>
      <c r="ANY14" s="7"/>
      <c r="ANZ14" s="7"/>
      <c r="AOA14" s="7"/>
      <c r="AOB14" s="7"/>
      <c r="AOC14" s="7"/>
      <c r="AOD14" s="7"/>
      <c r="AOE14" s="7"/>
      <c r="AOF14" s="7"/>
      <c r="AOG14" s="7"/>
      <c r="AOH14" s="7"/>
      <c r="AOI14" s="7"/>
      <c r="AOJ14" s="7"/>
      <c r="AOK14" s="7"/>
      <c r="AOL14" s="7"/>
      <c r="AOM14" s="7"/>
      <c r="AON14" s="7"/>
      <c r="AOO14" s="7"/>
      <c r="AOP14" s="7"/>
      <c r="AOQ14" s="7"/>
      <c r="AOR14" s="7"/>
      <c r="AOS14" s="7"/>
      <c r="AOT14" s="7"/>
      <c r="AOU14" s="7"/>
      <c r="AOV14" s="7"/>
      <c r="AOW14" s="7"/>
      <c r="AOX14" s="7"/>
      <c r="AOY14" s="7"/>
      <c r="AOZ14" s="7"/>
      <c r="APA14" s="7"/>
      <c r="APB14" s="7"/>
      <c r="APC14" s="7"/>
      <c r="APD14" s="7"/>
      <c r="APE14" s="7"/>
      <c r="APF14" s="7"/>
      <c r="APG14" s="7"/>
      <c r="APH14" s="7"/>
      <c r="API14" s="7"/>
      <c r="APJ14" s="7"/>
      <c r="APK14" s="7"/>
      <c r="APL14" s="7"/>
      <c r="APM14" s="7"/>
      <c r="APN14" s="7"/>
      <c r="APO14" s="7"/>
      <c r="APP14" s="7"/>
      <c r="APQ14" s="7"/>
      <c r="APR14" s="7"/>
      <c r="APS14" s="7"/>
      <c r="APT14" s="7"/>
      <c r="APU14" s="7"/>
      <c r="APV14" s="7"/>
      <c r="APW14" s="7"/>
      <c r="APX14" s="7"/>
      <c r="APY14" s="7"/>
      <c r="APZ14" s="7"/>
      <c r="AQA14" s="7"/>
      <c r="AQB14" s="7"/>
      <c r="AQC14" s="7"/>
      <c r="AQD14" s="7"/>
      <c r="AQE14" s="7"/>
      <c r="AQF14" s="7"/>
      <c r="AQG14" s="7"/>
      <c r="AQH14" s="7"/>
      <c r="AQI14" s="7"/>
      <c r="AQJ14" s="7"/>
      <c r="AQK14" s="7"/>
      <c r="AQL14" s="7"/>
      <c r="AQM14" s="7"/>
      <c r="AQN14" s="7"/>
      <c r="AQO14" s="7"/>
      <c r="AQP14" s="7"/>
      <c r="AQQ14" s="7"/>
      <c r="AQR14" s="7"/>
      <c r="AQS14" s="7"/>
      <c r="AQT14" s="7"/>
      <c r="AQU14" s="7"/>
      <c r="AQV14" s="7"/>
      <c r="AQW14" s="7"/>
      <c r="AQX14" s="7"/>
      <c r="AQY14" s="7"/>
      <c r="AQZ14" s="7"/>
      <c r="ARA14" s="7"/>
      <c r="ARB14" s="7"/>
      <c r="ARC14" s="7"/>
      <c r="ARD14" s="7"/>
      <c r="ARE14" s="7"/>
      <c r="ARF14" s="7"/>
      <c r="ARG14" s="7"/>
      <c r="ARH14" s="7"/>
      <c r="ARI14" s="7"/>
      <c r="ARJ14" s="7"/>
      <c r="ARK14" s="7"/>
      <c r="ARL14" s="7"/>
      <c r="ARM14" s="7"/>
      <c r="ARN14" s="7"/>
      <c r="ARO14" s="7"/>
      <c r="ARP14" s="7"/>
      <c r="ARQ14" s="7"/>
      <c r="ARR14" s="7"/>
      <c r="ARS14" s="7"/>
      <c r="ART14" s="7"/>
      <c r="ARU14" s="7"/>
      <c r="ARV14" s="7"/>
      <c r="ARW14" s="7"/>
      <c r="ARX14" s="7"/>
      <c r="ARY14" s="7"/>
      <c r="ARZ14" s="7"/>
      <c r="ASA14" s="7"/>
      <c r="ASB14" s="7"/>
      <c r="ASC14" s="7"/>
      <c r="ASD14" s="7"/>
      <c r="ASE14" s="7"/>
      <c r="ASF14" s="7"/>
      <c r="ASG14" s="7"/>
      <c r="ASH14" s="7"/>
      <c r="ASI14" s="7"/>
      <c r="ASJ14" s="7"/>
      <c r="ASK14" s="7"/>
      <c r="ASL14" s="7"/>
      <c r="ASM14" s="7"/>
      <c r="ASN14" s="7"/>
      <c r="ASO14" s="7"/>
      <c r="ASP14" s="7"/>
      <c r="ASQ14" s="7"/>
      <c r="ASR14" s="7"/>
      <c r="ASS14" s="7"/>
      <c r="AST14" s="7"/>
      <c r="ASU14" s="7"/>
      <c r="ASV14" s="7"/>
      <c r="ASW14" s="7"/>
      <c r="ASX14" s="7"/>
      <c r="ASY14" s="7"/>
      <c r="ASZ14" s="7"/>
      <c r="ATA14" s="7"/>
      <c r="ATB14" s="7"/>
      <c r="ATC14" s="7"/>
      <c r="ATD14" s="7"/>
      <c r="ATE14" s="7"/>
      <c r="ATF14" s="7"/>
      <c r="ATG14" s="7"/>
      <c r="ATH14" s="7"/>
      <c r="ATI14" s="7"/>
      <c r="ATJ14" s="7"/>
      <c r="ATK14" s="7"/>
      <c r="ATL14" s="7"/>
      <c r="ATM14" s="7"/>
      <c r="ATN14" s="7"/>
      <c r="ATO14" s="7"/>
      <c r="ATP14" s="7"/>
      <c r="ATQ14" s="7"/>
      <c r="ATR14" s="7"/>
      <c r="ATS14" s="7"/>
      <c r="ATT14" s="7"/>
      <c r="ATU14" s="7"/>
      <c r="ATV14" s="7"/>
      <c r="ATW14" s="7"/>
      <c r="ATX14" s="7"/>
      <c r="ATY14" s="7"/>
      <c r="ATZ14" s="7"/>
      <c r="AUA14" s="7"/>
      <c r="AUB14" s="7"/>
      <c r="AUC14" s="7"/>
      <c r="AUD14" s="7"/>
      <c r="AUE14" s="7"/>
      <c r="AUF14" s="7"/>
      <c r="AUG14" s="7"/>
      <c r="AUH14" s="7"/>
      <c r="AUI14" s="7"/>
      <c r="AUJ14" s="7"/>
      <c r="AUK14" s="7"/>
      <c r="AUL14" s="7"/>
      <c r="AUM14" s="7"/>
      <c r="AUN14" s="7"/>
      <c r="AUO14" s="7"/>
      <c r="AUP14" s="7"/>
      <c r="AUQ14" s="7"/>
      <c r="AUR14" s="7"/>
      <c r="AUS14" s="7"/>
      <c r="AUT14" s="7"/>
      <c r="AUU14" s="7"/>
      <c r="AUV14" s="7"/>
      <c r="AUW14" s="7"/>
      <c r="AUX14" s="7"/>
      <c r="AUY14" s="7"/>
      <c r="AUZ14" s="7"/>
      <c r="AVA14" s="7"/>
      <c r="AVB14" s="7"/>
      <c r="AVC14" s="7"/>
      <c r="AVD14" s="7"/>
      <c r="AVE14" s="7"/>
      <c r="AVF14" s="7"/>
      <c r="AVG14" s="7"/>
      <c r="AVH14" s="7"/>
      <c r="AVI14" s="7"/>
      <c r="AVJ14" s="7"/>
      <c r="AVK14" s="7"/>
      <c r="AVL14" s="7"/>
      <c r="AVM14" s="7"/>
      <c r="AVN14" s="7"/>
      <c r="AVO14" s="7"/>
      <c r="AVP14" s="7"/>
      <c r="AVQ14" s="7"/>
      <c r="AVR14" s="7"/>
      <c r="AVS14" s="7"/>
      <c r="AVT14" s="7"/>
      <c r="AVU14" s="7"/>
      <c r="AVV14" s="7"/>
      <c r="AVW14" s="7"/>
      <c r="AVX14" s="7"/>
      <c r="AVY14" s="7"/>
      <c r="AVZ14" s="7"/>
      <c r="AWA14" s="7"/>
      <c r="AWB14" s="7"/>
      <c r="AWC14" s="7"/>
      <c r="AWD14" s="7"/>
      <c r="AWE14" s="7"/>
      <c r="AWF14" s="7"/>
      <c r="AWG14" s="7"/>
      <c r="AWH14" s="7"/>
      <c r="AWI14" s="7"/>
      <c r="AWJ14" s="7"/>
      <c r="AWK14" s="7"/>
      <c r="AWL14" s="7"/>
      <c r="AWM14" s="7"/>
      <c r="AWN14" s="7"/>
      <c r="AWO14" s="7"/>
      <c r="AWP14" s="7"/>
      <c r="AWQ14" s="7"/>
      <c r="AWR14" s="7"/>
      <c r="AWS14" s="7"/>
      <c r="AWT14" s="7"/>
      <c r="AWU14" s="7"/>
      <c r="AWV14" s="7"/>
      <c r="AWW14" s="7"/>
      <c r="AWX14" s="7"/>
      <c r="AWY14" s="7"/>
      <c r="AWZ14" s="7"/>
      <c r="AXA14" s="7"/>
      <c r="AXB14" s="7"/>
      <c r="AXC14" s="7"/>
      <c r="AXD14" s="7"/>
      <c r="AXE14" s="7"/>
      <c r="AXF14" s="7"/>
      <c r="AXG14" s="7"/>
      <c r="AXH14" s="7"/>
      <c r="AXI14" s="7"/>
      <c r="AXJ14" s="7"/>
      <c r="AXK14" s="7"/>
      <c r="AXL14" s="7"/>
      <c r="AXM14" s="7"/>
      <c r="AXN14" s="7"/>
      <c r="AXO14" s="7"/>
      <c r="AXP14" s="7"/>
      <c r="AXQ14" s="7"/>
      <c r="AXR14" s="7"/>
      <c r="AXS14" s="7"/>
      <c r="AXT14" s="7"/>
      <c r="AXU14" s="7"/>
      <c r="AXV14" s="7"/>
      <c r="AXW14" s="7"/>
      <c r="AXX14" s="7"/>
      <c r="AXY14" s="7"/>
      <c r="AXZ14" s="7"/>
      <c r="AYA14" s="7"/>
      <c r="AYB14" s="7"/>
      <c r="AYC14" s="7"/>
      <c r="AYD14" s="7"/>
      <c r="AYE14" s="7"/>
      <c r="AYF14" s="7"/>
      <c r="AYG14" s="7"/>
      <c r="AYH14" s="7"/>
      <c r="AYI14" s="7"/>
      <c r="AYJ14" s="7"/>
      <c r="AYK14" s="7"/>
      <c r="AYL14" s="7"/>
      <c r="AYM14" s="7"/>
      <c r="AYN14" s="7"/>
      <c r="AYO14" s="7"/>
      <c r="AYP14" s="7"/>
      <c r="AYQ14" s="7"/>
      <c r="AYR14" s="7"/>
      <c r="AYS14" s="7"/>
      <c r="AYT14" s="7"/>
      <c r="AYU14" s="7"/>
      <c r="AYV14" s="7"/>
      <c r="AYW14" s="7"/>
      <c r="AYX14" s="7"/>
      <c r="AYY14" s="7"/>
      <c r="AYZ14" s="7"/>
      <c r="AZA14" s="7"/>
      <c r="AZB14" s="7"/>
      <c r="AZC14" s="7"/>
      <c r="AZD14" s="7"/>
      <c r="AZE14" s="7"/>
      <c r="AZF14" s="7"/>
      <c r="AZG14" s="7"/>
      <c r="AZH14" s="7"/>
      <c r="AZI14" s="7"/>
      <c r="AZJ14" s="7"/>
      <c r="AZK14" s="7"/>
      <c r="AZL14" s="7"/>
      <c r="AZM14" s="7"/>
      <c r="AZN14" s="7"/>
      <c r="AZO14" s="7"/>
      <c r="AZP14" s="7"/>
      <c r="AZQ14" s="7"/>
      <c r="AZR14" s="7"/>
      <c r="AZS14" s="7"/>
      <c r="AZT14" s="7"/>
      <c r="AZU14" s="7"/>
      <c r="AZV14" s="7"/>
      <c r="AZW14" s="7"/>
      <c r="AZX14" s="7"/>
      <c r="AZY14" s="7"/>
      <c r="AZZ14" s="7"/>
      <c r="BAA14" s="7"/>
      <c r="BAB14" s="7"/>
      <c r="BAC14" s="7"/>
      <c r="BAD14" s="7"/>
      <c r="BAE14" s="7"/>
      <c r="BAF14" s="7"/>
      <c r="BAG14" s="7"/>
      <c r="BAH14" s="7"/>
      <c r="BAI14" s="7"/>
      <c r="BAJ14" s="7"/>
      <c r="BAK14" s="7"/>
      <c r="BAL14" s="7"/>
      <c r="BAM14" s="7"/>
      <c r="BAN14" s="7"/>
      <c r="BAO14" s="7"/>
      <c r="BAP14" s="7"/>
      <c r="BAQ14" s="7"/>
      <c r="BAR14" s="7"/>
      <c r="BAS14" s="7"/>
      <c r="BAT14" s="7"/>
      <c r="BAU14" s="7"/>
      <c r="BAV14" s="7"/>
      <c r="BAW14" s="7"/>
      <c r="BAX14" s="7"/>
      <c r="BAY14" s="7"/>
      <c r="BAZ14" s="7"/>
      <c r="BBA14" s="7"/>
      <c r="BBB14" s="7"/>
      <c r="BBC14" s="7"/>
      <c r="BBD14" s="7"/>
      <c r="BBE14" s="7"/>
      <c r="BBF14" s="7"/>
      <c r="BBG14" s="7"/>
      <c r="BBH14" s="7"/>
      <c r="BBI14" s="7"/>
      <c r="BBJ14" s="7"/>
      <c r="BBK14" s="7"/>
      <c r="BBL14" s="7"/>
      <c r="BBM14" s="7"/>
      <c r="BBN14" s="7"/>
      <c r="BBO14" s="7"/>
      <c r="BBP14" s="7"/>
      <c r="BBQ14" s="7"/>
      <c r="BBR14" s="7"/>
      <c r="BBS14" s="7"/>
      <c r="BBT14" s="7"/>
      <c r="BBU14" s="7"/>
      <c r="BBV14" s="7"/>
      <c r="BBW14" s="7"/>
      <c r="BBX14" s="7"/>
      <c r="BBY14" s="7"/>
      <c r="BBZ14" s="7"/>
      <c r="BCA14" s="7"/>
      <c r="BCB14" s="7"/>
      <c r="BCC14" s="7"/>
      <c r="BCD14" s="7"/>
      <c r="BCE14" s="7"/>
      <c r="BCF14" s="7"/>
      <c r="BCG14" s="7"/>
      <c r="BCH14" s="7"/>
      <c r="BCI14" s="7"/>
      <c r="BCJ14" s="7"/>
      <c r="BCK14" s="7"/>
      <c r="BCL14" s="7"/>
      <c r="BCM14" s="7"/>
      <c r="BCN14" s="7"/>
      <c r="BCO14" s="7"/>
      <c r="BCP14" s="7"/>
      <c r="BCQ14" s="7"/>
      <c r="BCR14" s="7"/>
      <c r="BCS14" s="7"/>
      <c r="BCT14" s="7"/>
      <c r="BCU14" s="7"/>
      <c r="BCV14" s="7"/>
      <c r="BCW14" s="7"/>
      <c r="BCX14" s="7"/>
      <c r="BCY14" s="7"/>
      <c r="BCZ14" s="7"/>
      <c r="BDA14" s="7"/>
      <c r="BDB14" s="7"/>
      <c r="BDC14" s="7"/>
      <c r="BDD14" s="7"/>
      <c r="BDE14" s="7"/>
      <c r="BDF14" s="7"/>
      <c r="BDG14" s="7"/>
      <c r="BDH14" s="7"/>
      <c r="BDI14" s="7"/>
      <c r="BDJ14" s="7"/>
      <c r="BDK14" s="7"/>
      <c r="BDL14" s="7"/>
      <c r="BDM14" s="7"/>
      <c r="BDN14" s="7"/>
      <c r="BDO14" s="7"/>
      <c r="BDP14" s="7"/>
      <c r="BDQ14" s="7"/>
      <c r="BDR14" s="7"/>
      <c r="BDS14" s="7"/>
      <c r="BDT14" s="7"/>
      <c r="BDU14" s="7"/>
      <c r="BDV14" s="7"/>
      <c r="BDW14" s="7"/>
      <c r="BDX14" s="7"/>
      <c r="BDY14" s="7"/>
      <c r="BDZ14" s="7"/>
      <c r="BEA14" s="7"/>
      <c r="BEB14" s="7"/>
      <c r="BEC14" s="7"/>
      <c r="BED14" s="7"/>
      <c r="BEE14" s="7"/>
      <c r="BEF14" s="7"/>
      <c r="BEG14" s="7"/>
      <c r="BEH14" s="7"/>
      <c r="BEI14" s="7"/>
      <c r="BEJ14" s="7"/>
      <c r="BEK14" s="7"/>
      <c r="BEL14" s="7"/>
      <c r="BEM14" s="7"/>
      <c r="BEN14" s="7"/>
      <c r="BEO14" s="7"/>
      <c r="BEP14" s="7"/>
      <c r="BEQ14" s="7"/>
      <c r="BER14" s="7"/>
      <c r="BES14" s="7"/>
      <c r="BET14" s="7"/>
      <c r="BEU14" s="7"/>
      <c r="BEV14" s="7"/>
      <c r="BEW14" s="7"/>
      <c r="BEX14" s="7"/>
      <c r="BEY14" s="7"/>
      <c r="BEZ14" s="7"/>
      <c r="BFA14" s="7"/>
      <c r="BFB14" s="7"/>
      <c r="BFC14" s="7"/>
      <c r="BFD14" s="7"/>
      <c r="BFE14" s="7"/>
      <c r="BFF14" s="7"/>
      <c r="BFG14" s="7"/>
      <c r="BFH14" s="7"/>
      <c r="BFI14" s="7"/>
      <c r="BFJ14" s="7"/>
      <c r="BFK14" s="7"/>
      <c r="BFL14" s="7"/>
      <c r="BFM14" s="7"/>
      <c r="BFN14" s="7"/>
      <c r="BFO14" s="7"/>
      <c r="BFP14" s="7"/>
      <c r="BFQ14" s="7"/>
      <c r="BFR14" s="7"/>
      <c r="BFS14" s="7"/>
      <c r="BFT14" s="7"/>
      <c r="BFU14" s="7"/>
      <c r="BFV14" s="7"/>
      <c r="BFW14" s="7"/>
      <c r="BFX14" s="7"/>
      <c r="BFY14" s="7"/>
      <c r="BFZ14" s="7"/>
      <c r="BGA14" s="7"/>
      <c r="BGB14" s="7"/>
      <c r="BGC14" s="7"/>
      <c r="BGD14" s="7"/>
      <c r="BGE14" s="7"/>
      <c r="BGF14" s="7"/>
      <c r="BGG14" s="7"/>
      <c r="BGH14" s="7"/>
      <c r="BGI14" s="7"/>
      <c r="BGJ14" s="7"/>
      <c r="BGK14" s="7"/>
      <c r="BGL14" s="7"/>
      <c r="BGM14" s="7"/>
      <c r="BGN14" s="7"/>
      <c r="BGO14" s="7"/>
      <c r="BGP14" s="7"/>
      <c r="BGQ14" s="7"/>
      <c r="BGR14" s="7"/>
      <c r="BGS14" s="7"/>
      <c r="BGT14" s="7"/>
      <c r="BGU14" s="7"/>
      <c r="BGV14" s="7"/>
      <c r="BGW14" s="7"/>
      <c r="BGX14" s="7"/>
      <c r="BGY14" s="7"/>
      <c r="BGZ14" s="7"/>
      <c r="BHA14" s="7"/>
      <c r="BHB14" s="7"/>
      <c r="BHC14" s="7"/>
      <c r="BHD14" s="7"/>
      <c r="BHE14" s="7"/>
      <c r="BHF14" s="7"/>
      <c r="BHG14" s="7"/>
      <c r="BHH14" s="7"/>
      <c r="BHI14" s="7"/>
      <c r="BHJ14" s="7"/>
      <c r="BHK14" s="7"/>
      <c r="BHL14" s="7"/>
      <c r="BHM14" s="7"/>
      <c r="BHN14" s="7"/>
      <c r="BHO14" s="7"/>
      <c r="BHP14" s="7"/>
      <c r="BHQ14" s="7"/>
      <c r="BHR14" s="7"/>
      <c r="BHS14" s="7"/>
      <c r="BHT14" s="7"/>
      <c r="BHU14" s="7"/>
      <c r="BHV14" s="7"/>
      <c r="BHW14" s="7"/>
      <c r="BHX14" s="7"/>
      <c r="BHY14" s="7"/>
      <c r="BHZ14" s="7"/>
      <c r="BIA14" s="7"/>
      <c r="BIB14" s="7"/>
      <c r="BIC14" s="7"/>
      <c r="BID14" s="7"/>
      <c r="BIE14" s="7"/>
      <c r="BIF14" s="7"/>
      <c r="BIG14" s="7"/>
      <c r="BIH14" s="7"/>
      <c r="BII14" s="7"/>
      <c r="BIJ14" s="7"/>
      <c r="BIK14" s="7"/>
      <c r="BIL14" s="7"/>
      <c r="BIM14" s="7"/>
      <c r="BIN14" s="7"/>
      <c r="BIO14" s="7"/>
      <c r="BIP14" s="7"/>
      <c r="BIQ14" s="7"/>
      <c r="BIR14" s="7"/>
      <c r="BIS14" s="7"/>
      <c r="BIT14" s="7"/>
      <c r="BIU14" s="7"/>
      <c r="BIV14" s="7"/>
      <c r="BIW14" s="7"/>
      <c r="BIX14" s="7"/>
      <c r="BIY14" s="7"/>
      <c r="BIZ14" s="7"/>
      <c r="BJA14" s="7"/>
      <c r="BJB14" s="7"/>
      <c r="BJC14" s="7"/>
      <c r="BJD14" s="7"/>
      <c r="BJE14" s="7"/>
      <c r="BJF14" s="7"/>
      <c r="BJG14" s="7"/>
      <c r="BJH14" s="7"/>
      <c r="BJI14" s="7"/>
      <c r="BJJ14" s="7"/>
      <c r="BJK14" s="7"/>
      <c r="BJL14" s="7"/>
      <c r="BJM14" s="7"/>
      <c r="BJN14" s="7"/>
      <c r="BJO14" s="7"/>
      <c r="BJP14" s="7"/>
      <c r="BJQ14" s="7"/>
      <c r="BJR14" s="7"/>
      <c r="BJS14" s="7"/>
      <c r="BJT14" s="7"/>
      <c r="BJU14" s="7"/>
      <c r="BJV14" s="7"/>
      <c r="BJW14" s="7"/>
      <c r="BJX14" s="7"/>
      <c r="BJY14" s="7"/>
      <c r="BJZ14" s="7"/>
      <c r="BKA14" s="7"/>
      <c r="BKB14" s="7"/>
      <c r="BKC14" s="7"/>
      <c r="BKD14" s="7"/>
      <c r="BKE14" s="7"/>
      <c r="BKF14" s="7"/>
      <c r="BKG14" s="7"/>
      <c r="BKH14" s="7"/>
      <c r="BKI14" s="7"/>
      <c r="BKJ14" s="7"/>
      <c r="BKK14" s="7"/>
      <c r="BKL14" s="7"/>
      <c r="BKM14" s="7"/>
      <c r="BKN14" s="7"/>
      <c r="BKO14" s="7"/>
      <c r="BKP14" s="7"/>
      <c r="BKQ14" s="7"/>
      <c r="BKR14" s="7"/>
      <c r="BKS14" s="7"/>
      <c r="BKT14" s="7"/>
      <c r="BKU14" s="7"/>
      <c r="BKV14" s="7"/>
      <c r="BKW14" s="7"/>
      <c r="BKX14" s="7"/>
      <c r="BKY14" s="7"/>
      <c r="BKZ14" s="7"/>
      <c r="BLA14" s="7"/>
      <c r="BLB14" s="7"/>
      <c r="BLC14" s="7"/>
      <c r="BLD14" s="7"/>
      <c r="BLE14" s="7"/>
      <c r="BLF14" s="7"/>
      <c r="BLG14" s="7"/>
      <c r="BLH14" s="7"/>
      <c r="BLI14" s="7"/>
      <c r="BLJ14" s="7"/>
      <c r="BLK14" s="7"/>
      <c r="BLL14" s="7"/>
      <c r="BLM14" s="7"/>
      <c r="BLN14" s="7"/>
      <c r="BLO14" s="7"/>
      <c r="BLP14" s="7"/>
      <c r="BLQ14" s="7"/>
      <c r="BLR14" s="7"/>
      <c r="BLS14" s="7"/>
      <c r="BLT14" s="7"/>
      <c r="BLU14" s="7"/>
      <c r="BLV14" s="7"/>
      <c r="BLW14" s="7"/>
      <c r="BLX14" s="7"/>
      <c r="BLY14" s="7"/>
      <c r="BLZ14" s="7"/>
      <c r="BMA14" s="7"/>
      <c r="BMB14" s="7"/>
      <c r="BMC14" s="7"/>
      <c r="BMD14" s="7"/>
      <c r="BME14" s="7"/>
      <c r="BMF14" s="7"/>
      <c r="BMG14" s="7"/>
      <c r="BMH14" s="7"/>
      <c r="BMI14" s="7"/>
      <c r="BMJ14" s="7"/>
      <c r="BMK14" s="7"/>
      <c r="BML14" s="7"/>
      <c r="BMM14" s="7"/>
      <c r="BMN14" s="7"/>
      <c r="BMO14" s="7"/>
      <c r="BMP14" s="7"/>
      <c r="BMQ14" s="7"/>
      <c r="BMR14" s="7"/>
      <c r="BMS14" s="7"/>
      <c r="BMT14" s="7"/>
      <c r="BMU14" s="7"/>
      <c r="BMV14" s="7"/>
      <c r="BMW14" s="7"/>
      <c r="BMX14" s="7"/>
      <c r="BMY14" s="7"/>
      <c r="BMZ14" s="7"/>
      <c r="BNA14" s="7"/>
      <c r="BNB14" s="7"/>
      <c r="BNC14" s="7"/>
      <c r="BND14" s="7"/>
      <c r="BNE14" s="7"/>
      <c r="BNF14" s="7"/>
      <c r="BNG14" s="7"/>
      <c r="BNH14" s="7"/>
      <c r="BNI14" s="7"/>
      <c r="BNJ14" s="7"/>
      <c r="BNK14" s="7"/>
      <c r="BNL14" s="7"/>
      <c r="BNM14" s="7"/>
      <c r="BNN14" s="7"/>
      <c r="BNO14" s="7"/>
      <c r="BNP14" s="7"/>
      <c r="BNQ14" s="7"/>
      <c r="BNR14" s="7"/>
      <c r="BNS14" s="7"/>
      <c r="BNT14" s="7"/>
      <c r="BNU14" s="7"/>
      <c r="BNV14" s="7"/>
      <c r="BNW14" s="7"/>
      <c r="BNX14" s="7"/>
      <c r="BNY14" s="7"/>
      <c r="BNZ14" s="7"/>
      <c r="BOA14" s="7"/>
      <c r="BOB14" s="7"/>
      <c r="BOC14" s="7"/>
      <c r="BOD14" s="7"/>
      <c r="BOE14" s="7"/>
      <c r="BOF14" s="7"/>
      <c r="BOG14" s="7"/>
      <c r="BOH14" s="7"/>
      <c r="BOI14" s="7"/>
      <c r="BOJ14" s="7"/>
      <c r="BOK14" s="7"/>
      <c r="BOL14" s="7"/>
      <c r="BOM14" s="7"/>
      <c r="BON14" s="7"/>
      <c r="BOO14" s="7"/>
      <c r="BOP14" s="7"/>
      <c r="BOQ14" s="7"/>
      <c r="BOR14" s="7"/>
      <c r="BOS14" s="7"/>
      <c r="BOT14" s="7"/>
      <c r="BOU14" s="7"/>
      <c r="BOV14" s="7"/>
      <c r="BOW14" s="7"/>
      <c r="BOX14" s="7"/>
      <c r="BOY14" s="7"/>
      <c r="BOZ14" s="7"/>
      <c r="BPA14" s="7"/>
      <c r="BPB14" s="7"/>
      <c r="BPC14" s="7"/>
      <c r="BPD14" s="7"/>
      <c r="BPE14" s="7"/>
      <c r="BPF14" s="7"/>
      <c r="BPG14" s="7"/>
      <c r="BPH14" s="7"/>
      <c r="BPI14" s="7"/>
      <c r="BPJ14" s="7"/>
      <c r="BPK14" s="7"/>
      <c r="BPL14" s="7"/>
      <c r="BPM14" s="7"/>
      <c r="BPN14" s="7"/>
      <c r="BPO14" s="7"/>
      <c r="BPP14" s="7"/>
      <c r="BPQ14" s="7"/>
      <c r="BPR14" s="7"/>
      <c r="BPS14" s="7"/>
      <c r="BPT14" s="7"/>
      <c r="BPU14" s="7"/>
      <c r="BPV14" s="7"/>
      <c r="BPW14" s="7"/>
      <c r="BPX14" s="7"/>
      <c r="BPY14" s="7"/>
      <c r="BPZ14" s="7"/>
      <c r="BQA14" s="7"/>
      <c r="BQB14" s="7"/>
      <c r="BQC14" s="7"/>
      <c r="BQD14" s="7"/>
      <c r="BQE14" s="7"/>
      <c r="BQF14" s="7"/>
      <c r="BQG14" s="7"/>
      <c r="BQH14" s="7"/>
      <c r="BQI14" s="7"/>
      <c r="BQJ14" s="7"/>
      <c r="BQK14" s="7"/>
      <c r="BQL14" s="7"/>
      <c r="BQM14" s="7"/>
      <c r="BQN14" s="7"/>
      <c r="BQO14" s="7"/>
      <c r="BQP14" s="7"/>
      <c r="BQQ14" s="7"/>
      <c r="BQR14" s="7"/>
      <c r="BQS14" s="7"/>
      <c r="BQT14" s="7"/>
      <c r="BQU14" s="7"/>
      <c r="BQV14" s="7"/>
      <c r="BQW14" s="7"/>
      <c r="BQX14" s="7"/>
      <c r="BQY14" s="7"/>
      <c r="BQZ14" s="7"/>
      <c r="BRA14" s="7"/>
      <c r="BRB14" s="7"/>
      <c r="BRC14" s="7"/>
      <c r="BRD14" s="7"/>
      <c r="BRE14" s="7"/>
      <c r="BRF14" s="7"/>
      <c r="BRG14" s="7"/>
      <c r="BRH14" s="7"/>
      <c r="BRI14" s="7"/>
      <c r="BRJ14" s="7"/>
      <c r="BRK14" s="7"/>
      <c r="BRL14" s="7"/>
      <c r="BRM14" s="7"/>
      <c r="BRN14" s="7"/>
      <c r="BRO14" s="7"/>
      <c r="BRP14" s="7"/>
      <c r="BRQ14" s="7"/>
      <c r="BRR14" s="7"/>
      <c r="BRS14" s="7"/>
      <c r="BRT14" s="7"/>
      <c r="BRU14" s="7"/>
      <c r="BRV14" s="7"/>
      <c r="BRW14" s="7"/>
      <c r="BRX14" s="7"/>
      <c r="BRY14" s="7"/>
      <c r="BRZ14" s="7"/>
      <c r="BSA14" s="7"/>
      <c r="BSB14" s="7"/>
      <c r="BSC14" s="7"/>
      <c r="BSD14" s="7"/>
      <c r="BSE14" s="7"/>
      <c r="BSF14" s="7"/>
      <c r="BSG14" s="7"/>
      <c r="BSH14" s="7"/>
      <c r="BSI14" s="7"/>
      <c r="BSJ14" s="7"/>
      <c r="BSK14" s="7"/>
      <c r="BSL14" s="7"/>
      <c r="BSM14" s="7"/>
      <c r="BSN14" s="7"/>
      <c r="BSO14" s="7"/>
      <c r="BSP14" s="7"/>
      <c r="BSQ14" s="7"/>
      <c r="BSR14" s="7"/>
      <c r="BSS14" s="7"/>
      <c r="BST14" s="7"/>
      <c r="BSU14" s="7"/>
      <c r="BSV14" s="7"/>
      <c r="BSW14" s="7"/>
      <c r="BSX14" s="7"/>
      <c r="BSY14" s="7"/>
      <c r="BSZ14" s="7"/>
      <c r="BTA14" s="7"/>
      <c r="BTB14" s="7"/>
      <c r="BTC14" s="7"/>
      <c r="BTD14" s="7"/>
      <c r="BTE14" s="7"/>
      <c r="BTF14" s="7"/>
      <c r="BTG14" s="7"/>
      <c r="BTH14" s="7"/>
      <c r="BTI14" s="7"/>
      <c r="BTJ14" s="7"/>
      <c r="BTK14" s="7"/>
      <c r="BTL14" s="7"/>
      <c r="BTM14" s="7"/>
      <c r="BTN14" s="7"/>
      <c r="BTO14" s="7"/>
      <c r="BTP14" s="7"/>
      <c r="BTQ14" s="7"/>
      <c r="BTR14" s="7"/>
      <c r="BTS14" s="7"/>
      <c r="BTT14" s="7"/>
      <c r="BTU14" s="7"/>
      <c r="BTV14" s="7"/>
      <c r="BTW14" s="7"/>
      <c r="BTX14" s="7"/>
      <c r="BTY14" s="7"/>
      <c r="BTZ14" s="7"/>
      <c r="BUA14" s="7"/>
      <c r="BUB14" s="7"/>
      <c r="BUC14" s="7"/>
      <c r="BUD14" s="7"/>
      <c r="BUE14" s="7"/>
      <c r="BUF14" s="7"/>
      <c r="BUG14" s="7"/>
      <c r="BUH14" s="7"/>
      <c r="BUI14" s="7"/>
      <c r="BUJ14" s="7"/>
      <c r="BUK14" s="7"/>
      <c r="BUL14" s="7"/>
      <c r="BUM14" s="7"/>
      <c r="BUN14" s="7"/>
      <c r="BUO14" s="7"/>
      <c r="BUP14" s="7"/>
      <c r="BUQ14" s="7"/>
      <c r="BUR14" s="7"/>
      <c r="BUS14" s="7"/>
      <c r="BUT14" s="7"/>
      <c r="BUU14" s="7"/>
      <c r="BUV14" s="7"/>
      <c r="BUW14" s="7"/>
      <c r="BUX14" s="7"/>
      <c r="BUY14" s="7"/>
      <c r="BUZ14" s="7"/>
      <c r="BVA14" s="7"/>
      <c r="BVB14" s="7"/>
      <c r="BVC14" s="7"/>
      <c r="BVD14" s="7"/>
      <c r="BVE14" s="7"/>
      <c r="BVF14" s="7"/>
      <c r="BVG14" s="7"/>
      <c r="BVH14" s="7"/>
      <c r="BVI14" s="7"/>
      <c r="BVJ14" s="7"/>
      <c r="BVK14" s="7"/>
      <c r="BVL14" s="7"/>
      <c r="BVM14" s="7"/>
      <c r="BVN14" s="7"/>
      <c r="BVO14" s="7"/>
      <c r="BVP14" s="7"/>
      <c r="BVQ14" s="7"/>
      <c r="BVR14" s="7"/>
      <c r="BVS14" s="7"/>
      <c r="BVT14" s="7"/>
      <c r="BVU14" s="7"/>
      <c r="BVV14" s="7"/>
      <c r="BVW14" s="7"/>
      <c r="BVX14" s="7"/>
      <c r="BVY14" s="7"/>
      <c r="BVZ14" s="7"/>
      <c r="BWA14" s="7"/>
      <c r="BWB14" s="7"/>
      <c r="BWC14" s="7"/>
      <c r="BWD14" s="7"/>
      <c r="BWE14" s="7"/>
      <c r="BWF14" s="7"/>
      <c r="BWG14" s="7"/>
      <c r="BWH14" s="7"/>
      <c r="BWI14" s="7"/>
      <c r="BWJ14" s="7"/>
      <c r="BWK14" s="7"/>
      <c r="BWL14" s="7"/>
      <c r="BWM14" s="7"/>
      <c r="BWN14" s="7"/>
      <c r="BWO14" s="7"/>
      <c r="BWP14" s="7"/>
      <c r="BWQ14" s="7"/>
      <c r="BWR14" s="7"/>
      <c r="BWS14" s="7"/>
      <c r="BWT14" s="7"/>
      <c r="BWU14" s="7"/>
      <c r="BWV14" s="7"/>
      <c r="BWW14" s="7"/>
      <c r="BWX14" s="7"/>
      <c r="BWY14" s="7"/>
      <c r="BWZ14" s="7"/>
      <c r="BXA14" s="7"/>
      <c r="BXB14" s="7"/>
      <c r="BXC14" s="7"/>
      <c r="BXD14" s="7"/>
      <c r="BXE14" s="7"/>
      <c r="BXF14" s="7"/>
      <c r="BXG14" s="7"/>
      <c r="BXH14" s="7"/>
      <c r="BXI14" s="7"/>
      <c r="BXJ14" s="7"/>
      <c r="BXK14" s="7"/>
      <c r="BXL14" s="7"/>
      <c r="BXM14" s="7"/>
      <c r="BXN14" s="7"/>
      <c r="BXO14" s="7"/>
      <c r="BXP14" s="7"/>
      <c r="BXQ14" s="7"/>
      <c r="BXR14" s="7"/>
      <c r="BXS14" s="7"/>
      <c r="BXT14" s="7"/>
      <c r="BXU14" s="7"/>
      <c r="BXV14" s="7"/>
      <c r="BXW14" s="7"/>
      <c r="BXX14" s="7"/>
      <c r="BXY14" s="7"/>
      <c r="BXZ14" s="7"/>
      <c r="BYA14" s="7"/>
      <c r="BYB14" s="7"/>
      <c r="BYC14" s="7"/>
      <c r="BYD14" s="7"/>
      <c r="BYE14" s="7"/>
      <c r="BYF14" s="7"/>
      <c r="BYG14" s="7"/>
      <c r="BYH14" s="7"/>
      <c r="BYI14" s="7"/>
      <c r="BYJ14" s="7"/>
      <c r="BYK14" s="7"/>
      <c r="BYL14" s="7"/>
      <c r="BYM14" s="7"/>
      <c r="BYN14" s="7"/>
      <c r="BYO14" s="7"/>
      <c r="BYP14" s="7"/>
      <c r="BYQ14" s="7"/>
      <c r="BYR14" s="7"/>
      <c r="BYS14" s="7"/>
      <c r="BYT14" s="7"/>
      <c r="BYU14" s="7"/>
      <c r="BYV14" s="7"/>
      <c r="BYW14" s="7"/>
      <c r="BYX14" s="7"/>
      <c r="BYY14" s="7"/>
      <c r="BYZ14" s="7"/>
      <c r="BZA14" s="7"/>
      <c r="BZB14" s="7"/>
      <c r="BZC14" s="7"/>
      <c r="BZD14" s="7"/>
      <c r="BZE14" s="7"/>
      <c r="BZF14" s="7"/>
      <c r="BZG14" s="7"/>
      <c r="BZH14" s="7"/>
      <c r="BZI14" s="7"/>
      <c r="BZJ14" s="7"/>
      <c r="BZK14" s="7"/>
      <c r="BZL14" s="7"/>
      <c r="BZM14" s="7"/>
      <c r="BZN14" s="7"/>
      <c r="BZO14" s="7"/>
      <c r="BZP14" s="7"/>
      <c r="BZQ14" s="7"/>
      <c r="BZR14" s="7"/>
      <c r="BZS14" s="7"/>
      <c r="BZT14" s="7"/>
      <c r="BZU14" s="7"/>
      <c r="BZV14" s="7"/>
      <c r="BZW14" s="7"/>
      <c r="BZX14" s="7"/>
      <c r="BZY14" s="7"/>
      <c r="BZZ14" s="7"/>
      <c r="CAA14" s="7"/>
      <c r="CAB14" s="7"/>
      <c r="CAC14" s="7"/>
      <c r="CAD14" s="7"/>
      <c r="CAE14" s="7"/>
      <c r="CAF14" s="7"/>
      <c r="CAG14" s="7"/>
      <c r="CAH14" s="7"/>
      <c r="CAI14" s="7"/>
      <c r="CAJ14" s="7"/>
      <c r="CAK14" s="7"/>
      <c r="CAL14" s="7"/>
      <c r="CAM14" s="7"/>
      <c r="CAN14" s="7"/>
      <c r="CAO14" s="7"/>
      <c r="CAP14" s="7"/>
      <c r="CAQ14" s="7"/>
      <c r="CAR14" s="7"/>
      <c r="CAS14" s="7"/>
      <c r="CAT14" s="7"/>
      <c r="CAU14" s="7"/>
      <c r="CAV14" s="7"/>
      <c r="CAW14" s="7"/>
      <c r="CAX14" s="7"/>
      <c r="CAY14" s="7"/>
      <c r="CAZ14" s="7"/>
      <c r="CBA14" s="7"/>
      <c r="CBB14" s="7"/>
      <c r="CBC14" s="7"/>
      <c r="CBD14" s="7"/>
      <c r="CBE14" s="7"/>
      <c r="CBF14" s="7"/>
      <c r="CBG14" s="7"/>
      <c r="CBH14" s="7"/>
      <c r="CBI14" s="7"/>
      <c r="CBJ14" s="7"/>
      <c r="CBK14" s="7"/>
      <c r="CBL14" s="7"/>
      <c r="CBM14" s="7"/>
      <c r="CBN14" s="7"/>
      <c r="CBO14" s="7"/>
      <c r="CBP14" s="7"/>
      <c r="CBQ14" s="7"/>
      <c r="CBR14" s="7"/>
      <c r="CBS14" s="7"/>
      <c r="CBT14" s="7"/>
      <c r="CBU14" s="7"/>
      <c r="CBV14" s="7"/>
      <c r="CBW14" s="7"/>
      <c r="CBX14" s="7"/>
      <c r="CBY14" s="7"/>
      <c r="CBZ14" s="7"/>
      <c r="CCA14" s="7"/>
      <c r="CCB14" s="7"/>
      <c r="CCC14" s="7"/>
      <c r="CCD14" s="7"/>
      <c r="CCE14" s="7"/>
      <c r="CCF14" s="7"/>
      <c r="CCG14" s="7"/>
      <c r="CCH14" s="7"/>
      <c r="CCI14" s="7"/>
      <c r="CCJ14" s="7"/>
      <c r="CCK14" s="7"/>
      <c r="CCL14" s="7"/>
      <c r="CCM14" s="7"/>
      <c r="CCN14" s="7"/>
      <c r="CCO14" s="7"/>
      <c r="CCP14" s="7"/>
      <c r="CCQ14" s="7"/>
      <c r="CCR14" s="7"/>
      <c r="CCS14" s="7"/>
      <c r="CCT14" s="7"/>
      <c r="CCU14" s="7"/>
      <c r="CCV14" s="7"/>
      <c r="CCW14" s="7"/>
      <c r="CCX14" s="7"/>
      <c r="CCY14" s="7"/>
      <c r="CCZ14" s="7"/>
      <c r="CDA14" s="7"/>
      <c r="CDB14" s="7"/>
      <c r="CDC14" s="7"/>
      <c r="CDD14" s="7"/>
      <c r="CDE14" s="7"/>
      <c r="CDF14" s="7"/>
      <c r="CDG14" s="7"/>
      <c r="CDH14" s="7"/>
      <c r="CDI14" s="7"/>
      <c r="CDJ14" s="7"/>
      <c r="CDK14" s="7"/>
      <c r="CDL14" s="7"/>
      <c r="CDM14" s="7"/>
      <c r="CDN14" s="7"/>
      <c r="CDO14" s="7"/>
      <c r="CDP14" s="7"/>
      <c r="CDQ14" s="7"/>
      <c r="CDR14" s="7"/>
      <c r="CDS14" s="7"/>
      <c r="CDT14" s="7"/>
      <c r="CDU14" s="7"/>
      <c r="CDV14" s="7"/>
      <c r="CDW14" s="7"/>
      <c r="CDX14" s="7"/>
      <c r="CDY14" s="7"/>
      <c r="CDZ14" s="7"/>
      <c r="CEA14" s="7"/>
      <c r="CEB14" s="7"/>
      <c r="CEC14" s="7"/>
      <c r="CED14" s="7"/>
      <c r="CEE14" s="7"/>
      <c r="CEF14" s="7"/>
      <c r="CEG14" s="7"/>
      <c r="CEH14" s="7"/>
      <c r="CEI14" s="7"/>
      <c r="CEJ14" s="7"/>
      <c r="CEK14" s="7"/>
      <c r="CEL14" s="7"/>
      <c r="CEM14" s="7"/>
      <c r="CEN14" s="7"/>
      <c r="CEO14" s="7"/>
      <c r="CEP14" s="7"/>
      <c r="CEQ14" s="7"/>
      <c r="CER14" s="7"/>
      <c r="CES14" s="7"/>
      <c r="CET14" s="7"/>
      <c r="CEU14" s="7"/>
      <c r="CEV14" s="7"/>
      <c r="CEW14" s="7"/>
      <c r="CEX14" s="7"/>
      <c r="CEY14" s="7"/>
      <c r="CEZ14" s="7"/>
      <c r="CFA14" s="7"/>
      <c r="CFB14" s="7"/>
      <c r="CFC14" s="7"/>
      <c r="CFD14" s="7"/>
      <c r="CFE14" s="7"/>
      <c r="CFF14" s="7"/>
      <c r="CFG14" s="7"/>
      <c r="CFH14" s="7"/>
      <c r="CFI14" s="7"/>
      <c r="CFJ14" s="7"/>
      <c r="CFK14" s="7"/>
      <c r="CFL14" s="7"/>
      <c r="CFM14" s="7"/>
      <c r="CFN14" s="7"/>
      <c r="CFO14" s="7"/>
      <c r="CFP14" s="7"/>
      <c r="CFQ14" s="7"/>
      <c r="CFR14" s="7"/>
      <c r="CFS14" s="7"/>
      <c r="CFT14" s="7"/>
      <c r="CFU14" s="7"/>
      <c r="CFV14" s="7"/>
      <c r="CFW14" s="7"/>
      <c r="CFX14" s="7"/>
      <c r="CFY14" s="7"/>
      <c r="CFZ14" s="7"/>
      <c r="CGA14" s="7"/>
      <c r="CGB14" s="7"/>
      <c r="CGC14" s="7"/>
      <c r="CGD14" s="7"/>
      <c r="CGE14" s="7"/>
      <c r="CGF14" s="7"/>
      <c r="CGG14" s="7"/>
      <c r="CGH14" s="7"/>
      <c r="CGI14" s="7"/>
      <c r="CGJ14" s="7"/>
      <c r="CGK14" s="7"/>
      <c r="CGL14" s="7"/>
      <c r="CGM14" s="7"/>
      <c r="CGN14" s="7"/>
      <c r="CGO14" s="7"/>
      <c r="CGP14" s="7"/>
      <c r="CGQ14" s="7"/>
      <c r="CGR14" s="7"/>
      <c r="CGS14" s="7"/>
      <c r="CGT14" s="7"/>
      <c r="CGU14" s="7"/>
      <c r="CGV14" s="7"/>
      <c r="CGW14" s="7"/>
      <c r="CGX14" s="7"/>
      <c r="CGY14" s="7"/>
      <c r="CGZ14" s="7"/>
      <c r="CHA14" s="7"/>
      <c r="CHB14" s="7"/>
      <c r="CHC14" s="7"/>
      <c r="CHD14" s="7"/>
      <c r="CHE14" s="7"/>
      <c r="CHF14" s="7"/>
      <c r="CHG14" s="7"/>
      <c r="CHH14" s="7"/>
      <c r="CHI14" s="7"/>
      <c r="CHJ14" s="7"/>
      <c r="CHK14" s="7"/>
      <c r="CHL14" s="7"/>
      <c r="CHM14" s="7"/>
      <c r="CHN14" s="7"/>
      <c r="CHO14" s="7"/>
      <c r="CHP14" s="7"/>
      <c r="CHQ14" s="7"/>
      <c r="CHR14" s="7"/>
      <c r="CHS14" s="7"/>
      <c r="CHT14" s="7"/>
      <c r="CHU14" s="7"/>
      <c r="CHV14" s="7"/>
      <c r="CHW14" s="7"/>
      <c r="CHX14" s="7"/>
      <c r="CHY14" s="7"/>
      <c r="CHZ14" s="7"/>
      <c r="CIA14" s="7"/>
      <c r="CIB14" s="7"/>
      <c r="CIC14" s="7"/>
      <c r="CID14" s="7"/>
      <c r="CIE14" s="7"/>
      <c r="CIF14" s="7"/>
      <c r="CIG14" s="7"/>
      <c r="CIH14" s="7"/>
      <c r="CII14" s="7"/>
      <c r="CIJ14" s="7"/>
      <c r="CIK14" s="7"/>
      <c r="CIL14" s="7"/>
      <c r="CIM14" s="7"/>
      <c r="CIN14" s="7"/>
      <c r="CIO14" s="7"/>
      <c r="CIP14" s="7"/>
      <c r="CIQ14" s="7"/>
      <c r="CIR14" s="7"/>
      <c r="CIS14" s="7"/>
      <c r="CIT14" s="7"/>
      <c r="CIU14" s="7"/>
      <c r="CIV14" s="7"/>
      <c r="CIW14" s="7"/>
      <c r="CIX14" s="7"/>
      <c r="CIY14" s="7"/>
      <c r="CIZ14" s="7"/>
      <c r="CJA14" s="7"/>
      <c r="CJB14" s="7"/>
      <c r="CJC14" s="7"/>
      <c r="CJD14" s="7"/>
      <c r="CJE14" s="7"/>
      <c r="CJF14" s="7"/>
      <c r="CJG14" s="7"/>
      <c r="CJH14" s="7"/>
      <c r="CJI14" s="7"/>
      <c r="CJJ14" s="7"/>
      <c r="CJK14" s="7"/>
      <c r="CJL14" s="7"/>
      <c r="CJM14" s="7"/>
      <c r="CJN14" s="7"/>
      <c r="CJO14" s="7"/>
      <c r="CJP14" s="7"/>
      <c r="CJQ14" s="7"/>
      <c r="CJR14" s="7"/>
      <c r="CJS14" s="7"/>
      <c r="CJT14" s="7"/>
      <c r="CJU14" s="7"/>
      <c r="CJV14" s="7"/>
      <c r="CJW14" s="7"/>
      <c r="CJX14" s="7"/>
      <c r="CJY14" s="7"/>
      <c r="CJZ14" s="7"/>
      <c r="CKA14" s="7"/>
      <c r="CKB14" s="7"/>
      <c r="CKC14" s="7"/>
      <c r="CKD14" s="7"/>
      <c r="CKE14" s="7"/>
      <c r="CKF14" s="7"/>
      <c r="CKG14" s="7"/>
      <c r="CKH14" s="7"/>
      <c r="CKI14" s="7"/>
      <c r="CKJ14" s="7"/>
      <c r="CKK14" s="7"/>
      <c r="CKL14" s="7"/>
      <c r="CKM14" s="7"/>
      <c r="CKN14" s="7"/>
      <c r="CKO14" s="7"/>
      <c r="CKP14" s="7"/>
      <c r="CKQ14" s="7"/>
      <c r="CKR14" s="7"/>
      <c r="CKS14" s="7"/>
      <c r="CKT14" s="7"/>
      <c r="CKU14" s="7"/>
      <c r="CKV14" s="7"/>
      <c r="CKW14" s="7"/>
      <c r="CKX14" s="7"/>
      <c r="CKY14" s="7"/>
      <c r="CKZ14" s="7"/>
      <c r="CLA14" s="7"/>
      <c r="CLB14" s="7"/>
      <c r="CLC14" s="7"/>
      <c r="CLD14" s="7"/>
      <c r="CLE14" s="7"/>
      <c r="CLF14" s="7"/>
      <c r="CLG14" s="7"/>
      <c r="CLH14" s="7"/>
      <c r="CLI14" s="7"/>
      <c r="CLJ14" s="7"/>
      <c r="CLK14" s="7"/>
      <c r="CLL14" s="7"/>
      <c r="CLM14" s="7"/>
      <c r="CLN14" s="7"/>
      <c r="CLO14" s="7"/>
      <c r="CLP14" s="7"/>
      <c r="CLQ14" s="7"/>
      <c r="CLR14" s="7"/>
      <c r="CLS14" s="7"/>
      <c r="CLT14" s="7"/>
      <c r="CLU14" s="7"/>
      <c r="CLV14" s="7"/>
      <c r="CLW14" s="7"/>
      <c r="CLX14" s="7"/>
      <c r="CLY14" s="7"/>
      <c r="CLZ14" s="7"/>
      <c r="CMA14" s="7"/>
      <c r="CMB14" s="7"/>
      <c r="CMC14" s="7"/>
      <c r="CMD14" s="7"/>
      <c r="CME14" s="7"/>
      <c r="CMF14" s="7"/>
      <c r="CMG14" s="7"/>
      <c r="CMH14" s="7"/>
      <c r="CMI14" s="7"/>
      <c r="CMJ14" s="7"/>
      <c r="CMK14" s="7"/>
      <c r="CML14" s="7"/>
      <c r="CMM14" s="7"/>
      <c r="CMN14" s="7"/>
      <c r="CMO14" s="7"/>
      <c r="CMP14" s="7"/>
      <c r="CMQ14" s="7"/>
      <c r="CMR14" s="7"/>
      <c r="CMS14" s="7"/>
      <c r="CMT14" s="7"/>
      <c r="CMU14" s="7"/>
      <c r="CMV14" s="7"/>
      <c r="CMW14" s="7"/>
      <c r="CMX14" s="7"/>
      <c r="CMY14" s="7"/>
      <c r="CMZ14" s="7"/>
      <c r="CNA14" s="7"/>
      <c r="CNB14" s="7"/>
      <c r="CNC14" s="7"/>
      <c r="CND14" s="7"/>
      <c r="CNE14" s="7"/>
      <c r="CNF14" s="7"/>
      <c r="CNG14" s="7"/>
      <c r="CNH14" s="7"/>
      <c r="CNI14" s="7"/>
      <c r="CNJ14" s="7"/>
      <c r="CNK14" s="7"/>
      <c r="CNL14" s="7"/>
      <c r="CNM14" s="7"/>
      <c r="CNN14" s="7"/>
      <c r="CNO14" s="7"/>
      <c r="CNP14" s="7"/>
      <c r="CNQ14" s="7"/>
      <c r="CNR14" s="7"/>
      <c r="CNS14" s="7"/>
      <c r="CNT14" s="7"/>
      <c r="CNU14" s="7"/>
      <c r="CNV14" s="7"/>
      <c r="CNW14" s="7"/>
      <c r="CNX14" s="7"/>
      <c r="CNY14" s="7"/>
      <c r="CNZ14" s="7"/>
      <c r="COA14" s="7"/>
      <c r="COB14" s="7"/>
      <c r="COC14" s="7"/>
      <c r="COD14" s="7"/>
      <c r="COE14" s="7"/>
      <c r="COF14" s="7"/>
      <c r="COG14" s="7"/>
      <c r="COH14" s="7"/>
      <c r="COI14" s="7"/>
      <c r="COJ14" s="7"/>
      <c r="COK14" s="7"/>
      <c r="COL14" s="7"/>
      <c r="COM14" s="7"/>
      <c r="CON14" s="7"/>
      <c r="COO14" s="7"/>
      <c r="COP14" s="7"/>
      <c r="COQ14" s="7"/>
      <c r="COR14" s="7"/>
      <c r="COS14" s="7"/>
      <c r="COT14" s="7"/>
      <c r="COU14" s="7"/>
      <c r="COV14" s="7"/>
      <c r="COW14" s="7"/>
      <c r="COX14" s="7"/>
      <c r="COY14" s="7"/>
      <c r="COZ14" s="7"/>
      <c r="CPA14" s="7"/>
      <c r="CPB14" s="7"/>
      <c r="CPC14" s="7"/>
      <c r="CPD14" s="7"/>
      <c r="CPE14" s="7"/>
      <c r="CPF14" s="7"/>
      <c r="CPG14" s="7"/>
      <c r="CPH14" s="7"/>
      <c r="CPI14" s="7"/>
      <c r="CPJ14" s="7"/>
      <c r="CPK14" s="7"/>
      <c r="CPL14" s="7"/>
      <c r="CPM14" s="7"/>
      <c r="CPN14" s="7"/>
      <c r="CPO14" s="7"/>
      <c r="CPP14" s="7"/>
      <c r="CPQ14" s="7"/>
      <c r="CPR14" s="7"/>
      <c r="CPS14" s="7"/>
      <c r="CPT14" s="7"/>
      <c r="CPU14" s="7"/>
      <c r="CPV14" s="7"/>
      <c r="CPW14" s="7"/>
      <c r="CPX14" s="7"/>
      <c r="CPY14" s="7"/>
      <c r="CPZ14" s="7"/>
      <c r="CQA14" s="7"/>
      <c r="CQB14" s="7"/>
      <c r="CQC14" s="7"/>
      <c r="CQD14" s="7"/>
      <c r="CQE14" s="7"/>
      <c r="CQF14" s="7"/>
      <c r="CQG14" s="7"/>
      <c r="CQH14" s="7"/>
      <c r="CQI14" s="7"/>
      <c r="CQJ14" s="7"/>
      <c r="CQK14" s="7"/>
      <c r="CQL14" s="7"/>
      <c r="CQM14" s="7"/>
      <c r="CQN14" s="7"/>
      <c r="CQO14" s="7"/>
      <c r="CQP14" s="7"/>
      <c r="CQQ14" s="7"/>
      <c r="CQR14" s="7"/>
      <c r="CQS14" s="7"/>
      <c r="CQT14" s="7"/>
      <c r="CQU14" s="7"/>
      <c r="CQV14" s="7"/>
      <c r="CQW14" s="7"/>
      <c r="CQX14" s="7"/>
      <c r="CQY14" s="7"/>
      <c r="CQZ14" s="7"/>
      <c r="CRA14" s="7"/>
      <c r="CRB14" s="7"/>
      <c r="CRC14" s="7"/>
      <c r="CRD14" s="7"/>
      <c r="CRE14" s="7"/>
      <c r="CRF14" s="7"/>
      <c r="CRG14" s="7"/>
      <c r="CRH14" s="7"/>
      <c r="CRI14" s="7"/>
      <c r="CRJ14" s="7"/>
      <c r="CRK14" s="7"/>
      <c r="CRL14" s="7"/>
      <c r="CRM14" s="7"/>
      <c r="CRN14" s="7"/>
      <c r="CRO14" s="7"/>
      <c r="CRP14" s="7"/>
      <c r="CRQ14" s="7"/>
      <c r="CRR14" s="7"/>
      <c r="CRS14" s="7"/>
      <c r="CRT14" s="7"/>
      <c r="CRU14" s="7"/>
      <c r="CRV14" s="7"/>
      <c r="CRW14" s="7"/>
      <c r="CRX14" s="7"/>
      <c r="CRY14" s="7"/>
      <c r="CRZ14" s="7"/>
      <c r="CSA14" s="7"/>
      <c r="CSB14" s="7"/>
      <c r="CSC14" s="7"/>
      <c r="CSD14" s="7"/>
      <c r="CSE14" s="7"/>
      <c r="CSF14" s="7"/>
      <c r="CSG14" s="7"/>
      <c r="CSH14" s="7"/>
      <c r="CSI14" s="7"/>
      <c r="CSJ14" s="7"/>
      <c r="CSK14" s="7"/>
      <c r="CSL14" s="7"/>
      <c r="CSM14" s="7"/>
      <c r="CSN14" s="7"/>
      <c r="CSO14" s="7"/>
      <c r="CSP14" s="7"/>
      <c r="CSQ14" s="7"/>
      <c r="CSR14" s="7"/>
      <c r="CSS14" s="7"/>
      <c r="CST14" s="7"/>
      <c r="CSU14" s="7"/>
      <c r="CSV14" s="7"/>
      <c r="CSW14" s="7"/>
      <c r="CSX14" s="7"/>
      <c r="CSY14" s="7"/>
      <c r="CSZ14" s="7"/>
      <c r="CTA14" s="7"/>
      <c r="CTB14" s="7"/>
      <c r="CTC14" s="7"/>
      <c r="CTD14" s="7"/>
      <c r="CTE14" s="7"/>
      <c r="CTF14" s="7"/>
      <c r="CTG14" s="7"/>
      <c r="CTH14" s="7"/>
      <c r="CTI14" s="7"/>
      <c r="CTJ14" s="7"/>
      <c r="CTK14" s="7"/>
      <c r="CTL14" s="7"/>
      <c r="CTM14" s="7"/>
      <c r="CTN14" s="7"/>
      <c r="CTO14" s="7"/>
      <c r="CTP14" s="7"/>
      <c r="CTQ14" s="7"/>
      <c r="CTR14" s="7"/>
      <c r="CTS14" s="7"/>
      <c r="CTT14" s="7"/>
      <c r="CTU14" s="7"/>
      <c r="CTV14" s="7"/>
      <c r="CTW14" s="7"/>
      <c r="CTX14" s="7"/>
      <c r="CTY14" s="7"/>
      <c r="CTZ14" s="7"/>
      <c r="CUA14" s="7"/>
      <c r="CUB14" s="7"/>
      <c r="CUC14" s="7"/>
      <c r="CUD14" s="7"/>
      <c r="CUE14" s="7"/>
      <c r="CUF14" s="7"/>
      <c r="CUG14" s="7"/>
      <c r="CUH14" s="7"/>
      <c r="CUI14" s="7"/>
      <c r="CUJ14" s="7"/>
      <c r="CUK14" s="7"/>
      <c r="CUL14" s="7"/>
      <c r="CUM14" s="7"/>
      <c r="CUN14" s="7"/>
      <c r="CUO14" s="7"/>
      <c r="CUP14" s="7"/>
      <c r="CUQ14" s="7"/>
      <c r="CUR14" s="7"/>
      <c r="CUS14" s="7"/>
      <c r="CUT14" s="7"/>
      <c r="CUU14" s="7"/>
      <c r="CUV14" s="7"/>
      <c r="CUW14" s="7"/>
      <c r="CUX14" s="7"/>
      <c r="CUY14" s="7"/>
      <c r="CUZ14" s="7"/>
      <c r="CVA14" s="7"/>
      <c r="CVB14" s="7"/>
      <c r="CVC14" s="7"/>
      <c r="CVD14" s="7"/>
      <c r="CVE14" s="7"/>
      <c r="CVF14" s="7"/>
      <c r="CVG14" s="7"/>
      <c r="CVH14" s="7"/>
      <c r="CVI14" s="7"/>
      <c r="CVJ14" s="7"/>
      <c r="CVK14" s="7"/>
      <c r="CVL14" s="7"/>
      <c r="CVM14" s="7"/>
      <c r="CVN14" s="7"/>
      <c r="CVO14" s="7"/>
      <c r="CVP14" s="7"/>
      <c r="CVQ14" s="7"/>
      <c r="CVR14" s="7"/>
      <c r="CVS14" s="7"/>
      <c r="CVT14" s="7"/>
      <c r="CVU14" s="7"/>
      <c r="CVV14" s="7"/>
      <c r="CVW14" s="7"/>
      <c r="CVX14" s="7"/>
      <c r="CVY14" s="7"/>
      <c r="CVZ14" s="7"/>
      <c r="CWA14" s="7"/>
      <c r="CWB14" s="7"/>
      <c r="CWC14" s="7"/>
      <c r="CWD14" s="7"/>
      <c r="CWE14" s="7"/>
      <c r="CWF14" s="7"/>
      <c r="CWG14" s="7"/>
      <c r="CWH14" s="7"/>
      <c r="CWI14" s="7"/>
      <c r="CWJ14" s="7"/>
      <c r="CWK14" s="7"/>
      <c r="CWL14" s="7"/>
      <c r="CWM14" s="7"/>
      <c r="CWN14" s="7"/>
      <c r="CWO14" s="7"/>
      <c r="CWP14" s="7"/>
      <c r="CWQ14" s="7"/>
      <c r="CWR14" s="7"/>
      <c r="CWS14" s="7"/>
      <c r="CWT14" s="7"/>
      <c r="CWU14" s="7"/>
      <c r="CWV14" s="7"/>
      <c r="CWW14" s="7"/>
      <c r="CWX14" s="7"/>
      <c r="CWY14" s="7"/>
      <c r="CWZ14" s="7"/>
      <c r="CXA14" s="7"/>
      <c r="CXB14" s="7"/>
      <c r="CXC14" s="7"/>
      <c r="CXD14" s="7"/>
      <c r="CXE14" s="7"/>
      <c r="CXF14" s="7"/>
      <c r="CXG14" s="7"/>
      <c r="CXH14" s="7"/>
      <c r="CXI14" s="7"/>
      <c r="CXJ14" s="7"/>
      <c r="CXK14" s="7"/>
      <c r="CXL14" s="7"/>
      <c r="CXM14" s="7"/>
      <c r="CXN14" s="7"/>
      <c r="CXO14" s="7"/>
      <c r="CXP14" s="7"/>
      <c r="CXQ14" s="7"/>
      <c r="CXR14" s="7"/>
      <c r="CXS14" s="7"/>
      <c r="CXT14" s="7"/>
      <c r="CXU14" s="7"/>
      <c r="CXV14" s="7"/>
      <c r="CXW14" s="7"/>
      <c r="CXX14" s="7"/>
      <c r="CXY14" s="7"/>
      <c r="CXZ14" s="7"/>
      <c r="CYA14" s="7"/>
      <c r="CYB14" s="7"/>
      <c r="CYC14" s="7"/>
      <c r="CYD14" s="7"/>
      <c r="CYE14" s="7"/>
      <c r="CYF14" s="7"/>
      <c r="CYG14" s="7"/>
      <c r="CYH14" s="7"/>
      <c r="CYI14" s="7"/>
      <c r="CYJ14" s="7"/>
      <c r="CYK14" s="7"/>
      <c r="CYL14" s="7"/>
      <c r="CYM14" s="7"/>
      <c r="CYN14" s="7"/>
      <c r="CYO14" s="7"/>
      <c r="CYP14" s="7"/>
      <c r="CYQ14" s="7"/>
      <c r="CYR14" s="7"/>
      <c r="CYS14" s="7"/>
      <c r="CYT14" s="7"/>
      <c r="CYU14" s="7"/>
      <c r="CYV14" s="7"/>
      <c r="CYW14" s="7"/>
      <c r="CYX14" s="7"/>
      <c r="CYY14" s="7"/>
      <c r="CYZ14" s="7"/>
      <c r="CZA14" s="7"/>
      <c r="CZB14" s="7"/>
      <c r="CZC14" s="7"/>
      <c r="CZD14" s="7"/>
      <c r="CZE14" s="7"/>
      <c r="CZF14" s="7"/>
      <c r="CZG14" s="7"/>
      <c r="CZH14" s="7"/>
      <c r="CZI14" s="7"/>
      <c r="CZJ14" s="7"/>
      <c r="CZK14" s="7"/>
      <c r="CZL14" s="7"/>
      <c r="CZM14" s="7"/>
      <c r="CZN14" s="7"/>
      <c r="CZO14" s="7"/>
      <c r="CZP14" s="7"/>
      <c r="CZQ14" s="7"/>
      <c r="CZR14" s="7"/>
      <c r="CZS14" s="7"/>
      <c r="CZT14" s="7"/>
      <c r="CZU14" s="7"/>
      <c r="CZV14" s="7"/>
      <c r="CZW14" s="7"/>
      <c r="CZX14" s="7"/>
      <c r="CZY14" s="7"/>
      <c r="CZZ14" s="7"/>
      <c r="DAA14" s="7"/>
      <c r="DAB14" s="7"/>
      <c r="DAC14" s="7"/>
      <c r="DAD14" s="7"/>
      <c r="DAE14" s="7"/>
      <c r="DAF14" s="7"/>
      <c r="DAG14" s="7"/>
      <c r="DAH14" s="7"/>
      <c r="DAI14" s="7"/>
      <c r="DAJ14" s="7"/>
      <c r="DAK14" s="7"/>
      <c r="DAL14" s="7"/>
      <c r="DAM14" s="7"/>
      <c r="DAN14" s="7"/>
      <c r="DAO14" s="7"/>
      <c r="DAP14" s="7"/>
      <c r="DAQ14" s="7"/>
      <c r="DAR14" s="7"/>
      <c r="DAS14" s="7"/>
      <c r="DAT14" s="7"/>
      <c r="DAU14" s="7"/>
      <c r="DAV14" s="7"/>
      <c r="DAW14" s="7"/>
      <c r="DAX14" s="7"/>
      <c r="DAY14" s="7"/>
      <c r="DAZ14" s="7"/>
      <c r="DBA14" s="7"/>
      <c r="DBB14" s="7"/>
      <c r="DBC14" s="7"/>
      <c r="DBD14" s="7"/>
      <c r="DBE14" s="7"/>
      <c r="DBF14" s="7"/>
      <c r="DBG14" s="7"/>
      <c r="DBH14" s="7"/>
      <c r="DBI14" s="7"/>
      <c r="DBJ14" s="7"/>
      <c r="DBK14" s="7"/>
      <c r="DBL14" s="7"/>
      <c r="DBM14" s="7"/>
      <c r="DBN14" s="7"/>
      <c r="DBO14" s="7"/>
      <c r="DBP14" s="7"/>
      <c r="DBQ14" s="7"/>
      <c r="DBR14" s="7"/>
      <c r="DBS14" s="7"/>
      <c r="DBT14" s="7"/>
      <c r="DBU14" s="7"/>
      <c r="DBV14" s="7"/>
      <c r="DBW14" s="7"/>
      <c r="DBX14" s="7"/>
      <c r="DBY14" s="7"/>
      <c r="DBZ14" s="7"/>
      <c r="DCA14" s="7"/>
      <c r="DCB14" s="7"/>
      <c r="DCC14" s="7"/>
      <c r="DCD14" s="7"/>
      <c r="DCE14" s="7"/>
      <c r="DCF14" s="7"/>
      <c r="DCG14" s="7"/>
      <c r="DCH14" s="7"/>
      <c r="DCI14" s="7"/>
      <c r="DCJ14" s="7"/>
      <c r="DCK14" s="7"/>
      <c r="DCL14" s="7"/>
      <c r="DCM14" s="7"/>
      <c r="DCN14" s="7"/>
      <c r="DCO14" s="7"/>
      <c r="DCP14" s="7"/>
      <c r="DCQ14" s="7"/>
      <c r="DCR14" s="7"/>
      <c r="DCS14" s="7"/>
      <c r="DCT14" s="7"/>
      <c r="DCU14" s="7"/>
      <c r="DCV14" s="7"/>
      <c r="DCW14" s="7"/>
      <c r="DCX14" s="7"/>
      <c r="DCY14" s="7"/>
      <c r="DCZ14" s="7"/>
      <c r="DDA14" s="7"/>
      <c r="DDB14" s="7"/>
      <c r="DDC14" s="7"/>
      <c r="DDD14" s="7"/>
      <c r="DDE14" s="7"/>
      <c r="DDF14" s="7"/>
      <c r="DDG14" s="7"/>
      <c r="DDH14" s="7"/>
      <c r="DDI14" s="7"/>
      <c r="DDJ14" s="7"/>
      <c r="DDK14" s="7"/>
      <c r="DDL14" s="7"/>
      <c r="DDM14" s="7"/>
      <c r="DDN14" s="7"/>
      <c r="DDO14" s="7"/>
      <c r="DDP14" s="7"/>
      <c r="DDQ14" s="7"/>
      <c r="DDR14" s="7"/>
      <c r="DDS14" s="7"/>
      <c r="DDT14" s="7"/>
      <c r="DDU14" s="7"/>
      <c r="DDV14" s="7"/>
      <c r="DDW14" s="7"/>
      <c r="DDX14" s="7"/>
      <c r="DDY14" s="7"/>
      <c r="DDZ14" s="7"/>
      <c r="DEA14" s="7"/>
      <c r="DEB14" s="7"/>
      <c r="DEC14" s="7"/>
      <c r="DED14" s="7"/>
      <c r="DEE14" s="7"/>
      <c r="DEF14" s="7"/>
      <c r="DEG14" s="7"/>
      <c r="DEH14" s="7"/>
      <c r="DEI14" s="7"/>
      <c r="DEJ14" s="7"/>
      <c r="DEK14" s="7"/>
      <c r="DEL14" s="7"/>
      <c r="DEM14" s="7"/>
      <c r="DEN14" s="7"/>
      <c r="DEO14" s="7"/>
      <c r="DEP14" s="7"/>
      <c r="DEQ14" s="7"/>
      <c r="DER14" s="7"/>
      <c r="DES14" s="7"/>
      <c r="DET14" s="7"/>
      <c r="DEU14" s="7"/>
      <c r="DEV14" s="7"/>
      <c r="DEW14" s="7"/>
      <c r="DEX14" s="7"/>
      <c r="DEY14" s="7"/>
      <c r="DEZ14" s="7"/>
      <c r="DFA14" s="7"/>
      <c r="DFB14" s="7"/>
      <c r="DFC14" s="7"/>
      <c r="DFD14" s="7"/>
      <c r="DFE14" s="7"/>
      <c r="DFF14" s="7"/>
      <c r="DFG14" s="7"/>
      <c r="DFH14" s="7"/>
      <c r="DFI14" s="7"/>
      <c r="DFJ14" s="7"/>
      <c r="DFK14" s="7"/>
      <c r="DFL14" s="7"/>
      <c r="DFM14" s="7"/>
      <c r="DFN14" s="7"/>
      <c r="DFO14" s="7"/>
      <c r="DFP14" s="7"/>
      <c r="DFQ14" s="7"/>
      <c r="DFR14" s="7"/>
      <c r="DFS14" s="7"/>
      <c r="DFT14" s="7"/>
      <c r="DFU14" s="7"/>
      <c r="DFV14" s="7"/>
      <c r="DFW14" s="7"/>
      <c r="DFX14" s="7"/>
      <c r="DFY14" s="7"/>
      <c r="DFZ14" s="7"/>
      <c r="DGA14" s="7"/>
      <c r="DGB14" s="7"/>
      <c r="DGC14" s="7"/>
      <c r="DGD14" s="7"/>
      <c r="DGE14" s="7"/>
      <c r="DGF14" s="7"/>
      <c r="DGG14" s="7"/>
      <c r="DGH14" s="7"/>
      <c r="DGI14" s="7"/>
      <c r="DGJ14" s="7"/>
      <c r="DGK14" s="7"/>
      <c r="DGL14" s="7"/>
      <c r="DGM14" s="7"/>
      <c r="DGN14" s="7"/>
      <c r="DGO14" s="7"/>
      <c r="DGP14" s="7"/>
      <c r="DGQ14" s="7"/>
      <c r="DGR14" s="7"/>
      <c r="DGS14" s="7"/>
      <c r="DGT14" s="7"/>
      <c r="DGU14" s="7"/>
      <c r="DGV14" s="7"/>
      <c r="DGW14" s="7"/>
      <c r="DGX14" s="7"/>
      <c r="DGY14" s="7"/>
      <c r="DGZ14" s="7"/>
      <c r="DHA14" s="7"/>
      <c r="DHB14" s="7"/>
      <c r="DHC14" s="7"/>
      <c r="DHD14" s="7"/>
      <c r="DHE14" s="7"/>
      <c r="DHF14" s="7"/>
      <c r="DHG14" s="7"/>
      <c r="DHH14" s="7"/>
      <c r="DHI14" s="7"/>
      <c r="DHJ14" s="7"/>
      <c r="DHK14" s="7"/>
      <c r="DHL14" s="7"/>
      <c r="DHM14" s="7"/>
      <c r="DHN14" s="7"/>
      <c r="DHO14" s="7"/>
      <c r="DHP14" s="7"/>
      <c r="DHQ14" s="7"/>
      <c r="DHR14" s="7"/>
      <c r="DHS14" s="7"/>
      <c r="DHT14" s="7"/>
      <c r="DHU14" s="7"/>
      <c r="DHV14" s="7"/>
      <c r="DHW14" s="7"/>
      <c r="DHX14" s="7"/>
      <c r="DHY14" s="7"/>
      <c r="DHZ14" s="7"/>
      <c r="DIA14" s="7"/>
      <c r="DIB14" s="7"/>
      <c r="DIC14" s="7"/>
      <c r="DID14" s="7"/>
      <c r="DIE14" s="7"/>
      <c r="DIF14" s="7"/>
      <c r="DIG14" s="7"/>
      <c r="DIH14" s="7"/>
      <c r="DII14" s="7"/>
      <c r="DIJ14" s="7"/>
      <c r="DIK14" s="7"/>
      <c r="DIL14" s="7"/>
      <c r="DIM14" s="7"/>
      <c r="DIN14" s="7"/>
      <c r="DIO14" s="7"/>
      <c r="DIP14" s="7"/>
      <c r="DIQ14" s="7"/>
      <c r="DIR14" s="7"/>
      <c r="DIS14" s="7"/>
      <c r="DIT14" s="7"/>
      <c r="DIU14" s="7"/>
      <c r="DIV14" s="7"/>
      <c r="DIW14" s="7"/>
      <c r="DIX14" s="7"/>
      <c r="DIY14" s="7"/>
      <c r="DIZ14" s="7"/>
      <c r="DJA14" s="7"/>
      <c r="DJB14" s="7"/>
      <c r="DJC14" s="7"/>
      <c r="DJD14" s="7"/>
      <c r="DJE14" s="7"/>
      <c r="DJF14" s="7"/>
      <c r="DJG14" s="7"/>
      <c r="DJH14" s="7"/>
      <c r="DJI14" s="7"/>
      <c r="DJJ14" s="7"/>
      <c r="DJK14" s="7"/>
      <c r="DJL14" s="7"/>
      <c r="DJM14" s="7"/>
      <c r="DJN14" s="7"/>
      <c r="DJO14" s="7"/>
      <c r="DJP14" s="7"/>
      <c r="DJQ14" s="7"/>
      <c r="DJR14" s="7"/>
      <c r="DJS14" s="7"/>
      <c r="DJT14" s="7"/>
      <c r="DJU14" s="7"/>
      <c r="DJV14" s="7"/>
      <c r="DJW14" s="7"/>
      <c r="DJX14" s="7"/>
      <c r="DJY14" s="7"/>
      <c r="DJZ14" s="7"/>
      <c r="DKA14" s="7"/>
      <c r="DKB14" s="7"/>
      <c r="DKC14" s="7"/>
      <c r="DKD14" s="7"/>
      <c r="DKE14" s="7"/>
      <c r="DKF14" s="7"/>
      <c r="DKG14" s="7"/>
      <c r="DKH14" s="7"/>
      <c r="DKI14" s="7"/>
      <c r="DKJ14" s="7"/>
      <c r="DKK14" s="7"/>
      <c r="DKL14" s="7"/>
      <c r="DKM14" s="7"/>
      <c r="DKN14" s="7"/>
      <c r="DKO14" s="7"/>
      <c r="DKP14" s="7"/>
      <c r="DKQ14" s="7"/>
      <c r="DKR14" s="7"/>
      <c r="DKS14" s="7"/>
      <c r="DKT14" s="7"/>
      <c r="DKU14" s="7"/>
      <c r="DKV14" s="7"/>
      <c r="DKW14" s="7"/>
      <c r="DKX14" s="7"/>
      <c r="DKY14" s="7"/>
      <c r="DKZ14" s="7"/>
      <c r="DLA14" s="7"/>
      <c r="DLB14" s="7"/>
      <c r="DLC14" s="7"/>
      <c r="DLD14" s="7"/>
      <c r="DLE14" s="7"/>
      <c r="DLF14" s="7"/>
      <c r="DLG14" s="7"/>
      <c r="DLH14" s="7"/>
      <c r="DLI14" s="7"/>
      <c r="DLJ14" s="7"/>
      <c r="DLK14" s="7"/>
      <c r="DLL14" s="7"/>
      <c r="DLM14" s="7"/>
      <c r="DLN14" s="7"/>
      <c r="DLO14" s="7"/>
      <c r="DLP14" s="7"/>
      <c r="DLQ14" s="7"/>
      <c r="DLR14" s="7"/>
      <c r="DLS14" s="7"/>
      <c r="DLT14" s="7"/>
      <c r="DLU14" s="7"/>
      <c r="DLV14" s="7"/>
      <c r="DLW14" s="7"/>
      <c r="DLX14" s="7"/>
      <c r="DLY14" s="7"/>
      <c r="DLZ14" s="7"/>
      <c r="DMA14" s="7"/>
      <c r="DMB14" s="7"/>
      <c r="DMC14" s="7"/>
      <c r="DMD14" s="7"/>
      <c r="DME14" s="7"/>
      <c r="DMF14" s="7"/>
      <c r="DMG14" s="7"/>
      <c r="DMH14" s="7"/>
      <c r="DMI14" s="7"/>
      <c r="DMJ14" s="7"/>
      <c r="DMK14" s="7"/>
      <c r="DML14" s="7"/>
      <c r="DMM14" s="7"/>
      <c r="DMN14" s="7"/>
      <c r="DMO14" s="7"/>
      <c r="DMP14" s="7"/>
      <c r="DMQ14" s="7"/>
      <c r="DMR14" s="7"/>
      <c r="DMS14" s="7"/>
      <c r="DMT14" s="7"/>
      <c r="DMU14" s="7"/>
      <c r="DMV14" s="7"/>
      <c r="DMW14" s="7"/>
      <c r="DMX14" s="7"/>
      <c r="DMY14" s="7"/>
      <c r="DMZ14" s="7"/>
      <c r="DNA14" s="7"/>
      <c r="DNB14" s="7"/>
      <c r="DNC14" s="7"/>
      <c r="DND14" s="7"/>
      <c r="DNE14" s="7"/>
      <c r="DNF14" s="7"/>
      <c r="DNG14" s="7"/>
      <c r="DNH14" s="7"/>
      <c r="DNI14" s="7"/>
      <c r="DNJ14" s="7"/>
      <c r="DNK14" s="7"/>
      <c r="DNL14" s="7"/>
      <c r="DNM14" s="7"/>
      <c r="DNN14" s="7"/>
      <c r="DNO14" s="7"/>
      <c r="DNP14" s="7"/>
      <c r="DNQ14" s="7"/>
      <c r="DNR14" s="7"/>
      <c r="DNS14" s="7"/>
      <c r="DNT14" s="7"/>
      <c r="DNU14" s="7"/>
      <c r="DNV14" s="7"/>
      <c r="DNW14" s="7"/>
      <c r="DNX14" s="7"/>
      <c r="DNY14" s="7"/>
      <c r="DNZ14" s="7"/>
      <c r="DOA14" s="7"/>
      <c r="DOB14" s="7"/>
      <c r="DOC14" s="7"/>
      <c r="DOD14" s="7"/>
      <c r="DOE14" s="7"/>
      <c r="DOF14" s="7"/>
      <c r="DOG14" s="7"/>
      <c r="DOH14" s="7"/>
      <c r="DOI14" s="7"/>
      <c r="DOJ14" s="7"/>
      <c r="DOK14" s="7"/>
      <c r="DOL14" s="7"/>
      <c r="DOM14" s="7"/>
      <c r="DON14" s="7"/>
      <c r="DOO14" s="7"/>
      <c r="DOP14" s="7"/>
      <c r="DOQ14" s="7"/>
      <c r="DOR14" s="7"/>
      <c r="DOS14" s="7"/>
      <c r="DOT14" s="7"/>
      <c r="DOU14" s="7"/>
      <c r="DOV14" s="7"/>
      <c r="DOW14" s="7"/>
      <c r="DOX14" s="7"/>
      <c r="DOY14" s="7"/>
      <c r="DOZ14" s="7"/>
      <c r="DPA14" s="7"/>
      <c r="DPB14" s="7"/>
      <c r="DPC14" s="7"/>
      <c r="DPD14" s="7"/>
      <c r="DPE14" s="7"/>
      <c r="DPF14" s="7"/>
      <c r="DPG14" s="7"/>
      <c r="DPH14" s="7"/>
      <c r="DPI14" s="7"/>
      <c r="DPJ14" s="7"/>
      <c r="DPK14" s="7"/>
      <c r="DPL14" s="7"/>
      <c r="DPM14" s="7"/>
      <c r="DPN14" s="7"/>
      <c r="DPO14" s="7"/>
      <c r="DPP14" s="7"/>
      <c r="DPQ14" s="7"/>
      <c r="DPR14" s="7"/>
      <c r="DPS14" s="7"/>
      <c r="DPT14" s="7"/>
      <c r="DPU14" s="7"/>
      <c r="DPV14" s="7"/>
      <c r="DPW14" s="7"/>
      <c r="DPX14" s="7"/>
      <c r="DPY14" s="7"/>
      <c r="DPZ14" s="7"/>
      <c r="DQA14" s="7"/>
      <c r="DQB14" s="7"/>
      <c r="DQC14" s="7"/>
      <c r="DQD14" s="7"/>
      <c r="DQE14" s="7"/>
      <c r="DQF14" s="7"/>
      <c r="DQG14" s="7"/>
      <c r="DQH14" s="7"/>
      <c r="DQI14" s="7"/>
      <c r="DQJ14" s="7"/>
      <c r="DQK14" s="7"/>
      <c r="DQL14" s="7"/>
      <c r="DQM14" s="7"/>
      <c r="DQN14" s="7"/>
      <c r="DQO14" s="7"/>
      <c r="DQP14" s="7"/>
      <c r="DQQ14" s="7"/>
      <c r="DQR14" s="7"/>
      <c r="DQS14" s="7"/>
      <c r="DQT14" s="7"/>
      <c r="DQU14" s="7"/>
      <c r="DQV14" s="7"/>
      <c r="DQW14" s="7"/>
      <c r="DQX14" s="7"/>
      <c r="DQY14" s="7"/>
      <c r="DQZ14" s="7"/>
      <c r="DRA14" s="7"/>
      <c r="DRB14" s="7"/>
      <c r="DRC14" s="7"/>
      <c r="DRD14" s="7"/>
      <c r="DRE14" s="7"/>
      <c r="DRF14" s="7"/>
      <c r="DRG14" s="7"/>
      <c r="DRH14" s="7"/>
      <c r="DRI14" s="7"/>
      <c r="DRJ14" s="7"/>
      <c r="DRK14" s="7"/>
      <c r="DRL14" s="7"/>
      <c r="DRM14" s="7"/>
      <c r="DRN14" s="7"/>
      <c r="DRO14" s="7"/>
      <c r="DRP14" s="7"/>
      <c r="DRQ14" s="7"/>
      <c r="DRR14" s="7"/>
      <c r="DRS14" s="7"/>
      <c r="DRT14" s="7"/>
      <c r="DRU14" s="7"/>
      <c r="DRV14" s="7"/>
      <c r="DRW14" s="7"/>
      <c r="DRX14" s="7"/>
      <c r="DRY14" s="7"/>
      <c r="DRZ14" s="7"/>
      <c r="DSA14" s="7"/>
      <c r="DSB14" s="7"/>
      <c r="DSC14" s="7"/>
      <c r="DSD14" s="7"/>
      <c r="DSE14" s="7"/>
      <c r="DSF14" s="7"/>
      <c r="DSG14" s="7"/>
      <c r="DSH14" s="7"/>
      <c r="DSI14" s="7"/>
      <c r="DSJ14" s="7"/>
      <c r="DSK14" s="7"/>
      <c r="DSL14" s="7"/>
      <c r="DSM14" s="7"/>
      <c r="DSN14" s="7"/>
      <c r="DSO14" s="7"/>
      <c r="DSP14" s="7"/>
      <c r="DSQ14" s="7"/>
      <c r="DSR14" s="7"/>
      <c r="DSS14" s="7"/>
      <c r="DST14" s="7"/>
      <c r="DSU14" s="7"/>
      <c r="DSV14" s="7"/>
      <c r="DSW14" s="7"/>
      <c r="DSX14" s="7"/>
      <c r="DSY14" s="7"/>
      <c r="DSZ14" s="7"/>
      <c r="DTA14" s="7"/>
      <c r="DTB14" s="7"/>
      <c r="DTC14" s="7"/>
      <c r="DTD14" s="7"/>
      <c r="DTE14" s="7"/>
      <c r="DTF14" s="7"/>
      <c r="DTG14" s="7"/>
      <c r="DTH14" s="7"/>
      <c r="DTI14" s="7"/>
      <c r="DTJ14" s="7"/>
      <c r="DTK14" s="7"/>
      <c r="DTL14" s="7"/>
      <c r="DTM14" s="7"/>
      <c r="DTN14" s="7"/>
      <c r="DTO14" s="7"/>
      <c r="DTP14" s="7"/>
      <c r="DTQ14" s="7"/>
      <c r="DTR14" s="7"/>
      <c r="DTS14" s="7"/>
      <c r="DTT14" s="7"/>
      <c r="DTU14" s="7"/>
      <c r="DTV14" s="7"/>
      <c r="DTW14" s="7"/>
      <c r="DTX14" s="7"/>
      <c r="DTY14" s="7"/>
      <c r="DTZ14" s="7"/>
      <c r="DUA14" s="7"/>
      <c r="DUB14" s="7"/>
      <c r="DUC14" s="7"/>
      <c r="DUD14" s="7"/>
      <c r="DUE14" s="7"/>
      <c r="DUF14" s="7"/>
      <c r="DUG14" s="7"/>
      <c r="DUH14" s="7"/>
      <c r="DUI14" s="7"/>
      <c r="DUJ14" s="7"/>
      <c r="DUK14" s="7"/>
      <c r="DUL14" s="7"/>
      <c r="DUM14" s="7"/>
      <c r="DUN14" s="7"/>
      <c r="DUO14" s="7"/>
      <c r="DUP14" s="7"/>
      <c r="DUQ14" s="7"/>
      <c r="DUR14" s="7"/>
      <c r="DUS14" s="7"/>
      <c r="DUT14" s="7"/>
      <c r="DUU14" s="7"/>
      <c r="DUV14" s="7"/>
      <c r="DUW14" s="7"/>
      <c r="DUX14" s="7"/>
      <c r="DUY14" s="7"/>
      <c r="DUZ14" s="7"/>
      <c r="DVA14" s="7"/>
      <c r="DVB14" s="7"/>
      <c r="DVC14" s="7"/>
      <c r="DVD14" s="7"/>
      <c r="DVE14" s="7"/>
      <c r="DVF14" s="7"/>
      <c r="DVG14" s="7"/>
      <c r="DVH14" s="7"/>
      <c r="DVI14" s="7"/>
      <c r="DVJ14" s="7"/>
      <c r="DVK14" s="7"/>
      <c r="DVL14" s="7"/>
      <c r="DVM14" s="7"/>
      <c r="DVN14" s="7"/>
      <c r="DVO14" s="7"/>
      <c r="DVP14" s="7"/>
      <c r="DVQ14" s="7"/>
      <c r="DVR14" s="7"/>
      <c r="DVS14" s="7"/>
      <c r="DVT14" s="7"/>
      <c r="DVU14" s="7"/>
      <c r="DVV14" s="7"/>
      <c r="DVW14" s="7"/>
      <c r="DVX14" s="7"/>
      <c r="DVY14" s="7"/>
      <c r="DVZ14" s="7"/>
      <c r="DWA14" s="7"/>
      <c r="DWB14" s="7"/>
      <c r="DWC14" s="7"/>
      <c r="DWD14" s="7"/>
      <c r="DWE14" s="7"/>
      <c r="DWF14" s="7"/>
      <c r="DWG14" s="7"/>
      <c r="DWH14" s="7"/>
      <c r="DWI14" s="7"/>
      <c r="DWJ14" s="7"/>
      <c r="DWK14" s="7"/>
      <c r="DWL14" s="7"/>
      <c r="DWM14" s="7"/>
      <c r="DWN14" s="7"/>
      <c r="DWO14" s="7"/>
      <c r="DWP14" s="7"/>
      <c r="DWQ14" s="7"/>
      <c r="DWR14" s="7"/>
      <c r="DWS14" s="7"/>
      <c r="DWT14" s="7"/>
      <c r="DWU14" s="7"/>
      <c r="DWV14" s="7"/>
      <c r="DWW14" s="7"/>
      <c r="DWX14" s="7"/>
      <c r="DWY14" s="7"/>
      <c r="DWZ14" s="7"/>
      <c r="DXA14" s="7"/>
      <c r="DXB14" s="7"/>
      <c r="DXC14" s="7"/>
      <c r="DXD14" s="7"/>
      <c r="DXE14" s="7"/>
      <c r="DXF14" s="7"/>
      <c r="DXG14" s="7"/>
      <c r="DXH14" s="7"/>
      <c r="DXI14" s="7"/>
      <c r="DXJ14" s="7"/>
      <c r="DXK14" s="7"/>
      <c r="DXL14" s="7"/>
      <c r="DXM14" s="7"/>
      <c r="DXN14" s="7"/>
      <c r="DXO14" s="7"/>
      <c r="DXP14" s="7"/>
      <c r="DXQ14" s="7"/>
      <c r="DXR14" s="7"/>
      <c r="DXS14" s="7"/>
      <c r="DXT14" s="7"/>
      <c r="DXU14" s="7"/>
      <c r="DXV14" s="7"/>
      <c r="DXW14" s="7"/>
      <c r="DXX14" s="7"/>
      <c r="DXY14" s="7"/>
      <c r="DXZ14" s="7"/>
      <c r="DYA14" s="7"/>
      <c r="DYB14" s="7"/>
      <c r="DYC14" s="7"/>
      <c r="DYD14" s="7"/>
      <c r="DYE14" s="7"/>
      <c r="DYF14" s="7"/>
      <c r="DYG14" s="7"/>
      <c r="DYH14" s="7"/>
      <c r="DYI14" s="7"/>
      <c r="DYJ14" s="7"/>
      <c r="DYK14" s="7"/>
      <c r="DYL14" s="7"/>
      <c r="DYM14" s="7"/>
      <c r="DYN14" s="7"/>
      <c r="DYO14" s="7"/>
      <c r="DYP14" s="7"/>
      <c r="DYQ14" s="7"/>
      <c r="DYR14" s="7"/>
      <c r="DYS14" s="7"/>
      <c r="DYT14" s="7"/>
      <c r="DYU14" s="7"/>
      <c r="DYV14" s="7"/>
      <c r="DYW14" s="7"/>
      <c r="DYX14" s="7"/>
      <c r="DYY14" s="7"/>
      <c r="DYZ14" s="7"/>
      <c r="DZA14" s="7"/>
      <c r="DZB14" s="7"/>
      <c r="DZC14" s="7"/>
      <c r="DZD14" s="7"/>
      <c r="DZE14" s="7"/>
      <c r="DZF14" s="7"/>
      <c r="DZG14" s="7"/>
      <c r="DZH14" s="7"/>
      <c r="DZI14" s="7"/>
      <c r="DZJ14" s="7"/>
      <c r="DZK14" s="7"/>
      <c r="DZL14" s="7"/>
      <c r="DZM14" s="7"/>
      <c r="DZN14" s="7"/>
      <c r="DZO14" s="7"/>
      <c r="DZP14" s="7"/>
      <c r="DZQ14" s="7"/>
      <c r="DZR14" s="7"/>
      <c r="DZS14" s="7"/>
      <c r="DZT14" s="7"/>
      <c r="DZU14" s="7"/>
      <c r="DZV14" s="7"/>
      <c r="DZW14" s="7"/>
      <c r="DZX14" s="7"/>
      <c r="DZY14" s="7"/>
      <c r="DZZ14" s="7"/>
      <c r="EAA14" s="7"/>
      <c r="EAB14" s="7"/>
      <c r="EAC14" s="7"/>
      <c r="EAD14" s="7"/>
      <c r="EAE14" s="7"/>
      <c r="EAF14" s="7"/>
      <c r="EAG14" s="7"/>
      <c r="EAH14" s="7"/>
      <c r="EAI14" s="7"/>
      <c r="EAJ14" s="7"/>
      <c r="EAK14" s="7"/>
      <c r="EAL14" s="7"/>
      <c r="EAM14" s="7"/>
      <c r="EAN14" s="7"/>
      <c r="EAO14" s="7"/>
      <c r="EAP14" s="7"/>
      <c r="EAQ14" s="7"/>
      <c r="EAR14" s="7"/>
      <c r="EAS14" s="7"/>
      <c r="EAT14" s="7"/>
      <c r="EAU14" s="7"/>
      <c r="EAV14" s="7"/>
      <c r="EAW14" s="7"/>
      <c r="EAX14" s="7"/>
      <c r="EAY14" s="7"/>
      <c r="EAZ14" s="7"/>
      <c r="EBA14" s="7"/>
      <c r="EBB14" s="7"/>
      <c r="EBC14" s="7"/>
      <c r="EBD14" s="7"/>
      <c r="EBE14" s="7"/>
      <c r="EBF14" s="7"/>
      <c r="EBG14" s="7"/>
      <c r="EBH14" s="7"/>
      <c r="EBI14" s="7"/>
      <c r="EBJ14" s="7"/>
      <c r="EBK14" s="7"/>
      <c r="EBL14" s="7"/>
      <c r="EBM14" s="7"/>
      <c r="EBN14" s="7"/>
      <c r="EBO14" s="7"/>
      <c r="EBP14" s="7"/>
      <c r="EBQ14" s="7"/>
      <c r="EBR14" s="7"/>
      <c r="EBS14" s="7"/>
      <c r="EBT14" s="7"/>
      <c r="EBU14" s="7"/>
      <c r="EBV14" s="7"/>
      <c r="EBW14" s="7"/>
      <c r="EBX14" s="7"/>
      <c r="EBY14" s="7"/>
      <c r="EBZ14" s="7"/>
      <c r="ECA14" s="7"/>
      <c r="ECB14" s="7"/>
      <c r="ECC14" s="7"/>
      <c r="ECD14" s="7"/>
      <c r="ECE14" s="7"/>
      <c r="ECF14" s="7"/>
      <c r="ECG14" s="7"/>
      <c r="ECH14" s="7"/>
      <c r="ECI14" s="7"/>
      <c r="ECJ14" s="7"/>
      <c r="ECK14" s="7"/>
      <c r="ECL14" s="7"/>
      <c r="ECM14" s="7"/>
      <c r="ECN14" s="7"/>
      <c r="ECO14" s="7"/>
      <c r="ECP14" s="7"/>
      <c r="ECQ14" s="7"/>
      <c r="ECR14" s="7"/>
      <c r="ECS14" s="7"/>
      <c r="ECT14" s="7"/>
      <c r="ECU14" s="7"/>
      <c r="ECV14" s="7"/>
      <c r="ECW14" s="7"/>
      <c r="ECX14" s="7"/>
      <c r="ECY14" s="7"/>
      <c r="ECZ14" s="7"/>
      <c r="EDA14" s="7"/>
      <c r="EDB14" s="7"/>
      <c r="EDC14" s="7"/>
      <c r="EDD14" s="7"/>
      <c r="EDE14" s="7"/>
      <c r="EDF14" s="7"/>
      <c r="EDG14" s="7"/>
      <c r="EDH14" s="7"/>
      <c r="EDI14" s="7"/>
      <c r="EDJ14" s="7"/>
      <c r="EDK14" s="7"/>
      <c r="EDL14" s="7"/>
      <c r="EDM14" s="7"/>
      <c r="EDN14" s="7"/>
      <c r="EDO14" s="7"/>
      <c r="EDP14" s="7"/>
      <c r="EDQ14" s="7"/>
      <c r="EDR14" s="7"/>
      <c r="EDS14" s="7"/>
      <c r="EDT14" s="7"/>
      <c r="EDU14" s="7"/>
      <c r="EDV14" s="7"/>
      <c r="EDW14" s="7"/>
      <c r="EDX14" s="7"/>
      <c r="EDY14" s="7"/>
      <c r="EDZ14" s="7"/>
      <c r="EEA14" s="7"/>
      <c r="EEB14" s="7"/>
      <c r="EEC14" s="7"/>
      <c r="EED14" s="7"/>
      <c r="EEE14" s="7"/>
      <c r="EEF14" s="7"/>
      <c r="EEG14" s="7"/>
      <c r="EEH14" s="7"/>
      <c r="EEI14" s="7"/>
      <c r="EEJ14" s="7"/>
      <c r="EEK14" s="7"/>
      <c r="EEL14" s="7"/>
      <c r="EEM14" s="7"/>
      <c r="EEN14" s="7"/>
      <c r="EEO14" s="7"/>
      <c r="EEP14" s="7"/>
      <c r="EEQ14" s="7"/>
      <c r="EER14" s="7"/>
      <c r="EES14" s="7"/>
      <c r="EET14" s="7"/>
      <c r="EEU14" s="7"/>
      <c r="EEV14" s="7"/>
      <c r="EEW14" s="7"/>
      <c r="EEX14" s="7"/>
      <c r="EEY14" s="7"/>
      <c r="EEZ14" s="7"/>
      <c r="EFA14" s="7"/>
      <c r="EFB14" s="7"/>
      <c r="EFC14" s="7"/>
      <c r="EFD14" s="7"/>
      <c r="EFE14" s="7"/>
      <c r="EFF14" s="7"/>
      <c r="EFG14" s="7"/>
      <c r="EFH14" s="7"/>
      <c r="EFI14" s="7"/>
      <c r="EFJ14" s="7"/>
      <c r="EFK14" s="7"/>
      <c r="EFL14" s="7"/>
      <c r="EFM14" s="7"/>
      <c r="EFN14" s="7"/>
      <c r="EFO14" s="7"/>
      <c r="EFP14" s="7"/>
      <c r="EFQ14" s="7"/>
      <c r="EFR14" s="7"/>
      <c r="EFS14" s="7"/>
      <c r="EFT14" s="7"/>
      <c r="EFU14" s="7"/>
      <c r="EFV14" s="7"/>
      <c r="EFW14" s="7"/>
      <c r="EFX14" s="7"/>
      <c r="EFY14" s="7"/>
      <c r="EFZ14" s="7"/>
      <c r="EGA14" s="7"/>
      <c r="EGB14" s="7"/>
      <c r="EGC14" s="7"/>
      <c r="EGD14" s="7"/>
      <c r="EGE14" s="7"/>
      <c r="EGF14" s="7"/>
      <c r="EGG14" s="7"/>
      <c r="EGH14" s="7"/>
      <c r="EGI14" s="7"/>
      <c r="EGJ14" s="7"/>
      <c r="EGK14" s="7"/>
      <c r="EGL14" s="7"/>
      <c r="EGM14" s="7"/>
      <c r="EGN14" s="7"/>
      <c r="EGO14" s="7"/>
      <c r="EGP14" s="7"/>
      <c r="EGQ14" s="7"/>
      <c r="EGR14" s="7"/>
      <c r="EGS14" s="7"/>
      <c r="EGT14" s="7"/>
      <c r="EGU14" s="7"/>
      <c r="EGV14" s="7"/>
      <c r="EGW14" s="7"/>
      <c r="EGX14" s="7"/>
      <c r="EGY14" s="7"/>
      <c r="EGZ14" s="7"/>
      <c r="EHA14" s="7"/>
      <c r="EHB14" s="7"/>
      <c r="EHC14" s="7"/>
      <c r="EHD14" s="7"/>
      <c r="EHE14" s="7"/>
      <c r="EHF14" s="7"/>
      <c r="EHG14" s="7"/>
      <c r="EHH14" s="7"/>
      <c r="EHI14" s="7"/>
      <c r="EHJ14" s="7"/>
      <c r="EHK14" s="7"/>
      <c r="EHL14" s="7"/>
      <c r="EHM14" s="7"/>
      <c r="EHN14" s="7"/>
      <c r="EHO14" s="7"/>
      <c r="EHP14" s="7"/>
      <c r="EHQ14" s="7"/>
      <c r="EHR14" s="7"/>
      <c r="EHS14" s="7"/>
      <c r="EHT14" s="7"/>
      <c r="EHU14" s="7"/>
      <c r="EHV14" s="7"/>
      <c r="EHW14" s="7"/>
      <c r="EHX14" s="7"/>
      <c r="EHY14" s="7"/>
      <c r="EHZ14" s="7"/>
      <c r="EIA14" s="7"/>
      <c r="EIB14" s="7"/>
      <c r="EIC14" s="7"/>
      <c r="EID14" s="7"/>
      <c r="EIE14" s="7"/>
      <c r="EIF14" s="7"/>
      <c r="EIG14" s="7"/>
      <c r="EIH14" s="7"/>
      <c r="EII14" s="7"/>
      <c r="EIJ14" s="7"/>
      <c r="EIK14" s="7"/>
      <c r="EIL14" s="7"/>
      <c r="EIM14" s="7"/>
      <c r="EIN14" s="7"/>
      <c r="EIO14" s="7"/>
      <c r="EIP14" s="7"/>
      <c r="EIQ14" s="7"/>
      <c r="EIR14" s="7"/>
      <c r="EIS14" s="7"/>
      <c r="EIT14" s="7"/>
      <c r="EIU14" s="7"/>
      <c r="EIV14" s="7"/>
      <c r="EIW14" s="7"/>
      <c r="EIX14" s="7"/>
      <c r="EIY14" s="7"/>
      <c r="EIZ14" s="7"/>
      <c r="EJA14" s="7"/>
      <c r="EJB14" s="7"/>
      <c r="EJC14" s="7"/>
      <c r="EJD14" s="7"/>
      <c r="EJE14" s="7"/>
      <c r="EJF14" s="7"/>
      <c r="EJG14" s="7"/>
      <c r="EJH14" s="7"/>
      <c r="EJI14" s="7"/>
      <c r="EJJ14" s="7"/>
      <c r="EJK14" s="7"/>
      <c r="EJL14" s="7"/>
      <c r="EJM14" s="7"/>
      <c r="EJN14" s="7"/>
      <c r="EJO14" s="7"/>
      <c r="EJP14" s="7"/>
      <c r="EJQ14" s="7"/>
      <c r="EJR14" s="7"/>
      <c r="EJS14" s="7"/>
      <c r="EJT14" s="7"/>
      <c r="EJU14" s="7"/>
      <c r="EJV14" s="7"/>
      <c r="EJW14" s="7"/>
      <c r="EJX14" s="7"/>
      <c r="EJY14" s="7"/>
      <c r="EJZ14" s="7"/>
      <c r="EKA14" s="7"/>
      <c r="EKB14" s="7"/>
      <c r="EKC14" s="7"/>
      <c r="EKD14" s="7"/>
      <c r="EKE14" s="7"/>
      <c r="EKF14" s="7"/>
      <c r="EKG14" s="7"/>
      <c r="EKH14" s="7"/>
      <c r="EKI14" s="7"/>
      <c r="EKJ14" s="7"/>
      <c r="EKK14" s="7"/>
      <c r="EKL14" s="7"/>
      <c r="EKM14" s="7"/>
      <c r="EKN14" s="7"/>
      <c r="EKO14" s="7"/>
      <c r="EKP14" s="7"/>
      <c r="EKQ14" s="7"/>
      <c r="EKR14" s="7"/>
      <c r="EKS14" s="7"/>
      <c r="EKT14" s="7"/>
      <c r="EKU14" s="7"/>
      <c r="EKV14" s="7"/>
      <c r="EKW14" s="7"/>
      <c r="EKX14" s="7"/>
      <c r="EKY14" s="7"/>
      <c r="EKZ14" s="7"/>
      <c r="ELA14" s="7"/>
      <c r="ELB14" s="7"/>
      <c r="ELC14" s="7"/>
      <c r="ELD14" s="7"/>
      <c r="ELE14" s="7"/>
      <c r="ELF14" s="7"/>
      <c r="ELG14" s="7"/>
      <c r="ELH14" s="7"/>
      <c r="ELI14" s="7"/>
      <c r="ELJ14" s="7"/>
      <c r="ELK14" s="7"/>
      <c r="ELL14" s="7"/>
      <c r="ELM14" s="7"/>
      <c r="ELN14" s="7"/>
      <c r="ELO14" s="7"/>
      <c r="ELP14" s="7"/>
      <c r="ELQ14" s="7"/>
      <c r="ELR14" s="7"/>
      <c r="ELS14" s="7"/>
      <c r="ELT14" s="7"/>
      <c r="ELU14" s="7"/>
      <c r="ELV14" s="7"/>
      <c r="ELW14" s="7"/>
      <c r="ELX14" s="7"/>
      <c r="ELY14" s="7"/>
      <c r="ELZ14" s="7"/>
      <c r="EMA14" s="7"/>
      <c r="EMB14" s="7"/>
      <c r="EMC14" s="7"/>
      <c r="EMD14" s="7"/>
      <c r="EME14" s="7"/>
      <c r="EMF14" s="7"/>
      <c r="EMG14" s="7"/>
      <c r="EMH14" s="7"/>
      <c r="EMI14" s="7"/>
      <c r="EMJ14" s="7"/>
      <c r="EMK14" s="7"/>
      <c r="EML14" s="7"/>
      <c r="EMM14" s="7"/>
      <c r="EMN14" s="7"/>
      <c r="EMO14" s="7"/>
      <c r="EMP14" s="7"/>
      <c r="EMQ14" s="7"/>
      <c r="EMR14" s="7"/>
      <c r="EMS14" s="7"/>
      <c r="EMT14" s="7"/>
      <c r="EMU14" s="7"/>
      <c r="EMV14" s="7"/>
      <c r="EMW14" s="7"/>
      <c r="EMX14" s="7"/>
      <c r="EMY14" s="7"/>
      <c r="EMZ14" s="7"/>
      <c r="ENA14" s="7"/>
      <c r="ENB14" s="7"/>
      <c r="ENC14" s="7"/>
      <c r="END14" s="7"/>
      <c r="ENE14" s="7"/>
      <c r="ENF14" s="7"/>
      <c r="ENG14" s="7"/>
      <c r="ENH14" s="7"/>
      <c r="ENI14" s="7"/>
      <c r="ENJ14" s="7"/>
      <c r="ENK14" s="7"/>
      <c r="ENL14" s="7"/>
      <c r="ENM14" s="7"/>
      <c r="ENN14" s="7"/>
      <c r="ENO14" s="7"/>
      <c r="ENP14" s="7"/>
      <c r="ENQ14" s="7"/>
      <c r="ENR14" s="7"/>
      <c r="ENS14" s="7"/>
      <c r="ENT14" s="7"/>
      <c r="ENU14" s="7"/>
      <c r="ENV14" s="7"/>
      <c r="ENW14" s="7"/>
      <c r="ENX14" s="7"/>
      <c r="ENY14" s="7"/>
      <c r="ENZ14" s="7"/>
      <c r="EOA14" s="7"/>
      <c r="EOB14" s="7"/>
      <c r="EOC14" s="7"/>
      <c r="EOD14" s="7"/>
      <c r="EOE14" s="7"/>
      <c r="EOF14" s="7"/>
      <c r="EOG14" s="7"/>
      <c r="EOH14" s="7"/>
      <c r="EOI14" s="7"/>
      <c r="EOJ14" s="7"/>
      <c r="EOK14" s="7"/>
      <c r="EOL14" s="7"/>
      <c r="EOM14" s="7"/>
      <c r="EON14" s="7"/>
      <c r="EOO14" s="7"/>
      <c r="EOP14" s="7"/>
      <c r="EOQ14" s="7"/>
      <c r="EOR14" s="7"/>
      <c r="EOS14" s="7"/>
      <c r="EOT14" s="7"/>
      <c r="EOU14" s="7"/>
      <c r="EOV14" s="7"/>
      <c r="EOW14" s="7"/>
      <c r="EOX14" s="7"/>
      <c r="EOY14" s="7"/>
      <c r="EOZ14" s="7"/>
      <c r="EPA14" s="7"/>
      <c r="EPB14" s="7"/>
      <c r="EPC14" s="7"/>
      <c r="EPD14" s="7"/>
      <c r="EPE14" s="7"/>
      <c r="EPF14" s="7"/>
      <c r="EPG14" s="7"/>
      <c r="EPH14" s="7"/>
      <c r="EPI14" s="7"/>
      <c r="EPJ14" s="7"/>
      <c r="EPK14" s="7"/>
      <c r="EPL14" s="7"/>
      <c r="EPM14" s="7"/>
      <c r="EPN14" s="7"/>
      <c r="EPO14" s="7"/>
      <c r="EPP14" s="7"/>
      <c r="EPQ14" s="7"/>
      <c r="EPR14" s="7"/>
      <c r="EPS14" s="7"/>
      <c r="EPT14" s="7"/>
      <c r="EPU14" s="7"/>
      <c r="EPV14" s="7"/>
      <c r="EPW14" s="7"/>
      <c r="EPX14" s="7"/>
      <c r="EPY14" s="7"/>
      <c r="EPZ14" s="7"/>
      <c r="EQA14" s="7"/>
      <c r="EQB14" s="7"/>
      <c r="EQC14" s="7"/>
      <c r="EQD14" s="7"/>
      <c r="EQE14" s="7"/>
      <c r="EQF14" s="7"/>
      <c r="EQG14" s="7"/>
      <c r="EQH14" s="7"/>
      <c r="EQI14" s="7"/>
      <c r="EQJ14" s="7"/>
      <c r="EQK14" s="7"/>
      <c r="EQL14" s="7"/>
      <c r="EQM14" s="7"/>
      <c r="EQN14" s="7"/>
      <c r="EQO14" s="7"/>
      <c r="EQP14" s="7"/>
      <c r="EQQ14" s="7"/>
      <c r="EQR14" s="7"/>
      <c r="EQS14" s="7"/>
      <c r="EQT14" s="7"/>
      <c r="EQU14" s="7"/>
      <c r="EQV14" s="7"/>
      <c r="EQW14" s="7"/>
      <c r="EQX14" s="7"/>
      <c r="EQY14" s="7"/>
      <c r="EQZ14" s="7"/>
      <c r="ERA14" s="7"/>
      <c r="ERB14" s="7"/>
      <c r="ERC14" s="7"/>
      <c r="ERD14" s="7"/>
      <c r="ERE14" s="7"/>
      <c r="ERF14" s="7"/>
      <c r="ERG14" s="7"/>
      <c r="ERH14" s="7"/>
      <c r="ERI14" s="7"/>
      <c r="ERJ14" s="7"/>
      <c r="ERK14" s="7"/>
      <c r="ERL14" s="7"/>
      <c r="ERM14" s="7"/>
      <c r="ERN14" s="7"/>
      <c r="ERO14" s="7"/>
      <c r="ERP14" s="7"/>
      <c r="ERQ14" s="7"/>
      <c r="ERR14" s="7"/>
      <c r="ERS14" s="7"/>
      <c r="ERT14" s="7"/>
      <c r="ERU14" s="7"/>
      <c r="ERV14" s="7"/>
      <c r="ERW14" s="7"/>
      <c r="ERX14" s="7"/>
      <c r="ERY14" s="7"/>
      <c r="ERZ14" s="7"/>
      <c r="ESA14" s="7"/>
      <c r="ESB14" s="7"/>
      <c r="ESC14" s="7"/>
      <c r="ESD14" s="7"/>
      <c r="ESE14" s="7"/>
      <c r="ESF14" s="7"/>
      <c r="ESG14" s="7"/>
      <c r="ESH14" s="7"/>
      <c r="ESI14" s="7"/>
      <c r="ESJ14" s="7"/>
      <c r="ESK14" s="7"/>
      <c r="ESL14" s="7"/>
      <c r="ESM14" s="7"/>
      <c r="ESN14" s="7"/>
      <c r="ESO14" s="7"/>
      <c r="ESP14" s="7"/>
      <c r="ESQ14" s="7"/>
      <c r="ESR14" s="7"/>
      <c r="ESS14" s="7"/>
      <c r="EST14" s="7"/>
      <c r="ESU14" s="7"/>
      <c r="ESV14" s="7"/>
      <c r="ESW14" s="7"/>
      <c r="ESX14" s="7"/>
      <c r="ESY14" s="7"/>
      <c r="ESZ14" s="7"/>
      <c r="ETA14" s="7"/>
      <c r="ETB14" s="7"/>
      <c r="ETC14" s="7"/>
      <c r="ETD14" s="7"/>
      <c r="ETE14" s="7"/>
      <c r="ETF14" s="7"/>
      <c r="ETG14" s="7"/>
      <c r="ETH14" s="7"/>
      <c r="ETI14" s="7"/>
      <c r="ETJ14" s="7"/>
      <c r="ETK14" s="7"/>
      <c r="ETL14" s="7"/>
      <c r="ETM14" s="7"/>
      <c r="ETN14" s="7"/>
      <c r="ETO14" s="7"/>
      <c r="ETP14" s="7"/>
      <c r="ETQ14" s="7"/>
      <c r="ETR14" s="7"/>
      <c r="ETS14" s="7"/>
      <c r="ETT14" s="7"/>
      <c r="ETU14" s="7"/>
      <c r="ETV14" s="7"/>
      <c r="ETW14" s="7"/>
      <c r="ETX14" s="7"/>
      <c r="ETY14" s="7"/>
      <c r="ETZ14" s="7"/>
      <c r="EUA14" s="7"/>
      <c r="EUB14" s="7"/>
      <c r="EUC14" s="7"/>
      <c r="EUD14" s="7"/>
      <c r="EUE14" s="7"/>
      <c r="EUF14" s="7"/>
      <c r="EUG14" s="7"/>
      <c r="EUH14" s="7"/>
      <c r="EUI14" s="7"/>
      <c r="EUJ14" s="7"/>
      <c r="EUK14" s="7"/>
      <c r="EUL14" s="7"/>
      <c r="EUM14" s="7"/>
      <c r="EUN14" s="7"/>
      <c r="EUO14" s="7"/>
      <c r="EUP14" s="7"/>
      <c r="EUQ14" s="7"/>
      <c r="EUR14" s="7"/>
      <c r="EUS14" s="7"/>
      <c r="EUT14" s="7"/>
      <c r="EUU14" s="7"/>
      <c r="EUV14" s="7"/>
      <c r="EUW14" s="7"/>
      <c r="EUX14" s="7"/>
      <c r="EUY14" s="7"/>
      <c r="EUZ14" s="7"/>
      <c r="EVA14" s="7"/>
      <c r="EVB14" s="7"/>
      <c r="EVC14" s="7"/>
      <c r="EVD14" s="7"/>
      <c r="EVE14" s="7"/>
      <c r="EVF14" s="7"/>
      <c r="EVG14" s="7"/>
      <c r="EVH14" s="7"/>
      <c r="EVI14" s="7"/>
      <c r="EVJ14" s="7"/>
      <c r="EVK14" s="7"/>
      <c r="EVL14" s="7"/>
      <c r="EVM14" s="7"/>
      <c r="EVN14" s="7"/>
      <c r="EVO14" s="7"/>
      <c r="EVP14" s="7"/>
      <c r="EVQ14" s="7"/>
      <c r="EVR14" s="7"/>
      <c r="EVS14" s="7"/>
      <c r="EVT14" s="7"/>
      <c r="EVU14" s="7"/>
      <c r="EVV14" s="7"/>
      <c r="EVW14" s="7"/>
      <c r="EVX14" s="7"/>
      <c r="EVY14" s="7"/>
      <c r="EVZ14" s="7"/>
      <c r="EWA14" s="7"/>
      <c r="EWB14" s="7"/>
      <c r="EWC14" s="7"/>
      <c r="EWD14" s="7"/>
      <c r="EWE14" s="7"/>
      <c r="EWF14" s="7"/>
      <c r="EWG14" s="7"/>
      <c r="EWH14" s="7"/>
      <c r="EWI14" s="7"/>
      <c r="EWJ14" s="7"/>
      <c r="EWK14" s="7"/>
      <c r="EWL14" s="7"/>
      <c r="EWM14" s="7"/>
      <c r="EWN14" s="7"/>
      <c r="EWO14" s="7"/>
      <c r="EWP14" s="7"/>
      <c r="EWQ14" s="7"/>
      <c r="EWR14" s="7"/>
      <c r="EWS14" s="7"/>
      <c r="EWT14" s="7"/>
      <c r="EWU14" s="7"/>
      <c r="EWV14" s="7"/>
      <c r="EWW14" s="7"/>
      <c r="EWX14" s="7"/>
      <c r="EWY14" s="7"/>
      <c r="EWZ14" s="7"/>
      <c r="EXA14" s="7"/>
      <c r="EXB14" s="7"/>
      <c r="EXC14" s="7"/>
      <c r="EXD14" s="7"/>
      <c r="EXE14" s="7"/>
      <c r="EXF14" s="7"/>
      <c r="EXG14" s="7"/>
      <c r="EXH14" s="7"/>
      <c r="EXI14" s="7"/>
      <c r="EXJ14" s="7"/>
      <c r="EXK14" s="7"/>
      <c r="EXL14" s="7"/>
      <c r="EXM14" s="7"/>
      <c r="EXN14" s="7"/>
      <c r="EXO14" s="7"/>
      <c r="EXP14" s="7"/>
      <c r="EXQ14" s="7"/>
      <c r="EXR14" s="7"/>
      <c r="EXS14" s="7"/>
      <c r="EXT14" s="7"/>
      <c r="EXU14" s="7"/>
      <c r="EXV14" s="7"/>
      <c r="EXW14" s="7"/>
      <c r="EXX14" s="7"/>
      <c r="EXY14" s="7"/>
      <c r="EXZ14" s="7"/>
      <c r="EYA14" s="7"/>
      <c r="EYB14" s="7"/>
      <c r="EYC14" s="7"/>
      <c r="EYD14" s="7"/>
      <c r="EYE14" s="7"/>
      <c r="EYF14" s="7"/>
      <c r="EYG14" s="7"/>
      <c r="EYH14" s="7"/>
      <c r="EYI14" s="7"/>
      <c r="EYJ14" s="7"/>
      <c r="EYK14" s="7"/>
      <c r="EYL14" s="7"/>
      <c r="EYM14" s="7"/>
      <c r="EYN14" s="7"/>
      <c r="EYO14" s="7"/>
      <c r="EYP14" s="7"/>
      <c r="EYQ14" s="7"/>
      <c r="EYR14" s="7"/>
      <c r="EYS14" s="7"/>
      <c r="EYT14" s="7"/>
      <c r="EYU14" s="7"/>
      <c r="EYV14" s="7"/>
      <c r="EYW14" s="7"/>
      <c r="EYX14" s="7"/>
      <c r="EYY14" s="7"/>
      <c r="EYZ14" s="7"/>
      <c r="EZA14" s="7"/>
      <c r="EZB14" s="7"/>
      <c r="EZC14" s="7"/>
      <c r="EZD14" s="7"/>
      <c r="EZE14" s="7"/>
      <c r="EZF14" s="7"/>
      <c r="EZG14" s="7"/>
      <c r="EZH14" s="7"/>
      <c r="EZI14" s="7"/>
      <c r="EZJ14" s="7"/>
      <c r="EZK14" s="7"/>
      <c r="EZL14" s="7"/>
      <c r="EZM14" s="7"/>
      <c r="EZN14" s="7"/>
      <c r="EZO14" s="7"/>
      <c r="EZP14" s="7"/>
      <c r="EZQ14" s="7"/>
      <c r="EZR14" s="7"/>
      <c r="EZS14" s="7"/>
      <c r="EZT14" s="7"/>
      <c r="EZU14" s="7"/>
      <c r="EZV14" s="7"/>
      <c r="EZW14" s="7"/>
      <c r="EZX14" s="7"/>
      <c r="EZY14" s="7"/>
      <c r="EZZ14" s="7"/>
      <c r="FAA14" s="7"/>
      <c r="FAB14" s="7"/>
      <c r="FAC14" s="7"/>
      <c r="FAD14" s="7"/>
      <c r="FAE14" s="7"/>
      <c r="FAF14" s="7"/>
      <c r="FAG14" s="7"/>
      <c r="FAH14" s="7"/>
      <c r="FAI14" s="7"/>
      <c r="FAJ14" s="7"/>
      <c r="FAK14" s="7"/>
      <c r="FAL14" s="7"/>
      <c r="FAM14" s="7"/>
      <c r="FAN14" s="7"/>
      <c r="FAO14" s="7"/>
      <c r="FAP14" s="7"/>
      <c r="FAQ14" s="7"/>
      <c r="FAR14" s="7"/>
      <c r="FAS14" s="7"/>
      <c r="FAT14" s="7"/>
      <c r="FAU14" s="7"/>
      <c r="FAV14" s="7"/>
      <c r="FAW14" s="7"/>
      <c r="FAX14" s="7"/>
      <c r="FAY14" s="7"/>
      <c r="FAZ14" s="7"/>
      <c r="FBA14" s="7"/>
      <c r="FBB14" s="7"/>
      <c r="FBC14" s="7"/>
      <c r="FBD14" s="7"/>
      <c r="FBE14" s="7"/>
      <c r="FBF14" s="7"/>
      <c r="FBG14" s="7"/>
      <c r="FBH14" s="7"/>
      <c r="FBI14" s="7"/>
      <c r="FBJ14" s="7"/>
      <c r="FBK14" s="7"/>
      <c r="FBL14" s="7"/>
      <c r="FBM14" s="7"/>
      <c r="FBN14" s="7"/>
      <c r="FBO14" s="7"/>
      <c r="FBP14" s="7"/>
      <c r="FBQ14" s="7"/>
      <c r="FBR14" s="7"/>
      <c r="FBS14" s="7"/>
      <c r="FBT14" s="7"/>
      <c r="FBU14" s="7"/>
      <c r="FBV14" s="7"/>
      <c r="FBW14" s="7"/>
      <c r="FBX14" s="7"/>
      <c r="FBY14" s="7"/>
      <c r="FBZ14" s="7"/>
      <c r="FCA14" s="7"/>
      <c r="FCB14" s="7"/>
      <c r="FCC14" s="7"/>
      <c r="FCD14" s="7"/>
      <c r="FCE14" s="7"/>
      <c r="FCF14" s="7"/>
      <c r="FCG14" s="7"/>
      <c r="FCH14" s="7"/>
      <c r="FCI14" s="7"/>
      <c r="FCJ14" s="7"/>
      <c r="FCK14" s="7"/>
      <c r="FCL14" s="7"/>
      <c r="FCM14" s="7"/>
      <c r="FCN14" s="7"/>
      <c r="FCO14" s="7"/>
      <c r="FCP14" s="7"/>
      <c r="FCQ14" s="7"/>
      <c r="FCR14" s="7"/>
      <c r="FCS14" s="7"/>
      <c r="FCT14" s="7"/>
      <c r="FCU14" s="7"/>
      <c r="FCV14" s="7"/>
      <c r="FCW14" s="7"/>
      <c r="FCX14" s="7"/>
      <c r="FCY14" s="7"/>
      <c r="FCZ14" s="7"/>
      <c r="FDA14" s="7"/>
      <c r="FDB14" s="7"/>
      <c r="FDC14" s="7"/>
      <c r="FDD14" s="7"/>
      <c r="FDE14" s="7"/>
      <c r="FDF14" s="7"/>
      <c r="FDG14" s="7"/>
      <c r="FDH14" s="7"/>
      <c r="FDI14" s="7"/>
      <c r="FDJ14" s="7"/>
      <c r="FDK14" s="7"/>
      <c r="FDL14" s="7"/>
      <c r="FDM14" s="7"/>
      <c r="FDN14" s="7"/>
      <c r="FDO14" s="7"/>
      <c r="FDP14" s="7"/>
      <c r="FDQ14" s="7"/>
      <c r="FDR14" s="7"/>
      <c r="FDS14" s="7"/>
      <c r="FDT14" s="7"/>
      <c r="FDU14" s="7"/>
      <c r="FDV14" s="7"/>
      <c r="FDW14" s="7"/>
      <c r="FDX14" s="7"/>
      <c r="FDY14" s="7"/>
      <c r="FDZ14" s="7"/>
      <c r="FEA14" s="7"/>
      <c r="FEB14" s="7"/>
      <c r="FEC14" s="7"/>
      <c r="FED14" s="7"/>
      <c r="FEE14" s="7"/>
      <c r="FEF14" s="7"/>
      <c r="FEG14" s="7"/>
      <c r="FEH14" s="7"/>
      <c r="FEI14" s="7"/>
      <c r="FEJ14" s="7"/>
      <c r="FEK14" s="7"/>
      <c r="FEL14" s="7"/>
      <c r="FEM14" s="7"/>
      <c r="FEN14" s="7"/>
      <c r="FEO14" s="7"/>
      <c r="FEP14" s="7"/>
      <c r="FEQ14" s="7"/>
      <c r="FER14" s="7"/>
      <c r="FES14" s="7"/>
      <c r="FET14" s="7"/>
      <c r="FEU14" s="7"/>
      <c r="FEV14" s="7"/>
      <c r="FEW14" s="7"/>
      <c r="FEX14" s="7"/>
      <c r="FEY14" s="7"/>
      <c r="FEZ14" s="7"/>
      <c r="FFA14" s="7"/>
      <c r="FFB14" s="7"/>
      <c r="FFC14" s="7"/>
      <c r="FFD14" s="7"/>
      <c r="FFE14" s="7"/>
      <c r="FFF14" s="7"/>
      <c r="FFG14" s="7"/>
      <c r="FFH14" s="7"/>
      <c r="FFI14" s="7"/>
      <c r="FFJ14" s="7"/>
      <c r="FFK14" s="7"/>
      <c r="FFL14" s="7"/>
      <c r="FFM14" s="7"/>
      <c r="FFN14" s="7"/>
      <c r="FFO14" s="7"/>
      <c r="FFP14" s="7"/>
      <c r="FFQ14" s="7"/>
      <c r="FFR14" s="7"/>
      <c r="FFS14" s="7"/>
      <c r="FFT14" s="7"/>
      <c r="FFU14" s="7"/>
      <c r="FFV14" s="7"/>
      <c r="FFW14" s="7"/>
      <c r="FFX14" s="7"/>
      <c r="FFY14" s="7"/>
      <c r="FFZ14" s="7"/>
      <c r="FGA14" s="7"/>
      <c r="FGB14" s="7"/>
      <c r="FGC14" s="7"/>
      <c r="FGD14" s="7"/>
      <c r="FGE14" s="7"/>
      <c r="FGF14" s="7"/>
      <c r="FGG14" s="7"/>
      <c r="FGH14" s="7"/>
      <c r="FGI14" s="7"/>
      <c r="FGJ14" s="7"/>
      <c r="FGK14" s="7"/>
      <c r="FGL14" s="7"/>
      <c r="FGM14" s="7"/>
      <c r="FGN14" s="7"/>
      <c r="FGO14" s="7"/>
      <c r="FGP14" s="7"/>
      <c r="FGQ14" s="7"/>
      <c r="FGR14" s="7"/>
      <c r="FGS14" s="7"/>
      <c r="FGT14" s="7"/>
      <c r="FGU14" s="7"/>
      <c r="FGV14" s="7"/>
      <c r="FGW14" s="7"/>
      <c r="FGX14" s="7"/>
      <c r="FGY14" s="7"/>
      <c r="FGZ14" s="7"/>
      <c r="FHA14" s="7"/>
      <c r="FHB14" s="7"/>
      <c r="FHC14" s="7"/>
      <c r="FHD14" s="7"/>
      <c r="FHE14" s="7"/>
      <c r="FHF14" s="7"/>
      <c r="FHG14" s="7"/>
      <c r="FHH14" s="7"/>
      <c r="FHI14" s="7"/>
      <c r="FHJ14" s="7"/>
      <c r="FHK14" s="7"/>
      <c r="FHL14" s="7"/>
      <c r="FHM14" s="7"/>
      <c r="FHN14" s="7"/>
      <c r="FHO14" s="7"/>
      <c r="FHP14" s="7"/>
      <c r="FHQ14" s="7"/>
      <c r="FHR14" s="7"/>
      <c r="FHS14" s="7"/>
      <c r="FHT14" s="7"/>
      <c r="FHU14" s="7"/>
      <c r="FHV14" s="7"/>
      <c r="FHW14" s="7"/>
      <c r="FHX14" s="7"/>
      <c r="FHY14" s="7"/>
      <c r="FHZ14" s="7"/>
      <c r="FIA14" s="7"/>
      <c r="FIB14" s="7"/>
      <c r="FIC14" s="7"/>
      <c r="FID14" s="7"/>
      <c r="FIE14" s="7"/>
      <c r="FIF14" s="7"/>
      <c r="FIG14" s="7"/>
      <c r="FIH14" s="7"/>
      <c r="FII14" s="7"/>
      <c r="FIJ14" s="7"/>
      <c r="FIK14" s="7"/>
      <c r="FIL14" s="7"/>
      <c r="FIM14" s="7"/>
      <c r="FIN14" s="7"/>
      <c r="FIO14" s="7"/>
      <c r="FIP14" s="7"/>
      <c r="FIQ14" s="7"/>
      <c r="FIR14" s="7"/>
      <c r="FIS14" s="7"/>
      <c r="FIT14" s="7"/>
      <c r="FIU14" s="7"/>
      <c r="FIV14" s="7"/>
      <c r="FIW14" s="7"/>
      <c r="FIX14" s="7"/>
      <c r="FIY14" s="7"/>
      <c r="FIZ14" s="7"/>
      <c r="FJA14" s="7"/>
      <c r="FJB14" s="7"/>
      <c r="FJC14" s="7"/>
      <c r="FJD14" s="7"/>
      <c r="FJE14" s="7"/>
      <c r="FJF14" s="7"/>
      <c r="FJG14" s="7"/>
      <c r="FJH14" s="7"/>
      <c r="FJI14" s="7"/>
      <c r="FJJ14" s="7"/>
      <c r="FJK14" s="7"/>
      <c r="FJL14" s="7"/>
      <c r="FJM14" s="7"/>
      <c r="FJN14" s="7"/>
      <c r="FJO14" s="7"/>
      <c r="FJP14" s="7"/>
      <c r="FJQ14" s="7"/>
      <c r="FJR14" s="7"/>
      <c r="FJS14" s="7"/>
      <c r="FJT14" s="7"/>
      <c r="FJU14" s="7"/>
      <c r="FJV14" s="7"/>
      <c r="FJW14" s="7"/>
      <c r="FJX14" s="7"/>
      <c r="FJY14" s="7"/>
      <c r="FJZ14" s="7"/>
      <c r="FKA14" s="7"/>
      <c r="FKB14" s="7"/>
      <c r="FKC14" s="7"/>
      <c r="FKD14" s="7"/>
      <c r="FKE14" s="7"/>
      <c r="FKF14" s="7"/>
      <c r="FKG14" s="7"/>
      <c r="FKH14" s="7"/>
      <c r="FKI14" s="7"/>
      <c r="FKJ14" s="7"/>
      <c r="FKK14" s="7"/>
      <c r="FKL14" s="7"/>
      <c r="FKM14" s="7"/>
      <c r="FKN14" s="7"/>
      <c r="FKO14" s="7"/>
      <c r="FKP14" s="7"/>
      <c r="FKQ14" s="7"/>
      <c r="FKR14" s="7"/>
      <c r="FKS14" s="7"/>
      <c r="FKT14" s="7"/>
      <c r="FKU14" s="7"/>
      <c r="FKV14" s="7"/>
      <c r="FKW14" s="7"/>
      <c r="FKX14" s="7"/>
      <c r="FKY14" s="7"/>
      <c r="FKZ14" s="7"/>
      <c r="FLA14" s="7"/>
      <c r="FLB14" s="7"/>
      <c r="FLC14" s="7"/>
      <c r="FLD14" s="7"/>
      <c r="FLE14" s="7"/>
      <c r="FLF14" s="7"/>
      <c r="FLG14" s="7"/>
      <c r="FLH14" s="7"/>
      <c r="FLI14" s="7"/>
      <c r="FLJ14" s="7"/>
      <c r="FLK14" s="7"/>
      <c r="FLL14" s="7"/>
      <c r="FLM14" s="7"/>
      <c r="FLN14" s="7"/>
      <c r="FLO14" s="7"/>
      <c r="FLP14" s="7"/>
      <c r="FLQ14" s="7"/>
      <c r="FLR14" s="7"/>
      <c r="FLS14" s="7"/>
      <c r="FLT14" s="7"/>
      <c r="FLU14" s="7"/>
      <c r="FLV14" s="7"/>
      <c r="FLW14" s="7"/>
      <c r="FLX14" s="7"/>
      <c r="FLY14" s="7"/>
      <c r="FLZ14" s="7"/>
      <c r="FMA14" s="7"/>
      <c r="FMB14" s="7"/>
      <c r="FMC14" s="7"/>
      <c r="FMD14" s="7"/>
      <c r="FME14" s="7"/>
      <c r="FMF14" s="7"/>
      <c r="FMG14" s="7"/>
      <c r="FMH14" s="7"/>
      <c r="FMI14" s="7"/>
      <c r="FMJ14" s="7"/>
      <c r="FMK14" s="7"/>
      <c r="FML14" s="7"/>
      <c r="FMM14" s="7"/>
      <c r="FMN14" s="7"/>
      <c r="FMO14" s="7"/>
      <c r="FMP14" s="7"/>
      <c r="FMQ14" s="7"/>
      <c r="FMR14" s="7"/>
      <c r="FMS14" s="7"/>
      <c r="FMT14" s="7"/>
      <c r="FMU14" s="7"/>
      <c r="FMV14" s="7"/>
      <c r="FMW14" s="7"/>
      <c r="FMX14" s="7"/>
      <c r="FMY14" s="7"/>
      <c r="FMZ14" s="7"/>
      <c r="FNA14" s="7"/>
      <c r="FNB14" s="7"/>
      <c r="FNC14" s="7"/>
      <c r="FND14" s="7"/>
      <c r="FNE14" s="7"/>
      <c r="FNF14" s="7"/>
      <c r="FNG14" s="7"/>
      <c r="FNH14" s="7"/>
      <c r="FNI14" s="7"/>
      <c r="FNJ14" s="7"/>
      <c r="FNK14" s="7"/>
      <c r="FNL14" s="7"/>
      <c r="FNM14" s="7"/>
      <c r="FNN14" s="7"/>
      <c r="FNO14" s="7"/>
      <c r="FNP14" s="7"/>
      <c r="FNQ14" s="7"/>
      <c r="FNR14" s="7"/>
      <c r="FNS14" s="7"/>
      <c r="FNT14" s="7"/>
      <c r="FNU14" s="7"/>
      <c r="FNV14" s="7"/>
      <c r="FNW14" s="7"/>
      <c r="FNX14" s="7"/>
      <c r="FNY14" s="7"/>
      <c r="FNZ14" s="7"/>
      <c r="FOA14" s="7"/>
      <c r="FOB14" s="7"/>
      <c r="FOC14" s="7"/>
      <c r="FOD14" s="7"/>
      <c r="FOE14" s="7"/>
      <c r="FOF14" s="7"/>
      <c r="FOG14" s="7"/>
      <c r="FOH14" s="7"/>
      <c r="FOI14" s="7"/>
      <c r="FOJ14" s="7"/>
      <c r="FOK14" s="7"/>
      <c r="FOL14" s="7"/>
      <c r="FOM14" s="7"/>
      <c r="FON14" s="7"/>
      <c r="FOO14" s="7"/>
      <c r="FOP14" s="7"/>
      <c r="FOQ14" s="7"/>
      <c r="FOR14" s="7"/>
      <c r="FOS14" s="7"/>
      <c r="FOT14" s="7"/>
      <c r="FOU14" s="7"/>
      <c r="FOV14" s="7"/>
      <c r="FOW14" s="7"/>
      <c r="FOX14" s="7"/>
      <c r="FOY14" s="7"/>
      <c r="FOZ14" s="7"/>
      <c r="FPA14" s="7"/>
      <c r="FPB14" s="7"/>
      <c r="FPC14" s="7"/>
      <c r="FPD14" s="7"/>
      <c r="FPE14" s="7"/>
      <c r="FPF14" s="7"/>
      <c r="FPG14" s="7"/>
      <c r="FPH14" s="7"/>
      <c r="FPI14" s="7"/>
      <c r="FPJ14" s="7"/>
      <c r="FPK14" s="7"/>
      <c r="FPL14" s="7"/>
      <c r="FPM14" s="7"/>
      <c r="FPN14" s="7"/>
      <c r="FPO14" s="7"/>
      <c r="FPP14" s="7"/>
      <c r="FPQ14" s="7"/>
      <c r="FPR14" s="7"/>
      <c r="FPS14" s="7"/>
      <c r="FPT14" s="7"/>
      <c r="FPU14" s="7"/>
      <c r="FPV14" s="7"/>
      <c r="FPW14" s="7"/>
      <c r="FPX14" s="7"/>
      <c r="FPY14" s="7"/>
      <c r="FPZ14" s="7"/>
      <c r="FQA14" s="7"/>
      <c r="FQB14" s="7"/>
      <c r="FQC14" s="7"/>
      <c r="FQD14" s="7"/>
      <c r="FQE14" s="7"/>
      <c r="FQF14" s="7"/>
      <c r="FQG14" s="7"/>
      <c r="FQH14" s="7"/>
      <c r="FQI14" s="7"/>
      <c r="FQJ14" s="7"/>
      <c r="FQK14" s="7"/>
      <c r="FQL14" s="7"/>
      <c r="FQM14" s="7"/>
      <c r="FQN14" s="7"/>
      <c r="FQO14" s="7"/>
      <c r="FQP14" s="7"/>
      <c r="FQQ14" s="7"/>
      <c r="FQR14" s="7"/>
      <c r="FQS14" s="7"/>
      <c r="FQT14" s="7"/>
      <c r="FQU14" s="7"/>
      <c r="FQV14" s="7"/>
      <c r="FQW14" s="7"/>
      <c r="FQX14" s="7"/>
      <c r="FQY14" s="7"/>
      <c r="FQZ14" s="7"/>
      <c r="FRA14" s="7"/>
      <c r="FRB14" s="7"/>
      <c r="FRC14" s="7"/>
      <c r="FRD14" s="7"/>
      <c r="FRE14" s="7"/>
      <c r="FRF14" s="7"/>
      <c r="FRG14" s="7"/>
      <c r="FRH14" s="7"/>
      <c r="FRI14" s="7"/>
      <c r="FRJ14" s="7"/>
      <c r="FRK14" s="7"/>
      <c r="FRL14" s="7"/>
      <c r="FRM14" s="7"/>
      <c r="FRN14" s="7"/>
      <c r="FRO14" s="7"/>
      <c r="FRP14" s="7"/>
      <c r="FRQ14" s="7"/>
      <c r="FRR14" s="7"/>
      <c r="FRS14" s="7"/>
      <c r="FRT14" s="7"/>
      <c r="FRU14" s="7"/>
      <c r="FRV14" s="7"/>
      <c r="FRW14" s="7"/>
      <c r="FRX14" s="7"/>
      <c r="FRY14" s="7"/>
      <c r="FRZ14" s="7"/>
      <c r="FSA14" s="7"/>
      <c r="FSB14" s="7"/>
      <c r="FSC14" s="7"/>
      <c r="FSD14" s="7"/>
      <c r="FSE14" s="7"/>
      <c r="FSF14" s="7"/>
      <c r="FSG14" s="7"/>
      <c r="FSH14" s="7"/>
      <c r="FSI14" s="7"/>
      <c r="FSJ14" s="7"/>
      <c r="FSK14" s="7"/>
      <c r="FSL14" s="7"/>
      <c r="FSM14" s="7"/>
      <c r="FSN14" s="7"/>
      <c r="FSO14" s="7"/>
      <c r="FSP14" s="7"/>
      <c r="FSQ14" s="7"/>
      <c r="FSR14" s="7"/>
      <c r="FSS14" s="7"/>
      <c r="FST14" s="7"/>
      <c r="FSU14" s="7"/>
      <c r="FSV14" s="7"/>
      <c r="FSW14" s="7"/>
      <c r="FSX14" s="7"/>
      <c r="FSY14" s="7"/>
      <c r="FSZ14" s="7"/>
      <c r="FTA14" s="7"/>
      <c r="FTB14" s="7"/>
      <c r="FTC14" s="7"/>
      <c r="FTD14" s="7"/>
      <c r="FTE14" s="7"/>
      <c r="FTF14" s="7"/>
      <c r="FTG14" s="7"/>
      <c r="FTH14" s="7"/>
      <c r="FTI14" s="7"/>
      <c r="FTJ14" s="7"/>
      <c r="FTK14" s="7"/>
      <c r="FTL14" s="7"/>
      <c r="FTM14" s="7"/>
      <c r="FTN14" s="7"/>
      <c r="FTO14" s="7"/>
      <c r="FTP14" s="7"/>
      <c r="FTQ14" s="7"/>
      <c r="FTR14" s="7"/>
      <c r="FTS14" s="7"/>
      <c r="FTT14" s="7"/>
      <c r="FTU14" s="7"/>
      <c r="FTV14" s="7"/>
      <c r="FTW14" s="7"/>
      <c r="FTX14" s="7"/>
      <c r="FTY14" s="7"/>
      <c r="FTZ14" s="7"/>
      <c r="FUA14" s="7"/>
      <c r="FUB14" s="7"/>
      <c r="FUC14" s="7"/>
      <c r="FUD14" s="7"/>
      <c r="FUE14" s="7"/>
      <c r="FUF14" s="7"/>
      <c r="FUG14" s="7"/>
      <c r="FUH14" s="7"/>
      <c r="FUI14" s="7"/>
      <c r="FUJ14" s="7"/>
      <c r="FUK14" s="7"/>
      <c r="FUL14" s="7"/>
      <c r="FUM14" s="7"/>
      <c r="FUN14" s="7"/>
      <c r="FUO14" s="7"/>
      <c r="FUP14" s="7"/>
      <c r="FUQ14" s="7"/>
      <c r="FUR14" s="7"/>
      <c r="FUS14" s="7"/>
      <c r="FUT14" s="7"/>
      <c r="FUU14" s="7"/>
      <c r="FUV14" s="7"/>
      <c r="FUW14" s="7"/>
      <c r="FUX14" s="7"/>
      <c r="FUY14" s="7"/>
      <c r="FUZ14" s="7"/>
      <c r="FVA14" s="7"/>
      <c r="FVB14" s="7"/>
      <c r="FVC14" s="7"/>
      <c r="FVD14" s="7"/>
      <c r="FVE14" s="7"/>
      <c r="FVF14" s="7"/>
      <c r="FVG14" s="7"/>
      <c r="FVH14" s="7"/>
      <c r="FVI14" s="7"/>
      <c r="FVJ14" s="7"/>
      <c r="FVK14" s="7"/>
      <c r="FVL14" s="7"/>
      <c r="FVM14" s="7"/>
      <c r="FVN14" s="7"/>
      <c r="FVO14" s="7"/>
      <c r="FVP14" s="7"/>
      <c r="FVQ14" s="7"/>
      <c r="FVR14" s="7"/>
      <c r="FVS14" s="7"/>
      <c r="FVT14" s="7"/>
      <c r="FVU14" s="7"/>
      <c r="FVV14" s="7"/>
      <c r="FVW14" s="7"/>
      <c r="FVX14" s="7"/>
      <c r="FVY14" s="7"/>
      <c r="FVZ14" s="7"/>
      <c r="FWA14" s="7"/>
      <c r="FWB14" s="7"/>
      <c r="FWC14" s="7"/>
      <c r="FWD14" s="7"/>
      <c r="FWE14" s="7"/>
      <c r="FWF14" s="7"/>
      <c r="FWG14" s="7"/>
      <c r="FWH14" s="7"/>
      <c r="FWI14" s="7"/>
      <c r="FWJ14" s="7"/>
      <c r="FWK14" s="7"/>
      <c r="FWL14" s="7"/>
      <c r="FWM14" s="7"/>
      <c r="FWN14" s="7"/>
      <c r="FWO14" s="7"/>
      <c r="FWP14" s="7"/>
      <c r="FWQ14" s="7"/>
      <c r="FWR14" s="7"/>
      <c r="FWS14" s="7"/>
      <c r="FWT14" s="7"/>
      <c r="FWU14" s="7"/>
      <c r="FWV14" s="7"/>
      <c r="FWW14" s="7"/>
      <c r="FWX14" s="7"/>
      <c r="FWY14" s="7"/>
      <c r="FWZ14" s="7"/>
      <c r="FXA14" s="7"/>
      <c r="FXB14" s="7"/>
      <c r="FXC14" s="7"/>
      <c r="FXD14" s="7"/>
      <c r="FXE14" s="7"/>
      <c r="FXF14" s="7"/>
      <c r="FXG14" s="7"/>
      <c r="FXH14" s="7"/>
      <c r="FXI14" s="7"/>
      <c r="FXJ14" s="7"/>
      <c r="FXK14" s="7"/>
      <c r="FXL14" s="7"/>
      <c r="FXM14" s="7"/>
      <c r="FXN14" s="7"/>
      <c r="FXO14" s="7"/>
      <c r="FXP14" s="7"/>
      <c r="FXQ14" s="7"/>
      <c r="FXR14" s="7"/>
      <c r="FXS14" s="7"/>
      <c r="FXT14" s="7"/>
      <c r="FXU14" s="7"/>
      <c r="FXV14" s="7"/>
      <c r="FXW14" s="7"/>
      <c r="FXX14" s="7"/>
      <c r="FXY14" s="7"/>
      <c r="FXZ14" s="7"/>
      <c r="FYA14" s="7"/>
      <c r="FYB14" s="7"/>
      <c r="FYC14" s="7"/>
      <c r="FYD14" s="7"/>
      <c r="FYE14" s="7"/>
      <c r="FYF14" s="7"/>
      <c r="FYG14" s="7"/>
      <c r="FYH14" s="7"/>
      <c r="FYI14" s="7"/>
      <c r="FYJ14" s="7"/>
      <c r="FYK14" s="7"/>
      <c r="FYL14" s="7"/>
      <c r="FYM14" s="7"/>
      <c r="FYN14" s="7"/>
      <c r="FYO14" s="7"/>
      <c r="FYP14" s="7"/>
      <c r="FYQ14" s="7"/>
      <c r="FYR14" s="7"/>
      <c r="FYS14" s="7"/>
      <c r="FYT14" s="7"/>
      <c r="FYU14" s="7"/>
      <c r="FYV14" s="7"/>
      <c r="FYW14" s="7"/>
      <c r="FYX14" s="7"/>
      <c r="FYY14" s="7"/>
      <c r="FYZ14" s="7"/>
      <c r="FZA14" s="7"/>
      <c r="FZB14" s="7"/>
      <c r="FZC14" s="7"/>
      <c r="FZD14" s="7"/>
      <c r="FZE14" s="7"/>
      <c r="FZF14" s="7"/>
      <c r="FZG14" s="7"/>
      <c r="FZH14" s="7"/>
      <c r="FZI14" s="7"/>
      <c r="FZJ14" s="7"/>
      <c r="FZK14" s="7"/>
      <c r="FZL14" s="7"/>
      <c r="FZM14" s="7"/>
      <c r="FZN14" s="7"/>
      <c r="FZO14" s="7"/>
      <c r="FZP14" s="7"/>
      <c r="FZQ14" s="7"/>
      <c r="FZR14" s="7"/>
      <c r="FZS14" s="7"/>
      <c r="FZT14" s="7"/>
      <c r="FZU14" s="7"/>
      <c r="FZV14" s="7"/>
      <c r="FZW14" s="7"/>
      <c r="FZX14" s="7"/>
      <c r="FZY14" s="7"/>
      <c r="FZZ14" s="7"/>
      <c r="GAA14" s="7"/>
      <c r="GAB14" s="7"/>
      <c r="GAC14" s="7"/>
      <c r="GAD14" s="7"/>
      <c r="GAE14" s="7"/>
      <c r="GAF14" s="7"/>
      <c r="GAG14" s="7"/>
      <c r="GAH14" s="7"/>
      <c r="GAI14" s="7"/>
      <c r="GAJ14" s="7"/>
      <c r="GAK14" s="7"/>
      <c r="GAL14" s="7"/>
      <c r="GAM14" s="7"/>
      <c r="GAN14" s="7"/>
      <c r="GAO14" s="7"/>
      <c r="GAP14" s="7"/>
      <c r="GAQ14" s="7"/>
      <c r="GAR14" s="7"/>
      <c r="GAS14" s="7"/>
      <c r="GAT14" s="7"/>
      <c r="GAU14" s="7"/>
      <c r="GAV14" s="7"/>
      <c r="GAW14" s="7"/>
      <c r="GAX14" s="7"/>
      <c r="GAY14" s="7"/>
      <c r="GAZ14" s="7"/>
      <c r="GBA14" s="7"/>
      <c r="GBB14" s="7"/>
      <c r="GBC14" s="7"/>
      <c r="GBD14" s="7"/>
      <c r="GBE14" s="7"/>
      <c r="GBF14" s="7"/>
      <c r="GBG14" s="7"/>
      <c r="GBH14" s="7"/>
      <c r="GBI14" s="7"/>
      <c r="GBJ14" s="7"/>
      <c r="GBK14" s="7"/>
      <c r="GBL14" s="7"/>
      <c r="GBM14" s="7"/>
      <c r="GBN14" s="7"/>
      <c r="GBO14" s="7"/>
      <c r="GBP14" s="7"/>
      <c r="GBQ14" s="7"/>
      <c r="GBR14" s="7"/>
      <c r="GBS14" s="7"/>
      <c r="GBT14" s="7"/>
      <c r="GBU14" s="7"/>
      <c r="GBV14" s="7"/>
      <c r="GBW14" s="7"/>
      <c r="GBX14" s="7"/>
      <c r="GBY14" s="7"/>
      <c r="GBZ14" s="7"/>
      <c r="GCA14" s="7"/>
      <c r="GCB14" s="7"/>
      <c r="GCC14" s="7"/>
      <c r="GCD14" s="7"/>
      <c r="GCE14" s="7"/>
      <c r="GCF14" s="7"/>
      <c r="GCG14" s="7"/>
      <c r="GCH14" s="7"/>
      <c r="GCI14" s="7"/>
      <c r="GCJ14" s="7"/>
      <c r="GCK14" s="7"/>
      <c r="GCL14" s="7"/>
      <c r="GCM14" s="7"/>
      <c r="GCN14" s="7"/>
      <c r="GCO14" s="7"/>
      <c r="GCP14" s="7"/>
      <c r="GCQ14" s="7"/>
      <c r="GCR14" s="7"/>
      <c r="GCS14" s="7"/>
      <c r="GCT14" s="7"/>
      <c r="GCU14" s="7"/>
      <c r="GCV14" s="7"/>
      <c r="GCW14" s="7"/>
      <c r="GCX14" s="7"/>
      <c r="GCY14" s="7"/>
      <c r="GCZ14" s="7"/>
      <c r="GDA14" s="7"/>
      <c r="GDB14" s="7"/>
      <c r="GDC14" s="7"/>
      <c r="GDD14" s="7"/>
      <c r="GDE14" s="7"/>
      <c r="GDF14" s="7"/>
      <c r="GDG14" s="7"/>
      <c r="GDH14" s="7"/>
      <c r="GDI14" s="7"/>
      <c r="GDJ14" s="7"/>
      <c r="GDK14" s="7"/>
      <c r="GDL14" s="7"/>
      <c r="GDM14" s="7"/>
      <c r="GDN14" s="7"/>
      <c r="GDO14" s="7"/>
      <c r="GDP14" s="7"/>
      <c r="GDQ14" s="7"/>
      <c r="GDR14" s="7"/>
      <c r="GDS14" s="7"/>
      <c r="GDT14" s="7"/>
      <c r="GDU14" s="7"/>
      <c r="GDV14" s="7"/>
      <c r="GDW14" s="7"/>
      <c r="GDX14" s="7"/>
      <c r="GDY14" s="7"/>
      <c r="GDZ14" s="7"/>
      <c r="GEA14" s="7"/>
      <c r="GEB14" s="7"/>
      <c r="GEC14" s="7"/>
      <c r="GED14" s="7"/>
      <c r="GEE14" s="7"/>
      <c r="GEF14" s="7"/>
      <c r="GEG14" s="7"/>
      <c r="GEH14" s="7"/>
      <c r="GEI14" s="7"/>
      <c r="GEJ14" s="7"/>
      <c r="GEK14" s="7"/>
      <c r="GEL14" s="7"/>
      <c r="GEM14" s="7"/>
      <c r="GEN14" s="7"/>
      <c r="GEO14" s="7"/>
      <c r="GEP14" s="7"/>
      <c r="GEQ14" s="7"/>
      <c r="GER14" s="7"/>
      <c r="GES14" s="7"/>
      <c r="GET14" s="7"/>
      <c r="GEU14" s="7"/>
      <c r="GEV14" s="7"/>
      <c r="GEW14" s="7"/>
      <c r="GEX14" s="7"/>
      <c r="GEY14" s="7"/>
      <c r="GEZ14" s="7"/>
      <c r="GFA14" s="7"/>
      <c r="GFB14" s="7"/>
      <c r="GFC14" s="7"/>
      <c r="GFD14" s="7"/>
      <c r="GFE14" s="7"/>
      <c r="GFF14" s="7"/>
      <c r="GFG14" s="7"/>
      <c r="GFH14" s="7"/>
      <c r="GFI14" s="7"/>
      <c r="GFJ14" s="7"/>
      <c r="GFK14" s="7"/>
      <c r="GFL14" s="7"/>
      <c r="GFM14" s="7"/>
      <c r="GFN14" s="7"/>
      <c r="GFO14" s="7"/>
      <c r="GFP14" s="7"/>
      <c r="GFQ14" s="7"/>
      <c r="GFR14" s="7"/>
      <c r="GFS14" s="7"/>
      <c r="GFT14" s="7"/>
      <c r="GFU14" s="7"/>
      <c r="GFV14" s="7"/>
      <c r="GFW14" s="7"/>
      <c r="GFX14" s="7"/>
      <c r="GFY14" s="7"/>
      <c r="GFZ14" s="7"/>
      <c r="GGA14" s="7"/>
      <c r="GGB14" s="7"/>
      <c r="GGC14" s="7"/>
      <c r="GGD14" s="7"/>
      <c r="GGE14" s="7"/>
      <c r="GGF14" s="7"/>
      <c r="GGG14" s="7"/>
      <c r="GGH14" s="7"/>
      <c r="GGI14" s="7"/>
      <c r="GGJ14" s="7"/>
      <c r="GGK14" s="7"/>
      <c r="GGL14" s="7"/>
      <c r="GGM14" s="7"/>
      <c r="GGN14" s="7"/>
      <c r="GGO14" s="7"/>
      <c r="GGP14" s="7"/>
      <c r="GGQ14" s="7"/>
      <c r="GGR14" s="7"/>
      <c r="GGS14" s="7"/>
      <c r="GGT14" s="7"/>
      <c r="GGU14" s="7"/>
      <c r="GGV14" s="7"/>
      <c r="GGW14" s="7"/>
      <c r="GGX14" s="7"/>
      <c r="GGY14" s="7"/>
      <c r="GGZ14" s="7"/>
      <c r="GHA14" s="7"/>
      <c r="GHB14" s="7"/>
      <c r="GHC14" s="7"/>
      <c r="GHD14" s="7"/>
      <c r="GHE14" s="7"/>
      <c r="GHF14" s="7"/>
      <c r="GHG14" s="7"/>
      <c r="GHH14" s="7"/>
      <c r="GHI14" s="7"/>
      <c r="GHJ14" s="7"/>
      <c r="GHK14" s="7"/>
      <c r="GHL14" s="7"/>
      <c r="GHM14" s="7"/>
      <c r="GHN14" s="7"/>
      <c r="GHO14" s="7"/>
      <c r="GHP14" s="7"/>
      <c r="GHQ14" s="7"/>
      <c r="GHR14" s="7"/>
      <c r="GHS14" s="7"/>
      <c r="GHT14" s="7"/>
      <c r="GHU14" s="7"/>
      <c r="GHV14" s="7"/>
      <c r="GHW14" s="7"/>
      <c r="GHX14" s="7"/>
      <c r="GHY14" s="7"/>
      <c r="GHZ14" s="7"/>
      <c r="GIA14" s="7"/>
      <c r="GIB14" s="7"/>
      <c r="GIC14" s="7"/>
      <c r="GID14" s="7"/>
      <c r="GIE14" s="7"/>
      <c r="GIF14" s="7"/>
      <c r="GIG14" s="7"/>
      <c r="GIH14" s="7"/>
      <c r="GII14" s="7"/>
      <c r="GIJ14" s="7"/>
      <c r="GIK14" s="7"/>
      <c r="GIL14" s="7"/>
      <c r="GIM14" s="7"/>
      <c r="GIN14" s="7"/>
      <c r="GIO14" s="7"/>
      <c r="GIP14" s="7"/>
      <c r="GIQ14" s="7"/>
      <c r="GIR14" s="7"/>
      <c r="GIS14" s="7"/>
      <c r="GIT14" s="7"/>
      <c r="GIU14" s="7"/>
      <c r="GIV14" s="7"/>
      <c r="GIW14" s="7"/>
      <c r="GIX14" s="7"/>
      <c r="GIY14" s="7"/>
      <c r="GIZ14" s="7"/>
      <c r="GJA14" s="7"/>
      <c r="GJB14" s="7"/>
      <c r="GJC14" s="7"/>
      <c r="GJD14" s="7"/>
      <c r="GJE14" s="7"/>
      <c r="GJF14" s="7"/>
      <c r="GJG14" s="7"/>
      <c r="GJH14" s="7"/>
      <c r="GJI14" s="7"/>
      <c r="GJJ14" s="7"/>
      <c r="GJK14" s="7"/>
      <c r="GJL14" s="7"/>
      <c r="GJM14" s="7"/>
      <c r="GJN14" s="7"/>
      <c r="GJO14" s="7"/>
      <c r="GJP14" s="7"/>
      <c r="GJQ14" s="7"/>
      <c r="GJR14" s="7"/>
      <c r="GJS14" s="7"/>
      <c r="GJT14" s="7"/>
      <c r="GJU14" s="7"/>
      <c r="GJV14" s="7"/>
      <c r="GJW14" s="7"/>
      <c r="GJX14" s="7"/>
      <c r="GJY14" s="7"/>
      <c r="GJZ14" s="7"/>
      <c r="GKA14" s="7"/>
      <c r="GKB14" s="7"/>
      <c r="GKC14" s="7"/>
      <c r="GKD14" s="7"/>
      <c r="GKE14" s="7"/>
      <c r="GKF14" s="7"/>
      <c r="GKG14" s="7"/>
      <c r="GKH14" s="7"/>
      <c r="GKI14" s="7"/>
      <c r="GKJ14" s="7"/>
      <c r="GKK14" s="7"/>
      <c r="GKL14" s="7"/>
      <c r="GKM14" s="7"/>
      <c r="GKN14" s="7"/>
      <c r="GKO14" s="7"/>
      <c r="GKP14" s="7"/>
      <c r="GKQ14" s="7"/>
      <c r="GKR14" s="7"/>
      <c r="GKS14" s="7"/>
      <c r="GKT14" s="7"/>
      <c r="GKU14" s="7"/>
      <c r="GKV14" s="7"/>
      <c r="GKW14" s="7"/>
      <c r="GKX14" s="7"/>
      <c r="GKY14" s="7"/>
      <c r="GKZ14" s="7"/>
      <c r="GLA14" s="7"/>
      <c r="GLB14" s="7"/>
      <c r="GLC14" s="7"/>
      <c r="GLD14" s="7"/>
      <c r="GLE14" s="7"/>
      <c r="GLF14" s="7"/>
      <c r="GLG14" s="7"/>
      <c r="GLH14" s="7"/>
      <c r="GLI14" s="7"/>
      <c r="GLJ14" s="7"/>
      <c r="GLK14" s="7"/>
      <c r="GLL14" s="7"/>
      <c r="GLM14" s="7"/>
      <c r="GLN14" s="7"/>
      <c r="GLO14" s="7"/>
      <c r="GLP14" s="7"/>
      <c r="GLQ14" s="7"/>
      <c r="GLR14" s="7"/>
      <c r="GLS14" s="7"/>
      <c r="GLT14" s="7"/>
      <c r="GLU14" s="7"/>
      <c r="GLV14" s="7"/>
      <c r="GLW14" s="7"/>
      <c r="GLX14" s="7"/>
      <c r="GLY14" s="7"/>
      <c r="GLZ14" s="7"/>
      <c r="GMA14" s="7"/>
      <c r="GMB14" s="7"/>
      <c r="GMC14" s="7"/>
      <c r="GMD14" s="7"/>
      <c r="GME14" s="7"/>
      <c r="GMF14" s="7"/>
      <c r="GMG14" s="7"/>
      <c r="GMH14" s="7"/>
      <c r="GMI14" s="7"/>
      <c r="GMJ14" s="7"/>
      <c r="GMK14" s="7"/>
      <c r="GML14" s="7"/>
      <c r="GMM14" s="7"/>
      <c r="GMN14" s="7"/>
      <c r="GMO14" s="7"/>
      <c r="GMP14" s="7"/>
      <c r="GMQ14" s="7"/>
      <c r="GMR14" s="7"/>
      <c r="GMS14" s="7"/>
      <c r="GMT14" s="7"/>
      <c r="GMU14" s="7"/>
      <c r="GMV14" s="7"/>
      <c r="GMW14" s="7"/>
      <c r="GMX14" s="7"/>
      <c r="GMY14" s="7"/>
      <c r="GMZ14" s="7"/>
      <c r="GNA14" s="7"/>
      <c r="GNB14" s="7"/>
      <c r="GNC14" s="7"/>
      <c r="GND14" s="7"/>
      <c r="GNE14" s="7"/>
      <c r="GNF14" s="7"/>
      <c r="GNG14" s="7"/>
      <c r="GNH14" s="7"/>
      <c r="GNI14" s="7"/>
      <c r="GNJ14" s="7"/>
      <c r="GNK14" s="7"/>
      <c r="GNL14" s="7"/>
      <c r="GNM14" s="7"/>
      <c r="GNN14" s="7"/>
      <c r="GNO14" s="7"/>
      <c r="GNP14" s="7"/>
      <c r="GNQ14" s="7"/>
      <c r="GNR14" s="7"/>
      <c r="GNS14" s="7"/>
      <c r="GNT14" s="7"/>
      <c r="GNU14" s="7"/>
      <c r="GNV14" s="7"/>
      <c r="GNW14" s="7"/>
      <c r="GNX14" s="7"/>
      <c r="GNY14" s="7"/>
      <c r="GNZ14" s="7"/>
      <c r="GOA14" s="7"/>
      <c r="GOB14" s="7"/>
      <c r="GOC14" s="7"/>
      <c r="GOD14" s="7"/>
      <c r="GOE14" s="7"/>
      <c r="GOF14" s="7"/>
      <c r="GOG14" s="7"/>
      <c r="GOH14" s="7"/>
      <c r="GOI14" s="7"/>
      <c r="GOJ14" s="7"/>
      <c r="GOK14" s="7"/>
      <c r="GOL14" s="7"/>
      <c r="GOM14" s="7"/>
      <c r="GON14" s="7"/>
      <c r="GOO14" s="7"/>
      <c r="GOP14" s="7"/>
      <c r="GOQ14" s="7"/>
      <c r="GOR14" s="7"/>
      <c r="GOS14" s="7"/>
      <c r="GOT14" s="7"/>
      <c r="GOU14" s="7"/>
      <c r="GOV14" s="7"/>
      <c r="GOW14" s="7"/>
      <c r="GOX14" s="7"/>
      <c r="GOY14" s="7"/>
      <c r="GOZ14" s="7"/>
      <c r="GPA14" s="7"/>
      <c r="GPB14" s="7"/>
      <c r="GPC14" s="7"/>
      <c r="GPD14" s="7"/>
      <c r="GPE14" s="7"/>
      <c r="GPF14" s="7"/>
      <c r="GPG14" s="7"/>
      <c r="GPH14" s="7"/>
      <c r="GPI14" s="7"/>
      <c r="GPJ14" s="7"/>
      <c r="GPK14" s="7"/>
      <c r="GPL14" s="7"/>
      <c r="GPM14" s="7"/>
      <c r="GPN14" s="7"/>
      <c r="GPO14" s="7"/>
      <c r="GPP14" s="7"/>
      <c r="GPQ14" s="7"/>
      <c r="GPR14" s="7"/>
      <c r="GPS14" s="7"/>
      <c r="GPT14" s="7"/>
      <c r="GPU14" s="7"/>
      <c r="GPV14" s="7"/>
      <c r="GPW14" s="7"/>
      <c r="GPX14" s="7"/>
      <c r="GPY14" s="7"/>
      <c r="GPZ14" s="7"/>
      <c r="GQA14" s="7"/>
      <c r="GQB14" s="7"/>
      <c r="GQC14" s="7"/>
      <c r="GQD14" s="7"/>
      <c r="GQE14" s="7"/>
      <c r="GQF14" s="7"/>
      <c r="GQG14" s="7"/>
      <c r="GQH14" s="7"/>
      <c r="GQI14" s="7"/>
      <c r="GQJ14" s="7"/>
      <c r="GQK14" s="7"/>
      <c r="GQL14" s="7"/>
      <c r="GQM14" s="7"/>
      <c r="GQN14" s="7"/>
      <c r="GQO14" s="7"/>
      <c r="GQP14" s="7"/>
      <c r="GQQ14" s="7"/>
      <c r="GQR14" s="7"/>
      <c r="GQS14" s="7"/>
      <c r="GQT14" s="7"/>
      <c r="GQU14" s="7"/>
      <c r="GQV14" s="7"/>
      <c r="GQW14" s="7"/>
      <c r="GQX14" s="7"/>
      <c r="GQY14" s="7"/>
      <c r="GQZ14" s="7"/>
      <c r="GRA14" s="7"/>
      <c r="GRB14" s="7"/>
      <c r="GRC14" s="7"/>
      <c r="GRD14" s="7"/>
      <c r="GRE14" s="7"/>
      <c r="GRF14" s="7"/>
      <c r="GRG14" s="7"/>
      <c r="GRH14" s="7"/>
      <c r="GRI14" s="7"/>
      <c r="GRJ14" s="7"/>
      <c r="GRK14" s="7"/>
      <c r="GRL14" s="7"/>
      <c r="GRM14" s="7"/>
      <c r="GRN14" s="7"/>
      <c r="GRO14" s="7"/>
      <c r="GRP14" s="7"/>
      <c r="GRQ14" s="7"/>
      <c r="GRR14" s="7"/>
      <c r="GRS14" s="7"/>
      <c r="GRT14" s="7"/>
      <c r="GRU14" s="7"/>
      <c r="GRV14" s="7"/>
      <c r="GRW14" s="7"/>
      <c r="GRX14" s="7"/>
      <c r="GRY14" s="7"/>
      <c r="GRZ14" s="7"/>
      <c r="GSA14" s="7"/>
      <c r="GSB14" s="7"/>
      <c r="GSC14" s="7"/>
      <c r="GSD14" s="7"/>
      <c r="GSE14" s="7"/>
      <c r="GSF14" s="7"/>
      <c r="GSG14" s="7"/>
      <c r="GSH14" s="7"/>
      <c r="GSI14" s="7"/>
      <c r="GSJ14" s="7"/>
      <c r="GSK14" s="7"/>
      <c r="GSL14" s="7"/>
      <c r="GSM14" s="7"/>
      <c r="GSN14" s="7"/>
      <c r="GSO14" s="7"/>
      <c r="GSP14" s="7"/>
      <c r="GSQ14" s="7"/>
      <c r="GSR14" s="7"/>
      <c r="GSS14" s="7"/>
      <c r="GST14" s="7"/>
      <c r="GSU14" s="7"/>
      <c r="GSV14" s="7"/>
      <c r="GSW14" s="7"/>
      <c r="GSX14" s="7"/>
      <c r="GSY14" s="7"/>
      <c r="GSZ14" s="7"/>
      <c r="GTA14" s="7"/>
      <c r="GTB14" s="7"/>
      <c r="GTC14" s="7"/>
      <c r="GTD14" s="7"/>
      <c r="GTE14" s="7"/>
      <c r="GTF14" s="7"/>
      <c r="GTG14" s="7"/>
      <c r="GTH14" s="7"/>
      <c r="GTI14" s="7"/>
      <c r="GTJ14" s="7"/>
      <c r="GTK14" s="7"/>
      <c r="GTL14" s="7"/>
      <c r="GTM14" s="7"/>
      <c r="GTN14" s="7"/>
      <c r="GTO14" s="7"/>
      <c r="GTP14" s="7"/>
      <c r="GTQ14" s="7"/>
      <c r="GTR14" s="7"/>
      <c r="GTS14" s="7"/>
      <c r="GTT14" s="7"/>
      <c r="GTU14" s="7"/>
      <c r="GTV14" s="7"/>
      <c r="GTW14" s="7"/>
      <c r="GTX14" s="7"/>
      <c r="GTY14" s="7"/>
      <c r="GTZ14" s="7"/>
      <c r="GUA14" s="7"/>
      <c r="GUB14" s="7"/>
      <c r="GUC14" s="7"/>
      <c r="GUD14" s="7"/>
      <c r="GUE14" s="7"/>
      <c r="GUF14" s="7"/>
      <c r="GUG14" s="7"/>
      <c r="GUH14" s="7"/>
      <c r="GUI14" s="7"/>
      <c r="GUJ14" s="7"/>
      <c r="GUK14" s="7"/>
      <c r="GUL14" s="7"/>
      <c r="GUM14" s="7"/>
      <c r="GUN14" s="7"/>
      <c r="GUO14" s="7"/>
      <c r="GUP14" s="7"/>
      <c r="GUQ14" s="7"/>
      <c r="GUR14" s="7"/>
      <c r="GUS14" s="7"/>
      <c r="GUT14" s="7"/>
      <c r="GUU14" s="7"/>
      <c r="GUV14" s="7"/>
      <c r="GUW14" s="7"/>
      <c r="GUX14" s="7"/>
      <c r="GUY14" s="7"/>
      <c r="GUZ14" s="7"/>
      <c r="GVA14" s="7"/>
      <c r="GVB14" s="7"/>
      <c r="GVC14" s="7"/>
      <c r="GVD14" s="7"/>
      <c r="GVE14" s="7"/>
      <c r="GVF14" s="7"/>
      <c r="GVG14" s="7"/>
      <c r="GVH14" s="7"/>
      <c r="GVI14" s="7"/>
      <c r="GVJ14" s="7"/>
      <c r="GVK14" s="7"/>
      <c r="GVL14" s="7"/>
      <c r="GVM14" s="7"/>
      <c r="GVN14" s="7"/>
      <c r="GVO14" s="7"/>
      <c r="GVP14" s="7"/>
      <c r="GVQ14" s="7"/>
      <c r="GVR14" s="7"/>
      <c r="GVS14" s="7"/>
      <c r="GVT14" s="7"/>
      <c r="GVU14" s="7"/>
      <c r="GVV14" s="7"/>
      <c r="GVW14" s="7"/>
      <c r="GVX14" s="7"/>
      <c r="GVY14" s="7"/>
      <c r="GVZ14" s="7"/>
      <c r="GWA14" s="7"/>
      <c r="GWB14" s="7"/>
      <c r="GWC14" s="7"/>
      <c r="GWD14" s="7"/>
      <c r="GWE14" s="7"/>
      <c r="GWF14" s="7"/>
      <c r="GWG14" s="7"/>
      <c r="GWH14" s="7"/>
      <c r="GWI14" s="7"/>
      <c r="GWJ14" s="7"/>
      <c r="GWK14" s="7"/>
      <c r="GWL14" s="7"/>
      <c r="GWM14" s="7"/>
      <c r="GWN14" s="7"/>
      <c r="GWO14" s="7"/>
      <c r="GWP14" s="7"/>
      <c r="GWQ14" s="7"/>
      <c r="GWR14" s="7"/>
      <c r="GWS14" s="7"/>
      <c r="GWT14" s="7"/>
      <c r="GWU14" s="7"/>
      <c r="GWV14" s="7"/>
      <c r="GWW14" s="7"/>
      <c r="GWX14" s="7"/>
      <c r="GWY14" s="7"/>
      <c r="GWZ14" s="7"/>
      <c r="GXA14" s="7"/>
      <c r="GXB14" s="7"/>
      <c r="GXC14" s="7"/>
      <c r="GXD14" s="7"/>
      <c r="GXE14" s="7"/>
      <c r="GXF14" s="7"/>
      <c r="GXG14" s="7"/>
      <c r="GXH14" s="7"/>
      <c r="GXI14" s="7"/>
      <c r="GXJ14" s="7"/>
      <c r="GXK14" s="7"/>
      <c r="GXL14" s="7"/>
      <c r="GXM14" s="7"/>
      <c r="GXN14" s="7"/>
      <c r="GXO14" s="7"/>
      <c r="GXP14" s="7"/>
      <c r="GXQ14" s="7"/>
      <c r="GXR14" s="7"/>
      <c r="GXS14" s="7"/>
      <c r="GXT14" s="7"/>
      <c r="GXU14" s="7"/>
      <c r="GXV14" s="7"/>
      <c r="GXW14" s="7"/>
      <c r="GXX14" s="7"/>
      <c r="GXY14" s="7"/>
      <c r="GXZ14" s="7"/>
      <c r="GYA14" s="7"/>
      <c r="GYB14" s="7"/>
      <c r="GYC14" s="7"/>
      <c r="GYD14" s="7"/>
      <c r="GYE14" s="7"/>
      <c r="GYF14" s="7"/>
      <c r="GYG14" s="7"/>
      <c r="GYH14" s="7"/>
      <c r="GYI14" s="7"/>
      <c r="GYJ14" s="7"/>
      <c r="GYK14" s="7"/>
      <c r="GYL14" s="7"/>
      <c r="GYM14" s="7"/>
      <c r="GYN14" s="7"/>
      <c r="GYO14" s="7"/>
      <c r="GYP14" s="7"/>
      <c r="GYQ14" s="7"/>
      <c r="GYR14" s="7"/>
      <c r="GYS14" s="7"/>
      <c r="GYT14" s="7"/>
      <c r="GYU14" s="7"/>
      <c r="GYV14" s="7"/>
      <c r="GYW14" s="7"/>
      <c r="GYX14" s="7"/>
      <c r="GYY14" s="7"/>
      <c r="GYZ14" s="7"/>
      <c r="GZA14" s="7"/>
      <c r="GZB14" s="7"/>
      <c r="GZC14" s="7"/>
      <c r="GZD14" s="7"/>
      <c r="GZE14" s="7"/>
      <c r="GZF14" s="7"/>
      <c r="GZG14" s="7"/>
      <c r="GZH14" s="7"/>
      <c r="GZI14" s="7"/>
      <c r="GZJ14" s="7"/>
      <c r="GZK14" s="7"/>
      <c r="GZL14" s="7"/>
      <c r="GZM14" s="7"/>
      <c r="GZN14" s="7"/>
      <c r="GZO14" s="7"/>
      <c r="GZP14" s="7"/>
      <c r="GZQ14" s="7"/>
      <c r="GZR14" s="7"/>
      <c r="GZS14" s="7"/>
      <c r="GZT14" s="7"/>
      <c r="GZU14" s="7"/>
      <c r="GZV14" s="7"/>
      <c r="GZW14" s="7"/>
      <c r="GZX14" s="7"/>
      <c r="GZY14" s="7"/>
      <c r="GZZ14" s="7"/>
      <c r="HAA14" s="7"/>
      <c r="HAB14" s="7"/>
      <c r="HAC14" s="7"/>
      <c r="HAD14" s="7"/>
      <c r="HAE14" s="7"/>
      <c r="HAF14" s="7"/>
      <c r="HAG14" s="7"/>
      <c r="HAH14" s="7"/>
      <c r="HAI14" s="7"/>
      <c r="HAJ14" s="7"/>
      <c r="HAK14" s="7"/>
      <c r="HAL14" s="7"/>
      <c r="HAM14" s="7"/>
      <c r="HAN14" s="7"/>
      <c r="HAO14" s="7"/>
      <c r="HAP14" s="7"/>
      <c r="HAQ14" s="7"/>
      <c r="HAR14" s="7"/>
      <c r="HAS14" s="7"/>
      <c r="HAT14" s="7"/>
      <c r="HAU14" s="7"/>
      <c r="HAV14" s="7"/>
      <c r="HAW14" s="7"/>
      <c r="HAX14" s="7"/>
      <c r="HAY14" s="7"/>
      <c r="HAZ14" s="7"/>
      <c r="HBA14" s="7"/>
      <c r="HBB14" s="7"/>
      <c r="HBC14" s="7"/>
      <c r="HBD14" s="7"/>
      <c r="HBE14" s="7"/>
      <c r="HBF14" s="7"/>
      <c r="HBG14" s="7"/>
      <c r="HBH14" s="7"/>
      <c r="HBI14" s="7"/>
      <c r="HBJ14" s="7"/>
      <c r="HBK14" s="7"/>
      <c r="HBL14" s="7"/>
      <c r="HBM14" s="7"/>
      <c r="HBN14" s="7"/>
      <c r="HBO14" s="7"/>
      <c r="HBP14" s="7"/>
      <c r="HBQ14" s="7"/>
      <c r="HBR14" s="7"/>
      <c r="HBS14" s="7"/>
      <c r="HBT14" s="7"/>
      <c r="HBU14" s="7"/>
      <c r="HBV14" s="7"/>
      <c r="HBW14" s="7"/>
      <c r="HBX14" s="7"/>
      <c r="HBY14" s="7"/>
      <c r="HBZ14" s="7"/>
      <c r="HCA14" s="7"/>
      <c r="HCB14" s="7"/>
      <c r="HCC14" s="7"/>
      <c r="HCD14" s="7"/>
      <c r="HCE14" s="7"/>
      <c r="HCF14" s="7"/>
      <c r="HCG14" s="7"/>
      <c r="HCH14" s="7"/>
      <c r="HCI14" s="7"/>
      <c r="HCJ14" s="7"/>
      <c r="HCK14" s="7"/>
      <c r="HCL14" s="7"/>
      <c r="HCM14" s="7"/>
      <c r="HCN14" s="7"/>
      <c r="HCO14" s="7"/>
      <c r="HCP14" s="7"/>
      <c r="HCQ14" s="7"/>
      <c r="HCR14" s="7"/>
      <c r="HCS14" s="7"/>
      <c r="HCT14" s="7"/>
      <c r="HCU14" s="7"/>
      <c r="HCV14" s="7"/>
      <c r="HCW14" s="7"/>
      <c r="HCX14" s="7"/>
      <c r="HCY14" s="7"/>
      <c r="HCZ14" s="7"/>
      <c r="HDA14" s="7"/>
      <c r="HDB14" s="7"/>
      <c r="HDC14" s="7"/>
      <c r="HDD14" s="7"/>
      <c r="HDE14" s="7"/>
      <c r="HDF14" s="7"/>
      <c r="HDG14" s="7"/>
      <c r="HDH14" s="7"/>
      <c r="HDI14" s="7"/>
      <c r="HDJ14" s="7"/>
      <c r="HDK14" s="7"/>
      <c r="HDL14" s="7"/>
      <c r="HDM14" s="7"/>
      <c r="HDN14" s="7"/>
      <c r="HDO14" s="7"/>
      <c r="HDP14" s="7"/>
      <c r="HDQ14" s="7"/>
      <c r="HDR14" s="7"/>
      <c r="HDS14" s="7"/>
      <c r="HDT14" s="7"/>
      <c r="HDU14" s="7"/>
      <c r="HDV14" s="7"/>
      <c r="HDW14" s="7"/>
      <c r="HDX14" s="7"/>
      <c r="HDY14" s="7"/>
      <c r="HDZ14" s="7"/>
      <c r="HEA14" s="7"/>
      <c r="HEB14" s="7"/>
      <c r="HEC14" s="7"/>
      <c r="HED14" s="7"/>
      <c r="HEE14" s="7"/>
      <c r="HEF14" s="7"/>
      <c r="HEG14" s="7"/>
      <c r="HEH14" s="7"/>
      <c r="HEI14" s="7"/>
      <c r="HEJ14" s="7"/>
      <c r="HEK14" s="7"/>
      <c r="HEL14" s="7"/>
      <c r="HEM14" s="7"/>
      <c r="HEN14" s="7"/>
      <c r="HEO14" s="7"/>
      <c r="HEP14" s="7"/>
      <c r="HEQ14" s="7"/>
      <c r="HER14" s="7"/>
      <c r="HES14" s="7"/>
      <c r="HET14" s="7"/>
      <c r="HEU14" s="7"/>
      <c r="HEV14" s="7"/>
      <c r="HEW14" s="7"/>
      <c r="HEX14" s="7"/>
      <c r="HEY14" s="7"/>
      <c r="HEZ14" s="7"/>
      <c r="HFA14" s="7"/>
      <c r="HFB14" s="7"/>
      <c r="HFC14" s="7"/>
      <c r="HFD14" s="7"/>
      <c r="HFE14" s="7"/>
      <c r="HFF14" s="7"/>
      <c r="HFG14" s="7"/>
      <c r="HFH14" s="7"/>
      <c r="HFI14" s="7"/>
      <c r="HFJ14" s="7"/>
      <c r="HFK14" s="7"/>
      <c r="HFL14" s="7"/>
      <c r="HFM14" s="7"/>
      <c r="HFN14" s="7"/>
      <c r="HFO14" s="7"/>
      <c r="HFP14" s="7"/>
      <c r="HFQ14" s="7"/>
      <c r="HFR14" s="7"/>
      <c r="HFS14" s="7"/>
      <c r="HFT14" s="7"/>
      <c r="HFU14" s="7"/>
      <c r="HFV14" s="7"/>
      <c r="HFW14" s="7"/>
      <c r="HFX14" s="7"/>
      <c r="HFY14" s="7"/>
      <c r="HFZ14" s="7"/>
      <c r="HGA14" s="7"/>
      <c r="HGB14" s="7"/>
      <c r="HGC14" s="7"/>
      <c r="HGD14" s="7"/>
      <c r="HGE14" s="7"/>
      <c r="HGF14" s="7"/>
      <c r="HGG14" s="7"/>
      <c r="HGH14" s="7"/>
      <c r="HGI14" s="7"/>
      <c r="HGJ14" s="7"/>
      <c r="HGK14" s="7"/>
      <c r="HGL14" s="7"/>
      <c r="HGM14" s="7"/>
      <c r="HGN14" s="7"/>
      <c r="HGO14" s="7"/>
      <c r="HGP14" s="7"/>
      <c r="HGQ14" s="7"/>
      <c r="HGR14" s="7"/>
      <c r="HGS14" s="7"/>
      <c r="HGT14" s="7"/>
      <c r="HGU14" s="7"/>
      <c r="HGV14" s="7"/>
      <c r="HGW14" s="7"/>
      <c r="HGX14" s="7"/>
      <c r="HGY14" s="7"/>
      <c r="HGZ14" s="7"/>
      <c r="HHA14" s="7"/>
      <c r="HHB14" s="7"/>
      <c r="HHC14" s="7"/>
      <c r="HHD14" s="7"/>
      <c r="HHE14" s="7"/>
      <c r="HHF14" s="7"/>
      <c r="HHG14" s="7"/>
      <c r="HHH14" s="7"/>
      <c r="HHI14" s="7"/>
      <c r="HHJ14" s="7"/>
      <c r="HHK14" s="7"/>
      <c r="HHL14" s="7"/>
      <c r="HHM14" s="7"/>
      <c r="HHN14" s="7"/>
      <c r="HHO14" s="7"/>
      <c r="HHP14" s="7"/>
      <c r="HHQ14" s="7"/>
      <c r="HHR14" s="7"/>
      <c r="HHS14" s="7"/>
      <c r="HHT14" s="7"/>
      <c r="HHU14" s="7"/>
      <c r="HHV14" s="7"/>
      <c r="HHW14" s="7"/>
      <c r="HHX14" s="7"/>
      <c r="HHY14" s="7"/>
      <c r="HHZ14" s="7"/>
      <c r="HIA14" s="7"/>
      <c r="HIB14" s="7"/>
      <c r="HIC14" s="7"/>
      <c r="HID14" s="7"/>
      <c r="HIE14" s="7"/>
      <c r="HIF14" s="7"/>
      <c r="HIG14" s="7"/>
      <c r="HIH14" s="7"/>
      <c r="HII14" s="7"/>
      <c r="HIJ14" s="7"/>
      <c r="HIK14" s="7"/>
      <c r="HIL14" s="7"/>
      <c r="HIM14" s="7"/>
      <c r="HIN14" s="7"/>
      <c r="HIO14" s="7"/>
      <c r="HIP14" s="7"/>
      <c r="HIQ14" s="7"/>
      <c r="HIR14" s="7"/>
      <c r="HIS14" s="7"/>
      <c r="HIT14" s="7"/>
      <c r="HIU14" s="7"/>
      <c r="HIV14" s="7"/>
      <c r="HIW14" s="7"/>
      <c r="HIX14" s="7"/>
      <c r="HIY14" s="7"/>
      <c r="HIZ14" s="7"/>
      <c r="HJA14" s="7"/>
      <c r="HJB14" s="7"/>
      <c r="HJC14" s="7"/>
      <c r="HJD14" s="7"/>
      <c r="HJE14" s="7"/>
      <c r="HJF14" s="7"/>
      <c r="HJG14" s="7"/>
      <c r="HJH14" s="7"/>
      <c r="HJI14" s="7"/>
      <c r="HJJ14" s="7"/>
      <c r="HJK14" s="7"/>
      <c r="HJL14" s="7"/>
      <c r="HJM14" s="7"/>
      <c r="HJN14" s="7"/>
      <c r="HJO14" s="7"/>
      <c r="HJP14" s="7"/>
      <c r="HJQ14" s="7"/>
      <c r="HJR14" s="7"/>
      <c r="HJS14" s="7"/>
      <c r="HJT14" s="7"/>
      <c r="HJU14" s="7"/>
      <c r="HJV14" s="7"/>
      <c r="HJW14" s="7"/>
      <c r="HJX14" s="7"/>
      <c r="HJY14" s="7"/>
      <c r="HJZ14" s="7"/>
      <c r="HKA14" s="7"/>
      <c r="HKB14" s="7"/>
      <c r="HKC14" s="7"/>
      <c r="HKD14" s="7"/>
      <c r="HKE14" s="7"/>
      <c r="HKF14" s="7"/>
      <c r="HKG14" s="7"/>
      <c r="HKH14" s="7"/>
      <c r="HKI14" s="7"/>
      <c r="HKJ14" s="7"/>
      <c r="HKK14" s="7"/>
      <c r="HKL14" s="7"/>
      <c r="HKM14" s="7"/>
      <c r="HKN14" s="7"/>
      <c r="HKO14" s="7"/>
      <c r="HKP14" s="7"/>
      <c r="HKQ14" s="7"/>
      <c r="HKR14" s="7"/>
      <c r="HKS14" s="7"/>
      <c r="HKT14" s="7"/>
      <c r="HKU14" s="7"/>
      <c r="HKV14" s="7"/>
      <c r="HKW14" s="7"/>
      <c r="HKX14" s="7"/>
      <c r="HKY14" s="7"/>
      <c r="HKZ14" s="7"/>
      <c r="HLA14" s="7"/>
      <c r="HLB14" s="7"/>
      <c r="HLC14" s="7"/>
      <c r="HLD14" s="7"/>
      <c r="HLE14" s="7"/>
      <c r="HLF14" s="7"/>
      <c r="HLG14" s="7"/>
      <c r="HLH14" s="7"/>
      <c r="HLI14" s="7"/>
      <c r="HLJ14" s="7"/>
      <c r="HLK14" s="7"/>
      <c r="HLL14" s="7"/>
      <c r="HLM14" s="7"/>
      <c r="HLN14" s="7"/>
      <c r="HLO14" s="7"/>
      <c r="HLP14" s="7"/>
      <c r="HLQ14" s="7"/>
      <c r="HLR14" s="7"/>
      <c r="HLS14" s="7"/>
      <c r="HLT14" s="7"/>
      <c r="HLU14" s="7"/>
      <c r="HLV14" s="7"/>
      <c r="HLW14" s="7"/>
      <c r="HLX14" s="7"/>
      <c r="HLY14" s="7"/>
      <c r="HLZ14" s="7"/>
      <c r="HMA14" s="7"/>
      <c r="HMB14" s="7"/>
      <c r="HMC14" s="7"/>
      <c r="HMD14" s="7"/>
      <c r="HME14" s="7"/>
      <c r="HMF14" s="7"/>
      <c r="HMG14" s="7"/>
      <c r="HMH14" s="7"/>
      <c r="HMI14" s="7"/>
      <c r="HMJ14" s="7"/>
      <c r="HMK14" s="7"/>
      <c r="HML14" s="7"/>
      <c r="HMM14" s="7"/>
      <c r="HMN14" s="7"/>
      <c r="HMO14" s="7"/>
      <c r="HMP14" s="7"/>
      <c r="HMQ14" s="7"/>
      <c r="HMR14" s="7"/>
      <c r="HMS14" s="7"/>
      <c r="HMT14" s="7"/>
      <c r="HMU14" s="7"/>
      <c r="HMV14" s="7"/>
      <c r="HMW14" s="7"/>
      <c r="HMX14" s="7"/>
      <c r="HMY14" s="7"/>
      <c r="HMZ14" s="7"/>
      <c r="HNA14" s="7"/>
      <c r="HNB14" s="7"/>
      <c r="HNC14" s="7"/>
      <c r="HND14" s="7"/>
      <c r="HNE14" s="7"/>
      <c r="HNF14" s="7"/>
      <c r="HNG14" s="7"/>
      <c r="HNH14" s="7"/>
      <c r="HNI14" s="7"/>
      <c r="HNJ14" s="7"/>
      <c r="HNK14" s="7"/>
      <c r="HNL14" s="7"/>
      <c r="HNM14" s="7"/>
      <c r="HNN14" s="7"/>
      <c r="HNO14" s="7"/>
      <c r="HNP14" s="7"/>
      <c r="HNQ14" s="7"/>
      <c r="HNR14" s="7"/>
      <c r="HNS14" s="7"/>
      <c r="HNT14" s="7"/>
      <c r="HNU14" s="7"/>
      <c r="HNV14" s="7"/>
      <c r="HNW14" s="7"/>
      <c r="HNX14" s="7"/>
      <c r="HNY14" s="7"/>
      <c r="HNZ14" s="7"/>
      <c r="HOA14" s="7"/>
      <c r="HOB14" s="7"/>
      <c r="HOC14" s="7"/>
      <c r="HOD14" s="7"/>
      <c r="HOE14" s="7"/>
      <c r="HOF14" s="7"/>
      <c r="HOG14" s="7"/>
      <c r="HOH14" s="7"/>
      <c r="HOI14" s="7"/>
      <c r="HOJ14" s="7"/>
      <c r="HOK14" s="7"/>
      <c r="HOL14" s="7"/>
      <c r="HOM14" s="7"/>
      <c r="HON14" s="7"/>
      <c r="HOO14" s="7"/>
      <c r="HOP14" s="7"/>
      <c r="HOQ14" s="7"/>
      <c r="HOR14" s="7"/>
      <c r="HOS14" s="7"/>
      <c r="HOT14" s="7"/>
      <c r="HOU14" s="7"/>
      <c r="HOV14" s="7"/>
      <c r="HOW14" s="7"/>
      <c r="HOX14" s="7"/>
      <c r="HOY14" s="7"/>
      <c r="HOZ14" s="7"/>
      <c r="HPA14" s="7"/>
      <c r="HPB14" s="7"/>
      <c r="HPC14" s="7"/>
      <c r="HPD14" s="7"/>
      <c r="HPE14" s="7"/>
      <c r="HPF14" s="7"/>
      <c r="HPG14" s="7"/>
      <c r="HPH14" s="7"/>
      <c r="HPI14" s="7"/>
      <c r="HPJ14" s="7"/>
      <c r="HPK14" s="7"/>
      <c r="HPL14" s="7"/>
      <c r="HPM14" s="7"/>
      <c r="HPN14" s="7"/>
      <c r="HPO14" s="7"/>
      <c r="HPP14" s="7"/>
      <c r="HPQ14" s="7"/>
      <c r="HPR14" s="7"/>
      <c r="HPS14" s="7"/>
      <c r="HPT14" s="7"/>
      <c r="HPU14" s="7"/>
      <c r="HPV14" s="7"/>
      <c r="HPW14" s="7"/>
      <c r="HPX14" s="7"/>
      <c r="HPY14" s="7"/>
      <c r="HPZ14" s="7"/>
      <c r="HQA14" s="7"/>
      <c r="HQB14" s="7"/>
      <c r="HQC14" s="7"/>
      <c r="HQD14" s="7"/>
      <c r="HQE14" s="7"/>
      <c r="HQF14" s="7"/>
      <c r="HQG14" s="7"/>
      <c r="HQH14" s="7"/>
      <c r="HQI14" s="7"/>
      <c r="HQJ14" s="7"/>
      <c r="HQK14" s="7"/>
      <c r="HQL14" s="7"/>
      <c r="HQM14" s="7"/>
      <c r="HQN14" s="7"/>
      <c r="HQO14" s="7"/>
      <c r="HQP14" s="7"/>
      <c r="HQQ14" s="7"/>
      <c r="HQR14" s="7"/>
      <c r="HQS14" s="7"/>
      <c r="HQT14" s="7"/>
      <c r="HQU14" s="7"/>
      <c r="HQV14" s="7"/>
      <c r="HQW14" s="7"/>
      <c r="HQX14" s="7"/>
      <c r="HQY14" s="7"/>
      <c r="HQZ14" s="7"/>
      <c r="HRA14" s="7"/>
      <c r="HRB14" s="7"/>
      <c r="HRC14" s="7"/>
      <c r="HRD14" s="7"/>
      <c r="HRE14" s="7"/>
      <c r="HRF14" s="7"/>
      <c r="HRG14" s="7"/>
      <c r="HRH14" s="7"/>
      <c r="HRI14" s="7"/>
      <c r="HRJ14" s="7"/>
      <c r="HRK14" s="7"/>
      <c r="HRL14" s="7"/>
      <c r="HRM14" s="7"/>
      <c r="HRN14" s="7"/>
      <c r="HRO14" s="7"/>
      <c r="HRP14" s="7"/>
      <c r="HRQ14" s="7"/>
      <c r="HRR14" s="7"/>
      <c r="HRS14" s="7"/>
      <c r="HRT14" s="7"/>
      <c r="HRU14" s="7"/>
      <c r="HRV14" s="7"/>
      <c r="HRW14" s="7"/>
      <c r="HRX14" s="7"/>
      <c r="HRY14" s="7"/>
      <c r="HRZ14" s="7"/>
      <c r="HSA14" s="7"/>
      <c r="HSB14" s="7"/>
      <c r="HSC14" s="7"/>
      <c r="HSD14" s="7"/>
      <c r="HSE14" s="7"/>
      <c r="HSF14" s="7"/>
      <c r="HSG14" s="7"/>
      <c r="HSH14" s="7"/>
      <c r="HSI14" s="7"/>
      <c r="HSJ14" s="7"/>
      <c r="HSK14" s="7"/>
      <c r="HSL14" s="7"/>
      <c r="HSM14" s="7"/>
      <c r="HSN14" s="7"/>
      <c r="HSO14" s="7"/>
      <c r="HSP14" s="7"/>
      <c r="HSQ14" s="7"/>
      <c r="HSR14" s="7"/>
      <c r="HSS14" s="7"/>
      <c r="HST14" s="7"/>
      <c r="HSU14" s="7"/>
      <c r="HSV14" s="7"/>
      <c r="HSW14" s="7"/>
      <c r="HSX14" s="7"/>
      <c r="HSY14" s="7"/>
      <c r="HSZ14" s="7"/>
      <c r="HTA14" s="7"/>
      <c r="HTB14" s="7"/>
      <c r="HTC14" s="7"/>
      <c r="HTD14" s="7"/>
      <c r="HTE14" s="7"/>
      <c r="HTF14" s="7"/>
      <c r="HTG14" s="7"/>
      <c r="HTH14" s="7"/>
      <c r="HTI14" s="7"/>
      <c r="HTJ14" s="7"/>
      <c r="HTK14" s="7"/>
      <c r="HTL14" s="7"/>
      <c r="HTM14" s="7"/>
      <c r="HTN14" s="7"/>
      <c r="HTO14" s="7"/>
      <c r="HTP14" s="7"/>
      <c r="HTQ14" s="7"/>
      <c r="HTR14" s="7"/>
      <c r="HTS14" s="7"/>
      <c r="HTT14" s="7"/>
      <c r="HTU14" s="7"/>
      <c r="HTV14" s="7"/>
      <c r="HTW14" s="7"/>
      <c r="HTX14" s="7"/>
      <c r="HTY14" s="7"/>
      <c r="HTZ14" s="7"/>
      <c r="HUA14" s="7"/>
      <c r="HUB14" s="7"/>
      <c r="HUC14" s="7"/>
      <c r="HUD14" s="7"/>
      <c r="HUE14" s="7"/>
      <c r="HUF14" s="7"/>
      <c r="HUG14" s="7"/>
      <c r="HUH14" s="7"/>
      <c r="HUI14" s="7"/>
      <c r="HUJ14" s="7"/>
      <c r="HUK14" s="7"/>
      <c r="HUL14" s="7"/>
      <c r="HUM14" s="7"/>
      <c r="HUN14" s="7"/>
      <c r="HUO14" s="7"/>
      <c r="HUP14" s="7"/>
      <c r="HUQ14" s="7"/>
      <c r="HUR14" s="7"/>
      <c r="HUS14" s="7"/>
      <c r="HUT14" s="7"/>
      <c r="HUU14" s="7"/>
      <c r="HUV14" s="7"/>
      <c r="HUW14" s="7"/>
      <c r="HUX14" s="7"/>
      <c r="HUY14" s="7"/>
      <c r="HUZ14" s="7"/>
      <c r="HVA14" s="7"/>
      <c r="HVB14" s="7"/>
      <c r="HVC14" s="7"/>
      <c r="HVD14" s="7"/>
      <c r="HVE14" s="7"/>
      <c r="HVF14" s="7"/>
      <c r="HVG14" s="7"/>
      <c r="HVH14" s="7"/>
      <c r="HVI14" s="7"/>
      <c r="HVJ14" s="7"/>
      <c r="HVK14" s="7"/>
      <c r="HVL14" s="7"/>
      <c r="HVM14" s="7"/>
      <c r="HVN14" s="7"/>
      <c r="HVO14" s="7"/>
      <c r="HVP14" s="7"/>
      <c r="HVQ14" s="7"/>
      <c r="HVR14" s="7"/>
      <c r="HVS14" s="7"/>
      <c r="HVT14" s="7"/>
      <c r="HVU14" s="7"/>
      <c r="HVV14" s="7"/>
      <c r="HVW14" s="7"/>
      <c r="HVX14" s="7"/>
      <c r="HVY14" s="7"/>
      <c r="HVZ14" s="7"/>
      <c r="HWA14" s="7"/>
      <c r="HWB14" s="7"/>
      <c r="HWC14" s="7"/>
      <c r="HWD14" s="7"/>
      <c r="HWE14" s="7"/>
      <c r="HWF14" s="7"/>
      <c r="HWG14" s="7"/>
      <c r="HWH14" s="7"/>
      <c r="HWI14" s="7"/>
      <c r="HWJ14" s="7"/>
      <c r="HWK14" s="7"/>
      <c r="HWL14" s="7"/>
      <c r="HWM14" s="7"/>
      <c r="HWN14" s="7"/>
      <c r="HWO14" s="7"/>
      <c r="HWP14" s="7"/>
      <c r="HWQ14" s="7"/>
      <c r="HWR14" s="7"/>
      <c r="HWS14" s="7"/>
      <c r="HWT14" s="7"/>
      <c r="HWU14" s="7"/>
      <c r="HWV14" s="7"/>
      <c r="HWW14" s="7"/>
      <c r="HWX14" s="7"/>
      <c r="HWY14" s="7"/>
      <c r="HWZ14" s="7"/>
      <c r="HXA14" s="7"/>
      <c r="HXB14" s="7"/>
      <c r="HXC14" s="7"/>
      <c r="HXD14" s="7"/>
      <c r="HXE14" s="7"/>
      <c r="HXF14" s="7"/>
      <c r="HXG14" s="7"/>
      <c r="HXH14" s="7"/>
      <c r="HXI14" s="7"/>
      <c r="HXJ14" s="7"/>
      <c r="HXK14" s="7"/>
      <c r="HXL14" s="7"/>
      <c r="HXM14" s="7"/>
      <c r="HXN14" s="7"/>
      <c r="HXO14" s="7"/>
      <c r="HXP14" s="7"/>
      <c r="HXQ14" s="7"/>
      <c r="HXR14" s="7"/>
      <c r="HXS14" s="7"/>
      <c r="HXT14" s="7"/>
      <c r="HXU14" s="7"/>
      <c r="HXV14" s="7"/>
      <c r="HXW14" s="7"/>
      <c r="HXX14" s="7"/>
      <c r="HXY14" s="7"/>
      <c r="HXZ14" s="7"/>
      <c r="HYA14" s="7"/>
      <c r="HYB14" s="7"/>
      <c r="HYC14" s="7"/>
      <c r="HYD14" s="7"/>
      <c r="HYE14" s="7"/>
      <c r="HYF14" s="7"/>
      <c r="HYG14" s="7"/>
      <c r="HYH14" s="7"/>
      <c r="HYI14" s="7"/>
      <c r="HYJ14" s="7"/>
      <c r="HYK14" s="7"/>
      <c r="HYL14" s="7"/>
      <c r="HYM14" s="7"/>
      <c r="HYN14" s="7"/>
      <c r="HYO14" s="7"/>
      <c r="HYP14" s="7"/>
      <c r="HYQ14" s="7"/>
      <c r="HYR14" s="7"/>
      <c r="HYS14" s="7"/>
      <c r="HYT14" s="7"/>
      <c r="HYU14" s="7"/>
      <c r="HYV14" s="7"/>
      <c r="HYW14" s="7"/>
      <c r="HYX14" s="7"/>
      <c r="HYY14" s="7"/>
      <c r="HYZ14" s="7"/>
      <c r="HZA14" s="7"/>
      <c r="HZB14" s="7"/>
      <c r="HZC14" s="7"/>
      <c r="HZD14" s="7"/>
      <c r="HZE14" s="7"/>
      <c r="HZF14" s="7"/>
      <c r="HZG14" s="7"/>
      <c r="HZH14" s="7"/>
      <c r="HZI14" s="7"/>
      <c r="HZJ14" s="7"/>
      <c r="HZK14" s="7"/>
      <c r="HZL14" s="7"/>
      <c r="HZM14" s="7"/>
      <c r="HZN14" s="7"/>
      <c r="HZO14" s="7"/>
      <c r="HZP14" s="7"/>
      <c r="HZQ14" s="7"/>
      <c r="HZR14" s="7"/>
      <c r="HZS14" s="7"/>
      <c r="HZT14" s="7"/>
      <c r="HZU14" s="7"/>
      <c r="HZV14" s="7"/>
      <c r="HZW14" s="7"/>
      <c r="HZX14" s="7"/>
      <c r="HZY14" s="7"/>
      <c r="HZZ14" s="7"/>
      <c r="IAA14" s="7"/>
      <c r="IAB14" s="7"/>
      <c r="IAC14" s="7"/>
      <c r="IAD14" s="7"/>
      <c r="IAE14" s="7"/>
      <c r="IAF14" s="7"/>
      <c r="IAG14" s="7"/>
      <c r="IAH14" s="7"/>
      <c r="IAI14" s="7"/>
      <c r="IAJ14" s="7"/>
      <c r="IAK14" s="7"/>
      <c r="IAL14" s="7"/>
      <c r="IAM14" s="7"/>
      <c r="IAN14" s="7"/>
      <c r="IAO14" s="7"/>
      <c r="IAP14" s="7"/>
      <c r="IAQ14" s="7"/>
      <c r="IAR14" s="7"/>
      <c r="IAS14" s="7"/>
      <c r="IAT14" s="7"/>
      <c r="IAU14" s="7"/>
      <c r="IAV14" s="7"/>
      <c r="IAW14" s="7"/>
      <c r="IAX14" s="7"/>
      <c r="IAY14" s="7"/>
      <c r="IAZ14" s="7"/>
      <c r="IBA14" s="7"/>
      <c r="IBB14" s="7"/>
      <c r="IBC14" s="7"/>
      <c r="IBD14" s="7"/>
      <c r="IBE14" s="7"/>
      <c r="IBF14" s="7"/>
      <c r="IBG14" s="7"/>
      <c r="IBH14" s="7"/>
      <c r="IBI14" s="7"/>
      <c r="IBJ14" s="7"/>
      <c r="IBK14" s="7"/>
      <c r="IBL14" s="7"/>
      <c r="IBM14" s="7"/>
      <c r="IBN14" s="7"/>
      <c r="IBO14" s="7"/>
      <c r="IBP14" s="7"/>
      <c r="IBQ14" s="7"/>
      <c r="IBR14" s="7"/>
      <c r="IBS14" s="7"/>
      <c r="IBT14" s="7"/>
      <c r="IBU14" s="7"/>
      <c r="IBV14" s="7"/>
      <c r="IBW14" s="7"/>
      <c r="IBX14" s="7"/>
      <c r="IBY14" s="7"/>
      <c r="IBZ14" s="7"/>
      <c r="ICA14" s="7"/>
      <c r="ICB14" s="7"/>
      <c r="ICC14" s="7"/>
      <c r="ICD14" s="7"/>
      <c r="ICE14" s="7"/>
      <c r="ICF14" s="7"/>
      <c r="ICG14" s="7"/>
      <c r="ICH14" s="7"/>
      <c r="ICI14" s="7"/>
      <c r="ICJ14" s="7"/>
      <c r="ICK14" s="7"/>
      <c r="ICL14" s="7"/>
      <c r="ICM14" s="7"/>
      <c r="ICN14" s="7"/>
      <c r="ICO14" s="7"/>
      <c r="ICP14" s="7"/>
      <c r="ICQ14" s="7"/>
      <c r="ICR14" s="7"/>
      <c r="ICS14" s="7"/>
      <c r="ICT14" s="7"/>
      <c r="ICU14" s="7"/>
      <c r="ICV14" s="7"/>
      <c r="ICW14" s="7"/>
      <c r="ICX14" s="7"/>
      <c r="ICY14" s="7"/>
      <c r="ICZ14" s="7"/>
      <c r="IDA14" s="7"/>
      <c r="IDB14" s="7"/>
      <c r="IDC14" s="7"/>
      <c r="IDD14" s="7"/>
      <c r="IDE14" s="7"/>
      <c r="IDF14" s="7"/>
      <c r="IDG14" s="7"/>
      <c r="IDH14" s="7"/>
      <c r="IDI14" s="7"/>
      <c r="IDJ14" s="7"/>
      <c r="IDK14" s="7"/>
      <c r="IDL14" s="7"/>
      <c r="IDM14" s="7"/>
      <c r="IDN14" s="7"/>
      <c r="IDO14" s="7"/>
      <c r="IDP14" s="7"/>
      <c r="IDQ14" s="7"/>
      <c r="IDR14" s="7"/>
      <c r="IDS14" s="7"/>
      <c r="IDT14" s="7"/>
      <c r="IDU14" s="7"/>
      <c r="IDV14" s="7"/>
      <c r="IDW14" s="7"/>
      <c r="IDX14" s="7"/>
      <c r="IDY14" s="7"/>
      <c r="IDZ14" s="7"/>
      <c r="IEA14" s="7"/>
      <c r="IEB14" s="7"/>
      <c r="IEC14" s="7"/>
      <c r="IED14" s="7"/>
      <c r="IEE14" s="7"/>
      <c r="IEF14" s="7"/>
      <c r="IEG14" s="7"/>
      <c r="IEH14" s="7"/>
      <c r="IEI14" s="7"/>
      <c r="IEJ14" s="7"/>
      <c r="IEK14" s="7"/>
      <c r="IEL14" s="7"/>
      <c r="IEM14" s="7"/>
      <c r="IEN14" s="7"/>
      <c r="IEO14" s="7"/>
      <c r="IEP14" s="7"/>
      <c r="IEQ14" s="7"/>
      <c r="IER14" s="7"/>
      <c r="IES14" s="7"/>
      <c r="IET14" s="7"/>
      <c r="IEU14" s="7"/>
      <c r="IEV14" s="7"/>
      <c r="IEW14" s="7"/>
      <c r="IEX14" s="7"/>
      <c r="IEY14" s="7"/>
      <c r="IEZ14" s="7"/>
      <c r="IFA14" s="7"/>
      <c r="IFB14" s="7"/>
      <c r="IFC14" s="7"/>
      <c r="IFD14" s="7"/>
      <c r="IFE14" s="7"/>
      <c r="IFF14" s="7"/>
      <c r="IFG14" s="7"/>
      <c r="IFH14" s="7"/>
      <c r="IFI14" s="7"/>
      <c r="IFJ14" s="7"/>
      <c r="IFK14" s="7"/>
      <c r="IFL14" s="7"/>
      <c r="IFM14" s="7"/>
      <c r="IFN14" s="7"/>
      <c r="IFO14" s="7"/>
      <c r="IFP14" s="7"/>
      <c r="IFQ14" s="7"/>
      <c r="IFR14" s="7"/>
      <c r="IFS14" s="7"/>
      <c r="IFT14" s="7"/>
      <c r="IFU14" s="7"/>
      <c r="IFV14" s="7"/>
      <c r="IFW14" s="7"/>
      <c r="IFX14" s="7"/>
      <c r="IFY14" s="7"/>
      <c r="IFZ14" s="7"/>
      <c r="IGA14" s="7"/>
      <c r="IGB14" s="7"/>
      <c r="IGC14" s="7"/>
      <c r="IGD14" s="7"/>
      <c r="IGE14" s="7"/>
      <c r="IGF14" s="7"/>
      <c r="IGG14" s="7"/>
      <c r="IGH14" s="7"/>
      <c r="IGI14" s="7"/>
      <c r="IGJ14" s="7"/>
      <c r="IGK14" s="7"/>
      <c r="IGL14" s="7"/>
      <c r="IGM14" s="7"/>
      <c r="IGN14" s="7"/>
      <c r="IGO14" s="7"/>
      <c r="IGP14" s="7"/>
      <c r="IGQ14" s="7"/>
      <c r="IGR14" s="7"/>
      <c r="IGS14" s="7"/>
      <c r="IGT14" s="7"/>
      <c r="IGU14" s="7"/>
      <c r="IGV14" s="7"/>
      <c r="IGW14" s="7"/>
      <c r="IGX14" s="7"/>
      <c r="IGY14" s="7"/>
      <c r="IGZ14" s="7"/>
      <c r="IHA14" s="7"/>
      <c r="IHB14" s="7"/>
      <c r="IHC14" s="7"/>
      <c r="IHD14" s="7"/>
      <c r="IHE14" s="7"/>
      <c r="IHF14" s="7"/>
      <c r="IHG14" s="7"/>
      <c r="IHH14" s="7"/>
      <c r="IHI14" s="7"/>
      <c r="IHJ14" s="7"/>
      <c r="IHK14" s="7"/>
      <c r="IHL14" s="7"/>
      <c r="IHM14" s="7"/>
      <c r="IHN14" s="7"/>
      <c r="IHO14" s="7"/>
      <c r="IHP14" s="7"/>
      <c r="IHQ14" s="7"/>
      <c r="IHR14" s="7"/>
      <c r="IHS14" s="7"/>
      <c r="IHT14" s="7"/>
      <c r="IHU14" s="7"/>
      <c r="IHV14" s="7"/>
      <c r="IHW14" s="7"/>
      <c r="IHX14" s="7"/>
      <c r="IHY14" s="7"/>
      <c r="IHZ14" s="7"/>
      <c r="IIA14" s="7"/>
      <c r="IIB14" s="7"/>
      <c r="IIC14" s="7"/>
      <c r="IID14" s="7"/>
      <c r="IIE14" s="7"/>
      <c r="IIF14" s="7"/>
      <c r="IIG14" s="7"/>
      <c r="IIH14" s="7"/>
      <c r="III14" s="7"/>
      <c r="IIJ14" s="7"/>
      <c r="IIK14" s="7"/>
      <c r="IIL14" s="7"/>
      <c r="IIM14" s="7"/>
      <c r="IIN14" s="7"/>
      <c r="IIO14" s="7"/>
      <c r="IIP14" s="7"/>
      <c r="IIQ14" s="7"/>
      <c r="IIR14" s="7"/>
      <c r="IIS14" s="7"/>
      <c r="IIT14" s="7"/>
      <c r="IIU14" s="7"/>
      <c r="IIV14" s="7"/>
      <c r="IIW14" s="7"/>
      <c r="IIX14" s="7"/>
      <c r="IIY14" s="7"/>
      <c r="IIZ14" s="7"/>
      <c r="IJA14" s="7"/>
      <c r="IJB14" s="7"/>
      <c r="IJC14" s="7"/>
      <c r="IJD14" s="7"/>
      <c r="IJE14" s="7"/>
      <c r="IJF14" s="7"/>
      <c r="IJG14" s="7"/>
      <c r="IJH14" s="7"/>
      <c r="IJI14" s="7"/>
      <c r="IJJ14" s="7"/>
      <c r="IJK14" s="7"/>
      <c r="IJL14" s="7"/>
      <c r="IJM14" s="7"/>
      <c r="IJN14" s="7"/>
      <c r="IJO14" s="7"/>
      <c r="IJP14" s="7"/>
      <c r="IJQ14" s="7"/>
      <c r="IJR14" s="7"/>
      <c r="IJS14" s="7"/>
      <c r="IJT14" s="7"/>
      <c r="IJU14" s="7"/>
      <c r="IJV14" s="7"/>
      <c r="IJW14" s="7"/>
      <c r="IJX14" s="7"/>
      <c r="IJY14" s="7"/>
      <c r="IJZ14" s="7"/>
      <c r="IKA14" s="7"/>
      <c r="IKB14" s="7"/>
      <c r="IKC14" s="7"/>
      <c r="IKD14" s="7"/>
      <c r="IKE14" s="7"/>
      <c r="IKF14" s="7"/>
      <c r="IKG14" s="7"/>
      <c r="IKH14" s="7"/>
      <c r="IKI14" s="7"/>
      <c r="IKJ14" s="7"/>
      <c r="IKK14" s="7"/>
      <c r="IKL14" s="7"/>
      <c r="IKM14" s="7"/>
      <c r="IKN14" s="7"/>
      <c r="IKO14" s="7"/>
      <c r="IKP14" s="7"/>
      <c r="IKQ14" s="7"/>
      <c r="IKR14" s="7"/>
      <c r="IKS14" s="7"/>
      <c r="IKT14" s="7"/>
      <c r="IKU14" s="7"/>
      <c r="IKV14" s="7"/>
      <c r="IKW14" s="7"/>
      <c r="IKX14" s="7"/>
      <c r="IKY14" s="7"/>
      <c r="IKZ14" s="7"/>
      <c r="ILA14" s="7"/>
      <c r="ILB14" s="7"/>
      <c r="ILC14" s="7"/>
      <c r="ILD14" s="7"/>
      <c r="ILE14" s="7"/>
      <c r="ILF14" s="7"/>
      <c r="ILG14" s="7"/>
      <c r="ILH14" s="7"/>
      <c r="ILI14" s="7"/>
      <c r="ILJ14" s="7"/>
      <c r="ILK14" s="7"/>
      <c r="ILL14" s="7"/>
      <c r="ILM14" s="7"/>
      <c r="ILN14" s="7"/>
      <c r="ILO14" s="7"/>
      <c r="ILP14" s="7"/>
      <c r="ILQ14" s="7"/>
      <c r="ILR14" s="7"/>
      <c r="ILS14" s="7"/>
      <c r="ILT14" s="7"/>
      <c r="ILU14" s="7"/>
      <c r="ILV14" s="7"/>
      <c r="ILW14" s="7"/>
      <c r="ILX14" s="7"/>
      <c r="ILY14" s="7"/>
      <c r="ILZ14" s="7"/>
      <c r="IMA14" s="7"/>
      <c r="IMB14" s="7"/>
      <c r="IMC14" s="7"/>
      <c r="IMD14" s="7"/>
      <c r="IME14" s="7"/>
      <c r="IMF14" s="7"/>
      <c r="IMG14" s="7"/>
      <c r="IMH14" s="7"/>
      <c r="IMI14" s="7"/>
      <c r="IMJ14" s="7"/>
      <c r="IMK14" s="7"/>
      <c r="IML14" s="7"/>
      <c r="IMM14" s="7"/>
      <c r="IMN14" s="7"/>
      <c r="IMO14" s="7"/>
      <c r="IMP14" s="7"/>
      <c r="IMQ14" s="7"/>
      <c r="IMR14" s="7"/>
      <c r="IMS14" s="7"/>
      <c r="IMT14" s="7"/>
      <c r="IMU14" s="7"/>
      <c r="IMV14" s="7"/>
      <c r="IMW14" s="7"/>
      <c r="IMX14" s="7"/>
      <c r="IMY14" s="7"/>
      <c r="IMZ14" s="7"/>
      <c r="INA14" s="7"/>
      <c r="INB14" s="7"/>
      <c r="INC14" s="7"/>
      <c r="IND14" s="7"/>
      <c r="INE14" s="7"/>
      <c r="INF14" s="7"/>
      <c r="ING14" s="7"/>
      <c r="INH14" s="7"/>
      <c r="INI14" s="7"/>
      <c r="INJ14" s="7"/>
      <c r="INK14" s="7"/>
      <c r="INL14" s="7"/>
      <c r="INM14" s="7"/>
      <c r="INN14" s="7"/>
      <c r="INO14" s="7"/>
      <c r="INP14" s="7"/>
      <c r="INQ14" s="7"/>
      <c r="INR14" s="7"/>
      <c r="INS14" s="7"/>
      <c r="INT14" s="7"/>
      <c r="INU14" s="7"/>
      <c r="INV14" s="7"/>
      <c r="INW14" s="7"/>
      <c r="INX14" s="7"/>
      <c r="INY14" s="7"/>
      <c r="INZ14" s="7"/>
      <c r="IOA14" s="7"/>
      <c r="IOB14" s="7"/>
      <c r="IOC14" s="7"/>
      <c r="IOD14" s="7"/>
      <c r="IOE14" s="7"/>
      <c r="IOF14" s="7"/>
      <c r="IOG14" s="7"/>
      <c r="IOH14" s="7"/>
      <c r="IOI14" s="7"/>
      <c r="IOJ14" s="7"/>
      <c r="IOK14" s="7"/>
      <c r="IOL14" s="7"/>
      <c r="IOM14" s="7"/>
      <c r="ION14" s="7"/>
      <c r="IOO14" s="7"/>
      <c r="IOP14" s="7"/>
      <c r="IOQ14" s="7"/>
      <c r="IOR14" s="7"/>
      <c r="IOS14" s="7"/>
      <c r="IOT14" s="7"/>
      <c r="IOU14" s="7"/>
      <c r="IOV14" s="7"/>
      <c r="IOW14" s="7"/>
      <c r="IOX14" s="7"/>
      <c r="IOY14" s="7"/>
      <c r="IOZ14" s="7"/>
      <c r="IPA14" s="7"/>
      <c r="IPB14" s="7"/>
      <c r="IPC14" s="7"/>
      <c r="IPD14" s="7"/>
      <c r="IPE14" s="7"/>
      <c r="IPF14" s="7"/>
      <c r="IPG14" s="7"/>
      <c r="IPH14" s="7"/>
      <c r="IPI14" s="7"/>
      <c r="IPJ14" s="7"/>
      <c r="IPK14" s="7"/>
      <c r="IPL14" s="7"/>
      <c r="IPM14" s="7"/>
      <c r="IPN14" s="7"/>
      <c r="IPO14" s="7"/>
      <c r="IPP14" s="7"/>
      <c r="IPQ14" s="7"/>
      <c r="IPR14" s="7"/>
      <c r="IPS14" s="7"/>
      <c r="IPT14" s="7"/>
      <c r="IPU14" s="7"/>
      <c r="IPV14" s="7"/>
      <c r="IPW14" s="7"/>
      <c r="IPX14" s="7"/>
      <c r="IPY14" s="7"/>
      <c r="IPZ14" s="7"/>
      <c r="IQA14" s="7"/>
      <c r="IQB14" s="7"/>
      <c r="IQC14" s="7"/>
      <c r="IQD14" s="7"/>
      <c r="IQE14" s="7"/>
      <c r="IQF14" s="7"/>
      <c r="IQG14" s="7"/>
      <c r="IQH14" s="7"/>
      <c r="IQI14" s="7"/>
      <c r="IQJ14" s="7"/>
      <c r="IQK14" s="7"/>
      <c r="IQL14" s="7"/>
      <c r="IQM14" s="7"/>
      <c r="IQN14" s="7"/>
      <c r="IQO14" s="7"/>
      <c r="IQP14" s="7"/>
      <c r="IQQ14" s="7"/>
      <c r="IQR14" s="7"/>
      <c r="IQS14" s="7"/>
      <c r="IQT14" s="7"/>
      <c r="IQU14" s="7"/>
      <c r="IQV14" s="7"/>
      <c r="IQW14" s="7"/>
      <c r="IQX14" s="7"/>
      <c r="IQY14" s="7"/>
      <c r="IQZ14" s="7"/>
      <c r="IRA14" s="7"/>
      <c r="IRB14" s="7"/>
      <c r="IRC14" s="7"/>
      <c r="IRD14" s="7"/>
      <c r="IRE14" s="7"/>
      <c r="IRF14" s="7"/>
      <c r="IRG14" s="7"/>
      <c r="IRH14" s="7"/>
      <c r="IRI14" s="7"/>
      <c r="IRJ14" s="7"/>
      <c r="IRK14" s="7"/>
      <c r="IRL14" s="7"/>
      <c r="IRM14" s="7"/>
      <c r="IRN14" s="7"/>
      <c r="IRO14" s="7"/>
      <c r="IRP14" s="7"/>
      <c r="IRQ14" s="7"/>
      <c r="IRR14" s="7"/>
      <c r="IRS14" s="7"/>
      <c r="IRT14" s="7"/>
      <c r="IRU14" s="7"/>
      <c r="IRV14" s="7"/>
      <c r="IRW14" s="7"/>
      <c r="IRX14" s="7"/>
      <c r="IRY14" s="7"/>
      <c r="IRZ14" s="7"/>
      <c r="ISA14" s="7"/>
      <c r="ISB14" s="7"/>
      <c r="ISC14" s="7"/>
      <c r="ISD14" s="7"/>
      <c r="ISE14" s="7"/>
      <c r="ISF14" s="7"/>
      <c r="ISG14" s="7"/>
      <c r="ISH14" s="7"/>
      <c r="ISI14" s="7"/>
      <c r="ISJ14" s="7"/>
      <c r="ISK14" s="7"/>
      <c r="ISL14" s="7"/>
      <c r="ISM14" s="7"/>
      <c r="ISN14" s="7"/>
      <c r="ISO14" s="7"/>
      <c r="ISP14" s="7"/>
      <c r="ISQ14" s="7"/>
      <c r="ISR14" s="7"/>
      <c r="ISS14" s="7"/>
      <c r="IST14" s="7"/>
      <c r="ISU14" s="7"/>
      <c r="ISV14" s="7"/>
      <c r="ISW14" s="7"/>
      <c r="ISX14" s="7"/>
      <c r="ISY14" s="7"/>
      <c r="ISZ14" s="7"/>
      <c r="ITA14" s="7"/>
      <c r="ITB14" s="7"/>
      <c r="ITC14" s="7"/>
      <c r="ITD14" s="7"/>
      <c r="ITE14" s="7"/>
      <c r="ITF14" s="7"/>
      <c r="ITG14" s="7"/>
      <c r="ITH14" s="7"/>
      <c r="ITI14" s="7"/>
      <c r="ITJ14" s="7"/>
      <c r="ITK14" s="7"/>
      <c r="ITL14" s="7"/>
      <c r="ITM14" s="7"/>
      <c r="ITN14" s="7"/>
      <c r="ITO14" s="7"/>
      <c r="ITP14" s="7"/>
      <c r="ITQ14" s="7"/>
      <c r="ITR14" s="7"/>
      <c r="ITS14" s="7"/>
      <c r="ITT14" s="7"/>
      <c r="ITU14" s="7"/>
      <c r="ITV14" s="7"/>
      <c r="ITW14" s="7"/>
      <c r="ITX14" s="7"/>
      <c r="ITY14" s="7"/>
      <c r="ITZ14" s="7"/>
      <c r="IUA14" s="7"/>
      <c r="IUB14" s="7"/>
      <c r="IUC14" s="7"/>
      <c r="IUD14" s="7"/>
      <c r="IUE14" s="7"/>
      <c r="IUF14" s="7"/>
      <c r="IUG14" s="7"/>
      <c r="IUH14" s="7"/>
      <c r="IUI14" s="7"/>
      <c r="IUJ14" s="7"/>
      <c r="IUK14" s="7"/>
      <c r="IUL14" s="7"/>
      <c r="IUM14" s="7"/>
      <c r="IUN14" s="7"/>
      <c r="IUO14" s="7"/>
      <c r="IUP14" s="7"/>
      <c r="IUQ14" s="7"/>
      <c r="IUR14" s="7"/>
      <c r="IUS14" s="7"/>
      <c r="IUT14" s="7"/>
      <c r="IUU14" s="7"/>
      <c r="IUV14" s="7"/>
      <c r="IUW14" s="7"/>
      <c r="IUX14" s="7"/>
      <c r="IUY14" s="7"/>
      <c r="IUZ14" s="7"/>
      <c r="IVA14" s="7"/>
      <c r="IVB14" s="7"/>
      <c r="IVC14" s="7"/>
      <c r="IVD14" s="7"/>
      <c r="IVE14" s="7"/>
      <c r="IVF14" s="7"/>
      <c r="IVG14" s="7"/>
      <c r="IVH14" s="7"/>
      <c r="IVI14" s="7"/>
      <c r="IVJ14" s="7"/>
      <c r="IVK14" s="7"/>
      <c r="IVL14" s="7"/>
      <c r="IVM14" s="7"/>
      <c r="IVN14" s="7"/>
      <c r="IVO14" s="7"/>
      <c r="IVP14" s="7"/>
      <c r="IVQ14" s="7"/>
      <c r="IVR14" s="7"/>
      <c r="IVS14" s="7"/>
      <c r="IVT14" s="7"/>
      <c r="IVU14" s="7"/>
      <c r="IVV14" s="7"/>
      <c r="IVW14" s="7"/>
      <c r="IVX14" s="7"/>
      <c r="IVY14" s="7"/>
      <c r="IVZ14" s="7"/>
      <c r="IWA14" s="7"/>
      <c r="IWB14" s="7"/>
      <c r="IWC14" s="7"/>
      <c r="IWD14" s="7"/>
      <c r="IWE14" s="7"/>
      <c r="IWF14" s="7"/>
      <c r="IWG14" s="7"/>
      <c r="IWH14" s="7"/>
      <c r="IWI14" s="7"/>
      <c r="IWJ14" s="7"/>
      <c r="IWK14" s="7"/>
      <c r="IWL14" s="7"/>
      <c r="IWM14" s="7"/>
      <c r="IWN14" s="7"/>
      <c r="IWO14" s="7"/>
      <c r="IWP14" s="7"/>
      <c r="IWQ14" s="7"/>
      <c r="IWR14" s="7"/>
      <c r="IWS14" s="7"/>
      <c r="IWT14" s="7"/>
      <c r="IWU14" s="7"/>
      <c r="IWV14" s="7"/>
      <c r="IWW14" s="7"/>
      <c r="IWX14" s="7"/>
      <c r="IWY14" s="7"/>
      <c r="IWZ14" s="7"/>
      <c r="IXA14" s="7"/>
      <c r="IXB14" s="7"/>
      <c r="IXC14" s="7"/>
      <c r="IXD14" s="7"/>
      <c r="IXE14" s="7"/>
      <c r="IXF14" s="7"/>
      <c r="IXG14" s="7"/>
      <c r="IXH14" s="7"/>
      <c r="IXI14" s="7"/>
      <c r="IXJ14" s="7"/>
      <c r="IXK14" s="7"/>
      <c r="IXL14" s="7"/>
      <c r="IXM14" s="7"/>
      <c r="IXN14" s="7"/>
      <c r="IXO14" s="7"/>
      <c r="IXP14" s="7"/>
      <c r="IXQ14" s="7"/>
      <c r="IXR14" s="7"/>
      <c r="IXS14" s="7"/>
      <c r="IXT14" s="7"/>
      <c r="IXU14" s="7"/>
      <c r="IXV14" s="7"/>
      <c r="IXW14" s="7"/>
      <c r="IXX14" s="7"/>
      <c r="IXY14" s="7"/>
      <c r="IXZ14" s="7"/>
      <c r="IYA14" s="7"/>
      <c r="IYB14" s="7"/>
      <c r="IYC14" s="7"/>
      <c r="IYD14" s="7"/>
      <c r="IYE14" s="7"/>
      <c r="IYF14" s="7"/>
      <c r="IYG14" s="7"/>
      <c r="IYH14" s="7"/>
      <c r="IYI14" s="7"/>
      <c r="IYJ14" s="7"/>
      <c r="IYK14" s="7"/>
      <c r="IYL14" s="7"/>
      <c r="IYM14" s="7"/>
      <c r="IYN14" s="7"/>
      <c r="IYO14" s="7"/>
      <c r="IYP14" s="7"/>
      <c r="IYQ14" s="7"/>
      <c r="IYR14" s="7"/>
      <c r="IYS14" s="7"/>
      <c r="IYT14" s="7"/>
      <c r="IYU14" s="7"/>
      <c r="IYV14" s="7"/>
      <c r="IYW14" s="7"/>
      <c r="IYX14" s="7"/>
      <c r="IYY14" s="7"/>
      <c r="IYZ14" s="7"/>
      <c r="IZA14" s="7"/>
      <c r="IZB14" s="7"/>
      <c r="IZC14" s="7"/>
      <c r="IZD14" s="7"/>
      <c r="IZE14" s="7"/>
      <c r="IZF14" s="7"/>
      <c r="IZG14" s="7"/>
      <c r="IZH14" s="7"/>
      <c r="IZI14" s="7"/>
      <c r="IZJ14" s="7"/>
      <c r="IZK14" s="7"/>
      <c r="IZL14" s="7"/>
      <c r="IZM14" s="7"/>
      <c r="IZN14" s="7"/>
      <c r="IZO14" s="7"/>
      <c r="IZP14" s="7"/>
      <c r="IZQ14" s="7"/>
      <c r="IZR14" s="7"/>
      <c r="IZS14" s="7"/>
      <c r="IZT14" s="7"/>
      <c r="IZU14" s="7"/>
      <c r="IZV14" s="7"/>
      <c r="IZW14" s="7"/>
      <c r="IZX14" s="7"/>
      <c r="IZY14" s="7"/>
      <c r="IZZ14" s="7"/>
      <c r="JAA14" s="7"/>
      <c r="JAB14" s="7"/>
      <c r="JAC14" s="7"/>
      <c r="JAD14" s="7"/>
      <c r="JAE14" s="7"/>
      <c r="JAF14" s="7"/>
      <c r="JAG14" s="7"/>
      <c r="JAH14" s="7"/>
      <c r="JAI14" s="7"/>
      <c r="JAJ14" s="7"/>
      <c r="JAK14" s="7"/>
      <c r="JAL14" s="7"/>
      <c r="JAM14" s="7"/>
      <c r="JAN14" s="7"/>
      <c r="JAO14" s="7"/>
      <c r="JAP14" s="7"/>
      <c r="JAQ14" s="7"/>
      <c r="JAR14" s="7"/>
      <c r="JAS14" s="7"/>
      <c r="JAT14" s="7"/>
      <c r="JAU14" s="7"/>
      <c r="JAV14" s="7"/>
      <c r="JAW14" s="7"/>
      <c r="JAX14" s="7"/>
      <c r="JAY14" s="7"/>
      <c r="JAZ14" s="7"/>
      <c r="JBA14" s="7"/>
      <c r="JBB14" s="7"/>
      <c r="JBC14" s="7"/>
      <c r="JBD14" s="7"/>
      <c r="JBE14" s="7"/>
      <c r="JBF14" s="7"/>
      <c r="JBG14" s="7"/>
      <c r="JBH14" s="7"/>
      <c r="JBI14" s="7"/>
      <c r="JBJ14" s="7"/>
      <c r="JBK14" s="7"/>
      <c r="JBL14" s="7"/>
      <c r="JBM14" s="7"/>
      <c r="JBN14" s="7"/>
      <c r="JBO14" s="7"/>
      <c r="JBP14" s="7"/>
      <c r="JBQ14" s="7"/>
      <c r="JBR14" s="7"/>
      <c r="JBS14" s="7"/>
      <c r="JBT14" s="7"/>
      <c r="JBU14" s="7"/>
      <c r="JBV14" s="7"/>
      <c r="JBW14" s="7"/>
      <c r="JBX14" s="7"/>
      <c r="JBY14" s="7"/>
      <c r="JBZ14" s="7"/>
      <c r="JCA14" s="7"/>
      <c r="JCB14" s="7"/>
      <c r="JCC14" s="7"/>
      <c r="JCD14" s="7"/>
      <c r="JCE14" s="7"/>
      <c r="JCF14" s="7"/>
      <c r="JCG14" s="7"/>
      <c r="JCH14" s="7"/>
      <c r="JCI14" s="7"/>
      <c r="JCJ14" s="7"/>
      <c r="JCK14" s="7"/>
      <c r="JCL14" s="7"/>
      <c r="JCM14" s="7"/>
      <c r="JCN14" s="7"/>
      <c r="JCO14" s="7"/>
      <c r="JCP14" s="7"/>
      <c r="JCQ14" s="7"/>
      <c r="JCR14" s="7"/>
      <c r="JCS14" s="7"/>
      <c r="JCT14" s="7"/>
      <c r="JCU14" s="7"/>
      <c r="JCV14" s="7"/>
      <c r="JCW14" s="7"/>
      <c r="JCX14" s="7"/>
      <c r="JCY14" s="7"/>
      <c r="JCZ14" s="7"/>
      <c r="JDA14" s="7"/>
      <c r="JDB14" s="7"/>
      <c r="JDC14" s="7"/>
      <c r="JDD14" s="7"/>
      <c r="JDE14" s="7"/>
      <c r="JDF14" s="7"/>
      <c r="JDG14" s="7"/>
      <c r="JDH14" s="7"/>
      <c r="JDI14" s="7"/>
      <c r="JDJ14" s="7"/>
      <c r="JDK14" s="7"/>
      <c r="JDL14" s="7"/>
      <c r="JDM14" s="7"/>
      <c r="JDN14" s="7"/>
      <c r="JDO14" s="7"/>
      <c r="JDP14" s="7"/>
      <c r="JDQ14" s="7"/>
      <c r="JDR14" s="7"/>
      <c r="JDS14" s="7"/>
      <c r="JDT14" s="7"/>
      <c r="JDU14" s="7"/>
      <c r="JDV14" s="7"/>
      <c r="JDW14" s="7"/>
      <c r="JDX14" s="7"/>
      <c r="JDY14" s="7"/>
      <c r="JDZ14" s="7"/>
      <c r="JEA14" s="7"/>
      <c r="JEB14" s="7"/>
      <c r="JEC14" s="7"/>
      <c r="JED14" s="7"/>
      <c r="JEE14" s="7"/>
      <c r="JEF14" s="7"/>
      <c r="JEG14" s="7"/>
      <c r="JEH14" s="7"/>
      <c r="JEI14" s="7"/>
      <c r="JEJ14" s="7"/>
      <c r="JEK14" s="7"/>
      <c r="JEL14" s="7"/>
      <c r="JEM14" s="7"/>
      <c r="JEN14" s="7"/>
      <c r="JEO14" s="7"/>
      <c r="JEP14" s="7"/>
      <c r="JEQ14" s="7"/>
      <c r="JER14" s="7"/>
      <c r="JES14" s="7"/>
      <c r="JET14" s="7"/>
      <c r="JEU14" s="7"/>
      <c r="JEV14" s="7"/>
      <c r="JEW14" s="7"/>
      <c r="JEX14" s="7"/>
      <c r="JEY14" s="7"/>
      <c r="JEZ14" s="7"/>
      <c r="JFA14" s="7"/>
      <c r="JFB14" s="7"/>
      <c r="JFC14" s="7"/>
      <c r="JFD14" s="7"/>
      <c r="JFE14" s="7"/>
      <c r="JFF14" s="7"/>
      <c r="JFG14" s="7"/>
      <c r="JFH14" s="7"/>
      <c r="JFI14" s="7"/>
      <c r="JFJ14" s="7"/>
      <c r="JFK14" s="7"/>
      <c r="JFL14" s="7"/>
      <c r="JFM14" s="7"/>
      <c r="JFN14" s="7"/>
      <c r="JFO14" s="7"/>
      <c r="JFP14" s="7"/>
      <c r="JFQ14" s="7"/>
      <c r="JFR14" s="7"/>
      <c r="JFS14" s="7"/>
      <c r="JFT14" s="7"/>
      <c r="JFU14" s="7"/>
      <c r="JFV14" s="7"/>
      <c r="JFW14" s="7"/>
      <c r="JFX14" s="7"/>
      <c r="JFY14" s="7"/>
      <c r="JFZ14" s="7"/>
      <c r="JGA14" s="7"/>
      <c r="JGB14" s="7"/>
      <c r="JGC14" s="7"/>
      <c r="JGD14" s="7"/>
      <c r="JGE14" s="7"/>
      <c r="JGF14" s="7"/>
      <c r="JGG14" s="7"/>
      <c r="JGH14" s="7"/>
      <c r="JGI14" s="7"/>
      <c r="JGJ14" s="7"/>
      <c r="JGK14" s="7"/>
      <c r="JGL14" s="7"/>
      <c r="JGM14" s="7"/>
      <c r="JGN14" s="7"/>
      <c r="JGO14" s="7"/>
      <c r="JGP14" s="7"/>
      <c r="JGQ14" s="7"/>
      <c r="JGR14" s="7"/>
      <c r="JGS14" s="7"/>
      <c r="JGT14" s="7"/>
      <c r="JGU14" s="7"/>
      <c r="JGV14" s="7"/>
      <c r="JGW14" s="7"/>
      <c r="JGX14" s="7"/>
      <c r="JGY14" s="7"/>
      <c r="JGZ14" s="7"/>
      <c r="JHA14" s="7"/>
      <c r="JHB14" s="7"/>
      <c r="JHC14" s="7"/>
      <c r="JHD14" s="7"/>
      <c r="JHE14" s="7"/>
      <c r="JHF14" s="7"/>
      <c r="JHG14" s="7"/>
      <c r="JHH14" s="7"/>
      <c r="JHI14" s="7"/>
      <c r="JHJ14" s="7"/>
      <c r="JHK14" s="7"/>
      <c r="JHL14" s="7"/>
      <c r="JHM14" s="7"/>
      <c r="JHN14" s="7"/>
      <c r="JHO14" s="7"/>
      <c r="JHP14" s="7"/>
      <c r="JHQ14" s="7"/>
      <c r="JHR14" s="7"/>
      <c r="JHS14" s="7"/>
      <c r="JHT14" s="7"/>
      <c r="JHU14" s="7"/>
      <c r="JHV14" s="7"/>
      <c r="JHW14" s="7"/>
      <c r="JHX14" s="7"/>
      <c r="JHY14" s="7"/>
      <c r="JHZ14" s="7"/>
      <c r="JIA14" s="7"/>
      <c r="JIB14" s="7"/>
      <c r="JIC14" s="7"/>
      <c r="JID14" s="7"/>
      <c r="JIE14" s="7"/>
      <c r="JIF14" s="7"/>
      <c r="JIG14" s="7"/>
      <c r="JIH14" s="7"/>
      <c r="JII14" s="7"/>
      <c r="JIJ14" s="7"/>
      <c r="JIK14" s="7"/>
      <c r="JIL14" s="7"/>
      <c r="JIM14" s="7"/>
      <c r="JIN14" s="7"/>
      <c r="JIO14" s="7"/>
      <c r="JIP14" s="7"/>
      <c r="JIQ14" s="7"/>
      <c r="JIR14" s="7"/>
      <c r="JIS14" s="7"/>
      <c r="JIT14" s="7"/>
      <c r="JIU14" s="7"/>
      <c r="JIV14" s="7"/>
      <c r="JIW14" s="7"/>
      <c r="JIX14" s="7"/>
      <c r="JIY14" s="7"/>
      <c r="JIZ14" s="7"/>
      <c r="JJA14" s="7"/>
      <c r="JJB14" s="7"/>
      <c r="JJC14" s="7"/>
      <c r="JJD14" s="7"/>
      <c r="JJE14" s="7"/>
      <c r="JJF14" s="7"/>
      <c r="JJG14" s="7"/>
      <c r="JJH14" s="7"/>
      <c r="JJI14" s="7"/>
      <c r="JJJ14" s="7"/>
      <c r="JJK14" s="7"/>
      <c r="JJL14" s="7"/>
      <c r="JJM14" s="7"/>
      <c r="JJN14" s="7"/>
      <c r="JJO14" s="7"/>
      <c r="JJP14" s="7"/>
      <c r="JJQ14" s="7"/>
      <c r="JJR14" s="7"/>
      <c r="JJS14" s="7"/>
      <c r="JJT14" s="7"/>
      <c r="JJU14" s="7"/>
      <c r="JJV14" s="7"/>
      <c r="JJW14" s="7"/>
      <c r="JJX14" s="7"/>
      <c r="JJY14" s="7"/>
      <c r="JJZ14" s="7"/>
      <c r="JKA14" s="7"/>
      <c r="JKB14" s="7"/>
      <c r="JKC14" s="7"/>
      <c r="JKD14" s="7"/>
      <c r="JKE14" s="7"/>
      <c r="JKF14" s="7"/>
      <c r="JKG14" s="7"/>
      <c r="JKH14" s="7"/>
      <c r="JKI14" s="7"/>
      <c r="JKJ14" s="7"/>
      <c r="JKK14" s="7"/>
      <c r="JKL14" s="7"/>
      <c r="JKM14" s="7"/>
      <c r="JKN14" s="7"/>
      <c r="JKO14" s="7"/>
      <c r="JKP14" s="7"/>
      <c r="JKQ14" s="7"/>
      <c r="JKR14" s="7"/>
      <c r="JKS14" s="7"/>
      <c r="JKT14" s="7"/>
      <c r="JKU14" s="7"/>
      <c r="JKV14" s="7"/>
      <c r="JKW14" s="7"/>
      <c r="JKX14" s="7"/>
      <c r="JKY14" s="7"/>
      <c r="JKZ14" s="7"/>
      <c r="JLA14" s="7"/>
      <c r="JLB14" s="7"/>
      <c r="JLC14" s="7"/>
      <c r="JLD14" s="7"/>
      <c r="JLE14" s="7"/>
      <c r="JLF14" s="7"/>
      <c r="JLG14" s="7"/>
      <c r="JLH14" s="7"/>
      <c r="JLI14" s="7"/>
      <c r="JLJ14" s="7"/>
      <c r="JLK14" s="7"/>
      <c r="JLL14" s="7"/>
      <c r="JLM14" s="7"/>
      <c r="JLN14" s="7"/>
      <c r="JLO14" s="7"/>
      <c r="JLP14" s="7"/>
      <c r="JLQ14" s="7"/>
      <c r="JLR14" s="7"/>
      <c r="JLS14" s="7"/>
      <c r="JLT14" s="7"/>
      <c r="JLU14" s="7"/>
      <c r="JLV14" s="7"/>
      <c r="JLW14" s="7"/>
      <c r="JLX14" s="7"/>
      <c r="JLY14" s="7"/>
      <c r="JLZ14" s="7"/>
      <c r="JMA14" s="7"/>
      <c r="JMB14" s="7"/>
      <c r="JMC14" s="7"/>
      <c r="JMD14" s="7"/>
      <c r="JME14" s="7"/>
      <c r="JMF14" s="7"/>
      <c r="JMG14" s="7"/>
      <c r="JMH14" s="7"/>
      <c r="JMI14" s="7"/>
      <c r="JMJ14" s="7"/>
      <c r="JMK14" s="7"/>
      <c r="JML14" s="7"/>
      <c r="JMM14" s="7"/>
      <c r="JMN14" s="7"/>
      <c r="JMO14" s="7"/>
      <c r="JMP14" s="7"/>
      <c r="JMQ14" s="7"/>
      <c r="JMR14" s="7"/>
      <c r="JMS14" s="7"/>
      <c r="JMT14" s="7"/>
      <c r="JMU14" s="7"/>
      <c r="JMV14" s="7"/>
      <c r="JMW14" s="7"/>
      <c r="JMX14" s="7"/>
      <c r="JMY14" s="7"/>
      <c r="JMZ14" s="7"/>
      <c r="JNA14" s="7"/>
      <c r="JNB14" s="7"/>
      <c r="JNC14" s="7"/>
      <c r="JND14" s="7"/>
      <c r="JNE14" s="7"/>
      <c r="JNF14" s="7"/>
      <c r="JNG14" s="7"/>
      <c r="JNH14" s="7"/>
      <c r="JNI14" s="7"/>
      <c r="JNJ14" s="7"/>
      <c r="JNK14" s="7"/>
      <c r="JNL14" s="7"/>
      <c r="JNM14" s="7"/>
      <c r="JNN14" s="7"/>
      <c r="JNO14" s="7"/>
      <c r="JNP14" s="7"/>
      <c r="JNQ14" s="7"/>
      <c r="JNR14" s="7"/>
      <c r="JNS14" s="7"/>
      <c r="JNT14" s="7"/>
      <c r="JNU14" s="7"/>
      <c r="JNV14" s="7"/>
      <c r="JNW14" s="7"/>
      <c r="JNX14" s="7"/>
      <c r="JNY14" s="7"/>
      <c r="JNZ14" s="7"/>
      <c r="JOA14" s="7"/>
      <c r="JOB14" s="7"/>
      <c r="JOC14" s="7"/>
      <c r="JOD14" s="7"/>
      <c r="JOE14" s="7"/>
      <c r="JOF14" s="7"/>
      <c r="JOG14" s="7"/>
      <c r="JOH14" s="7"/>
      <c r="JOI14" s="7"/>
      <c r="JOJ14" s="7"/>
      <c r="JOK14" s="7"/>
      <c r="JOL14" s="7"/>
      <c r="JOM14" s="7"/>
      <c r="JON14" s="7"/>
      <c r="JOO14" s="7"/>
      <c r="JOP14" s="7"/>
      <c r="JOQ14" s="7"/>
      <c r="JOR14" s="7"/>
      <c r="JOS14" s="7"/>
      <c r="JOT14" s="7"/>
      <c r="JOU14" s="7"/>
      <c r="JOV14" s="7"/>
      <c r="JOW14" s="7"/>
      <c r="JOX14" s="7"/>
      <c r="JOY14" s="7"/>
      <c r="JOZ14" s="7"/>
      <c r="JPA14" s="7"/>
      <c r="JPB14" s="7"/>
      <c r="JPC14" s="7"/>
      <c r="JPD14" s="7"/>
      <c r="JPE14" s="7"/>
      <c r="JPF14" s="7"/>
      <c r="JPG14" s="7"/>
      <c r="JPH14" s="7"/>
      <c r="JPI14" s="7"/>
      <c r="JPJ14" s="7"/>
      <c r="JPK14" s="7"/>
      <c r="JPL14" s="7"/>
      <c r="JPM14" s="7"/>
      <c r="JPN14" s="7"/>
      <c r="JPO14" s="7"/>
      <c r="JPP14" s="7"/>
      <c r="JPQ14" s="7"/>
      <c r="JPR14" s="7"/>
      <c r="JPS14" s="7"/>
      <c r="JPT14" s="7"/>
      <c r="JPU14" s="7"/>
      <c r="JPV14" s="7"/>
      <c r="JPW14" s="7"/>
      <c r="JPX14" s="7"/>
      <c r="JPY14" s="7"/>
      <c r="JPZ14" s="7"/>
      <c r="JQA14" s="7"/>
      <c r="JQB14" s="7"/>
      <c r="JQC14" s="7"/>
      <c r="JQD14" s="7"/>
      <c r="JQE14" s="7"/>
      <c r="JQF14" s="7"/>
      <c r="JQG14" s="7"/>
      <c r="JQH14" s="7"/>
      <c r="JQI14" s="7"/>
      <c r="JQJ14" s="7"/>
      <c r="JQK14" s="7"/>
      <c r="JQL14" s="7"/>
      <c r="JQM14" s="7"/>
      <c r="JQN14" s="7"/>
      <c r="JQO14" s="7"/>
      <c r="JQP14" s="7"/>
      <c r="JQQ14" s="7"/>
      <c r="JQR14" s="7"/>
      <c r="JQS14" s="7"/>
      <c r="JQT14" s="7"/>
      <c r="JQU14" s="7"/>
      <c r="JQV14" s="7"/>
      <c r="JQW14" s="7"/>
      <c r="JQX14" s="7"/>
      <c r="JQY14" s="7"/>
      <c r="JQZ14" s="7"/>
      <c r="JRA14" s="7"/>
      <c r="JRB14" s="7"/>
      <c r="JRC14" s="7"/>
      <c r="JRD14" s="7"/>
      <c r="JRE14" s="7"/>
      <c r="JRF14" s="7"/>
      <c r="JRG14" s="7"/>
      <c r="JRH14" s="7"/>
      <c r="JRI14" s="7"/>
      <c r="JRJ14" s="7"/>
      <c r="JRK14" s="7"/>
      <c r="JRL14" s="7"/>
      <c r="JRM14" s="7"/>
      <c r="JRN14" s="7"/>
      <c r="JRO14" s="7"/>
      <c r="JRP14" s="7"/>
      <c r="JRQ14" s="7"/>
      <c r="JRR14" s="7"/>
      <c r="JRS14" s="7"/>
      <c r="JRT14" s="7"/>
      <c r="JRU14" s="7"/>
      <c r="JRV14" s="7"/>
      <c r="JRW14" s="7"/>
      <c r="JRX14" s="7"/>
      <c r="JRY14" s="7"/>
      <c r="JRZ14" s="7"/>
      <c r="JSA14" s="7"/>
      <c r="JSB14" s="7"/>
      <c r="JSC14" s="7"/>
      <c r="JSD14" s="7"/>
      <c r="JSE14" s="7"/>
      <c r="JSF14" s="7"/>
      <c r="JSG14" s="7"/>
      <c r="JSH14" s="7"/>
      <c r="JSI14" s="7"/>
      <c r="JSJ14" s="7"/>
      <c r="JSK14" s="7"/>
      <c r="JSL14" s="7"/>
      <c r="JSM14" s="7"/>
      <c r="JSN14" s="7"/>
      <c r="JSO14" s="7"/>
      <c r="JSP14" s="7"/>
      <c r="JSQ14" s="7"/>
      <c r="JSR14" s="7"/>
      <c r="JSS14" s="7"/>
      <c r="JST14" s="7"/>
      <c r="JSU14" s="7"/>
      <c r="JSV14" s="7"/>
      <c r="JSW14" s="7"/>
      <c r="JSX14" s="7"/>
      <c r="JSY14" s="7"/>
      <c r="JSZ14" s="7"/>
      <c r="JTA14" s="7"/>
      <c r="JTB14" s="7"/>
      <c r="JTC14" s="7"/>
      <c r="JTD14" s="7"/>
      <c r="JTE14" s="7"/>
      <c r="JTF14" s="7"/>
      <c r="JTG14" s="7"/>
      <c r="JTH14" s="7"/>
      <c r="JTI14" s="7"/>
      <c r="JTJ14" s="7"/>
      <c r="JTK14" s="7"/>
      <c r="JTL14" s="7"/>
      <c r="JTM14" s="7"/>
      <c r="JTN14" s="7"/>
      <c r="JTO14" s="7"/>
      <c r="JTP14" s="7"/>
      <c r="JTQ14" s="7"/>
      <c r="JTR14" s="7"/>
      <c r="JTS14" s="7"/>
      <c r="JTT14" s="7"/>
      <c r="JTU14" s="7"/>
      <c r="JTV14" s="7"/>
      <c r="JTW14" s="7"/>
      <c r="JTX14" s="7"/>
      <c r="JTY14" s="7"/>
      <c r="JTZ14" s="7"/>
      <c r="JUA14" s="7"/>
      <c r="JUB14" s="7"/>
      <c r="JUC14" s="7"/>
      <c r="JUD14" s="7"/>
      <c r="JUE14" s="7"/>
      <c r="JUF14" s="7"/>
      <c r="JUG14" s="7"/>
      <c r="JUH14" s="7"/>
      <c r="JUI14" s="7"/>
      <c r="JUJ14" s="7"/>
      <c r="JUK14" s="7"/>
      <c r="JUL14" s="7"/>
      <c r="JUM14" s="7"/>
      <c r="JUN14" s="7"/>
      <c r="JUO14" s="7"/>
      <c r="JUP14" s="7"/>
      <c r="JUQ14" s="7"/>
      <c r="JUR14" s="7"/>
      <c r="JUS14" s="7"/>
      <c r="JUT14" s="7"/>
      <c r="JUU14" s="7"/>
      <c r="JUV14" s="7"/>
      <c r="JUW14" s="7"/>
      <c r="JUX14" s="7"/>
      <c r="JUY14" s="7"/>
      <c r="JUZ14" s="7"/>
      <c r="JVA14" s="7"/>
      <c r="JVB14" s="7"/>
      <c r="JVC14" s="7"/>
      <c r="JVD14" s="7"/>
      <c r="JVE14" s="7"/>
      <c r="JVF14" s="7"/>
      <c r="JVG14" s="7"/>
      <c r="JVH14" s="7"/>
      <c r="JVI14" s="7"/>
      <c r="JVJ14" s="7"/>
      <c r="JVK14" s="7"/>
      <c r="JVL14" s="7"/>
      <c r="JVM14" s="7"/>
      <c r="JVN14" s="7"/>
      <c r="JVO14" s="7"/>
      <c r="JVP14" s="7"/>
      <c r="JVQ14" s="7"/>
      <c r="JVR14" s="7"/>
      <c r="JVS14" s="7"/>
      <c r="JVT14" s="7"/>
      <c r="JVU14" s="7"/>
      <c r="JVV14" s="7"/>
      <c r="JVW14" s="7"/>
      <c r="JVX14" s="7"/>
      <c r="JVY14" s="7"/>
      <c r="JVZ14" s="7"/>
      <c r="JWA14" s="7"/>
      <c r="JWB14" s="7"/>
      <c r="JWC14" s="7"/>
      <c r="JWD14" s="7"/>
      <c r="JWE14" s="7"/>
      <c r="JWF14" s="7"/>
      <c r="JWG14" s="7"/>
      <c r="JWH14" s="7"/>
      <c r="JWI14" s="7"/>
      <c r="JWJ14" s="7"/>
      <c r="JWK14" s="7"/>
      <c r="JWL14" s="7"/>
      <c r="JWM14" s="7"/>
      <c r="JWN14" s="7"/>
      <c r="JWO14" s="7"/>
      <c r="JWP14" s="7"/>
      <c r="JWQ14" s="7"/>
      <c r="JWR14" s="7"/>
      <c r="JWS14" s="7"/>
      <c r="JWT14" s="7"/>
      <c r="JWU14" s="7"/>
      <c r="JWV14" s="7"/>
      <c r="JWW14" s="7"/>
      <c r="JWX14" s="7"/>
      <c r="JWY14" s="7"/>
      <c r="JWZ14" s="7"/>
      <c r="JXA14" s="7"/>
      <c r="JXB14" s="7"/>
      <c r="JXC14" s="7"/>
      <c r="JXD14" s="7"/>
      <c r="JXE14" s="7"/>
      <c r="JXF14" s="7"/>
      <c r="JXG14" s="7"/>
      <c r="JXH14" s="7"/>
      <c r="JXI14" s="7"/>
      <c r="JXJ14" s="7"/>
      <c r="JXK14" s="7"/>
      <c r="JXL14" s="7"/>
      <c r="JXM14" s="7"/>
      <c r="JXN14" s="7"/>
      <c r="JXO14" s="7"/>
      <c r="JXP14" s="7"/>
      <c r="JXQ14" s="7"/>
      <c r="JXR14" s="7"/>
      <c r="JXS14" s="7"/>
      <c r="JXT14" s="7"/>
      <c r="JXU14" s="7"/>
      <c r="JXV14" s="7"/>
      <c r="JXW14" s="7"/>
      <c r="JXX14" s="7"/>
      <c r="JXY14" s="7"/>
      <c r="JXZ14" s="7"/>
      <c r="JYA14" s="7"/>
      <c r="JYB14" s="7"/>
      <c r="JYC14" s="7"/>
      <c r="JYD14" s="7"/>
      <c r="JYE14" s="7"/>
      <c r="JYF14" s="7"/>
      <c r="JYG14" s="7"/>
      <c r="JYH14" s="7"/>
      <c r="JYI14" s="7"/>
      <c r="JYJ14" s="7"/>
      <c r="JYK14" s="7"/>
      <c r="JYL14" s="7"/>
      <c r="JYM14" s="7"/>
      <c r="JYN14" s="7"/>
      <c r="JYO14" s="7"/>
      <c r="JYP14" s="7"/>
      <c r="JYQ14" s="7"/>
      <c r="JYR14" s="7"/>
      <c r="JYS14" s="7"/>
      <c r="JYT14" s="7"/>
      <c r="JYU14" s="7"/>
      <c r="JYV14" s="7"/>
      <c r="JYW14" s="7"/>
      <c r="JYX14" s="7"/>
      <c r="JYY14" s="7"/>
      <c r="JYZ14" s="7"/>
      <c r="JZA14" s="7"/>
      <c r="JZB14" s="7"/>
      <c r="JZC14" s="7"/>
      <c r="JZD14" s="7"/>
      <c r="JZE14" s="7"/>
      <c r="JZF14" s="7"/>
      <c r="JZG14" s="7"/>
      <c r="JZH14" s="7"/>
      <c r="JZI14" s="7"/>
      <c r="JZJ14" s="7"/>
      <c r="JZK14" s="7"/>
      <c r="JZL14" s="7"/>
      <c r="JZM14" s="7"/>
      <c r="JZN14" s="7"/>
      <c r="JZO14" s="7"/>
      <c r="JZP14" s="7"/>
      <c r="JZQ14" s="7"/>
      <c r="JZR14" s="7"/>
      <c r="JZS14" s="7"/>
      <c r="JZT14" s="7"/>
      <c r="JZU14" s="7"/>
      <c r="JZV14" s="7"/>
      <c r="JZW14" s="7"/>
      <c r="JZX14" s="7"/>
      <c r="JZY14" s="7"/>
      <c r="JZZ14" s="7"/>
      <c r="KAA14" s="7"/>
      <c r="KAB14" s="7"/>
      <c r="KAC14" s="7"/>
      <c r="KAD14" s="7"/>
      <c r="KAE14" s="7"/>
      <c r="KAF14" s="7"/>
      <c r="KAG14" s="7"/>
      <c r="KAH14" s="7"/>
      <c r="KAI14" s="7"/>
      <c r="KAJ14" s="7"/>
      <c r="KAK14" s="7"/>
      <c r="KAL14" s="7"/>
      <c r="KAM14" s="7"/>
      <c r="KAN14" s="7"/>
      <c r="KAO14" s="7"/>
      <c r="KAP14" s="7"/>
      <c r="KAQ14" s="7"/>
      <c r="KAR14" s="7"/>
      <c r="KAS14" s="7"/>
      <c r="KAT14" s="7"/>
      <c r="KAU14" s="7"/>
      <c r="KAV14" s="7"/>
      <c r="KAW14" s="7"/>
      <c r="KAX14" s="7"/>
      <c r="KAY14" s="7"/>
      <c r="KAZ14" s="7"/>
      <c r="KBA14" s="7"/>
      <c r="KBB14" s="7"/>
      <c r="KBC14" s="7"/>
      <c r="KBD14" s="7"/>
      <c r="KBE14" s="7"/>
      <c r="KBF14" s="7"/>
      <c r="KBG14" s="7"/>
      <c r="KBH14" s="7"/>
      <c r="KBI14" s="7"/>
      <c r="KBJ14" s="7"/>
      <c r="KBK14" s="7"/>
      <c r="KBL14" s="7"/>
      <c r="KBM14" s="7"/>
      <c r="KBN14" s="7"/>
      <c r="KBO14" s="7"/>
      <c r="KBP14" s="7"/>
      <c r="KBQ14" s="7"/>
      <c r="KBR14" s="7"/>
      <c r="KBS14" s="7"/>
      <c r="KBT14" s="7"/>
      <c r="KBU14" s="7"/>
      <c r="KBV14" s="7"/>
      <c r="KBW14" s="7"/>
      <c r="KBX14" s="7"/>
      <c r="KBY14" s="7"/>
      <c r="KBZ14" s="7"/>
      <c r="KCA14" s="7"/>
      <c r="KCB14" s="7"/>
      <c r="KCC14" s="7"/>
      <c r="KCD14" s="7"/>
      <c r="KCE14" s="7"/>
      <c r="KCF14" s="7"/>
      <c r="KCG14" s="7"/>
      <c r="KCH14" s="7"/>
      <c r="KCI14" s="7"/>
      <c r="KCJ14" s="7"/>
      <c r="KCK14" s="7"/>
      <c r="KCL14" s="7"/>
      <c r="KCM14" s="7"/>
      <c r="KCN14" s="7"/>
      <c r="KCO14" s="7"/>
      <c r="KCP14" s="7"/>
      <c r="KCQ14" s="7"/>
      <c r="KCR14" s="7"/>
      <c r="KCS14" s="7"/>
      <c r="KCT14" s="7"/>
      <c r="KCU14" s="7"/>
      <c r="KCV14" s="7"/>
      <c r="KCW14" s="7"/>
      <c r="KCX14" s="7"/>
      <c r="KCY14" s="7"/>
      <c r="KCZ14" s="7"/>
      <c r="KDA14" s="7"/>
      <c r="KDB14" s="7"/>
      <c r="KDC14" s="7"/>
      <c r="KDD14" s="7"/>
      <c r="KDE14" s="7"/>
      <c r="KDF14" s="7"/>
      <c r="KDG14" s="7"/>
      <c r="KDH14" s="7"/>
      <c r="KDI14" s="7"/>
      <c r="KDJ14" s="7"/>
      <c r="KDK14" s="7"/>
      <c r="KDL14" s="7"/>
      <c r="KDM14" s="7"/>
      <c r="KDN14" s="7"/>
      <c r="KDO14" s="7"/>
      <c r="KDP14" s="7"/>
      <c r="KDQ14" s="7"/>
      <c r="KDR14" s="7"/>
      <c r="KDS14" s="7"/>
      <c r="KDT14" s="7"/>
      <c r="KDU14" s="7"/>
      <c r="KDV14" s="7"/>
      <c r="KDW14" s="7"/>
      <c r="KDX14" s="7"/>
      <c r="KDY14" s="7"/>
      <c r="KDZ14" s="7"/>
      <c r="KEA14" s="7"/>
      <c r="KEB14" s="7"/>
      <c r="KEC14" s="7"/>
      <c r="KED14" s="7"/>
      <c r="KEE14" s="7"/>
      <c r="KEF14" s="7"/>
      <c r="KEG14" s="7"/>
      <c r="KEH14" s="7"/>
      <c r="KEI14" s="7"/>
      <c r="KEJ14" s="7"/>
      <c r="KEK14" s="7"/>
      <c r="KEL14" s="7"/>
      <c r="KEM14" s="7"/>
      <c r="KEN14" s="7"/>
      <c r="KEO14" s="7"/>
      <c r="KEP14" s="7"/>
      <c r="KEQ14" s="7"/>
      <c r="KER14" s="7"/>
      <c r="KES14" s="7"/>
      <c r="KET14" s="7"/>
      <c r="KEU14" s="7"/>
      <c r="KEV14" s="7"/>
      <c r="KEW14" s="7"/>
      <c r="KEX14" s="7"/>
      <c r="KEY14" s="7"/>
      <c r="KEZ14" s="7"/>
      <c r="KFA14" s="7"/>
      <c r="KFB14" s="7"/>
      <c r="KFC14" s="7"/>
      <c r="KFD14" s="7"/>
      <c r="KFE14" s="7"/>
      <c r="KFF14" s="7"/>
      <c r="KFG14" s="7"/>
      <c r="KFH14" s="7"/>
      <c r="KFI14" s="7"/>
      <c r="KFJ14" s="7"/>
      <c r="KFK14" s="7"/>
      <c r="KFL14" s="7"/>
      <c r="KFM14" s="7"/>
      <c r="KFN14" s="7"/>
      <c r="KFO14" s="7"/>
      <c r="KFP14" s="7"/>
      <c r="KFQ14" s="7"/>
      <c r="KFR14" s="7"/>
      <c r="KFS14" s="7"/>
      <c r="KFT14" s="7"/>
      <c r="KFU14" s="7"/>
      <c r="KFV14" s="7"/>
      <c r="KFW14" s="7"/>
      <c r="KFX14" s="7"/>
      <c r="KFY14" s="7"/>
      <c r="KFZ14" s="7"/>
      <c r="KGA14" s="7"/>
      <c r="KGB14" s="7"/>
      <c r="KGC14" s="7"/>
      <c r="KGD14" s="7"/>
      <c r="KGE14" s="7"/>
      <c r="KGF14" s="7"/>
      <c r="KGG14" s="7"/>
      <c r="KGH14" s="7"/>
      <c r="KGI14" s="7"/>
      <c r="KGJ14" s="7"/>
      <c r="KGK14" s="7"/>
      <c r="KGL14" s="7"/>
      <c r="KGM14" s="7"/>
      <c r="KGN14" s="7"/>
      <c r="KGO14" s="7"/>
      <c r="KGP14" s="7"/>
      <c r="KGQ14" s="7"/>
      <c r="KGR14" s="7"/>
      <c r="KGS14" s="7"/>
      <c r="KGT14" s="7"/>
      <c r="KGU14" s="7"/>
      <c r="KGV14" s="7"/>
      <c r="KGW14" s="7"/>
      <c r="KGX14" s="7"/>
      <c r="KGY14" s="7"/>
      <c r="KGZ14" s="7"/>
      <c r="KHA14" s="7"/>
      <c r="KHB14" s="7"/>
      <c r="KHC14" s="7"/>
      <c r="KHD14" s="7"/>
      <c r="KHE14" s="7"/>
      <c r="KHF14" s="7"/>
      <c r="KHG14" s="7"/>
      <c r="KHH14" s="7"/>
      <c r="KHI14" s="7"/>
      <c r="KHJ14" s="7"/>
      <c r="KHK14" s="7"/>
      <c r="KHL14" s="7"/>
      <c r="KHM14" s="7"/>
      <c r="KHN14" s="7"/>
      <c r="KHO14" s="7"/>
      <c r="KHP14" s="7"/>
      <c r="KHQ14" s="7"/>
      <c r="KHR14" s="7"/>
      <c r="KHS14" s="7"/>
      <c r="KHT14" s="7"/>
      <c r="KHU14" s="7"/>
      <c r="KHV14" s="7"/>
      <c r="KHW14" s="7"/>
      <c r="KHX14" s="7"/>
      <c r="KHY14" s="7"/>
      <c r="KHZ14" s="7"/>
      <c r="KIA14" s="7"/>
      <c r="KIB14" s="7"/>
      <c r="KIC14" s="7"/>
      <c r="KID14" s="7"/>
      <c r="KIE14" s="7"/>
      <c r="KIF14" s="7"/>
      <c r="KIG14" s="7"/>
      <c r="KIH14" s="7"/>
      <c r="KII14" s="7"/>
      <c r="KIJ14" s="7"/>
      <c r="KIK14" s="7"/>
      <c r="KIL14" s="7"/>
      <c r="KIM14" s="7"/>
      <c r="KIN14" s="7"/>
      <c r="KIO14" s="7"/>
      <c r="KIP14" s="7"/>
      <c r="KIQ14" s="7"/>
      <c r="KIR14" s="7"/>
      <c r="KIS14" s="7"/>
      <c r="KIT14" s="7"/>
      <c r="KIU14" s="7"/>
      <c r="KIV14" s="7"/>
      <c r="KIW14" s="7"/>
      <c r="KIX14" s="7"/>
      <c r="KIY14" s="7"/>
      <c r="KIZ14" s="7"/>
      <c r="KJA14" s="7"/>
      <c r="KJB14" s="7"/>
      <c r="KJC14" s="7"/>
      <c r="KJD14" s="7"/>
      <c r="KJE14" s="7"/>
      <c r="KJF14" s="7"/>
      <c r="KJG14" s="7"/>
      <c r="KJH14" s="7"/>
      <c r="KJI14" s="7"/>
      <c r="KJJ14" s="7"/>
      <c r="KJK14" s="7"/>
      <c r="KJL14" s="7"/>
      <c r="KJM14" s="7"/>
      <c r="KJN14" s="7"/>
      <c r="KJO14" s="7"/>
      <c r="KJP14" s="7"/>
      <c r="KJQ14" s="7"/>
      <c r="KJR14" s="7"/>
      <c r="KJS14" s="7"/>
      <c r="KJT14" s="7"/>
      <c r="KJU14" s="7"/>
      <c r="KJV14" s="7"/>
      <c r="KJW14" s="7"/>
      <c r="KJX14" s="7"/>
      <c r="KJY14" s="7"/>
      <c r="KJZ14" s="7"/>
      <c r="KKA14" s="7"/>
      <c r="KKB14" s="7"/>
      <c r="KKC14" s="7"/>
      <c r="KKD14" s="7"/>
      <c r="KKE14" s="7"/>
      <c r="KKF14" s="7"/>
      <c r="KKG14" s="7"/>
      <c r="KKH14" s="7"/>
      <c r="KKI14" s="7"/>
      <c r="KKJ14" s="7"/>
      <c r="KKK14" s="7"/>
      <c r="KKL14" s="7"/>
      <c r="KKM14" s="7"/>
      <c r="KKN14" s="7"/>
      <c r="KKO14" s="7"/>
      <c r="KKP14" s="7"/>
      <c r="KKQ14" s="7"/>
      <c r="KKR14" s="7"/>
      <c r="KKS14" s="7"/>
      <c r="KKT14" s="7"/>
      <c r="KKU14" s="7"/>
      <c r="KKV14" s="7"/>
      <c r="KKW14" s="7"/>
      <c r="KKX14" s="7"/>
      <c r="KKY14" s="7"/>
      <c r="KKZ14" s="7"/>
      <c r="KLA14" s="7"/>
      <c r="KLB14" s="7"/>
      <c r="KLC14" s="7"/>
      <c r="KLD14" s="7"/>
      <c r="KLE14" s="7"/>
      <c r="KLF14" s="7"/>
      <c r="KLG14" s="7"/>
      <c r="KLH14" s="7"/>
      <c r="KLI14" s="7"/>
      <c r="KLJ14" s="7"/>
      <c r="KLK14" s="7"/>
      <c r="KLL14" s="7"/>
      <c r="KLM14" s="7"/>
      <c r="KLN14" s="7"/>
      <c r="KLO14" s="7"/>
      <c r="KLP14" s="7"/>
      <c r="KLQ14" s="7"/>
      <c r="KLR14" s="7"/>
      <c r="KLS14" s="7"/>
      <c r="KLT14" s="7"/>
      <c r="KLU14" s="7"/>
      <c r="KLV14" s="7"/>
      <c r="KLW14" s="7"/>
      <c r="KLX14" s="7"/>
      <c r="KLY14" s="7"/>
      <c r="KLZ14" s="7"/>
      <c r="KMA14" s="7"/>
      <c r="KMB14" s="7"/>
      <c r="KMC14" s="7"/>
      <c r="KMD14" s="7"/>
      <c r="KME14" s="7"/>
      <c r="KMF14" s="7"/>
      <c r="KMG14" s="7"/>
      <c r="KMH14" s="7"/>
      <c r="KMI14" s="7"/>
      <c r="KMJ14" s="7"/>
      <c r="KMK14" s="7"/>
      <c r="KML14" s="7"/>
      <c r="KMM14" s="7"/>
      <c r="KMN14" s="7"/>
      <c r="KMO14" s="7"/>
      <c r="KMP14" s="7"/>
      <c r="KMQ14" s="7"/>
      <c r="KMR14" s="7"/>
      <c r="KMS14" s="7"/>
      <c r="KMT14" s="7"/>
      <c r="KMU14" s="7"/>
      <c r="KMV14" s="7"/>
      <c r="KMW14" s="7"/>
      <c r="KMX14" s="7"/>
      <c r="KMY14" s="7"/>
      <c r="KMZ14" s="7"/>
      <c r="KNA14" s="7"/>
      <c r="KNB14" s="7"/>
      <c r="KNC14" s="7"/>
      <c r="KND14" s="7"/>
      <c r="KNE14" s="7"/>
      <c r="KNF14" s="7"/>
      <c r="KNG14" s="7"/>
      <c r="KNH14" s="7"/>
      <c r="KNI14" s="7"/>
      <c r="KNJ14" s="7"/>
      <c r="KNK14" s="7"/>
      <c r="KNL14" s="7"/>
      <c r="KNM14" s="7"/>
      <c r="KNN14" s="7"/>
      <c r="KNO14" s="7"/>
      <c r="KNP14" s="7"/>
      <c r="KNQ14" s="7"/>
      <c r="KNR14" s="7"/>
      <c r="KNS14" s="7"/>
      <c r="KNT14" s="7"/>
      <c r="KNU14" s="7"/>
      <c r="KNV14" s="7"/>
      <c r="KNW14" s="7"/>
      <c r="KNX14" s="7"/>
      <c r="KNY14" s="7"/>
      <c r="KNZ14" s="7"/>
      <c r="KOA14" s="7"/>
      <c r="KOB14" s="7"/>
      <c r="KOC14" s="7"/>
      <c r="KOD14" s="7"/>
      <c r="KOE14" s="7"/>
      <c r="KOF14" s="7"/>
      <c r="KOG14" s="7"/>
      <c r="KOH14" s="7"/>
      <c r="KOI14" s="7"/>
      <c r="KOJ14" s="7"/>
      <c r="KOK14" s="7"/>
      <c r="KOL14" s="7"/>
      <c r="KOM14" s="7"/>
      <c r="KON14" s="7"/>
      <c r="KOO14" s="7"/>
      <c r="KOP14" s="7"/>
      <c r="KOQ14" s="7"/>
      <c r="KOR14" s="7"/>
      <c r="KOS14" s="7"/>
      <c r="KOT14" s="7"/>
      <c r="KOU14" s="7"/>
      <c r="KOV14" s="7"/>
      <c r="KOW14" s="7"/>
      <c r="KOX14" s="7"/>
      <c r="KOY14" s="7"/>
      <c r="KOZ14" s="7"/>
      <c r="KPA14" s="7"/>
      <c r="KPB14" s="7"/>
      <c r="KPC14" s="7"/>
      <c r="KPD14" s="7"/>
      <c r="KPE14" s="7"/>
      <c r="KPF14" s="7"/>
      <c r="KPG14" s="7"/>
      <c r="KPH14" s="7"/>
      <c r="KPI14" s="7"/>
      <c r="KPJ14" s="7"/>
      <c r="KPK14" s="7"/>
      <c r="KPL14" s="7"/>
      <c r="KPM14" s="7"/>
      <c r="KPN14" s="7"/>
      <c r="KPO14" s="7"/>
      <c r="KPP14" s="7"/>
      <c r="KPQ14" s="7"/>
      <c r="KPR14" s="7"/>
      <c r="KPS14" s="7"/>
      <c r="KPT14" s="7"/>
      <c r="KPU14" s="7"/>
      <c r="KPV14" s="7"/>
      <c r="KPW14" s="7"/>
      <c r="KPX14" s="7"/>
      <c r="KPY14" s="7"/>
      <c r="KPZ14" s="7"/>
      <c r="KQA14" s="7"/>
      <c r="KQB14" s="7"/>
      <c r="KQC14" s="7"/>
      <c r="KQD14" s="7"/>
      <c r="KQE14" s="7"/>
      <c r="KQF14" s="7"/>
      <c r="KQG14" s="7"/>
      <c r="KQH14" s="7"/>
      <c r="KQI14" s="7"/>
      <c r="KQJ14" s="7"/>
      <c r="KQK14" s="7"/>
      <c r="KQL14" s="7"/>
      <c r="KQM14" s="7"/>
      <c r="KQN14" s="7"/>
      <c r="KQO14" s="7"/>
      <c r="KQP14" s="7"/>
      <c r="KQQ14" s="7"/>
      <c r="KQR14" s="7"/>
      <c r="KQS14" s="7"/>
      <c r="KQT14" s="7"/>
      <c r="KQU14" s="7"/>
      <c r="KQV14" s="7"/>
      <c r="KQW14" s="7"/>
      <c r="KQX14" s="7"/>
      <c r="KQY14" s="7"/>
      <c r="KQZ14" s="7"/>
      <c r="KRA14" s="7"/>
      <c r="KRB14" s="7"/>
      <c r="KRC14" s="7"/>
      <c r="KRD14" s="7"/>
      <c r="KRE14" s="7"/>
      <c r="KRF14" s="7"/>
      <c r="KRG14" s="7"/>
      <c r="KRH14" s="7"/>
      <c r="KRI14" s="7"/>
      <c r="KRJ14" s="7"/>
      <c r="KRK14" s="7"/>
      <c r="KRL14" s="7"/>
      <c r="KRM14" s="7"/>
      <c r="KRN14" s="7"/>
      <c r="KRO14" s="7"/>
      <c r="KRP14" s="7"/>
      <c r="KRQ14" s="7"/>
      <c r="KRR14" s="7"/>
      <c r="KRS14" s="7"/>
      <c r="KRT14" s="7"/>
      <c r="KRU14" s="7"/>
      <c r="KRV14" s="7"/>
      <c r="KRW14" s="7"/>
      <c r="KRX14" s="7"/>
      <c r="KRY14" s="7"/>
      <c r="KRZ14" s="7"/>
      <c r="KSA14" s="7"/>
      <c r="KSB14" s="7"/>
      <c r="KSC14" s="7"/>
      <c r="KSD14" s="7"/>
      <c r="KSE14" s="7"/>
      <c r="KSF14" s="7"/>
      <c r="KSG14" s="7"/>
      <c r="KSH14" s="7"/>
      <c r="KSI14" s="7"/>
      <c r="KSJ14" s="7"/>
      <c r="KSK14" s="7"/>
      <c r="KSL14" s="7"/>
      <c r="KSM14" s="7"/>
      <c r="KSN14" s="7"/>
      <c r="KSO14" s="7"/>
      <c r="KSP14" s="7"/>
      <c r="KSQ14" s="7"/>
      <c r="KSR14" s="7"/>
      <c r="KSS14" s="7"/>
      <c r="KST14" s="7"/>
      <c r="KSU14" s="7"/>
      <c r="KSV14" s="7"/>
      <c r="KSW14" s="7"/>
      <c r="KSX14" s="7"/>
      <c r="KSY14" s="7"/>
      <c r="KSZ14" s="7"/>
      <c r="KTA14" s="7"/>
      <c r="KTB14" s="7"/>
      <c r="KTC14" s="7"/>
      <c r="KTD14" s="7"/>
      <c r="KTE14" s="7"/>
      <c r="KTF14" s="7"/>
      <c r="KTG14" s="7"/>
      <c r="KTH14" s="7"/>
      <c r="KTI14" s="7"/>
      <c r="KTJ14" s="7"/>
      <c r="KTK14" s="7"/>
      <c r="KTL14" s="7"/>
      <c r="KTM14" s="7"/>
      <c r="KTN14" s="7"/>
      <c r="KTO14" s="7"/>
      <c r="KTP14" s="7"/>
      <c r="KTQ14" s="7"/>
      <c r="KTR14" s="7"/>
      <c r="KTS14" s="7"/>
      <c r="KTT14" s="7"/>
      <c r="KTU14" s="7"/>
      <c r="KTV14" s="7"/>
      <c r="KTW14" s="7"/>
      <c r="KTX14" s="7"/>
      <c r="KTY14" s="7"/>
      <c r="KTZ14" s="7"/>
      <c r="KUA14" s="7"/>
      <c r="KUB14" s="7"/>
      <c r="KUC14" s="7"/>
      <c r="KUD14" s="7"/>
      <c r="KUE14" s="7"/>
      <c r="KUF14" s="7"/>
      <c r="KUG14" s="7"/>
      <c r="KUH14" s="7"/>
      <c r="KUI14" s="7"/>
      <c r="KUJ14" s="7"/>
      <c r="KUK14" s="7"/>
      <c r="KUL14" s="7"/>
      <c r="KUM14" s="7"/>
      <c r="KUN14" s="7"/>
      <c r="KUO14" s="7"/>
      <c r="KUP14" s="7"/>
      <c r="KUQ14" s="7"/>
      <c r="KUR14" s="7"/>
      <c r="KUS14" s="7"/>
      <c r="KUT14" s="7"/>
      <c r="KUU14" s="7"/>
      <c r="KUV14" s="7"/>
      <c r="KUW14" s="7"/>
      <c r="KUX14" s="7"/>
      <c r="KUY14" s="7"/>
      <c r="KUZ14" s="7"/>
      <c r="KVA14" s="7"/>
      <c r="KVB14" s="7"/>
      <c r="KVC14" s="7"/>
      <c r="KVD14" s="7"/>
      <c r="KVE14" s="7"/>
      <c r="KVF14" s="7"/>
      <c r="KVG14" s="7"/>
      <c r="KVH14" s="7"/>
      <c r="KVI14" s="7"/>
      <c r="KVJ14" s="7"/>
      <c r="KVK14" s="7"/>
      <c r="KVL14" s="7"/>
      <c r="KVM14" s="7"/>
      <c r="KVN14" s="7"/>
      <c r="KVO14" s="7"/>
      <c r="KVP14" s="7"/>
      <c r="KVQ14" s="7"/>
      <c r="KVR14" s="7"/>
      <c r="KVS14" s="7"/>
      <c r="KVT14" s="7"/>
      <c r="KVU14" s="7"/>
      <c r="KVV14" s="7"/>
      <c r="KVW14" s="7"/>
      <c r="KVX14" s="7"/>
      <c r="KVY14" s="7"/>
      <c r="KVZ14" s="7"/>
      <c r="KWA14" s="7"/>
      <c r="KWB14" s="7"/>
      <c r="KWC14" s="7"/>
      <c r="KWD14" s="7"/>
      <c r="KWE14" s="7"/>
      <c r="KWF14" s="7"/>
      <c r="KWG14" s="7"/>
      <c r="KWH14" s="7"/>
      <c r="KWI14" s="7"/>
      <c r="KWJ14" s="7"/>
      <c r="KWK14" s="7"/>
      <c r="KWL14" s="7"/>
      <c r="KWM14" s="7"/>
      <c r="KWN14" s="7"/>
      <c r="KWO14" s="7"/>
      <c r="KWP14" s="7"/>
      <c r="KWQ14" s="7"/>
      <c r="KWR14" s="7"/>
      <c r="KWS14" s="7"/>
      <c r="KWT14" s="7"/>
      <c r="KWU14" s="7"/>
      <c r="KWV14" s="7"/>
      <c r="KWW14" s="7"/>
      <c r="KWX14" s="7"/>
      <c r="KWY14" s="7"/>
      <c r="KWZ14" s="7"/>
      <c r="KXA14" s="7"/>
      <c r="KXB14" s="7"/>
      <c r="KXC14" s="7"/>
      <c r="KXD14" s="7"/>
      <c r="KXE14" s="7"/>
      <c r="KXF14" s="7"/>
      <c r="KXG14" s="7"/>
      <c r="KXH14" s="7"/>
      <c r="KXI14" s="7"/>
      <c r="KXJ14" s="7"/>
      <c r="KXK14" s="7"/>
      <c r="KXL14" s="7"/>
      <c r="KXM14" s="7"/>
      <c r="KXN14" s="7"/>
      <c r="KXO14" s="7"/>
      <c r="KXP14" s="7"/>
      <c r="KXQ14" s="7"/>
      <c r="KXR14" s="7"/>
      <c r="KXS14" s="7"/>
      <c r="KXT14" s="7"/>
      <c r="KXU14" s="7"/>
      <c r="KXV14" s="7"/>
      <c r="KXW14" s="7"/>
      <c r="KXX14" s="7"/>
      <c r="KXY14" s="7"/>
      <c r="KXZ14" s="7"/>
      <c r="KYA14" s="7"/>
      <c r="KYB14" s="7"/>
      <c r="KYC14" s="7"/>
      <c r="KYD14" s="7"/>
      <c r="KYE14" s="7"/>
      <c r="KYF14" s="7"/>
      <c r="KYG14" s="7"/>
      <c r="KYH14" s="7"/>
      <c r="KYI14" s="7"/>
      <c r="KYJ14" s="7"/>
      <c r="KYK14" s="7"/>
      <c r="KYL14" s="7"/>
      <c r="KYM14" s="7"/>
      <c r="KYN14" s="7"/>
      <c r="KYO14" s="7"/>
      <c r="KYP14" s="7"/>
      <c r="KYQ14" s="7"/>
      <c r="KYR14" s="7"/>
      <c r="KYS14" s="7"/>
      <c r="KYT14" s="7"/>
      <c r="KYU14" s="7"/>
      <c r="KYV14" s="7"/>
      <c r="KYW14" s="7"/>
      <c r="KYX14" s="7"/>
      <c r="KYY14" s="7"/>
      <c r="KYZ14" s="7"/>
      <c r="KZA14" s="7"/>
      <c r="KZB14" s="7"/>
      <c r="KZC14" s="7"/>
      <c r="KZD14" s="7"/>
      <c r="KZE14" s="7"/>
      <c r="KZF14" s="7"/>
      <c r="KZG14" s="7"/>
      <c r="KZH14" s="7"/>
      <c r="KZI14" s="7"/>
      <c r="KZJ14" s="7"/>
      <c r="KZK14" s="7"/>
      <c r="KZL14" s="7"/>
      <c r="KZM14" s="7"/>
      <c r="KZN14" s="7"/>
      <c r="KZO14" s="7"/>
      <c r="KZP14" s="7"/>
      <c r="KZQ14" s="7"/>
      <c r="KZR14" s="7"/>
      <c r="KZS14" s="7"/>
      <c r="KZT14" s="7"/>
      <c r="KZU14" s="7"/>
      <c r="KZV14" s="7"/>
      <c r="KZW14" s="7"/>
      <c r="KZX14" s="7"/>
      <c r="KZY14" s="7"/>
      <c r="KZZ14" s="7"/>
      <c r="LAA14" s="7"/>
      <c r="LAB14" s="7"/>
      <c r="LAC14" s="7"/>
      <c r="LAD14" s="7"/>
      <c r="LAE14" s="7"/>
      <c r="LAF14" s="7"/>
      <c r="LAG14" s="7"/>
      <c r="LAH14" s="7"/>
      <c r="LAI14" s="7"/>
      <c r="LAJ14" s="7"/>
      <c r="LAK14" s="7"/>
      <c r="LAL14" s="7"/>
      <c r="LAM14" s="7"/>
      <c r="LAN14" s="7"/>
      <c r="LAO14" s="7"/>
      <c r="LAP14" s="7"/>
      <c r="LAQ14" s="7"/>
      <c r="LAR14" s="7"/>
      <c r="LAS14" s="7"/>
      <c r="LAT14" s="7"/>
      <c r="LAU14" s="7"/>
      <c r="LAV14" s="7"/>
      <c r="LAW14" s="7"/>
      <c r="LAX14" s="7"/>
      <c r="LAY14" s="7"/>
      <c r="LAZ14" s="7"/>
      <c r="LBA14" s="7"/>
      <c r="LBB14" s="7"/>
      <c r="LBC14" s="7"/>
      <c r="LBD14" s="7"/>
      <c r="LBE14" s="7"/>
      <c r="LBF14" s="7"/>
      <c r="LBG14" s="7"/>
      <c r="LBH14" s="7"/>
      <c r="LBI14" s="7"/>
      <c r="LBJ14" s="7"/>
      <c r="LBK14" s="7"/>
      <c r="LBL14" s="7"/>
      <c r="LBM14" s="7"/>
      <c r="LBN14" s="7"/>
      <c r="LBO14" s="7"/>
      <c r="LBP14" s="7"/>
      <c r="LBQ14" s="7"/>
      <c r="LBR14" s="7"/>
      <c r="LBS14" s="7"/>
      <c r="LBT14" s="7"/>
      <c r="LBU14" s="7"/>
      <c r="LBV14" s="7"/>
      <c r="LBW14" s="7"/>
      <c r="LBX14" s="7"/>
      <c r="LBY14" s="7"/>
      <c r="LBZ14" s="7"/>
      <c r="LCA14" s="7"/>
      <c r="LCB14" s="7"/>
      <c r="LCC14" s="7"/>
      <c r="LCD14" s="7"/>
      <c r="LCE14" s="7"/>
      <c r="LCF14" s="7"/>
      <c r="LCG14" s="7"/>
      <c r="LCH14" s="7"/>
      <c r="LCI14" s="7"/>
      <c r="LCJ14" s="7"/>
      <c r="LCK14" s="7"/>
      <c r="LCL14" s="7"/>
      <c r="LCM14" s="7"/>
      <c r="LCN14" s="7"/>
      <c r="LCO14" s="7"/>
      <c r="LCP14" s="7"/>
      <c r="LCQ14" s="7"/>
      <c r="LCR14" s="7"/>
      <c r="LCS14" s="7"/>
      <c r="LCT14" s="7"/>
      <c r="LCU14" s="7"/>
      <c r="LCV14" s="7"/>
      <c r="LCW14" s="7"/>
      <c r="LCX14" s="7"/>
      <c r="LCY14" s="7"/>
      <c r="LCZ14" s="7"/>
      <c r="LDA14" s="7"/>
      <c r="LDB14" s="7"/>
      <c r="LDC14" s="7"/>
      <c r="LDD14" s="7"/>
      <c r="LDE14" s="7"/>
      <c r="LDF14" s="7"/>
      <c r="LDG14" s="7"/>
      <c r="LDH14" s="7"/>
      <c r="LDI14" s="7"/>
      <c r="LDJ14" s="7"/>
      <c r="LDK14" s="7"/>
      <c r="LDL14" s="7"/>
      <c r="LDM14" s="7"/>
      <c r="LDN14" s="7"/>
      <c r="LDO14" s="7"/>
      <c r="LDP14" s="7"/>
      <c r="LDQ14" s="7"/>
      <c r="LDR14" s="7"/>
      <c r="LDS14" s="7"/>
      <c r="LDT14" s="7"/>
      <c r="LDU14" s="7"/>
      <c r="LDV14" s="7"/>
      <c r="LDW14" s="7"/>
      <c r="LDX14" s="7"/>
      <c r="LDY14" s="7"/>
      <c r="LDZ14" s="7"/>
      <c r="LEA14" s="7"/>
      <c r="LEB14" s="7"/>
      <c r="LEC14" s="7"/>
      <c r="LED14" s="7"/>
      <c r="LEE14" s="7"/>
      <c r="LEF14" s="7"/>
      <c r="LEG14" s="7"/>
      <c r="LEH14" s="7"/>
      <c r="LEI14" s="7"/>
      <c r="LEJ14" s="7"/>
      <c r="LEK14" s="7"/>
      <c r="LEL14" s="7"/>
      <c r="LEM14" s="7"/>
      <c r="LEN14" s="7"/>
      <c r="LEO14" s="7"/>
      <c r="LEP14" s="7"/>
      <c r="LEQ14" s="7"/>
      <c r="LER14" s="7"/>
      <c r="LES14" s="7"/>
      <c r="LET14" s="7"/>
      <c r="LEU14" s="7"/>
      <c r="LEV14" s="7"/>
      <c r="LEW14" s="7"/>
      <c r="LEX14" s="7"/>
      <c r="LEY14" s="7"/>
      <c r="LEZ14" s="7"/>
      <c r="LFA14" s="7"/>
      <c r="LFB14" s="7"/>
      <c r="LFC14" s="7"/>
      <c r="LFD14" s="7"/>
      <c r="LFE14" s="7"/>
      <c r="LFF14" s="7"/>
      <c r="LFG14" s="7"/>
      <c r="LFH14" s="7"/>
      <c r="LFI14" s="7"/>
      <c r="LFJ14" s="7"/>
      <c r="LFK14" s="7"/>
      <c r="LFL14" s="7"/>
      <c r="LFM14" s="7"/>
      <c r="LFN14" s="7"/>
      <c r="LFO14" s="7"/>
      <c r="LFP14" s="7"/>
      <c r="LFQ14" s="7"/>
      <c r="LFR14" s="7"/>
      <c r="LFS14" s="7"/>
      <c r="LFT14" s="7"/>
      <c r="LFU14" s="7"/>
      <c r="LFV14" s="7"/>
      <c r="LFW14" s="7"/>
      <c r="LFX14" s="7"/>
      <c r="LFY14" s="7"/>
      <c r="LFZ14" s="7"/>
      <c r="LGA14" s="7"/>
      <c r="LGB14" s="7"/>
      <c r="LGC14" s="7"/>
      <c r="LGD14" s="7"/>
      <c r="LGE14" s="7"/>
      <c r="LGF14" s="7"/>
      <c r="LGG14" s="7"/>
      <c r="LGH14" s="7"/>
      <c r="LGI14" s="7"/>
      <c r="LGJ14" s="7"/>
      <c r="LGK14" s="7"/>
      <c r="LGL14" s="7"/>
      <c r="LGM14" s="7"/>
      <c r="LGN14" s="7"/>
      <c r="LGO14" s="7"/>
      <c r="LGP14" s="7"/>
      <c r="LGQ14" s="7"/>
      <c r="LGR14" s="7"/>
      <c r="LGS14" s="7"/>
      <c r="LGT14" s="7"/>
      <c r="LGU14" s="7"/>
      <c r="LGV14" s="7"/>
      <c r="LGW14" s="7"/>
      <c r="LGX14" s="7"/>
      <c r="LGY14" s="7"/>
      <c r="LGZ14" s="7"/>
      <c r="LHA14" s="7"/>
      <c r="LHB14" s="7"/>
      <c r="LHC14" s="7"/>
      <c r="LHD14" s="7"/>
      <c r="LHE14" s="7"/>
      <c r="LHF14" s="7"/>
      <c r="LHG14" s="7"/>
      <c r="LHH14" s="7"/>
      <c r="LHI14" s="7"/>
      <c r="LHJ14" s="7"/>
      <c r="LHK14" s="7"/>
      <c r="LHL14" s="7"/>
      <c r="LHM14" s="7"/>
      <c r="LHN14" s="7"/>
      <c r="LHO14" s="7"/>
      <c r="LHP14" s="7"/>
      <c r="LHQ14" s="7"/>
      <c r="LHR14" s="7"/>
      <c r="LHS14" s="7"/>
      <c r="LHT14" s="7"/>
      <c r="LHU14" s="7"/>
      <c r="LHV14" s="7"/>
      <c r="LHW14" s="7"/>
      <c r="LHX14" s="7"/>
      <c r="LHY14" s="7"/>
      <c r="LHZ14" s="7"/>
      <c r="LIA14" s="7"/>
      <c r="LIB14" s="7"/>
      <c r="LIC14" s="7"/>
      <c r="LID14" s="7"/>
      <c r="LIE14" s="7"/>
      <c r="LIF14" s="7"/>
      <c r="LIG14" s="7"/>
      <c r="LIH14" s="7"/>
      <c r="LII14" s="7"/>
      <c r="LIJ14" s="7"/>
      <c r="LIK14" s="7"/>
      <c r="LIL14" s="7"/>
      <c r="LIM14" s="7"/>
      <c r="LIN14" s="7"/>
      <c r="LIO14" s="7"/>
      <c r="LIP14" s="7"/>
      <c r="LIQ14" s="7"/>
      <c r="LIR14" s="7"/>
      <c r="LIS14" s="7"/>
      <c r="LIT14" s="7"/>
      <c r="LIU14" s="7"/>
      <c r="LIV14" s="7"/>
      <c r="LIW14" s="7"/>
      <c r="LIX14" s="7"/>
      <c r="LIY14" s="7"/>
      <c r="LIZ14" s="7"/>
      <c r="LJA14" s="7"/>
      <c r="LJB14" s="7"/>
      <c r="LJC14" s="7"/>
      <c r="LJD14" s="7"/>
      <c r="LJE14" s="7"/>
      <c r="LJF14" s="7"/>
      <c r="LJG14" s="7"/>
      <c r="LJH14" s="7"/>
      <c r="LJI14" s="7"/>
      <c r="LJJ14" s="7"/>
      <c r="LJK14" s="7"/>
      <c r="LJL14" s="7"/>
      <c r="LJM14" s="7"/>
      <c r="LJN14" s="7"/>
      <c r="LJO14" s="7"/>
      <c r="LJP14" s="7"/>
      <c r="LJQ14" s="7"/>
      <c r="LJR14" s="7"/>
      <c r="LJS14" s="7"/>
      <c r="LJT14" s="7"/>
      <c r="LJU14" s="7"/>
      <c r="LJV14" s="7"/>
      <c r="LJW14" s="7"/>
      <c r="LJX14" s="7"/>
      <c r="LJY14" s="7"/>
      <c r="LJZ14" s="7"/>
      <c r="LKA14" s="7"/>
      <c r="LKB14" s="7"/>
      <c r="LKC14" s="7"/>
      <c r="LKD14" s="7"/>
      <c r="LKE14" s="7"/>
      <c r="LKF14" s="7"/>
      <c r="LKG14" s="7"/>
      <c r="LKH14" s="7"/>
      <c r="LKI14" s="7"/>
      <c r="LKJ14" s="7"/>
      <c r="LKK14" s="7"/>
      <c r="LKL14" s="7"/>
      <c r="LKM14" s="7"/>
      <c r="LKN14" s="7"/>
      <c r="LKO14" s="7"/>
      <c r="LKP14" s="7"/>
      <c r="LKQ14" s="7"/>
      <c r="LKR14" s="7"/>
      <c r="LKS14" s="7"/>
      <c r="LKT14" s="7"/>
      <c r="LKU14" s="7"/>
      <c r="LKV14" s="7"/>
      <c r="LKW14" s="7"/>
      <c r="LKX14" s="7"/>
      <c r="LKY14" s="7"/>
      <c r="LKZ14" s="7"/>
      <c r="LLA14" s="7"/>
      <c r="LLB14" s="7"/>
      <c r="LLC14" s="7"/>
      <c r="LLD14" s="7"/>
      <c r="LLE14" s="7"/>
      <c r="LLF14" s="7"/>
      <c r="LLG14" s="7"/>
      <c r="LLH14" s="7"/>
      <c r="LLI14" s="7"/>
      <c r="LLJ14" s="7"/>
      <c r="LLK14" s="7"/>
      <c r="LLL14" s="7"/>
      <c r="LLM14" s="7"/>
      <c r="LLN14" s="7"/>
      <c r="LLO14" s="7"/>
      <c r="LLP14" s="7"/>
      <c r="LLQ14" s="7"/>
      <c r="LLR14" s="7"/>
      <c r="LLS14" s="7"/>
      <c r="LLT14" s="7"/>
      <c r="LLU14" s="7"/>
      <c r="LLV14" s="7"/>
      <c r="LLW14" s="7"/>
      <c r="LLX14" s="7"/>
      <c r="LLY14" s="7"/>
      <c r="LLZ14" s="7"/>
      <c r="LMA14" s="7"/>
      <c r="LMB14" s="7"/>
      <c r="LMC14" s="7"/>
      <c r="LMD14" s="7"/>
      <c r="LME14" s="7"/>
      <c r="LMF14" s="7"/>
      <c r="LMG14" s="7"/>
      <c r="LMH14" s="7"/>
      <c r="LMI14" s="7"/>
      <c r="LMJ14" s="7"/>
      <c r="LMK14" s="7"/>
      <c r="LML14" s="7"/>
      <c r="LMM14" s="7"/>
      <c r="LMN14" s="7"/>
      <c r="LMO14" s="7"/>
      <c r="LMP14" s="7"/>
      <c r="LMQ14" s="7"/>
      <c r="LMR14" s="7"/>
      <c r="LMS14" s="7"/>
      <c r="LMT14" s="7"/>
      <c r="LMU14" s="7"/>
      <c r="LMV14" s="7"/>
      <c r="LMW14" s="7"/>
      <c r="LMX14" s="7"/>
      <c r="LMY14" s="7"/>
      <c r="LMZ14" s="7"/>
      <c r="LNA14" s="7"/>
      <c r="LNB14" s="7"/>
      <c r="LNC14" s="7"/>
      <c r="LND14" s="7"/>
      <c r="LNE14" s="7"/>
      <c r="LNF14" s="7"/>
      <c r="LNG14" s="7"/>
      <c r="LNH14" s="7"/>
      <c r="LNI14" s="7"/>
      <c r="LNJ14" s="7"/>
      <c r="LNK14" s="7"/>
      <c r="LNL14" s="7"/>
      <c r="LNM14" s="7"/>
      <c r="LNN14" s="7"/>
      <c r="LNO14" s="7"/>
      <c r="LNP14" s="7"/>
      <c r="LNQ14" s="7"/>
      <c r="LNR14" s="7"/>
      <c r="LNS14" s="7"/>
      <c r="LNT14" s="7"/>
      <c r="LNU14" s="7"/>
      <c r="LNV14" s="7"/>
      <c r="LNW14" s="7"/>
      <c r="LNX14" s="7"/>
      <c r="LNY14" s="7"/>
      <c r="LNZ14" s="7"/>
      <c r="LOA14" s="7"/>
      <c r="LOB14" s="7"/>
      <c r="LOC14" s="7"/>
      <c r="LOD14" s="7"/>
      <c r="LOE14" s="7"/>
      <c r="LOF14" s="7"/>
      <c r="LOG14" s="7"/>
      <c r="LOH14" s="7"/>
      <c r="LOI14" s="7"/>
      <c r="LOJ14" s="7"/>
      <c r="LOK14" s="7"/>
      <c r="LOL14" s="7"/>
      <c r="LOM14" s="7"/>
      <c r="LON14" s="7"/>
      <c r="LOO14" s="7"/>
      <c r="LOP14" s="7"/>
      <c r="LOQ14" s="7"/>
      <c r="LOR14" s="7"/>
      <c r="LOS14" s="7"/>
      <c r="LOT14" s="7"/>
      <c r="LOU14" s="7"/>
      <c r="LOV14" s="7"/>
      <c r="LOW14" s="7"/>
      <c r="LOX14" s="7"/>
      <c r="LOY14" s="7"/>
      <c r="LOZ14" s="7"/>
      <c r="LPA14" s="7"/>
      <c r="LPB14" s="7"/>
      <c r="LPC14" s="7"/>
      <c r="LPD14" s="7"/>
      <c r="LPE14" s="7"/>
      <c r="LPF14" s="7"/>
      <c r="LPG14" s="7"/>
      <c r="LPH14" s="7"/>
      <c r="LPI14" s="7"/>
      <c r="LPJ14" s="7"/>
      <c r="LPK14" s="7"/>
      <c r="LPL14" s="7"/>
      <c r="LPM14" s="7"/>
      <c r="LPN14" s="7"/>
      <c r="LPO14" s="7"/>
      <c r="LPP14" s="7"/>
      <c r="LPQ14" s="7"/>
      <c r="LPR14" s="7"/>
      <c r="LPS14" s="7"/>
      <c r="LPT14" s="7"/>
      <c r="LPU14" s="7"/>
      <c r="LPV14" s="7"/>
      <c r="LPW14" s="7"/>
      <c r="LPX14" s="7"/>
      <c r="LPY14" s="7"/>
      <c r="LPZ14" s="7"/>
      <c r="LQA14" s="7"/>
      <c r="LQB14" s="7"/>
      <c r="LQC14" s="7"/>
      <c r="LQD14" s="7"/>
      <c r="LQE14" s="7"/>
      <c r="LQF14" s="7"/>
      <c r="LQG14" s="7"/>
      <c r="LQH14" s="7"/>
      <c r="LQI14" s="7"/>
      <c r="LQJ14" s="7"/>
      <c r="LQK14" s="7"/>
      <c r="LQL14" s="7"/>
      <c r="LQM14" s="7"/>
      <c r="LQN14" s="7"/>
      <c r="LQO14" s="7"/>
      <c r="LQP14" s="7"/>
      <c r="LQQ14" s="7"/>
      <c r="LQR14" s="7"/>
      <c r="LQS14" s="7"/>
      <c r="LQT14" s="7"/>
      <c r="LQU14" s="7"/>
      <c r="LQV14" s="7"/>
      <c r="LQW14" s="7"/>
      <c r="LQX14" s="7"/>
      <c r="LQY14" s="7"/>
      <c r="LQZ14" s="7"/>
      <c r="LRA14" s="7"/>
      <c r="LRB14" s="7"/>
      <c r="LRC14" s="7"/>
      <c r="LRD14" s="7"/>
      <c r="LRE14" s="7"/>
      <c r="LRF14" s="7"/>
      <c r="LRG14" s="7"/>
      <c r="LRH14" s="7"/>
      <c r="LRI14" s="7"/>
      <c r="LRJ14" s="7"/>
      <c r="LRK14" s="7"/>
      <c r="LRL14" s="7"/>
      <c r="LRM14" s="7"/>
      <c r="LRN14" s="7"/>
      <c r="LRO14" s="7"/>
      <c r="LRP14" s="7"/>
      <c r="LRQ14" s="7"/>
      <c r="LRR14" s="7"/>
      <c r="LRS14" s="7"/>
      <c r="LRT14" s="7"/>
      <c r="LRU14" s="7"/>
      <c r="LRV14" s="7"/>
      <c r="LRW14" s="7"/>
      <c r="LRX14" s="7"/>
      <c r="LRY14" s="7"/>
      <c r="LRZ14" s="7"/>
      <c r="LSA14" s="7"/>
      <c r="LSB14" s="7"/>
      <c r="LSC14" s="7"/>
      <c r="LSD14" s="7"/>
      <c r="LSE14" s="7"/>
      <c r="LSF14" s="7"/>
      <c r="LSG14" s="7"/>
      <c r="LSH14" s="7"/>
      <c r="LSI14" s="7"/>
      <c r="LSJ14" s="7"/>
      <c r="LSK14" s="7"/>
      <c r="LSL14" s="7"/>
      <c r="LSM14" s="7"/>
      <c r="LSN14" s="7"/>
      <c r="LSO14" s="7"/>
      <c r="LSP14" s="7"/>
      <c r="LSQ14" s="7"/>
      <c r="LSR14" s="7"/>
      <c r="LSS14" s="7"/>
      <c r="LST14" s="7"/>
      <c r="LSU14" s="7"/>
      <c r="LSV14" s="7"/>
      <c r="LSW14" s="7"/>
      <c r="LSX14" s="7"/>
      <c r="LSY14" s="7"/>
      <c r="LSZ14" s="7"/>
      <c r="LTA14" s="7"/>
      <c r="LTB14" s="7"/>
      <c r="LTC14" s="7"/>
      <c r="LTD14" s="7"/>
      <c r="LTE14" s="7"/>
      <c r="LTF14" s="7"/>
      <c r="LTG14" s="7"/>
      <c r="LTH14" s="7"/>
      <c r="LTI14" s="7"/>
      <c r="LTJ14" s="7"/>
      <c r="LTK14" s="7"/>
      <c r="LTL14" s="7"/>
      <c r="LTM14" s="7"/>
      <c r="LTN14" s="7"/>
      <c r="LTO14" s="7"/>
      <c r="LTP14" s="7"/>
      <c r="LTQ14" s="7"/>
      <c r="LTR14" s="7"/>
      <c r="LTS14" s="7"/>
      <c r="LTT14" s="7"/>
      <c r="LTU14" s="7"/>
      <c r="LTV14" s="7"/>
      <c r="LTW14" s="7"/>
      <c r="LTX14" s="7"/>
      <c r="LTY14" s="7"/>
      <c r="LTZ14" s="7"/>
      <c r="LUA14" s="7"/>
      <c r="LUB14" s="7"/>
      <c r="LUC14" s="7"/>
      <c r="LUD14" s="7"/>
      <c r="LUE14" s="7"/>
      <c r="LUF14" s="7"/>
      <c r="LUG14" s="7"/>
      <c r="LUH14" s="7"/>
      <c r="LUI14" s="7"/>
      <c r="LUJ14" s="7"/>
      <c r="LUK14" s="7"/>
      <c r="LUL14" s="7"/>
      <c r="LUM14" s="7"/>
      <c r="LUN14" s="7"/>
      <c r="LUO14" s="7"/>
      <c r="LUP14" s="7"/>
      <c r="LUQ14" s="7"/>
      <c r="LUR14" s="7"/>
      <c r="LUS14" s="7"/>
      <c r="LUT14" s="7"/>
      <c r="LUU14" s="7"/>
      <c r="LUV14" s="7"/>
      <c r="LUW14" s="7"/>
      <c r="LUX14" s="7"/>
      <c r="LUY14" s="7"/>
      <c r="LUZ14" s="7"/>
      <c r="LVA14" s="7"/>
      <c r="LVB14" s="7"/>
      <c r="LVC14" s="7"/>
      <c r="LVD14" s="7"/>
      <c r="LVE14" s="7"/>
      <c r="LVF14" s="7"/>
      <c r="LVG14" s="7"/>
      <c r="LVH14" s="7"/>
      <c r="LVI14" s="7"/>
      <c r="LVJ14" s="7"/>
      <c r="LVK14" s="7"/>
      <c r="LVL14" s="7"/>
      <c r="LVM14" s="7"/>
      <c r="LVN14" s="7"/>
      <c r="LVO14" s="7"/>
      <c r="LVP14" s="7"/>
      <c r="LVQ14" s="7"/>
      <c r="LVR14" s="7"/>
      <c r="LVS14" s="7"/>
      <c r="LVT14" s="7"/>
      <c r="LVU14" s="7"/>
      <c r="LVV14" s="7"/>
      <c r="LVW14" s="7"/>
      <c r="LVX14" s="7"/>
      <c r="LVY14" s="7"/>
      <c r="LVZ14" s="7"/>
      <c r="LWA14" s="7"/>
      <c r="LWB14" s="7"/>
      <c r="LWC14" s="7"/>
      <c r="LWD14" s="7"/>
      <c r="LWE14" s="7"/>
      <c r="LWF14" s="7"/>
      <c r="LWG14" s="7"/>
      <c r="LWH14" s="7"/>
      <c r="LWI14" s="7"/>
      <c r="LWJ14" s="7"/>
      <c r="LWK14" s="7"/>
      <c r="LWL14" s="7"/>
      <c r="LWM14" s="7"/>
      <c r="LWN14" s="7"/>
      <c r="LWO14" s="7"/>
      <c r="LWP14" s="7"/>
      <c r="LWQ14" s="7"/>
      <c r="LWR14" s="7"/>
      <c r="LWS14" s="7"/>
      <c r="LWT14" s="7"/>
      <c r="LWU14" s="7"/>
      <c r="LWV14" s="7"/>
      <c r="LWW14" s="7"/>
      <c r="LWX14" s="7"/>
      <c r="LWY14" s="7"/>
      <c r="LWZ14" s="7"/>
      <c r="LXA14" s="7"/>
      <c r="LXB14" s="7"/>
      <c r="LXC14" s="7"/>
      <c r="LXD14" s="7"/>
      <c r="LXE14" s="7"/>
      <c r="LXF14" s="7"/>
      <c r="LXG14" s="7"/>
      <c r="LXH14" s="7"/>
      <c r="LXI14" s="7"/>
      <c r="LXJ14" s="7"/>
      <c r="LXK14" s="7"/>
      <c r="LXL14" s="7"/>
      <c r="LXM14" s="7"/>
      <c r="LXN14" s="7"/>
      <c r="LXO14" s="7"/>
      <c r="LXP14" s="7"/>
      <c r="LXQ14" s="7"/>
      <c r="LXR14" s="7"/>
      <c r="LXS14" s="7"/>
      <c r="LXT14" s="7"/>
      <c r="LXU14" s="7"/>
      <c r="LXV14" s="7"/>
      <c r="LXW14" s="7"/>
      <c r="LXX14" s="7"/>
      <c r="LXY14" s="7"/>
      <c r="LXZ14" s="7"/>
      <c r="LYA14" s="7"/>
      <c r="LYB14" s="7"/>
      <c r="LYC14" s="7"/>
      <c r="LYD14" s="7"/>
      <c r="LYE14" s="7"/>
      <c r="LYF14" s="7"/>
      <c r="LYG14" s="7"/>
      <c r="LYH14" s="7"/>
      <c r="LYI14" s="7"/>
      <c r="LYJ14" s="7"/>
      <c r="LYK14" s="7"/>
      <c r="LYL14" s="7"/>
      <c r="LYM14" s="7"/>
      <c r="LYN14" s="7"/>
      <c r="LYO14" s="7"/>
      <c r="LYP14" s="7"/>
      <c r="LYQ14" s="7"/>
      <c r="LYR14" s="7"/>
      <c r="LYS14" s="7"/>
      <c r="LYT14" s="7"/>
      <c r="LYU14" s="7"/>
      <c r="LYV14" s="7"/>
      <c r="LYW14" s="7"/>
      <c r="LYX14" s="7"/>
      <c r="LYY14" s="7"/>
      <c r="LYZ14" s="7"/>
      <c r="LZA14" s="7"/>
      <c r="LZB14" s="7"/>
      <c r="LZC14" s="7"/>
      <c r="LZD14" s="7"/>
      <c r="LZE14" s="7"/>
      <c r="LZF14" s="7"/>
      <c r="LZG14" s="7"/>
      <c r="LZH14" s="7"/>
      <c r="LZI14" s="7"/>
      <c r="LZJ14" s="7"/>
      <c r="LZK14" s="7"/>
      <c r="LZL14" s="7"/>
      <c r="LZM14" s="7"/>
      <c r="LZN14" s="7"/>
      <c r="LZO14" s="7"/>
      <c r="LZP14" s="7"/>
      <c r="LZQ14" s="7"/>
      <c r="LZR14" s="7"/>
      <c r="LZS14" s="7"/>
      <c r="LZT14" s="7"/>
      <c r="LZU14" s="7"/>
      <c r="LZV14" s="7"/>
      <c r="LZW14" s="7"/>
      <c r="LZX14" s="7"/>
      <c r="LZY14" s="7"/>
      <c r="LZZ14" s="7"/>
      <c r="MAA14" s="7"/>
      <c r="MAB14" s="7"/>
      <c r="MAC14" s="7"/>
      <c r="MAD14" s="7"/>
      <c r="MAE14" s="7"/>
      <c r="MAF14" s="7"/>
      <c r="MAG14" s="7"/>
      <c r="MAH14" s="7"/>
      <c r="MAI14" s="7"/>
      <c r="MAJ14" s="7"/>
      <c r="MAK14" s="7"/>
      <c r="MAL14" s="7"/>
      <c r="MAM14" s="7"/>
      <c r="MAN14" s="7"/>
      <c r="MAO14" s="7"/>
      <c r="MAP14" s="7"/>
      <c r="MAQ14" s="7"/>
      <c r="MAR14" s="7"/>
      <c r="MAS14" s="7"/>
      <c r="MAT14" s="7"/>
      <c r="MAU14" s="7"/>
      <c r="MAV14" s="7"/>
      <c r="MAW14" s="7"/>
      <c r="MAX14" s="7"/>
      <c r="MAY14" s="7"/>
      <c r="MAZ14" s="7"/>
      <c r="MBA14" s="7"/>
      <c r="MBB14" s="7"/>
      <c r="MBC14" s="7"/>
      <c r="MBD14" s="7"/>
      <c r="MBE14" s="7"/>
      <c r="MBF14" s="7"/>
      <c r="MBG14" s="7"/>
      <c r="MBH14" s="7"/>
      <c r="MBI14" s="7"/>
      <c r="MBJ14" s="7"/>
      <c r="MBK14" s="7"/>
      <c r="MBL14" s="7"/>
      <c r="MBM14" s="7"/>
      <c r="MBN14" s="7"/>
      <c r="MBO14" s="7"/>
      <c r="MBP14" s="7"/>
      <c r="MBQ14" s="7"/>
      <c r="MBR14" s="7"/>
      <c r="MBS14" s="7"/>
      <c r="MBT14" s="7"/>
      <c r="MBU14" s="7"/>
      <c r="MBV14" s="7"/>
      <c r="MBW14" s="7"/>
      <c r="MBX14" s="7"/>
      <c r="MBY14" s="7"/>
      <c r="MBZ14" s="7"/>
      <c r="MCA14" s="7"/>
      <c r="MCB14" s="7"/>
      <c r="MCC14" s="7"/>
      <c r="MCD14" s="7"/>
      <c r="MCE14" s="7"/>
      <c r="MCF14" s="7"/>
      <c r="MCG14" s="7"/>
      <c r="MCH14" s="7"/>
      <c r="MCI14" s="7"/>
      <c r="MCJ14" s="7"/>
      <c r="MCK14" s="7"/>
      <c r="MCL14" s="7"/>
      <c r="MCM14" s="7"/>
      <c r="MCN14" s="7"/>
      <c r="MCO14" s="7"/>
      <c r="MCP14" s="7"/>
      <c r="MCQ14" s="7"/>
      <c r="MCR14" s="7"/>
      <c r="MCS14" s="7"/>
      <c r="MCT14" s="7"/>
      <c r="MCU14" s="7"/>
      <c r="MCV14" s="7"/>
      <c r="MCW14" s="7"/>
      <c r="MCX14" s="7"/>
      <c r="MCY14" s="7"/>
      <c r="MCZ14" s="7"/>
      <c r="MDA14" s="7"/>
      <c r="MDB14" s="7"/>
      <c r="MDC14" s="7"/>
      <c r="MDD14" s="7"/>
      <c r="MDE14" s="7"/>
      <c r="MDF14" s="7"/>
      <c r="MDG14" s="7"/>
      <c r="MDH14" s="7"/>
      <c r="MDI14" s="7"/>
      <c r="MDJ14" s="7"/>
      <c r="MDK14" s="7"/>
      <c r="MDL14" s="7"/>
      <c r="MDM14" s="7"/>
      <c r="MDN14" s="7"/>
      <c r="MDO14" s="7"/>
      <c r="MDP14" s="7"/>
      <c r="MDQ14" s="7"/>
      <c r="MDR14" s="7"/>
      <c r="MDS14" s="7"/>
      <c r="MDT14" s="7"/>
      <c r="MDU14" s="7"/>
      <c r="MDV14" s="7"/>
      <c r="MDW14" s="7"/>
      <c r="MDX14" s="7"/>
      <c r="MDY14" s="7"/>
      <c r="MDZ14" s="7"/>
      <c r="MEA14" s="7"/>
      <c r="MEB14" s="7"/>
      <c r="MEC14" s="7"/>
      <c r="MED14" s="7"/>
      <c r="MEE14" s="7"/>
      <c r="MEF14" s="7"/>
      <c r="MEG14" s="7"/>
      <c r="MEH14" s="7"/>
      <c r="MEI14" s="7"/>
      <c r="MEJ14" s="7"/>
      <c r="MEK14" s="7"/>
      <c r="MEL14" s="7"/>
      <c r="MEM14" s="7"/>
      <c r="MEN14" s="7"/>
      <c r="MEO14" s="7"/>
      <c r="MEP14" s="7"/>
      <c r="MEQ14" s="7"/>
      <c r="MER14" s="7"/>
      <c r="MES14" s="7"/>
      <c r="MET14" s="7"/>
      <c r="MEU14" s="7"/>
      <c r="MEV14" s="7"/>
      <c r="MEW14" s="7"/>
      <c r="MEX14" s="7"/>
      <c r="MEY14" s="7"/>
      <c r="MEZ14" s="7"/>
      <c r="MFA14" s="7"/>
      <c r="MFB14" s="7"/>
      <c r="MFC14" s="7"/>
      <c r="MFD14" s="7"/>
      <c r="MFE14" s="7"/>
      <c r="MFF14" s="7"/>
      <c r="MFG14" s="7"/>
      <c r="MFH14" s="7"/>
      <c r="MFI14" s="7"/>
      <c r="MFJ14" s="7"/>
      <c r="MFK14" s="7"/>
      <c r="MFL14" s="7"/>
      <c r="MFM14" s="7"/>
      <c r="MFN14" s="7"/>
      <c r="MFO14" s="7"/>
      <c r="MFP14" s="7"/>
      <c r="MFQ14" s="7"/>
      <c r="MFR14" s="7"/>
      <c r="MFS14" s="7"/>
      <c r="MFT14" s="7"/>
      <c r="MFU14" s="7"/>
      <c r="MFV14" s="7"/>
      <c r="MFW14" s="7"/>
      <c r="MFX14" s="7"/>
      <c r="MFY14" s="7"/>
      <c r="MFZ14" s="7"/>
      <c r="MGA14" s="7"/>
      <c r="MGB14" s="7"/>
      <c r="MGC14" s="7"/>
      <c r="MGD14" s="7"/>
      <c r="MGE14" s="7"/>
      <c r="MGF14" s="7"/>
      <c r="MGG14" s="7"/>
      <c r="MGH14" s="7"/>
      <c r="MGI14" s="7"/>
      <c r="MGJ14" s="7"/>
      <c r="MGK14" s="7"/>
      <c r="MGL14" s="7"/>
      <c r="MGM14" s="7"/>
      <c r="MGN14" s="7"/>
      <c r="MGO14" s="7"/>
      <c r="MGP14" s="7"/>
      <c r="MGQ14" s="7"/>
      <c r="MGR14" s="7"/>
      <c r="MGS14" s="7"/>
      <c r="MGT14" s="7"/>
      <c r="MGU14" s="7"/>
      <c r="MGV14" s="7"/>
      <c r="MGW14" s="7"/>
      <c r="MGX14" s="7"/>
      <c r="MGY14" s="7"/>
      <c r="MGZ14" s="7"/>
      <c r="MHA14" s="7"/>
      <c r="MHB14" s="7"/>
      <c r="MHC14" s="7"/>
      <c r="MHD14" s="7"/>
      <c r="MHE14" s="7"/>
      <c r="MHF14" s="7"/>
      <c r="MHG14" s="7"/>
      <c r="MHH14" s="7"/>
      <c r="MHI14" s="7"/>
      <c r="MHJ14" s="7"/>
      <c r="MHK14" s="7"/>
      <c r="MHL14" s="7"/>
      <c r="MHM14" s="7"/>
      <c r="MHN14" s="7"/>
      <c r="MHO14" s="7"/>
      <c r="MHP14" s="7"/>
      <c r="MHQ14" s="7"/>
      <c r="MHR14" s="7"/>
      <c r="MHS14" s="7"/>
      <c r="MHT14" s="7"/>
      <c r="MHU14" s="7"/>
      <c r="MHV14" s="7"/>
      <c r="MHW14" s="7"/>
      <c r="MHX14" s="7"/>
      <c r="MHY14" s="7"/>
      <c r="MHZ14" s="7"/>
      <c r="MIA14" s="7"/>
      <c r="MIB14" s="7"/>
      <c r="MIC14" s="7"/>
      <c r="MID14" s="7"/>
      <c r="MIE14" s="7"/>
      <c r="MIF14" s="7"/>
      <c r="MIG14" s="7"/>
      <c r="MIH14" s="7"/>
      <c r="MII14" s="7"/>
      <c r="MIJ14" s="7"/>
      <c r="MIK14" s="7"/>
      <c r="MIL14" s="7"/>
      <c r="MIM14" s="7"/>
      <c r="MIN14" s="7"/>
      <c r="MIO14" s="7"/>
      <c r="MIP14" s="7"/>
      <c r="MIQ14" s="7"/>
      <c r="MIR14" s="7"/>
      <c r="MIS14" s="7"/>
      <c r="MIT14" s="7"/>
      <c r="MIU14" s="7"/>
      <c r="MIV14" s="7"/>
      <c r="MIW14" s="7"/>
      <c r="MIX14" s="7"/>
      <c r="MIY14" s="7"/>
      <c r="MIZ14" s="7"/>
      <c r="MJA14" s="7"/>
      <c r="MJB14" s="7"/>
      <c r="MJC14" s="7"/>
      <c r="MJD14" s="7"/>
      <c r="MJE14" s="7"/>
      <c r="MJF14" s="7"/>
      <c r="MJG14" s="7"/>
      <c r="MJH14" s="7"/>
      <c r="MJI14" s="7"/>
      <c r="MJJ14" s="7"/>
      <c r="MJK14" s="7"/>
      <c r="MJL14" s="7"/>
      <c r="MJM14" s="7"/>
      <c r="MJN14" s="7"/>
      <c r="MJO14" s="7"/>
      <c r="MJP14" s="7"/>
      <c r="MJQ14" s="7"/>
      <c r="MJR14" s="7"/>
      <c r="MJS14" s="7"/>
      <c r="MJT14" s="7"/>
      <c r="MJU14" s="7"/>
      <c r="MJV14" s="7"/>
      <c r="MJW14" s="7"/>
      <c r="MJX14" s="7"/>
      <c r="MJY14" s="7"/>
      <c r="MJZ14" s="7"/>
      <c r="MKA14" s="7"/>
      <c r="MKB14" s="7"/>
      <c r="MKC14" s="7"/>
      <c r="MKD14" s="7"/>
      <c r="MKE14" s="7"/>
      <c r="MKF14" s="7"/>
      <c r="MKG14" s="7"/>
      <c r="MKH14" s="7"/>
      <c r="MKI14" s="7"/>
      <c r="MKJ14" s="7"/>
      <c r="MKK14" s="7"/>
      <c r="MKL14" s="7"/>
      <c r="MKM14" s="7"/>
      <c r="MKN14" s="7"/>
      <c r="MKO14" s="7"/>
      <c r="MKP14" s="7"/>
      <c r="MKQ14" s="7"/>
      <c r="MKR14" s="7"/>
      <c r="MKS14" s="7"/>
      <c r="MKT14" s="7"/>
      <c r="MKU14" s="7"/>
      <c r="MKV14" s="7"/>
      <c r="MKW14" s="7"/>
      <c r="MKX14" s="7"/>
      <c r="MKY14" s="7"/>
      <c r="MKZ14" s="7"/>
      <c r="MLA14" s="7"/>
      <c r="MLB14" s="7"/>
      <c r="MLC14" s="7"/>
      <c r="MLD14" s="7"/>
      <c r="MLE14" s="7"/>
      <c r="MLF14" s="7"/>
      <c r="MLG14" s="7"/>
      <c r="MLH14" s="7"/>
      <c r="MLI14" s="7"/>
      <c r="MLJ14" s="7"/>
      <c r="MLK14" s="7"/>
      <c r="MLL14" s="7"/>
      <c r="MLM14" s="7"/>
      <c r="MLN14" s="7"/>
      <c r="MLO14" s="7"/>
      <c r="MLP14" s="7"/>
      <c r="MLQ14" s="7"/>
      <c r="MLR14" s="7"/>
      <c r="MLS14" s="7"/>
      <c r="MLT14" s="7"/>
      <c r="MLU14" s="7"/>
      <c r="MLV14" s="7"/>
      <c r="MLW14" s="7"/>
      <c r="MLX14" s="7"/>
      <c r="MLY14" s="7"/>
      <c r="MLZ14" s="7"/>
      <c r="MMA14" s="7"/>
      <c r="MMB14" s="7"/>
      <c r="MMC14" s="7"/>
      <c r="MMD14" s="7"/>
      <c r="MME14" s="7"/>
      <c r="MMF14" s="7"/>
      <c r="MMG14" s="7"/>
      <c r="MMH14" s="7"/>
      <c r="MMI14" s="7"/>
      <c r="MMJ14" s="7"/>
      <c r="MMK14" s="7"/>
      <c r="MML14" s="7"/>
      <c r="MMM14" s="7"/>
      <c r="MMN14" s="7"/>
      <c r="MMO14" s="7"/>
      <c r="MMP14" s="7"/>
      <c r="MMQ14" s="7"/>
      <c r="MMR14" s="7"/>
      <c r="MMS14" s="7"/>
      <c r="MMT14" s="7"/>
      <c r="MMU14" s="7"/>
      <c r="MMV14" s="7"/>
      <c r="MMW14" s="7"/>
      <c r="MMX14" s="7"/>
      <c r="MMY14" s="7"/>
      <c r="MMZ14" s="7"/>
      <c r="MNA14" s="7"/>
      <c r="MNB14" s="7"/>
      <c r="MNC14" s="7"/>
      <c r="MND14" s="7"/>
      <c r="MNE14" s="7"/>
      <c r="MNF14" s="7"/>
      <c r="MNG14" s="7"/>
      <c r="MNH14" s="7"/>
      <c r="MNI14" s="7"/>
      <c r="MNJ14" s="7"/>
      <c r="MNK14" s="7"/>
      <c r="MNL14" s="7"/>
      <c r="MNM14" s="7"/>
      <c r="MNN14" s="7"/>
      <c r="MNO14" s="7"/>
      <c r="MNP14" s="7"/>
      <c r="MNQ14" s="7"/>
      <c r="MNR14" s="7"/>
      <c r="MNS14" s="7"/>
      <c r="MNT14" s="7"/>
      <c r="MNU14" s="7"/>
      <c r="MNV14" s="7"/>
      <c r="MNW14" s="7"/>
      <c r="MNX14" s="7"/>
      <c r="MNY14" s="7"/>
      <c r="MNZ14" s="7"/>
      <c r="MOA14" s="7"/>
      <c r="MOB14" s="7"/>
      <c r="MOC14" s="7"/>
      <c r="MOD14" s="7"/>
      <c r="MOE14" s="7"/>
      <c r="MOF14" s="7"/>
      <c r="MOG14" s="7"/>
      <c r="MOH14" s="7"/>
      <c r="MOI14" s="7"/>
      <c r="MOJ14" s="7"/>
      <c r="MOK14" s="7"/>
      <c r="MOL14" s="7"/>
      <c r="MOM14" s="7"/>
      <c r="MON14" s="7"/>
      <c r="MOO14" s="7"/>
      <c r="MOP14" s="7"/>
      <c r="MOQ14" s="7"/>
      <c r="MOR14" s="7"/>
      <c r="MOS14" s="7"/>
      <c r="MOT14" s="7"/>
      <c r="MOU14" s="7"/>
      <c r="MOV14" s="7"/>
      <c r="MOW14" s="7"/>
      <c r="MOX14" s="7"/>
      <c r="MOY14" s="7"/>
      <c r="MOZ14" s="7"/>
      <c r="MPA14" s="7"/>
      <c r="MPB14" s="7"/>
      <c r="MPC14" s="7"/>
      <c r="MPD14" s="7"/>
      <c r="MPE14" s="7"/>
      <c r="MPF14" s="7"/>
      <c r="MPG14" s="7"/>
      <c r="MPH14" s="7"/>
      <c r="MPI14" s="7"/>
      <c r="MPJ14" s="7"/>
      <c r="MPK14" s="7"/>
      <c r="MPL14" s="7"/>
      <c r="MPM14" s="7"/>
      <c r="MPN14" s="7"/>
      <c r="MPO14" s="7"/>
      <c r="MPP14" s="7"/>
      <c r="MPQ14" s="7"/>
      <c r="MPR14" s="7"/>
      <c r="MPS14" s="7"/>
      <c r="MPT14" s="7"/>
      <c r="MPU14" s="7"/>
      <c r="MPV14" s="7"/>
      <c r="MPW14" s="7"/>
      <c r="MPX14" s="7"/>
      <c r="MPY14" s="7"/>
      <c r="MPZ14" s="7"/>
      <c r="MQA14" s="7"/>
      <c r="MQB14" s="7"/>
      <c r="MQC14" s="7"/>
      <c r="MQD14" s="7"/>
      <c r="MQE14" s="7"/>
      <c r="MQF14" s="7"/>
      <c r="MQG14" s="7"/>
      <c r="MQH14" s="7"/>
      <c r="MQI14" s="7"/>
      <c r="MQJ14" s="7"/>
      <c r="MQK14" s="7"/>
      <c r="MQL14" s="7"/>
      <c r="MQM14" s="7"/>
      <c r="MQN14" s="7"/>
      <c r="MQO14" s="7"/>
      <c r="MQP14" s="7"/>
      <c r="MQQ14" s="7"/>
      <c r="MQR14" s="7"/>
      <c r="MQS14" s="7"/>
      <c r="MQT14" s="7"/>
      <c r="MQU14" s="7"/>
      <c r="MQV14" s="7"/>
      <c r="MQW14" s="7"/>
      <c r="MQX14" s="7"/>
      <c r="MQY14" s="7"/>
      <c r="MQZ14" s="7"/>
      <c r="MRA14" s="7"/>
      <c r="MRB14" s="7"/>
      <c r="MRC14" s="7"/>
      <c r="MRD14" s="7"/>
      <c r="MRE14" s="7"/>
      <c r="MRF14" s="7"/>
      <c r="MRG14" s="7"/>
      <c r="MRH14" s="7"/>
      <c r="MRI14" s="7"/>
      <c r="MRJ14" s="7"/>
      <c r="MRK14" s="7"/>
      <c r="MRL14" s="7"/>
      <c r="MRM14" s="7"/>
      <c r="MRN14" s="7"/>
      <c r="MRO14" s="7"/>
      <c r="MRP14" s="7"/>
      <c r="MRQ14" s="7"/>
      <c r="MRR14" s="7"/>
      <c r="MRS14" s="7"/>
      <c r="MRT14" s="7"/>
      <c r="MRU14" s="7"/>
      <c r="MRV14" s="7"/>
      <c r="MRW14" s="7"/>
      <c r="MRX14" s="7"/>
      <c r="MRY14" s="7"/>
      <c r="MRZ14" s="7"/>
      <c r="MSA14" s="7"/>
      <c r="MSB14" s="7"/>
      <c r="MSC14" s="7"/>
      <c r="MSD14" s="7"/>
      <c r="MSE14" s="7"/>
      <c r="MSF14" s="7"/>
      <c r="MSG14" s="7"/>
      <c r="MSH14" s="7"/>
      <c r="MSI14" s="7"/>
      <c r="MSJ14" s="7"/>
      <c r="MSK14" s="7"/>
      <c r="MSL14" s="7"/>
      <c r="MSM14" s="7"/>
      <c r="MSN14" s="7"/>
      <c r="MSO14" s="7"/>
      <c r="MSP14" s="7"/>
      <c r="MSQ14" s="7"/>
      <c r="MSR14" s="7"/>
      <c r="MSS14" s="7"/>
      <c r="MST14" s="7"/>
      <c r="MSU14" s="7"/>
      <c r="MSV14" s="7"/>
      <c r="MSW14" s="7"/>
      <c r="MSX14" s="7"/>
      <c r="MSY14" s="7"/>
      <c r="MSZ14" s="7"/>
      <c r="MTA14" s="7"/>
      <c r="MTB14" s="7"/>
      <c r="MTC14" s="7"/>
      <c r="MTD14" s="7"/>
      <c r="MTE14" s="7"/>
      <c r="MTF14" s="7"/>
      <c r="MTG14" s="7"/>
      <c r="MTH14" s="7"/>
      <c r="MTI14" s="7"/>
      <c r="MTJ14" s="7"/>
      <c r="MTK14" s="7"/>
      <c r="MTL14" s="7"/>
      <c r="MTM14" s="7"/>
      <c r="MTN14" s="7"/>
      <c r="MTO14" s="7"/>
      <c r="MTP14" s="7"/>
      <c r="MTQ14" s="7"/>
      <c r="MTR14" s="7"/>
      <c r="MTS14" s="7"/>
      <c r="MTT14" s="7"/>
      <c r="MTU14" s="7"/>
      <c r="MTV14" s="7"/>
      <c r="MTW14" s="7"/>
      <c r="MTX14" s="7"/>
      <c r="MTY14" s="7"/>
      <c r="MTZ14" s="7"/>
      <c r="MUA14" s="7"/>
      <c r="MUB14" s="7"/>
      <c r="MUC14" s="7"/>
      <c r="MUD14" s="7"/>
      <c r="MUE14" s="7"/>
      <c r="MUF14" s="7"/>
      <c r="MUG14" s="7"/>
      <c r="MUH14" s="7"/>
      <c r="MUI14" s="7"/>
      <c r="MUJ14" s="7"/>
      <c r="MUK14" s="7"/>
      <c r="MUL14" s="7"/>
      <c r="MUM14" s="7"/>
      <c r="MUN14" s="7"/>
      <c r="MUO14" s="7"/>
      <c r="MUP14" s="7"/>
      <c r="MUQ14" s="7"/>
      <c r="MUR14" s="7"/>
      <c r="MUS14" s="7"/>
      <c r="MUT14" s="7"/>
      <c r="MUU14" s="7"/>
      <c r="MUV14" s="7"/>
      <c r="MUW14" s="7"/>
      <c r="MUX14" s="7"/>
      <c r="MUY14" s="7"/>
      <c r="MUZ14" s="7"/>
      <c r="MVA14" s="7"/>
      <c r="MVB14" s="7"/>
      <c r="MVC14" s="7"/>
      <c r="MVD14" s="7"/>
      <c r="MVE14" s="7"/>
      <c r="MVF14" s="7"/>
      <c r="MVG14" s="7"/>
      <c r="MVH14" s="7"/>
      <c r="MVI14" s="7"/>
      <c r="MVJ14" s="7"/>
      <c r="MVK14" s="7"/>
      <c r="MVL14" s="7"/>
      <c r="MVM14" s="7"/>
      <c r="MVN14" s="7"/>
      <c r="MVO14" s="7"/>
      <c r="MVP14" s="7"/>
      <c r="MVQ14" s="7"/>
      <c r="MVR14" s="7"/>
      <c r="MVS14" s="7"/>
      <c r="MVT14" s="7"/>
      <c r="MVU14" s="7"/>
      <c r="MVV14" s="7"/>
      <c r="MVW14" s="7"/>
      <c r="MVX14" s="7"/>
      <c r="MVY14" s="7"/>
      <c r="MVZ14" s="7"/>
      <c r="MWA14" s="7"/>
      <c r="MWB14" s="7"/>
      <c r="MWC14" s="7"/>
      <c r="MWD14" s="7"/>
      <c r="MWE14" s="7"/>
      <c r="MWF14" s="7"/>
      <c r="MWG14" s="7"/>
      <c r="MWH14" s="7"/>
      <c r="MWI14" s="7"/>
      <c r="MWJ14" s="7"/>
      <c r="MWK14" s="7"/>
      <c r="MWL14" s="7"/>
      <c r="MWM14" s="7"/>
      <c r="MWN14" s="7"/>
      <c r="MWO14" s="7"/>
      <c r="MWP14" s="7"/>
      <c r="MWQ14" s="7"/>
      <c r="MWR14" s="7"/>
      <c r="MWS14" s="7"/>
      <c r="MWT14" s="7"/>
      <c r="MWU14" s="7"/>
      <c r="MWV14" s="7"/>
      <c r="MWW14" s="7"/>
      <c r="MWX14" s="7"/>
      <c r="MWY14" s="7"/>
      <c r="MWZ14" s="7"/>
      <c r="MXA14" s="7"/>
      <c r="MXB14" s="7"/>
      <c r="MXC14" s="7"/>
      <c r="MXD14" s="7"/>
      <c r="MXE14" s="7"/>
      <c r="MXF14" s="7"/>
      <c r="MXG14" s="7"/>
      <c r="MXH14" s="7"/>
      <c r="MXI14" s="7"/>
      <c r="MXJ14" s="7"/>
      <c r="MXK14" s="7"/>
      <c r="MXL14" s="7"/>
      <c r="MXM14" s="7"/>
      <c r="MXN14" s="7"/>
      <c r="MXO14" s="7"/>
      <c r="MXP14" s="7"/>
      <c r="MXQ14" s="7"/>
      <c r="MXR14" s="7"/>
      <c r="MXS14" s="7"/>
      <c r="MXT14" s="7"/>
      <c r="MXU14" s="7"/>
      <c r="MXV14" s="7"/>
      <c r="MXW14" s="7"/>
      <c r="MXX14" s="7"/>
      <c r="MXY14" s="7"/>
      <c r="MXZ14" s="7"/>
      <c r="MYA14" s="7"/>
      <c r="MYB14" s="7"/>
      <c r="MYC14" s="7"/>
      <c r="MYD14" s="7"/>
      <c r="MYE14" s="7"/>
      <c r="MYF14" s="7"/>
      <c r="MYG14" s="7"/>
      <c r="MYH14" s="7"/>
      <c r="MYI14" s="7"/>
      <c r="MYJ14" s="7"/>
      <c r="MYK14" s="7"/>
      <c r="MYL14" s="7"/>
      <c r="MYM14" s="7"/>
      <c r="MYN14" s="7"/>
      <c r="MYO14" s="7"/>
      <c r="MYP14" s="7"/>
      <c r="MYQ14" s="7"/>
      <c r="MYR14" s="7"/>
      <c r="MYS14" s="7"/>
      <c r="MYT14" s="7"/>
      <c r="MYU14" s="7"/>
      <c r="MYV14" s="7"/>
      <c r="MYW14" s="7"/>
      <c r="MYX14" s="7"/>
      <c r="MYY14" s="7"/>
      <c r="MYZ14" s="7"/>
      <c r="MZA14" s="7"/>
      <c r="MZB14" s="7"/>
      <c r="MZC14" s="7"/>
      <c r="MZD14" s="7"/>
      <c r="MZE14" s="7"/>
      <c r="MZF14" s="7"/>
      <c r="MZG14" s="7"/>
      <c r="MZH14" s="7"/>
      <c r="MZI14" s="7"/>
      <c r="MZJ14" s="7"/>
      <c r="MZK14" s="7"/>
      <c r="MZL14" s="7"/>
      <c r="MZM14" s="7"/>
      <c r="MZN14" s="7"/>
      <c r="MZO14" s="7"/>
      <c r="MZP14" s="7"/>
      <c r="MZQ14" s="7"/>
      <c r="MZR14" s="7"/>
      <c r="MZS14" s="7"/>
      <c r="MZT14" s="7"/>
      <c r="MZU14" s="7"/>
      <c r="MZV14" s="7"/>
      <c r="MZW14" s="7"/>
      <c r="MZX14" s="7"/>
      <c r="MZY14" s="7"/>
      <c r="MZZ14" s="7"/>
      <c r="NAA14" s="7"/>
      <c r="NAB14" s="7"/>
      <c r="NAC14" s="7"/>
      <c r="NAD14" s="7"/>
      <c r="NAE14" s="7"/>
      <c r="NAF14" s="7"/>
      <c r="NAG14" s="7"/>
      <c r="NAH14" s="7"/>
      <c r="NAI14" s="7"/>
      <c r="NAJ14" s="7"/>
      <c r="NAK14" s="7"/>
      <c r="NAL14" s="7"/>
      <c r="NAM14" s="7"/>
      <c r="NAN14" s="7"/>
      <c r="NAO14" s="7"/>
      <c r="NAP14" s="7"/>
      <c r="NAQ14" s="7"/>
      <c r="NAR14" s="7"/>
      <c r="NAS14" s="7"/>
      <c r="NAT14" s="7"/>
      <c r="NAU14" s="7"/>
      <c r="NAV14" s="7"/>
      <c r="NAW14" s="7"/>
      <c r="NAX14" s="7"/>
      <c r="NAY14" s="7"/>
      <c r="NAZ14" s="7"/>
      <c r="NBA14" s="7"/>
      <c r="NBB14" s="7"/>
      <c r="NBC14" s="7"/>
      <c r="NBD14" s="7"/>
      <c r="NBE14" s="7"/>
      <c r="NBF14" s="7"/>
      <c r="NBG14" s="7"/>
      <c r="NBH14" s="7"/>
      <c r="NBI14" s="7"/>
      <c r="NBJ14" s="7"/>
      <c r="NBK14" s="7"/>
      <c r="NBL14" s="7"/>
      <c r="NBM14" s="7"/>
      <c r="NBN14" s="7"/>
      <c r="NBO14" s="7"/>
      <c r="NBP14" s="7"/>
      <c r="NBQ14" s="7"/>
      <c r="NBR14" s="7"/>
      <c r="NBS14" s="7"/>
      <c r="NBT14" s="7"/>
      <c r="NBU14" s="7"/>
      <c r="NBV14" s="7"/>
      <c r="NBW14" s="7"/>
      <c r="NBX14" s="7"/>
      <c r="NBY14" s="7"/>
      <c r="NBZ14" s="7"/>
      <c r="NCA14" s="7"/>
      <c r="NCB14" s="7"/>
      <c r="NCC14" s="7"/>
      <c r="NCD14" s="7"/>
      <c r="NCE14" s="7"/>
      <c r="NCF14" s="7"/>
      <c r="NCG14" s="7"/>
      <c r="NCH14" s="7"/>
      <c r="NCI14" s="7"/>
      <c r="NCJ14" s="7"/>
      <c r="NCK14" s="7"/>
      <c r="NCL14" s="7"/>
      <c r="NCM14" s="7"/>
      <c r="NCN14" s="7"/>
      <c r="NCO14" s="7"/>
      <c r="NCP14" s="7"/>
      <c r="NCQ14" s="7"/>
      <c r="NCR14" s="7"/>
      <c r="NCS14" s="7"/>
      <c r="NCT14" s="7"/>
      <c r="NCU14" s="7"/>
      <c r="NCV14" s="7"/>
      <c r="NCW14" s="7"/>
      <c r="NCX14" s="7"/>
      <c r="NCY14" s="7"/>
      <c r="NCZ14" s="7"/>
      <c r="NDA14" s="7"/>
      <c r="NDB14" s="7"/>
      <c r="NDC14" s="7"/>
      <c r="NDD14" s="7"/>
      <c r="NDE14" s="7"/>
      <c r="NDF14" s="7"/>
      <c r="NDG14" s="7"/>
      <c r="NDH14" s="7"/>
      <c r="NDI14" s="7"/>
      <c r="NDJ14" s="7"/>
      <c r="NDK14" s="7"/>
      <c r="NDL14" s="7"/>
      <c r="NDM14" s="7"/>
      <c r="NDN14" s="7"/>
      <c r="NDO14" s="7"/>
      <c r="NDP14" s="7"/>
      <c r="NDQ14" s="7"/>
      <c r="NDR14" s="7"/>
      <c r="NDS14" s="7"/>
      <c r="NDT14" s="7"/>
      <c r="NDU14" s="7"/>
      <c r="NDV14" s="7"/>
      <c r="NDW14" s="7"/>
      <c r="NDX14" s="7"/>
      <c r="NDY14" s="7"/>
      <c r="NDZ14" s="7"/>
      <c r="NEA14" s="7"/>
      <c r="NEB14" s="7"/>
      <c r="NEC14" s="7"/>
      <c r="NED14" s="7"/>
      <c r="NEE14" s="7"/>
      <c r="NEF14" s="7"/>
      <c r="NEG14" s="7"/>
      <c r="NEH14" s="7"/>
      <c r="NEI14" s="7"/>
      <c r="NEJ14" s="7"/>
      <c r="NEK14" s="7"/>
      <c r="NEL14" s="7"/>
      <c r="NEM14" s="7"/>
      <c r="NEN14" s="7"/>
      <c r="NEO14" s="7"/>
      <c r="NEP14" s="7"/>
      <c r="NEQ14" s="7"/>
      <c r="NER14" s="7"/>
      <c r="NES14" s="7"/>
      <c r="NET14" s="7"/>
      <c r="NEU14" s="7"/>
      <c r="NEV14" s="7"/>
      <c r="NEW14" s="7"/>
      <c r="NEX14" s="7"/>
      <c r="NEY14" s="7"/>
      <c r="NEZ14" s="7"/>
      <c r="NFA14" s="7"/>
      <c r="NFB14" s="7"/>
      <c r="NFC14" s="7"/>
      <c r="NFD14" s="7"/>
      <c r="NFE14" s="7"/>
      <c r="NFF14" s="7"/>
      <c r="NFG14" s="7"/>
      <c r="NFH14" s="7"/>
      <c r="NFI14" s="7"/>
      <c r="NFJ14" s="7"/>
      <c r="NFK14" s="7"/>
      <c r="NFL14" s="7"/>
      <c r="NFM14" s="7"/>
      <c r="NFN14" s="7"/>
      <c r="NFO14" s="7"/>
      <c r="NFP14" s="7"/>
      <c r="NFQ14" s="7"/>
      <c r="NFR14" s="7"/>
      <c r="NFS14" s="7"/>
      <c r="NFT14" s="7"/>
      <c r="NFU14" s="7"/>
      <c r="NFV14" s="7"/>
      <c r="NFW14" s="7"/>
      <c r="NFX14" s="7"/>
      <c r="NFY14" s="7"/>
      <c r="NFZ14" s="7"/>
      <c r="NGA14" s="7"/>
      <c r="NGB14" s="7"/>
      <c r="NGC14" s="7"/>
      <c r="NGD14" s="7"/>
      <c r="NGE14" s="7"/>
      <c r="NGF14" s="7"/>
      <c r="NGG14" s="7"/>
      <c r="NGH14" s="7"/>
      <c r="NGI14" s="7"/>
      <c r="NGJ14" s="7"/>
      <c r="NGK14" s="7"/>
      <c r="NGL14" s="7"/>
      <c r="NGM14" s="7"/>
      <c r="NGN14" s="7"/>
      <c r="NGO14" s="7"/>
      <c r="NGP14" s="7"/>
      <c r="NGQ14" s="7"/>
      <c r="NGR14" s="7"/>
      <c r="NGS14" s="7"/>
      <c r="NGT14" s="7"/>
      <c r="NGU14" s="7"/>
      <c r="NGV14" s="7"/>
      <c r="NGW14" s="7"/>
      <c r="NGX14" s="7"/>
      <c r="NGY14" s="7"/>
      <c r="NGZ14" s="7"/>
      <c r="NHA14" s="7"/>
      <c r="NHB14" s="7"/>
      <c r="NHC14" s="7"/>
      <c r="NHD14" s="7"/>
      <c r="NHE14" s="7"/>
      <c r="NHF14" s="7"/>
      <c r="NHG14" s="7"/>
      <c r="NHH14" s="7"/>
      <c r="NHI14" s="7"/>
      <c r="NHJ14" s="7"/>
      <c r="NHK14" s="7"/>
      <c r="NHL14" s="7"/>
      <c r="NHM14" s="7"/>
      <c r="NHN14" s="7"/>
      <c r="NHO14" s="7"/>
      <c r="NHP14" s="7"/>
      <c r="NHQ14" s="7"/>
      <c r="NHR14" s="7"/>
      <c r="NHS14" s="7"/>
      <c r="NHT14" s="7"/>
      <c r="NHU14" s="7"/>
      <c r="NHV14" s="7"/>
      <c r="NHW14" s="7"/>
      <c r="NHX14" s="7"/>
      <c r="NHY14" s="7"/>
      <c r="NHZ14" s="7"/>
      <c r="NIA14" s="7"/>
      <c r="NIB14" s="7"/>
      <c r="NIC14" s="7"/>
      <c r="NID14" s="7"/>
      <c r="NIE14" s="7"/>
      <c r="NIF14" s="7"/>
      <c r="NIG14" s="7"/>
      <c r="NIH14" s="7"/>
      <c r="NII14" s="7"/>
      <c r="NIJ14" s="7"/>
      <c r="NIK14" s="7"/>
      <c r="NIL14" s="7"/>
      <c r="NIM14" s="7"/>
      <c r="NIN14" s="7"/>
      <c r="NIO14" s="7"/>
      <c r="NIP14" s="7"/>
      <c r="NIQ14" s="7"/>
      <c r="NIR14" s="7"/>
      <c r="NIS14" s="7"/>
      <c r="NIT14" s="7"/>
      <c r="NIU14" s="7"/>
      <c r="NIV14" s="7"/>
      <c r="NIW14" s="7"/>
      <c r="NIX14" s="7"/>
      <c r="NIY14" s="7"/>
      <c r="NIZ14" s="7"/>
      <c r="NJA14" s="7"/>
      <c r="NJB14" s="7"/>
      <c r="NJC14" s="7"/>
      <c r="NJD14" s="7"/>
      <c r="NJE14" s="7"/>
      <c r="NJF14" s="7"/>
      <c r="NJG14" s="7"/>
      <c r="NJH14" s="7"/>
      <c r="NJI14" s="7"/>
      <c r="NJJ14" s="7"/>
      <c r="NJK14" s="7"/>
      <c r="NJL14" s="7"/>
      <c r="NJM14" s="7"/>
      <c r="NJN14" s="7"/>
      <c r="NJO14" s="7"/>
      <c r="NJP14" s="7"/>
      <c r="NJQ14" s="7"/>
      <c r="NJR14" s="7"/>
      <c r="NJS14" s="7"/>
      <c r="NJT14" s="7"/>
      <c r="NJU14" s="7"/>
      <c r="NJV14" s="7"/>
      <c r="NJW14" s="7"/>
      <c r="NJX14" s="7"/>
      <c r="NJY14" s="7"/>
      <c r="NJZ14" s="7"/>
      <c r="NKA14" s="7"/>
      <c r="NKB14" s="7"/>
      <c r="NKC14" s="7"/>
      <c r="NKD14" s="7"/>
      <c r="NKE14" s="7"/>
      <c r="NKF14" s="7"/>
      <c r="NKG14" s="7"/>
      <c r="NKH14" s="7"/>
      <c r="NKI14" s="7"/>
      <c r="NKJ14" s="7"/>
      <c r="NKK14" s="7"/>
      <c r="NKL14" s="7"/>
      <c r="NKM14" s="7"/>
      <c r="NKN14" s="7"/>
      <c r="NKO14" s="7"/>
      <c r="NKP14" s="7"/>
      <c r="NKQ14" s="7"/>
      <c r="NKR14" s="7"/>
      <c r="NKS14" s="7"/>
      <c r="NKT14" s="7"/>
      <c r="NKU14" s="7"/>
      <c r="NKV14" s="7"/>
      <c r="NKW14" s="7"/>
      <c r="NKX14" s="7"/>
      <c r="NKY14" s="7"/>
      <c r="NKZ14" s="7"/>
      <c r="NLA14" s="7"/>
      <c r="NLB14" s="7"/>
      <c r="NLC14" s="7"/>
      <c r="NLD14" s="7"/>
      <c r="NLE14" s="7"/>
      <c r="NLF14" s="7"/>
      <c r="NLG14" s="7"/>
      <c r="NLH14" s="7"/>
      <c r="NLI14" s="7"/>
      <c r="NLJ14" s="7"/>
      <c r="NLK14" s="7"/>
      <c r="NLL14" s="7"/>
      <c r="NLM14" s="7"/>
      <c r="NLN14" s="7"/>
      <c r="NLO14" s="7"/>
      <c r="NLP14" s="7"/>
      <c r="NLQ14" s="7"/>
      <c r="NLR14" s="7"/>
      <c r="NLS14" s="7"/>
      <c r="NLT14" s="7"/>
      <c r="NLU14" s="7"/>
      <c r="NLV14" s="7"/>
      <c r="NLW14" s="7"/>
      <c r="NLX14" s="7"/>
      <c r="NLY14" s="7"/>
      <c r="NLZ14" s="7"/>
      <c r="NMA14" s="7"/>
      <c r="NMB14" s="7"/>
      <c r="NMC14" s="7"/>
      <c r="NMD14" s="7"/>
      <c r="NME14" s="7"/>
      <c r="NMF14" s="7"/>
      <c r="NMG14" s="7"/>
      <c r="NMH14" s="7"/>
      <c r="NMI14" s="7"/>
      <c r="NMJ14" s="7"/>
      <c r="NMK14" s="7"/>
      <c r="NML14" s="7"/>
      <c r="NMM14" s="7"/>
      <c r="NMN14" s="7"/>
      <c r="NMO14" s="7"/>
      <c r="NMP14" s="7"/>
      <c r="NMQ14" s="7"/>
      <c r="NMR14" s="7"/>
      <c r="NMS14" s="7"/>
      <c r="NMT14" s="7"/>
      <c r="NMU14" s="7"/>
      <c r="NMV14" s="7"/>
      <c r="NMW14" s="7"/>
      <c r="NMX14" s="7"/>
      <c r="NMY14" s="7"/>
      <c r="NMZ14" s="7"/>
      <c r="NNA14" s="7"/>
      <c r="NNB14" s="7"/>
      <c r="NNC14" s="7"/>
      <c r="NND14" s="7"/>
      <c r="NNE14" s="7"/>
      <c r="NNF14" s="7"/>
      <c r="NNG14" s="7"/>
      <c r="NNH14" s="7"/>
      <c r="NNI14" s="7"/>
      <c r="NNJ14" s="7"/>
      <c r="NNK14" s="7"/>
      <c r="NNL14" s="7"/>
      <c r="NNM14" s="7"/>
      <c r="NNN14" s="7"/>
      <c r="NNO14" s="7"/>
      <c r="NNP14" s="7"/>
      <c r="NNQ14" s="7"/>
      <c r="NNR14" s="7"/>
      <c r="NNS14" s="7"/>
      <c r="NNT14" s="7"/>
      <c r="NNU14" s="7"/>
      <c r="NNV14" s="7"/>
      <c r="NNW14" s="7"/>
      <c r="NNX14" s="7"/>
      <c r="NNY14" s="7"/>
      <c r="NNZ14" s="7"/>
      <c r="NOA14" s="7"/>
      <c r="NOB14" s="7"/>
      <c r="NOC14" s="7"/>
      <c r="NOD14" s="7"/>
      <c r="NOE14" s="7"/>
      <c r="NOF14" s="7"/>
      <c r="NOG14" s="7"/>
      <c r="NOH14" s="7"/>
      <c r="NOI14" s="7"/>
      <c r="NOJ14" s="7"/>
      <c r="NOK14" s="7"/>
      <c r="NOL14" s="7"/>
      <c r="NOM14" s="7"/>
      <c r="NON14" s="7"/>
      <c r="NOO14" s="7"/>
      <c r="NOP14" s="7"/>
      <c r="NOQ14" s="7"/>
      <c r="NOR14" s="7"/>
      <c r="NOS14" s="7"/>
      <c r="NOT14" s="7"/>
      <c r="NOU14" s="7"/>
      <c r="NOV14" s="7"/>
      <c r="NOW14" s="7"/>
      <c r="NOX14" s="7"/>
      <c r="NOY14" s="7"/>
      <c r="NOZ14" s="7"/>
      <c r="NPA14" s="7"/>
      <c r="NPB14" s="7"/>
      <c r="NPC14" s="7"/>
      <c r="NPD14" s="7"/>
      <c r="NPE14" s="7"/>
      <c r="NPF14" s="7"/>
      <c r="NPG14" s="7"/>
      <c r="NPH14" s="7"/>
      <c r="NPI14" s="7"/>
      <c r="NPJ14" s="7"/>
      <c r="NPK14" s="7"/>
      <c r="NPL14" s="7"/>
      <c r="NPM14" s="7"/>
      <c r="NPN14" s="7"/>
      <c r="NPO14" s="7"/>
      <c r="NPP14" s="7"/>
      <c r="NPQ14" s="7"/>
      <c r="NPR14" s="7"/>
      <c r="NPS14" s="7"/>
      <c r="NPT14" s="7"/>
      <c r="NPU14" s="7"/>
      <c r="NPV14" s="7"/>
      <c r="NPW14" s="7"/>
      <c r="NPX14" s="7"/>
      <c r="NPY14" s="7"/>
      <c r="NPZ14" s="7"/>
      <c r="NQA14" s="7"/>
      <c r="NQB14" s="7"/>
      <c r="NQC14" s="7"/>
      <c r="NQD14" s="7"/>
      <c r="NQE14" s="7"/>
      <c r="NQF14" s="7"/>
      <c r="NQG14" s="7"/>
      <c r="NQH14" s="7"/>
      <c r="NQI14" s="7"/>
      <c r="NQJ14" s="7"/>
      <c r="NQK14" s="7"/>
      <c r="NQL14" s="7"/>
      <c r="NQM14" s="7"/>
      <c r="NQN14" s="7"/>
      <c r="NQO14" s="7"/>
      <c r="NQP14" s="7"/>
      <c r="NQQ14" s="7"/>
      <c r="NQR14" s="7"/>
      <c r="NQS14" s="7"/>
      <c r="NQT14" s="7"/>
      <c r="NQU14" s="7"/>
      <c r="NQV14" s="7"/>
      <c r="NQW14" s="7"/>
      <c r="NQX14" s="7"/>
      <c r="NQY14" s="7"/>
      <c r="NQZ14" s="7"/>
      <c r="NRA14" s="7"/>
      <c r="NRB14" s="7"/>
      <c r="NRC14" s="7"/>
      <c r="NRD14" s="7"/>
      <c r="NRE14" s="7"/>
      <c r="NRF14" s="7"/>
      <c r="NRG14" s="7"/>
      <c r="NRH14" s="7"/>
      <c r="NRI14" s="7"/>
      <c r="NRJ14" s="7"/>
      <c r="NRK14" s="7"/>
      <c r="NRL14" s="7"/>
      <c r="NRM14" s="7"/>
      <c r="NRN14" s="7"/>
      <c r="NRO14" s="7"/>
      <c r="NRP14" s="7"/>
      <c r="NRQ14" s="7"/>
      <c r="NRR14" s="7"/>
      <c r="NRS14" s="7"/>
      <c r="NRT14" s="7"/>
      <c r="NRU14" s="7"/>
      <c r="NRV14" s="7"/>
      <c r="NRW14" s="7"/>
      <c r="NRX14" s="7"/>
      <c r="NRY14" s="7"/>
      <c r="NRZ14" s="7"/>
      <c r="NSA14" s="7"/>
      <c r="NSB14" s="7"/>
      <c r="NSC14" s="7"/>
      <c r="NSD14" s="7"/>
      <c r="NSE14" s="7"/>
      <c r="NSF14" s="7"/>
      <c r="NSG14" s="7"/>
      <c r="NSH14" s="7"/>
      <c r="NSI14" s="7"/>
      <c r="NSJ14" s="7"/>
      <c r="NSK14" s="7"/>
      <c r="NSL14" s="7"/>
      <c r="NSM14" s="7"/>
      <c r="NSN14" s="7"/>
      <c r="NSO14" s="7"/>
      <c r="NSP14" s="7"/>
      <c r="NSQ14" s="7"/>
      <c r="NSR14" s="7"/>
      <c r="NSS14" s="7"/>
      <c r="NST14" s="7"/>
      <c r="NSU14" s="7"/>
      <c r="NSV14" s="7"/>
      <c r="NSW14" s="7"/>
      <c r="NSX14" s="7"/>
      <c r="NSY14" s="7"/>
      <c r="NSZ14" s="7"/>
      <c r="NTA14" s="7"/>
      <c r="NTB14" s="7"/>
      <c r="NTC14" s="7"/>
      <c r="NTD14" s="7"/>
      <c r="NTE14" s="7"/>
      <c r="NTF14" s="7"/>
      <c r="NTG14" s="7"/>
      <c r="NTH14" s="7"/>
      <c r="NTI14" s="7"/>
      <c r="NTJ14" s="7"/>
      <c r="NTK14" s="7"/>
      <c r="NTL14" s="7"/>
      <c r="NTM14" s="7"/>
      <c r="NTN14" s="7"/>
      <c r="NTO14" s="7"/>
      <c r="NTP14" s="7"/>
      <c r="NTQ14" s="7"/>
      <c r="NTR14" s="7"/>
      <c r="NTS14" s="7"/>
      <c r="NTT14" s="7"/>
      <c r="NTU14" s="7"/>
      <c r="NTV14" s="7"/>
      <c r="NTW14" s="7"/>
      <c r="NTX14" s="7"/>
      <c r="NTY14" s="7"/>
      <c r="NTZ14" s="7"/>
      <c r="NUA14" s="7"/>
      <c r="NUB14" s="7"/>
      <c r="NUC14" s="7"/>
      <c r="NUD14" s="7"/>
      <c r="NUE14" s="7"/>
      <c r="NUF14" s="7"/>
      <c r="NUG14" s="7"/>
      <c r="NUH14" s="7"/>
      <c r="NUI14" s="7"/>
      <c r="NUJ14" s="7"/>
      <c r="NUK14" s="7"/>
      <c r="NUL14" s="7"/>
      <c r="NUM14" s="7"/>
      <c r="NUN14" s="7"/>
      <c r="NUO14" s="7"/>
      <c r="NUP14" s="7"/>
      <c r="NUQ14" s="7"/>
      <c r="NUR14" s="7"/>
      <c r="NUS14" s="7"/>
      <c r="NUT14" s="7"/>
      <c r="NUU14" s="7"/>
      <c r="NUV14" s="7"/>
      <c r="NUW14" s="7"/>
      <c r="NUX14" s="7"/>
      <c r="NUY14" s="7"/>
      <c r="NUZ14" s="7"/>
      <c r="NVA14" s="7"/>
      <c r="NVB14" s="7"/>
      <c r="NVC14" s="7"/>
      <c r="NVD14" s="7"/>
      <c r="NVE14" s="7"/>
      <c r="NVF14" s="7"/>
      <c r="NVG14" s="7"/>
      <c r="NVH14" s="7"/>
      <c r="NVI14" s="7"/>
      <c r="NVJ14" s="7"/>
      <c r="NVK14" s="7"/>
      <c r="NVL14" s="7"/>
      <c r="NVM14" s="7"/>
      <c r="NVN14" s="7"/>
      <c r="NVO14" s="7"/>
      <c r="NVP14" s="7"/>
      <c r="NVQ14" s="7"/>
      <c r="NVR14" s="7"/>
      <c r="NVS14" s="7"/>
      <c r="NVT14" s="7"/>
      <c r="NVU14" s="7"/>
      <c r="NVV14" s="7"/>
      <c r="NVW14" s="7"/>
      <c r="NVX14" s="7"/>
      <c r="NVY14" s="7"/>
      <c r="NVZ14" s="7"/>
      <c r="NWA14" s="7"/>
      <c r="NWB14" s="7"/>
      <c r="NWC14" s="7"/>
      <c r="NWD14" s="7"/>
      <c r="NWE14" s="7"/>
      <c r="NWF14" s="7"/>
      <c r="NWG14" s="7"/>
      <c r="NWH14" s="7"/>
      <c r="NWI14" s="7"/>
      <c r="NWJ14" s="7"/>
      <c r="NWK14" s="7"/>
      <c r="NWL14" s="7"/>
      <c r="NWM14" s="7"/>
      <c r="NWN14" s="7"/>
      <c r="NWO14" s="7"/>
      <c r="NWP14" s="7"/>
      <c r="NWQ14" s="7"/>
      <c r="NWR14" s="7"/>
      <c r="NWS14" s="7"/>
      <c r="NWT14" s="7"/>
      <c r="NWU14" s="7"/>
      <c r="NWV14" s="7"/>
      <c r="NWW14" s="7"/>
      <c r="NWX14" s="7"/>
      <c r="NWY14" s="7"/>
      <c r="NWZ14" s="7"/>
      <c r="NXA14" s="7"/>
      <c r="NXB14" s="7"/>
      <c r="NXC14" s="7"/>
      <c r="NXD14" s="7"/>
      <c r="NXE14" s="7"/>
      <c r="NXF14" s="7"/>
      <c r="NXG14" s="7"/>
      <c r="NXH14" s="7"/>
      <c r="NXI14" s="7"/>
      <c r="NXJ14" s="7"/>
      <c r="NXK14" s="7"/>
      <c r="NXL14" s="7"/>
      <c r="NXM14" s="7"/>
      <c r="NXN14" s="7"/>
      <c r="NXO14" s="7"/>
      <c r="NXP14" s="7"/>
      <c r="NXQ14" s="7"/>
      <c r="NXR14" s="7"/>
      <c r="NXS14" s="7"/>
      <c r="NXT14" s="7"/>
      <c r="NXU14" s="7"/>
      <c r="NXV14" s="7"/>
      <c r="NXW14" s="7"/>
      <c r="NXX14" s="7"/>
      <c r="NXY14" s="7"/>
      <c r="NXZ14" s="7"/>
      <c r="NYA14" s="7"/>
      <c r="NYB14" s="7"/>
      <c r="NYC14" s="7"/>
      <c r="NYD14" s="7"/>
      <c r="NYE14" s="7"/>
      <c r="NYF14" s="7"/>
      <c r="NYG14" s="7"/>
      <c r="NYH14" s="7"/>
      <c r="NYI14" s="7"/>
      <c r="NYJ14" s="7"/>
      <c r="NYK14" s="7"/>
      <c r="NYL14" s="7"/>
      <c r="NYM14" s="7"/>
      <c r="NYN14" s="7"/>
      <c r="NYO14" s="7"/>
      <c r="NYP14" s="7"/>
      <c r="NYQ14" s="7"/>
      <c r="NYR14" s="7"/>
      <c r="NYS14" s="7"/>
      <c r="NYT14" s="7"/>
      <c r="NYU14" s="7"/>
      <c r="NYV14" s="7"/>
      <c r="NYW14" s="7"/>
      <c r="NYX14" s="7"/>
      <c r="NYY14" s="7"/>
      <c r="NYZ14" s="7"/>
      <c r="NZA14" s="7"/>
      <c r="NZB14" s="7"/>
      <c r="NZC14" s="7"/>
      <c r="NZD14" s="7"/>
      <c r="NZE14" s="7"/>
      <c r="NZF14" s="7"/>
      <c r="NZG14" s="7"/>
      <c r="NZH14" s="7"/>
      <c r="NZI14" s="7"/>
      <c r="NZJ14" s="7"/>
      <c r="NZK14" s="7"/>
      <c r="NZL14" s="7"/>
      <c r="NZM14" s="7"/>
      <c r="NZN14" s="7"/>
      <c r="NZO14" s="7"/>
      <c r="NZP14" s="7"/>
      <c r="NZQ14" s="7"/>
      <c r="NZR14" s="7"/>
      <c r="NZS14" s="7"/>
      <c r="NZT14" s="7"/>
      <c r="NZU14" s="7"/>
      <c r="NZV14" s="7"/>
      <c r="NZW14" s="7"/>
      <c r="NZX14" s="7"/>
      <c r="NZY14" s="7"/>
      <c r="NZZ14" s="7"/>
      <c r="OAA14" s="7"/>
      <c r="OAB14" s="7"/>
      <c r="OAC14" s="7"/>
      <c r="OAD14" s="7"/>
      <c r="OAE14" s="7"/>
      <c r="OAF14" s="7"/>
      <c r="OAG14" s="7"/>
      <c r="OAH14" s="7"/>
      <c r="OAI14" s="7"/>
      <c r="OAJ14" s="7"/>
      <c r="OAK14" s="7"/>
      <c r="OAL14" s="7"/>
      <c r="OAM14" s="7"/>
      <c r="OAN14" s="7"/>
      <c r="OAO14" s="7"/>
      <c r="OAP14" s="7"/>
      <c r="OAQ14" s="7"/>
      <c r="OAR14" s="7"/>
      <c r="OAS14" s="7"/>
      <c r="OAT14" s="7"/>
      <c r="OAU14" s="7"/>
      <c r="OAV14" s="7"/>
      <c r="OAW14" s="7"/>
      <c r="OAX14" s="7"/>
      <c r="OAY14" s="7"/>
      <c r="OAZ14" s="7"/>
      <c r="OBA14" s="7"/>
      <c r="OBB14" s="7"/>
      <c r="OBC14" s="7"/>
      <c r="OBD14" s="7"/>
      <c r="OBE14" s="7"/>
      <c r="OBF14" s="7"/>
      <c r="OBG14" s="7"/>
      <c r="OBH14" s="7"/>
      <c r="OBI14" s="7"/>
      <c r="OBJ14" s="7"/>
      <c r="OBK14" s="7"/>
      <c r="OBL14" s="7"/>
      <c r="OBM14" s="7"/>
      <c r="OBN14" s="7"/>
      <c r="OBO14" s="7"/>
      <c r="OBP14" s="7"/>
      <c r="OBQ14" s="7"/>
      <c r="OBR14" s="7"/>
      <c r="OBS14" s="7"/>
      <c r="OBT14" s="7"/>
      <c r="OBU14" s="7"/>
      <c r="OBV14" s="7"/>
      <c r="OBW14" s="7"/>
      <c r="OBX14" s="7"/>
      <c r="OBY14" s="7"/>
      <c r="OBZ14" s="7"/>
      <c r="OCA14" s="7"/>
      <c r="OCB14" s="7"/>
      <c r="OCC14" s="7"/>
      <c r="OCD14" s="7"/>
      <c r="OCE14" s="7"/>
      <c r="OCF14" s="7"/>
      <c r="OCG14" s="7"/>
      <c r="OCH14" s="7"/>
      <c r="OCI14" s="7"/>
      <c r="OCJ14" s="7"/>
      <c r="OCK14" s="7"/>
      <c r="OCL14" s="7"/>
      <c r="OCM14" s="7"/>
      <c r="OCN14" s="7"/>
      <c r="OCO14" s="7"/>
      <c r="OCP14" s="7"/>
      <c r="OCQ14" s="7"/>
      <c r="OCR14" s="7"/>
      <c r="OCS14" s="7"/>
      <c r="OCT14" s="7"/>
      <c r="OCU14" s="7"/>
      <c r="OCV14" s="7"/>
      <c r="OCW14" s="7"/>
      <c r="OCX14" s="7"/>
      <c r="OCY14" s="7"/>
      <c r="OCZ14" s="7"/>
      <c r="ODA14" s="7"/>
      <c r="ODB14" s="7"/>
      <c r="ODC14" s="7"/>
      <c r="ODD14" s="7"/>
      <c r="ODE14" s="7"/>
      <c r="ODF14" s="7"/>
      <c r="ODG14" s="7"/>
      <c r="ODH14" s="7"/>
      <c r="ODI14" s="7"/>
      <c r="ODJ14" s="7"/>
      <c r="ODK14" s="7"/>
      <c r="ODL14" s="7"/>
      <c r="ODM14" s="7"/>
      <c r="ODN14" s="7"/>
      <c r="ODO14" s="7"/>
      <c r="ODP14" s="7"/>
      <c r="ODQ14" s="7"/>
      <c r="ODR14" s="7"/>
      <c r="ODS14" s="7"/>
      <c r="ODT14" s="7"/>
      <c r="ODU14" s="7"/>
      <c r="ODV14" s="7"/>
      <c r="ODW14" s="7"/>
      <c r="ODX14" s="7"/>
      <c r="ODY14" s="7"/>
      <c r="ODZ14" s="7"/>
      <c r="OEA14" s="7"/>
      <c r="OEB14" s="7"/>
      <c r="OEC14" s="7"/>
      <c r="OED14" s="7"/>
      <c r="OEE14" s="7"/>
      <c r="OEF14" s="7"/>
      <c r="OEG14" s="7"/>
      <c r="OEH14" s="7"/>
      <c r="OEI14" s="7"/>
      <c r="OEJ14" s="7"/>
      <c r="OEK14" s="7"/>
      <c r="OEL14" s="7"/>
      <c r="OEM14" s="7"/>
      <c r="OEN14" s="7"/>
      <c r="OEO14" s="7"/>
      <c r="OEP14" s="7"/>
      <c r="OEQ14" s="7"/>
      <c r="OER14" s="7"/>
      <c r="OES14" s="7"/>
      <c r="OET14" s="7"/>
      <c r="OEU14" s="7"/>
      <c r="OEV14" s="7"/>
      <c r="OEW14" s="7"/>
      <c r="OEX14" s="7"/>
      <c r="OEY14" s="7"/>
      <c r="OEZ14" s="7"/>
      <c r="OFA14" s="7"/>
      <c r="OFB14" s="7"/>
      <c r="OFC14" s="7"/>
      <c r="OFD14" s="7"/>
      <c r="OFE14" s="7"/>
      <c r="OFF14" s="7"/>
      <c r="OFG14" s="7"/>
      <c r="OFH14" s="7"/>
      <c r="OFI14" s="7"/>
      <c r="OFJ14" s="7"/>
      <c r="OFK14" s="7"/>
      <c r="OFL14" s="7"/>
      <c r="OFM14" s="7"/>
      <c r="OFN14" s="7"/>
      <c r="OFO14" s="7"/>
      <c r="OFP14" s="7"/>
      <c r="OFQ14" s="7"/>
      <c r="OFR14" s="7"/>
      <c r="OFS14" s="7"/>
      <c r="OFT14" s="7"/>
      <c r="OFU14" s="7"/>
      <c r="OFV14" s="7"/>
      <c r="OFW14" s="7"/>
      <c r="OFX14" s="7"/>
      <c r="OFY14" s="7"/>
      <c r="OFZ14" s="7"/>
      <c r="OGA14" s="7"/>
      <c r="OGB14" s="7"/>
      <c r="OGC14" s="7"/>
      <c r="OGD14" s="7"/>
      <c r="OGE14" s="7"/>
      <c r="OGF14" s="7"/>
      <c r="OGG14" s="7"/>
      <c r="OGH14" s="7"/>
      <c r="OGI14" s="7"/>
      <c r="OGJ14" s="7"/>
      <c r="OGK14" s="7"/>
      <c r="OGL14" s="7"/>
      <c r="OGM14" s="7"/>
      <c r="OGN14" s="7"/>
      <c r="OGO14" s="7"/>
      <c r="OGP14" s="7"/>
      <c r="OGQ14" s="7"/>
      <c r="OGR14" s="7"/>
      <c r="OGS14" s="7"/>
      <c r="OGT14" s="7"/>
      <c r="OGU14" s="7"/>
      <c r="OGV14" s="7"/>
      <c r="OGW14" s="7"/>
      <c r="OGX14" s="7"/>
      <c r="OGY14" s="7"/>
      <c r="OGZ14" s="7"/>
      <c r="OHA14" s="7"/>
      <c r="OHB14" s="7"/>
      <c r="OHC14" s="7"/>
      <c r="OHD14" s="7"/>
      <c r="OHE14" s="7"/>
      <c r="OHF14" s="7"/>
      <c r="OHG14" s="7"/>
      <c r="OHH14" s="7"/>
      <c r="OHI14" s="7"/>
      <c r="OHJ14" s="7"/>
      <c r="OHK14" s="7"/>
      <c r="OHL14" s="7"/>
      <c r="OHM14" s="7"/>
      <c r="OHN14" s="7"/>
      <c r="OHO14" s="7"/>
      <c r="OHP14" s="7"/>
      <c r="OHQ14" s="7"/>
      <c r="OHR14" s="7"/>
      <c r="OHS14" s="7"/>
      <c r="OHT14" s="7"/>
      <c r="OHU14" s="7"/>
      <c r="OHV14" s="7"/>
      <c r="OHW14" s="7"/>
      <c r="OHX14" s="7"/>
      <c r="OHY14" s="7"/>
      <c r="OHZ14" s="7"/>
      <c r="OIA14" s="7"/>
      <c r="OIB14" s="7"/>
      <c r="OIC14" s="7"/>
      <c r="OID14" s="7"/>
      <c r="OIE14" s="7"/>
      <c r="OIF14" s="7"/>
      <c r="OIG14" s="7"/>
      <c r="OIH14" s="7"/>
      <c r="OII14" s="7"/>
      <c r="OIJ14" s="7"/>
      <c r="OIK14" s="7"/>
      <c r="OIL14" s="7"/>
      <c r="OIM14" s="7"/>
      <c r="OIN14" s="7"/>
      <c r="OIO14" s="7"/>
      <c r="OIP14" s="7"/>
      <c r="OIQ14" s="7"/>
      <c r="OIR14" s="7"/>
      <c r="OIS14" s="7"/>
      <c r="OIT14" s="7"/>
      <c r="OIU14" s="7"/>
      <c r="OIV14" s="7"/>
      <c r="OIW14" s="7"/>
      <c r="OIX14" s="7"/>
      <c r="OIY14" s="7"/>
      <c r="OIZ14" s="7"/>
      <c r="OJA14" s="7"/>
      <c r="OJB14" s="7"/>
      <c r="OJC14" s="7"/>
      <c r="OJD14" s="7"/>
      <c r="OJE14" s="7"/>
      <c r="OJF14" s="7"/>
      <c r="OJG14" s="7"/>
      <c r="OJH14" s="7"/>
      <c r="OJI14" s="7"/>
      <c r="OJJ14" s="7"/>
      <c r="OJK14" s="7"/>
      <c r="OJL14" s="7"/>
      <c r="OJM14" s="7"/>
      <c r="OJN14" s="7"/>
      <c r="OJO14" s="7"/>
      <c r="OJP14" s="7"/>
      <c r="OJQ14" s="7"/>
      <c r="OJR14" s="7"/>
      <c r="OJS14" s="7"/>
      <c r="OJT14" s="7"/>
      <c r="OJU14" s="7"/>
      <c r="OJV14" s="7"/>
      <c r="OJW14" s="7"/>
      <c r="OJX14" s="7"/>
      <c r="OJY14" s="7"/>
      <c r="OJZ14" s="7"/>
      <c r="OKA14" s="7"/>
      <c r="OKB14" s="7"/>
      <c r="OKC14" s="7"/>
      <c r="OKD14" s="7"/>
      <c r="OKE14" s="7"/>
      <c r="OKF14" s="7"/>
      <c r="OKG14" s="7"/>
      <c r="OKH14" s="7"/>
      <c r="OKI14" s="7"/>
      <c r="OKJ14" s="7"/>
      <c r="OKK14" s="7"/>
      <c r="OKL14" s="7"/>
      <c r="OKM14" s="7"/>
      <c r="OKN14" s="7"/>
      <c r="OKO14" s="7"/>
      <c r="OKP14" s="7"/>
      <c r="OKQ14" s="7"/>
      <c r="OKR14" s="7"/>
      <c r="OKS14" s="7"/>
      <c r="OKT14" s="7"/>
      <c r="OKU14" s="7"/>
      <c r="OKV14" s="7"/>
      <c r="OKW14" s="7"/>
      <c r="OKX14" s="7"/>
      <c r="OKY14" s="7"/>
      <c r="OKZ14" s="7"/>
      <c r="OLA14" s="7"/>
      <c r="OLB14" s="7"/>
      <c r="OLC14" s="7"/>
      <c r="OLD14" s="7"/>
      <c r="OLE14" s="7"/>
      <c r="OLF14" s="7"/>
      <c r="OLG14" s="7"/>
      <c r="OLH14" s="7"/>
      <c r="OLI14" s="7"/>
      <c r="OLJ14" s="7"/>
      <c r="OLK14" s="7"/>
      <c r="OLL14" s="7"/>
      <c r="OLM14" s="7"/>
      <c r="OLN14" s="7"/>
      <c r="OLO14" s="7"/>
      <c r="OLP14" s="7"/>
      <c r="OLQ14" s="7"/>
      <c r="OLR14" s="7"/>
      <c r="OLS14" s="7"/>
      <c r="OLT14" s="7"/>
      <c r="OLU14" s="7"/>
      <c r="OLV14" s="7"/>
      <c r="OLW14" s="7"/>
      <c r="OLX14" s="7"/>
      <c r="OLY14" s="7"/>
      <c r="OLZ14" s="7"/>
      <c r="OMA14" s="7"/>
      <c r="OMB14" s="7"/>
      <c r="OMC14" s="7"/>
      <c r="OMD14" s="7"/>
      <c r="OME14" s="7"/>
      <c r="OMF14" s="7"/>
      <c r="OMG14" s="7"/>
      <c r="OMH14" s="7"/>
      <c r="OMI14" s="7"/>
      <c r="OMJ14" s="7"/>
      <c r="OMK14" s="7"/>
      <c r="OML14" s="7"/>
      <c r="OMM14" s="7"/>
      <c r="OMN14" s="7"/>
      <c r="OMO14" s="7"/>
      <c r="OMP14" s="7"/>
      <c r="OMQ14" s="7"/>
      <c r="OMR14" s="7"/>
      <c r="OMS14" s="7"/>
      <c r="OMT14" s="7"/>
      <c r="OMU14" s="7"/>
      <c r="OMV14" s="7"/>
      <c r="OMW14" s="7"/>
      <c r="OMX14" s="7"/>
      <c r="OMY14" s="7"/>
      <c r="OMZ14" s="7"/>
      <c r="ONA14" s="7"/>
      <c r="ONB14" s="7"/>
      <c r="ONC14" s="7"/>
      <c r="OND14" s="7"/>
      <c r="ONE14" s="7"/>
      <c r="ONF14" s="7"/>
      <c r="ONG14" s="7"/>
      <c r="ONH14" s="7"/>
      <c r="ONI14" s="7"/>
      <c r="ONJ14" s="7"/>
      <c r="ONK14" s="7"/>
      <c r="ONL14" s="7"/>
      <c r="ONM14" s="7"/>
      <c r="ONN14" s="7"/>
      <c r="ONO14" s="7"/>
      <c r="ONP14" s="7"/>
      <c r="ONQ14" s="7"/>
      <c r="ONR14" s="7"/>
      <c r="ONS14" s="7"/>
      <c r="ONT14" s="7"/>
      <c r="ONU14" s="7"/>
      <c r="ONV14" s="7"/>
      <c r="ONW14" s="7"/>
      <c r="ONX14" s="7"/>
      <c r="ONY14" s="7"/>
      <c r="ONZ14" s="7"/>
      <c r="OOA14" s="7"/>
      <c r="OOB14" s="7"/>
      <c r="OOC14" s="7"/>
      <c r="OOD14" s="7"/>
      <c r="OOE14" s="7"/>
      <c r="OOF14" s="7"/>
      <c r="OOG14" s="7"/>
      <c r="OOH14" s="7"/>
      <c r="OOI14" s="7"/>
      <c r="OOJ14" s="7"/>
      <c r="OOK14" s="7"/>
      <c r="OOL14" s="7"/>
      <c r="OOM14" s="7"/>
      <c r="OON14" s="7"/>
      <c r="OOO14" s="7"/>
      <c r="OOP14" s="7"/>
      <c r="OOQ14" s="7"/>
      <c r="OOR14" s="7"/>
      <c r="OOS14" s="7"/>
      <c r="OOT14" s="7"/>
      <c r="OOU14" s="7"/>
      <c r="OOV14" s="7"/>
      <c r="OOW14" s="7"/>
      <c r="OOX14" s="7"/>
      <c r="OOY14" s="7"/>
      <c r="OOZ14" s="7"/>
      <c r="OPA14" s="7"/>
      <c r="OPB14" s="7"/>
      <c r="OPC14" s="7"/>
      <c r="OPD14" s="7"/>
      <c r="OPE14" s="7"/>
      <c r="OPF14" s="7"/>
      <c r="OPG14" s="7"/>
      <c r="OPH14" s="7"/>
      <c r="OPI14" s="7"/>
      <c r="OPJ14" s="7"/>
      <c r="OPK14" s="7"/>
      <c r="OPL14" s="7"/>
      <c r="OPM14" s="7"/>
      <c r="OPN14" s="7"/>
      <c r="OPO14" s="7"/>
      <c r="OPP14" s="7"/>
      <c r="OPQ14" s="7"/>
      <c r="OPR14" s="7"/>
      <c r="OPS14" s="7"/>
      <c r="OPT14" s="7"/>
      <c r="OPU14" s="7"/>
      <c r="OPV14" s="7"/>
      <c r="OPW14" s="7"/>
      <c r="OPX14" s="7"/>
      <c r="OPY14" s="7"/>
      <c r="OPZ14" s="7"/>
      <c r="OQA14" s="7"/>
      <c r="OQB14" s="7"/>
      <c r="OQC14" s="7"/>
      <c r="OQD14" s="7"/>
      <c r="OQE14" s="7"/>
      <c r="OQF14" s="7"/>
      <c r="OQG14" s="7"/>
      <c r="OQH14" s="7"/>
      <c r="OQI14" s="7"/>
      <c r="OQJ14" s="7"/>
      <c r="OQK14" s="7"/>
      <c r="OQL14" s="7"/>
      <c r="OQM14" s="7"/>
      <c r="OQN14" s="7"/>
      <c r="OQO14" s="7"/>
      <c r="OQP14" s="7"/>
      <c r="OQQ14" s="7"/>
      <c r="OQR14" s="7"/>
      <c r="OQS14" s="7"/>
      <c r="OQT14" s="7"/>
      <c r="OQU14" s="7"/>
      <c r="OQV14" s="7"/>
      <c r="OQW14" s="7"/>
      <c r="OQX14" s="7"/>
      <c r="OQY14" s="7"/>
      <c r="OQZ14" s="7"/>
      <c r="ORA14" s="7"/>
      <c r="ORB14" s="7"/>
      <c r="ORC14" s="7"/>
      <c r="ORD14" s="7"/>
      <c r="ORE14" s="7"/>
      <c r="ORF14" s="7"/>
      <c r="ORG14" s="7"/>
      <c r="ORH14" s="7"/>
      <c r="ORI14" s="7"/>
      <c r="ORJ14" s="7"/>
      <c r="ORK14" s="7"/>
      <c r="ORL14" s="7"/>
      <c r="ORM14" s="7"/>
      <c r="ORN14" s="7"/>
      <c r="ORO14" s="7"/>
      <c r="ORP14" s="7"/>
      <c r="ORQ14" s="7"/>
      <c r="ORR14" s="7"/>
      <c r="ORS14" s="7"/>
      <c r="ORT14" s="7"/>
      <c r="ORU14" s="7"/>
      <c r="ORV14" s="7"/>
      <c r="ORW14" s="7"/>
      <c r="ORX14" s="7"/>
      <c r="ORY14" s="7"/>
      <c r="ORZ14" s="7"/>
      <c r="OSA14" s="7"/>
      <c r="OSB14" s="7"/>
      <c r="OSC14" s="7"/>
      <c r="OSD14" s="7"/>
      <c r="OSE14" s="7"/>
      <c r="OSF14" s="7"/>
      <c r="OSG14" s="7"/>
      <c r="OSH14" s="7"/>
      <c r="OSI14" s="7"/>
      <c r="OSJ14" s="7"/>
      <c r="OSK14" s="7"/>
      <c r="OSL14" s="7"/>
      <c r="OSM14" s="7"/>
      <c r="OSN14" s="7"/>
      <c r="OSO14" s="7"/>
      <c r="OSP14" s="7"/>
      <c r="OSQ14" s="7"/>
      <c r="OSR14" s="7"/>
      <c r="OSS14" s="7"/>
      <c r="OST14" s="7"/>
      <c r="OSU14" s="7"/>
      <c r="OSV14" s="7"/>
      <c r="OSW14" s="7"/>
      <c r="OSX14" s="7"/>
      <c r="OSY14" s="7"/>
      <c r="OSZ14" s="7"/>
      <c r="OTA14" s="7"/>
      <c r="OTB14" s="7"/>
      <c r="OTC14" s="7"/>
      <c r="OTD14" s="7"/>
      <c r="OTE14" s="7"/>
      <c r="OTF14" s="7"/>
      <c r="OTG14" s="7"/>
      <c r="OTH14" s="7"/>
      <c r="OTI14" s="7"/>
      <c r="OTJ14" s="7"/>
      <c r="OTK14" s="7"/>
      <c r="OTL14" s="7"/>
      <c r="OTM14" s="7"/>
      <c r="OTN14" s="7"/>
      <c r="OTO14" s="7"/>
      <c r="OTP14" s="7"/>
      <c r="OTQ14" s="7"/>
      <c r="OTR14" s="7"/>
      <c r="OTS14" s="7"/>
      <c r="OTT14" s="7"/>
      <c r="OTU14" s="7"/>
      <c r="OTV14" s="7"/>
      <c r="OTW14" s="7"/>
      <c r="OTX14" s="7"/>
      <c r="OTY14" s="7"/>
      <c r="OTZ14" s="7"/>
      <c r="OUA14" s="7"/>
      <c r="OUB14" s="7"/>
      <c r="OUC14" s="7"/>
      <c r="OUD14" s="7"/>
      <c r="OUE14" s="7"/>
      <c r="OUF14" s="7"/>
      <c r="OUG14" s="7"/>
      <c r="OUH14" s="7"/>
      <c r="OUI14" s="7"/>
      <c r="OUJ14" s="7"/>
      <c r="OUK14" s="7"/>
      <c r="OUL14" s="7"/>
      <c r="OUM14" s="7"/>
      <c r="OUN14" s="7"/>
      <c r="OUO14" s="7"/>
      <c r="OUP14" s="7"/>
      <c r="OUQ14" s="7"/>
      <c r="OUR14" s="7"/>
      <c r="OUS14" s="7"/>
      <c r="OUT14" s="7"/>
      <c r="OUU14" s="7"/>
      <c r="OUV14" s="7"/>
      <c r="OUW14" s="7"/>
      <c r="OUX14" s="7"/>
      <c r="OUY14" s="7"/>
      <c r="OUZ14" s="7"/>
      <c r="OVA14" s="7"/>
      <c r="OVB14" s="7"/>
      <c r="OVC14" s="7"/>
      <c r="OVD14" s="7"/>
      <c r="OVE14" s="7"/>
      <c r="OVF14" s="7"/>
      <c r="OVG14" s="7"/>
      <c r="OVH14" s="7"/>
      <c r="OVI14" s="7"/>
      <c r="OVJ14" s="7"/>
      <c r="OVK14" s="7"/>
      <c r="OVL14" s="7"/>
      <c r="OVM14" s="7"/>
      <c r="OVN14" s="7"/>
      <c r="OVO14" s="7"/>
      <c r="OVP14" s="7"/>
      <c r="OVQ14" s="7"/>
      <c r="OVR14" s="7"/>
      <c r="OVS14" s="7"/>
      <c r="OVT14" s="7"/>
      <c r="OVU14" s="7"/>
      <c r="OVV14" s="7"/>
      <c r="OVW14" s="7"/>
      <c r="OVX14" s="7"/>
      <c r="OVY14" s="7"/>
      <c r="OVZ14" s="7"/>
      <c r="OWA14" s="7"/>
      <c r="OWB14" s="7"/>
      <c r="OWC14" s="7"/>
      <c r="OWD14" s="7"/>
      <c r="OWE14" s="7"/>
      <c r="OWF14" s="7"/>
      <c r="OWG14" s="7"/>
      <c r="OWH14" s="7"/>
      <c r="OWI14" s="7"/>
      <c r="OWJ14" s="7"/>
      <c r="OWK14" s="7"/>
      <c r="OWL14" s="7"/>
      <c r="OWM14" s="7"/>
      <c r="OWN14" s="7"/>
      <c r="OWO14" s="7"/>
      <c r="OWP14" s="7"/>
      <c r="OWQ14" s="7"/>
      <c r="OWR14" s="7"/>
      <c r="OWS14" s="7"/>
      <c r="OWT14" s="7"/>
      <c r="OWU14" s="7"/>
      <c r="OWV14" s="7"/>
      <c r="OWW14" s="7"/>
      <c r="OWX14" s="7"/>
      <c r="OWY14" s="7"/>
      <c r="OWZ14" s="7"/>
      <c r="OXA14" s="7"/>
      <c r="OXB14" s="7"/>
      <c r="OXC14" s="7"/>
      <c r="OXD14" s="7"/>
      <c r="OXE14" s="7"/>
      <c r="OXF14" s="7"/>
      <c r="OXG14" s="7"/>
      <c r="OXH14" s="7"/>
      <c r="OXI14" s="7"/>
      <c r="OXJ14" s="7"/>
      <c r="OXK14" s="7"/>
      <c r="OXL14" s="7"/>
      <c r="OXM14" s="7"/>
      <c r="OXN14" s="7"/>
      <c r="OXO14" s="7"/>
      <c r="OXP14" s="7"/>
      <c r="OXQ14" s="7"/>
      <c r="OXR14" s="7"/>
      <c r="OXS14" s="7"/>
      <c r="OXT14" s="7"/>
      <c r="OXU14" s="7"/>
      <c r="OXV14" s="7"/>
      <c r="OXW14" s="7"/>
      <c r="OXX14" s="7"/>
      <c r="OXY14" s="7"/>
      <c r="OXZ14" s="7"/>
      <c r="OYA14" s="7"/>
      <c r="OYB14" s="7"/>
      <c r="OYC14" s="7"/>
      <c r="OYD14" s="7"/>
      <c r="OYE14" s="7"/>
      <c r="OYF14" s="7"/>
      <c r="OYG14" s="7"/>
      <c r="OYH14" s="7"/>
      <c r="OYI14" s="7"/>
      <c r="OYJ14" s="7"/>
      <c r="OYK14" s="7"/>
      <c r="OYL14" s="7"/>
      <c r="OYM14" s="7"/>
      <c r="OYN14" s="7"/>
      <c r="OYO14" s="7"/>
      <c r="OYP14" s="7"/>
      <c r="OYQ14" s="7"/>
      <c r="OYR14" s="7"/>
      <c r="OYS14" s="7"/>
      <c r="OYT14" s="7"/>
      <c r="OYU14" s="7"/>
      <c r="OYV14" s="7"/>
      <c r="OYW14" s="7"/>
      <c r="OYX14" s="7"/>
      <c r="OYY14" s="7"/>
      <c r="OYZ14" s="7"/>
      <c r="OZA14" s="7"/>
      <c r="OZB14" s="7"/>
      <c r="OZC14" s="7"/>
      <c r="OZD14" s="7"/>
      <c r="OZE14" s="7"/>
      <c r="OZF14" s="7"/>
      <c r="OZG14" s="7"/>
      <c r="OZH14" s="7"/>
      <c r="OZI14" s="7"/>
      <c r="OZJ14" s="7"/>
      <c r="OZK14" s="7"/>
      <c r="OZL14" s="7"/>
      <c r="OZM14" s="7"/>
      <c r="OZN14" s="7"/>
      <c r="OZO14" s="7"/>
      <c r="OZP14" s="7"/>
      <c r="OZQ14" s="7"/>
      <c r="OZR14" s="7"/>
      <c r="OZS14" s="7"/>
      <c r="OZT14" s="7"/>
      <c r="OZU14" s="7"/>
      <c r="OZV14" s="7"/>
      <c r="OZW14" s="7"/>
      <c r="OZX14" s="7"/>
      <c r="OZY14" s="7"/>
      <c r="OZZ14" s="7"/>
      <c r="PAA14" s="7"/>
      <c r="PAB14" s="7"/>
      <c r="PAC14" s="7"/>
      <c r="PAD14" s="7"/>
      <c r="PAE14" s="7"/>
      <c r="PAF14" s="7"/>
      <c r="PAG14" s="7"/>
      <c r="PAH14" s="7"/>
      <c r="PAI14" s="7"/>
      <c r="PAJ14" s="7"/>
      <c r="PAK14" s="7"/>
      <c r="PAL14" s="7"/>
      <c r="PAM14" s="7"/>
      <c r="PAN14" s="7"/>
      <c r="PAO14" s="7"/>
      <c r="PAP14" s="7"/>
      <c r="PAQ14" s="7"/>
      <c r="PAR14" s="7"/>
      <c r="PAS14" s="7"/>
      <c r="PAT14" s="7"/>
      <c r="PAU14" s="7"/>
      <c r="PAV14" s="7"/>
      <c r="PAW14" s="7"/>
      <c r="PAX14" s="7"/>
      <c r="PAY14" s="7"/>
      <c r="PAZ14" s="7"/>
      <c r="PBA14" s="7"/>
      <c r="PBB14" s="7"/>
      <c r="PBC14" s="7"/>
      <c r="PBD14" s="7"/>
      <c r="PBE14" s="7"/>
      <c r="PBF14" s="7"/>
      <c r="PBG14" s="7"/>
      <c r="PBH14" s="7"/>
      <c r="PBI14" s="7"/>
      <c r="PBJ14" s="7"/>
      <c r="PBK14" s="7"/>
      <c r="PBL14" s="7"/>
      <c r="PBM14" s="7"/>
      <c r="PBN14" s="7"/>
      <c r="PBO14" s="7"/>
      <c r="PBP14" s="7"/>
      <c r="PBQ14" s="7"/>
      <c r="PBR14" s="7"/>
      <c r="PBS14" s="7"/>
      <c r="PBT14" s="7"/>
      <c r="PBU14" s="7"/>
      <c r="PBV14" s="7"/>
      <c r="PBW14" s="7"/>
      <c r="PBX14" s="7"/>
      <c r="PBY14" s="7"/>
      <c r="PBZ14" s="7"/>
      <c r="PCA14" s="7"/>
      <c r="PCB14" s="7"/>
      <c r="PCC14" s="7"/>
      <c r="PCD14" s="7"/>
      <c r="PCE14" s="7"/>
      <c r="PCF14" s="7"/>
      <c r="PCG14" s="7"/>
      <c r="PCH14" s="7"/>
      <c r="PCI14" s="7"/>
      <c r="PCJ14" s="7"/>
      <c r="PCK14" s="7"/>
      <c r="PCL14" s="7"/>
      <c r="PCM14" s="7"/>
      <c r="PCN14" s="7"/>
      <c r="PCO14" s="7"/>
      <c r="PCP14" s="7"/>
      <c r="PCQ14" s="7"/>
      <c r="PCR14" s="7"/>
      <c r="PCS14" s="7"/>
      <c r="PCT14" s="7"/>
      <c r="PCU14" s="7"/>
      <c r="PCV14" s="7"/>
      <c r="PCW14" s="7"/>
      <c r="PCX14" s="7"/>
      <c r="PCY14" s="7"/>
      <c r="PCZ14" s="7"/>
      <c r="PDA14" s="7"/>
      <c r="PDB14" s="7"/>
      <c r="PDC14" s="7"/>
      <c r="PDD14" s="7"/>
      <c r="PDE14" s="7"/>
      <c r="PDF14" s="7"/>
      <c r="PDG14" s="7"/>
      <c r="PDH14" s="7"/>
      <c r="PDI14" s="7"/>
      <c r="PDJ14" s="7"/>
      <c r="PDK14" s="7"/>
      <c r="PDL14" s="7"/>
      <c r="PDM14" s="7"/>
      <c r="PDN14" s="7"/>
      <c r="PDO14" s="7"/>
      <c r="PDP14" s="7"/>
      <c r="PDQ14" s="7"/>
      <c r="PDR14" s="7"/>
      <c r="PDS14" s="7"/>
      <c r="PDT14" s="7"/>
      <c r="PDU14" s="7"/>
      <c r="PDV14" s="7"/>
      <c r="PDW14" s="7"/>
      <c r="PDX14" s="7"/>
      <c r="PDY14" s="7"/>
      <c r="PDZ14" s="7"/>
      <c r="PEA14" s="7"/>
      <c r="PEB14" s="7"/>
      <c r="PEC14" s="7"/>
      <c r="PED14" s="7"/>
      <c r="PEE14" s="7"/>
      <c r="PEF14" s="7"/>
      <c r="PEG14" s="7"/>
      <c r="PEH14" s="7"/>
      <c r="PEI14" s="7"/>
      <c r="PEJ14" s="7"/>
      <c r="PEK14" s="7"/>
      <c r="PEL14" s="7"/>
      <c r="PEM14" s="7"/>
      <c r="PEN14" s="7"/>
      <c r="PEO14" s="7"/>
      <c r="PEP14" s="7"/>
      <c r="PEQ14" s="7"/>
      <c r="PER14" s="7"/>
      <c r="PES14" s="7"/>
      <c r="PET14" s="7"/>
      <c r="PEU14" s="7"/>
      <c r="PEV14" s="7"/>
      <c r="PEW14" s="7"/>
      <c r="PEX14" s="7"/>
      <c r="PEY14" s="7"/>
      <c r="PEZ14" s="7"/>
      <c r="PFA14" s="7"/>
      <c r="PFB14" s="7"/>
      <c r="PFC14" s="7"/>
      <c r="PFD14" s="7"/>
      <c r="PFE14" s="7"/>
      <c r="PFF14" s="7"/>
      <c r="PFG14" s="7"/>
      <c r="PFH14" s="7"/>
      <c r="PFI14" s="7"/>
      <c r="PFJ14" s="7"/>
      <c r="PFK14" s="7"/>
      <c r="PFL14" s="7"/>
      <c r="PFM14" s="7"/>
      <c r="PFN14" s="7"/>
      <c r="PFO14" s="7"/>
      <c r="PFP14" s="7"/>
      <c r="PFQ14" s="7"/>
      <c r="PFR14" s="7"/>
      <c r="PFS14" s="7"/>
      <c r="PFT14" s="7"/>
      <c r="PFU14" s="7"/>
      <c r="PFV14" s="7"/>
      <c r="PFW14" s="7"/>
      <c r="PFX14" s="7"/>
      <c r="PFY14" s="7"/>
      <c r="PFZ14" s="7"/>
      <c r="PGA14" s="7"/>
      <c r="PGB14" s="7"/>
      <c r="PGC14" s="7"/>
      <c r="PGD14" s="7"/>
      <c r="PGE14" s="7"/>
      <c r="PGF14" s="7"/>
      <c r="PGG14" s="7"/>
      <c r="PGH14" s="7"/>
      <c r="PGI14" s="7"/>
      <c r="PGJ14" s="7"/>
      <c r="PGK14" s="7"/>
      <c r="PGL14" s="7"/>
      <c r="PGM14" s="7"/>
      <c r="PGN14" s="7"/>
      <c r="PGO14" s="7"/>
      <c r="PGP14" s="7"/>
      <c r="PGQ14" s="7"/>
      <c r="PGR14" s="7"/>
      <c r="PGS14" s="7"/>
      <c r="PGT14" s="7"/>
      <c r="PGU14" s="7"/>
      <c r="PGV14" s="7"/>
      <c r="PGW14" s="7"/>
      <c r="PGX14" s="7"/>
      <c r="PGY14" s="7"/>
      <c r="PGZ14" s="7"/>
      <c r="PHA14" s="7"/>
      <c r="PHB14" s="7"/>
      <c r="PHC14" s="7"/>
      <c r="PHD14" s="7"/>
      <c r="PHE14" s="7"/>
      <c r="PHF14" s="7"/>
      <c r="PHG14" s="7"/>
      <c r="PHH14" s="7"/>
      <c r="PHI14" s="7"/>
      <c r="PHJ14" s="7"/>
      <c r="PHK14" s="7"/>
      <c r="PHL14" s="7"/>
      <c r="PHM14" s="7"/>
      <c r="PHN14" s="7"/>
      <c r="PHO14" s="7"/>
      <c r="PHP14" s="7"/>
      <c r="PHQ14" s="7"/>
      <c r="PHR14" s="7"/>
      <c r="PHS14" s="7"/>
      <c r="PHT14" s="7"/>
      <c r="PHU14" s="7"/>
      <c r="PHV14" s="7"/>
      <c r="PHW14" s="7"/>
      <c r="PHX14" s="7"/>
      <c r="PHY14" s="7"/>
      <c r="PHZ14" s="7"/>
      <c r="PIA14" s="7"/>
      <c r="PIB14" s="7"/>
      <c r="PIC14" s="7"/>
      <c r="PID14" s="7"/>
      <c r="PIE14" s="7"/>
      <c r="PIF14" s="7"/>
      <c r="PIG14" s="7"/>
      <c r="PIH14" s="7"/>
      <c r="PII14" s="7"/>
      <c r="PIJ14" s="7"/>
      <c r="PIK14" s="7"/>
      <c r="PIL14" s="7"/>
      <c r="PIM14" s="7"/>
      <c r="PIN14" s="7"/>
      <c r="PIO14" s="7"/>
      <c r="PIP14" s="7"/>
      <c r="PIQ14" s="7"/>
      <c r="PIR14" s="7"/>
      <c r="PIS14" s="7"/>
      <c r="PIT14" s="7"/>
      <c r="PIU14" s="7"/>
      <c r="PIV14" s="7"/>
      <c r="PIW14" s="7"/>
      <c r="PIX14" s="7"/>
      <c r="PIY14" s="7"/>
      <c r="PIZ14" s="7"/>
      <c r="PJA14" s="7"/>
      <c r="PJB14" s="7"/>
      <c r="PJC14" s="7"/>
      <c r="PJD14" s="7"/>
      <c r="PJE14" s="7"/>
      <c r="PJF14" s="7"/>
      <c r="PJG14" s="7"/>
      <c r="PJH14" s="7"/>
      <c r="PJI14" s="7"/>
      <c r="PJJ14" s="7"/>
      <c r="PJK14" s="7"/>
      <c r="PJL14" s="7"/>
      <c r="PJM14" s="7"/>
      <c r="PJN14" s="7"/>
      <c r="PJO14" s="7"/>
      <c r="PJP14" s="7"/>
      <c r="PJQ14" s="7"/>
      <c r="PJR14" s="7"/>
      <c r="PJS14" s="7"/>
      <c r="PJT14" s="7"/>
      <c r="PJU14" s="7"/>
      <c r="PJV14" s="7"/>
      <c r="PJW14" s="7"/>
      <c r="PJX14" s="7"/>
      <c r="PJY14" s="7"/>
      <c r="PJZ14" s="7"/>
      <c r="PKA14" s="7"/>
      <c r="PKB14" s="7"/>
      <c r="PKC14" s="7"/>
      <c r="PKD14" s="7"/>
      <c r="PKE14" s="7"/>
      <c r="PKF14" s="7"/>
      <c r="PKG14" s="7"/>
      <c r="PKH14" s="7"/>
      <c r="PKI14" s="7"/>
      <c r="PKJ14" s="7"/>
      <c r="PKK14" s="7"/>
      <c r="PKL14" s="7"/>
      <c r="PKM14" s="7"/>
      <c r="PKN14" s="7"/>
      <c r="PKO14" s="7"/>
      <c r="PKP14" s="7"/>
      <c r="PKQ14" s="7"/>
      <c r="PKR14" s="7"/>
      <c r="PKS14" s="7"/>
      <c r="PKT14" s="7"/>
      <c r="PKU14" s="7"/>
      <c r="PKV14" s="7"/>
      <c r="PKW14" s="7"/>
      <c r="PKX14" s="7"/>
      <c r="PKY14" s="7"/>
      <c r="PKZ14" s="7"/>
      <c r="PLA14" s="7"/>
      <c r="PLB14" s="7"/>
      <c r="PLC14" s="7"/>
      <c r="PLD14" s="7"/>
      <c r="PLE14" s="7"/>
      <c r="PLF14" s="7"/>
      <c r="PLG14" s="7"/>
      <c r="PLH14" s="7"/>
      <c r="PLI14" s="7"/>
      <c r="PLJ14" s="7"/>
      <c r="PLK14" s="7"/>
      <c r="PLL14" s="7"/>
      <c r="PLM14" s="7"/>
      <c r="PLN14" s="7"/>
      <c r="PLO14" s="7"/>
      <c r="PLP14" s="7"/>
      <c r="PLQ14" s="7"/>
      <c r="PLR14" s="7"/>
      <c r="PLS14" s="7"/>
      <c r="PLT14" s="7"/>
      <c r="PLU14" s="7"/>
      <c r="PLV14" s="7"/>
      <c r="PLW14" s="7"/>
      <c r="PLX14" s="7"/>
      <c r="PLY14" s="7"/>
      <c r="PLZ14" s="7"/>
      <c r="PMA14" s="7"/>
      <c r="PMB14" s="7"/>
      <c r="PMC14" s="7"/>
      <c r="PMD14" s="7"/>
      <c r="PME14" s="7"/>
      <c r="PMF14" s="7"/>
      <c r="PMG14" s="7"/>
      <c r="PMH14" s="7"/>
      <c r="PMI14" s="7"/>
      <c r="PMJ14" s="7"/>
      <c r="PMK14" s="7"/>
      <c r="PML14" s="7"/>
      <c r="PMM14" s="7"/>
      <c r="PMN14" s="7"/>
      <c r="PMO14" s="7"/>
      <c r="PMP14" s="7"/>
      <c r="PMQ14" s="7"/>
      <c r="PMR14" s="7"/>
      <c r="PMS14" s="7"/>
      <c r="PMT14" s="7"/>
      <c r="PMU14" s="7"/>
      <c r="PMV14" s="7"/>
      <c r="PMW14" s="7"/>
      <c r="PMX14" s="7"/>
      <c r="PMY14" s="7"/>
      <c r="PMZ14" s="7"/>
      <c r="PNA14" s="7"/>
      <c r="PNB14" s="7"/>
      <c r="PNC14" s="7"/>
      <c r="PND14" s="7"/>
      <c r="PNE14" s="7"/>
      <c r="PNF14" s="7"/>
      <c r="PNG14" s="7"/>
      <c r="PNH14" s="7"/>
      <c r="PNI14" s="7"/>
      <c r="PNJ14" s="7"/>
      <c r="PNK14" s="7"/>
      <c r="PNL14" s="7"/>
      <c r="PNM14" s="7"/>
      <c r="PNN14" s="7"/>
      <c r="PNO14" s="7"/>
      <c r="PNP14" s="7"/>
      <c r="PNQ14" s="7"/>
      <c r="PNR14" s="7"/>
      <c r="PNS14" s="7"/>
      <c r="PNT14" s="7"/>
      <c r="PNU14" s="7"/>
      <c r="PNV14" s="7"/>
      <c r="PNW14" s="7"/>
      <c r="PNX14" s="7"/>
      <c r="PNY14" s="7"/>
      <c r="PNZ14" s="7"/>
      <c r="POA14" s="7"/>
      <c r="POB14" s="7"/>
      <c r="POC14" s="7"/>
      <c r="POD14" s="7"/>
      <c r="POE14" s="7"/>
      <c r="POF14" s="7"/>
      <c r="POG14" s="7"/>
      <c r="POH14" s="7"/>
      <c r="POI14" s="7"/>
      <c r="POJ14" s="7"/>
      <c r="POK14" s="7"/>
      <c r="POL14" s="7"/>
      <c r="POM14" s="7"/>
      <c r="PON14" s="7"/>
      <c r="POO14" s="7"/>
      <c r="POP14" s="7"/>
      <c r="POQ14" s="7"/>
      <c r="POR14" s="7"/>
      <c r="POS14" s="7"/>
      <c r="POT14" s="7"/>
      <c r="POU14" s="7"/>
      <c r="POV14" s="7"/>
      <c r="POW14" s="7"/>
      <c r="POX14" s="7"/>
      <c r="POY14" s="7"/>
      <c r="POZ14" s="7"/>
      <c r="PPA14" s="7"/>
      <c r="PPB14" s="7"/>
      <c r="PPC14" s="7"/>
      <c r="PPD14" s="7"/>
      <c r="PPE14" s="7"/>
      <c r="PPF14" s="7"/>
      <c r="PPG14" s="7"/>
      <c r="PPH14" s="7"/>
      <c r="PPI14" s="7"/>
      <c r="PPJ14" s="7"/>
      <c r="PPK14" s="7"/>
      <c r="PPL14" s="7"/>
      <c r="PPM14" s="7"/>
      <c r="PPN14" s="7"/>
      <c r="PPO14" s="7"/>
      <c r="PPP14" s="7"/>
      <c r="PPQ14" s="7"/>
      <c r="PPR14" s="7"/>
      <c r="PPS14" s="7"/>
      <c r="PPT14" s="7"/>
      <c r="PPU14" s="7"/>
      <c r="PPV14" s="7"/>
      <c r="PPW14" s="7"/>
      <c r="PPX14" s="7"/>
      <c r="PPY14" s="7"/>
      <c r="PPZ14" s="7"/>
      <c r="PQA14" s="7"/>
      <c r="PQB14" s="7"/>
      <c r="PQC14" s="7"/>
      <c r="PQD14" s="7"/>
      <c r="PQE14" s="7"/>
      <c r="PQF14" s="7"/>
      <c r="PQG14" s="7"/>
      <c r="PQH14" s="7"/>
      <c r="PQI14" s="7"/>
      <c r="PQJ14" s="7"/>
      <c r="PQK14" s="7"/>
      <c r="PQL14" s="7"/>
      <c r="PQM14" s="7"/>
      <c r="PQN14" s="7"/>
      <c r="PQO14" s="7"/>
      <c r="PQP14" s="7"/>
      <c r="PQQ14" s="7"/>
      <c r="PQR14" s="7"/>
      <c r="PQS14" s="7"/>
      <c r="PQT14" s="7"/>
      <c r="PQU14" s="7"/>
      <c r="PQV14" s="7"/>
      <c r="PQW14" s="7"/>
      <c r="PQX14" s="7"/>
      <c r="PQY14" s="7"/>
      <c r="PQZ14" s="7"/>
      <c r="PRA14" s="7"/>
      <c r="PRB14" s="7"/>
      <c r="PRC14" s="7"/>
      <c r="PRD14" s="7"/>
      <c r="PRE14" s="7"/>
      <c r="PRF14" s="7"/>
      <c r="PRG14" s="7"/>
      <c r="PRH14" s="7"/>
      <c r="PRI14" s="7"/>
      <c r="PRJ14" s="7"/>
      <c r="PRK14" s="7"/>
      <c r="PRL14" s="7"/>
      <c r="PRM14" s="7"/>
      <c r="PRN14" s="7"/>
      <c r="PRO14" s="7"/>
      <c r="PRP14" s="7"/>
      <c r="PRQ14" s="7"/>
      <c r="PRR14" s="7"/>
      <c r="PRS14" s="7"/>
      <c r="PRT14" s="7"/>
      <c r="PRU14" s="7"/>
      <c r="PRV14" s="7"/>
      <c r="PRW14" s="7"/>
      <c r="PRX14" s="7"/>
      <c r="PRY14" s="7"/>
      <c r="PRZ14" s="7"/>
      <c r="PSA14" s="7"/>
      <c r="PSB14" s="7"/>
      <c r="PSC14" s="7"/>
      <c r="PSD14" s="7"/>
      <c r="PSE14" s="7"/>
      <c r="PSF14" s="7"/>
      <c r="PSG14" s="7"/>
      <c r="PSH14" s="7"/>
      <c r="PSI14" s="7"/>
      <c r="PSJ14" s="7"/>
      <c r="PSK14" s="7"/>
      <c r="PSL14" s="7"/>
      <c r="PSM14" s="7"/>
      <c r="PSN14" s="7"/>
      <c r="PSO14" s="7"/>
      <c r="PSP14" s="7"/>
      <c r="PSQ14" s="7"/>
      <c r="PSR14" s="7"/>
      <c r="PSS14" s="7"/>
      <c r="PST14" s="7"/>
      <c r="PSU14" s="7"/>
      <c r="PSV14" s="7"/>
      <c r="PSW14" s="7"/>
      <c r="PSX14" s="7"/>
      <c r="PSY14" s="7"/>
      <c r="PSZ14" s="7"/>
      <c r="PTA14" s="7"/>
      <c r="PTB14" s="7"/>
      <c r="PTC14" s="7"/>
      <c r="PTD14" s="7"/>
      <c r="PTE14" s="7"/>
      <c r="PTF14" s="7"/>
      <c r="PTG14" s="7"/>
      <c r="PTH14" s="7"/>
      <c r="PTI14" s="7"/>
      <c r="PTJ14" s="7"/>
      <c r="PTK14" s="7"/>
      <c r="PTL14" s="7"/>
      <c r="PTM14" s="7"/>
      <c r="PTN14" s="7"/>
      <c r="PTO14" s="7"/>
      <c r="PTP14" s="7"/>
      <c r="PTQ14" s="7"/>
      <c r="PTR14" s="7"/>
      <c r="PTS14" s="7"/>
      <c r="PTT14" s="7"/>
      <c r="PTU14" s="7"/>
      <c r="PTV14" s="7"/>
      <c r="PTW14" s="7"/>
      <c r="PTX14" s="7"/>
      <c r="PTY14" s="7"/>
      <c r="PTZ14" s="7"/>
      <c r="PUA14" s="7"/>
      <c r="PUB14" s="7"/>
      <c r="PUC14" s="7"/>
      <c r="PUD14" s="7"/>
      <c r="PUE14" s="7"/>
      <c r="PUF14" s="7"/>
      <c r="PUG14" s="7"/>
      <c r="PUH14" s="7"/>
      <c r="PUI14" s="7"/>
      <c r="PUJ14" s="7"/>
      <c r="PUK14" s="7"/>
      <c r="PUL14" s="7"/>
      <c r="PUM14" s="7"/>
      <c r="PUN14" s="7"/>
      <c r="PUO14" s="7"/>
      <c r="PUP14" s="7"/>
      <c r="PUQ14" s="7"/>
      <c r="PUR14" s="7"/>
      <c r="PUS14" s="7"/>
      <c r="PUT14" s="7"/>
      <c r="PUU14" s="7"/>
      <c r="PUV14" s="7"/>
      <c r="PUW14" s="7"/>
      <c r="PUX14" s="7"/>
      <c r="PUY14" s="7"/>
      <c r="PUZ14" s="7"/>
      <c r="PVA14" s="7"/>
      <c r="PVB14" s="7"/>
      <c r="PVC14" s="7"/>
      <c r="PVD14" s="7"/>
      <c r="PVE14" s="7"/>
      <c r="PVF14" s="7"/>
      <c r="PVG14" s="7"/>
      <c r="PVH14" s="7"/>
      <c r="PVI14" s="7"/>
      <c r="PVJ14" s="7"/>
      <c r="PVK14" s="7"/>
      <c r="PVL14" s="7"/>
      <c r="PVM14" s="7"/>
      <c r="PVN14" s="7"/>
      <c r="PVO14" s="7"/>
      <c r="PVP14" s="7"/>
      <c r="PVQ14" s="7"/>
      <c r="PVR14" s="7"/>
      <c r="PVS14" s="7"/>
      <c r="PVT14" s="7"/>
      <c r="PVU14" s="7"/>
      <c r="PVV14" s="7"/>
      <c r="PVW14" s="7"/>
      <c r="PVX14" s="7"/>
      <c r="PVY14" s="7"/>
      <c r="PVZ14" s="7"/>
      <c r="PWA14" s="7"/>
      <c r="PWB14" s="7"/>
      <c r="PWC14" s="7"/>
      <c r="PWD14" s="7"/>
      <c r="PWE14" s="7"/>
      <c r="PWF14" s="7"/>
      <c r="PWG14" s="7"/>
      <c r="PWH14" s="7"/>
      <c r="PWI14" s="7"/>
      <c r="PWJ14" s="7"/>
      <c r="PWK14" s="7"/>
      <c r="PWL14" s="7"/>
      <c r="PWM14" s="7"/>
      <c r="PWN14" s="7"/>
      <c r="PWO14" s="7"/>
      <c r="PWP14" s="7"/>
      <c r="PWQ14" s="7"/>
      <c r="PWR14" s="7"/>
      <c r="PWS14" s="7"/>
      <c r="PWT14" s="7"/>
      <c r="PWU14" s="7"/>
      <c r="PWV14" s="7"/>
      <c r="PWW14" s="7"/>
      <c r="PWX14" s="7"/>
      <c r="PWY14" s="7"/>
      <c r="PWZ14" s="7"/>
      <c r="PXA14" s="7"/>
      <c r="PXB14" s="7"/>
      <c r="PXC14" s="7"/>
      <c r="PXD14" s="7"/>
      <c r="PXE14" s="7"/>
      <c r="PXF14" s="7"/>
      <c r="PXG14" s="7"/>
      <c r="PXH14" s="7"/>
      <c r="PXI14" s="7"/>
      <c r="PXJ14" s="7"/>
      <c r="PXK14" s="7"/>
      <c r="PXL14" s="7"/>
      <c r="PXM14" s="7"/>
      <c r="PXN14" s="7"/>
      <c r="PXO14" s="7"/>
      <c r="PXP14" s="7"/>
      <c r="PXQ14" s="7"/>
      <c r="PXR14" s="7"/>
      <c r="PXS14" s="7"/>
      <c r="PXT14" s="7"/>
      <c r="PXU14" s="7"/>
      <c r="PXV14" s="7"/>
      <c r="PXW14" s="7"/>
      <c r="PXX14" s="7"/>
      <c r="PXY14" s="7"/>
      <c r="PXZ14" s="7"/>
      <c r="PYA14" s="7"/>
      <c r="PYB14" s="7"/>
      <c r="PYC14" s="7"/>
      <c r="PYD14" s="7"/>
      <c r="PYE14" s="7"/>
      <c r="PYF14" s="7"/>
      <c r="PYG14" s="7"/>
      <c r="PYH14" s="7"/>
      <c r="PYI14" s="7"/>
      <c r="PYJ14" s="7"/>
      <c r="PYK14" s="7"/>
      <c r="PYL14" s="7"/>
      <c r="PYM14" s="7"/>
      <c r="PYN14" s="7"/>
      <c r="PYO14" s="7"/>
      <c r="PYP14" s="7"/>
      <c r="PYQ14" s="7"/>
      <c r="PYR14" s="7"/>
      <c r="PYS14" s="7"/>
      <c r="PYT14" s="7"/>
      <c r="PYU14" s="7"/>
      <c r="PYV14" s="7"/>
      <c r="PYW14" s="7"/>
      <c r="PYX14" s="7"/>
      <c r="PYY14" s="7"/>
      <c r="PYZ14" s="7"/>
      <c r="PZA14" s="7"/>
      <c r="PZB14" s="7"/>
      <c r="PZC14" s="7"/>
      <c r="PZD14" s="7"/>
      <c r="PZE14" s="7"/>
      <c r="PZF14" s="7"/>
      <c r="PZG14" s="7"/>
      <c r="PZH14" s="7"/>
      <c r="PZI14" s="7"/>
      <c r="PZJ14" s="7"/>
      <c r="PZK14" s="7"/>
      <c r="PZL14" s="7"/>
      <c r="PZM14" s="7"/>
      <c r="PZN14" s="7"/>
      <c r="PZO14" s="7"/>
      <c r="PZP14" s="7"/>
      <c r="PZQ14" s="7"/>
      <c r="PZR14" s="7"/>
      <c r="PZS14" s="7"/>
      <c r="PZT14" s="7"/>
      <c r="PZU14" s="7"/>
      <c r="PZV14" s="7"/>
      <c r="PZW14" s="7"/>
      <c r="PZX14" s="7"/>
      <c r="PZY14" s="7"/>
      <c r="PZZ14" s="7"/>
      <c r="QAA14" s="7"/>
      <c r="QAB14" s="7"/>
      <c r="QAC14" s="7"/>
      <c r="QAD14" s="7"/>
      <c r="QAE14" s="7"/>
      <c r="QAF14" s="7"/>
      <c r="QAG14" s="7"/>
      <c r="QAH14" s="7"/>
      <c r="QAI14" s="7"/>
      <c r="QAJ14" s="7"/>
      <c r="QAK14" s="7"/>
      <c r="QAL14" s="7"/>
      <c r="QAM14" s="7"/>
      <c r="QAN14" s="7"/>
      <c r="QAO14" s="7"/>
      <c r="QAP14" s="7"/>
      <c r="QAQ14" s="7"/>
      <c r="QAR14" s="7"/>
      <c r="QAS14" s="7"/>
      <c r="QAT14" s="7"/>
      <c r="QAU14" s="7"/>
      <c r="QAV14" s="7"/>
      <c r="QAW14" s="7"/>
      <c r="QAX14" s="7"/>
      <c r="QAY14" s="7"/>
      <c r="QAZ14" s="7"/>
      <c r="QBA14" s="7"/>
      <c r="QBB14" s="7"/>
      <c r="QBC14" s="7"/>
      <c r="QBD14" s="7"/>
      <c r="QBE14" s="7"/>
      <c r="QBF14" s="7"/>
      <c r="QBG14" s="7"/>
      <c r="QBH14" s="7"/>
      <c r="QBI14" s="7"/>
      <c r="QBJ14" s="7"/>
      <c r="QBK14" s="7"/>
      <c r="QBL14" s="7"/>
      <c r="QBM14" s="7"/>
      <c r="QBN14" s="7"/>
      <c r="QBO14" s="7"/>
      <c r="QBP14" s="7"/>
      <c r="QBQ14" s="7"/>
      <c r="QBR14" s="7"/>
      <c r="QBS14" s="7"/>
      <c r="QBT14" s="7"/>
      <c r="QBU14" s="7"/>
      <c r="QBV14" s="7"/>
      <c r="QBW14" s="7"/>
      <c r="QBX14" s="7"/>
      <c r="QBY14" s="7"/>
      <c r="QBZ14" s="7"/>
      <c r="QCA14" s="7"/>
      <c r="QCB14" s="7"/>
      <c r="QCC14" s="7"/>
      <c r="QCD14" s="7"/>
      <c r="QCE14" s="7"/>
      <c r="QCF14" s="7"/>
      <c r="QCG14" s="7"/>
      <c r="QCH14" s="7"/>
      <c r="QCI14" s="7"/>
      <c r="QCJ14" s="7"/>
      <c r="QCK14" s="7"/>
      <c r="QCL14" s="7"/>
      <c r="QCM14" s="7"/>
      <c r="QCN14" s="7"/>
      <c r="QCO14" s="7"/>
      <c r="QCP14" s="7"/>
      <c r="QCQ14" s="7"/>
      <c r="QCR14" s="7"/>
      <c r="QCS14" s="7"/>
      <c r="QCT14" s="7"/>
      <c r="QCU14" s="7"/>
      <c r="QCV14" s="7"/>
      <c r="QCW14" s="7"/>
      <c r="QCX14" s="7"/>
      <c r="QCY14" s="7"/>
      <c r="QCZ14" s="7"/>
      <c r="QDA14" s="7"/>
      <c r="QDB14" s="7"/>
      <c r="QDC14" s="7"/>
      <c r="QDD14" s="7"/>
      <c r="QDE14" s="7"/>
      <c r="QDF14" s="7"/>
      <c r="QDG14" s="7"/>
      <c r="QDH14" s="7"/>
      <c r="QDI14" s="7"/>
      <c r="QDJ14" s="7"/>
      <c r="QDK14" s="7"/>
      <c r="QDL14" s="7"/>
      <c r="QDM14" s="7"/>
      <c r="QDN14" s="7"/>
      <c r="QDO14" s="7"/>
      <c r="QDP14" s="7"/>
      <c r="QDQ14" s="7"/>
      <c r="QDR14" s="7"/>
      <c r="QDS14" s="7"/>
      <c r="QDT14" s="7"/>
      <c r="QDU14" s="7"/>
      <c r="QDV14" s="7"/>
      <c r="QDW14" s="7"/>
      <c r="QDX14" s="7"/>
      <c r="QDY14" s="7"/>
      <c r="QDZ14" s="7"/>
      <c r="QEA14" s="7"/>
      <c r="QEB14" s="7"/>
      <c r="QEC14" s="7"/>
      <c r="QED14" s="7"/>
      <c r="QEE14" s="7"/>
      <c r="QEF14" s="7"/>
      <c r="QEG14" s="7"/>
      <c r="QEH14" s="7"/>
      <c r="QEI14" s="7"/>
      <c r="QEJ14" s="7"/>
      <c r="QEK14" s="7"/>
      <c r="QEL14" s="7"/>
      <c r="QEM14" s="7"/>
      <c r="QEN14" s="7"/>
      <c r="QEO14" s="7"/>
      <c r="QEP14" s="7"/>
      <c r="QEQ14" s="7"/>
      <c r="QER14" s="7"/>
      <c r="QES14" s="7"/>
      <c r="QET14" s="7"/>
      <c r="QEU14" s="7"/>
      <c r="QEV14" s="7"/>
      <c r="QEW14" s="7"/>
      <c r="QEX14" s="7"/>
      <c r="QEY14" s="7"/>
      <c r="QEZ14" s="7"/>
      <c r="QFA14" s="7"/>
      <c r="QFB14" s="7"/>
      <c r="QFC14" s="7"/>
      <c r="QFD14" s="7"/>
      <c r="QFE14" s="7"/>
      <c r="QFF14" s="7"/>
      <c r="QFG14" s="7"/>
      <c r="QFH14" s="7"/>
      <c r="QFI14" s="7"/>
      <c r="QFJ14" s="7"/>
      <c r="QFK14" s="7"/>
      <c r="QFL14" s="7"/>
      <c r="QFM14" s="7"/>
      <c r="QFN14" s="7"/>
      <c r="QFO14" s="7"/>
      <c r="QFP14" s="7"/>
      <c r="QFQ14" s="7"/>
      <c r="QFR14" s="7"/>
      <c r="QFS14" s="7"/>
      <c r="QFT14" s="7"/>
      <c r="QFU14" s="7"/>
      <c r="QFV14" s="7"/>
      <c r="QFW14" s="7"/>
      <c r="QFX14" s="7"/>
      <c r="QFY14" s="7"/>
      <c r="QFZ14" s="7"/>
      <c r="QGA14" s="7"/>
      <c r="QGB14" s="7"/>
      <c r="QGC14" s="7"/>
      <c r="QGD14" s="7"/>
      <c r="QGE14" s="7"/>
      <c r="QGF14" s="7"/>
      <c r="QGG14" s="7"/>
      <c r="QGH14" s="7"/>
      <c r="QGI14" s="7"/>
      <c r="QGJ14" s="7"/>
      <c r="QGK14" s="7"/>
      <c r="QGL14" s="7"/>
      <c r="QGM14" s="7"/>
      <c r="QGN14" s="7"/>
      <c r="QGO14" s="7"/>
      <c r="QGP14" s="7"/>
      <c r="QGQ14" s="7"/>
      <c r="QGR14" s="7"/>
      <c r="QGS14" s="7"/>
      <c r="QGT14" s="7"/>
      <c r="QGU14" s="7"/>
      <c r="QGV14" s="7"/>
      <c r="QGW14" s="7"/>
      <c r="QGX14" s="7"/>
      <c r="QGY14" s="7"/>
      <c r="QGZ14" s="7"/>
      <c r="QHA14" s="7"/>
      <c r="QHB14" s="7"/>
      <c r="QHC14" s="7"/>
      <c r="QHD14" s="7"/>
      <c r="QHE14" s="7"/>
      <c r="QHF14" s="7"/>
      <c r="QHG14" s="7"/>
      <c r="QHH14" s="7"/>
      <c r="QHI14" s="7"/>
      <c r="QHJ14" s="7"/>
      <c r="QHK14" s="7"/>
      <c r="QHL14" s="7"/>
      <c r="QHM14" s="7"/>
      <c r="QHN14" s="7"/>
      <c r="QHO14" s="7"/>
      <c r="QHP14" s="7"/>
      <c r="QHQ14" s="7"/>
      <c r="QHR14" s="7"/>
      <c r="QHS14" s="7"/>
      <c r="QHT14" s="7"/>
      <c r="QHU14" s="7"/>
      <c r="QHV14" s="7"/>
      <c r="QHW14" s="7"/>
      <c r="QHX14" s="7"/>
      <c r="QHY14" s="7"/>
      <c r="QHZ14" s="7"/>
      <c r="QIA14" s="7"/>
      <c r="QIB14" s="7"/>
      <c r="QIC14" s="7"/>
      <c r="QID14" s="7"/>
      <c r="QIE14" s="7"/>
      <c r="QIF14" s="7"/>
      <c r="QIG14" s="7"/>
      <c r="QIH14" s="7"/>
      <c r="QII14" s="7"/>
      <c r="QIJ14" s="7"/>
      <c r="QIK14" s="7"/>
      <c r="QIL14" s="7"/>
      <c r="QIM14" s="7"/>
      <c r="QIN14" s="7"/>
      <c r="QIO14" s="7"/>
      <c r="QIP14" s="7"/>
      <c r="QIQ14" s="7"/>
      <c r="QIR14" s="7"/>
      <c r="QIS14" s="7"/>
      <c r="QIT14" s="7"/>
      <c r="QIU14" s="7"/>
      <c r="QIV14" s="7"/>
      <c r="QIW14" s="7"/>
      <c r="QIX14" s="7"/>
      <c r="QIY14" s="7"/>
      <c r="QIZ14" s="7"/>
      <c r="QJA14" s="7"/>
      <c r="QJB14" s="7"/>
      <c r="QJC14" s="7"/>
      <c r="QJD14" s="7"/>
      <c r="QJE14" s="7"/>
      <c r="QJF14" s="7"/>
      <c r="QJG14" s="7"/>
      <c r="QJH14" s="7"/>
      <c r="QJI14" s="7"/>
      <c r="QJJ14" s="7"/>
      <c r="QJK14" s="7"/>
      <c r="QJL14" s="7"/>
      <c r="QJM14" s="7"/>
      <c r="QJN14" s="7"/>
      <c r="QJO14" s="7"/>
      <c r="QJP14" s="7"/>
      <c r="QJQ14" s="7"/>
      <c r="QJR14" s="7"/>
      <c r="QJS14" s="7"/>
      <c r="QJT14" s="7"/>
      <c r="QJU14" s="7"/>
      <c r="QJV14" s="7"/>
      <c r="QJW14" s="7"/>
      <c r="QJX14" s="7"/>
      <c r="QJY14" s="7"/>
      <c r="QJZ14" s="7"/>
      <c r="QKA14" s="7"/>
      <c r="QKB14" s="7"/>
      <c r="QKC14" s="7"/>
      <c r="QKD14" s="7"/>
      <c r="QKE14" s="7"/>
      <c r="QKF14" s="7"/>
      <c r="QKG14" s="7"/>
      <c r="QKH14" s="7"/>
      <c r="QKI14" s="7"/>
      <c r="QKJ14" s="7"/>
      <c r="QKK14" s="7"/>
      <c r="QKL14" s="7"/>
      <c r="QKM14" s="7"/>
      <c r="QKN14" s="7"/>
      <c r="QKO14" s="7"/>
      <c r="QKP14" s="7"/>
      <c r="QKQ14" s="7"/>
      <c r="QKR14" s="7"/>
      <c r="QKS14" s="7"/>
      <c r="QKT14" s="7"/>
      <c r="QKU14" s="7"/>
      <c r="QKV14" s="7"/>
      <c r="QKW14" s="7"/>
      <c r="QKX14" s="7"/>
      <c r="QKY14" s="7"/>
      <c r="QKZ14" s="7"/>
      <c r="QLA14" s="7"/>
      <c r="QLB14" s="7"/>
      <c r="QLC14" s="7"/>
      <c r="QLD14" s="7"/>
      <c r="QLE14" s="7"/>
      <c r="QLF14" s="7"/>
      <c r="QLG14" s="7"/>
      <c r="QLH14" s="7"/>
      <c r="QLI14" s="7"/>
      <c r="QLJ14" s="7"/>
      <c r="QLK14" s="7"/>
      <c r="QLL14" s="7"/>
      <c r="QLM14" s="7"/>
      <c r="QLN14" s="7"/>
      <c r="QLO14" s="7"/>
      <c r="QLP14" s="7"/>
      <c r="QLQ14" s="7"/>
      <c r="QLR14" s="7"/>
      <c r="QLS14" s="7"/>
      <c r="QLT14" s="7"/>
      <c r="QLU14" s="7"/>
      <c r="QLV14" s="7"/>
      <c r="QLW14" s="7"/>
      <c r="QLX14" s="7"/>
      <c r="QLY14" s="7"/>
      <c r="QLZ14" s="7"/>
      <c r="QMA14" s="7"/>
      <c r="QMB14" s="7"/>
      <c r="QMC14" s="7"/>
      <c r="QMD14" s="7"/>
      <c r="QME14" s="7"/>
      <c r="QMF14" s="7"/>
      <c r="QMG14" s="7"/>
      <c r="QMH14" s="7"/>
      <c r="QMI14" s="7"/>
      <c r="QMJ14" s="7"/>
      <c r="QMK14" s="7"/>
      <c r="QML14" s="7"/>
      <c r="QMM14" s="7"/>
      <c r="QMN14" s="7"/>
      <c r="QMO14" s="7"/>
      <c r="QMP14" s="7"/>
      <c r="QMQ14" s="7"/>
      <c r="QMR14" s="7"/>
      <c r="QMS14" s="7"/>
      <c r="QMT14" s="7"/>
      <c r="QMU14" s="7"/>
      <c r="QMV14" s="7"/>
      <c r="QMW14" s="7"/>
      <c r="QMX14" s="7"/>
      <c r="QMY14" s="7"/>
      <c r="QMZ14" s="7"/>
      <c r="QNA14" s="7"/>
      <c r="QNB14" s="7"/>
      <c r="QNC14" s="7"/>
      <c r="QND14" s="7"/>
      <c r="QNE14" s="7"/>
      <c r="QNF14" s="7"/>
      <c r="QNG14" s="7"/>
      <c r="QNH14" s="7"/>
      <c r="QNI14" s="7"/>
      <c r="QNJ14" s="7"/>
      <c r="QNK14" s="7"/>
      <c r="QNL14" s="7"/>
      <c r="QNM14" s="7"/>
      <c r="QNN14" s="7"/>
      <c r="QNO14" s="7"/>
      <c r="QNP14" s="7"/>
      <c r="QNQ14" s="7"/>
      <c r="QNR14" s="7"/>
      <c r="QNS14" s="7"/>
      <c r="QNT14" s="7"/>
      <c r="QNU14" s="7"/>
      <c r="QNV14" s="7"/>
      <c r="QNW14" s="7"/>
      <c r="QNX14" s="7"/>
      <c r="QNY14" s="7"/>
      <c r="QNZ14" s="7"/>
      <c r="QOA14" s="7"/>
      <c r="QOB14" s="7"/>
      <c r="QOC14" s="7"/>
      <c r="QOD14" s="7"/>
      <c r="QOE14" s="7"/>
      <c r="QOF14" s="7"/>
      <c r="QOG14" s="7"/>
      <c r="QOH14" s="7"/>
      <c r="QOI14" s="7"/>
      <c r="QOJ14" s="7"/>
      <c r="QOK14" s="7"/>
      <c r="QOL14" s="7"/>
      <c r="QOM14" s="7"/>
      <c r="QON14" s="7"/>
      <c r="QOO14" s="7"/>
      <c r="QOP14" s="7"/>
      <c r="QOQ14" s="7"/>
      <c r="QOR14" s="7"/>
      <c r="QOS14" s="7"/>
      <c r="QOT14" s="7"/>
      <c r="QOU14" s="7"/>
      <c r="QOV14" s="7"/>
      <c r="QOW14" s="7"/>
      <c r="QOX14" s="7"/>
      <c r="QOY14" s="7"/>
      <c r="QOZ14" s="7"/>
      <c r="QPA14" s="7"/>
      <c r="QPB14" s="7"/>
      <c r="QPC14" s="7"/>
      <c r="QPD14" s="7"/>
      <c r="QPE14" s="7"/>
      <c r="QPF14" s="7"/>
      <c r="QPG14" s="7"/>
      <c r="QPH14" s="7"/>
      <c r="QPI14" s="7"/>
      <c r="QPJ14" s="7"/>
      <c r="QPK14" s="7"/>
      <c r="QPL14" s="7"/>
      <c r="QPM14" s="7"/>
      <c r="QPN14" s="7"/>
      <c r="QPO14" s="7"/>
      <c r="QPP14" s="7"/>
      <c r="QPQ14" s="7"/>
      <c r="QPR14" s="7"/>
      <c r="QPS14" s="7"/>
      <c r="QPT14" s="7"/>
      <c r="QPU14" s="7"/>
      <c r="QPV14" s="7"/>
      <c r="QPW14" s="7"/>
      <c r="QPX14" s="7"/>
      <c r="QPY14" s="7"/>
      <c r="QPZ14" s="7"/>
      <c r="QQA14" s="7"/>
      <c r="QQB14" s="7"/>
      <c r="QQC14" s="7"/>
      <c r="QQD14" s="7"/>
      <c r="QQE14" s="7"/>
      <c r="QQF14" s="7"/>
      <c r="QQG14" s="7"/>
      <c r="QQH14" s="7"/>
      <c r="QQI14" s="7"/>
      <c r="QQJ14" s="7"/>
      <c r="QQK14" s="7"/>
      <c r="QQL14" s="7"/>
      <c r="QQM14" s="7"/>
      <c r="QQN14" s="7"/>
      <c r="QQO14" s="7"/>
      <c r="QQP14" s="7"/>
      <c r="QQQ14" s="7"/>
      <c r="QQR14" s="7"/>
      <c r="QQS14" s="7"/>
      <c r="QQT14" s="7"/>
      <c r="QQU14" s="7"/>
      <c r="QQV14" s="7"/>
      <c r="QQW14" s="7"/>
      <c r="QQX14" s="7"/>
      <c r="QQY14" s="7"/>
      <c r="QQZ14" s="7"/>
      <c r="QRA14" s="7"/>
      <c r="QRB14" s="7"/>
      <c r="QRC14" s="7"/>
      <c r="QRD14" s="7"/>
      <c r="QRE14" s="7"/>
      <c r="QRF14" s="7"/>
      <c r="QRG14" s="7"/>
      <c r="QRH14" s="7"/>
      <c r="QRI14" s="7"/>
      <c r="QRJ14" s="7"/>
      <c r="QRK14" s="7"/>
      <c r="QRL14" s="7"/>
      <c r="QRM14" s="7"/>
      <c r="QRN14" s="7"/>
      <c r="QRO14" s="7"/>
      <c r="QRP14" s="7"/>
      <c r="QRQ14" s="7"/>
      <c r="QRR14" s="7"/>
      <c r="QRS14" s="7"/>
      <c r="QRT14" s="7"/>
      <c r="QRU14" s="7"/>
      <c r="QRV14" s="7"/>
      <c r="QRW14" s="7"/>
      <c r="QRX14" s="7"/>
      <c r="QRY14" s="7"/>
      <c r="QRZ14" s="7"/>
      <c r="QSA14" s="7"/>
      <c r="QSB14" s="7"/>
      <c r="QSC14" s="7"/>
      <c r="QSD14" s="7"/>
      <c r="QSE14" s="7"/>
      <c r="QSF14" s="7"/>
      <c r="QSG14" s="7"/>
      <c r="QSH14" s="7"/>
      <c r="QSI14" s="7"/>
      <c r="QSJ14" s="7"/>
      <c r="QSK14" s="7"/>
      <c r="QSL14" s="7"/>
      <c r="QSM14" s="7"/>
      <c r="QSN14" s="7"/>
      <c r="QSO14" s="7"/>
      <c r="QSP14" s="7"/>
      <c r="QSQ14" s="7"/>
      <c r="QSR14" s="7"/>
      <c r="QSS14" s="7"/>
      <c r="QST14" s="7"/>
      <c r="QSU14" s="7"/>
      <c r="QSV14" s="7"/>
      <c r="QSW14" s="7"/>
      <c r="QSX14" s="7"/>
      <c r="QSY14" s="7"/>
      <c r="QSZ14" s="7"/>
      <c r="QTA14" s="7"/>
      <c r="QTB14" s="7"/>
      <c r="QTC14" s="7"/>
      <c r="QTD14" s="7"/>
      <c r="QTE14" s="7"/>
      <c r="QTF14" s="7"/>
      <c r="QTG14" s="7"/>
      <c r="QTH14" s="7"/>
      <c r="QTI14" s="7"/>
      <c r="QTJ14" s="7"/>
      <c r="QTK14" s="7"/>
      <c r="QTL14" s="7"/>
      <c r="QTM14" s="7"/>
      <c r="QTN14" s="7"/>
      <c r="QTO14" s="7"/>
      <c r="QTP14" s="7"/>
      <c r="QTQ14" s="7"/>
      <c r="QTR14" s="7"/>
      <c r="QTS14" s="7"/>
      <c r="QTT14" s="7"/>
      <c r="QTU14" s="7"/>
      <c r="QTV14" s="7"/>
      <c r="QTW14" s="7"/>
      <c r="QTX14" s="7"/>
      <c r="QTY14" s="7"/>
      <c r="QTZ14" s="7"/>
      <c r="QUA14" s="7"/>
      <c r="QUB14" s="7"/>
      <c r="QUC14" s="7"/>
      <c r="QUD14" s="7"/>
      <c r="QUE14" s="7"/>
      <c r="QUF14" s="7"/>
      <c r="QUG14" s="7"/>
      <c r="QUH14" s="7"/>
      <c r="QUI14" s="7"/>
      <c r="QUJ14" s="7"/>
      <c r="QUK14" s="7"/>
      <c r="QUL14" s="7"/>
      <c r="QUM14" s="7"/>
      <c r="QUN14" s="7"/>
      <c r="QUO14" s="7"/>
      <c r="QUP14" s="7"/>
      <c r="QUQ14" s="7"/>
      <c r="QUR14" s="7"/>
      <c r="QUS14" s="7"/>
      <c r="QUT14" s="7"/>
      <c r="QUU14" s="7"/>
      <c r="QUV14" s="7"/>
      <c r="QUW14" s="7"/>
      <c r="QUX14" s="7"/>
      <c r="QUY14" s="7"/>
      <c r="QUZ14" s="7"/>
      <c r="QVA14" s="7"/>
      <c r="QVB14" s="7"/>
      <c r="QVC14" s="7"/>
      <c r="QVD14" s="7"/>
      <c r="QVE14" s="7"/>
      <c r="QVF14" s="7"/>
      <c r="QVG14" s="7"/>
      <c r="QVH14" s="7"/>
      <c r="QVI14" s="7"/>
      <c r="QVJ14" s="7"/>
      <c r="QVK14" s="7"/>
      <c r="QVL14" s="7"/>
      <c r="QVM14" s="7"/>
      <c r="QVN14" s="7"/>
      <c r="QVO14" s="7"/>
      <c r="QVP14" s="7"/>
      <c r="QVQ14" s="7"/>
      <c r="QVR14" s="7"/>
      <c r="QVS14" s="7"/>
      <c r="QVT14" s="7"/>
      <c r="QVU14" s="7"/>
      <c r="QVV14" s="7"/>
      <c r="QVW14" s="7"/>
      <c r="QVX14" s="7"/>
      <c r="QVY14" s="7"/>
      <c r="QVZ14" s="7"/>
      <c r="QWA14" s="7"/>
      <c r="QWB14" s="7"/>
      <c r="QWC14" s="7"/>
      <c r="QWD14" s="7"/>
      <c r="QWE14" s="7"/>
      <c r="QWF14" s="7"/>
      <c r="QWG14" s="7"/>
      <c r="QWH14" s="7"/>
      <c r="QWI14" s="7"/>
      <c r="QWJ14" s="7"/>
      <c r="QWK14" s="7"/>
      <c r="QWL14" s="7"/>
      <c r="QWM14" s="7"/>
      <c r="QWN14" s="7"/>
      <c r="QWO14" s="7"/>
      <c r="QWP14" s="7"/>
      <c r="QWQ14" s="7"/>
      <c r="QWR14" s="7"/>
      <c r="QWS14" s="7"/>
      <c r="QWT14" s="7"/>
      <c r="QWU14" s="7"/>
      <c r="QWV14" s="7"/>
      <c r="QWW14" s="7"/>
      <c r="QWX14" s="7"/>
      <c r="QWY14" s="7"/>
      <c r="QWZ14" s="7"/>
      <c r="QXA14" s="7"/>
      <c r="QXB14" s="7"/>
      <c r="QXC14" s="7"/>
      <c r="QXD14" s="7"/>
      <c r="QXE14" s="7"/>
      <c r="QXF14" s="7"/>
      <c r="QXG14" s="7"/>
      <c r="QXH14" s="7"/>
      <c r="QXI14" s="7"/>
      <c r="QXJ14" s="7"/>
      <c r="QXK14" s="7"/>
      <c r="QXL14" s="7"/>
      <c r="QXM14" s="7"/>
      <c r="QXN14" s="7"/>
      <c r="QXO14" s="7"/>
      <c r="QXP14" s="7"/>
      <c r="QXQ14" s="7"/>
      <c r="QXR14" s="7"/>
      <c r="QXS14" s="7"/>
      <c r="QXT14" s="7"/>
      <c r="QXU14" s="7"/>
      <c r="QXV14" s="7"/>
      <c r="QXW14" s="7"/>
      <c r="QXX14" s="7"/>
      <c r="QXY14" s="7"/>
      <c r="QXZ14" s="7"/>
      <c r="QYA14" s="7"/>
      <c r="QYB14" s="7"/>
      <c r="QYC14" s="7"/>
      <c r="QYD14" s="7"/>
      <c r="QYE14" s="7"/>
      <c r="QYF14" s="7"/>
      <c r="QYG14" s="7"/>
      <c r="QYH14" s="7"/>
      <c r="QYI14" s="7"/>
      <c r="QYJ14" s="7"/>
      <c r="QYK14" s="7"/>
      <c r="QYL14" s="7"/>
      <c r="QYM14" s="7"/>
      <c r="QYN14" s="7"/>
      <c r="QYO14" s="7"/>
      <c r="QYP14" s="7"/>
      <c r="QYQ14" s="7"/>
      <c r="QYR14" s="7"/>
      <c r="QYS14" s="7"/>
      <c r="QYT14" s="7"/>
      <c r="QYU14" s="7"/>
      <c r="QYV14" s="7"/>
      <c r="QYW14" s="7"/>
      <c r="QYX14" s="7"/>
      <c r="QYY14" s="7"/>
      <c r="QYZ14" s="7"/>
      <c r="QZA14" s="7"/>
      <c r="QZB14" s="7"/>
      <c r="QZC14" s="7"/>
      <c r="QZD14" s="7"/>
      <c r="QZE14" s="7"/>
      <c r="QZF14" s="7"/>
      <c r="QZG14" s="7"/>
      <c r="QZH14" s="7"/>
      <c r="QZI14" s="7"/>
      <c r="QZJ14" s="7"/>
      <c r="QZK14" s="7"/>
      <c r="QZL14" s="7"/>
      <c r="QZM14" s="7"/>
      <c r="QZN14" s="7"/>
      <c r="QZO14" s="7"/>
      <c r="QZP14" s="7"/>
      <c r="QZQ14" s="7"/>
      <c r="QZR14" s="7"/>
      <c r="QZS14" s="7"/>
      <c r="QZT14" s="7"/>
      <c r="QZU14" s="7"/>
      <c r="QZV14" s="7"/>
      <c r="QZW14" s="7"/>
      <c r="QZX14" s="7"/>
      <c r="QZY14" s="7"/>
      <c r="QZZ14" s="7"/>
      <c r="RAA14" s="7"/>
      <c r="RAB14" s="7"/>
      <c r="RAC14" s="7"/>
      <c r="RAD14" s="7"/>
      <c r="RAE14" s="7"/>
      <c r="RAF14" s="7"/>
      <c r="RAG14" s="7"/>
      <c r="RAH14" s="7"/>
      <c r="RAI14" s="7"/>
      <c r="RAJ14" s="7"/>
      <c r="RAK14" s="7"/>
      <c r="RAL14" s="7"/>
      <c r="RAM14" s="7"/>
      <c r="RAN14" s="7"/>
      <c r="RAO14" s="7"/>
      <c r="RAP14" s="7"/>
      <c r="RAQ14" s="7"/>
      <c r="RAR14" s="7"/>
      <c r="RAS14" s="7"/>
      <c r="RAT14" s="7"/>
      <c r="RAU14" s="7"/>
      <c r="RAV14" s="7"/>
      <c r="RAW14" s="7"/>
      <c r="RAX14" s="7"/>
      <c r="RAY14" s="7"/>
      <c r="RAZ14" s="7"/>
      <c r="RBA14" s="7"/>
      <c r="RBB14" s="7"/>
      <c r="RBC14" s="7"/>
      <c r="RBD14" s="7"/>
      <c r="RBE14" s="7"/>
      <c r="RBF14" s="7"/>
      <c r="RBG14" s="7"/>
      <c r="RBH14" s="7"/>
      <c r="RBI14" s="7"/>
      <c r="RBJ14" s="7"/>
      <c r="RBK14" s="7"/>
      <c r="RBL14" s="7"/>
      <c r="RBM14" s="7"/>
      <c r="RBN14" s="7"/>
      <c r="RBO14" s="7"/>
      <c r="RBP14" s="7"/>
      <c r="RBQ14" s="7"/>
      <c r="RBR14" s="7"/>
      <c r="RBS14" s="7"/>
      <c r="RBT14" s="7"/>
      <c r="RBU14" s="7"/>
      <c r="RBV14" s="7"/>
      <c r="RBW14" s="7"/>
      <c r="RBX14" s="7"/>
      <c r="RBY14" s="7"/>
      <c r="RBZ14" s="7"/>
      <c r="RCA14" s="7"/>
      <c r="RCB14" s="7"/>
      <c r="RCC14" s="7"/>
      <c r="RCD14" s="7"/>
      <c r="RCE14" s="7"/>
      <c r="RCF14" s="7"/>
      <c r="RCG14" s="7"/>
      <c r="RCH14" s="7"/>
      <c r="RCI14" s="7"/>
      <c r="RCJ14" s="7"/>
      <c r="RCK14" s="7"/>
      <c r="RCL14" s="7"/>
      <c r="RCM14" s="7"/>
      <c r="RCN14" s="7"/>
      <c r="RCO14" s="7"/>
      <c r="RCP14" s="7"/>
      <c r="RCQ14" s="7"/>
      <c r="RCR14" s="7"/>
      <c r="RCS14" s="7"/>
      <c r="RCT14" s="7"/>
      <c r="RCU14" s="7"/>
      <c r="RCV14" s="7"/>
      <c r="RCW14" s="7"/>
      <c r="RCX14" s="7"/>
      <c r="RCY14" s="7"/>
      <c r="RCZ14" s="7"/>
      <c r="RDA14" s="7"/>
      <c r="RDB14" s="7"/>
      <c r="RDC14" s="7"/>
      <c r="RDD14" s="7"/>
      <c r="RDE14" s="7"/>
      <c r="RDF14" s="7"/>
      <c r="RDG14" s="7"/>
      <c r="RDH14" s="7"/>
      <c r="RDI14" s="7"/>
      <c r="RDJ14" s="7"/>
      <c r="RDK14" s="7"/>
      <c r="RDL14" s="7"/>
      <c r="RDM14" s="7"/>
      <c r="RDN14" s="7"/>
      <c r="RDO14" s="7"/>
      <c r="RDP14" s="7"/>
      <c r="RDQ14" s="7"/>
      <c r="RDR14" s="7"/>
      <c r="RDS14" s="7"/>
      <c r="RDT14" s="7"/>
      <c r="RDU14" s="7"/>
      <c r="RDV14" s="7"/>
      <c r="RDW14" s="7"/>
      <c r="RDX14" s="7"/>
      <c r="RDY14" s="7"/>
      <c r="RDZ14" s="7"/>
      <c r="REA14" s="7"/>
      <c r="REB14" s="7"/>
      <c r="REC14" s="7"/>
      <c r="RED14" s="7"/>
      <c r="REE14" s="7"/>
      <c r="REF14" s="7"/>
      <c r="REG14" s="7"/>
      <c r="REH14" s="7"/>
      <c r="REI14" s="7"/>
      <c r="REJ14" s="7"/>
      <c r="REK14" s="7"/>
      <c r="REL14" s="7"/>
      <c r="REM14" s="7"/>
      <c r="REN14" s="7"/>
      <c r="REO14" s="7"/>
      <c r="REP14" s="7"/>
      <c r="REQ14" s="7"/>
      <c r="RER14" s="7"/>
      <c r="RES14" s="7"/>
      <c r="RET14" s="7"/>
      <c r="REU14" s="7"/>
      <c r="REV14" s="7"/>
      <c r="REW14" s="7"/>
      <c r="REX14" s="7"/>
      <c r="REY14" s="7"/>
      <c r="REZ14" s="7"/>
      <c r="RFA14" s="7"/>
      <c r="RFB14" s="7"/>
      <c r="RFC14" s="7"/>
      <c r="RFD14" s="7"/>
      <c r="RFE14" s="7"/>
      <c r="RFF14" s="7"/>
      <c r="RFG14" s="7"/>
      <c r="RFH14" s="7"/>
      <c r="RFI14" s="7"/>
      <c r="RFJ14" s="7"/>
      <c r="RFK14" s="7"/>
      <c r="RFL14" s="7"/>
      <c r="RFM14" s="7"/>
      <c r="RFN14" s="7"/>
      <c r="RFO14" s="7"/>
      <c r="RFP14" s="7"/>
      <c r="RFQ14" s="7"/>
      <c r="RFR14" s="7"/>
      <c r="RFS14" s="7"/>
      <c r="RFT14" s="7"/>
      <c r="RFU14" s="7"/>
      <c r="RFV14" s="7"/>
      <c r="RFW14" s="7"/>
      <c r="RFX14" s="7"/>
      <c r="RFY14" s="7"/>
      <c r="RFZ14" s="7"/>
      <c r="RGA14" s="7"/>
      <c r="RGB14" s="7"/>
      <c r="RGC14" s="7"/>
      <c r="RGD14" s="7"/>
      <c r="RGE14" s="7"/>
      <c r="RGF14" s="7"/>
      <c r="RGG14" s="7"/>
      <c r="RGH14" s="7"/>
      <c r="RGI14" s="7"/>
      <c r="RGJ14" s="7"/>
      <c r="RGK14" s="7"/>
      <c r="RGL14" s="7"/>
      <c r="RGM14" s="7"/>
      <c r="RGN14" s="7"/>
      <c r="RGO14" s="7"/>
      <c r="RGP14" s="7"/>
      <c r="RGQ14" s="7"/>
      <c r="RGR14" s="7"/>
      <c r="RGS14" s="7"/>
      <c r="RGT14" s="7"/>
      <c r="RGU14" s="7"/>
      <c r="RGV14" s="7"/>
      <c r="RGW14" s="7"/>
      <c r="RGX14" s="7"/>
      <c r="RGY14" s="7"/>
      <c r="RGZ14" s="7"/>
      <c r="RHA14" s="7"/>
      <c r="RHB14" s="7"/>
      <c r="RHC14" s="7"/>
      <c r="RHD14" s="7"/>
      <c r="RHE14" s="7"/>
      <c r="RHF14" s="7"/>
      <c r="RHG14" s="7"/>
      <c r="RHH14" s="7"/>
      <c r="RHI14" s="7"/>
      <c r="RHJ14" s="7"/>
      <c r="RHK14" s="7"/>
      <c r="RHL14" s="7"/>
      <c r="RHM14" s="7"/>
      <c r="RHN14" s="7"/>
      <c r="RHO14" s="7"/>
      <c r="RHP14" s="7"/>
      <c r="RHQ14" s="7"/>
      <c r="RHR14" s="7"/>
      <c r="RHS14" s="7"/>
      <c r="RHT14" s="7"/>
      <c r="RHU14" s="7"/>
      <c r="RHV14" s="7"/>
      <c r="RHW14" s="7"/>
      <c r="RHX14" s="7"/>
      <c r="RHY14" s="7"/>
      <c r="RHZ14" s="7"/>
      <c r="RIA14" s="7"/>
      <c r="RIB14" s="7"/>
      <c r="RIC14" s="7"/>
      <c r="RID14" s="7"/>
      <c r="RIE14" s="7"/>
      <c r="RIF14" s="7"/>
      <c r="RIG14" s="7"/>
      <c r="RIH14" s="7"/>
      <c r="RII14" s="7"/>
      <c r="RIJ14" s="7"/>
      <c r="RIK14" s="7"/>
      <c r="RIL14" s="7"/>
      <c r="RIM14" s="7"/>
      <c r="RIN14" s="7"/>
      <c r="RIO14" s="7"/>
      <c r="RIP14" s="7"/>
      <c r="RIQ14" s="7"/>
      <c r="RIR14" s="7"/>
      <c r="RIS14" s="7"/>
      <c r="RIT14" s="7"/>
      <c r="RIU14" s="7"/>
      <c r="RIV14" s="7"/>
      <c r="RIW14" s="7"/>
      <c r="RIX14" s="7"/>
      <c r="RIY14" s="7"/>
      <c r="RIZ14" s="7"/>
      <c r="RJA14" s="7"/>
      <c r="RJB14" s="7"/>
      <c r="RJC14" s="7"/>
      <c r="RJD14" s="7"/>
      <c r="RJE14" s="7"/>
      <c r="RJF14" s="7"/>
      <c r="RJG14" s="7"/>
      <c r="RJH14" s="7"/>
      <c r="RJI14" s="7"/>
      <c r="RJJ14" s="7"/>
      <c r="RJK14" s="7"/>
      <c r="RJL14" s="7"/>
      <c r="RJM14" s="7"/>
      <c r="RJN14" s="7"/>
      <c r="RJO14" s="7"/>
      <c r="RJP14" s="7"/>
      <c r="RJQ14" s="7"/>
      <c r="RJR14" s="7"/>
      <c r="RJS14" s="7"/>
      <c r="RJT14" s="7"/>
      <c r="RJU14" s="7"/>
      <c r="RJV14" s="7"/>
      <c r="RJW14" s="7"/>
      <c r="RJX14" s="7"/>
      <c r="RJY14" s="7"/>
      <c r="RJZ14" s="7"/>
      <c r="RKA14" s="7"/>
      <c r="RKB14" s="7"/>
      <c r="RKC14" s="7"/>
      <c r="RKD14" s="7"/>
      <c r="RKE14" s="7"/>
      <c r="RKF14" s="7"/>
      <c r="RKG14" s="7"/>
      <c r="RKH14" s="7"/>
      <c r="RKI14" s="7"/>
      <c r="RKJ14" s="7"/>
      <c r="RKK14" s="7"/>
      <c r="RKL14" s="7"/>
      <c r="RKM14" s="7"/>
      <c r="RKN14" s="7"/>
      <c r="RKO14" s="7"/>
      <c r="RKP14" s="7"/>
      <c r="RKQ14" s="7"/>
      <c r="RKR14" s="7"/>
      <c r="RKS14" s="7"/>
      <c r="RKT14" s="7"/>
      <c r="RKU14" s="7"/>
      <c r="RKV14" s="7"/>
      <c r="RKW14" s="7"/>
      <c r="RKX14" s="7"/>
      <c r="RKY14" s="7"/>
      <c r="RKZ14" s="7"/>
      <c r="RLA14" s="7"/>
      <c r="RLB14" s="7"/>
      <c r="RLC14" s="7"/>
      <c r="RLD14" s="7"/>
      <c r="RLE14" s="7"/>
      <c r="RLF14" s="7"/>
      <c r="RLG14" s="7"/>
      <c r="RLH14" s="7"/>
      <c r="RLI14" s="7"/>
      <c r="RLJ14" s="7"/>
      <c r="RLK14" s="7"/>
      <c r="RLL14" s="7"/>
      <c r="RLM14" s="7"/>
      <c r="RLN14" s="7"/>
      <c r="RLO14" s="7"/>
      <c r="RLP14" s="7"/>
      <c r="RLQ14" s="7"/>
      <c r="RLR14" s="7"/>
      <c r="RLS14" s="7"/>
      <c r="RLT14" s="7"/>
      <c r="RLU14" s="7"/>
      <c r="RLV14" s="7"/>
      <c r="RLW14" s="7"/>
      <c r="RLX14" s="7"/>
      <c r="RLY14" s="7"/>
      <c r="RLZ14" s="7"/>
      <c r="RMA14" s="7"/>
      <c r="RMB14" s="7"/>
      <c r="RMC14" s="7"/>
      <c r="RMD14" s="7"/>
      <c r="RME14" s="7"/>
      <c r="RMF14" s="7"/>
      <c r="RMG14" s="7"/>
      <c r="RMH14" s="7"/>
      <c r="RMI14" s="7"/>
      <c r="RMJ14" s="7"/>
      <c r="RMK14" s="7"/>
      <c r="RML14" s="7"/>
      <c r="RMM14" s="7"/>
      <c r="RMN14" s="7"/>
      <c r="RMO14" s="7"/>
      <c r="RMP14" s="7"/>
      <c r="RMQ14" s="7"/>
      <c r="RMR14" s="7"/>
      <c r="RMS14" s="7"/>
      <c r="RMT14" s="7"/>
      <c r="RMU14" s="7"/>
      <c r="RMV14" s="7"/>
      <c r="RMW14" s="7"/>
      <c r="RMX14" s="7"/>
      <c r="RMY14" s="7"/>
      <c r="RMZ14" s="7"/>
      <c r="RNA14" s="7"/>
      <c r="RNB14" s="7"/>
      <c r="RNC14" s="7"/>
      <c r="RND14" s="7"/>
      <c r="RNE14" s="7"/>
      <c r="RNF14" s="7"/>
      <c r="RNG14" s="7"/>
      <c r="RNH14" s="7"/>
      <c r="RNI14" s="7"/>
      <c r="RNJ14" s="7"/>
      <c r="RNK14" s="7"/>
      <c r="RNL14" s="7"/>
      <c r="RNM14" s="7"/>
      <c r="RNN14" s="7"/>
      <c r="RNO14" s="7"/>
      <c r="RNP14" s="7"/>
      <c r="RNQ14" s="7"/>
      <c r="RNR14" s="7"/>
      <c r="RNS14" s="7"/>
      <c r="RNT14" s="7"/>
      <c r="RNU14" s="7"/>
      <c r="RNV14" s="7"/>
      <c r="RNW14" s="7"/>
      <c r="RNX14" s="7"/>
      <c r="RNY14" s="7"/>
      <c r="RNZ14" s="7"/>
      <c r="ROA14" s="7"/>
      <c r="ROB14" s="7"/>
      <c r="ROC14" s="7"/>
      <c r="ROD14" s="7"/>
      <c r="ROE14" s="7"/>
      <c r="ROF14" s="7"/>
      <c r="ROG14" s="7"/>
      <c r="ROH14" s="7"/>
      <c r="ROI14" s="7"/>
      <c r="ROJ14" s="7"/>
      <c r="ROK14" s="7"/>
      <c r="ROL14" s="7"/>
      <c r="ROM14" s="7"/>
      <c r="RON14" s="7"/>
      <c r="ROO14" s="7"/>
      <c r="ROP14" s="7"/>
      <c r="ROQ14" s="7"/>
      <c r="ROR14" s="7"/>
      <c r="ROS14" s="7"/>
      <c r="ROT14" s="7"/>
      <c r="ROU14" s="7"/>
      <c r="ROV14" s="7"/>
      <c r="ROW14" s="7"/>
      <c r="ROX14" s="7"/>
      <c r="ROY14" s="7"/>
      <c r="ROZ14" s="7"/>
      <c r="RPA14" s="7"/>
      <c r="RPB14" s="7"/>
      <c r="RPC14" s="7"/>
      <c r="RPD14" s="7"/>
      <c r="RPE14" s="7"/>
      <c r="RPF14" s="7"/>
      <c r="RPG14" s="7"/>
      <c r="RPH14" s="7"/>
      <c r="RPI14" s="7"/>
      <c r="RPJ14" s="7"/>
      <c r="RPK14" s="7"/>
      <c r="RPL14" s="7"/>
      <c r="RPM14" s="7"/>
      <c r="RPN14" s="7"/>
      <c r="RPO14" s="7"/>
      <c r="RPP14" s="7"/>
      <c r="RPQ14" s="7"/>
      <c r="RPR14" s="7"/>
      <c r="RPS14" s="7"/>
      <c r="RPT14" s="7"/>
      <c r="RPU14" s="7"/>
      <c r="RPV14" s="7"/>
      <c r="RPW14" s="7"/>
      <c r="RPX14" s="7"/>
      <c r="RPY14" s="7"/>
      <c r="RPZ14" s="7"/>
      <c r="RQA14" s="7"/>
      <c r="RQB14" s="7"/>
      <c r="RQC14" s="7"/>
      <c r="RQD14" s="7"/>
      <c r="RQE14" s="7"/>
      <c r="RQF14" s="7"/>
      <c r="RQG14" s="7"/>
      <c r="RQH14" s="7"/>
      <c r="RQI14" s="7"/>
      <c r="RQJ14" s="7"/>
      <c r="RQK14" s="7"/>
      <c r="RQL14" s="7"/>
      <c r="RQM14" s="7"/>
      <c r="RQN14" s="7"/>
      <c r="RQO14" s="7"/>
      <c r="RQP14" s="7"/>
      <c r="RQQ14" s="7"/>
      <c r="RQR14" s="7"/>
      <c r="RQS14" s="7"/>
      <c r="RQT14" s="7"/>
      <c r="RQU14" s="7"/>
      <c r="RQV14" s="7"/>
      <c r="RQW14" s="7"/>
      <c r="RQX14" s="7"/>
      <c r="RQY14" s="7"/>
      <c r="RQZ14" s="7"/>
      <c r="RRA14" s="7"/>
      <c r="RRB14" s="7"/>
      <c r="RRC14" s="7"/>
      <c r="RRD14" s="7"/>
      <c r="RRE14" s="7"/>
      <c r="RRF14" s="7"/>
      <c r="RRG14" s="7"/>
      <c r="RRH14" s="7"/>
      <c r="RRI14" s="7"/>
      <c r="RRJ14" s="7"/>
      <c r="RRK14" s="7"/>
      <c r="RRL14" s="7"/>
      <c r="RRM14" s="7"/>
      <c r="RRN14" s="7"/>
      <c r="RRO14" s="7"/>
      <c r="RRP14" s="7"/>
      <c r="RRQ14" s="7"/>
      <c r="RRR14" s="7"/>
      <c r="RRS14" s="7"/>
      <c r="RRT14" s="7"/>
      <c r="RRU14" s="7"/>
      <c r="RRV14" s="7"/>
      <c r="RRW14" s="7"/>
      <c r="RRX14" s="7"/>
      <c r="RRY14" s="7"/>
      <c r="RRZ14" s="7"/>
      <c r="RSA14" s="7"/>
      <c r="RSB14" s="7"/>
      <c r="RSC14" s="7"/>
      <c r="RSD14" s="7"/>
      <c r="RSE14" s="7"/>
      <c r="RSF14" s="7"/>
      <c r="RSG14" s="7"/>
      <c r="RSH14" s="7"/>
      <c r="RSI14" s="7"/>
      <c r="RSJ14" s="7"/>
      <c r="RSK14" s="7"/>
      <c r="RSL14" s="7"/>
      <c r="RSM14" s="7"/>
      <c r="RSN14" s="7"/>
      <c r="RSO14" s="7"/>
      <c r="RSP14" s="7"/>
      <c r="RSQ14" s="7"/>
      <c r="RSR14" s="7"/>
      <c r="RSS14" s="7"/>
      <c r="RST14" s="7"/>
      <c r="RSU14" s="7"/>
      <c r="RSV14" s="7"/>
      <c r="RSW14" s="7"/>
      <c r="RSX14" s="7"/>
      <c r="RSY14" s="7"/>
      <c r="RSZ14" s="7"/>
      <c r="RTA14" s="7"/>
      <c r="RTB14" s="7"/>
      <c r="RTC14" s="7"/>
      <c r="RTD14" s="7"/>
      <c r="RTE14" s="7"/>
      <c r="RTF14" s="7"/>
      <c r="RTG14" s="7"/>
      <c r="RTH14" s="7"/>
      <c r="RTI14" s="7"/>
      <c r="RTJ14" s="7"/>
      <c r="RTK14" s="7"/>
      <c r="RTL14" s="7"/>
      <c r="RTM14" s="7"/>
      <c r="RTN14" s="7"/>
      <c r="RTO14" s="7"/>
      <c r="RTP14" s="7"/>
      <c r="RTQ14" s="7"/>
      <c r="RTR14" s="7"/>
      <c r="RTS14" s="7"/>
      <c r="RTT14" s="7"/>
      <c r="RTU14" s="7"/>
      <c r="RTV14" s="7"/>
      <c r="RTW14" s="7"/>
      <c r="RTX14" s="7"/>
      <c r="RTY14" s="7"/>
      <c r="RTZ14" s="7"/>
      <c r="RUA14" s="7"/>
      <c r="RUB14" s="7"/>
      <c r="RUC14" s="7"/>
      <c r="RUD14" s="7"/>
      <c r="RUE14" s="7"/>
      <c r="RUF14" s="7"/>
      <c r="RUG14" s="7"/>
      <c r="RUH14" s="7"/>
      <c r="RUI14" s="7"/>
      <c r="RUJ14" s="7"/>
      <c r="RUK14" s="7"/>
      <c r="RUL14" s="7"/>
      <c r="RUM14" s="7"/>
      <c r="RUN14" s="7"/>
      <c r="RUO14" s="7"/>
      <c r="RUP14" s="7"/>
      <c r="RUQ14" s="7"/>
      <c r="RUR14" s="7"/>
      <c r="RUS14" s="7"/>
      <c r="RUT14" s="7"/>
      <c r="RUU14" s="7"/>
      <c r="RUV14" s="7"/>
      <c r="RUW14" s="7"/>
      <c r="RUX14" s="7"/>
      <c r="RUY14" s="7"/>
      <c r="RUZ14" s="7"/>
      <c r="RVA14" s="7"/>
      <c r="RVB14" s="7"/>
      <c r="RVC14" s="7"/>
      <c r="RVD14" s="7"/>
      <c r="RVE14" s="7"/>
      <c r="RVF14" s="7"/>
      <c r="RVG14" s="7"/>
      <c r="RVH14" s="7"/>
      <c r="RVI14" s="7"/>
      <c r="RVJ14" s="7"/>
      <c r="RVK14" s="7"/>
      <c r="RVL14" s="7"/>
      <c r="RVM14" s="7"/>
      <c r="RVN14" s="7"/>
      <c r="RVO14" s="7"/>
      <c r="RVP14" s="7"/>
      <c r="RVQ14" s="7"/>
      <c r="RVR14" s="7"/>
      <c r="RVS14" s="7"/>
      <c r="RVT14" s="7"/>
      <c r="RVU14" s="7"/>
      <c r="RVV14" s="7"/>
      <c r="RVW14" s="7"/>
      <c r="RVX14" s="7"/>
      <c r="RVY14" s="7"/>
      <c r="RVZ14" s="7"/>
      <c r="RWA14" s="7"/>
      <c r="RWB14" s="7"/>
      <c r="RWC14" s="7"/>
      <c r="RWD14" s="7"/>
      <c r="RWE14" s="7"/>
      <c r="RWF14" s="7"/>
      <c r="RWG14" s="7"/>
      <c r="RWH14" s="7"/>
      <c r="RWI14" s="7"/>
      <c r="RWJ14" s="7"/>
      <c r="RWK14" s="7"/>
      <c r="RWL14" s="7"/>
      <c r="RWM14" s="7"/>
      <c r="RWN14" s="7"/>
      <c r="RWO14" s="7"/>
      <c r="RWP14" s="7"/>
      <c r="RWQ14" s="7"/>
      <c r="RWR14" s="7"/>
      <c r="RWS14" s="7"/>
      <c r="RWT14" s="7"/>
      <c r="RWU14" s="7"/>
      <c r="RWV14" s="7"/>
      <c r="RWW14" s="7"/>
      <c r="RWX14" s="7"/>
      <c r="RWY14" s="7"/>
      <c r="RWZ14" s="7"/>
      <c r="RXA14" s="7"/>
      <c r="RXB14" s="7"/>
      <c r="RXC14" s="7"/>
      <c r="RXD14" s="7"/>
      <c r="RXE14" s="7"/>
      <c r="RXF14" s="7"/>
      <c r="RXG14" s="7"/>
      <c r="RXH14" s="7"/>
      <c r="RXI14" s="7"/>
      <c r="RXJ14" s="7"/>
      <c r="RXK14" s="7"/>
      <c r="RXL14" s="7"/>
      <c r="RXM14" s="7"/>
      <c r="RXN14" s="7"/>
      <c r="RXO14" s="7"/>
      <c r="RXP14" s="7"/>
      <c r="RXQ14" s="7"/>
      <c r="RXR14" s="7"/>
      <c r="RXS14" s="7"/>
      <c r="RXT14" s="7"/>
      <c r="RXU14" s="7"/>
      <c r="RXV14" s="7"/>
      <c r="RXW14" s="7"/>
      <c r="RXX14" s="7"/>
      <c r="RXY14" s="7"/>
      <c r="RXZ14" s="7"/>
      <c r="RYA14" s="7"/>
      <c r="RYB14" s="7"/>
      <c r="RYC14" s="7"/>
      <c r="RYD14" s="7"/>
      <c r="RYE14" s="7"/>
      <c r="RYF14" s="7"/>
      <c r="RYG14" s="7"/>
      <c r="RYH14" s="7"/>
      <c r="RYI14" s="7"/>
      <c r="RYJ14" s="7"/>
      <c r="RYK14" s="7"/>
      <c r="RYL14" s="7"/>
      <c r="RYM14" s="7"/>
      <c r="RYN14" s="7"/>
      <c r="RYO14" s="7"/>
      <c r="RYP14" s="7"/>
      <c r="RYQ14" s="7"/>
      <c r="RYR14" s="7"/>
      <c r="RYS14" s="7"/>
      <c r="RYT14" s="7"/>
      <c r="RYU14" s="7"/>
      <c r="RYV14" s="7"/>
      <c r="RYW14" s="7"/>
      <c r="RYX14" s="7"/>
      <c r="RYY14" s="7"/>
      <c r="RYZ14" s="7"/>
      <c r="RZA14" s="7"/>
      <c r="RZB14" s="7"/>
      <c r="RZC14" s="7"/>
      <c r="RZD14" s="7"/>
      <c r="RZE14" s="7"/>
      <c r="RZF14" s="7"/>
      <c r="RZG14" s="7"/>
      <c r="RZH14" s="7"/>
      <c r="RZI14" s="7"/>
      <c r="RZJ14" s="7"/>
      <c r="RZK14" s="7"/>
      <c r="RZL14" s="7"/>
      <c r="RZM14" s="7"/>
      <c r="RZN14" s="7"/>
      <c r="RZO14" s="7"/>
      <c r="RZP14" s="7"/>
      <c r="RZQ14" s="7"/>
      <c r="RZR14" s="7"/>
      <c r="RZS14" s="7"/>
      <c r="RZT14" s="7"/>
      <c r="RZU14" s="7"/>
      <c r="RZV14" s="7"/>
      <c r="RZW14" s="7"/>
      <c r="RZX14" s="7"/>
      <c r="RZY14" s="7"/>
      <c r="RZZ14" s="7"/>
      <c r="SAA14" s="7"/>
      <c r="SAB14" s="7"/>
      <c r="SAC14" s="7"/>
      <c r="SAD14" s="7"/>
      <c r="SAE14" s="7"/>
      <c r="SAF14" s="7"/>
      <c r="SAG14" s="7"/>
      <c r="SAH14" s="7"/>
      <c r="SAI14" s="7"/>
      <c r="SAJ14" s="7"/>
      <c r="SAK14" s="7"/>
      <c r="SAL14" s="7"/>
      <c r="SAM14" s="7"/>
      <c r="SAN14" s="7"/>
      <c r="SAO14" s="7"/>
      <c r="SAP14" s="7"/>
      <c r="SAQ14" s="7"/>
      <c r="SAR14" s="7"/>
      <c r="SAS14" s="7"/>
      <c r="SAT14" s="7"/>
      <c r="SAU14" s="7"/>
      <c r="SAV14" s="7"/>
      <c r="SAW14" s="7"/>
      <c r="SAX14" s="7"/>
      <c r="SAY14" s="7"/>
      <c r="SAZ14" s="7"/>
      <c r="SBA14" s="7"/>
      <c r="SBB14" s="7"/>
      <c r="SBC14" s="7"/>
      <c r="SBD14" s="7"/>
      <c r="SBE14" s="7"/>
      <c r="SBF14" s="7"/>
      <c r="SBG14" s="7"/>
      <c r="SBH14" s="7"/>
      <c r="SBI14" s="7"/>
      <c r="SBJ14" s="7"/>
      <c r="SBK14" s="7"/>
      <c r="SBL14" s="7"/>
      <c r="SBM14" s="7"/>
      <c r="SBN14" s="7"/>
      <c r="SBO14" s="7"/>
      <c r="SBP14" s="7"/>
      <c r="SBQ14" s="7"/>
      <c r="SBR14" s="7"/>
      <c r="SBS14" s="7"/>
      <c r="SBT14" s="7"/>
      <c r="SBU14" s="7"/>
      <c r="SBV14" s="7"/>
      <c r="SBW14" s="7"/>
      <c r="SBX14" s="7"/>
      <c r="SBY14" s="7"/>
      <c r="SBZ14" s="7"/>
      <c r="SCA14" s="7"/>
      <c r="SCB14" s="7"/>
      <c r="SCC14" s="7"/>
      <c r="SCD14" s="7"/>
      <c r="SCE14" s="7"/>
      <c r="SCF14" s="7"/>
      <c r="SCG14" s="7"/>
      <c r="SCH14" s="7"/>
      <c r="SCI14" s="7"/>
      <c r="SCJ14" s="7"/>
      <c r="SCK14" s="7"/>
      <c r="SCL14" s="7"/>
      <c r="SCM14" s="7"/>
      <c r="SCN14" s="7"/>
      <c r="SCO14" s="7"/>
      <c r="SCP14" s="7"/>
      <c r="SCQ14" s="7"/>
      <c r="SCR14" s="7"/>
      <c r="SCS14" s="7"/>
      <c r="SCT14" s="7"/>
      <c r="SCU14" s="7"/>
      <c r="SCV14" s="7"/>
      <c r="SCW14" s="7"/>
      <c r="SCX14" s="7"/>
      <c r="SCY14" s="7"/>
      <c r="SCZ14" s="7"/>
      <c r="SDA14" s="7"/>
      <c r="SDB14" s="7"/>
      <c r="SDC14" s="7"/>
      <c r="SDD14" s="7"/>
      <c r="SDE14" s="7"/>
      <c r="SDF14" s="7"/>
      <c r="SDG14" s="7"/>
      <c r="SDH14" s="7"/>
      <c r="SDI14" s="7"/>
      <c r="SDJ14" s="7"/>
      <c r="SDK14" s="7"/>
      <c r="SDL14" s="7"/>
      <c r="SDM14" s="7"/>
      <c r="SDN14" s="7"/>
      <c r="SDO14" s="7"/>
      <c r="SDP14" s="7"/>
      <c r="SDQ14" s="7"/>
      <c r="SDR14" s="7"/>
      <c r="SDS14" s="7"/>
      <c r="SDT14" s="7"/>
      <c r="SDU14" s="7"/>
      <c r="SDV14" s="7"/>
      <c r="SDW14" s="7"/>
      <c r="SDX14" s="7"/>
      <c r="SDY14" s="7"/>
      <c r="SDZ14" s="7"/>
      <c r="SEA14" s="7"/>
      <c r="SEB14" s="7"/>
      <c r="SEC14" s="7"/>
      <c r="SED14" s="7"/>
      <c r="SEE14" s="7"/>
      <c r="SEF14" s="7"/>
      <c r="SEG14" s="7"/>
      <c r="SEH14" s="7"/>
      <c r="SEI14" s="7"/>
      <c r="SEJ14" s="7"/>
      <c r="SEK14" s="7"/>
      <c r="SEL14" s="7"/>
      <c r="SEM14" s="7"/>
      <c r="SEN14" s="7"/>
      <c r="SEO14" s="7"/>
      <c r="SEP14" s="7"/>
      <c r="SEQ14" s="7"/>
      <c r="SER14" s="7"/>
      <c r="SES14" s="7"/>
      <c r="SET14" s="7"/>
      <c r="SEU14" s="7"/>
      <c r="SEV14" s="7"/>
      <c r="SEW14" s="7"/>
      <c r="SEX14" s="7"/>
      <c r="SEY14" s="7"/>
      <c r="SEZ14" s="7"/>
      <c r="SFA14" s="7"/>
      <c r="SFB14" s="7"/>
      <c r="SFC14" s="7"/>
      <c r="SFD14" s="7"/>
      <c r="SFE14" s="7"/>
      <c r="SFF14" s="7"/>
      <c r="SFG14" s="7"/>
      <c r="SFH14" s="7"/>
      <c r="SFI14" s="7"/>
      <c r="SFJ14" s="7"/>
      <c r="SFK14" s="7"/>
      <c r="SFL14" s="7"/>
      <c r="SFM14" s="7"/>
      <c r="SFN14" s="7"/>
      <c r="SFO14" s="7"/>
      <c r="SFP14" s="7"/>
      <c r="SFQ14" s="7"/>
      <c r="SFR14" s="7"/>
      <c r="SFS14" s="7"/>
      <c r="SFT14" s="7"/>
      <c r="SFU14" s="7"/>
      <c r="SFV14" s="7"/>
      <c r="SFW14" s="7"/>
      <c r="SFX14" s="7"/>
      <c r="SFY14" s="7"/>
      <c r="SFZ14" s="7"/>
      <c r="SGA14" s="7"/>
      <c r="SGB14" s="7"/>
      <c r="SGC14" s="7"/>
      <c r="SGD14" s="7"/>
      <c r="SGE14" s="7"/>
      <c r="SGF14" s="7"/>
      <c r="SGG14" s="7"/>
      <c r="SGH14" s="7"/>
      <c r="SGI14" s="7"/>
      <c r="SGJ14" s="7"/>
      <c r="SGK14" s="7"/>
      <c r="SGL14" s="7"/>
      <c r="SGM14" s="7"/>
      <c r="SGN14" s="7"/>
      <c r="SGO14" s="7"/>
      <c r="SGP14" s="7"/>
      <c r="SGQ14" s="7"/>
      <c r="SGR14" s="7"/>
      <c r="SGS14" s="7"/>
      <c r="SGT14" s="7"/>
      <c r="SGU14" s="7"/>
      <c r="SGV14" s="7"/>
      <c r="SGW14" s="7"/>
      <c r="SGX14" s="7"/>
      <c r="SGY14" s="7"/>
      <c r="SGZ14" s="7"/>
      <c r="SHA14" s="7"/>
      <c r="SHB14" s="7"/>
      <c r="SHC14" s="7"/>
      <c r="SHD14" s="7"/>
      <c r="SHE14" s="7"/>
      <c r="SHF14" s="7"/>
      <c r="SHG14" s="7"/>
      <c r="SHH14" s="7"/>
      <c r="SHI14" s="7"/>
      <c r="SHJ14" s="7"/>
      <c r="SHK14" s="7"/>
      <c r="SHL14" s="7"/>
      <c r="SHM14" s="7"/>
      <c r="SHN14" s="7"/>
      <c r="SHO14" s="7"/>
      <c r="SHP14" s="7"/>
      <c r="SHQ14" s="7"/>
      <c r="SHR14" s="7"/>
      <c r="SHS14" s="7"/>
      <c r="SHT14" s="7"/>
      <c r="SHU14" s="7"/>
      <c r="SHV14" s="7"/>
      <c r="SHW14" s="7"/>
      <c r="SHX14" s="7"/>
      <c r="SHY14" s="7"/>
      <c r="SHZ14" s="7"/>
      <c r="SIA14" s="7"/>
      <c r="SIB14" s="7"/>
      <c r="SIC14" s="7"/>
      <c r="SID14" s="7"/>
      <c r="SIE14" s="7"/>
      <c r="SIF14" s="7"/>
      <c r="SIG14" s="7"/>
      <c r="SIH14" s="7"/>
      <c r="SII14" s="7"/>
      <c r="SIJ14" s="7"/>
      <c r="SIK14" s="7"/>
      <c r="SIL14" s="7"/>
      <c r="SIM14" s="7"/>
      <c r="SIN14" s="7"/>
      <c r="SIO14" s="7"/>
      <c r="SIP14" s="7"/>
      <c r="SIQ14" s="7"/>
      <c r="SIR14" s="7"/>
      <c r="SIS14" s="7"/>
      <c r="SIT14" s="7"/>
      <c r="SIU14" s="7"/>
      <c r="SIV14" s="7"/>
      <c r="SIW14" s="7"/>
      <c r="SIX14" s="7"/>
      <c r="SIY14" s="7"/>
      <c r="SIZ14" s="7"/>
      <c r="SJA14" s="7"/>
      <c r="SJB14" s="7"/>
      <c r="SJC14" s="7"/>
      <c r="SJD14" s="7"/>
      <c r="SJE14" s="7"/>
      <c r="SJF14" s="7"/>
      <c r="SJG14" s="7"/>
      <c r="SJH14" s="7"/>
      <c r="SJI14" s="7"/>
      <c r="SJJ14" s="7"/>
      <c r="SJK14" s="7"/>
      <c r="SJL14" s="7"/>
      <c r="SJM14" s="7"/>
      <c r="SJN14" s="7"/>
      <c r="SJO14" s="7"/>
      <c r="SJP14" s="7"/>
      <c r="SJQ14" s="7"/>
      <c r="SJR14" s="7"/>
      <c r="SJS14" s="7"/>
      <c r="SJT14" s="7"/>
      <c r="SJU14" s="7"/>
      <c r="SJV14" s="7"/>
      <c r="SJW14" s="7"/>
      <c r="SJX14" s="7"/>
      <c r="SJY14" s="7"/>
      <c r="SJZ14" s="7"/>
      <c r="SKA14" s="7"/>
      <c r="SKB14" s="7"/>
      <c r="SKC14" s="7"/>
      <c r="SKD14" s="7"/>
      <c r="SKE14" s="7"/>
      <c r="SKF14" s="7"/>
      <c r="SKG14" s="7"/>
      <c r="SKH14" s="7"/>
      <c r="SKI14" s="7"/>
      <c r="SKJ14" s="7"/>
      <c r="SKK14" s="7"/>
      <c r="SKL14" s="7"/>
      <c r="SKM14" s="7"/>
      <c r="SKN14" s="7"/>
      <c r="SKO14" s="7"/>
      <c r="SKP14" s="7"/>
      <c r="SKQ14" s="7"/>
      <c r="SKR14" s="7"/>
      <c r="SKS14" s="7"/>
      <c r="SKT14" s="7"/>
      <c r="SKU14" s="7"/>
      <c r="SKV14" s="7"/>
      <c r="SKW14" s="7"/>
      <c r="SKX14" s="7"/>
      <c r="SKY14" s="7"/>
      <c r="SKZ14" s="7"/>
      <c r="SLA14" s="7"/>
      <c r="SLB14" s="7"/>
      <c r="SLC14" s="7"/>
      <c r="SLD14" s="7"/>
      <c r="SLE14" s="7"/>
      <c r="SLF14" s="7"/>
      <c r="SLG14" s="7"/>
      <c r="SLH14" s="7"/>
      <c r="SLI14" s="7"/>
      <c r="SLJ14" s="7"/>
      <c r="SLK14" s="7"/>
      <c r="SLL14" s="7"/>
      <c r="SLM14" s="7"/>
      <c r="SLN14" s="7"/>
      <c r="SLO14" s="7"/>
      <c r="SLP14" s="7"/>
      <c r="SLQ14" s="7"/>
      <c r="SLR14" s="7"/>
      <c r="SLS14" s="7"/>
      <c r="SLT14" s="7"/>
      <c r="SLU14" s="7"/>
      <c r="SLV14" s="7"/>
      <c r="SLW14" s="7"/>
      <c r="SLX14" s="7"/>
      <c r="SLY14" s="7"/>
      <c r="SLZ14" s="7"/>
      <c r="SMA14" s="7"/>
      <c r="SMB14" s="7"/>
      <c r="SMC14" s="7"/>
      <c r="SMD14" s="7"/>
      <c r="SME14" s="7"/>
      <c r="SMF14" s="7"/>
      <c r="SMG14" s="7"/>
      <c r="SMH14" s="7"/>
      <c r="SMI14" s="7"/>
      <c r="SMJ14" s="7"/>
      <c r="SMK14" s="7"/>
      <c r="SML14" s="7"/>
      <c r="SMM14" s="7"/>
      <c r="SMN14" s="7"/>
      <c r="SMO14" s="7"/>
      <c r="SMP14" s="7"/>
      <c r="SMQ14" s="7"/>
      <c r="SMR14" s="7"/>
      <c r="SMS14" s="7"/>
      <c r="SMT14" s="7"/>
      <c r="SMU14" s="7"/>
      <c r="SMV14" s="7"/>
      <c r="SMW14" s="7"/>
      <c r="SMX14" s="7"/>
      <c r="SMY14" s="7"/>
      <c r="SMZ14" s="7"/>
      <c r="SNA14" s="7"/>
      <c r="SNB14" s="7"/>
      <c r="SNC14" s="7"/>
      <c r="SND14" s="7"/>
      <c r="SNE14" s="7"/>
      <c r="SNF14" s="7"/>
      <c r="SNG14" s="7"/>
      <c r="SNH14" s="7"/>
      <c r="SNI14" s="7"/>
      <c r="SNJ14" s="7"/>
      <c r="SNK14" s="7"/>
      <c r="SNL14" s="7"/>
      <c r="SNM14" s="7"/>
      <c r="SNN14" s="7"/>
      <c r="SNO14" s="7"/>
      <c r="SNP14" s="7"/>
      <c r="SNQ14" s="7"/>
      <c r="SNR14" s="7"/>
      <c r="SNS14" s="7"/>
      <c r="SNT14" s="7"/>
      <c r="SNU14" s="7"/>
      <c r="SNV14" s="7"/>
      <c r="SNW14" s="7"/>
      <c r="SNX14" s="7"/>
      <c r="SNY14" s="7"/>
      <c r="SNZ14" s="7"/>
      <c r="SOA14" s="7"/>
      <c r="SOB14" s="7"/>
      <c r="SOC14" s="7"/>
      <c r="SOD14" s="7"/>
      <c r="SOE14" s="7"/>
      <c r="SOF14" s="7"/>
      <c r="SOG14" s="7"/>
      <c r="SOH14" s="7"/>
      <c r="SOI14" s="7"/>
      <c r="SOJ14" s="7"/>
      <c r="SOK14" s="7"/>
      <c r="SOL14" s="7"/>
      <c r="SOM14" s="7"/>
      <c r="SON14" s="7"/>
      <c r="SOO14" s="7"/>
      <c r="SOP14" s="7"/>
      <c r="SOQ14" s="7"/>
      <c r="SOR14" s="7"/>
      <c r="SOS14" s="7"/>
      <c r="SOT14" s="7"/>
      <c r="SOU14" s="7"/>
      <c r="SOV14" s="7"/>
      <c r="SOW14" s="7"/>
      <c r="SOX14" s="7"/>
      <c r="SOY14" s="7"/>
      <c r="SOZ14" s="7"/>
      <c r="SPA14" s="7"/>
      <c r="SPB14" s="7"/>
      <c r="SPC14" s="7"/>
      <c r="SPD14" s="7"/>
      <c r="SPE14" s="7"/>
      <c r="SPF14" s="7"/>
      <c r="SPG14" s="7"/>
      <c r="SPH14" s="7"/>
      <c r="SPI14" s="7"/>
      <c r="SPJ14" s="7"/>
      <c r="SPK14" s="7"/>
      <c r="SPL14" s="7"/>
      <c r="SPM14" s="7"/>
      <c r="SPN14" s="7"/>
      <c r="SPO14" s="7"/>
      <c r="SPP14" s="7"/>
      <c r="SPQ14" s="7"/>
      <c r="SPR14" s="7"/>
      <c r="SPS14" s="7"/>
      <c r="SPT14" s="7"/>
      <c r="SPU14" s="7"/>
      <c r="SPV14" s="7"/>
      <c r="SPW14" s="7"/>
      <c r="SPX14" s="7"/>
      <c r="SPY14" s="7"/>
      <c r="SPZ14" s="7"/>
      <c r="SQA14" s="7"/>
      <c r="SQB14" s="7"/>
      <c r="SQC14" s="7"/>
      <c r="SQD14" s="7"/>
      <c r="SQE14" s="7"/>
      <c r="SQF14" s="7"/>
      <c r="SQG14" s="7"/>
      <c r="SQH14" s="7"/>
      <c r="SQI14" s="7"/>
      <c r="SQJ14" s="7"/>
      <c r="SQK14" s="7"/>
      <c r="SQL14" s="7"/>
      <c r="SQM14" s="7"/>
      <c r="SQN14" s="7"/>
      <c r="SQO14" s="7"/>
      <c r="SQP14" s="7"/>
      <c r="SQQ14" s="7"/>
      <c r="SQR14" s="7"/>
      <c r="SQS14" s="7"/>
      <c r="SQT14" s="7"/>
      <c r="SQU14" s="7"/>
      <c r="SQV14" s="7"/>
      <c r="SQW14" s="7"/>
      <c r="SQX14" s="7"/>
      <c r="SQY14" s="7"/>
      <c r="SQZ14" s="7"/>
      <c r="SRA14" s="7"/>
      <c r="SRB14" s="7"/>
      <c r="SRC14" s="7"/>
      <c r="SRD14" s="7"/>
      <c r="SRE14" s="7"/>
      <c r="SRF14" s="7"/>
      <c r="SRG14" s="7"/>
      <c r="SRH14" s="7"/>
      <c r="SRI14" s="7"/>
      <c r="SRJ14" s="7"/>
      <c r="SRK14" s="7"/>
      <c r="SRL14" s="7"/>
      <c r="SRM14" s="7"/>
      <c r="SRN14" s="7"/>
      <c r="SRO14" s="7"/>
      <c r="SRP14" s="7"/>
      <c r="SRQ14" s="7"/>
      <c r="SRR14" s="7"/>
      <c r="SRS14" s="7"/>
      <c r="SRT14" s="7"/>
      <c r="SRU14" s="7"/>
      <c r="SRV14" s="7"/>
      <c r="SRW14" s="7"/>
      <c r="SRX14" s="7"/>
      <c r="SRY14" s="7"/>
      <c r="SRZ14" s="7"/>
      <c r="SSA14" s="7"/>
      <c r="SSB14" s="7"/>
      <c r="SSC14" s="7"/>
      <c r="SSD14" s="7"/>
      <c r="SSE14" s="7"/>
      <c r="SSF14" s="7"/>
      <c r="SSG14" s="7"/>
      <c r="SSH14" s="7"/>
      <c r="SSI14" s="7"/>
      <c r="SSJ14" s="7"/>
      <c r="SSK14" s="7"/>
      <c r="SSL14" s="7"/>
      <c r="SSM14" s="7"/>
      <c r="SSN14" s="7"/>
      <c r="SSO14" s="7"/>
      <c r="SSP14" s="7"/>
      <c r="SSQ14" s="7"/>
      <c r="SSR14" s="7"/>
      <c r="SSS14" s="7"/>
      <c r="SST14" s="7"/>
      <c r="SSU14" s="7"/>
      <c r="SSV14" s="7"/>
      <c r="SSW14" s="7"/>
      <c r="SSX14" s="7"/>
      <c r="SSY14" s="7"/>
      <c r="SSZ14" s="7"/>
      <c r="STA14" s="7"/>
      <c r="STB14" s="7"/>
      <c r="STC14" s="7"/>
      <c r="STD14" s="7"/>
      <c r="STE14" s="7"/>
      <c r="STF14" s="7"/>
      <c r="STG14" s="7"/>
      <c r="STH14" s="7"/>
      <c r="STI14" s="7"/>
      <c r="STJ14" s="7"/>
      <c r="STK14" s="7"/>
      <c r="STL14" s="7"/>
      <c r="STM14" s="7"/>
      <c r="STN14" s="7"/>
      <c r="STO14" s="7"/>
      <c r="STP14" s="7"/>
      <c r="STQ14" s="7"/>
      <c r="STR14" s="7"/>
      <c r="STS14" s="7"/>
      <c r="STT14" s="7"/>
      <c r="STU14" s="7"/>
      <c r="STV14" s="7"/>
      <c r="STW14" s="7"/>
      <c r="STX14" s="7"/>
      <c r="STY14" s="7"/>
      <c r="STZ14" s="7"/>
      <c r="SUA14" s="7"/>
      <c r="SUB14" s="7"/>
      <c r="SUC14" s="7"/>
      <c r="SUD14" s="7"/>
      <c r="SUE14" s="7"/>
      <c r="SUF14" s="7"/>
      <c r="SUG14" s="7"/>
      <c r="SUH14" s="7"/>
      <c r="SUI14" s="7"/>
      <c r="SUJ14" s="7"/>
      <c r="SUK14" s="7"/>
      <c r="SUL14" s="7"/>
      <c r="SUM14" s="7"/>
      <c r="SUN14" s="7"/>
      <c r="SUO14" s="7"/>
      <c r="SUP14" s="7"/>
      <c r="SUQ14" s="7"/>
      <c r="SUR14" s="7"/>
      <c r="SUS14" s="7"/>
      <c r="SUT14" s="7"/>
      <c r="SUU14" s="7"/>
      <c r="SUV14" s="7"/>
      <c r="SUW14" s="7"/>
      <c r="SUX14" s="7"/>
      <c r="SUY14" s="7"/>
      <c r="SUZ14" s="7"/>
      <c r="SVA14" s="7"/>
      <c r="SVB14" s="7"/>
      <c r="SVC14" s="7"/>
      <c r="SVD14" s="7"/>
      <c r="SVE14" s="7"/>
      <c r="SVF14" s="7"/>
      <c r="SVG14" s="7"/>
      <c r="SVH14" s="7"/>
      <c r="SVI14" s="7"/>
      <c r="SVJ14" s="7"/>
      <c r="SVK14" s="7"/>
      <c r="SVL14" s="7"/>
      <c r="SVM14" s="7"/>
      <c r="SVN14" s="7"/>
      <c r="SVO14" s="7"/>
      <c r="SVP14" s="7"/>
      <c r="SVQ14" s="7"/>
      <c r="SVR14" s="7"/>
      <c r="SVS14" s="7"/>
      <c r="SVT14" s="7"/>
      <c r="SVU14" s="7"/>
      <c r="SVV14" s="7"/>
      <c r="SVW14" s="7"/>
      <c r="SVX14" s="7"/>
      <c r="SVY14" s="7"/>
      <c r="SVZ14" s="7"/>
      <c r="SWA14" s="7"/>
      <c r="SWB14" s="7"/>
      <c r="SWC14" s="7"/>
      <c r="SWD14" s="7"/>
      <c r="SWE14" s="7"/>
      <c r="SWF14" s="7"/>
      <c r="SWG14" s="7"/>
      <c r="SWH14" s="7"/>
      <c r="SWI14" s="7"/>
      <c r="SWJ14" s="7"/>
      <c r="SWK14" s="7"/>
      <c r="SWL14" s="7"/>
      <c r="SWM14" s="7"/>
      <c r="SWN14" s="7"/>
      <c r="SWO14" s="7"/>
      <c r="SWP14" s="7"/>
      <c r="SWQ14" s="7"/>
      <c r="SWR14" s="7"/>
      <c r="SWS14" s="7"/>
      <c r="SWT14" s="7"/>
      <c r="SWU14" s="7"/>
      <c r="SWV14" s="7"/>
      <c r="SWW14" s="7"/>
      <c r="SWX14" s="7"/>
      <c r="SWY14" s="7"/>
      <c r="SWZ14" s="7"/>
      <c r="SXA14" s="7"/>
      <c r="SXB14" s="7"/>
      <c r="SXC14" s="7"/>
      <c r="SXD14" s="7"/>
      <c r="SXE14" s="7"/>
      <c r="SXF14" s="7"/>
      <c r="SXG14" s="7"/>
      <c r="SXH14" s="7"/>
      <c r="SXI14" s="7"/>
      <c r="SXJ14" s="7"/>
      <c r="SXK14" s="7"/>
      <c r="SXL14" s="7"/>
      <c r="SXM14" s="7"/>
      <c r="SXN14" s="7"/>
      <c r="SXO14" s="7"/>
      <c r="SXP14" s="7"/>
      <c r="SXQ14" s="7"/>
      <c r="SXR14" s="7"/>
      <c r="SXS14" s="7"/>
      <c r="SXT14" s="7"/>
      <c r="SXU14" s="7"/>
      <c r="SXV14" s="7"/>
      <c r="SXW14" s="7"/>
      <c r="SXX14" s="7"/>
      <c r="SXY14" s="7"/>
      <c r="SXZ14" s="7"/>
      <c r="SYA14" s="7"/>
      <c r="SYB14" s="7"/>
      <c r="SYC14" s="7"/>
      <c r="SYD14" s="7"/>
      <c r="SYE14" s="7"/>
      <c r="SYF14" s="7"/>
      <c r="SYG14" s="7"/>
      <c r="SYH14" s="7"/>
      <c r="SYI14" s="7"/>
      <c r="SYJ14" s="7"/>
      <c r="SYK14" s="7"/>
      <c r="SYL14" s="7"/>
      <c r="SYM14" s="7"/>
      <c r="SYN14" s="7"/>
      <c r="SYO14" s="7"/>
      <c r="SYP14" s="7"/>
      <c r="SYQ14" s="7"/>
      <c r="SYR14" s="7"/>
      <c r="SYS14" s="7"/>
      <c r="SYT14" s="7"/>
      <c r="SYU14" s="7"/>
      <c r="SYV14" s="7"/>
      <c r="SYW14" s="7"/>
      <c r="SYX14" s="7"/>
      <c r="SYY14" s="7"/>
      <c r="SYZ14" s="7"/>
      <c r="SZA14" s="7"/>
      <c r="SZB14" s="7"/>
      <c r="SZC14" s="7"/>
      <c r="SZD14" s="7"/>
      <c r="SZE14" s="7"/>
      <c r="SZF14" s="7"/>
      <c r="SZG14" s="7"/>
      <c r="SZH14" s="7"/>
      <c r="SZI14" s="7"/>
      <c r="SZJ14" s="7"/>
      <c r="SZK14" s="7"/>
      <c r="SZL14" s="7"/>
      <c r="SZM14" s="7"/>
      <c r="SZN14" s="7"/>
      <c r="SZO14" s="7"/>
      <c r="SZP14" s="7"/>
      <c r="SZQ14" s="7"/>
      <c r="SZR14" s="7"/>
      <c r="SZS14" s="7"/>
      <c r="SZT14" s="7"/>
      <c r="SZU14" s="7"/>
      <c r="SZV14" s="7"/>
      <c r="SZW14" s="7"/>
      <c r="SZX14" s="7"/>
      <c r="SZY14" s="7"/>
      <c r="SZZ14" s="7"/>
      <c r="TAA14" s="7"/>
      <c r="TAB14" s="7"/>
      <c r="TAC14" s="7"/>
      <c r="TAD14" s="7"/>
      <c r="TAE14" s="7"/>
      <c r="TAF14" s="7"/>
      <c r="TAG14" s="7"/>
      <c r="TAH14" s="7"/>
      <c r="TAI14" s="7"/>
      <c r="TAJ14" s="7"/>
      <c r="TAK14" s="7"/>
      <c r="TAL14" s="7"/>
      <c r="TAM14" s="7"/>
      <c r="TAN14" s="7"/>
      <c r="TAO14" s="7"/>
      <c r="TAP14" s="7"/>
      <c r="TAQ14" s="7"/>
      <c r="TAR14" s="7"/>
      <c r="TAS14" s="7"/>
      <c r="TAT14" s="7"/>
      <c r="TAU14" s="7"/>
      <c r="TAV14" s="7"/>
      <c r="TAW14" s="7"/>
      <c r="TAX14" s="7"/>
      <c r="TAY14" s="7"/>
      <c r="TAZ14" s="7"/>
      <c r="TBA14" s="7"/>
      <c r="TBB14" s="7"/>
      <c r="TBC14" s="7"/>
      <c r="TBD14" s="7"/>
      <c r="TBE14" s="7"/>
      <c r="TBF14" s="7"/>
      <c r="TBG14" s="7"/>
      <c r="TBH14" s="7"/>
      <c r="TBI14" s="7"/>
      <c r="TBJ14" s="7"/>
      <c r="TBK14" s="7"/>
      <c r="TBL14" s="7"/>
      <c r="TBM14" s="7"/>
      <c r="TBN14" s="7"/>
      <c r="TBO14" s="7"/>
      <c r="TBP14" s="7"/>
      <c r="TBQ14" s="7"/>
      <c r="TBR14" s="7"/>
      <c r="TBS14" s="7"/>
      <c r="TBT14" s="7"/>
      <c r="TBU14" s="7"/>
      <c r="TBV14" s="7"/>
      <c r="TBW14" s="7"/>
      <c r="TBX14" s="7"/>
      <c r="TBY14" s="7"/>
      <c r="TBZ14" s="7"/>
      <c r="TCA14" s="7"/>
      <c r="TCB14" s="7"/>
      <c r="TCC14" s="7"/>
      <c r="TCD14" s="7"/>
      <c r="TCE14" s="7"/>
      <c r="TCF14" s="7"/>
      <c r="TCG14" s="7"/>
      <c r="TCH14" s="7"/>
      <c r="TCI14" s="7"/>
      <c r="TCJ14" s="7"/>
      <c r="TCK14" s="7"/>
      <c r="TCL14" s="7"/>
      <c r="TCM14" s="7"/>
      <c r="TCN14" s="7"/>
      <c r="TCO14" s="7"/>
      <c r="TCP14" s="7"/>
      <c r="TCQ14" s="7"/>
      <c r="TCR14" s="7"/>
      <c r="TCS14" s="7"/>
      <c r="TCT14" s="7"/>
      <c r="TCU14" s="7"/>
      <c r="TCV14" s="7"/>
      <c r="TCW14" s="7"/>
      <c r="TCX14" s="7"/>
      <c r="TCY14" s="7"/>
      <c r="TCZ14" s="7"/>
      <c r="TDA14" s="7"/>
      <c r="TDB14" s="7"/>
      <c r="TDC14" s="7"/>
      <c r="TDD14" s="7"/>
      <c r="TDE14" s="7"/>
      <c r="TDF14" s="7"/>
      <c r="TDG14" s="7"/>
      <c r="TDH14" s="7"/>
      <c r="TDI14" s="7"/>
      <c r="TDJ14" s="7"/>
      <c r="TDK14" s="7"/>
      <c r="TDL14" s="7"/>
      <c r="TDM14" s="7"/>
      <c r="TDN14" s="7"/>
      <c r="TDO14" s="7"/>
      <c r="TDP14" s="7"/>
      <c r="TDQ14" s="7"/>
      <c r="TDR14" s="7"/>
      <c r="TDS14" s="7"/>
      <c r="TDT14" s="7"/>
      <c r="TDU14" s="7"/>
      <c r="TDV14" s="7"/>
      <c r="TDW14" s="7"/>
      <c r="TDX14" s="7"/>
      <c r="TDY14" s="7"/>
      <c r="TDZ14" s="7"/>
      <c r="TEA14" s="7"/>
      <c r="TEB14" s="7"/>
      <c r="TEC14" s="7"/>
      <c r="TED14" s="7"/>
      <c r="TEE14" s="7"/>
      <c r="TEF14" s="7"/>
      <c r="TEG14" s="7"/>
      <c r="TEH14" s="7"/>
      <c r="TEI14" s="7"/>
      <c r="TEJ14" s="7"/>
      <c r="TEK14" s="7"/>
      <c r="TEL14" s="7"/>
      <c r="TEM14" s="7"/>
      <c r="TEN14" s="7"/>
      <c r="TEO14" s="7"/>
      <c r="TEP14" s="7"/>
      <c r="TEQ14" s="7"/>
      <c r="TER14" s="7"/>
      <c r="TES14" s="7"/>
      <c r="TET14" s="7"/>
      <c r="TEU14" s="7"/>
      <c r="TEV14" s="7"/>
      <c r="TEW14" s="7"/>
      <c r="TEX14" s="7"/>
      <c r="TEY14" s="7"/>
      <c r="TEZ14" s="7"/>
      <c r="TFA14" s="7"/>
      <c r="TFB14" s="7"/>
      <c r="TFC14" s="7"/>
      <c r="TFD14" s="7"/>
      <c r="TFE14" s="7"/>
      <c r="TFF14" s="7"/>
      <c r="TFG14" s="7"/>
      <c r="TFH14" s="7"/>
      <c r="TFI14" s="7"/>
      <c r="TFJ14" s="7"/>
      <c r="TFK14" s="7"/>
      <c r="TFL14" s="7"/>
      <c r="TFM14" s="7"/>
      <c r="TFN14" s="7"/>
      <c r="TFO14" s="7"/>
      <c r="TFP14" s="7"/>
      <c r="TFQ14" s="7"/>
      <c r="TFR14" s="7"/>
      <c r="TFS14" s="7"/>
      <c r="TFT14" s="7"/>
      <c r="TFU14" s="7"/>
      <c r="TFV14" s="7"/>
      <c r="TFW14" s="7"/>
      <c r="TFX14" s="7"/>
      <c r="TFY14" s="7"/>
      <c r="TFZ14" s="7"/>
      <c r="TGA14" s="7"/>
      <c r="TGB14" s="7"/>
      <c r="TGC14" s="7"/>
      <c r="TGD14" s="7"/>
      <c r="TGE14" s="7"/>
      <c r="TGF14" s="7"/>
      <c r="TGG14" s="7"/>
      <c r="TGH14" s="7"/>
      <c r="TGI14" s="7"/>
      <c r="TGJ14" s="7"/>
      <c r="TGK14" s="7"/>
      <c r="TGL14" s="7"/>
      <c r="TGM14" s="7"/>
      <c r="TGN14" s="7"/>
      <c r="TGO14" s="7"/>
      <c r="TGP14" s="7"/>
      <c r="TGQ14" s="7"/>
      <c r="TGR14" s="7"/>
      <c r="TGS14" s="7"/>
      <c r="TGT14" s="7"/>
      <c r="TGU14" s="7"/>
      <c r="TGV14" s="7"/>
      <c r="TGW14" s="7"/>
      <c r="TGX14" s="7"/>
      <c r="TGY14" s="7"/>
      <c r="TGZ14" s="7"/>
      <c r="THA14" s="7"/>
      <c r="THB14" s="7"/>
      <c r="THC14" s="7"/>
      <c r="THD14" s="7"/>
      <c r="THE14" s="7"/>
      <c r="THF14" s="7"/>
      <c r="THG14" s="7"/>
      <c r="THH14" s="7"/>
      <c r="THI14" s="7"/>
      <c r="THJ14" s="7"/>
      <c r="THK14" s="7"/>
      <c r="THL14" s="7"/>
      <c r="THM14" s="7"/>
      <c r="THN14" s="7"/>
      <c r="THO14" s="7"/>
      <c r="THP14" s="7"/>
      <c r="THQ14" s="7"/>
      <c r="THR14" s="7"/>
      <c r="THS14" s="7"/>
      <c r="THT14" s="7"/>
      <c r="THU14" s="7"/>
      <c r="THV14" s="7"/>
      <c r="THW14" s="7"/>
      <c r="THX14" s="7"/>
      <c r="THY14" s="7"/>
      <c r="THZ14" s="7"/>
      <c r="TIA14" s="7"/>
      <c r="TIB14" s="7"/>
      <c r="TIC14" s="7"/>
      <c r="TID14" s="7"/>
      <c r="TIE14" s="7"/>
      <c r="TIF14" s="7"/>
      <c r="TIG14" s="7"/>
      <c r="TIH14" s="7"/>
      <c r="TII14" s="7"/>
      <c r="TIJ14" s="7"/>
      <c r="TIK14" s="7"/>
      <c r="TIL14" s="7"/>
      <c r="TIM14" s="7"/>
      <c r="TIN14" s="7"/>
      <c r="TIO14" s="7"/>
      <c r="TIP14" s="7"/>
      <c r="TIQ14" s="7"/>
      <c r="TIR14" s="7"/>
      <c r="TIS14" s="7"/>
      <c r="TIT14" s="7"/>
      <c r="TIU14" s="7"/>
      <c r="TIV14" s="7"/>
      <c r="TIW14" s="7"/>
      <c r="TIX14" s="7"/>
      <c r="TIY14" s="7"/>
      <c r="TIZ14" s="7"/>
      <c r="TJA14" s="7"/>
      <c r="TJB14" s="7"/>
      <c r="TJC14" s="7"/>
      <c r="TJD14" s="7"/>
      <c r="TJE14" s="7"/>
      <c r="TJF14" s="7"/>
      <c r="TJG14" s="7"/>
      <c r="TJH14" s="7"/>
      <c r="TJI14" s="7"/>
      <c r="TJJ14" s="7"/>
      <c r="TJK14" s="7"/>
      <c r="TJL14" s="7"/>
      <c r="TJM14" s="7"/>
      <c r="TJN14" s="7"/>
      <c r="TJO14" s="7"/>
      <c r="TJP14" s="7"/>
      <c r="TJQ14" s="7"/>
      <c r="TJR14" s="7"/>
      <c r="TJS14" s="7"/>
      <c r="TJT14" s="7"/>
      <c r="TJU14" s="7"/>
      <c r="TJV14" s="7"/>
      <c r="TJW14" s="7"/>
      <c r="TJX14" s="7"/>
      <c r="TJY14" s="7"/>
      <c r="TJZ14" s="7"/>
      <c r="TKA14" s="7"/>
      <c r="TKB14" s="7"/>
      <c r="TKC14" s="7"/>
      <c r="TKD14" s="7"/>
      <c r="TKE14" s="7"/>
      <c r="TKF14" s="7"/>
      <c r="TKG14" s="7"/>
      <c r="TKH14" s="7"/>
      <c r="TKI14" s="7"/>
      <c r="TKJ14" s="7"/>
      <c r="TKK14" s="7"/>
      <c r="TKL14" s="7"/>
      <c r="TKM14" s="7"/>
      <c r="TKN14" s="7"/>
      <c r="TKO14" s="7"/>
      <c r="TKP14" s="7"/>
      <c r="TKQ14" s="7"/>
      <c r="TKR14" s="7"/>
      <c r="TKS14" s="7"/>
      <c r="TKT14" s="7"/>
      <c r="TKU14" s="7"/>
      <c r="TKV14" s="7"/>
      <c r="TKW14" s="7"/>
      <c r="TKX14" s="7"/>
      <c r="TKY14" s="7"/>
      <c r="TKZ14" s="7"/>
      <c r="TLA14" s="7"/>
      <c r="TLB14" s="7"/>
      <c r="TLC14" s="7"/>
      <c r="TLD14" s="7"/>
      <c r="TLE14" s="7"/>
      <c r="TLF14" s="7"/>
      <c r="TLG14" s="7"/>
      <c r="TLH14" s="7"/>
      <c r="TLI14" s="7"/>
      <c r="TLJ14" s="7"/>
      <c r="TLK14" s="7"/>
      <c r="TLL14" s="7"/>
      <c r="TLM14" s="7"/>
      <c r="TLN14" s="7"/>
      <c r="TLO14" s="7"/>
      <c r="TLP14" s="7"/>
      <c r="TLQ14" s="7"/>
      <c r="TLR14" s="7"/>
      <c r="TLS14" s="7"/>
      <c r="TLT14" s="7"/>
      <c r="TLU14" s="7"/>
      <c r="TLV14" s="7"/>
      <c r="TLW14" s="7"/>
      <c r="TLX14" s="7"/>
      <c r="TLY14" s="7"/>
      <c r="TLZ14" s="7"/>
      <c r="TMA14" s="7"/>
      <c r="TMB14" s="7"/>
      <c r="TMC14" s="7"/>
      <c r="TMD14" s="7"/>
      <c r="TME14" s="7"/>
      <c r="TMF14" s="7"/>
      <c r="TMG14" s="7"/>
      <c r="TMH14" s="7"/>
      <c r="TMI14" s="7"/>
      <c r="TMJ14" s="7"/>
      <c r="TMK14" s="7"/>
      <c r="TML14" s="7"/>
      <c r="TMM14" s="7"/>
      <c r="TMN14" s="7"/>
      <c r="TMO14" s="7"/>
      <c r="TMP14" s="7"/>
      <c r="TMQ14" s="7"/>
      <c r="TMR14" s="7"/>
      <c r="TMS14" s="7"/>
      <c r="TMT14" s="7"/>
      <c r="TMU14" s="7"/>
      <c r="TMV14" s="7"/>
      <c r="TMW14" s="7"/>
      <c r="TMX14" s="7"/>
      <c r="TMY14" s="7"/>
      <c r="TMZ14" s="7"/>
      <c r="TNA14" s="7"/>
      <c r="TNB14" s="7"/>
      <c r="TNC14" s="7"/>
      <c r="TND14" s="7"/>
      <c r="TNE14" s="7"/>
      <c r="TNF14" s="7"/>
      <c r="TNG14" s="7"/>
      <c r="TNH14" s="7"/>
      <c r="TNI14" s="7"/>
      <c r="TNJ14" s="7"/>
      <c r="TNK14" s="7"/>
      <c r="TNL14" s="7"/>
      <c r="TNM14" s="7"/>
      <c r="TNN14" s="7"/>
      <c r="TNO14" s="7"/>
      <c r="TNP14" s="7"/>
      <c r="TNQ14" s="7"/>
      <c r="TNR14" s="7"/>
      <c r="TNS14" s="7"/>
      <c r="TNT14" s="7"/>
      <c r="TNU14" s="7"/>
      <c r="TNV14" s="7"/>
      <c r="TNW14" s="7"/>
      <c r="TNX14" s="7"/>
      <c r="TNY14" s="7"/>
      <c r="TNZ14" s="7"/>
      <c r="TOA14" s="7"/>
      <c r="TOB14" s="7"/>
      <c r="TOC14" s="7"/>
      <c r="TOD14" s="7"/>
      <c r="TOE14" s="7"/>
      <c r="TOF14" s="7"/>
      <c r="TOG14" s="7"/>
      <c r="TOH14" s="7"/>
      <c r="TOI14" s="7"/>
      <c r="TOJ14" s="7"/>
      <c r="TOK14" s="7"/>
      <c r="TOL14" s="7"/>
      <c r="TOM14" s="7"/>
      <c r="TON14" s="7"/>
      <c r="TOO14" s="7"/>
      <c r="TOP14" s="7"/>
      <c r="TOQ14" s="7"/>
      <c r="TOR14" s="7"/>
      <c r="TOS14" s="7"/>
      <c r="TOT14" s="7"/>
      <c r="TOU14" s="7"/>
      <c r="TOV14" s="7"/>
      <c r="TOW14" s="7"/>
      <c r="TOX14" s="7"/>
      <c r="TOY14" s="7"/>
      <c r="TOZ14" s="7"/>
      <c r="TPA14" s="7"/>
      <c r="TPB14" s="7"/>
      <c r="TPC14" s="7"/>
      <c r="TPD14" s="7"/>
      <c r="TPE14" s="7"/>
      <c r="TPF14" s="7"/>
      <c r="TPG14" s="7"/>
      <c r="TPH14" s="7"/>
      <c r="TPI14" s="7"/>
      <c r="TPJ14" s="7"/>
      <c r="TPK14" s="7"/>
      <c r="TPL14" s="7"/>
      <c r="TPM14" s="7"/>
      <c r="TPN14" s="7"/>
      <c r="TPO14" s="7"/>
      <c r="TPP14" s="7"/>
      <c r="TPQ14" s="7"/>
      <c r="TPR14" s="7"/>
      <c r="TPS14" s="7"/>
      <c r="TPT14" s="7"/>
      <c r="TPU14" s="7"/>
      <c r="TPV14" s="7"/>
      <c r="TPW14" s="7"/>
      <c r="TPX14" s="7"/>
      <c r="TPY14" s="7"/>
      <c r="TPZ14" s="7"/>
      <c r="TQA14" s="7"/>
      <c r="TQB14" s="7"/>
      <c r="TQC14" s="7"/>
      <c r="TQD14" s="7"/>
      <c r="TQE14" s="7"/>
      <c r="TQF14" s="7"/>
      <c r="TQG14" s="7"/>
      <c r="TQH14" s="7"/>
      <c r="TQI14" s="7"/>
      <c r="TQJ14" s="7"/>
      <c r="TQK14" s="7"/>
      <c r="TQL14" s="7"/>
      <c r="TQM14" s="7"/>
      <c r="TQN14" s="7"/>
      <c r="TQO14" s="7"/>
      <c r="TQP14" s="7"/>
      <c r="TQQ14" s="7"/>
      <c r="TQR14" s="7"/>
      <c r="TQS14" s="7"/>
      <c r="TQT14" s="7"/>
      <c r="TQU14" s="7"/>
      <c r="TQV14" s="7"/>
      <c r="TQW14" s="7"/>
      <c r="TQX14" s="7"/>
      <c r="TQY14" s="7"/>
      <c r="TQZ14" s="7"/>
      <c r="TRA14" s="7"/>
      <c r="TRB14" s="7"/>
      <c r="TRC14" s="7"/>
      <c r="TRD14" s="7"/>
      <c r="TRE14" s="7"/>
      <c r="TRF14" s="7"/>
      <c r="TRG14" s="7"/>
      <c r="TRH14" s="7"/>
      <c r="TRI14" s="7"/>
      <c r="TRJ14" s="7"/>
      <c r="TRK14" s="7"/>
      <c r="TRL14" s="7"/>
      <c r="TRM14" s="7"/>
      <c r="TRN14" s="7"/>
      <c r="TRO14" s="7"/>
      <c r="TRP14" s="7"/>
      <c r="TRQ14" s="7"/>
      <c r="TRR14" s="7"/>
      <c r="TRS14" s="7"/>
      <c r="TRT14" s="7"/>
      <c r="TRU14" s="7"/>
      <c r="TRV14" s="7"/>
      <c r="TRW14" s="7"/>
      <c r="TRX14" s="7"/>
      <c r="TRY14" s="7"/>
      <c r="TRZ14" s="7"/>
      <c r="TSA14" s="7"/>
      <c r="TSB14" s="7"/>
      <c r="TSC14" s="7"/>
      <c r="TSD14" s="7"/>
      <c r="TSE14" s="7"/>
      <c r="TSF14" s="7"/>
      <c r="TSG14" s="7"/>
      <c r="TSH14" s="7"/>
      <c r="TSI14" s="7"/>
      <c r="TSJ14" s="7"/>
      <c r="TSK14" s="7"/>
      <c r="TSL14" s="7"/>
      <c r="TSM14" s="7"/>
      <c r="TSN14" s="7"/>
      <c r="TSO14" s="7"/>
      <c r="TSP14" s="7"/>
      <c r="TSQ14" s="7"/>
      <c r="TSR14" s="7"/>
      <c r="TSS14" s="7"/>
      <c r="TST14" s="7"/>
      <c r="TSU14" s="7"/>
      <c r="TSV14" s="7"/>
      <c r="TSW14" s="7"/>
      <c r="TSX14" s="7"/>
      <c r="TSY14" s="7"/>
      <c r="TSZ14" s="7"/>
      <c r="TTA14" s="7"/>
      <c r="TTB14" s="7"/>
      <c r="TTC14" s="7"/>
      <c r="TTD14" s="7"/>
      <c r="TTE14" s="7"/>
      <c r="TTF14" s="7"/>
      <c r="TTG14" s="7"/>
      <c r="TTH14" s="7"/>
      <c r="TTI14" s="7"/>
      <c r="TTJ14" s="7"/>
      <c r="TTK14" s="7"/>
      <c r="TTL14" s="7"/>
      <c r="TTM14" s="7"/>
      <c r="TTN14" s="7"/>
      <c r="TTO14" s="7"/>
      <c r="TTP14" s="7"/>
      <c r="TTQ14" s="7"/>
      <c r="TTR14" s="7"/>
      <c r="TTS14" s="7"/>
      <c r="TTT14" s="7"/>
      <c r="TTU14" s="7"/>
      <c r="TTV14" s="7"/>
      <c r="TTW14" s="7"/>
      <c r="TTX14" s="7"/>
      <c r="TTY14" s="7"/>
      <c r="TTZ14" s="7"/>
      <c r="TUA14" s="7"/>
      <c r="TUB14" s="7"/>
      <c r="TUC14" s="7"/>
      <c r="TUD14" s="7"/>
      <c r="TUE14" s="7"/>
      <c r="TUF14" s="7"/>
      <c r="TUG14" s="7"/>
      <c r="TUH14" s="7"/>
      <c r="TUI14" s="7"/>
      <c r="TUJ14" s="7"/>
      <c r="TUK14" s="7"/>
      <c r="TUL14" s="7"/>
      <c r="TUM14" s="7"/>
      <c r="TUN14" s="7"/>
      <c r="TUO14" s="7"/>
      <c r="TUP14" s="7"/>
      <c r="TUQ14" s="7"/>
      <c r="TUR14" s="7"/>
      <c r="TUS14" s="7"/>
      <c r="TUT14" s="7"/>
      <c r="TUU14" s="7"/>
      <c r="TUV14" s="7"/>
      <c r="TUW14" s="7"/>
      <c r="TUX14" s="7"/>
      <c r="TUY14" s="7"/>
      <c r="TUZ14" s="7"/>
      <c r="TVA14" s="7"/>
      <c r="TVB14" s="7"/>
      <c r="TVC14" s="7"/>
      <c r="TVD14" s="7"/>
      <c r="TVE14" s="7"/>
      <c r="TVF14" s="7"/>
      <c r="TVG14" s="7"/>
      <c r="TVH14" s="7"/>
      <c r="TVI14" s="7"/>
      <c r="TVJ14" s="7"/>
      <c r="TVK14" s="7"/>
      <c r="TVL14" s="7"/>
      <c r="TVM14" s="7"/>
      <c r="TVN14" s="7"/>
      <c r="TVO14" s="7"/>
      <c r="TVP14" s="7"/>
      <c r="TVQ14" s="7"/>
      <c r="TVR14" s="7"/>
      <c r="TVS14" s="7"/>
      <c r="TVT14" s="7"/>
      <c r="TVU14" s="7"/>
      <c r="TVV14" s="7"/>
      <c r="TVW14" s="7"/>
      <c r="TVX14" s="7"/>
      <c r="TVY14" s="7"/>
      <c r="TVZ14" s="7"/>
      <c r="TWA14" s="7"/>
      <c r="TWB14" s="7"/>
      <c r="TWC14" s="7"/>
      <c r="TWD14" s="7"/>
      <c r="TWE14" s="7"/>
      <c r="TWF14" s="7"/>
      <c r="TWG14" s="7"/>
      <c r="TWH14" s="7"/>
      <c r="TWI14" s="7"/>
      <c r="TWJ14" s="7"/>
      <c r="TWK14" s="7"/>
      <c r="TWL14" s="7"/>
      <c r="TWM14" s="7"/>
      <c r="TWN14" s="7"/>
      <c r="TWO14" s="7"/>
      <c r="TWP14" s="7"/>
      <c r="TWQ14" s="7"/>
      <c r="TWR14" s="7"/>
      <c r="TWS14" s="7"/>
      <c r="TWT14" s="7"/>
      <c r="TWU14" s="7"/>
      <c r="TWV14" s="7"/>
      <c r="TWW14" s="7"/>
      <c r="TWX14" s="7"/>
      <c r="TWY14" s="7"/>
      <c r="TWZ14" s="7"/>
      <c r="TXA14" s="7"/>
      <c r="TXB14" s="7"/>
      <c r="TXC14" s="7"/>
      <c r="TXD14" s="7"/>
      <c r="TXE14" s="7"/>
      <c r="TXF14" s="7"/>
      <c r="TXG14" s="7"/>
      <c r="TXH14" s="7"/>
      <c r="TXI14" s="7"/>
      <c r="TXJ14" s="7"/>
      <c r="TXK14" s="7"/>
      <c r="TXL14" s="7"/>
      <c r="TXM14" s="7"/>
      <c r="TXN14" s="7"/>
      <c r="TXO14" s="7"/>
      <c r="TXP14" s="7"/>
      <c r="TXQ14" s="7"/>
      <c r="TXR14" s="7"/>
      <c r="TXS14" s="7"/>
      <c r="TXT14" s="7"/>
      <c r="TXU14" s="7"/>
      <c r="TXV14" s="7"/>
      <c r="TXW14" s="7"/>
      <c r="TXX14" s="7"/>
      <c r="TXY14" s="7"/>
      <c r="TXZ14" s="7"/>
      <c r="TYA14" s="7"/>
      <c r="TYB14" s="7"/>
      <c r="TYC14" s="7"/>
      <c r="TYD14" s="7"/>
      <c r="TYE14" s="7"/>
      <c r="TYF14" s="7"/>
      <c r="TYG14" s="7"/>
      <c r="TYH14" s="7"/>
      <c r="TYI14" s="7"/>
      <c r="TYJ14" s="7"/>
      <c r="TYK14" s="7"/>
      <c r="TYL14" s="7"/>
      <c r="TYM14" s="7"/>
      <c r="TYN14" s="7"/>
      <c r="TYO14" s="7"/>
      <c r="TYP14" s="7"/>
      <c r="TYQ14" s="7"/>
      <c r="TYR14" s="7"/>
      <c r="TYS14" s="7"/>
      <c r="TYT14" s="7"/>
      <c r="TYU14" s="7"/>
      <c r="TYV14" s="7"/>
      <c r="TYW14" s="7"/>
      <c r="TYX14" s="7"/>
      <c r="TYY14" s="7"/>
      <c r="TYZ14" s="7"/>
      <c r="TZA14" s="7"/>
      <c r="TZB14" s="7"/>
      <c r="TZC14" s="7"/>
      <c r="TZD14" s="7"/>
      <c r="TZE14" s="7"/>
      <c r="TZF14" s="7"/>
      <c r="TZG14" s="7"/>
      <c r="TZH14" s="7"/>
      <c r="TZI14" s="7"/>
      <c r="TZJ14" s="7"/>
      <c r="TZK14" s="7"/>
      <c r="TZL14" s="7"/>
      <c r="TZM14" s="7"/>
      <c r="TZN14" s="7"/>
      <c r="TZO14" s="7"/>
      <c r="TZP14" s="7"/>
      <c r="TZQ14" s="7"/>
      <c r="TZR14" s="7"/>
      <c r="TZS14" s="7"/>
      <c r="TZT14" s="7"/>
      <c r="TZU14" s="7"/>
      <c r="TZV14" s="7"/>
      <c r="TZW14" s="7"/>
      <c r="TZX14" s="7"/>
      <c r="TZY14" s="7"/>
      <c r="TZZ14" s="7"/>
      <c r="UAA14" s="7"/>
      <c r="UAB14" s="7"/>
      <c r="UAC14" s="7"/>
      <c r="UAD14" s="7"/>
      <c r="UAE14" s="7"/>
      <c r="UAF14" s="7"/>
      <c r="UAG14" s="7"/>
      <c r="UAH14" s="7"/>
      <c r="UAI14" s="7"/>
      <c r="UAJ14" s="7"/>
      <c r="UAK14" s="7"/>
      <c r="UAL14" s="7"/>
      <c r="UAM14" s="7"/>
      <c r="UAN14" s="7"/>
      <c r="UAO14" s="7"/>
      <c r="UAP14" s="7"/>
      <c r="UAQ14" s="7"/>
      <c r="UAR14" s="7"/>
      <c r="UAS14" s="7"/>
      <c r="UAT14" s="7"/>
      <c r="UAU14" s="7"/>
      <c r="UAV14" s="7"/>
      <c r="UAW14" s="7"/>
      <c r="UAX14" s="7"/>
      <c r="UAY14" s="7"/>
      <c r="UAZ14" s="7"/>
      <c r="UBA14" s="7"/>
      <c r="UBB14" s="7"/>
      <c r="UBC14" s="7"/>
      <c r="UBD14" s="7"/>
      <c r="UBE14" s="7"/>
      <c r="UBF14" s="7"/>
      <c r="UBG14" s="7"/>
      <c r="UBH14" s="7"/>
      <c r="UBI14" s="7"/>
      <c r="UBJ14" s="7"/>
      <c r="UBK14" s="7"/>
      <c r="UBL14" s="7"/>
      <c r="UBM14" s="7"/>
      <c r="UBN14" s="7"/>
      <c r="UBO14" s="7"/>
      <c r="UBP14" s="7"/>
      <c r="UBQ14" s="7"/>
      <c r="UBR14" s="7"/>
      <c r="UBS14" s="7"/>
      <c r="UBT14" s="7"/>
      <c r="UBU14" s="7"/>
      <c r="UBV14" s="7"/>
      <c r="UBW14" s="7"/>
      <c r="UBX14" s="7"/>
      <c r="UBY14" s="7"/>
      <c r="UBZ14" s="7"/>
      <c r="UCA14" s="7"/>
      <c r="UCB14" s="7"/>
      <c r="UCC14" s="7"/>
      <c r="UCD14" s="7"/>
      <c r="UCE14" s="7"/>
      <c r="UCF14" s="7"/>
      <c r="UCG14" s="7"/>
      <c r="UCH14" s="7"/>
      <c r="UCI14" s="7"/>
      <c r="UCJ14" s="7"/>
      <c r="UCK14" s="7"/>
      <c r="UCL14" s="7"/>
      <c r="UCM14" s="7"/>
      <c r="UCN14" s="7"/>
      <c r="UCO14" s="7"/>
      <c r="UCP14" s="7"/>
      <c r="UCQ14" s="7"/>
      <c r="UCR14" s="7"/>
      <c r="UCS14" s="7"/>
      <c r="UCT14" s="7"/>
      <c r="UCU14" s="7"/>
      <c r="UCV14" s="7"/>
      <c r="UCW14" s="7"/>
      <c r="UCX14" s="7"/>
      <c r="UCY14" s="7"/>
      <c r="UCZ14" s="7"/>
      <c r="UDA14" s="7"/>
      <c r="UDB14" s="7"/>
      <c r="UDC14" s="7"/>
      <c r="UDD14" s="7"/>
      <c r="UDE14" s="7"/>
      <c r="UDF14" s="7"/>
      <c r="UDG14" s="7"/>
      <c r="UDH14" s="7"/>
      <c r="UDI14" s="7"/>
      <c r="UDJ14" s="7"/>
      <c r="UDK14" s="7"/>
      <c r="UDL14" s="7"/>
      <c r="UDM14" s="7"/>
      <c r="UDN14" s="7"/>
      <c r="UDO14" s="7"/>
      <c r="UDP14" s="7"/>
      <c r="UDQ14" s="7"/>
      <c r="UDR14" s="7"/>
      <c r="UDS14" s="7"/>
      <c r="UDT14" s="7"/>
      <c r="UDU14" s="7"/>
      <c r="UDV14" s="7"/>
      <c r="UDW14" s="7"/>
      <c r="UDX14" s="7"/>
      <c r="UDY14" s="7"/>
      <c r="UDZ14" s="7"/>
      <c r="UEA14" s="7"/>
      <c r="UEB14" s="7"/>
      <c r="UEC14" s="7"/>
      <c r="UED14" s="7"/>
      <c r="UEE14" s="7"/>
      <c r="UEF14" s="7"/>
      <c r="UEG14" s="7"/>
      <c r="UEH14" s="7"/>
      <c r="UEI14" s="7"/>
      <c r="UEJ14" s="7"/>
      <c r="UEK14" s="7"/>
      <c r="UEL14" s="7"/>
      <c r="UEM14" s="7"/>
      <c r="UEN14" s="7"/>
      <c r="UEO14" s="7"/>
      <c r="UEP14" s="7"/>
      <c r="UEQ14" s="7"/>
      <c r="UER14" s="7"/>
      <c r="UES14" s="7"/>
      <c r="UET14" s="7"/>
      <c r="UEU14" s="7"/>
      <c r="UEV14" s="7"/>
      <c r="UEW14" s="7"/>
      <c r="UEX14" s="7"/>
      <c r="UEY14" s="7"/>
      <c r="UEZ14" s="7"/>
      <c r="UFA14" s="7"/>
      <c r="UFB14" s="7"/>
      <c r="UFC14" s="7"/>
      <c r="UFD14" s="7"/>
      <c r="UFE14" s="7"/>
      <c r="UFF14" s="7"/>
      <c r="UFG14" s="7"/>
      <c r="UFH14" s="7"/>
      <c r="UFI14" s="7"/>
      <c r="UFJ14" s="7"/>
      <c r="UFK14" s="7"/>
      <c r="UFL14" s="7"/>
      <c r="UFM14" s="7"/>
      <c r="UFN14" s="7"/>
      <c r="UFO14" s="7"/>
      <c r="UFP14" s="7"/>
      <c r="UFQ14" s="7"/>
      <c r="UFR14" s="7"/>
      <c r="UFS14" s="7"/>
      <c r="UFT14" s="7"/>
      <c r="UFU14" s="7"/>
      <c r="UFV14" s="7"/>
      <c r="UFW14" s="7"/>
      <c r="UFX14" s="7"/>
      <c r="UFY14" s="7"/>
      <c r="UFZ14" s="7"/>
      <c r="UGA14" s="7"/>
      <c r="UGB14" s="7"/>
      <c r="UGC14" s="7"/>
      <c r="UGD14" s="7"/>
      <c r="UGE14" s="7"/>
      <c r="UGF14" s="7"/>
      <c r="UGG14" s="7"/>
      <c r="UGH14" s="7"/>
      <c r="UGI14" s="7"/>
      <c r="UGJ14" s="7"/>
      <c r="UGK14" s="7"/>
      <c r="UGL14" s="7"/>
      <c r="UGM14" s="7"/>
      <c r="UGN14" s="7"/>
      <c r="UGO14" s="7"/>
      <c r="UGP14" s="7"/>
      <c r="UGQ14" s="7"/>
      <c r="UGR14" s="7"/>
      <c r="UGS14" s="7"/>
      <c r="UGT14" s="7"/>
      <c r="UGU14" s="7"/>
      <c r="UGV14" s="7"/>
      <c r="UGW14" s="7"/>
      <c r="UGX14" s="7"/>
      <c r="UGY14" s="7"/>
      <c r="UGZ14" s="7"/>
      <c r="UHA14" s="7"/>
      <c r="UHB14" s="7"/>
      <c r="UHC14" s="7"/>
      <c r="UHD14" s="7"/>
      <c r="UHE14" s="7"/>
      <c r="UHF14" s="7"/>
      <c r="UHG14" s="7"/>
      <c r="UHH14" s="7"/>
      <c r="UHI14" s="7"/>
      <c r="UHJ14" s="7"/>
      <c r="UHK14" s="7"/>
      <c r="UHL14" s="7"/>
      <c r="UHM14" s="7"/>
      <c r="UHN14" s="7"/>
      <c r="UHO14" s="7"/>
      <c r="UHP14" s="7"/>
      <c r="UHQ14" s="7"/>
      <c r="UHR14" s="7"/>
      <c r="UHS14" s="7"/>
      <c r="UHT14" s="7"/>
      <c r="UHU14" s="7"/>
      <c r="UHV14" s="7"/>
      <c r="UHW14" s="7"/>
      <c r="UHX14" s="7"/>
      <c r="UHY14" s="7"/>
      <c r="UHZ14" s="7"/>
      <c r="UIA14" s="7"/>
      <c r="UIB14" s="7"/>
      <c r="UIC14" s="7"/>
      <c r="UID14" s="7"/>
      <c r="UIE14" s="7"/>
      <c r="UIF14" s="7"/>
      <c r="UIG14" s="7"/>
      <c r="UIH14" s="7"/>
      <c r="UII14" s="7"/>
      <c r="UIJ14" s="7"/>
      <c r="UIK14" s="7"/>
      <c r="UIL14" s="7"/>
      <c r="UIM14" s="7"/>
      <c r="UIN14" s="7"/>
      <c r="UIO14" s="7"/>
      <c r="UIP14" s="7"/>
      <c r="UIQ14" s="7"/>
      <c r="UIR14" s="7"/>
      <c r="UIS14" s="7"/>
      <c r="UIT14" s="7"/>
      <c r="UIU14" s="7"/>
      <c r="UIV14" s="7"/>
      <c r="UIW14" s="7"/>
      <c r="UIX14" s="7"/>
      <c r="UIY14" s="7"/>
      <c r="UIZ14" s="7"/>
      <c r="UJA14" s="7"/>
      <c r="UJB14" s="7"/>
      <c r="UJC14" s="7"/>
      <c r="UJD14" s="7"/>
      <c r="UJE14" s="7"/>
      <c r="UJF14" s="7"/>
      <c r="UJG14" s="7"/>
      <c r="UJH14" s="7"/>
      <c r="UJI14" s="7"/>
      <c r="UJJ14" s="7"/>
      <c r="UJK14" s="7"/>
      <c r="UJL14" s="7"/>
      <c r="UJM14" s="7"/>
      <c r="UJN14" s="7"/>
      <c r="UJO14" s="7"/>
      <c r="UJP14" s="7"/>
      <c r="UJQ14" s="7"/>
      <c r="UJR14" s="7"/>
      <c r="UJS14" s="7"/>
      <c r="UJT14" s="7"/>
      <c r="UJU14" s="7"/>
      <c r="UJV14" s="7"/>
      <c r="UJW14" s="7"/>
      <c r="UJX14" s="7"/>
      <c r="UJY14" s="7"/>
      <c r="UJZ14" s="7"/>
      <c r="UKA14" s="7"/>
      <c r="UKB14" s="7"/>
      <c r="UKC14" s="7"/>
      <c r="UKD14" s="7"/>
      <c r="UKE14" s="7"/>
      <c r="UKF14" s="7"/>
      <c r="UKG14" s="7"/>
      <c r="UKH14" s="7"/>
      <c r="UKI14" s="7"/>
      <c r="UKJ14" s="7"/>
      <c r="UKK14" s="7"/>
      <c r="UKL14" s="7"/>
      <c r="UKM14" s="7"/>
      <c r="UKN14" s="7"/>
      <c r="UKO14" s="7"/>
      <c r="UKP14" s="7"/>
      <c r="UKQ14" s="7"/>
      <c r="UKR14" s="7"/>
      <c r="UKS14" s="7"/>
      <c r="UKT14" s="7"/>
      <c r="UKU14" s="7"/>
      <c r="UKV14" s="7"/>
      <c r="UKW14" s="7"/>
      <c r="UKX14" s="7"/>
      <c r="UKY14" s="7"/>
      <c r="UKZ14" s="7"/>
      <c r="ULA14" s="7"/>
      <c r="ULB14" s="7"/>
      <c r="ULC14" s="7"/>
      <c r="ULD14" s="7"/>
      <c r="ULE14" s="7"/>
      <c r="ULF14" s="7"/>
      <c r="ULG14" s="7"/>
      <c r="ULH14" s="7"/>
      <c r="ULI14" s="7"/>
      <c r="ULJ14" s="7"/>
      <c r="ULK14" s="7"/>
      <c r="ULL14" s="7"/>
      <c r="ULM14" s="7"/>
      <c r="ULN14" s="7"/>
      <c r="ULO14" s="7"/>
      <c r="ULP14" s="7"/>
      <c r="ULQ14" s="7"/>
      <c r="ULR14" s="7"/>
      <c r="ULS14" s="7"/>
      <c r="ULT14" s="7"/>
      <c r="ULU14" s="7"/>
      <c r="ULV14" s="7"/>
      <c r="ULW14" s="7"/>
      <c r="ULX14" s="7"/>
      <c r="ULY14" s="7"/>
      <c r="ULZ14" s="7"/>
      <c r="UMA14" s="7"/>
      <c r="UMB14" s="7"/>
      <c r="UMC14" s="7"/>
      <c r="UMD14" s="7"/>
      <c r="UME14" s="7"/>
      <c r="UMF14" s="7"/>
      <c r="UMG14" s="7"/>
      <c r="UMH14" s="7"/>
      <c r="UMI14" s="7"/>
      <c r="UMJ14" s="7"/>
      <c r="UMK14" s="7"/>
      <c r="UML14" s="7"/>
      <c r="UMM14" s="7"/>
      <c r="UMN14" s="7"/>
      <c r="UMO14" s="7"/>
      <c r="UMP14" s="7"/>
      <c r="UMQ14" s="7"/>
      <c r="UMR14" s="7"/>
      <c r="UMS14" s="7"/>
      <c r="UMT14" s="7"/>
      <c r="UMU14" s="7"/>
      <c r="UMV14" s="7"/>
      <c r="UMW14" s="7"/>
      <c r="UMX14" s="7"/>
      <c r="UMY14" s="7"/>
      <c r="UMZ14" s="7"/>
      <c r="UNA14" s="7"/>
      <c r="UNB14" s="7"/>
      <c r="UNC14" s="7"/>
      <c r="UND14" s="7"/>
      <c r="UNE14" s="7"/>
      <c r="UNF14" s="7"/>
      <c r="UNG14" s="7"/>
      <c r="UNH14" s="7"/>
      <c r="UNI14" s="7"/>
      <c r="UNJ14" s="7"/>
      <c r="UNK14" s="7"/>
      <c r="UNL14" s="7"/>
      <c r="UNM14" s="7"/>
      <c r="UNN14" s="7"/>
      <c r="UNO14" s="7"/>
      <c r="UNP14" s="7"/>
      <c r="UNQ14" s="7"/>
      <c r="UNR14" s="7"/>
      <c r="UNS14" s="7"/>
      <c r="UNT14" s="7"/>
      <c r="UNU14" s="7"/>
      <c r="UNV14" s="7"/>
      <c r="UNW14" s="7"/>
      <c r="UNX14" s="7"/>
      <c r="UNY14" s="7"/>
      <c r="UNZ14" s="7"/>
      <c r="UOA14" s="7"/>
      <c r="UOB14" s="7"/>
      <c r="UOC14" s="7"/>
      <c r="UOD14" s="7"/>
      <c r="UOE14" s="7"/>
      <c r="UOF14" s="7"/>
      <c r="UOG14" s="7"/>
      <c r="UOH14" s="7"/>
      <c r="UOI14" s="7"/>
      <c r="UOJ14" s="7"/>
      <c r="UOK14" s="7"/>
      <c r="UOL14" s="7"/>
      <c r="UOM14" s="7"/>
      <c r="UON14" s="7"/>
      <c r="UOO14" s="7"/>
      <c r="UOP14" s="7"/>
      <c r="UOQ14" s="7"/>
      <c r="UOR14" s="7"/>
      <c r="UOS14" s="7"/>
      <c r="UOT14" s="7"/>
      <c r="UOU14" s="7"/>
      <c r="UOV14" s="7"/>
      <c r="UOW14" s="7"/>
      <c r="UOX14" s="7"/>
      <c r="UOY14" s="7"/>
      <c r="UOZ14" s="7"/>
      <c r="UPA14" s="7"/>
      <c r="UPB14" s="7"/>
      <c r="UPC14" s="7"/>
      <c r="UPD14" s="7"/>
      <c r="UPE14" s="7"/>
      <c r="UPF14" s="7"/>
      <c r="UPG14" s="7"/>
      <c r="UPH14" s="7"/>
      <c r="UPI14" s="7"/>
      <c r="UPJ14" s="7"/>
      <c r="UPK14" s="7"/>
      <c r="UPL14" s="7"/>
      <c r="UPM14" s="7"/>
      <c r="UPN14" s="7"/>
      <c r="UPO14" s="7"/>
      <c r="UPP14" s="7"/>
      <c r="UPQ14" s="7"/>
      <c r="UPR14" s="7"/>
      <c r="UPS14" s="7"/>
      <c r="UPT14" s="7"/>
      <c r="UPU14" s="7"/>
      <c r="UPV14" s="7"/>
      <c r="UPW14" s="7"/>
      <c r="UPX14" s="7"/>
      <c r="UPY14" s="7"/>
      <c r="UPZ14" s="7"/>
      <c r="UQA14" s="7"/>
      <c r="UQB14" s="7"/>
      <c r="UQC14" s="7"/>
      <c r="UQD14" s="7"/>
      <c r="UQE14" s="7"/>
      <c r="UQF14" s="7"/>
      <c r="UQG14" s="7"/>
      <c r="UQH14" s="7"/>
      <c r="UQI14" s="7"/>
      <c r="UQJ14" s="7"/>
      <c r="UQK14" s="7"/>
      <c r="UQL14" s="7"/>
      <c r="UQM14" s="7"/>
      <c r="UQN14" s="7"/>
      <c r="UQO14" s="7"/>
      <c r="UQP14" s="7"/>
      <c r="UQQ14" s="7"/>
      <c r="UQR14" s="7"/>
      <c r="UQS14" s="7"/>
      <c r="UQT14" s="7"/>
      <c r="UQU14" s="7"/>
      <c r="UQV14" s="7"/>
      <c r="UQW14" s="7"/>
      <c r="UQX14" s="7"/>
      <c r="UQY14" s="7"/>
      <c r="UQZ14" s="7"/>
      <c r="URA14" s="7"/>
      <c r="URB14" s="7"/>
      <c r="URC14" s="7"/>
      <c r="URD14" s="7"/>
      <c r="URE14" s="7"/>
      <c r="URF14" s="7"/>
      <c r="URG14" s="7"/>
      <c r="URH14" s="7"/>
      <c r="URI14" s="7"/>
      <c r="URJ14" s="7"/>
      <c r="URK14" s="7"/>
      <c r="URL14" s="7"/>
      <c r="URM14" s="7"/>
      <c r="URN14" s="7"/>
      <c r="URO14" s="7"/>
      <c r="URP14" s="7"/>
      <c r="URQ14" s="7"/>
      <c r="URR14" s="7"/>
      <c r="URS14" s="7"/>
      <c r="URT14" s="7"/>
      <c r="URU14" s="7"/>
      <c r="URV14" s="7"/>
      <c r="URW14" s="7"/>
      <c r="URX14" s="7"/>
      <c r="URY14" s="7"/>
      <c r="URZ14" s="7"/>
      <c r="USA14" s="7"/>
      <c r="USB14" s="7"/>
      <c r="USC14" s="7"/>
      <c r="USD14" s="7"/>
      <c r="USE14" s="7"/>
      <c r="USF14" s="7"/>
      <c r="USG14" s="7"/>
      <c r="USH14" s="7"/>
      <c r="USI14" s="7"/>
      <c r="USJ14" s="7"/>
      <c r="USK14" s="7"/>
      <c r="USL14" s="7"/>
      <c r="USM14" s="7"/>
      <c r="USN14" s="7"/>
      <c r="USO14" s="7"/>
      <c r="USP14" s="7"/>
      <c r="USQ14" s="7"/>
      <c r="USR14" s="7"/>
      <c r="USS14" s="7"/>
      <c r="UST14" s="7"/>
      <c r="USU14" s="7"/>
      <c r="USV14" s="7"/>
      <c r="USW14" s="7"/>
      <c r="USX14" s="7"/>
      <c r="USY14" s="7"/>
      <c r="USZ14" s="7"/>
      <c r="UTA14" s="7"/>
      <c r="UTB14" s="7"/>
      <c r="UTC14" s="7"/>
      <c r="UTD14" s="7"/>
      <c r="UTE14" s="7"/>
      <c r="UTF14" s="7"/>
      <c r="UTG14" s="7"/>
      <c r="UTH14" s="7"/>
      <c r="UTI14" s="7"/>
      <c r="UTJ14" s="7"/>
      <c r="UTK14" s="7"/>
      <c r="UTL14" s="7"/>
      <c r="UTM14" s="7"/>
      <c r="UTN14" s="7"/>
      <c r="UTO14" s="7"/>
      <c r="UTP14" s="7"/>
      <c r="UTQ14" s="7"/>
      <c r="UTR14" s="7"/>
      <c r="UTS14" s="7"/>
      <c r="UTT14" s="7"/>
      <c r="UTU14" s="7"/>
      <c r="UTV14" s="7"/>
      <c r="UTW14" s="7"/>
      <c r="UTX14" s="7"/>
      <c r="UTY14" s="7"/>
      <c r="UTZ14" s="7"/>
      <c r="UUA14" s="7"/>
      <c r="UUB14" s="7"/>
      <c r="UUC14" s="7"/>
      <c r="UUD14" s="7"/>
      <c r="UUE14" s="7"/>
      <c r="UUF14" s="7"/>
      <c r="UUG14" s="7"/>
      <c r="UUH14" s="7"/>
      <c r="UUI14" s="7"/>
      <c r="UUJ14" s="7"/>
      <c r="UUK14" s="7"/>
      <c r="UUL14" s="7"/>
      <c r="UUM14" s="7"/>
      <c r="UUN14" s="7"/>
      <c r="UUO14" s="7"/>
      <c r="UUP14" s="7"/>
      <c r="UUQ14" s="7"/>
      <c r="UUR14" s="7"/>
      <c r="UUS14" s="7"/>
      <c r="UUT14" s="7"/>
      <c r="UUU14" s="7"/>
      <c r="UUV14" s="7"/>
      <c r="UUW14" s="7"/>
      <c r="UUX14" s="7"/>
      <c r="UUY14" s="7"/>
      <c r="UUZ14" s="7"/>
      <c r="UVA14" s="7"/>
      <c r="UVB14" s="7"/>
      <c r="UVC14" s="7"/>
      <c r="UVD14" s="7"/>
      <c r="UVE14" s="7"/>
      <c r="UVF14" s="7"/>
      <c r="UVG14" s="7"/>
      <c r="UVH14" s="7"/>
      <c r="UVI14" s="7"/>
      <c r="UVJ14" s="7"/>
      <c r="UVK14" s="7"/>
      <c r="UVL14" s="7"/>
      <c r="UVM14" s="7"/>
      <c r="UVN14" s="7"/>
      <c r="UVO14" s="7"/>
      <c r="UVP14" s="7"/>
      <c r="UVQ14" s="7"/>
      <c r="UVR14" s="7"/>
      <c r="UVS14" s="7"/>
      <c r="UVT14" s="7"/>
      <c r="UVU14" s="7"/>
      <c r="UVV14" s="7"/>
      <c r="UVW14" s="7"/>
      <c r="UVX14" s="7"/>
      <c r="UVY14" s="7"/>
      <c r="UVZ14" s="7"/>
      <c r="UWA14" s="7"/>
      <c r="UWB14" s="7"/>
      <c r="UWC14" s="7"/>
      <c r="UWD14" s="7"/>
      <c r="UWE14" s="7"/>
      <c r="UWF14" s="7"/>
      <c r="UWG14" s="7"/>
      <c r="UWH14" s="7"/>
      <c r="UWI14" s="7"/>
      <c r="UWJ14" s="7"/>
      <c r="UWK14" s="7"/>
      <c r="UWL14" s="7"/>
      <c r="UWM14" s="7"/>
      <c r="UWN14" s="7"/>
      <c r="UWO14" s="7"/>
      <c r="UWP14" s="7"/>
      <c r="UWQ14" s="7"/>
      <c r="UWR14" s="7"/>
      <c r="UWS14" s="7"/>
      <c r="UWT14" s="7"/>
      <c r="UWU14" s="7"/>
      <c r="UWV14" s="7"/>
      <c r="UWW14" s="7"/>
      <c r="UWX14" s="7"/>
      <c r="UWY14" s="7"/>
      <c r="UWZ14" s="7"/>
      <c r="UXA14" s="7"/>
      <c r="UXB14" s="7"/>
      <c r="UXC14" s="7"/>
      <c r="UXD14" s="7"/>
      <c r="UXE14" s="7"/>
      <c r="UXF14" s="7"/>
      <c r="UXG14" s="7"/>
      <c r="UXH14" s="7"/>
      <c r="UXI14" s="7"/>
      <c r="UXJ14" s="7"/>
      <c r="UXK14" s="7"/>
      <c r="UXL14" s="7"/>
      <c r="UXM14" s="7"/>
      <c r="UXN14" s="7"/>
      <c r="UXO14" s="7"/>
      <c r="UXP14" s="7"/>
      <c r="UXQ14" s="7"/>
      <c r="UXR14" s="7"/>
      <c r="UXS14" s="7"/>
      <c r="UXT14" s="7"/>
      <c r="UXU14" s="7"/>
      <c r="UXV14" s="7"/>
      <c r="UXW14" s="7"/>
      <c r="UXX14" s="7"/>
      <c r="UXY14" s="7"/>
      <c r="UXZ14" s="7"/>
      <c r="UYA14" s="7"/>
      <c r="UYB14" s="7"/>
      <c r="UYC14" s="7"/>
      <c r="UYD14" s="7"/>
      <c r="UYE14" s="7"/>
      <c r="UYF14" s="7"/>
      <c r="UYG14" s="7"/>
      <c r="UYH14" s="7"/>
      <c r="UYI14" s="7"/>
      <c r="UYJ14" s="7"/>
      <c r="UYK14" s="7"/>
      <c r="UYL14" s="7"/>
      <c r="UYM14" s="7"/>
      <c r="UYN14" s="7"/>
      <c r="UYO14" s="7"/>
      <c r="UYP14" s="7"/>
      <c r="UYQ14" s="7"/>
      <c r="UYR14" s="7"/>
      <c r="UYS14" s="7"/>
      <c r="UYT14" s="7"/>
      <c r="UYU14" s="7"/>
      <c r="UYV14" s="7"/>
      <c r="UYW14" s="7"/>
      <c r="UYX14" s="7"/>
      <c r="UYY14" s="7"/>
      <c r="UYZ14" s="7"/>
      <c r="UZA14" s="7"/>
      <c r="UZB14" s="7"/>
      <c r="UZC14" s="7"/>
      <c r="UZD14" s="7"/>
      <c r="UZE14" s="7"/>
      <c r="UZF14" s="7"/>
      <c r="UZG14" s="7"/>
      <c r="UZH14" s="7"/>
      <c r="UZI14" s="7"/>
      <c r="UZJ14" s="7"/>
      <c r="UZK14" s="7"/>
      <c r="UZL14" s="7"/>
      <c r="UZM14" s="7"/>
      <c r="UZN14" s="7"/>
      <c r="UZO14" s="7"/>
      <c r="UZP14" s="7"/>
      <c r="UZQ14" s="7"/>
      <c r="UZR14" s="7"/>
      <c r="UZS14" s="7"/>
      <c r="UZT14" s="7"/>
      <c r="UZU14" s="7"/>
      <c r="UZV14" s="7"/>
      <c r="UZW14" s="7"/>
      <c r="UZX14" s="7"/>
      <c r="UZY14" s="7"/>
      <c r="UZZ14" s="7"/>
      <c r="VAA14" s="7"/>
      <c r="VAB14" s="7"/>
      <c r="VAC14" s="7"/>
      <c r="VAD14" s="7"/>
      <c r="VAE14" s="7"/>
      <c r="VAF14" s="7"/>
      <c r="VAG14" s="7"/>
      <c r="VAH14" s="7"/>
      <c r="VAI14" s="7"/>
      <c r="VAJ14" s="7"/>
      <c r="VAK14" s="7"/>
      <c r="VAL14" s="7"/>
      <c r="VAM14" s="7"/>
      <c r="VAN14" s="7"/>
      <c r="VAO14" s="7"/>
      <c r="VAP14" s="7"/>
      <c r="VAQ14" s="7"/>
      <c r="VAR14" s="7"/>
      <c r="VAS14" s="7"/>
      <c r="VAT14" s="7"/>
      <c r="VAU14" s="7"/>
      <c r="VAV14" s="7"/>
      <c r="VAW14" s="7"/>
      <c r="VAX14" s="7"/>
      <c r="VAY14" s="7"/>
      <c r="VAZ14" s="7"/>
      <c r="VBA14" s="7"/>
      <c r="VBB14" s="7"/>
      <c r="VBC14" s="7"/>
      <c r="VBD14" s="7"/>
      <c r="VBE14" s="7"/>
      <c r="VBF14" s="7"/>
      <c r="VBG14" s="7"/>
      <c r="VBH14" s="7"/>
      <c r="VBI14" s="7"/>
      <c r="VBJ14" s="7"/>
      <c r="VBK14" s="7"/>
      <c r="VBL14" s="7"/>
      <c r="VBM14" s="7"/>
      <c r="VBN14" s="7"/>
      <c r="VBO14" s="7"/>
      <c r="VBP14" s="7"/>
      <c r="VBQ14" s="7"/>
      <c r="VBR14" s="7"/>
      <c r="VBS14" s="7"/>
      <c r="VBT14" s="7"/>
      <c r="VBU14" s="7"/>
      <c r="VBV14" s="7"/>
      <c r="VBW14" s="7"/>
      <c r="VBX14" s="7"/>
      <c r="VBY14" s="7"/>
      <c r="VBZ14" s="7"/>
      <c r="VCA14" s="7"/>
      <c r="VCB14" s="7"/>
      <c r="VCC14" s="7"/>
      <c r="VCD14" s="7"/>
      <c r="VCE14" s="7"/>
      <c r="VCF14" s="7"/>
      <c r="VCG14" s="7"/>
      <c r="VCH14" s="7"/>
      <c r="VCI14" s="7"/>
      <c r="VCJ14" s="7"/>
      <c r="VCK14" s="7"/>
      <c r="VCL14" s="7"/>
      <c r="VCM14" s="7"/>
      <c r="VCN14" s="7"/>
      <c r="VCO14" s="7"/>
      <c r="VCP14" s="7"/>
      <c r="VCQ14" s="7"/>
      <c r="VCR14" s="7"/>
      <c r="VCS14" s="7"/>
      <c r="VCT14" s="7"/>
      <c r="VCU14" s="7"/>
      <c r="VCV14" s="7"/>
      <c r="VCW14" s="7"/>
      <c r="VCX14" s="7"/>
      <c r="VCY14" s="7"/>
      <c r="VCZ14" s="7"/>
      <c r="VDA14" s="7"/>
      <c r="VDB14" s="7"/>
      <c r="VDC14" s="7"/>
      <c r="VDD14" s="7"/>
      <c r="VDE14" s="7"/>
      <c r="VDF14" s="7"/>
      <c r="VDG14" s="7"/>
      <c r="VDH14" s="7"/>
      <c r="VDI14" s="7"/>
      <c r="VDJ14" s="7"/>
      <c r="VDK14" s="7"/>
      <c r="VDL14" s="7"/>
      <c r="VDM14" s="7"/>
      <c r="VDN14" s="7"/>
      <c r="VDO14" s="7"/>
      <c r="VDP14" s="7"/>
      <c r="VDQ14" s="7"/>
      <c r="VDR14" s="7"/>
      <c r="VDS14" s="7"/>
      <c r="VDT14" s="7"/>
      <c r="VDU14" s="7"/>
      <c r="VDV14" s="7"/>
      <c r="VDW14" s="7"/>
      <c r="VDX14" s="7"/>
      <c r="VDY14" s="7"/>
      <c r="VDZ14" s="7"/>
      <c r="VEA14" s="7"/>
      <c r="VEB14" s="7"/>
      <c r="VEC14" s="7"/>
      <c r="VED14" s="7"/>
      <c r="VEE14" s="7"/>
      <c r="VEF14" s="7"/>
      <c r="VEG14" s="7"/>
      <c r="VEH14" s="7"/>
      <c r="VEI14" s="7"/>
      <c r="VEJ14" s="7"/>
      <c r="VEK14" s="7"/>
      <c r="VEL14" s="7"/>
      <c r="VEM14" s="7"/>
      <c r="VEN14" s="7"/>
      <c r="VEO14" s="7"/>
      <c r="VEP14" s="7"/>
      <c r="VEQ14" s="7"/>
      <c r="VER14" s="7"/>
      <c r="VES14" s="7"/>
      <c r="VET14" s="7"/>
      <c r="VEU14" s="7"/>
      <c r="VEV14" s="7"/>
      <c r="VEW14" s="7"/>
      <c r="VEX14" s="7"/>
      <c r="VEY14" s="7"/>
      <c r="VEZ14" s="7"/>
      <c r="VFA14" s="7"/>
      <c r="VFB14" s="7"/>
      <c r="VFC14" s="7"/>
      <c r="VFD14" s="7"/>
      <c r="VFE14" s="7"/>
      <c r="VFF14" s="7"/>
      <c r="VFG14" s="7"/>
      <c r="VFH14" s="7"/>
      <c r="VFI14" s="7"/>
      <c r="VFJ14" s="7"/>
      <c r="VFK14" s="7"/>
      <c r="VFL14" s="7"/>
      <c r="VFM14" s="7"/>
      <c r="VFN14" s="7"/>
      <c r="VFO14" s="7"/>
      <c r="VFP14" s="7"/>
      <c r="VFQ14" s="7"/>
      <c r="VFR14" s="7"/>
      <c r="VFS14" s="7"/>
      <c r="VFT14" s="7"/>
      <c r="VFU14" s="7"/>
      <c r="VFV14" s="7"/>
      <c r="VFW14" s="7"/>
      <c r="VFX14" s="7"/>
      <c r="VFY14" s="7"/>
      <c r="VFZ14" s="7"/>
      <c r="VGA14" s="7"/>
      <c r="VGB14" s="7"/>
      <c r="VGC14" s="7"/>
      <c r="VGD14" s="7"/>
      <c r="VGE14" s="7"/>
      <c r="VGF14" s="7"/>
      <c r="VGG14" s="7"/>
      <c r="VGH14" s="7"/>
      <c r="VGI14" s="7"/>
      <c r="VGJ14" s="7"/>
      <c r="VGK14" s="7"/>
      <c r="VGL14" s="7"/>
      <c r="VGM14" s="7"/>
      <c r="VGN14" s="7"/>
      <c r="VGO14" s="7"/>
      <c r="VGP14" s="7"/>
      <c r="VGQ14" s="7"/>
      <c r="VGR14" s="7"/>
      <c r="VGS14" s="7"/>
      <c r="VGT14" s="7"/>
      <c r="VGU14" s="7"/>
      <c r="VGV14" s="7"/>
      <c r="VGW14" s="7"/>
      <c r="VGX14" s="7"/>
      <c r="VGY14" s="7"/>
      <c r="VGZ14" s="7"/>
      <c r="VHA14" s="7"/>
      <c r="VHB14" s="7"/>
      <c r="VHC14" s="7"/>
      <c r="VHD14" s="7"/>
      <c r="VHE14" s="7"/>
      <c r="VHF14" s="7"/>
      <c r="VHG14" s="7"/>
      <c r="VHH14" s="7"/>
      <c r="VHI14" s="7"/>
      <c r="VHJ14" s="7"/>
      <c r="VHK14" s="7"/>
      <c r="VHL14" s="7"/>
      <c r="VHM14" s="7"/>
      <c r="VHN14" s="7"/>
      <c r="VHO14" s="7"/>
      <c r="VHP14" s="7"/>
      <c r="VHQ14" s="7"/>
      <c r="VHR14" s="7"/>
      <c r="VHS14" s="7"/>
      <c r="VHT14" s="7"/>
      <c r="VHU14" s="7"/>
      <c r="VHV14" s="7"/>
      <c r="VHW14" s="7"/>
      <c r="VHX14" s="7"/>
      <c r="VHY14" s="7"/>
      <c r="VHZ14" s="7"/>
      <c r="VIA14" s="7"/>
      <c r="VIB14" s="7"/>
      <c r="VIC14" s="7"/>
      <c r="VID14" s="7"/>
      <c r="VIE14" s="7"/>
      <c r="VIF14" s="7"/>
      <c r="VIG14" s="7"/>
      <c r="VIH14" s="7"/>
      <c r="VII14" s="7"/>
      <c r="VIJ14" s="7"/>
      <c r="VIK14" s="7"/>
      <c r="VIL14" s="7"/>
      <c r="VIM14" s="7"/>
      <c r="VIN14" s="7"/>
      <c r="VIO14" s="7"/>
      <c r="VIP14" s="7"/>
      <c r="VIQ14" s="7"/>
      <c r="VIR14" s="7"/>
      <c r="VIS14" s="7"/>
      <c r="VIT14" s="7"/>
      <c r="VIU14" s="7"/>
      <c r="VIV14" s="7"/>
      <c r="VIW14" s="7"/>
      <c r="VIX14" s="7"/>
      <c r="VIY14" s="7"/>
      <c r="VIZ14" s="7"/>
      <c r="VJA14" s="7"/>
      <c r="VJB14" s="7"/>
      <c r="VJC14" s="7"/>
      <c r="VJD14" s="7"/>
      <c r="VJE14" s="7"/>
      <c r="VJF14" s="7"/>
      <c r="VJG14" s="7"/>
      <c r="VJH14" s="7"/>
      <c r="VJI14" s="7"/>
      <c r="VJJ14" s="7"/>
      <c r="VJK14" s="7"/>
      <c r="VJL14" s="7"/>
      <c r="VJM14" s="7"/>
      <c r="VJN14" s="7"/>
      <c r="VJO14" s="7"/>
      <c r="VJP14" s="7"/>
      <c r="VJQ14" s="7"/>
      <c r="VJR14" s="7"/>
      <c r="VJS14" s="7"/>
      <c r="VJT14" s="7"/>
      <c r="VJU14" s="7"/>
      <c r="VJV14" s="7"/>
      <c r="VJW14" s="7"/>
      <c r="VJX14" s="7"/>
      <c r="VJY14" s="7"/>
      <c r="VJZ14" s="7"/>
      <c r="VKA14" s="7"/>
      <c r="VKB14" s="7"/>
      <c r="VKC14" s="7"/>
      <c r="VKD14" s="7"/>
      <c r="VKE14" s="7"/>
      <c r="VKF14" s="7"/>
      <c r="VKG14" s="7"/>
      <c r="VKH14" s="7"/>
      <c r="VKI14" s="7"/>
      <c r="VKJ14" s="7"/>
      <c r="VKK14" s="7"/>
      <c r="VKL14" s="7"/>
      <c r="VKM14" s="7"/>
      <c r="VKN14" s="7"/>
      <c r="VKO14" s="7"/>
      <c r="VKP14" s="7"/>
      <c r="VKQ14" s="7"/>
      <c r="VKR14" s="7"/>
      <c r="VKS14" s="7"/>
      <c r="VKT14" s="7"/>
      <c r="VKU14" s="7"/>
      <c r="VKV14" s="7"/>
      <c r="VKW14" s="7"/>
      <c r="VKX14" s="7"/>
      <c r="VKY14" s="7"/>
      <c r="VKZ14" s="7"/>
      <c r="VLA14" s="7"/>
      <c r="VLB14" s="7"/>
      <c r="VLC14" s="7"/>
      <c r="VLD14" s="7"/>
      <c r="VLE14" s="7"/>
      <c r="VLF14" s="7"/>
      <c r="VLG14" s="7"/>
      <c r="VLH14" s="7"/>
      <c r="VLI14" s="7"/>
      <c r="VLJ14" s="7"/>
      <c r="VLK14" s="7"/>
      <c r="VLL14" s="7"/>
      <c r="VLM14" s="7"/>
      <c r="VLN14" s="7"/>
      <c r="VLO14" s="7"/>
      <c r="VLP14" s="7"/>
      <c r="VLQ14" s="7"/>
      <c r="VLR14" s="7"/>
      <c r="VLS14" s="7"/>
      <c r="VLT14" s="7"/>
      <c r="VLU14" s="7"/>
      <c r="VLV14" s="7"/>
      <c r="VLW14" s="7"/>
      <c r="VLX14" s="7"/>
      <c r="VLY14" s="7"/>
      <c r="VLZ14" s="7"/>
      <c r="VMA14" s="7"/>
      <c r="VMB14" s="7"/>
      <c r="VMC14" s="7"/>
      <c r="VMD14" s="7"/>
      <c r="VME14" s="7"/>
      <c r="VMF14" s="7"/>
      <c r="VMG14" s="7"/>
      <c r="VMH14" s="7"/>
      <c r="VMI14" s="7"/>
      <c r="VMJ14" s="7"/>
      <c r="VMK14" s="7"/>
      <c r="VML14" s="7"/>
      <c r="VMM14" s="7"/>
      <c r="VMN14" s="7"/>
      <c r="VMO14" s="7"/>
      <c r="VMP14" s="7"/>
      <c r="VMQ14" s="7"/>
      <c r="VMR14" s="7"/>
      <c r="VMS14" s="7"/>
      <c r="VMT14" s="7"/>
      <c r="VMU14" s="7"/>
      <c r="VMV14" s="7"/>
      <c r="VMW14" s="7"/>
      <c r="VMX14" s="7"/>
      <c r="VMY14" s="7"/>
      <c r="VMZ14" s="7"/>
      <c r="VNA14" s="7"/>
      <c r="VNB14" s="7"/>
      <c r="VNC14" s="7"/>
      <c r="VND14" s="7"/>
      <c r="VNE14" s="7"/>
      <c r="VNF14" s="7"/>
      <c r="VNG14" s="7"/>
      <c r="VNH14" s="7"/>
      <c r="VNI14" s="7"/>
      <c r="VNJ14" s="7"/>
      <c r="VNK14" s="7"/>
      <c r="VNL14" s="7"/>
      <c r="VNM14" s="7"/>
      <c r="VNN14" s="7"/>
      <c r="VNO14" s="7"/>
      <c r="VNP14" s="7"/>
      <c r="VNQ14" s="7"/>
      <c r="VNR14" s="7"/>
      <c r="VNS14" s="7"/>
      <c r="VNT14" s="7"/>
      <c r="VNU14" s="7"/>
      <c r="VNV14" s="7"/>
      <c r="VNW14" s="7"/>
      <c r="VNX14" s="7"/>
      <c r="VNY14" s="7"/>
      <c r="VNZ14" s="7"/>
      <c r="VOA14" s="7"/>
      <c r="VOB14" s="7"/>
      <c r="VOC14" s="7"/>
      <c r="VOD14" s="7"/>
      <c r="VOE14" s="7"/>
      <c r="VOF14" s="7"/>
      <c r="VOG14" s="7"/>
      <c r="VOH14" s="7"/>
      <c r="VOI14" s="7"/>
      <c r="VOJ14" s="7"/>
      <c r="VOK14" s="7"/>
      <c r="VOL14" s="7"/>
      <c r="VOM14" s="7"/>
      <c r="VON14" s="7"/>
      <c r="VOO14" s="7"/>
      <c r="VOP14" s="7"/>
      <c r="VOQ14" s="7"/>
      <c r="VOR14" s="7"/>
      <c r="VOS14" s="7"/>
      <c r="VOT14" s="7"/>
      <c r="VOU14" s="7"/>
      <c r="VOV14" s="7"/>
      <c r="VOW14" s="7"/>
      <c r="VOX14" s="7"/>
      <c r="VOY14" s="7"/>
      <c r="VOZ14" s="7"/>
      <c r="VPA14" s="7"/>
      <c r="VPB14" s="7"/>
      <c r="VPC14" s="7"/>
      <c r="VPD14" s="7"/>
      <c r="VPE14" s="7"/>
      <c r="VPF14" s="7"/>
      <c r="VPG14" s="7"/>
      <c r="VPH14" s="7"/>
      <c r="VPI14" s="7"/>
      <c r="VPJ14" s="7"/>
      <c r="VPK14" s="7"/>
      <c r="VPL14" s="7"/>
      <c r="VPM14" s="7"/>
      <c r="VPN14" s="7"/>
      <c r="VPO14" s="7"/>
      <c r="VPP14" s="7"/>
      <c r="VPQ14" s="7"/>
      <c r="VPR14" s="7"/>
      <c r="VPS14" s="7"/>
      <c r="VPT14" s="7"/>
      <c r="VPU14" s="7"/>
      <c r="VPV14" s="7"/>
      <c r="VPW14" s="7"/>
      <c r="VPX14" s="7"/>
      <c r="VPY14" s="7"/>
      <c r="VPZ14" s="7"/>
      <c r="VQA14" s="7"/>
      <c r="VQB14" s="7"/>
      <c r="VQC14" s="7"/>
      <c r="VQD14" s="7"/>
      <c r="VQE14" s="7"/>
      <c r="VQF14" s="7"/>
      <c r="VQG14" s="7"/>
      <c r="VQH14" s="7"/>
      <c r="VQI14" s="7"/>
      <c r="VQJ14" s="7"/>
      <c r="VQK14" s="7"/>
      <c r="VQL14" s="7"/>
      <c r="VQM14" s="7"/>
      <c r="VQN14" s="7"/>
      <c r="VQO14" s="7"/>
      <c r="VQP14" s="7"/>
      <c r="VQQ14" s="7"/>
      <c r="VQR14" s="7"/>
      <c r="VQS14" s="7"/>
      <c r="VQT14" s="7"/>
      <c r="VQU14" s="7"/>
      <c r="VQV14" s="7"/>
      <c r="VQW14" s="7"/>
      <c r="VQX14" s="7"/>
      <c r="VQY14" s="7"/>
      <c r="VQZ14" s="7"/>
      <c r="VRA14" s="7"/>
      <c r="VRB14" s="7"/>
      <c r="VRC14" s="7"/>
      <c r="VRD14" s="7"/>
      <c r="VRE14" s="7"/>
      <c r="VRF14" s="7"/>
      <c r="VRG14" s="7"/>
      <c r="VRH14" s="7"/>
      <c r="VRI14" s="7"/>
      <c r="VRJ14" s="7"/>
      <c r="VRK14" s="7"/>
      <c r="VRL14" s="7"/>
      <c r="VRM14" s="7"/>
      <c r="VRN14" s="7"/>
      <c r="VRO14" s="7"/>
      <c r="VRP14" s="7"/>
      <c r="VRQ14" s="7"/>
      <c r="VRR14" s="7"/>
      <c r="VRS14" s="7"/>
      <c r="VRT14" s="7"/>
      <c r="VRU14" s="7"/>
      <c r="VRV14" s="7"/>
      <c r="VRW14" s="7"/>
      <c r="VRX14" s="7"/>
      <c r="VRY14" s="7"/>
      <c r="VRZ14" s="7"/>
      <c r="VSA14" s="7"/>
      <c r="VSB14" s="7"/>
      <c r="VSC14" s="7"/>
      <c r="VSD14" s="7"/>
      <c r="VSE14" s="7"/>
      <c r="VSF14" s="7"/>
      <c r="VSG14" s="7"/>
      <c r="VSH14" s="7"/>
      <c r="VSI14" s="7"/>
      <c r="VSJ14" s="7"/>
      <c r="VSK14" s="7"/>
      <c r="VSL14" s="7"/>
      <c r="VSM14" s="7"/>
      <c r="VSN14" s="7"/>
      <c r="VSO14" s="7"/>
      <c r="VSP14" s="7"/>
      <c r="VSQ14" s="7"/>
      <c r="VSR14" s="7"/>
      <c r="VSS14" s="7"/>
      <c r="VST14" s="7"/>
      <c r="VSU14" s="7"/>
      <c r="VSV14" s="7"/>
      <c r="VSW14" s="7"/>
      <c r="VSX14" s="7"/>
      <c r="VSY14" s="7"/>
      <c r="VSZ14" s="7"/>
      <c r="VTA14" s="7"/>
      <c r="VTB14" s="7"/>
      <c r="VTC14" s="7"/>
      <c r="VTD14" s="7"/>
      <c r="VTE14" s="7"/>
      <c r="VTF14" s="7"/>
      <c r="VTG14" s="7"/>
      <c r="VTH14" s="7"/>
      <c r="VTI14" s="7"/>
      <c r="VTJ14" s="7"/>
      <c r="VTK14" s="7"/>
      <c r="VTL14" s="7"/>
      <c r="VTM14" s="7"/>
      <c r="VTN14" s="7"/>
      <c r="VTO14" s="7"/>
      <c r="VTP14" s="7"/>
      <c r="VTQ14" s="7"/>
      <c r="VTR14" s="7"/>
      <c r="VTS14" s="7"/>
      <c r="VTT14" s="7"/>
      <c r="VTU14" s="7"/>
      <c r="VTV14" s="7"/>
      <c r="VTW14" s="7"/>
      <c r="VTX14" s="7"/>
      <c r="VTY14" s="7"/>
      <c r="VTZ14" s="7"/>
      <c r="VUA14" s="7"/>
      <c r="VUB14" s="7"/>
      <c r="VUC14" s="7"/>
      <c r="VUD14" s="7"/>
      <c r="VUE14" s="7"/>
      <c r="VUF14" s="7"/>
      <c r="VUG14" s="7"/>
      <c r="VUH14" s="7"/>
      <c r="VUI14" s="7"/>
      <c r="VUJ14" s="7"/>
      <c r="VUK14" s="7"/>
      <c r="VUL14" s="7"/>
      <c r="VUM14" s="7"/>
      <c r="VUN14" s="7"/>
      <c r="VUO14" s="7"/>
      <c r="VUP14" s="7"/>
      <c r="VUQ14" s="7"/>
      <c r="VUR14" s="7"/>
      <c r="VUS14" s="7"/>
      <c r="VUT14" s="7"/>
      <c r="VUU14" s="7"/>
      <c r="VUV14" s="7"/>
      <c r="VUW14" s="7"/>
      <c r="VUX14" s="7"/>
      <c r="VUY14" s="7"/>
      <c r="VUZ14" s="7"/>
      <c r="VVA14" s="7"/>
      <c r="VVB14" s="7"/>
      <c r="VVC14" s="7"/>
      <c r="VVD14" s="7"/>
      <c r="VVE14" s="7"/>
      <c r="VVF14" s="7"/>
      <c r="VVG14" s="7"/>
      <c r="VVH14" s="7"/>
      <c r="VVI14" s="7"/>
      <c r="VVJ14" s="7"/>
      <c r="VVK14" s="7"/>
      <c r="VVL14" s="7"/>
      <c r="VVM14" s="7"/>
      <c r="VVN14" s="7"/>
      <c r="VVO14" s="7"/>
      <c r="VVP14" s="7"/>
      <c r="VVQ14" s="7"/>
      <c r="VVR14" s="7"/>
      <c r="VVS14" s="7"/>
      <c r="VVT14" s="7"/>
      <c r="VVU14" s="7"/>
      <c r="VVV14" s="7"/>
      <c r="VVW14" s="7"/>
      <c r="VVX14" s="7"/>
      <c r="VVY14" s="7"/>
      <c r="VVZ14" s="7"/>
      <c r="VWA14" s="7"/>
      <c r="VWB14" s="7"/>
      <c r="VWC14" s="7"/>
      <c r="VWD14" s="7"/>
      <c r="VWE14" s="7"/>
      <c r="VWF14" s="7"/>
      <c r="VWG14" s="7"/>
      <c r="VWH14" s="7"/>
      <c r="VWI14" s="7"/>
      <c r="VWJ14" s="7"/>
      <c r="VWK14" s="7"/>
      <c r="VWL14" s="7"/>
      <c r="VWM14" s="7"/>
      <c r="VWN14" s="7"/>
      <c r="VWO14" s="7"/>
      <c r="VWP14" s="7"/>
      <c r="VWQ14" s="7"/>
      <c r="VWR14" s="7"/>
      <c r="VWS14" s="7"/>
      <c r="VWT14" s="7"/>
      <c r="VWU14" s="7"/>
      <c r="VWV14" s="7"/>
      <c r="VWW14" s="7"/>
      <c r="VWX14" s="7"/>
      <c r="VWY14" s="7"/>
      <c r="VWZ14" s="7"/>
      <c r="VXA14" s="7"/>
      <c r="VXB14" s="7"/>
      <c r="VXC14" s="7"/>
      <c r="VXD14" s="7"/>
      <c r="VXE14" s="7"/>
      <c r="VXF14" s="7"/>
      <c r="VXG14" s="7"/>
      <c r="VXH14" s="7"/>
      <c r="VXI14" s="7"/>
      <c r="VXJ14" s="7"/>
      <c r="VXK14" s="7"/>
      <c r="VXL14" s="7"/>
      <c r="VXM14" s="7"/>
      <c r="VXN14" s="7"/>
      <c r="VXO14" s="7"/>
      <c r="VXP14" s="7"/>
      <c r="VXQ14" s="7"/>
      <c r="VXR14" s="7"/>
      <c r="VXS14" s="7"/>
      <c r="VXT14" s="7"/>
      <c r="VXU14" s="7"/>
      <c r="VXV14" s="7"/>
      <c r="VXW14" s="7"/>
      <c r="VXX14" s="7"/>
      <c r="VXY14" s="7"/>
      <c r="VXZ14" s="7"/>
      <c r="VYA14" s="7"/>
      <c r="VYB14" s="7"/>
      <c r="VYC14" s="7"/>
      <c r="VYD14" s="7"/>
      <c r="VYE14" s="7"/>
      <c r="VYF14" s="7"/>
      <c r="VYG14" s="7"/>
      <c r="VYH14" s="7"/>
      <c r="VYI14" s="7"/>
      <c r="VYJ14" s="7"/>
      <c r="VYK14" s="7"/>
      <c r="VYL14" s="7"/>
      <c r="VYM14" s="7"/>
      <c r="VYN14" s="7"/>
      <c r="VYO14" s="7"/>
      <c r="VYP14" s="7"/>
      <c r="VYQ14" s="7"/>
      <c r="VYR14" s="7"/>
      <c r="VYS14" s="7"/>
      <c r="VYT14" s="7"/>
      <c r="VYU14" s="7"/>
      <c r="VYV14" s="7"/>
      <c r="VYW14" s="7"/>
      <c r="VYX14" s="7"/>
      <c r="VYY14" s="7"/>
      <c r="VYZ14" s="7"/>
      <c r="VZA14" s="7"/>
      <c r="VZB14" s="7"/>
      <c r="VZC14" s="7"/>
      <c r="VZD14" s="7"/>
      <c r="VZE14" s="7"/>
      <c r="VZF14" s="7"/>
      <c r="VZG14" s="7"/>
      <c r="VZH14" s="7"/>
      <c r="VZI14" s="7"/>
      <c r="VZJ14" s="7"/>
      <c r="VZK14" s="7"/>
      <c r="VZL14" s="7"/>
      <c r="VZM14" s="7"/>
      <c r="VZN14" s="7"/>
      <c r="VZO14" s="7"/>
      <c r="VZP14" s="7"/>
      <c r="VZQ14" s="7"/>
      <c r="VZR14" s="7"/>
      <c r="VZS14" s="7"/>
      <c r="VZT14" s="7"/>
      <c r="VZU14" s="7"/>
      <c r="VZV14" s="7"/>
      <c r="VZW14" s="7"/>
      <c r="VZX14" s="7"/>
      <c r="VZY14" s="7"/>
      <c r="VZZ14" s="7"/>
      <c r="WAA14" s="7"/>
      <c r="WAB14" s="7"/>
      <c r="WAC14" s="7"/>
      <c r="WAD14" s="7"/>
      <c r="WAE14" s="7"/>
      <c r="WAF14" s="7"/>
      <c r="WAG14" s="7"/>
      <c r="WAH14" s="7"/>
      <c r="WAI14" s="7"/>
      <c r="WAJ14" s="7"/>
      <c r="WAK14" s="7"/>
      <c r="WAL14" s="7"/>
      <c r="WAM14" s="7"/>
      <c r="WAN14" s="7"/>
      <c r="WAO14" s="7"/>
      <c r="WAP14" s="7"/>
      <c r="WAQ14" s="7"/>
      <c r="WAR14" s="7"/>
      <c r="WAS14" s="7"/>
      <c r="WAT14" s="7"/>
      <c r="WAU14" s="7"/>
      <c r="WAV14" s="7"/>
      <c r="WAW14" s="7"/>
      <c r="WAX14" s="7"/>
      <c r="WAY14" s="7"/>
      <c r="WAZ14" s="7"/>
      <c r="WBA14" s="7"/>
      <c r="WBB14" s="7"/>
      <c r="WBC14" s="7"/>
      <c r="WBD14" s="7"/>
      <c r="WBE14" s="7"/>
      <c r="WBF14" s="7"/>
      <c r="WBG14" s="7"/>
      <c r="WBH14" s="7"/>
      <c r="WBI14" s="7"/>
      <c r="WBJ14" s="7"/>
      <c r="WBK14" s="7"/>
      <c r="WBL14" s="7"/>
      <c r="WBM14" s="7"/>
      <c r="WBN14" s="7"/>
      <c r="WBO14" s="7"/>
      <c r="WBP14" s="7"/>
      <c r="WBQ14" s="7"/>
      <c r="WBR14" s="7"/>
      <c r="WBS14" s="7"/>
      <c r="WBT14" s="7"/>
      <c r="WBU14" s="7"/>
      <c r="WBV14" s="7"/>
      <c r="WBW14" s="7"/>
      <c r="WBX14" s="7"/>
      <c r="WBY14" s="7"/>
      <c r="WBZ14" s="7"/>
      <c r="WCA14" s="7"/>
      <c r="WCB14" s="7"/>
      <c r="WCC14" s="7"/>
      <c r="WCD14" s="7"/>
      <c r="WCE14" s="7"/>
      <c r="WCF14" s="7"/>
      <c r="WCG14" s="7"/>
      <c r="WCH14" s="7"/>
      <c r="WCI14" s="7"/>
      <c r="WCJ14" s="7"/>
      <c r="WCK14" s="7"/>
      <c r="WCL14" s="7"/>
      <c r="WCM14" s="7"/>
      <c r="WCN14" s="7"/>
      <c r="WCO14" s="7"/>
      <c r="WCP14" s="7"/>
      <c r="WCQ14" s="7"/>
      <c r="WCR14" s="7"/>
      <c r="WCS14" s="7"/>
      <c r="WCT14" s="7"/>
      <c r="WCU14" s="7"/>
      <c r="WCV14" s="7"/>
      <c r="WCW14" s="7"/>
      <c r="WCX14" s="7"/>
      <c r="WCY14" s="7"/>
      <c r="WCZ14" s="7"/>
      <c r="WDA14" s="7"/>
      <c r="WDB14" s="7"/>
      <c r="WDC14" s="7"/>
      <c r="WDD14" s="7"/>
      <c r="WDE14" s="7"/>
      <c r="WDF14" s="7"/>
      <c r="WDG14" s="7"/>
      <c r="WDH14" s="7"/>
      <c r="WDI14" s="7"/>
      <c r="WDJ14" s="7"/>
      <c r="WDK14" s="7"/>
      <c r="WDL14" s="7"/>
      <c r="WDM14" s="7"/>
      <c r="WDN14" s="7"/>
      <c r="WDO14" s="7"/>
      <c r="WDP14" s="7"/>
      <c r="WDQ14" s="7"/>
      <c r="WDR14" s="7"/>
      <c r="WDS14" s="7"/>
      <c r="WDT14" s="7"/>
      <c r="WDU14" s="7"/>
      <c r="WDV14" s="7"/>
      <c r="WDW14" s="7"/>
      <c r="WDX14" s="7"/>
      <c r="WDY14" s="7"/>
      <c r="WDZ14" s="7"/>
      <c r="WEA14" s="7"/>
      <c r="WEB14" s="7"/>
      <c r="WEC14" s="7"/>
      <c r="WED14" s="7"/>
      <c r="WEE14" s="7"/>
      <c r="WEF14" s="7"/>
      <c r="WEG14" s="7"/>
      <c r="WEH14" s="7"/>
      <c r="WEI14" s="7"/>
      <c r="WEJ14" s="7"/>
      <c r="WEK14" s="7"/>
      <c r="WEL14" s="7"/>
      <c r="WEM14" s="7"/>
      <c r="WEN14" s="7"/>
      <c r="WEO14" s="7"/>
      <c r="WEP14" s="7"/>
      <c r="WEQ14" s="7"/>
      <c r="WER14" s="7"/>
      <c r="WES14" s="7"/>
      <c r="WET14" s="7"/>
      <c r="WEU14" s="7"/>
      <c r="WEV14" s="7"/>
      <c r="WEW14" s="7"/>
      <c r="WEX14" s="7"/>
      <c r="WEY14" s="7"/>
      <c r="WEZ14" s="7"/>
      <c r="WFA14" s="7"/>
      <c r="WFB14" s="7"/>
      <c r="WFC14" s="7"/>
      <c r="WFD14" s="7"/>
      <c r="WFE14" s="7"/>
      <c r="WFF14" s="7"/>
      <c r="WFG14" s="7"/>
      <c r="WFH14" s="7"/>
      <c r="WFI14" s="7"/>
      <c r="WFJ14" s="7"/>
      <c r="WFK14" s="7"/>
      <c r="WFL14" s="7"/>
      <c r="WFM14" s="7"/>
      <c r="WFN14" s="7"/>
      <c r="WFO14" s="7"/>
      <c r="WFP14" s="7"/>
      <c r="WFQ14" s="7"/>
      <c r="WFR14" s="7"/>
      <c r="WFS14" s="7"/>
      <c r="WFT14" s="7"/>
      <c r="WFU14" s="7"/>
      <c r="WFV14" s="7"/>
      <c r="WFW14" s="7"/>
      <c r="WFX14" s="7"/>
      <c r="WFY14" s="7"/>
      <c r="WFZ14" s="7"/>
      <c r="WGA14" s="7"/>
      <c r="WGB14" s="7"/>
      <c r="WGC14" s="7"/>
      <c r="WGD14" s="7"/>
      <c r="WGE14" s="7"/>
      <c r="WGF14" s="7"/>
      <c r="WGG14" s="7"/>
      <c r="WGH14" s="7"/>
      <c r="WGI14" s="7"/>
      <c r="WGJ14" s="7"/>
      <c r="WGK14" s="7"/>
      <c r="WGL14" s="7"/>
      <c r="WGM14" s="7"/>
      <c r="WGN14" s="7"/>
      <c r="WGO14" s="7"/>
      <c r="WGP14" s="7"/>
      <c r="WGQ14" s="7"/>
      <c r="WGR14" s="7"/>
      <c r="WGS14" s="7"/>
      <c r="WGT14" s="7"/>
      <c r="WGU14" s="7"/>
      <c r="WGV14" s="7"/>
      <c r="WGW14" s="7"/>
      <c r="WGX14" s="7"/>
      <c r="WGY14" s="7"/>
      <c r="WGZ14" s="7"/>
      <c r="WHA14" s="7"/>
      <c r="WHB14" s="7"/>
      <c r="WHC14" s="7"/>
      <c r="WHD14" s="7"/>
      <c r="WHE14" s="7"/>
      <c r="WHF14" s="7"/>
      <c r="WHG14" s="7"/>
      <c r="WHH14" s="7"/>
      <c r="WHI14" s="7"/>
      <c r="WHJ14" s="7"/>
      <c r="WHK14" s="7"/>
      <c r="WHL14" s="7"/>
      <c r="WHM14" s="7"/>
      <c r="WHN14" s="7"/>
      <c r="WHO14" s="7"/>
      <c r="WHP14" s="7"/>
      <c r="WHQ14" s="7"/>
      <c r="WHR14" s="7"/>
      <c r="WHS14" s="7"/>
      <c r="WHT14" s="7"/>
      <c r="WHU14" s="7"/>
      <c r="WHV14" s="7"/>
      <c r="WHW14" s="7"/>
      <c r="WHX14" s="7"/>
      <c r="WHY14" s="7"/>
      <c r="WHZ14" s="7"/>
      <c r="WIA14" s="7"/>
      <c r="WIB14" s="7"/>
      <c r="WIC14" s="7"/>
      <c r="WID14" s="7"/>
      <c r="WIE14" s="7"/>
      <c r="WIF14" s="7"/>
      <c r="WIG14" s="7"/>
      <c r="WIH14" s="7"/>
      <c r="WII14" s="7"/>
      <c r="WIJ14" s="7"/>
      <c r="WIK14" s="7"/>
      <c r="WIL14" s="7"/>
      <c r="WIM14" s="7"/>
      <c r="WIN14" s="7"/>
      <c r="WIO14" s="7"/>
      <c r="WIP14" s="7"/>
      <c r="WIQ14" s="7"/>
      <c r="WIR14" s="7"/>
      <c r="WIS14" s="7"/>
      <c r="WIT14" s="7"/>
      <c r="WIU14" s="7"/>
      <c r="WIV14" s="7"/>
      <c r="WIW14" s="7"/>
      <c r="WIX14" s="7"/>
      <c r="WIY14" s="7"/>
      <c r="WIZ14" s="7"/>
      <c r="WJA14" s="7"/>
      <c r="WJB14" s="7"/>
      <c r="WJC14" s="7"/>
      <c r="WJD14" s="7"/>
      <c r="WJE14" s="7"/>
      <c r="WJF14" s="7"/>
      <c r="WJG14" s="7"/>
      <c r="WJH14" s="7"/>
      <c r="WJI14" s="7"/>
      <c r="WJJ14" s="7"/>
      <c r="WJK14" s="7"/>
      <c r="WJL14" s="7"/>
      <c r="WJM14" s="7"/>
      <c r="WJN14" s="7"/>
      <c r="WJO14" s="7"/>
      <c r="WJP14" s="7"/>
      <c r="WJQ14" s="7"/>
      <c r="WJR14" s="7"/>
      <c r="WJS14" s="7"/>
      <c r="WJT14" s="7"/>
      <c r="WJU14" s="7"/>
      <c r="WJV14" s="7"/>
      <c r="WJW14" s="7"/>
      <c r="WJX14" s="7"/>
      <c r="WJY14" s="7"/>
      <c r="WJZ14" s="7"/>
      <c r="WKA14" s="7"/>
      <c r="WKB14" s="7"/>
      <c r="WKC14" s="7"/>
      <c r="WKD14" s="7"/>
      <c r="WKE14" s="7"/>
      <c r="WKF14" s="7"/>
      <c r="WKG14" s="7"/>
      <c r="WKH14" s="7"/>
      <c r="WKI14" s="7"/>
      <c r="WKJ14" s="7"/>
      <c r="WKK14" s="7"/>
      <c r="WKL14" s="7"/>
      <c r="WKM14" s="7"/>
      <c r="WKN14" s="7"/>
      <c r="WKO14" s="7"/>
      <c r="WKP14" s="7"/>
      <c r="WKQ14" s="7"/>
      <c r="WKR14" s="7"/>
      <c r="WKS14" s="7"/>
      <c r="WKT14" s="7"/>
      <c r="WKU14" s="7"/>
      <c r="WKV14" s="7"/>
      <c r="WKW14" s="7"/>
      <c r="WKX14" s="7"/>
      <c r="WKY14" s="7"/>
      <c r="WKZ14" s="7"/>
      <c r="WLA14" s="7"/>
      <c r="WLB14" s="7"/>
      <c r="WLC14" s="7"/>
      <c r="WLD14" s="7"/>
      <c r="WLE14" s="7"/>
      <c r="WLF14" s="7"/>
      <c r="WLG14" s="7"/>
      <c r="WLH14" s="7"/>
      <c r="WLI14" s="7"/>
      <c r="WLJ14" s="7"/>
      <c r="WLK14" s="7"/>
      <c r="WLL14" s="7"/>
      <c r="WLM14" s="7"/>
      <c r="WLN14" s="7"/>
      <c r="WLO14" s="7"/>
      <c r="WLP14" s="7"/>
      <c r="WLQ14" s="7"/>
      <c r="WLR14" s="7"/>
      <c r="WLS14" s="7"/>
      <c r="WLT14" s="7"/>
      <c r="WLU14" s="7"/>
      <c r="WLV14" s="7"/>
      <c r="WLW14" s="7"/>
      <c r="WLX14" s="7"/>
      <c r="WLY14" s="7"/>
      <c r="WLZ14" s="7"/>
      <c r="WMA14" s="7"/>
      <c r="WMB14" s="7"/>
      <c r="WMC14" s="7"/>
      <c r="WMD14" s="7"/>
      <c r="WME14" s="7"/>
      <c r="WMF14" s="7"/>
      <c r="WMG14" s="7"/>
      <c r="WMH14" s="7"/>
      <c r="WMI14" s="7"/>
      <c r="WMJ14" s="7"/>
      <c r="WMK14" s="7"/>
      <c r="WML14" s="7"/>
      <c r="WMM14" s="7"/>
      <c r="WMN14" s="7"/>
      <c r="WMO14" s="7"/>
      <c r="WMP14" s="7"/>
      <c r="WMQ14" s="7"/>
      <c r="WMR14" s="7"/>
      <c r="WMS14" s="7"/>
      <c r="WMT14" s="7"/>
      <c r="WMU14" s="7"/>
      <c r="WMV14" s="7"/>
      <c r="WMW14" s="7"/>
      <c r="WMX14" s="7"/>
      <c r="WMY14" s="7"/>
      <c r="WMZ14" s="7"/>
      <c r="WNA14" s="7"/>
      <c r="WNB14" s="7"/>
      <c r="WNC14" s="7"/>
      <c r="WND14" s="7"/>
      <c r="WNE14" s="7"/>
      <c r="WNF14" s="7"/>
      <c r="WNG14" s="7"/>
      <c r="WNH14" s="7"/>
      <c r="WNI14" s="7"/>
      <c r="WNJ14" s="7"/>
      <c r="WNK14" s="7"/>
      <c r="WNL14" s="7"/>
      <c r="WNM14" s="7"/>
      <c r="WNN14" s="7"/>
      <c r="WNO14" s="7"/>
      <c r="WNP14" s="7"/>
      <c r="WNQ14" s="7"/>
      <c r="WNR14" s="7"/>
      <c r="WNS14" s="7"/>
      <c r="WNT14" s="7"/>
      <c r="WNU14" s="7"/>
      <c r="WNV14" s="7"/>
      <c r="WNW14" s="7"/>
      <c r="WNX14" s="7"/>
      <c r="WNY14" s="7"/>
      <c r="WNZ14" s="7"/>
      <c r="WOA14" s="7"/>
      <c r="WOB14" s="7"/>
      <c r="WOC14" s="7"/>
      <c r="WOD14" s="7"/>
      <c r="WOE14" s="7"/>
      <c r="WOF14" s="7"/>
      <c r="WOG14" s="7"/>
      <c r="WOH14" s="7"/>
      <c r="WOI14" s="7"/>
      <c r="WOJ14" s="7"/>
      <c r="WOK14" s="7"/>
      <c r="WOL14" s="7"/>
      <c r="WOM14" s="7"/>
      <c r="WON14" s="7"/>
      <c r="WOO14" s="7"/>
      <c r="WOP14" s="7"/>
      <c r="WOQ14" s="7"/>
      <c r="WOR14" s="7"/>
      <c r="WOS14" s="7"/>
      <c r="WOT14" s="7"/>
      <c r="WOU14" s="7"/>
      <c r="WOV14" s="7"/>
      <c r="WOW14" s="7"/>
      <c r="WOX14" s="7"/>
      <c r="WOY14" s="7"/>
      <c r="WOZ14" s="7"/>
      <c r="WPA14" s="7"/>
      <c r="WPB14" s="7"/>
      <c r="WPC14" s="7"/>
      <c r="WPD14" s="7"/>
      <c r="WPE14" s="7"/>
      <c r="WPF14" s="7"/>
      <c r="WPG14" s="7"/>
      <c r="WPH14" s="7"/>
      <c r="WPI14" s="7"/>
      <c r="WPJ14" s="7"/>
      <c r="WPK14" s="7"/>
      <c r="WPL14" s="7"/>
      <c r="WPM14" s="7"/>
      <c r="WPN14" s="7"/>
      <c r="WPO14" s="7"/>
      <c r="WPP14" s="7"/>
      <c r="WPQ14" s="7"/>
      <c r="WPR14" s="7"/>
      <c r="WPS14" s="7"/>
      <c r="WPT14" s="7"/>
      <c r="WPU14" s="7"/>
      <c r="WPV14" s="7"/>
      <c r="WPW14" s="7"/>
      <c r="WPX14" s="7"/>
      <c r="WPY14" s="7"/>
      <c r="WPZ14" s="7"/>
      <c r="WQA14" s="7"/>
      <c r="WQB14" s="7"/>
      <c r="WQC14" s="7"/>
      <c r="WQD14" s="7"/>
      <c r="WQE14" s="7"/>
      <c r="WQF14" s="7"/>
      <c r="WQG14" s="7"/>
      <c r="WQH14" s="7"/>
      <c r="WQI14" s="7"/>
      <c r="WQJ14" s="7"/>
      <c r="WQK14" s="7"/>
      <c r="WQL14" s="7"/>
      <c r="WQM14" s="7"/>
      <c r="WQN14" s="7"/>
      <c r="WQO14" s="7"/>
      <c r="WQP14" s="7"/>
      <c r="WQQ14" s="7"/>
      <c r="WQR14" s="7"/>
      <c r="WQS14" s="7"/>
      <c r="WQT14" s="7"/>
      <c r="WQU14" s="7"/>
      <c r="WQV14" s="7"/>
      <c r="WQW14" s="7"/>
      <c r="WQX14" s="7"/>
      <c r="WQY14" s="7"/>
      <c r="WQZ14" s="7"/>
      <c r="WRA14" s="7"/>
      <c r="WRB14" s="7"/>
      <c r="WRC14" s="7"/>
      <c r="WRD14" s="7"/>
      <c r="WRE14" s="7"/>
      <c r="WRF14" s="7"/>
      <c r="WRG14" s="7"/>
      <c r="WRH14" s="7"/>
      <c r="WRI14" s="7"/>
      <c r="WRJ14" s="7"/>
      <c r="WRK14" s="7"/>
      <c r="WRL14" s="7"/>
      <c r="WRM14" s="7"/>
      <c r="WRN14" s="7"/>
      <c r="WRO14" s="7"/>
      <c r="WRP14" s="7"/>
      <c r="WRQ14" s="7"/>
      <c r="WRR14" s="7"/>
      <c r="WRS14" s="7"/>
      <c r="WRT14" s="7"/>
      <c r="WRU14" s="7"/>
      <c r="WRV14" s="7"/>
      <c r="WRW14" s="7"/>
      <c r="WRX14" s="7"/>
      <c r="WRY14" s="7"/>
      <c r="WRZ14" s="7"/>
      <c r="WSA14" s="7"/>
      <c r="WSB14" s="7"/>
      <c r="WSC14" s="7"/>
      <c r="WSD14" s="7"/>
      <c r="WSE14" s="7"/>
      <c r="WSF14" s="7"/>
      <c r="WSG14" s="7"/>
      <c r="WSH14" s="7"/>
      <c r="WSI14" s="7"/>
      <c r="WSJ14" s="7"/>
      <c r="WSK14" s="7"/>
      <c r="WSL14" s="7"/>
      <c r="WSM14" s="7"/>
      <c r="WSN14" s="7"/>
      <c r="WSO14" s="7"/>
      <c r="WSP14" s="7"/>
      <c r="WSQ14" s="7"/>
      <c r="WSR14" s="7"/>
      <c r="WSS14" s="7"/>
      <c r="WST14" s="7"/>
      <c r="WSU14" s="7"/>
      <c r="WSV14" s="7"/>
      <c r="WSW14" s="7"/>
      <c r="WSX14" s="7"/>
      <c r="WSY14" s="7"/>
      <c r="WSZ14" s="7"/>
      <c r="WTA14" s="7"/>
      <c r="WTB14" s="7"/>
      <c r="WTC14" s="7"/>
      <c r="WTD14" s="7"/>
      <c r="WTE14" s="7"/>
      <c r="WTF14" s="7"/>
      <c r="WTG14" s="7"/>
      <c r="WTH14" s="7"/>
      <c r="WTI14" s="7"/>
      <c r="WTJ14" s="7"/>
      <c r="WTK14" s="7"/>
      <c r="WTL14" s="7"/>
      <c r="WTM14" s="7"/>
      <c r="WTN14" s="7"/>
      <c r="WTO14" s="7"/>
      <c r="WTP14" s="7"/>
      <c r="WTQ14" s="7"/>
      <c r="WTR14" s="7"/>
      <c r="WTS14" s="7"/>
      <c r="WTT14" s="7"/>
      <c r="WTU14" s="7"/>
      <c r="WTV14" s="7"/>
      <c r="WTW14" s="7"/>
      <c r="WTX14" s="7"/>
      <c r="WTY14" s="7"/>
      <c r="WTZ14" s="7"/>
      <c r="WUA14" s="7"/>
      <c r="WUB14" s="7"/>
      <c r="WUC14" s="7"/>
      <c r="WUD14" s="7"/>
      <c r="WUE14" s="7"/>
      <c r="WUF14" s="7"/>
      <c r="WUG14" s="7"/>
      <c r="WUH14" s="7"/>
      <c r="WUI14" s="7"/>
      <c r="WUJ14" s="7"/>
      <c r="WUK14" s="7"/>
      <c r="WUL14" s="7"/>
      <c r="WUM14" s="7"/>
      <c r="WUN14" s="7"/>
      <c r="WUO14" s="7"/>
      <c r="WUP14" s="7"/>
      <c r="WUQ14" s="7"/>
      <c r="WUR14" s="7"/>
      <c r="WUS14" s="7"/>
      <c r="WUT14" s="7"/>
      <c r="WUU14" s="7"/>
      <c r="WUV14" s="7"/>
      <c r="WUW14" s="7"/>
      <c r="WUX14" s="7"/>
      <c r="WUY14" s="7"/>
      <c r="WUZ14" s="7"/>
      <c r="WVA14" s="7"/>
      <c r="WVB14" s="7"/>
      <c r="WVC14" s="7"/>
      <c r="WVD14" s="7"/>
      <c r="WVE14" s="7"/>
      <c r="WVF14" s="7"/>
      <c r="WVG14" s="7"/>
      <c r="WVH14" s="7"/>
      <c r="WVI14" s="7"/>
      <c r="WVJ14" s="7"/>
      <c r="WVK14" s="7"/>
      <c r="WVL14" s="7"/>
      <c r="WVM14" s="7"/>
      <c r="WVN14" s="7"/>
      <c r="WVO14" s="7"/>
      <c r="WVP14" s="7"/>
      <c r="WVQ14" s="7"/>
      <c r="WVR14" s="7"/>
      <c r="WVS14" s="7"/>
      <c r="WVT14" s="7"/>
      <c r="WVU14" s="7"/>
      <c r="WVV14" s="7"/>
      <c r="WVW14" s="7"/>
      <c r="WVX14" s="7"/>
      <c r="WVY14" s="7"/>
      <c r="WVZ14" s="7"/>
      <c r="WWA14" s="7"/>
      <c r="WWB14" s="7"/>
      <c r="WWC14" s="7"/>
      <c r="WWD14" s="7"/>
      <c r="WWE14" s="7"/>
      <c r="WWF14" s="7"/>
      <c r="WWG14" s="7"/>
      <c r="WWH14" s="7"/>
      <c r="WWI14" s="7"/>
      <c r="WWJ14" s="7"/>
      <c r="WWK14" s="7"/>
      <c r="WWL14" s="7"/>
      <c r="WWM14" s="7"/>
      <c r="WWN14" s="7"/>
      <c r="WWO14" s="7"/>
      <c r="WWP14" s="7"/>
      <c r="WWQ14" s="7"/>
      <c r="WWR14" s="7"/>
      <c r="WWS14" s="7"/>
      <c r="WWT14" s="7"/>
      <c r="WWU14" s="7"/>
      <c r="WWV14" s="7"/>
      <c r="WWW14" s="7"/>
      <c r="WWX14" s="7"/>
      <c r="WWY14" s="7"/>
      <c r="WWZ14" s="7"/>
      <c r="WXA14" s="7"/>
      <c r="WXB14" s="7"/>
      <c r="WXC14" s="7"/>
      <c r="WXD14" s="7"/>
      <c r="WXE14" s="7"/>
      <c r="WXF14" s="7"/>
      <c r="WXG14" s="7"/>
      <c r="WXH14" s="7"/>
      <c r="WXI14" s="7"/>
      <c r="WXJ14" s="7"/>
      <c r="WXK14" s="7"/>
      <c r="WXL14" s="7"/>
      <c r="WXM14" s="7"/>
      <c r="WXN14" s="7"/>
      <c r="WXO14" s="7"/>
      <c r="WXP14" s="7"/>
      <c r="WXQ14" s="7"/>
      <c r="WXR14" s="7"/>
      <c r="WXS14" s="7"/>
      <c r="WXT14" s="7"/>
      <c r="WXU14" s="7"/>
      <c r="WXV14" s="7"/>
      <c r="WXW14" s="7"/>
      <c r="WXX14" s="7"/>
      <c r="WXY14" s="7"/>
      <c r="WXZ14" s="7"/>
      <c r="WYA14" s="7"/>
      <c r="WYB14" s="7"/>
      <c r="WYC14" s="7"/>
      <c r="WYD14" s="7"/>
      <c r="WYE14" s="7"/>
      <c r="WYF14" s="7"/>
      <c r="WYG14" s="7"/>
      <c r="WYH14" s="7"/>
      <c r="WYI14" s="7"/>
      <c r="WYJ14" s="7"/>
      <c r="WYK14" s="7"/>
      <c r="WYL14" s="7"/>
      <c r="WYM14" s="7"/>
      <c r="WYN14" s="7"/>
      <c r="WYO14" s="7"/>
      <c r="WYP14" s="7"/>
      <c r="WYQ14" s="7"/>
      <c r="WYR14" s="7"/>
      <c r="WYS14" s="7"/>
      <c r="WYT14" s="7"/>
      <c r="WYU14" s="7"/>
      <c r="WYV14" s="7"/>
      <c r="WYW14" s="7"/>
      <c r="WYX14" s="7"/>
      <c r="WYY14" s="7"/>
      <c r="WYZ14" s="7"/>
      <c r="WZA14" s="7"/>
      <c r="WZB14" s="7"/>
      <c r="WZC14" s="7"/>
      <c r="WZD14" s="7"/>
      <c r="WZE14" s="7"/>
      <c r="WZF14" s="7"/>
      <c r="WZG14" s="7"/>
      <c r="WZH14" s="7"/>
      <c r="WZI14" s="7"/>
      <c r="WZJ14" s="7"/>
      <c r="WZK14" s="7"/>
      <c r="WZL14" s="7"/>
      <c r="WZM14" s="7"/>
      <c r="WZN14" s="7"/>
      <c r="WZO14" s="7"/>
      <c r="WZP14" s="7"/>
      <c r="WZQ14" s="7"/>
      <c r="WZR14" s="7"/>
      <c r="WZS14" s="7"/>
      <c r="WZT14" s="7"/>
      <c r="WZU14" s="7"/>
      <c r="WZV14" s="7"/>
      <c r="WZW14" s="7"/>
      <c r="WZX14" s="7"/>
      <c r="WZY14" s="7"/>
      <c r="WZZ14" s="7"/>
      <c r="XAA14" s="7"/>
      <c r="XAB14" s="7"/>
      <c r="XAC14" s="7"/>
      <c r="XAD14" s="7"/>
      <c r="XAE14" s="7"/>
      <c r="XAF14" s="7"/>
      <c r="XAG14" s="7"/>
      <c r="XAH14" s="7"/>
      <c r="XAI14" s="7"/>
      <c r="XAJ14" s="7"/>
      <c r="XAK14" s="7"/>
      <c r="XAL14" s="7"/>
      <c r="XAM14" s="7"/>
      <c r="XAN14" s="7"/>
      <c r="XAO14" s="7"/>
      <c r="XAP14" s="7"/>
      <c r="XAQ14" s="7"/>
      <c r="XAR14" s="7"/>
      <c r="XAS14" s="7"/>
      <c r="XAT14" s="7"/>
      <c r="XAU14" s="7"/>
      <c r="XAV14" s="7"/>
      <c r="XAW14" s="7"/>
      <c r="XAX14" s="7"/>
      <c r="XAY14" s="7"/>
      <c r="XAZ14" s="7"/>
      <c r="XBA14" s="7"/>
      <c r="XBB14" s="7"/>
      <c r="XBC14" s="7"/>
      <c r="XBD14" s="7"/>
      <c r="XBE14" s="7"/>
      <c r="XBF14" s="7"/>
      <c r="XBG14" s="7"/>
      <c r="XBH14" s="7"/>
      <c r="XBI14" s="7"/>
      <c r="XBJ14" s="7"/>
      <c r="XBK14" s="7"/>
      <c r="XBL14" s="7"/>
      <c r="XBM14" s="7"/>
      <c r="XBN14" s="7"/>
      <c r="XBO14" s="7"/>
      <c r="XBP14" s="7"/>
      <c r="XBQ14" s="7"/>
      <c r="XBR14" s="7"/>
      <c r="XBS14" s="7"/>
      <c r="XBT14" s="7"/>
      <c r="XBU14" s="7"/>
      <c r="XBV14" s="7"/>
      <c r="XBW14" s="7"/>
      <c r="XBX14" s="7"/>
      <c r="XBY14" s="7"/>
      <c r="XBZ14" s="7"/>
      <c r="XCA14" s="7"/>
      <c r="XCB14" s="7"/>
      <c r="XCC14" s="7"/>
      <c r="XCD14" s="7"/>
      <c r="XCE14" s="7"/>
      <c r="XCF14" s="7"/>
      <c r="XCG14" s="7"/>
      <c r="XCH14" s="7"/>
      <c r="XCI14" s="7"/>
      <c r="XCJ14" s="7"/>
      <c r="XCK14" s="7"/>
      <c r="XCL14" s="7"/>
      <c r="XCM14" s="7"/>
      <c r="XCN14" s="7"/>
      <c r="XCO14" s="7"/>
      <c r="XCP14" s="7"/>
      <c r="XCQ14" s="7"/>
      <c r="XCR14" s="7"/>
      <c r="XCS14" s="7"/>
      <c r="XCT14" s="7"/>
      <c r="XCU14" s="7"/>
      <c r="XCV14" s="7"/>
      <c r="XCW14" s="7"/>
      <c r="XCX14" s="7"/>
      <c r="XCY14" s="7"/>
      <c r="XCZ14" s="7"/>
      <c r="XDA14" s="7"/>
      <c r="XDB14" s="7"/>
      <c r="XDC14" s="7"/>
      <c r="XDD14" s="7"/>
      <c r="XDE14" s="7"/>
      <c r="XDF14" s="7"/>
      <c r="XDG14" s="7"/>
      <c r="XDH14" s="7"/>
      <c r="XDI14" s="7"/>
      <c r="XDJ14" s="7"/>
      <c r="XDK14" s="7"/>
      <c r="XDL14" s="7"/>
      <c r="XDM14" s="7"/>
      <c r="XDN14" s="7"/>
      <c r="XDO14" s="7"/>
      <c r="XDP14" s="7"/>
      <c r="XDQ14" s="7"/>
      <c r="XDR14" s="7"/>
      <c r="XDS14" s="7"/>
      <c r="XDT14" s="7"/>
      <c r="XDU14" s="7"/>
      <c r="XDV14" s="7"/>
      <c r="XDW14" s="7"/>
      <c r="XDX14" s="7"/>
      <c r="XDY14" s="7"/>
      <c r="XDZ14" s="7"/>
      <c r="XEA14" s="7"/>
      <c r="XEB14" s="7"/>
      <c r="XEC14" s="7"/>
      <c r="XED14" s="7"/>
      <c r="XEE14" s="7"/>
      <c r="XEF14" s="7"/>
      <c r="XEG14" s="7"/>
      <c r="XEH14" s="7"/>
      <c r="XEI14" s="7"/>
      <c r="XEJ14" s="7"/>
      <c r="XEK14" s="7"/>
      <c r="XEL14" s="7"/>
      <c r="XEM14" s="7"/>
      <c r="XEN14" s="7"/>
      <c r="XEO14" s="7"/>
    </row>
    <row r="15" spans="1:16369" s="9" customFormat="1" ht="65.25" customHeight="1">
      <c r="A15" s="177">
        <v>61</v>
      </c>
      <c r="B15" s="175">
        <v>46083.706215277802</v>
      </c>
      <c r="C15" s="175">
        <v>46083.709166666697</v>
      </c>
      <c r="D15" s="157" t="s">
        <v>607</v>
      </c>
      <c r="E15" s="157" t="s">
        <v>608</v>
      </c>
      <c r="F15" s="157" t="s">
        <v>3797</v>
      </c>
      <c r="G15" s="157" t="s">
        <v>3798</v>
      </c>
      <c r="H15" s="135" t="s">
        <v>146</v>
      </c>
      <c r="I15" s="224" t="s">
        <v>968</v>
      </c>
      <c r="J15" s="224" t="s">
        <v>3603</v>
      </c>
      <c r="K15" s="224"/>
      <c r="L15" s="224" t="s">
        <v>59</v>
      </c>
      <c r="M15" s="143">
        <v>46295</v>
      </c>
      <c r="N15" s="224" t="s">
        <v>15</v>
      </c>
      <c r="O15" s="224">
        <v>0</v>
      </c>
      <c r="P15" s="224"/>
      <c r="Q15" s="178" t="s">
        <v>586</v>
      </c>
      <c r="R15" s="224" t="s">
        <v>3799</v>
      </c>
      <c r="S15" s="224"/>
      <c r="T15" s="224" t="s">
        <v>3800</v>
      </c>
      <c r="U15" s="224" t="s">
        <v>3801</v>
      </c>
      <c r="V15" s="224" t="s">
        <v>1181</v>
      </c>
      <c r="W15" s="224"/>
      <c r="X15" s="224" t="s">
        <v>3802</v>
      </c>
      <c r="Y15" s="224" t="s">
        <v>3803</v>
      </c>
      <c r="Z15" s="224" t="s">
        <v>3804</v>
      </c>
      <c r="AA15" s="224"/>
      <c r="AB15" s="245"/>
      <c r="AC15" s="245"/>
      <c r="AD15" s="245"/>
      <c r="AE15" s="245"/>
      <c r="AF15" s="245"/>
      <c r="AG15" s="245"/>
      <c r="AH15" s="245"/>
      <c r="AI15" s="147"/>
      <c r="AJ15" s="147"/>
      <c r="AK15" s="147"/>
      <c r="AL15" s="147"/>
      <c r="AM15" s="245"/>
      <c r="AN15" s="245"/>
      <c r="AO15" s="245"/>
      <c r="AP15" s="247"/>
      <c r="AQ15" s="225"/>
      <c r="AR15" s="225"/>
      <c r="AS15" s="237"/>
      <c r="AT15" s="232"/>
      <c r="AU15" s="225"/>
      <c r="AV15" s="225"/>
      <c r="AW15" s="225"/>
      <c r="AX15" s="225"/>
      <c r="AY15" s="225"/>
      <c r="AZ15" s="225"/>
      <c r="BA15" s="225"/>
      <c r="BB15" s="245"/>
      <c r="BC15" s="245"/>
      <c r="BD15" s="245"/>
      <c r="BE15" s="245"/>
      <c r="BF15" s="245"/>
      <c r="BG15" s="245"/>
      <c r="BH15" s="245"/>
      <c r="BI15" s="510"/>
      <c r="BJ15" s="400">
        <v>46105</v>
      </c>
      <c r="BK15" s="314" t="s">
        <v>510</v>
      </c>
      <c r="BL15" s="307" t="s">
        <v>3805</v>
      </c>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45"/>
      <c r="FA15" s="45"/>
      <c r="FB15" s="45"/>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c r="GO15" s="7"/>
      <c r="GP15" s="7"/>
      <c r="GQ15" s="7"/>
      <c r="GR15" s="7"/>
      <c r="GS15" s="7"/>
      <c r="GT15" s="7"/>
      <c r="GU15" s="7"/>
      <c r="GV15" s="7"/>
      <c r="GW15" s="7"/>
      <c r="GX15" s="7"/>
      <c r="GY15" s="7"/>
      <c r="GZ15" s="7"/>
      <c r="HA15" s="7"/>
      <c r="HB15" s="7"/>
      <c r="HC15" s="7"/>
      <c r="HD15" s="7"/>
      <c r="HE15" s="7"/>
      <c r="HF15" s="7"/>
      <c r="HG15" s="7"/>
      <c r="HH15" s="7"/>
      <c r="HI15" s="7"/>
      <c r="HJ15" s="7"/>
      <c r="HK15" s="7"/>
      <c r="HL15" s="7"/>
      <c r="HM15" s="7"/>
      <c r="HN15" s="7"/>
      <c r="HO15" s="7"/>
      <c r="HP15" s="7"/>
      <c r="HQ15" s="7"/>
      <c r="HR15" s="7"/>
      <c r="HS15" s="7"/>
      <c r="HT15" s="7"/>
      <c r="HU15" s="7"/>
      <c r="HV15" s="7"/>
      <c r="HW15" s="7"/>
      <c r="HX15" s="7"/>
      <c r="HY15" s="7"/>
      <c r="HZ15" s="7"/>
      <c r="IA15" s="7"/>
      <c r="IB15" s="7"/>
      <c r="IC15" s="7"/>
      <c r="ID15" s="7"/>
      <c r="IE15" s="7"/>
      <c r="IF15" s="7"/>
      <c r="IG15" s="7"/>
      <c r="IH15" s="7"/>
      <c r="II15" s="7"/>
      <c r="IJ15" s="7"/>
      <c r="IK15" s="7"/>
      <c r="IL15" s="7"/>
      <c r="IM15" s="7"/>
      <c r="IN15" s="7"/>
      <c r="IO15" s="7"/>
      <c r="IP15" s="7"/>
      <c r="IQ15" s="7"/>
      <c r="IR15" s="7"/>
      <c r="IS15" s="7"/>
      <c r="IT15" s="7"/>
      <c r="IU15" s="7"/>
      <c r="IV15" s="7"/>
      <c r="IW15" s="7"/>
      <c r="IX15" s="7"/>
      <c r="IY15" s="7"/>
      <c r="IZ15" s="7"/>
      <c r="JA15" s="7"/>
      <c r="JB15" s="7"/>
      <c r="JC15" s="7"/>
      <c r="JD15" s="7"/>
      <c r="JE15" s="7"/>
      <c r="JF15" s="7"/>
      <c r="JG15" s="7"/>
      <c r="JH15" s="7"/>
      <c r="JI15" s="7"/>
      <c r="JJ15" s="7"/>
      <c r="JK15" s="7"/>
      <c r="JL15" s="7"/>
      <c r="JM15" s="7"/>
      <c r="JN15" s="7"/>
      <c r="JO15" s="7"/>
      <c r="JP15" s="7"/>
      <c r="JQ15" s="7"/>
      <c r="JR15" s="7"/>
      <c r="JS15" s="7"/>
      <c r="JT15" s="7"/>
      <c r="JU15" s="7"/>
      <c r="JV15" s="7"/>
      <c r="JW15" s="7"/>
      <c r="JX15" s="7"/>
      <c r="JY15" s="7"/>
      <c r="JZ15" s="7"/>
      <c r="KA15" s="7"/>
      <c r="KB15" s="7"/>
      <c r="KC15" s="7"/>
      <c r="KD15" s="7"/>
      <c r="KE15" s="7"/>
      <c r="KF15" s="7"/>
      <c r="KG15" s="7"/>
      <c r="KH15" s="7"/>
      <c r="KI15" s="7"/>
      <c r="KJ15" s="7"/>
      <c r="KK15" s="7"/>
      <c r="KL15" s="7"/>
      <c r="KM15" s="7"/>
      <c r="KN15" s="7"/>
      <c r="KO15" s="7"/>
      <c r="KP15" s="7"/>
      <c r="KQ15" s="7"/>
      <c r="KR15" s="7"/>
      <c r="KS15" s="7"/>
      <c r="KT15" s="7"/>
      <c r="KU15" s="7"/>
      <c r="KV15" s="7"/>
      <c r="KW15" s="7"/>
      <c r="KX15" s="7"/>
      <c r="KY15" s="7"/>
      <c r="KZ15" s="7"/>
      <c r="LA15" s="7"/>
      <c r="LB15" s="7"/>
      <c r="LC15" s="7"/>
      <c r="LD15" s="7"/>
      <c r="LE15" s="7"/>
      <c r="LF15" s="7"/>
      <c r="LG15" s="7"/>
      <c r="LH15" s="7"/>
      <c r="LI15" s="7"/>
      <c r="LJ15" s="7"/>
      <c r="LK15" s="7"/>
      <c r="LL15" s="7"/>
      <c r="LM15" s="7"/>
      <c r="LN15" s="7"/>
      <c r="LO15" s="7"/>
      <c r="LP15" s="7"/>
      <c r="LQ15" s="7"/>
      <c r="LR15" s="7"/>
      <c r="LS15" s="7"/>
      <c r="LT15" s="7"/>
      <c r="LU15" s="7"/>
      <c r="LV15" s="7"/>
      <c r="LW15" s="7"/>
      <c r="LX15" s="7"/>
      <c r="LY15" s="7"/>
      <c r="LZ15" s="7"/>
      <c r="MA15" s="7"/>
      <c r="MB15" s="7"/>
      <c r="MC15" s="7"/>
      <c r="MD15" s="7"/>
      <c r="ME15" s="7"/>
      <c r="MF15" s="7"/>
      <c r="MG15" s="7"/>
      <c r="MH15" s="7"/>
      <c r="MI15" s="7"/>
      <c r="MJ15" s="7"/>
      <c r="MK15" s="7"/>
      <c r="ML15" s="7"/>
      <c r="MM15" s="7"/>
      <c r="MN15" s="7"/>
      <c r="MO15" s="7"/>
      <c r="MP15" s="7"/>
      <c r="MQ15" s="7"/>
      <c r="MR15" s="7"/>
      <c r="MS15" s="7"/>
      <c r="MT15" s="7"/>
      <c r="MU15" s="7"/>
      <c r="MV15" s="7"/>
      <c r="MW15" s="7"/>
      <c r="MX15" s="7"/>
      <c r="MY15" s="7"/>
      <c r="MZ15" s="7"/>
      <c r="NA15" s="7"/>
      <c r="NB15" s="7"/>
      <c r="NC15" s="7"/>
      <c r="ND15" s="7"/>
      <c r="NE15" s="7"/>
      <c r="NF15" s="7"/>
      <c r="NG15" s="7"/>
      <c r="NH15" s="7"/>
      <c r="NI15" s="7"/>
      <c r="NJ15" s="7"/>
      <c r="NK15" s="7"/>
      <c r="NL15" s="7"/>
      <c r="NM15" s="7"/>
      <c r="NN15" s="7"/>
      <c r="NO15" s="7"/>
      <c r="NP15" s="7"/>
      <c r="NQ15" s="7"/>
      <c r="NR15" s="7"/>
      <c r="NS15" s="7"/>
      <c r="NT15" s="7"/>
      <c r="NU15" s="7"/>
      <c r="NV15" s="7"/>
      <c r="NW15" s="7"/>
      <c r="NX15" s="7"/>
      <c r="NY15" s="7"/>
      <c r="NZ15" s="7"/>
      <c r="OA15" s="7"/>
      <c r="OB15" s="7"/>
      <c r="OC15" s="7"/>
      <c r="OD15" s="7"/>
      <c r="OE15" s="7"/>
      <c r="OF15" s="7"/>
      <c r="OG15" s="7"/>
      <c r="OH15" s="7"/>
      <c r="OI15" s="7"/>
      <c r="OJ15" s="7"/>
      <c r="OK15" s="7"/>
      <c r="OL15" s="7"/>
      <c r="OM15" s="7"/>
      <c r="ON15" s="7"/>
      <c r="OO15" s="7"/>
      <c r="OP15" s="7"/>
      <c r="OQ15" s="7"/>
      <c r="OR15" s="7"/>
      <c r="OS15" s="7"/>
      <c r="OT15" s="7"/>
      <c r="OU15" s="7"/>
      <c r="OV15" s="7"/>
      <c r="OW15" s="7"/>
      <c r="OX15" s="7"/>
      <c r="OY15" s="7"/>
      <c r="OZ15" s="7"/>
      <c r="PA15" s="7"/>
      <c r="PB15" s="7"/>
      <c r="PC15" s="7"/>
      <c r="PD15" s="7"/>
      <c r="PE15" s="7"/>
      <c r="PF15" s="7"/>
      <c r="PG15" s="7"/>
      <c r="PH15" s="7"/>
      <c r="PI15" s="7"/>
      <c r="PJ15" s="7"/>
      <c r="PK15" s="7"/>
      <c r="PL15" s="7"/>
      <c r="PM15" s="7"/>
      <c r="PN15" s="7"/>
      <c r="PO15" s="7"/>
      <c r="PP15" s="7"/>
      <c r="PQ15" s="7"/>
      <c r="PR15" s="7"/>
      <c r="PS15" s="7"/>
      <c r="PT15" s="7"/>
      <c r="PU15" s="7"/>
      <c r="PV15" s="7"/>
      <c r="PW15" s="7"/>
      <c r="PX15" s="7"/>
      <c r="PY15" s="7"/>
      <c r="PZ15" s="7"/>
      <c r="QA15" s="7"/>
      <c r="QB15" s="7"/>
      <c r="QC15" s="7"/>
      <c r="QD15" s="7"/>
      <c r="QE15" s="7"/>
      <c r="QF15" s="7"/>
      <c r="QG15" s="7"/>
      <c r="QH15" s="7"/>
      <c r="QI15" s="7"/>
      <c r="QJ15" s="7"/>
      <c r="QK15" s="7"/>
      <c r="QL15" s="7"/>
      <c r="QM15" s="7"/>
      <c r="QN15" s="7"/>
      <c r="QO15" s="7"/>
      <c r="QP15" s="7"/>
      <c r="QQ15" s="7"/>
      <c r="QR15" s="7"/>
      <c r="QS15" s="7"/>
      <c r="QT15" s="7"/>
      <c r="QU15" s="7"/>
      <c r="QV15" s="7"/>
      <c r="QW15" s="7"/>
      <c r="QX15" s="7"/>
      <c r="QY15" s="7"/>
      <c r="QZ15" s="7"/>
      <c r="RA15" s="7"/>
      <c r="RB15" s="7"/>
      <c r="RC15" s="7"/>
      <c r="RD15" s="7"/>
      <c r="RE15" s="7"/>
      <c r="RF15" s="7"/>
      <c r="RG15" s="7"/>
      <c r="RH15" s="7"/>
      <c r="RI15" s="7"/>
      <c r="RJ15" s="7"/>
      <c r="RK15" s="7"/>
      <c r="RL15" s="7"/>
      <c r="RM15" s="7"/>
      <c r="RN15" s="7"/>
      <c r="RO15" s="7"/>
      <c r="RP15" s="7"/>
      <c r="RQ15" s="7"/>
      <c r="RR15" s="7"/>
      <c r="RS15" s="7"/>
      <c r="RT15" s="7"/>
      <c r="RU15" s="7"/>
      <c r="RV15" s="7"/>
      <c r="RW15" s="7"/>
      <c r="RX15" s="7"/>
      <c r="RY15" s="7"/>
      <c r="RZ15" s="7"/>
      <c r="SA15" s="7"/>
      <c r="SB15" s="7"/>
      <c r="SC15" s="7"/>
      <c r="SD15" s="7"/>
      <c r="SE15" s="7"/>
      <c r="SF15" s="7"/>
      <c r="SG15" s="7"/>
      <c r="SH15" s="7"/>
      <c r="SI15" s="7"/>
      <c r="SJ15" s="7"/>
      <c r="SK15" s="7"/>
      <c r="SL15" s="7"/>
      <c r="SM15" s="7"/>
      <c r="SN15" s="7"/>
      <c r="SO15" s="7"/>
      <c r="SP15" s="7"/>
      <c r="SQ15" s="7"/>
      <c r="SR15" s="7"/>
      <c r="SS15" s="7"/>
      <c r="ST15" s="7"/>
      <c r="SU15" s="7"/>
      <c r="SV15" s="7"/>
      <c r="SW15" s="7"/>
      <c r="SX15" s="7"/>
      <c r="SY15" s="7"/>
      <c r="SZ15" s="7"/>
      <c r="TA15" s="7"/>
      <c r="TB15" s="7"/>
      <c r="TC15" s="7"/>
      <c r="TD15" s="7"/>
      <c r="TE15" s="7"/>
      <c r="TF15" s="7"/>
      <c r="TG15" s="7"/>
      <c r="TH15" s="7"/>
      <c r="TI15" s="7"/>
      <c r="TJ15" s="7"/>
      <c r="TK15" s="7"/>
      <c r="TL15" s="7"/>
      <c r="TM15" s="7"/>
      <c r="TN15" s="7"/>
      <c r="TO15" s="7"/>
      <c r="TP15" s="7"/>
      <c r="TQ15" s="7"/>
      <c r="TR15" s="7"/>
      <c r="TS15" s="7"/>
      <c r="TT15" s="7"/>
      <c r="TU15" s="7"/>
      <c r="TV15" s="7"/>
      <c r="TW15" s="7"/>
      <c r="TX15" s="7"/>
      <c r="TY15" s="7"/>
      <c r="TZ15" s="7"/>
      <c r="UA15" s="7"/>
      <c r="UB15" s="7"/>
      <c r="UC15" s="7"/>
      <c r="UD15" s="7"/>
      <c r="UE15" s="7"/>
      <c r="UF15" s="7"/>
      <c r="UG15" s="7"/>
      <c r="UH15" s="7"/>
      <c r="UI15" s="7"/>
      <c r="UJ15" s="7"/>
      <c r="UK15" s="7"/>
      <c r="UL15" s="7"/>
      <c r="UM15" s="7"/>
      <c r="UN15" s="7"/>
      <c r="UO15" s="7"/>
      <c r="UP15" s="7"/>
      <c r="UQ15" s="7"/>
      <c r="UR15" s="7"/>
      <c r="US15" s="7"/>
      <c r="UT15" s="7"/>
      <c r="UU15" s="7"/>
      <c r="UV15" s="7"/>
      <c r="UW15" s="7"/>
      <c r="UX15" s="7"/>
      <c r="UY15" s="7"/>
      <c r="UZ15" s="7"/>
      <c r="VA15" s="7"/>
      <c r="VB15" s="7"/>
      <c r="VC15" s="7"/>
      <c r="VD15" s="7"/>
      <c r="VE15" s="7"/>
      <c r="VF15" s="7"/>
      <c r="VG15" s="7"/>
      <c r="VH15" s="7"/>
      <c r="VI15" s="7"/>
      <c r="VJ15" s="7"/>
      <c r="VK15" s="7"/>
      <c r="VL15" s="7"/>
      <c r="VM15" s="7"/>
      <c r="VN15" s="7"/>
      <c r="VO15" s="7"/>
      <c r="VP15" s="7"/>
      <c r="VQ15" s="7"/>
      <c r="VR15" s="7"/>
      <c r="VS15" s="7"/>
      <c r="VT15" s="7"/>
      <c r="VU15" s="7"/>
      <c r="VV15" s="7"/>
      <c r="VW15" s="7"/>
      <c r="VX15" s="7"/>
      <c r="VY15" s="7"/>
      <c r="VZ15" s="7"/>
      <c r="WA15" s="7"/>
      <c r="WB15" s="7"/>
      <c r="WC15" s="7"/>
      <c r="WD15" s="7"/>
      <c r="WE15" s="7"/>
      <c r="WF15" s="7"/>
      <c r="WG15" s="7"/>
      <c r="WH15" s="7"/>
      <c r="WI15" s="7"/>
      <c r="WJ15" s="7"/>
      <c r="WK15" s="7"/>
      <c r="WL15" s="7"/>
      <c r="WM15" s="7"/>
      <c r="WN15" s="7"/>
      <c r="WO15" s="7"/>
      <c r="WP15" s="7"/>
      <c r="WQ15" s="7"/>
      <c r="WR15" s="7"/>
      <c r="WS15" s="7"/>
      <c r="WT15" s="7"/>
      <c r="WU15" s="7"/>
      <c r="WV15" s="7"/>
      <c r="WW15" s="7"/>
      <c r="WX15" s="7"/>
      <c r="WY15" s="7"/>
      <c r="WZ15" s="7"/>
      <c r="XA15" s="7"/>
      <c r="XB15" s="7"/>
      <c r="XC15" s="7"/>
      <c r="XD15" s="7"/>
      <c r="XE15" s="7"/>
      <c r="XF15" s="7"/>
      <c r="XG15" s="7"/>
      <c r="XH15" s="7"/>
      <c r="XI15" s="7"/>
      <c r="XJ15" s="7"/>
      <c r="XK15" s="7"/>
      <c r="XL15" s="7"/>
      <c r="XM15" s="7"/>
      <c r="XN15" s="7"/>
      <c r="XO15" s="7"/>
      <c r="XP15" s="7"/>
      <c r="XQ15" s="7"/>
      <c r="XR15" s="7"/>
      <c r="XS15" s="7"/>
      <c r="XT15" s="7"/>
      <c r="XU15" s="7"/>
      <c r="XV15" s="7"/>
      <c r="XW15" s="7"/>
      <c r="XX15" s="7"/>
      <c r="XY15" s="7"/>
      <c r="XZ15" s="7"/>
      <c r="YA15" s="7"/>
      <c r="YB15" s="7"/>
      <c r="YC15" s="7"/>
      <c r="YD15" s="7"/>
      <c r="YE15" s="7"/>
      <c r="YF15" s="7"/>
      <c r="YG15" s="7"/>
      <c r="YH15" s="7"/>
      <c r="YI15" s="7"/>
      <c r="YJ15" s="7"/>
      <c r="YK15" s="7"/>
      <c r="YL15" s="7"/>
      <c r="YM15" s="7"/>
      <c r="YN15" s="7"/>
      <c r="YO15" s="7"/>
      <c r="YP15" s="7"/>
      <c r="YQ15" s="7"/>
      <c r="YR15" s="7"/>
      <c r="YS15" s="7"/>
      <c r="YT15" s="7"/>
      <c r="YU15" s="7"/>
      <c r="YV15" s="7"/>
      <c r="YW15" s="7"/>
      <c r="YX15" s="7"/>
      <c r="YY15" s="7"/>
      <c r="YZ15" s="7"/>
      <c r="ZA15" s="7"/>
      <c r="ZB15" s="7"/>
      <c r="ZC15" s="7"/>
      <c r="ZD15" s="7"/>
      <c r="ZE15" s="7"/>
      <c r="ZF15" s="7"/>
      <c r="ZG15" s="7"/>
      <c r="ZH15" s="7"/>
      <c r="ZI15" s="7"/>
      <c r="ZJ15" s="7"/>
      <c r="ZK15" s="7"/>
      <c r="ZL15" s="7"/>
      <c r="ZM15" s="7"/>
      <c r="ZN15" s="7"/>
      <c r="ZO15" s="7"/>
      <c r="ZP15" s="7"/>
      <c r="ZQ15" s="7"/>
      <c r="ZR15" s="7"/>
      <c r="ZS15" s="7"/>
      <c r="ZT15" s="7"/>
      <c r="ZU15" s="7"/>
      <c r="ZV15" s="7"/>
      <c r="ZW15" s="7"/>
      <c r="ZX15" s="7"/>
      <c r="ZY15" s="7"/>
      <c r="ZZ15" s="7"/>
      <c r="AAA15" s="7"/>
      <c r="AAB15" s="7"/>
      <c r="AAC15" s="7"/>
      <c r="AAD15" s="7"/>
      <c r="AAE15" s="7"/>
      <c r="AAF15" s="7"/>
      <c r="AAG15" s="7"/>
      <c r="AAH15" s="7"/>
      <c r="AAI15" s="7"/>
      <c r="AAJ15" s="7"/>
      <c r="AAK15" s="7"/>
      <c r="AAL15" s="7"/>
      <c r="AAM15" s="7"/>
      <c r="AAN15" s="7"/>
      <c r="AAO15" s="7"/>
      <c r="AAP15" s="7"/>
      <c r="AAQ15" s="7"/>
      <c r="AAR15" s="7"/>
      <c r="AAS15" s="7"/>
      <c r="AAT15" s="7"/>
      <c r="AAU15" s="7"/>
      <c r="AAV15" s="7"/>
      <c r="AAW15" s="7"/>
      <c r="AAX15" s="7"/>
      <c r="AAY15" s="7"/>
      <c r="AAZ15" s="7"/>
      <c r="ABA15" s="7"/>
      <c r="ABB15" s="7"/>
      <c r="ABC15" s="7"/>
      <c r="ABD15" s="7"/>
      <c r="ABE15" s="7"/>
      <c r="ABF15" s="7"/>
      <c r="ABG15" s="7"/>
      <c r="ABH15" s="7"/>
      <c r="ABI15" s="7"/>
      <c r="ABJ15" s="7"/>
      <c r="ABK15" s="7"/>
      <c r="ABL15" s="7"/>
      <c r="ABM15" s="7"/>
      <c r="ABN15" s="7"/>
      <c r="ABO15" s="7"/>
      <c r="ABP15" s="7"/>
      <c r="ABQ15" s="7"/>
      <c r="ABR15" s="7"/>
      <c r="ABS15" s="7"/>
      <c r="ABT15" s="7"/>
      <c r="ABU15" s="7"/>
      <c r="ABV15" s="7"/>
      <c r="ABW15" s="7"/>
      <c r="ABX15" s="7"/>
      <c r="ABY15" s="7"/>
      <c r="ABZ15" s="7"/>
      <c r="ACA15" s="7"/>
      <c r="ACB15" s="7"/>
      <c r="ACC15" s="7"/>
      <c r="ACD15" s="7"/>
      <c r="ACE15" s="7"/>
      <c r="ACF15" s="7"/>
      <c r="ACG15" s="7"/>
      <c r="ACH15" s="7"/>
      <c r="ACI15" s="7"/>
      <c r="ACJ15" s="7"/>
      <c r="ACK15" s="7"/>
      <c r="ACL15" s="7"/>
      <c r="ACM15" s="7"/>
      <c r="ACN15" s="7"/>
      <c r="ACO15" s="7"/>
      <c r="ACP15" s="7"/>
      <c r="ACQ15" s="7"/>
      <c r="ACR15" s="7"/>
      <c r="ACS15" s="7"/>
      <c r="ACT15" s="7"/>
      <c r="ACU15" s="7"/>
      <c r="ACV15" s="7"/>
      <c r="ACW15" s="7"/>
      <c r="ACX15" s="7"/>
      <c r="ACY15" s="7"/>
      <c r="ACZ15" s="7"/>
      <c r="ADA15" s="7"/>
      <c r="ADB15" s="7"/>
      <c r="ADC15" s="7"/>
      <c r="ADD15" s="7"/>
      <c r="ADE15" s="7"/>
      <c r="ADF15" s="7"/>
      <c r="ADG15" s="7"/>
      <c r="ADH15" s="7"/>
      <c r="ADI15" s="7"/>
      <c r="ADJ15" s="7"/>
      <c r="ADK15" s="7"/>
      <c r="ADL15" s="7"/>
      <c r="ADM15" s="7"/>
      <c r="ADN15" s="7"/>
      <c r="ADO15" s="7"/>
      <c r="ADP15" s="7"/>
      <c r="ADQ15" s="7"/>
      <c r="ADR15" s="7"/>
      <c r="ADS15" s="7"/>
      <c r="ADT15" s="7"/>
      <c r="ADU15" s="7"/>
      <c r="ADV15" s="7"/>
      <c r="ADW15" s="7"/>
      <c r="ADX15" s="7"/>
      <c r="ADY15" s="7"/>
      <c r="ADZ15" s="7"/>
      <c r="AEA15" s="7"/>
      <c r="AEB15" s="7"/>
      <c r="AEC15" s="7"/>
      <c r="AED15" s="7"/>
      <c r="AEE15" s="7"/>
      <c r="AEF15" s="7"/>
      <c r="AEG15" s="7"/>
      <c r="AEH15" s="7"/>
      <c r="AEI15" s="7"/>
      <c r="AEJ15" s="7"/>
      <c r="AEK15" s="7"/>
      <c r="AEL15" s="7"/>
      <c r="AEM15" s="7"/>
      <c r="AEN15" s="7"/>
      <c r="AEO15" s="7"/>
      <c r="AEP15" s="7"/>
      <c r="AEQ15" s="7"/>
      <c r="AER15" s="7"/>
      <c r="AES15" s="7"/>
      <c r="AET15" s="7"/>
      <c r="AEU15" s="7"/>
      <c r="AEV15" s="7"/>
      <c r="AEW15" s="7"/>
      <c r="AEX15" s="7"/>
      <c r="AEY15" s="7"/>
      <c r="AEZ15" s="7"/>
      <c r="AFA15" s="7"/>
      <c r="AFB15" s="7"/>
      <c r="AFC15" s="7"/>
      <c r="AFD15" s="7"/>
      <c r="AFE15" s="7"/>
      <c r="AFF15" s="7"/>
      <c r="AFG15" s="7"/>
      <c r="AFH15" s="7"/>
      <c r="AFI15" s="7"/>
      <c r="AFJ15" s="7"/>
      <c r="AFK15" s="7"/>
      <c r="AFL15" s="7"/>
      <c r="AFM15" s="7"/>
      <c r="AFN15" s="7"/>
      <c r="AFO15" s="7"/>
      <c r="AFP15" s="7"/>
      <c r="AFQ15" s="7"/>
      <c r="AFR15" s="7"/>
      <c r="AFS15" s="7"/>
      <c r="AFT15" s="7"/>
      <c r="AFU15" s="7"/>
      <c r="AFV15" s="7"/>
      <c r="AFW15" s="7"/>
      <c r="AFX15" s="7"/>
      <c r="AFY15" s="7"/>
      <c r="AFZ15" s="7"/>
      <c r="AGA15" s="7"/>
      <c r="AGB15" s="7"/>
      <c r="AGC15" s="7"/>
      <c r="AGD15" s="7"/>
      <c r="AGE15" s="7"/>
      <c r="AGF15" s="7"/>
      <c r="AGG15" s="7"/>
      <c r="AGH15" s="7"/>
      <c r="AGI15" s="7"/>
      <c r="AGJ15" s="7"/>
      <c r="AGK15" s="7"/>
      <c r="AGL15" s="7"/>
      <c r="AGM15" s="7"/>
      <c r="AGN15" s="7"/>
      <c r="AGO15" s="7"/>
      <c r="AGP15" s="7"/>
      <c r="AGQ15" s="7"/>
      <c r="AGR15" s="7"/>
      <c r="AGS15" s="7"/>
      <c r="AGT15" s="7"/>
      <c r="AGU15" s="7"/>
      <c r="AGV15" s="7"/>
      <c r="AGW15" s="7"/>
      <c r="AGX15" s="7"/>
      <c r="AGY15" s="7"/>
      <c r="AGZ15" s="7"/>
      <c r="AHA15" s="7"/>
      <c r="AHB15" s="7"/>
      <c r="AHC15" s="7"/>
      <c r="AHD15" s="7"/>
      <c r="AHE15" s="7"/>
      <c r="AHF15" s="7"/>
      <c r="AHG15" s="7"/>
      <c r="AHH15" s="7"/>
      <c r="AHI15" s="7"/>
      <c r="AHJ15" s="7"/>
      <c r="AHK15" s="7"/>
      <c r="AHL15" s="7"/>
      <c r="AHM15" s="7"/>
      <c r="AHN15" s="7"/>
      <c r="AHO15" s="7"/>
      <c r="AHP15" s="7"/>
      <c r="AHQ15" s="7"/>
      <c r="AHR15" s="7"/>
      <c r="AHS15" s="7"/>
      <c r="AHT15" s="7"/>
      <c r="AHU15" s="7"/>
      <c r="AHV15" s="7"/>
      <c r="AHW15" s="7"/>
      <c r="AHX15" s="7"/>
      <c r="AHY15" s="7"/>
      <c r="AHZ15" s="7"/>
      <c r="AIA15" s="7"/>
      <c r="AIB15" s="7"/>
      <c r="AIC15" s="7"/>
      <c r="AID15" s="7"/>
      <c r="AIE15" s="7"/>
      <c r="AIF15" s="7"/>
      <c r="AIG15" s="7"/>
      <c r="AIH15" s="7"/>
      <c r="AII15" s="7"/>
      <c r="AIJ15" s="7"/>
      <c r="AIK15" s="7"/>
      <c r="AIL15" s="7"/>
      <c r="AIM15" s="7"/>
      <c r="AIN15" s="7"/>
      <c r="AIO15" s="7"/>
      <c r="AIP15" s="7"/>
      <c r="AIQ15" s="7"/>
      <c r="AIR15" s="7"/>
      <c r="AIS15" s="7"/>
      <c r="AIT15" s="7"/>
      <c r="AIU15" s="7"/>
      <c r="AIV15" s="7"/>
      <c r="AIW15" s="7"/>
      <c r="AIX15" s="7"/>
      <c r="AIY15" s="7"/>
      <c r="AIZ15" s="7"/>
      <c r="AJA15" s="7"/>
      <c r="AJB15" s="7"/>
      <c r="AJC15" s="7"/>
      <c r="AJD15" s="7"/>
      <c r="AJE15" s="7"/>
      <c r="AJF15" s="7"/>
      <c r="AJG15" s="7"/>
      <c r="AJH15" s="7"/>
      <c r="AJI15" s="7"/>
      <c r="AJJ15" s="7"/>
      <c r="AJK15" s="7"/>
      <c r="AJL15" s="7"/>
      <c r="AJM15" s="7"/>
      <c r="AJN15" s="7"/>
      <c r="AJO15" s="7"/>
      <c r="AJP15" s="7"/>
      <c r="AJQ15" s="7"/>
      <c r="AJR15" s="7"/>
      <c r="AJS15" s="7"/>
      <c r="AJT15" s="7"/>
      <c r="AJU15" s="7"/>
      <c r="AJV15" s="7"/>
      <c r="AJW15" s="7"/>
      <c r="AJX15" s="7"/>
      <c r="AJY15" s="7"/>
      <c r="AJZ15" s="7"/>
      <c r="AKA15" s="7"/>
      <c r="AKB15" s="7"/>
      <c r="AKC15" s="7"/>
      <c r="AKD15" s="7"/>
      <c r="AKE15" s="7"/>
      <c r="AKF15" s="7"/>
      <c r="AKG15" s="7"/>
      <c r="AKH15" s="7"/>
      <c r="AKI15" s="7"/>
      <c r="AKJ15" s="7"/>
      <c r="AKK15" s="7"/>
      <c r="AKL15" s="7"/>
      <c r="AKM15" s="7"/>
      <c r="AKN15" s="7"/>
      <c r="AKO15" s="7"/>
      <c r="AKP15" s="7"/>
      <c r="AKQ15" s="7"/>
      <c r="AKR15" s="7"/>
      <c r="AKS15" s="7"/>
      <c r="AKT15" s="7"/>
      <c r="AKU15" s="7"/>
      <c r="AKV15" s="7"/>
      <c r="AKW15" s="7"/>
      <c r="AKX15" s="7"/>
      <c r="AKY15" s="7"/>
      <c r="AKZ15" s="7"/>
      <c r="ALA15" s="7"/>
      <c r="ALB15" s="7"/>
      <c r="ALC15" s="7"/>
      <c r="ALD15" s="7"/>
      <c r="ALE15" s="7"/>
      <c r="ALF15" s="7"/>
      <c r="ALG15" s="7"/>
      <c r="ALH15" s="7"/>
      <c r="ALI15" s="7"/>
      <c r="ALJ15" s="7"/>
      <c r="ALK15" s="7"/>
      <c r="ALL15" s="7"/>
      <c r="ALM15" s="7"/>
      <c r="ALN15" s="7"/>
      <c r="ALO15" s="7"/>
      <c r="ALP15" s="7"/>
      <c r="ALQ15" s="7"/>
      <c r="ALR15" s="7"/>
      <c r="ALS15" s="7"/>
      <c r="ALT15" s="7"/>
      <c r="ALU15" s="7"/>
      <c r="ALV15" s="7"/>
      <c r="ALW15" s="7"/>
      <c r="ALX15" s="7"/>
      <c r="ALY15" s="7"/>
      <c r="ALZ15" s="7"/>
      <c r="AMA15" s="7"/>
      <c r="AMB15" s="7"/>
      <c r="AMC15" s="7"/>
      <c r="AMD15" s="7"/>
      <c r="AME15" s="7"/>
      <c r="AMF15" s="7"/>
      <c r="AMG15" s="7"/>
      <c r="AMH15" s="7"/>
      <c r="AMI15" s="7"/>
      <c r="AMJ15" s="7"/>
      <c r="AMK15" s="7"/>
      <c r="AML15" s="7"/>
      <c r="AMM15" s="7"/>
      <c r="AMN15" s="7"/>
      <c r="AMO15" s="7"/>
      <c r="AMP15" s="7"/>
      <c r="AMQ15" s="7"/>
      <c r="AMR15" s="7"/>
      <c r="AMS15" s="7"/>
      <c r="AMT15" s="7"/>
      <c r="AMU15" s="7"/>
      <c r="AMV15" s="7"/>
      <c r="AMW15" s="7"/>
      <c r="AMX15" s="7"/>
      <c r="AMY15" s="7"/>
      <c r="AMZ15" s="7"/>
      <c r="ANA15" s="7"/>
      <c r="ANB15" s="7"/>
      <c r="ANC15" s="7"/>
      <c r="AND15" s="7"/>
      <c r="ANE15" s="7"/>
      <c r="ANF15" s="7"/>
      <c r="ANG15" s="7"/>
      <c r="ANH15" s="7"/>
      <c r="ANI15" s="7"/>
      <c r="ANJ15" s="7"/>
      <c r="ANK15" s="7"/>
      <c r="ANL15" s="7"/>
      <c r="ANM15" s="7"/>
      <c r="ANN15" s="7"/>
      <c r="ANO15" s="7"/>
      <c r="ANP15" s="7"/>
      <c r="ANQ15" s="7"/>
      <c r="ANR15" s="7"/>
      <c r="ANS15" s="7"/>
      <c r="ANT15" s="7"/>
      <c r="ANU15" s="7"/>
      <c r="ANV15" s="7"/>
      <c r="ANW15" s="7"/>
      <c r="ANX15" s="7"/>
      <c r="ANY15" s="7"/>
      <c r="ANZ15" s="7"/>
      <c r="AOA15" s="7"/>
      <c r="AOB15" s="7"/>
      <c r="AOC15" s="7"/>
      <c r="AOD15" s="7"/>
      <c r="AOE15" s="7"/>
      <c r="AOF15" s="7"/>
      <c r="AOG15" s="7"/>
      <c r="AOH15" s="7"/>
      <c r="AOI15" s="7"/>
      <c r="AOJ15" s="7"/>
      <c r="AOK15" s="7"/>
      <c r="AOL15" s="7"/>
      <c r="AOM15" s="7"/>
      <c r="AON15" s="7"/>
      <c r="AOO15" s="7"/>
      <c r="AOP15" s="7"/>
      <c r="AOQ15" s="7"/>
      <c r="AOR15" s="7"/>
      <c r="AOS15" s="7"/>
      <c r="AOT15" s="7"/>
      <c r="AOU15" s="7"/>
      <c r="AOV15" s="7"/>
      <c r="AOW15" s="7"/>
      <c r="AOX15" s="7"/>
      <c r="AOY15" s="7"/>
      <c r="AOZ15" s="7"/>
      <c r="APA15" s="7"/>
      <c r="APB15" s="7"/>
      <c r="APC15" s="7"/>
      <c r="APD15" s="7"/>
      <c r="APE15" s="7"/>
      <c r="APF15" s="7"/>
      <c r="APG15" s="7"/>
      <c r="APH15" s="7"/>
      <c r="API15" s="7"/>
      <c r="APJ15" s="7"/>
      <c r="APK15" s="7"/>
      <c r="APL15" s="7"/>
      <c r="APM15" s="7"/>
      <c r="APN15" s="7"/>
      <c r="APO15" s="7"/>
      <c r="APP15" s="7"/>
      <c r="APQ15" s="7"/>
      <c r="APR15" s="7"/>
      <c r="APS15" s="7"/>
      <c r="APT15" s="7"/>
      <c r="APU15" s="7"/>
      <c r="APV15" s="7"/>
      <c r="APW15" s="7"/>
      <c r="APX15" s="7"/>
      <c r="APY15" s="7"/>
      <c r="APZ15" s="7"/>
      <c r="AQA15" s="7"/>
      <c r="AQB15" s="7"/>
      <c r="AQC15" s="7"/>
      <c r="AQD15" s="7"/>
      <c r="AQE15" s="7"/>
      <c r="AQF15" s="7"/>
      <c r="AQG15" s="7"/>
      <c r="AQH15" s="7"/>
      <c r="AQI15" s="7"/>
      <c r="AQJ15" s="7"/>
      <c r="AQK15" s="7"/>
      <c r="AQL15" s="7"/>
      <c r="AQM15" s="7"/>
      <c r="AQN15" s="7"/>
      <c r="AQO15" s="7"/>
      <c r="AQP15" s="7"/>
      <c r="AQQ15" s="7"/>
      <c r="AQR15" s="7"/>
      <c r="AQS15" s="7"/>
      <c r="AQT15" s="7"/>
      <c r="AQU15" s="7"/>
      <c r="AQV15" s="7"/>
      <c r="AQW15" s="7"/>
      <c r="AQX15" s="7"/>
      <c r="AQY15" s="7"/>
      <c r="AQZ15" s="7"/>
      <c r="ARA15" s="7"/>
      <c r="ARB15" s="7"/>
      <c r="ARC15" s="7"/>
      <c r="ARD15" s="7"/>
      <c r="ARE15" s="7"/>
      <c r="ARF15" s="7"/>
      <c r="ARG15" s="7"/>
      <c r="ARH15" s="7"/>
      <c r="ARI15" s="7"/>
      <c r="ARJ15" s="7"/>
      <c r="ARK15" s="7"/>
      <c r="ARL15" s="7"/>
      <c r="ARM15" s="7"/>
      <c r="ARN15" s="7"/>
      <c r="ARO15" s="7"/>
      <c r="ARP15" s="7"/>
      <c r="ARQ15" s="7"/>
      <c r="ARR15" s="7"/>
      <c r="ARS15" s="7"/>
      <c r="ART15" s="7"/>
      <c r="ARU15" s="7"/>
      <c r="ARV15" s="7"/>
      <c r="ARW15" s="7"/>
      <c r="ARX15" s="7"/>
      <c r="ARY15" s="7"/>
      <c r="ARZ15" s="7"/>
      <c r="ASA15" s="7"/>
      <c r="ASB15" s="7"/>
      <c r="ASC15" s="7"/>
      <c r="ASD15" s="7"/>
      <c r="ASE15" s="7"/>
      <c r="ASF15" s="7"/>
      <c r="ASG15" s="7"/>
      <c r="ASH15" s="7"/>
      <c r="ASI15" s="7"/>
      <c r="ASJ15" s="7"/>
      <c r="ASK15" s="7"/>
      <c r="ASL15" s="7"/>
      <c r="ASM15" s="7"/>
      <c r="ASN15" s="7"/>
      <c r="ASO15" s="7"/>
      <c r="ASP15" s="7"/>
      <c r="ASQ15" s="7"/>
      <c r="ASR15" s="7"/>
      <c r="ASS15" s="7"/>
      <c r="AST15" s="7"/>
      <c r="ASU15" s="7"/>
      <c r="ASV15" s="7"/>
      <c r="ASW15" s="7"/>
      <c r="ASX15" s="7"/>
      <c r="ASY15" s="7"/>
      <c r="ASZ15" s="7"/>
      <c r="ATA15" s="7"/>
      <c r="ATB15" s="7"/>
      <c r="ATC15" s="7"/>
      <c r="ATD15" s="7"/>
      <c r="ATE15" s="7"/>
      <c r="ATF15" s="7"/>
      <c r="ATG15" s="7"/>
      <c r="ATH15" s="7"/>
      <c r="ATI15" s="7"/>
      <c r="ATJ15" s="7"/>
      <c r="ATK15" s="7"/>
      <c r="ATL15" s="7"/>
      <c r="ATM15" s="7"/>
      <c r="ATN15" s="7"/>
      <c r="ATO15" s="7"/>
      <c r="ATP15" s="7"/>
      <c r="ATQ15" s="7"/>
      <c r="ATR15" s="7"/>
      <c r="ATS15" s="7"/>
      <c r="ATT15" s="7"/>
      <c r="ATU15" s="7"/>
      <c r="ATV15" s="7"/>
      <c r="ATW15" s="7"/>
      <c r="ATX15" s="7"/>
      <c r="ATY15" s="7"/>
      <c r="ATZ15" s="7"/>
      <c r="AUA15" s="7"/>
      <c r="AUB15" s="7"/>
      <c r="AUC15" s="7"/>
      <c r="AUD15" s="7"/>
      <c r="AUE15" s="7"/>
      <c r="AUF15" s="7"/>
      <c r="AUG15" s="7"/>
      <c r="AUH15" s="7"/>
      <c r="AUI15" s="7"/>
      <c r="AUJ15" s="7"/>
      <c r="AUK15" s="7"/>
      <c r="AUL15" s="7"/>
      <c r="AUM15" s="7"/>
      <c r="AUN15" s="7"/>
      <c r="AUO15" s="7"/>
      <c r="AUP15" s="7"/>
      <c r="AUQ15" s="7"/>
      <c r="AUR15" s="7"/>
      <c r="AUS15" s="7"/>
      <c r="AUT15" s="7"/>
      <c r="AUU15" s="7"/>
      <c r="AUV15" s="7"/>
      <c r="AUW15" s="7"/>
      <c r="AUX15" s="7"/>
      <c r="AUY15" s="7"/>
      <c r="AUZ15" s="7"/>
      <c r="AVA15" s="7"/>
      <c r="AVB15" s="7"/>
      <c r="AVC15" s="7"/>
      <c r="AVD15" s="7"/>
      <c r="AVE15" s="7"/>
      <c r="AVF15" s="7"/>
      <c r="AVG15" s="7"/>
      <c r="AVH15" s="7"/>
      <c r="AVI15" s="7"/>
      <c r="AVJ15" s="7"/>
      <c r="AVK15" s="7"/>
      <c r="AVL15" s="7"/>
      <c r="AVM15" s="7"/>
      <c r="AVN15" s="7"/>
      <c r="AVO15" s="7"/>
      <c r="AVP15" s="7"/>
      <c r="AVQ15" s="7"/>
      <c r="AVR15" s="7"/>
      <c r="AVS15" s="7"/>
      <c r="AVT15" s="7"/>
      <c r="AVU15" s="7"/>
      <c r="AVV15" s="7"/>
      <c r="AVW15" s="7"/>
      <c r="AVX15" s="7"/>
      <c r="AVY15" s="7"/>
      <c r="AVZ15" s="7"/>
      <c r="AWA15" s="7"/>
      <c r="AWB15" s="7"/>
      <c r="AWC15" s="7"/>
      <c r="AWD15" s="7"/>
      <c r="AWE15" s="7"/>
      <c r="AWF15" s="7"/>
      <c r="AWG15" s="7"/>
      <c r="AWH15" s="7"/>
      <c r="AWI15" s="7"/>
      <c r="AWJ15" s="7"/>
      <c r="AWK15" s="7"/>
      <c r="AWL15" s="7"/>
      <c r="AWM15" s="7"/>
      <c r="AWN15" s="7"/>
      <c r="AWO15" s="7"/>
      <c r="AWP15" s="7"/>
      <c r="AWQ15" s="7"/>
      <c r="AWR15" s="7"/>
      <c r="AWS15" s="7"/>
      <c r="AWT15" s="7"/>
      <c r="AWU15" s="7"/>
      <c r="AWV15" s="7"/>
      <c r="AWW15" s="7"/>
      <c r="AWX15" s="7"/>
      <c r="AWY15" s="7"/>
      <c r="AWZ15" s="7"/>
      <c r="AXA15" s="7"/>
      <c r="AXB15" s="7"/>
      <c r="AXC15" s="7"/>
      <c r="AXD15" s="7"/>
      <c r="AXE15" s="7"/>
      <c r="AXF15" s="7"/>
      <c r="AXG15" s="7"/>
      <c r="AXH15" s="7"/>
      <c r="AXI15" s="7"/>
      <c r="AXJ15" s="7"/>
      <c r="AXK15" s="7"/>
      <c r="AXL15" s="7"/>
      <c r="AXM15" s="7"/>
      <c r="AXN15" s="7"/>
      <c r="AXO15" s="7"/>
      <c r="AXP15" s="7"/>
      <c r="AXQ15" s="7"/>
      <c r="AXR15" s="7"/>
      <c r="AXS15" s="7"/>
      <c r="AXT15" s="7"/>
      <c r="AXU15" s="7"/>
      <c r="AXV15" s="7"/>
      <c r="AXW15" s="7"/>
      <c r="AXX15" s="7"/>
      <c r="AXY15" s="7"/>
      <c r="AXZ15" s="7"/>
      <c r="AYA15" s="7"/>
      <c r="AYB15" s="7"/>
      <c r="AYC15" s="7"/>
      <c r="AYD15" s="7"/>
      <c r="AYE15" s="7"/>
      <c r="AYF15" s="7"/>
      <c r="AYG15" s="7"/>
      <c r="AYH15" s="7"/>
      <c r="AYI15" s="7"/>
      <c r="AYJ15" s="7"/>
      <c r="AYK15" s="7"/>
      <c r="AYL15" s="7"/>
      <c r="AYM15" s="7"/>
      <c r="AYN15" s="7"/>
      <c r="AYO15" s="7"/>
      <c r="AYP15" s="7"/>
      <c r="AYQ15" s="7"/>
      <c r="AYR15" s="7"/>
      <c r="AYS15" s="7"/>
      <c r="AYT15" s="7"/>
      <c r="AYU15" s="7"/>
      <c r="AYV15" s="7"/>
      <c r="AYW15" s="7"/>
      <c r="AYX15" s="7"/>
      <c r="AYY15" s="7"/>
      <c r="AYZ15" s="7"/>
      <c r="AZA15" s="7"/>
      <c r="AZB15" s="7"/>
      <c r="AZC15" s="7"/>
      <c r="AZD15" s="7"/>
      <c r="AZE15" s="7"/>
      <c r="AZF15" s="7"/>
      <c r="AZG15" s="7"/>
      <c r="AZH15" s="7"/>
      <c r="AZI15" s="7"/>
      <c r="AZJ15" s="7"/>
      <c r="AZK15" s="7"/>
      <c r="AZL15" s="7"/>
      <c r="AZM15" s="7"/>
      <c r="AZN15" s="7"/>
      <c r="AZO15" s="7"/>
      <c r="AZP15" s="7"/>
      <c r="AZQ15" s="7"/>
      <c r="AZR15" s="7"/>
      <c r="AZS15" s="7"/>
      <c r="AZT15" s="7"/>
      <c r="AZU15" s="7"/>
      <c r="AZV15" s="7"/>
      <c r="AZW15" s="7"/>
      <c r="AZX15" s="7"/>
      <c r="AZY15" s="7"/>
      <c r="AZZ15" s="7"/>
      <c r="BAA15" s="7"/>
      <c r="BAB15" s="7"/>
      <c r="BAC15" s="7"/>
      <c r="BAD15" s="7"/>
      <c r="BAE15" s="7"/>
      <c r="BAF15" s="7"/>
      <c r="BAG15" s="7"/>
      <c r="BAH15" s="7"/>
      <c r="BAI15" s="7"/>
      <c r="BAJ15" s="7"/>
      <c r="BAK15" s="7"/>
      <c r="BAL15" s="7"/>
      <c r="BAM15" s="7"/>
      <c r="BAN15" s="7"/>
      <c r="BAO15" s="7"/>
      <c r="BAP15" s="7"/>
      <c r="BAQ15" s="7"/>
      <c r="BAR15" s="7"/>
      <c r="BAS15" s="7"/>
      <c r="BAT15" s="7"/>
      <c r="BAU15" s="7"/>
      <c r="BAV15" s="7"/>
      <c r="BAW15" s="7"/>
      <c r="BAX15" s="7"/>
      <c r="BAY15" s="7"/>
      <c r="BAZ15" s="7"/>
      <c r="BBA15" s="7"/>
      <c r="BBB15" s="7"/>
      <c r="BBC15" s="7"/>
      <c r="BBD15" s="7"/>
      <c r="BBE15" s="7"/>
      <c r="BBF15" s="7"/>
      <c r="BBG15" s="7"/>
      <c r="BBH15" s="7"/>
      <c r="BBI15" s="7"/>
      <c r="BBJ15" s="7"/>
      <c r="BBK15" s="7"/>
      <c r="BBL15" s="7"/>
      <c r="BBM15" s="7"/>
      <c r="BBN15" s="7"/>
      <c r="BBO15" s="7"/>
      <c r="BBP15" s="7"/>
      <c r="BBQ15" s="7"/>
      <c r="BBR15" s="7"/>
      <c r="BBS15" s="7"/>
      <c r="BBT15" s="7"/>
      <c r="BBU15" s="7"/>
      <c r="BBV15" s="7"/>
      <c r="BBW15" s="7"/>
      <c r="BBX15" s="7"/>
      <c r="BBY15" s="7"/>
      <c r="BBZ15" s="7"/>
      <c r="BCA15" s="7"/>
      <c r="BCB15" s="7"/>
      <c r="BCC15" s="7"/>
      <c r="BCD15" s="7"/>
      <c r="BCE15" s="7"/>
      <c r="BCF15" s="7"/>
      <c r="BCG15" s="7"/>
      <c r="BCH15" s="7"/>
      <c r="BCI15" s="7"/>
      <c r="BCJ15" s="7"/>
      <c r="BCK15" s="7"/>
      <c r="BCL15" s="7"/>
      <c r="BCM15" s="7"/>
      <c r="BCN15" s="7"/>
      <c r="BCO15" s="7"/>
      <c r="BCP15" s="7"/>
      <c r="BCQ15" s="7"/>
      <c r="BCR15" s="7"/>
      <c r="BCS15" s="7"/>
      <c r="BCT15" s="7"/>
      <c r="BCU15" s="7"/>
      <c r="BCV15" s="7"/>
      <c r="BCW15" s="7"/>
      <c r="BCX15" s="7"/>
      <c r="BCY15" s="7"/>
      <c r="BCZ15" s="7"/>
      <c r="BDA15" s="7"/>
      <c r="BDB15" s="7"/>
      <c r="BDC15" s="7"/>
      <c r="BDD15" s="7"/>
      <c r="BDE15" s="7"/>
      <c r="BDF15" s="7"/>
      <c r="BDG15" s="7"/>
      <c r="BDH15" s="7"/>
      <c r="BDI15" s="7"/>
      <c r="BDJ15" s="7"/>
      <c r="BDK15" s="7"/>
      <c r="BDL15" s="7"/>
      <c r="BDM15" s="7"/>
      <c r="BDN15" s="7"/>
      <c r="BDO15" s="7"/>
      <c r="BDP15" s="7"/>
      <c r="BDQ15" s="7"/>
      <c r="BDR15" s="7"/>
      <c r="BDS15" s="7"/>
      <c r="BDT15" s="7"/>
      <c r="BDU15" s="7"/>
      <c r="BDV15" s="7"/>
      <c r="BDW15" s="7"/>
      <c r="BDX15" s="7"/>
      <c r="BDY15" s="7"/>
      <c r="BDZ15" s="7"/>
      <c r="BEA15" s="7"/>
      <c r="BEB15" s="7"/>
      <c r="BEC15" s="7"/>
      <c r="BED15" s="7"/>
      <c r="BEE15" s="7"/>
      <c r="BEF15" s="7"/>
      <c r="BEG15" s="7"/>
      <c r="BEH15" s="7"/>
      <c r="BEI15" s="7"/>
      <c r="BEJ15" s="7"/>
      <c r="BEK15" s="7"/>
      <c r="BEL15" s="7"/>
      <c r="BEM15" s="7"/>
      <c r="BEN15" s="7"/>
      <c r="BEO15" s="7"/>
      <c r="BEP15" s="7"/>
      <c r="BEQ15" s="7"/>
      <c r="BER15" s="7"/>
      <c r="BES15" s="7"/>
      <c r="BET15" s="7"/>
      <c r="BEU15" s="7"/>
      <c r="BEV15" s="7"/>
      <c r="BEW15" s="7"/>
      <c r="BEX15" s="7"/>
      <c r="BEY15" s="7"/>
      <c r="BEZ15" s="7"/>
      <c r="BFA15" s="7"/>
      <c r="BFB15" s="7"/>
      <c r="BFC15" s="7"/>
      <c r="BFD15" s="7"/>
      <c r="BFE15" s="7"/>
      <c r="BFF15" s="7"/>
      <c r="BFG15" s="7"/>
      <c r="BFH15" s="7"/>
      <c r="BFI15" s="7"/>
      <c r="BFJ15" s="7"/>
      <c r="BFK15" s="7"/>
      <c r="BFL15" s="7"/>
      <c r="BFM15" s="7"/>
      <c r="BFN15" s="7"/>
      <c r="BFO15" s="7"/>
      <c r="BFP15" s="7"/>
      <c r="BFQ15" s="7"/>
      <c r="BFR15" s="7"/>
      <c r="BFS15" s="7"/>
      <c r="BFT15" s="7"/>
      <c r="BFU15" s="7"/>
      <c r="BFV15" s="7"/>
      <c r="BFW15" s="7"/>
      <c r="BFX15" s="7"/>
      <c r="BFY15" s="7"/>
      <c r="BFZ15" s="7"/>
      <c r="BGA15" s="7"/>
      <c r="BGB15" s="7"/>
      <c r="BGC15" s="7"/>
      <c r="BGD15" s="7"/>
      <c r="BGE15" s="7"/>
      <c r="BGF15" s="7"/>
      <c r="BGG15" s="7"/>
      <c r="BGH15" s="7"/>
      <c r="BGI15" s="7"/>
      <c r="BGJ15" s="7"/>
      <c r="BGK15" s="7"/>
      <c r="BGL15" s="7"/>
      <c r="BGM15" s="7"/>
      <c r="BGN15" s="7"/>
      <c r="BGO15" s="7"/>
      <c r="BGP15" s="7"/>
      <c r="BGQ15" s="7"/>
      <c r="BGR15" s="7"/>
      <c r="BGS15" s="7"/>
      <c r="BGT15" s="7"/>
      <c r="BGU15" s="7"/>
      <c r="BGV15" s="7"/>
      <c r="BGW15" s="7"/>
      <c r="BGX15" s="7"/>
      <c r="BGY15" s="7"/>
      <c r="BGZ15" s="7"/>
      <c r="BHA15" s="7"/>
      <c r="BHB15" s="7"/>
      <c r="BHC15" s="7"/>
      <c r="BHD15" s="7"/>
      <c r="BHE15" s="7"/>
      <c r="BHF15" s="7"/>
      <c r="BHG15" s="7"/>
      <c r="BHH15" s="7"/>
      <c r="BHI15" s="7"/>
      <c r="BHJ15" s="7"/>
      <c r="BHK15" s="7"/>
      <c r="BHL15" s="7"/>
      <c r="BHM15" s="7"/>
      <c r="BHN15" s="7"/>
      <c r="BHO15" s="7"/>
      <c r="BHP15" s="7"/>
      <c r="BHQ15" s="7"/>
      <c r="BHR15" s="7"/>
      <c r="BHS15" s="7"/>
      <c r="BHT15" s="7"/>
      <c r="BHU15" s="7"/>
      <c r="BHV15" s="7"/>
      <c r="BHW15" s="7"/>
      <c r="BHX15" s="7"/>
      <c r="BHY15" s="7"/>
      <c r="BHZ15" s="7"/>
      <c r="BIA15" s="7"/>
      <c r="BIB15" s="7"/>
      <c r="BIC15" s="7"/>
      <c r="BID15" s="7"/>
      <c r="BIE15" s="7"/>
      <c r="BIF15" s="7"/>
      <c r="BIG15" s="7"/>
      <c r="BIH15" s="7"/>
      <c r="BII15" s="7"/>
      <c r="BIJ15" s="7"/>
      <c r="BIK15" s="7"/>
      <c r="BIL15" s="7"/>
      <c r="BIM15" s="7"/>
      <c r="BIN15" s="7"/>
      <c r="BIO15" s="7"/>
      <c r="BIP15" s="7"/>
      <c r="BIQ15" s="7"/>
      <c r="BIR15" s="7"/>
      <c r="BIS15" s="7"/>
      <c r="BIT15" s="7"/>
      <c r="BIU15" s="7"/>
      <c r="BIV15" s="7"/>
      <c r="BIW15" s="7"/>
      <c r="BIX15" s="7"/>
      <c r="BIY15" s="7"/>
      <c r="BIZ15" s="7"/>
      <c r="BJA15" s="7"/>
      <c r="BJB15" s="7"/>
      <c r="BJC15" s="7"/>
      <c r="BJD15" s="7"/>
      <c r="BJE15" s="7"/>
      <c r="BJF15" s="7"/>
      <c r="BJG15" s="7"/>
      <c r="BJH15" s="7"/>
      <c r="BJI15" s="7"/>
      <c r="BJJ15" s="7"/>
      <c r="BJK15" s="7"/>
      <c r="BJL15" s="7"/>
      <c r="BJM15" s="7"/>
      <c r="BJN15" s="7"/>
      <c r="BJO15" s="7"/>
      <c r="BJP15" s="7"/>
      <c r="BJQ15" s="7"/>
      <c r="BJR15" s="7"/>
      <c r="BJS15" s="7"/>
      <c r="BJT15" s="7"/>
      <c r="BJU15" s="7"/>
      <c r="BJV15" s="7"/>
      <c r="BJW15" s="7"/>
      <c r="BJX15" s="7"/>
      <c r="BJY15" s="7"/>
      <c r="BJZ15" s="7"/>
      <c r="BKA15" s="7"/>
      <c r="BKB15" s="7"/>
      <c r="BKC15" s="7"/>
      <c r="BKD15" s="7"/>
      <c r="BKE15" s="7"/>
      <c r="BKF15" s="7"/>
      <c r="BKG15" s="7"/>
      <c r="BKH15" s="7"/>
      <c r="BKI15" s="7"/>
      <c r="BKJ15" s="7"/>
      <c r="BKK15" s="7"/>
      <c r="BKL15" s="7"/>
      <c r="BKM15" s="7"/>
      <c r="BKN15" s="7"/>
      <c r="BKO15" s="7"/>
      <c r="BKP15" s="7"/>
      <c r="BKQ15" s="7"/>
      <c r="BKR15" s="7"/>
      <c r="BKS15" s="7"/>
      <c r="BKT15" s="7"/>
      <c r="BKU15" s="7"/>
      <c r="BKV15" s="7"/>
      <c r="BKW15" s="7"/>
      <c r="BKX15" s="7"/>
      <c r="BKY15" s="7"/>
      <c r="BKZ15" s="7"/>
      <c r="BLA15" s="7"/>
      <c r="BLB15" s="7"/>
      <c r="BLC15" s="7"/>
      <c r="BLD15" s="7"/>
      <c r="BLE15" s="7"/>
      <c r="BLF15" s="7"/>
      <c r="BLG15" s="7"/>
      <c r="BLH15" s="7"/>
      <c r="BLI15" s="7"/>
      <c r="BLJ15" s="7"/>
      <c r="BLK15" s="7"/>
      <c r="BLL15" s="7"/>
      <c r="BLM15" s="7"/>
      <c r="BLN15" s="7"/>
      <c r="BLO15" s="7"/>
      <c r="BLP15" s="7"/>
      <c r="BLQ15" s="7"/>
      <c r="BLR15" s="7"/>
      <c r="BLS15" s="7"/>
      <c r="BLT15" s="7"/>
      <c r="BLU15" s="7"/>
      <c r="BLV15" s="7"/>
      <c r="BLW15" s="7"/>
      <c r="BLX15" s="7"/>
      <c r="BLY15" s="7"/>
      <c r="BLZ15" s="7"/>
      <c r="BMA15" s="7"/>
      <c r="BMB15" s="7"/>
      <c r="BMC15" s="7"/>
      <c r="BMD15" s="7"/>
      <c r="BME15" s="7"/>
      <c r="BMF15" s="7"/>
      <c r="BMG15" s="7"/>
      <c r="BMH15" s="7"/>
      <c r="BMI15" s="7"/>
      <c r="BMJ15" s="7"/>
      <c r="BMK15" s="7"/>
      <c r="BML15" s="7"/>
      <c r="BMM15" s="7"/>
      <c r="BMN15" s="7"/>
      <c r="BMO15" s="7"/>
      <c r="BMP15" s="7"/>
      <c r="BMQ15" s="7"/>
      <c r="BMR15" s="7"/>
      <c r="BMS15" s="7"/>
      <c r="BMT15" s="7"/>
      <c r="BMU15" s="7"/>
      <c r="BMV15" s="7"/>
      <c r="BMW15" s="7"/>
      <c r="BMX15" s="7"/>
      <c r="BMY15" s="7"/>
      <c r="BMZ15" s="7"/>
      <c r="BNA15" s="7"/>
      <c r="BNB15" s="7"/>
      <c r="BNC15" s="7"/>
      <c r="BND15" s="7"/>
      <c r="BNE15" s="7"/>
      <c r="BNF15" s="7"/>
      <c r="BNG15" s="7"/>
      <c r="BNH15" s="7"/>
      <c r="BNI15" s="7"/>
      <c r="BNJ15" s="7"/>
      <c r="BNK15" s="7"/>
      <c r="BNL15" s="7"/>
      <c r="BNM15" s="7"/>
      <c r="BNN15" s="7"/>
      <c r="BNO15" s="7"/>
      <c r="BNP15" s="7"/>
      <c r="BNQ15" s="7"/>
      <c r="BNR15" s="7"/>
      <c r="BNS15" s="7"/>
      <c r="BNT15" s="7"/>
      <c r="BNU15" s="7"/>
      <c r="BNV15" s="7"/>
      <c r="BNW15" s="7"/>
      <c r="BNX15" s="7"/>
      <c r="BNY15" s="7"/>
      <c r="BNZ15" s="7"/>
      <c r="BOA15" s="7"/>
      <c r="BOB15" s="7"/>
      <c r="BOC15" s="7"/>
      <c r="BOD15" s="7"/>
      <c r="BOE15" s="7"/>
      <c r="BOF15" s="7"/>
      <c r="BOG15" s="7"/>
      <c r="BOH15" s="7"/>
      <c r="BOI15" s="7"/>
      <c r="BOJ15" s="7"/>
      <c r="BOK15" s="7"/>
      <c r="BOL15" s="7"/>
      <c r="BOM15" s="7"/>
      <c r="BON15" s="7"/>
      <c r="BOO15" s="7"/>
      <c r="BOP15" s="7"/>
      <c r="BOQ15" s="7"/>
      <c r="BOR15" s="7"/>
      <c r="BOS15" s="7"/>
      <c r="BOT15" s="7"/>
      <c r="BOU15" s="7"/>
      <c r="BOV15" s="7"/>
      <c r="BOW15" s="7"/>
      <c r="BOX15" s="7"/>
      <c r="BOY15" s="7"/>
      <c r="BOZ15" s="7"/>
      <c r="BPA15" s="7"/>
      <c r="BPB15" s="7"/>
      <c r="BPC15" s="7"/>
      <c r="BPD15" s="7"/>
      <c r="BPE15" s="7"/>
      <c r="BPF15" s="7"/>
      <c r="BPG15" s="7"/>
      <c r="BPH15" s="7"/>
      <c r="BPI15" s="7"/>
      <c r="BPJ15" s="7"/>
      <c r="BPK15" s="7"/>
      <c r="BPL15" s="7"/>
      <c r="BPM15" s="7"/>
      <c r="BPN15" s="7"/>
      <c r="BPO15" s="7"/>
      <c r="BPP15" s="7"/>
      <c r="BPQ15" s="7"/>
      <c r="BPR15" s="7"/>
      <c r="BPS15" s="7"/>
      <c r="BPT15" s="7"/>
      <c r="BPU15" s="7"/>
      <c r="BPV15" s="7"/>
      <c r="BPW15" s="7"/>
      <c r="BPX15" s="7"/>
      <c r="BPY15" s="7"/>
      <c r="BPZ15" s="7"/>
      <c r="BQA15" s="7"/>
      <c r="BQB15" s="7"/>
      <c r="BQC15" s="7"/>
      <c r="BQD15" s="7"/>
      <c r="BQE15" s="7"/>
      <c r="BQF15" s="7"/>
      <c r="BQG15" s="7"/>
      <c r="BQH15" s="7"/>
      <c r="BQI15" s="7"/>
      <c r="BQJ15" s="7"/>
      <c r="BQK15" s="7"/>
      <c r="BQL15" s="7"/>
      <c r="BQM15" s="7"/>
      <c r="BQN15" s="7"/>
      <c r="BQO15" s="7"/>
      <c r="BQP15" s="7"/>
      <c r="BQQ15" s="7"/>
      <c r="BQR15" s="7"/>
      <c r="BQS15" s="7"/>
      <c r="BQT15" s="7"/>
      <c r="BQU15" s="7"/>
      <c r="BQV15" s="7"/>
      <c r="BQW15" s="7"/>
      <c r="BQX15" s="7"/>
      <c r="BQY15" s="7"/>
      <c r="BQZ15" s="7"/>
      <c r="BRA15" s="7"/>
      <c r="BRB15" s="7"/>
      <c r="BRC15" s="7"/>
      <c r="BRD15" s="7"/>
      <c r="BRE15" s="7"/>
      <c r="BRF15" s="7"/>
      <c r="BRG15" s="7"/>
      <c r="BRH15" s="7"/>
      <c r="BRI15" s="7"/>
      <c r="BRJ15" s="7"/>
      <c r="BRK15" s="7"/>
      <c r="BRL15" s="7"/>
      <c r="BRM15" s="7"/>
      <c r="BRN15" s="7"/>
      <c r="BRO15" s="7"/>
      <c r="BRP15" s="7"/>
      <c r="BRQ15" s="7"/>
      <c r="BRR15" s="7"/>
      <c r="BRS15" s="7"/>
      <c r="BRT15" s="7"/>
      <c r="BRU15" s="7"/>
      <c r="BRV15" s="7"/>
      <c r="BRW15" s="7"/>
      <c r="BRX15" s="7"/>
      <c r="BRY15" s="7"/>
      <c r="BRZ15" s="7"/>
      <c r="BSA15" s="7"/>
      <c r="BSB15" s="7"/>
      <c r="BSC15" s="7"/>
      <c r="BSD15" s="7"/>
      <c r="BSE15" s="7"/>
      <c r="BSF15" s="7"/>
      <c r="BSG15" s="7"/>
      <c r="BSH15" s="7"/>
      <c r="BSI15" s="7"/>
      <c r="BSJ15" s="7"/>
      <c r="BSK15" s="7"/>
      <c r="BSL15" s="7"/>
      <c r="BSM15" s="7"/>
      <c r="BSN15" s="7"/>
      <c r="BSO15" s="7"/>
      <c r="BSP15" s="7"/>
      <c r="BSQ15" s="7"/>
      <c r="BSR15" s="7"/>
      <c r="BSS15" s="7"/>
      <c r="BST15" s="7"/>
      <c r="BSU15" s="7"/>
      <c r="BSV15" s="7"/>
      <c r="BSW15" s="7"/>
      <c r="BSX15" s="7"/>
      <c r="BSY15" s="7"/>
      <c r="BSZ15" s="7"/>
      <c r="BTA15" s="7"/>
      <c r="BTB15" s="7"/>
      <c r="BTC15" s="7"/>
      <c r="BTD15" s="7"/>
      <c r="BTE15" s="7"/>
      <c r="BTF15" s="7"/>
      <c r="BTG15" s="7"/>
      <c r="BTH15" s="7"/>
      <c r="BTI15" s="7"/>
      <c r="BTJ15" s="7"/>
      <c r="BTK15" s="7"/>
      <c r="BTL15" s="7"/>
      <c r="BTM15" s="7"/>
      <c r="BTN15" s="7"/>
      <c r="BTO15" s="7"/>
      <c r="BTP15" s="7"/>
      <c r="BTQ15" s="7"/>
      <c r="BTR15" s="7"/>
      <c r="BTS15" s="7"/>
      <c r="BTT15" s="7"/>
      <c r="BTU15" s="7"/>
      <c r="BTV15" s="7"/>
      <c r="BTW15" s="7"/>
      <c r="BTX15" s="7"/>
      <c r="BTY15" s="7"/>
      <c r="BTZ15" s="7"/>
      <c r="BUA15" s="7"/>
      <c r="BUB15" s="7"/>
      <c r="BUC15" s="7"/>
      <c r="BUD15" s="7"/>
      <c r="BUE15" s="7"/>
      <c r="BUF15" s="7"/>
      <c r="BUG15" s="7"/>
      <c r="BUH15" s="7"/>
      <c r="BUI15" s="7"/>
      <c r="BUJ15" s="7"/>
      <c r="BUK15" s="7"/>
      <c r="BUL15" s="7"/>
      <c r="BUM15" s="7"/>
      <c r="BUN15" s="7"/>
      <c r="BUO15" s="7"/>
      <c r="BUP15" s="7"/>
      <c r="BUQ15" s="7"/>
      <c r="BUR15" s="7"/>
      <c r="BUS15" s="7"/>
      <c r="BUT15" s="7"/>
      <c r="BUU15" s="7"/>
      <c r="BUV15" s="7"/>
      <c r="BUW15" s="7"/>
      <c r="BUX15" s="7"/>
      <c r="BUY15" s="7"/>
      <c r="BUZ15" s="7"/>
      <c r="BVA15" s="7"/>
      <c r="BVB15" s="7"/>
      <c r="BVC15" s="7"/>
      <c r="BVD15" s="7"/>
      <c r="BVE15" s="7"/>
      <c r="BVF15" s="7"/>
      <c r="BVG15" s="7"/>
      <c r="BVH15" s="7"/>
      <c r="BVI15" s="7"/>
      <c r="BVJ15" s="7"/>
      <c r="BVK15" s="7"/>
      <c r="BVL15" s="7"/>
      <c r="BVM15" s="7"/>
      <c r="BVN15" s="7"/>
      <c r="BVO15" s="7"/>
      <c r="BVP15" s="7"/>
      <c r="BVQ15" s="7"/>
      <c r="BVR15" s="7"/>
      <c r="BVS15" s="7"/>
      <c r="BVT15" s="7"/>
      <c r="BVU15" s="7"/>
      <c r="BVV15" s="7"/>
      <c r="BVW15" s="7"/>
      <c r="BVX15" s="7"/>
      <c r="BVY15" s="7"/>
      <c r="BVZ15" s="7"/>
      <c r="BWA15" s="7"/>
      <c r="BWB15" s="7"/>
      <c r="BWC15" s="7"/>
      <c r="BWD15" s="7"/>
      <c r="BWE15" s="7"/>
      <c r="BWF15" s="7"/>
      <c r="BWG15" s="7"/>
      <c r="BWH15" s="7"/>
      <c r="BWI15" s="7"/>
      <c r="BWJ15" s="7"/>
      <c r="BWK15" s="7"/>
      <c r="BWL15" s="7"/>
      <c r="BWM15" s="7"/>
      <c r="BWN15" s="7"/>
      <c r="BWO15" s="7"/>
      <c r="BWP15" s="7"/>
      <c r="BWQ15" s="7"/>
      <c r="BWR15" s="7"/>
      <c r="BWS15" s="7"/>
      <c r="BWT15" s="7"/>
      <c r="BWU15" s="7"/>
      <c r="BWV15" s="7"/>
      <c r="BWW15" s="7"/>
      <c r="BWX15" s="7"/>
      <c r="BWY15" s="7"/>
      <c r="BWZ15" s="7"/>
      <c r="BXA15" s="7"/>
      <c r="BXB15" s="7"/>
      <c r="BXC15" s="7"/>
      <c r="BXD15" s="7"/>
      <c r="BXE15" s="7"/>
      <c r="BXF15" s="7"/>
      <c r="BXG15" s="7"/>
      <c r="BXH15" s="7"/>
      <c r="BXI15" s="7"/>
      <c r="BXJ15" s="7"/>
      <c r="BXK15" s="7"/>
      <c r="BXL15" s="7"/>
      <c r="BXM15" s="7"/>
      <c r="BXN15" s="7"/>
      <c r="BXO15" s="7"/>
      <c r="BXP15" s="7"/>
      <c r="BXQ15" s="7"/>
      <c r="BXR15" s="7"/>
      <c r="BXS15" s="7"/>
      <c r="BXT15" s="7"/>
      <c r="BXU15" s="7"/>
      <c r="BXV15" s="7"/>
      <c r="BXW15" s="7"/>
      <c r="BXX15" s="7"/>
      <c r="BXY15" s="7"/>
      <c r="BXZ15" s="7"/>
      <c r="BYA15" s="7"/>
      <c r="BYB15" s="7"/>
      <c r="BYC15" s="7"/>
      <c r="BYD15" s="7"/>
      <c r="BYE15" s="7"/>
      <c r="BYF15" s="7"/>
      <c r="BYG15" s="7"/>
      <c r="BYH15" s="7"/>
      <c r="BYI15" s="7"/>
      <c r="BYJ15" s="7"/>
      <c r="BYK15" s="7"/>
      <c r="BYL15" s="7"/>
      <c r="BYM15" s="7"/>
      <c r="BYN15" s="7"/>
      <c r="BYO15" s="7"/>
      <c r="BYP15" s="7"/>
      <c r="BYQ15" s="7"/>
      <c r="BYR15" s="7"/>
      <c r="BYS15" s="7"/>
      <c r="BYT15" s="7"/>
      <c r="BYU15" s="7"/>
      <c r="BYV15" s="7"/>
      <c r="BYW15" s="7"/>
      <c r="BYX15" s="7"/>
      <c r="BYY15" s="7"/>
      <c r="BYZ15" s="7"/>
      <c r="BZA15" s="7"/>
      <c r="BZB15" s="7"/>
      <c r="BZC15" s="7"/>
      <c r="BZD15" s="7"/>
      <c r="BZE15" s="7"/>
      <c r="BZF15" s="7"/>
      <c r="BZG15" s="7"/>
      <c r="BZH15" s="7"/>
      <c r="BZI15" s="7"/>
      <c r="BZJ15" s="7"/>
      <c r="BZK15" s="7"/>
      <c r="BZL15" s="7"/>
      <c r="BZM15" s="7"/>
      <c r="BZN15" s="7"/>
      <c r="BZO15" s="7"/>
      <c r="BZP15" s="7"/>
      <c r="BZQ15" s="7"/>
      <c r="BZR15" s="7"/>
      <c r="BZS15" s="7"/>
      <c r="BZT15" s="7"/>
      <c r="BZU15" s="7"/>
      <c r="BZV15" s="7"/>
      <c r="BZW15" s="7"/>
      <c r="BZX15" s="7"/>
      <c r="BZY15" s="7"/>
      <c r="BZZ15" s="7"/>
      <c r="CAA15" s="7"/>
      <c r="CAB15" s="7"/>
      <c r="CAC15" s="7"/>
      <c r="CAD15" s="7"/>
      <c r="CAE15" s="7"/>
      <c r="CAF15" s="7"/>
      <c r="CAG15" s="7"/>
      <c r="CAH15" s="7"/>
      <c r="CAI15" s="7"/>
      <c r="CAJ15" s="7"/>
      <c r="CAK15" s="7"/>
      <c r="CAL15" s="7"/>
      <c r="CAM15" s="7"/>
      <c r="CAN15" s="7"/>
      <c r="CAO15" s="7"/>
      <c r="CAP15" s="7"/>
      <c r="CAQ15" s="7"/>
      <c r="CAR15" s="7"/>
      <c r="CAS15" s="7"/>
      <c r="CAT15" s="7"/>
      <c r="CAU15" s="7"/>
      <c r="CAV15" s="7"/>
      <c r="CAW15" s="7"/>
      <c r="CAX15" s="7"/>
      <c r="CAY15" s="7"/>
      <c r="CAZ15" s="7"/>
      <c r="CBA15" s="7"/>
      <c r="CBB15" s="7"/>
      <c r="CBC15" s="7"/>
      <c r="CBD15" s="7"/>
      <c r="CBE15" s="7"/>
      <c r="CBF15" s="7"/>
      <c r="CBG15" s="7"/>
      <c r="CBH15" s="7"/>
      <c r="CBI15" s="7"/>
      <c r="CBJ15" s="7"/>
      <c r="CBK15" s="7"/>
      <c r="CBL15" s="7"/>
      <c r="CBM15" s="7"/>
      <c r="CBN15" s="7"/>
      <c r="CBO15" s="7"/>
      <c r="CBP15" s="7"/>
      <c r="CBQ15" s="7"/>
      <c r="CBR15" s="7"/>
      <c r="CBS15" s="7"/>
      <c r="CBT15" s="7"/>
      <c r="CBU15" s="7"/>
      <c r="CBV15" s="7"/>
      <c r="CBW15" s="7"/>
      <c r="CBX15" s="7"/>
      <c r="CBY15" s="7"/>
      <c r="CBZ15" s="7"/>
      <c r="CCA15" s="7"/>
      <c r="CCB15" s="7"/>
      <c r="CCC15" s="7"/>
      <c r="CCD15" s="7"/>
      <c r="CCE15" s="7"/>
      <c r="CCF15" s="7"/>
      <c r="CCG15" s="7"/>
      <c r="CCH15" s="7"/>
      <c r="CCI15" s="7"/>
      <c r="CCJ15" s="7"/>
      <c r="CCK15" s="7"/>
      <c r="CCL15" s="7"/>
      <c r="CCM15" s="7"/>
      <c r="CCN15" s="7"/>
      <c r="CCO15" s="7"/>
      <c r="CCP15" s="7"/>
      <c r="CCQ15" s="7"/>
      <c r="CCR15" s="7"/>
      <c r="CCS15" s="7"/>
      <c r="CCT15" s="7"/>
      <c r="CCU15" s="7"/>
      <c r="CCV15" s="7"/>
      <c r="CCW15" s="7"/>
      <c r="CCX15" s="7"/>
      <c r="CCY15" s="7"/>
      <c r="CCZ15" s="7"/>
      <c r="CDA15" s="7"/>
      <c r="CDB15" s="7"/>
      <c r="CDC15" s="7"/>
      <c r="CDD15" s="7"/>
      <c r="CDE15" s="7"/>
      <c r="CDF15" s="7"/>
      <c r="CDG15" s="7"/>
      <c r="CDH15" s="7"/>
      <c r="CDI15" s="7"/>
      <c r="CDJ15" s="7"/>
      <c r="CDK15" s="7"/>
      <c r="CDL15" s="7"/>
      <c r="CDM15" s="7"/>
      <c r="CDN15" s="7"/>
      <c r="CDO15" s="7"/>
      <c r="CDP15" s="7"/>
      <c r="CDQ15" s="7"/>
      <c r="CDR15" s="7"/>
      <c r="CDS15" s="7"/>
      <c r="CDT15" s="7"/>
      <c r="CDU15" s="7"/>
      <c r="CDV15" s="7"/>
      <c r="CDW15" s="7"/>
      <c r="CDX15" s="7"/>
      <c r="CDY15" s="7"/>
      <c r="CDZ15" s="7"/>
      <c r="CEA15" s="7"/>
      <c r="CEB15" s="7"/>
      <c r="CEC15" s="7"/>
      <c r="CED15" s="7"/>
      <c r="CEE15" s="7"/>
      <c r="CEF15" s="7"/>
      <c r="CEG15" s="7"/>
      <c r="CEH15" s="7"/>
      <c r="CEI15" s="7"/>
      <c r="CEJ15" s="7"/>
      <c r="CEK15" s="7"/>
      <c r="CEL15" s="7"/>
      <c r="CEM15" s="7"/>
      <c r="CEN15" s="7"/>
      <c r="CEO15" s="7"/>
      <c r="CEP15" s="7"/>
      <c r="CEQ15" s="7"/>
      <c r="CER15" s="7"/>
      <c r="CES15" s="7"/>
      <c r="CET15" s="7"/>
      <c r="CEU15" s="7"/>
      <c r="CEV15" s="7"/>
      <c r="CEW15" s="7"/>
      <c r="CEX15" s="7"/>
      <c r="CEY15" s="7"/>
      <c r="CEZ15" s="7"/>
      <c r="CFA15" s="7"/>
      <c r="CFB15" s="7"/>
      <c r="CFC15" s="7"/>
      <c r="CFD15" s="7"/>
      <c r="CFE15" s="7"/>
      <c r="CFF15" s="7"/>
      <c r="CFG15" s="7"/>
      <c r="CFH15" s="7"/>
      <c r="CFI15" s="7"/>
      <c r="CFJ15" s="7"/>
      <c r="CFK15" s="7"/>
      <c r="CFL15" s="7"/>
      <c r="CFM15" s="7"/>
      <c r="CFN15" s="7"/>
      <c r="CFO15" s="7"/>
      <c r="CFP15" s="7"/>
      <c r="CFQ15" s="7"/>
      <c r="CFR15" s="7"/>
      <c r="CFS15" s="7"/>
      <c r="CFT15" s="7"/>
      <c r="CFU15" s="7"/>
      <c r="CFV15" s="7"/>
      <c r="CFW15" s="7"/>
      <c r="CFX15" s="7"/>
      <c r="CFY15" s="7"/>
      <c r="CFZ15" s="7"/>
      <c r="CGA15" s="7"/>
      <c r="CGB15" s="7"/>
      <c r="CGC15" s="7"/>
      <c r="CGD15" s="7"/>
      <c r="CGE15" s="7"/>
      <c r="CGF15" s="7"/>
      <c r="CGG15" s="7"/>
      <c r="CGH15" s="7"/>
      <c r="CGI15" s="7"/>
      <c r="CGJ15" s="7"/>
      <c r="CGK15" s="7"/>
      <c r="CGL15" s="7"/>
      <c r="CGM15" s="7"/>
      <c r="CGN15" s="7"/>
      <c r="CGO15" s="7"/>
      <c r="CGP15" s="7"/>
      <c r="CGQ15" s="7"/>
      <c r="CGR15" s="7"/>
      <c r="CGS15" s="7"/>
      <c r="CGT15" s="7"/>
      <c r="CGU15" s="7"/>
      <c r="CGV15" s="7"/>
      <c r="CGW15" s="7"/>
      <c r="CGX15" s="7"/>
      <c r="CGY15" s="7"/>
      <c r="CGZ15" s="7"/>
      <c r="CHA15" s="7"/>
      <c r="CHB15" s="7"/>
      <c r="CHC15" s="7"/>
      <c r="CHD15" s="7"/>
      <c r="CHE15" s="7"/>
      <c r="CHF15" s="7"/>
      <c r="CHG15" s="7"/>
      <c r="CHH15" s="7"/>
      <c r="CHI15" s="7"/>
      <c r="CHJ15" s="7"/>
      <c r="CHK15" s="7"/>
      <c r="CHL15" s="7"/>
      <c r="CHM15" s="7"/>
      <c r="CHN15" s="7"/>
      <c r="CHO15" s="7"/>
      <c r="CHP15" s="7"/>
      <c r="CHQ15" s="7"/>
      <c r="CHR15" s="7"/>
      <c r="CHS15" s="7"/>
      <c r="CHT15" s="7"/>
      <c r="CHU15" s="7"/>
      <c r="CHV15" s="7"/>
      <c r="CHW15" s="7"/>
      <c r="CHX15" s="7"/>
      <c r="CHY15" s="7"/>
      <c r="CHZ15" s="7"/>
      <c r="CIA15" s="7"/>
      <c r="CIB15" s="7"/>
      <c r="CIC15" s="7"/>
      <c r="CID15" s="7"/>
      <c r="CIE15" s="7"/>
      <c r="CIF15" s="7"/>
      <c r="CIG15" s="7"/>
      <c r="CIH15" s="7"/>
      <c r="CII15" s="7"/>
      <c r="CIJ15" s="7"/>
      <c r="CIK15" s="7"/>
      <c r="CIL15" s="7"/>
      <c r="CIM15" s="7"/>
      <c r="CIN15" s="7"/>
      <c r="CIO15" s="7"/>
      <c r="CIP15" s="7"/>
      <c r="CIQ15" s="7"/>
      <c r="CIR15" s="7"/>
      <c r="CIS15" s="7"/>
      <c r="CIT15" s="7"/>
      <c r="CIU15" s="7"/>
      <c r="CIV15" s="7"/>
      <c r="CIW15" s="7"/>
      <c r="CIX15" s="7"/>
      <c r="CIY15" s="7"/>
      <c r="CIZ15" s="7"/>
      <c r="CJA15" s="7"/>
      <c r="CJB15" s="7"/>
      <c r="CJC15" s="7"/>
      <c r="CJD15" s="7"/>
      <c r="CJE15" s="7"/>
      <c r="CJF15" s="7"/>
      <c r="CJG15" s="7"/>
      <c r="CJH15" s="7"/>
      <c r="CJI15" s="7"/>
      <c r="CJJ15" s="7"/>
      <c r="CJK15" s="7"/>
      <c r="CJL15" s="7"/>
      <c r="CJM15" s="7"/>
      <c r="CJN15" s="7"/>
      <c r="CJO15" s="7"/>
      <c r="CJP15" s="7"/>
      <c r="CJQ15" s="7"/>
      <c r="CJR15" s="7"/>
      <c r="CJS15" s="7"/>
      <c r="CJT15" s="7"/>
      <c r="CJU15" s="7"/>
      <c r="CJV15" s="7"/>
      <c r="CJW15" s="7"/>
      <c r="CJX15" s="7"/>
      <c r="CJY15" s="7"/>
      <c r="CJZ15" s="7"/>
      <c r="CKA15" s="7"/>
      <c r="CKB15" s="7"/>
      <c r="CKC15" s="7"/>
      <c r="CKD15" s="7"/>
      <c r="CKE15" s="7"/>
      <c r="CKF15" s="7"/>
      <c r="CKG15" s="7"/>
      <c r="CKH15" s="7"/>
      <c r="CKI15" s="7"/>
      <c r="CKJ15" s="7"/>
      <c r="CKK15" s="7"/>
      <c r="CKL15" s="7"/>
      <c r="CKM15" s="7"/>
      <c r="CKN15" s="7"/>
      <c r="CKO15" s="7"/>
      <c r="CKP15" s="7"/>
      <c r="CKQ15" s="7"/>
      <c r="CKR15" s="7"/>
      <c r="CKS15" s="7"/>
      <c r="CKT15" s="7"/>
      <c r="CKU15" s="7"/>
      <c r="CKV15" s="7"/>
      <c r="CKW15" s="7"/>
      <c r="CKX15" s="7"/>
      <c r="CKY15" s="7"/>
      <c r="CKZ15" s="7"/>
      <c r="CLA15" s="7"/>
      <c r="CLB15" s="7"/>
      <c r="CLC15" s="7"/>
      <c r="CLD15" s="7"/>
      <c r="CLE15" s="7"/>
      <c r="CLF15" s="7"/>
      <c r="CLG15" s="7"/>
      <c r="CLH15" s="7"/>
      <c r="CLI15" s="7"/>
      <c r="CLJ15" s="7"/>
      <c r="CLK15" s="7"/>
      <c r="CLL15" s="7"/>
      <c r="CLM15" s="7"/>
      <c r="CLN15" s="7"/>
      <c r="CLO15" s="7"/>
      <c r="CLP15" s="7"/>
      <c r="CLQ15" s="7"/>
      <c r="CLR15" s="7"/>
      <c r="CLS15" s="7"/>
      <c r="CLT15" s="7"/>
      <c r="CLU15" s="7"/>
      <c r="CLV15" s="7"/>
      <c r="CLW15" s="7"/>
      <c r="CLX15" s="7"/>
      <c r="CLY15" s="7"/>
      <c r="CLZ15" s="7"/>
      <c r="CMA15" s="7"/>
      <c r="CMB15" s="7"/>
      <c r="CMC15" s="7"/>
      <c r="CMD15" s="7"/>
      <c r="CME15" s="7"/>
      <c r="CMF15" s="7"/>
      <c r="CMG15" s="7"/>
      <c r="CMH15" s="7"/>
      <c r="CMI15" s="7"/>
      <c r="CMJ15" s="7"/>
      <c r="CMK15" s="7"/>
      <c r="CML15" s="7"/>
      <c r="CMM15" s="7"/>
      <c r="CMN15" s="7"/>
      <c r="CMO15" s="7"/>
      <c r="CMP15" s="7"/>
      <c r="CMQ15" s="7"/>
      <c r="CMR15" s="7"/>
      <c r="CMS15" s="7"/>
      <c r="CMT15" s="7"/>
      <c r="CMU15" s="7"/>
      <c r="CMV15" s="7"/>
      <c r="CMW15" s="7"/>
      <c r="CMX15" s="7"/>
      <c r="CMY15" s="7"/>
      <c r="CMZ15" s="7"/>
      <c r="CNA15" s="7"/>
      <c r="CNB15" s="7"/>
      <c r="CNC15" s="7"/>
      <c r="CND15" s="7"/>
      <c r="CNE15" s="7"/>
      <c r="CNF15" s="7"/>
      <c r="CNG15" s="7"/>
      <c r="CNH15" s="7"/>
      <c r="CNI15" s="7"/>
      <c r="CNJ15" s="7"/>
      <c r="CNK15" s="7"/>
      <c r="CNL15" s="7"/>
      <c r="CNM15" s="7"/>
      <c r="CNN15" s="7"/>
      <c r="CNO15" s="7"/>
      <c r="CNP15" s="7"/>
      <c r="CNQ15" s="7"/>
      <c r="CNR15" s="7"/>
      <c r="CNS15" s="7"/>
      <c r="CNT15" s="7"/>
      <c r="CNU15" s="7"/>
      <c r="CNV15" s="7"/>
      <c r="CNW15" s="7"/>
      <c r="CNX15" s="7"/>
      <c r="CNY15" s="7"/>
      <c r="CNZ15" s="7"/>
      <c r="COA15" s="7"/>
      <c r="COB15" s="7"/>
      <c r="COC15" s="7"/>
      <c r="COD15" s="7"/>
      <c r="COE15" s="7"/>
      <c r="COF15" s="7"/>
      <c r="COG15" s="7"/>
      <c r="COH15" s="7"/>
      <c r="COI15" s="7"/>
      <c r="COJ15" s="7"/>
      <c r="COK15" s="7"/>
      <c r="COL15" s="7"/>
      <c r="COM15" s="7"/>
      <c r="CON15" s="7"/>
      <c r="COO15" s="7"/>
      <c r="COP15" s="7"/>
      <c r="COQ15" s="7"/>
      <c r="COR15" s="7"/>
      <c r="COS15" s="7"/>
      <c r="COT15" s="7"/>
      <c r="COU15" s="7"/>
      <c r="COV15" s="7"/>
      <c r="COW15" s="7"/>
      <c r="COX15" s="7"/>
      <c r="COY15" s="7"/>
      <c r="COZ15" s="7"/>
      <c r="CPA15" s="7"/>
      <c r="CPB15" s="7"/>
      <c r="CPC15" s="7"/>
      <c r="CPD15" s="7"/>
      <c r="CPE15" s="7"/>
      <c r="CPF15" s="7"/>
      <c r="CPG15" s="7"/>
      <c r="CPH15" s="7"/>
      <c r="CPI15" s="7"/>
      <c r="CPJ15" s="7"/>
      <c r="CPK15" s="7"/>
      <c r="CPL15" s="7"/>
      <c r="CPM15" s="7"/>
      <c r="CPN15" s="7"/>
      <c r="CPO15" s="7"/>
      <c r="CPP15" s="7"/>
      <c r="CPQ15" s="7"/>
      <c r="CPR15" s="7"/>
      <c r="CPS15" s="7"/>
      <c r="CPT15" s="7"/>
      <c r="CPU15" s="7"/>
      <c r="CPV15" s="7"/>
      <c r="CPW15" s="7"/>
      <c r="CPX15" s="7"/>
      <c r="CPY15" s="7"/>
      <c r="CPZ15" s="7"/>
      <c r="CQA15" s="7"/>
      <c r="CQB15" s="7"/>
      <c r="CQC15" s="7"/>
      <c r="CQD15" s="7"/>
      <c r="CQE15" s="7"/>
      <c r="CQF15" s="7"/>
      <c r="CQG15" s="7"/>
      <c r="CQH15" s="7"/>
      <c r="CQI15" s="7"/>
      <c r="CQJ15" s="7"/>
      <c r="CQK15" s="7"/>
      <c r="CQL15" s="7"/>
      <c r="CQM15" s="7"/>
      <c r="CQN15" s="7"/>
      <c r="CQO15" s="7"/>
      <c r="CQP15" s="7"/>
      <c r="CQQ15" s="7"/>
      <c r="CQR15" s="7"/>
      <c r="CQS15" s="7"/>
      <c r="CQT15" s="7"/>
      <c r="CQU15" s="7"/>
      <c r="CQV15" s="7"/>
      <c r="CQW15" s="7"/>
      <c r="CQX15" s="7"/>
      <c r="CQY15" s="7"/>
      <c r="CQZ15" s="7"/>
      <c r="CRA15" s="7"/>
      <c r="CRB15" s="7"/>
      <c r="CRC15" s="7"/>
      <c r="CRD15" s="7"/>
      <c r="CRE15" s="7"/>
      <c r="CRF15" s="7"/>
      <c r="CRG15" s="7"/>
      <c r="CRH15" s="7"/>
      <c r="CRI15" s="7"/>
      <c r="CRJ15" s="7"/>
      <c r="CRK15" s="7"/>
      <c r="CRL15" s="7"/>
      <c r="CRM15" s="7"/>
      <c r="CRN15" s="7"/>
      <c r="CRO15" s="7"/>
      <c r="CRP15" s="7"/>
      <c r="CRQ15" s="7"/>
      <c r="CRR15" s="7"/>
      <c r="CRS15" s="7"/>
      <c r="CRT15" s="7"/>
      <c r="CRU15" s="7"/>
      <c r="CRV15" s="7"/>
      <c r="CRW15" s="7"/>
      <c r="CRX15" s="7"/>
      <c r="CRY15" s="7"/>
      <c r="CRZ15" s="7"/>
      <c r="CSA15" s="7"/>
      <c r="CSB15" s="7"/>
      <c r="CSC15" s="7"/>
      <c r="CSD15" s="7"/>
      <c r="CSE15" s="7"/>
      <c r="CSF15" s="7"/>
      <c r="CSG15" s="7"/>
      <c r="CSH15" s="7"/>
      <c r="CSI15" s="7"/>
      <c r="CSJ15" s="7"/>
      <c r="CSK15" s="7"/>
      <c r="CSL15" s="7"/>
      <c r="CSM15" s="7"/>
      <c r="CSN15" s="7"/>
      <c r="CSO15" s="7"/>
      <c r="CSP15" s="7"/>
      <c r="CSQ15" s="7"/>
      <c r="CSR15" s="7"/>
      <c r="CSS15" s="7"/>
      <c r="CST15" s="7"/>
      <c r="CSU15" s="7"/>
      <c r="CSV15" s="7"/>
      <c r="CSW15" s="7"/>
      <c r="CSX15" s="7"/>
      <c r="CSY15" s="7"/>
      <c r="CSZ15" s="7"/>
      <c r="CTA15" s="7"/>
      <c r="CTB15" s="7"/>
      <c r="CTC15" s="7"/>
      <c r="CTD15" s="7"/>
      <c r="CTE15" s="7"/>
      <c r="CTF15" s="7"/>
      <c r="CTG15" s="7"/>
      <c r="CTH15" s="7"/>
      <c r="CTI15" s="7"/>
      <c r="CTJ15" s="7"/>
      <c r="CTK15" s="7"/>
      <c r="CTL15" s="7"/>
      <c r="CTM15" s="7"/>
      <c r="CTN15" s="7"/>
      <c r="CTO15" s="7"/>
      <c r="CTP15" s="7"/>
      <c r="CTQ15" s="7"/>
      <c r="CTR15" s="7"/>
      <c r="CTS15" s="7"/>
      <c r="CTT15" s="7"/>
      <c r="CTU15" s="7"/>
      <c r="CTV15" s="7"/>
      <c r="CTW15" s="7"/>
      <c r="CTX15" s="7"/>
      <c r="CTY15" s="7"/>
      <c r="CTZ15" s="7"/>
      <c r="CUA15" s="7"/>
      <c r="CUB15" s="7"/>
      <c r="CUC15" s="7"/>
      <c r="CUD15" s="7"/>
      <c r="CUE15" s="7"/>
      <c r="CUF15" s="7"/>
      <c r="CUG15" s="7"/>
      <c r="CUH15" s="7"/>
      <c r="CUI15" s="7"/>
      <c r="CUJ15" s="7"/>
      <c r="CUK15" s="7"/>
      <c r="CUL15" s="7"/>
      <c r="CUM15" s="7"/>
      <c r="CUN15" s="7"/>
      <c r="CUO15" s="7"/>
      <c r="CUP15" s="7"/>
      <c r="CUQ15" s="7"/>
      <c r="CUR15" s="7"/>
      <c r="CUS15" s="7"/>
      <c r="CUT15" s="7"/>
      <c r="CUU15" s="7"/>
      <c r="CUV15" s="7"/>
      <c r="CUW15" s="7"/>
      <c r="CUX15" s="7"/>
      <c r="CUY15" s="7"/>
      <c r="CUZ15" s="7"/>
      <c r="CVA15" s="7"/>
      <c r="CVB15" s="7"/>
      <c r="CVC15" s="7"/>
      <c r="CVD15" s="7"/>
      <c r="CVE15" s="7"/>
      <c r="CVF15" s="7"/>
      <c r="CVG15" s="7"/>
      <c r="CVH15" s="7"/>
      <c r="CVI15" s="7"/>
      <c r="CVJ15" s="7"/>
      <c r="CVK15" s="7"/>
      <c r="CVL15" s="7"/>
      <c r="CVM15" s="7"/>
      <c r="CVN15" s="7"/>
      <c r="CVO15" s="7"/>
      <c r="CVP15" s="7"/>
      <c r="CVQ15" s="7"/>
      <c r="CVR15" s="7"/>
      <c r="CVS15" s="7"/>
      <c r="CVT15" s="7"/>
      <c r="CVU15" s="7"/>
      <c r="CVV15" s="7"/>
      <c r="CVW15" s="7"/>
      <c r="CVX15" s="7"/>
      <c r="CVY15" s="7"/>
      <c r="CVZ15" s="7"/>
      <c r="CWA15" s="7"/>
      <c r="CWB15" s="7"/>
      <c r="CWC15" s="7"/>
      <c r="CWD15" s="7"/>
      <c r="CWE15" s="7"/>
      <c r="CWF15" s="7"/>
      <c r="CWG15" s="7"/>
      <c r="CWH15" s="7"/>
      <c r="CWI15" s="7"/>
      <c r="CWJ15" s="7"/>
      <c r="CWK15" s="7"/>
      <c r="CWL15" s="7"/>
      <c r="CWM15" s="7"/>
      <c r="CWN15" s="7"/>
      <c r="CWO15" s="7"/>
      <c r="CWP15" s="7"/>
      <c r="CWQ15" s="7"/>
      <c r="CWR15" s="7"/>
      <c r="CWS15" s="7"/>
      <c r="CWT15" s="7"/>
      <c r="CWU15" s="7"/>
      <c r="CWV15" s="7"/>
      <c r="CWW15" s="7"/>
      <c r="CWX15" s="7"/>
      <c r="CWY15" s="7"/>
      <c r="CWZ15" s="7"/>
      <c r="CXA15" s="7"/>
      <c r="CXB15" s="7"/>
      <c r="CXC15" s="7"/>
      <c r="CXD15" s="7"/>
      <c r="CXE15" s="7"/>
      <c r="CXF15" s="7"/>
      <c r="CXG15" s="7"/>
      <c r="CXH15" s="7"/>
      <c r="CXI15" s="7"/>
      <c r="CXJ15" s="7"/>
      <c r="CXK15" s="7"/>
      <c r="CXL15" s="7"/>
      <c r="CXM15" s="7"/>
      <c r="CXN15" s="7"/>
      <c r="CXO15" s="7"/>
      <c r="CXP15" s="7"/>
      <c r="CXQ15" s="7"/>
      <c r="CXR15" s="7"/>
      <c r="CXS15" s="7"/>
      <c r="CXT15" s="7"/>
      <c r="CXU15" s="7"/>
      <c r="CXV15" s="7"/>
      <c r="CXW15" s="7"/>
      <c r="CXX15" s="7"/>
      <c r="CXY15" s="7"/>
      <c r="CXZ15" s="7"/>
      <c r="CYA15" s="7"/>
      <c r="CYB15" s="7"/>
      <c r="CYC15" s="7"/>
      <c r="CYD15" s="7"/>
      <c r="CYE15" s="7"/>
      <c r="CYF15" s="7"/>
      <c r="CYG15" s="7"/>
      <c r="CYH15" s="7"/>
      <c r="CYI15" s="7"/>
      <c r="CYJ15" s="7"/>
      <c r="CYK15" s="7"/>
      <c r="CYL15" s="7"/>
      <c r="CYM15" s="7"/>
      <c r="CYN15" s="7"/>
      <c r="CYO15" s="7"/>
      <c r="CYP15" s="7"/>
      <c r="CYQ15" s="7"/>
      <c r="CYR15" s="7"/>
      <c r="CYS15" s="7"/>
      <c r="CYT15" s="7"/>
      <c r="CYU15" s="7"/>
      <c r="CYV15" s="7"/>
      <c r="CYW15" s="7"/>
      <c r="CYX15" s="7"/>
      <c r="CYY15" s="7"/>
      <c r="CYZ15" s="7"/>
      <c r="CZA15" s="7"/>
      <c r="CZB15" s="7"/>
      <c r="CZC15" s="7"/>
      <c r="CZD15" s="7"/>
      <c r="CZE15" s="7"/>
      <c r="CZF15" s="7"/>
      <c r="CZG15" s="7"/>
      <c r="CZH15" s="7"/>
      <c r="CZI15" s="7"/>
      <c r="CZJ15" s="7"/>
      <c r="CZK15" s="7"/>
      <c r="CZL15" s="7"/>
      <c r="CZM15" s="7"/>
      <c r="CZN15" s="7"/>
      <c r="CZO15" s="7"/>
      <c r="CZP15" s="7"/>
      <c r="CZQ15" s="7"/>
      <c r="CZR15" s="7"/>
      <c r="CZS15" s="7"/>
      <c r="CZT15" s="7"/>
      <c r="CZU15" s="7"/>
      <c r="CZV15" s="7"/>
      <c r="CZW15" s="7"/>
      <c r="CZX15" s="7"/>
      <c r="CZY15" s="7"/>
      <c r="CZZ15" s="7"/>
      <c r="DAA15" s="7"/>
      <c r="DAB15" s="7"/>
      <c r="DAC15" s="7"/>
      <c r="DAD15" s="7"/>
      <c r="DAE15" s="7"/>
      <c r="DAF15" s="7"/>
      <c r="DAG15" s="7"/>
      <c r="DAH15" s="7"/>
      <c r="DAI15" s="7"/>
      <c r="DAJ15" s="7"/>
      <c r="DAK15" s="7"/>
      <c r="DAL15" s="7"/>
      <c r="DAM15" s="7"/>
      <c r="DAN15" s="7"/>
      <c r="DAO15" s="7"/>
      <c r="DAP15" s="7"/>
      <c r="DAQ15" s="7"/>
      <c r="DAR15" s="7"/>
      <c r="DAS15" s="7"/>
      <c r="DAT15" s="7"/>
      <c r="DAU15" s="7"/>
      <c r="DAV15" s="7"/>
      <c r="DAW15" s="7"/>
      <c r="DAX15" s="7"/>
      <c r="DAY15" s="7"/>
      <c r="DAZ15" s="7"/>
      <c r="DBA15" s="7"/>
      <c r="DBB15" s="7"/>
      <c r="DBC15" s="7"/>
      <c r="DBD15" s="7"/>
      <c r="DBE15" s="7"/>
      <c r="DBF15" s="7"/>
      <c r="DBG15" s="7"/>
      <c r="DBH15" s="7"/>
      <c r="DBI15" s="7"/>
      <c r="DBJ15" s="7"/>
      <c r="DBK15" s="7"/>
      <c r="DBL15" s="7"/>
      <c r="DBM15" s="7"/>
      <c r="DBN15" s="7"/>
      <c r="DBO15" s="7"/>
      <c r="DBP15" s="7"/>
      <c r="DBQ15" s="7"/>
      <c r="DBR15" s="7"/>
      <c r="DBS15" s="7"/>
      <c r="DBT15" s="7"/>
      <c r="DBU15" s="7"/>
      <c r="DBV15" s="7"/>
      <c r="DBW15" s="7"/>
      <c r="DBX15" s="7"/>
      <c r="DBY15" s="7"/>
      <c r="DBZ15" s="7"/>
      <c r="DCA15" s="7"/>
      <c r="DCB15" s="7"/>
      <c r="DCC15" s="7"/>
      <c r="DCD15" s="7"/>
      <c r="DCE15" s="7"/>
      <c r="DCF15" s="7"/>
      <c r="DCG15" s="7"/>
      <c r="DCH15" s="7"/>
      <c r="DCI15" s="7"/>
      <c r="DCJ15" s="7"/>
      <c r="DCK15" s="7"/>
      <c r="DCL15" s="7"/>
      <c r="DCM15" s="7"/>
      <c r="DCN15" s="7"/>
      <c r="DCO15" s="7"/>
      <c r="DCP15" s="7"/>
      <c r="DCQ15" s="7"/>
      <c r="DCR15" s="7"/>
      <c r="DCS15" s="7"/>
      <c r="DCT15" s="7"/>
      <c r="DCU15" s="7"/>
      <c r="DCV15" s="7"/>
      <c r="DCW15" s="7"/>
      <c r="DCX15" s="7"/>
      <c r="DCY15" s="7"/>
      <c r="DCZ15" s="7"/>
      <c r="DDA15" s="7"/>
      <c r="DDB15" s="7"/>
      <c r="DDC15" s="7"/>
      <c r="DDD15" s="7"/>
      <c r="DDE15" s="7"/>
      <c r="DDF15" s="7"/>
      <c r="DDG15" s="7"/>
      <c r="DDH15" s="7"/>
      <c r="DDI15" s="7"/>
      <c r="DDJ15" s="7"/>
      <c r="DDK15" s="7"/>
      <c r="DDL15" s="7"/>
      <c r="DDM15" s="7"/>
      <c r="DDN15" s="7"/>
      <c r="DDO15" s="7"/>
      <c r="DDP15" s="7"/>
      <c r="DDQ15" s="7"/>
      <c r="DDR15" s="7"/>
      <c r="DDS15" s="7"/>
      <c r="DDT15" s="7"/>
      <c r="DDU15" s="7"/>
      <c r="DDV15" s="7"/>
      <c r="DDW15" s="7"/>
      <c r="DDX15" s="7"/>
      <c r="DDY15" s="7"/>
      <c r="DDZ15" s="7"/>
      <c r="DEA15" s="7"/>
      <c r="DEB15" s="7"/>
      <c r="DEC15" s="7"/>
      <c r="DED15" s="7"/>
      <c r="DEE15" s="7"/>
      <c r="DEF15" s="7"/>
      <c r="DEG15" s="7"/>
      <c r="DEH15" s="7"/>
      <c r="DEI15" s="7"/>
      <c r="DEJ15" s="7"/>
      <c r="DEK15" s="7"/>
      <c r="DEL15" s="7"/>
      <c r="DEM15" s="7"/>
      <c r="DEN15" s="7"/>
      <c r="DEO15" s="7"/>
      <c r="DEP15" s="7"/>
      <c r="DEQ15" s="7"/>
      <c r="DER15" s="7"/>
      <c r="DES15" s="7"/>
      <c r="DET15" s="7"/>
      <c r="DEU15" s="7"/>
      <c r="DEV15" s="7"/>
      <c r="DEW15" s="7"/>
      <c r="DEX15" s="7"/>
      <c r="DEY15" s="7"/>
      <c r="DEZ15" s="7"/>
      <c r="DFA15" s="7"/>
      <c r="DFB15" s="7"/>
      <c r="DFC15" s="7"/>
      <c r="DFD15" s="7"/>
      <c r="DFE15" s="7"/>
      <c r="DFF15" s="7"/>
      <c r="DFG15" s="7"/>
      <c r="DFH15" s="7"/>
      <c r="DFI15" s="7"/>
      <c r="DFJ15" s="7"/>
      <c r="DFK15" s="7"/>
      <c r="DFL15" s="7"/>
      <c r="DFM15" s="7"/>
      <c r="DFN15" s="7"/>
      <c r="DFO15" s="7"/>
      <c r="DFP15" s="7"/>
      <c r="DFQ15" s="7"/>
      <c r="DFR15" s="7"/>
      <c r="DFS15" s="7"/>
      <c r="DFT15" s="7"/>
      <c r="DFU15" s="7"/>
      <c r="DFV15" s="7"/>
      <c r="DFW15" s="7"/>
      <c r="DFX15" s="7"/>
      <c r="DFY15" s="7"/>
      <c r="DFZ15" s="7"/>
      <c r="DGA15" s="7"/>
      <c r="DGB15" s="7"/>
      <c r="DGC15" s="7"/>
      <c r="DGD15" s="7"/>
      <c r="DGE15" s="7"/>
      <c r="DGF15" s="7"/>
      <c r="DGG15" s="7"/>
      <c r="DGH15" s="7"/>
      <c r="DGI15" s="7"/>
      <c r="DGJ15" s="7"/>
      <c r="DGK15" s="7"/>
      <c r="DGL15" s="7"/>
      <c r="DGM15" s="7"/>
      <c r="DGN15" s="7"/>
      <c r="DGO15" s="7"/>
      <c r="DGP15" s="7"/>
      <c r="DGQ15" s="7"/>
      <c r="DGR15" s="7"/>
      <c r="DGS15" s="7"/>
      <c r="DGT15" s="7"/>
      <c r="DGU15" s="7"/>
      <c r="DGV15" s="7"/>
      <c r="DGW15" s="7"/>
      <c r="DGX15" s="7"/>
      <c r="DGY15" s="7"/>
      <c r="DGZ15" s="7"/>
      <c r="DHA15" s="7"/>
      <c r="DHB15" s="7"/>
      <c r="DHC15" s="7"/>
      <c r="DHD15" s="7"/>
      <c r="DHE15" s="7"/>
      <c r="DHF15" s="7"/>
      <c r="DHG15" s="7"/>
      <c r="DHH15" s="7"/>
      <c r="DHI15" s="7"/>
      <c r="DHJ15" s="7"/>
      <c r="DHK15" s="7"/>
      <c r="DHL15" s="7"/>
      <c r="DHM15" s="7"/>
      <c r="DHN15" s="7"/>
      <c r="DHO15" s="7"/>
      <c r="DHP15" s="7"/>
      <c r="DHQ15" s="7"/>
      <c r="DHR15" s="7"/>
      <c r="DHS15" s="7"/>
      <c r="DHT15" s="7"/>
      <c r="DHU15" s="7"/>
      <c r="DHV15" s="7"/>
      <c r="DHW15" s="7"/>
      <c r="DHX15" s="7"/>
      <c r="DHY15" s="7"/>
      <c r="DHZ15" s="7"/>
      <c r="DIA15" s="7"/>
      <c r="DIB15" s="7"/>
      <c r="DIC15" s="7"/>
      <c r="DID15" s="7"/>
      <c r="DIE15" s="7"/>
      <c r="DIF15" s="7"/>
      <c r="DIG15" s="7"/>
      <c r="DIH15" s="7"/>
      <c r="DII15" s="7"/>
      <c r="DIJ15" s="7"/>
      <c r="DIK15" s="7"/>
      <c r="DIL15" s="7"/>
      <c r="DIM15" s="7"/>
      <c r="DIN15" s="7"/>
      <c r="DIO15" s="7"/>
      <c r="DIP15" s="7"/>
      <c r="DIQ15" s="7"/>
      <c r="DIR15" s="7"/>
      <c r="DIS15" s="7"/>
      <c r="DIT15" s="7"/>
      <c r="DIU15" s="7"/>
      <c r="DIV15" s="7"/>
      <c r="DIW15" s="7"/>
      <c r="DIX15" s="7"/>
      <c r="DIY15" s="7"/>
      <c r="DIZ15" s="7"/>
      <c r="DJA15" s="7"/>
      <c r="DJB15" s="7"/>
      <c r="DJC15" s="7"/>
      <c r="DJD15" s="7"/>
      <c r="DJE15" s="7"/>
      <c r="DJF15" s="7"/>
      <c r="DJG15" s="7"/>
      <c r="DJH15" s="7"/>
      <c r="DJI15" s="7"/>
      <c r="DJJ15" s="7"/>
      <c r="DJK15" s="7"/>
      <c r="DJL15" s="7"/>
      <c r="DJM15" s="7"/>
      <c r="DJN15" s="7"/>
      <c r="DJO15" s="7"/>
      <c r="DJP15" s="7"/>
      <c r="DJQ15" s="7"/>
      <c r="DJR15" s="7"/>
      <c r="DJS15" s="7"/>
      <c r="DJT15" s="7"/>
      <c r="DJU15" s="7"/>
      <c r="DJV15" s="7"/>
      <c r="DJW15" s="7"/>
      <c r="DJX15" s="7"/>
      <c r="DJY15" s="7"/>
      <c r="DJZ15" s="7"/>
      <c r="DKA15" s="7"/>
      <c r="DKB15" s="7"/>
      <c r="DKC15" s="7"/>
      <c r="DKD15" s="7"/>
      <c r="DKE15" s="7"/>
      <c r="DKF15" s="7"/>
      <c r="DKG15" s="7"/>
      <c r="DKH15" s="7"/>
      <c r="DKI15" s="7"/>
      <c r="DKJ15" s="7"/>
      <c r="DKK15" s="7"/>
      <c r="DKL15" s="7"/>
      <c r="DKM15" s="7"/>
      <c r="DKN15" s="7"/>
      <c r="DKO15" s="7"/>
      <c r="DKP15" s="7"/>
      <c r="DKQ15" s="7"/>
      <c r="DKR15" s="7"/>
      <c r="DKS15" s="7"/>
      <c r="DKT15" s="7"/>
      <c r="DKU15" s="7"/>
      <c r="DKV15" s="7"/>
      <c r="DKW15" s="7"/>
      <c r="DKX15" s="7"/>
      <c r="DKY15" s="7"/>
      <c r="DKZ15" s="7"/>
      <c r="DLA15" s="7"/>
      <c r="DLB15" s="7"/>
      <c r="DLC15" s="7"/>
      <c r="DLD15" s="7"/>
      <c r="DLE15" s="7"/>
      <c r="DLF15" s="7"/>
      <c r="DLG15" s="7"/>
      <c r="DLH15" s="7"/>
      <c r="DLI15" s="7"/>
      <c r="DLJ15" s="7"/>
      <c r="DLK15" s="7"/>
      <c r="DLL15" s="7"/>
      <c r="DLM15" s="7"/>
      <c r="DLN15" s="7"/>
      <c r="DLO15" s="7"/>
      <c r="DLP15" s="7"/>
      <c r="DLQ15" s="7"/>
      <c r="DLR15" s="7"/>
      <c r="DLS15" s="7"/>
      <c r="DLT15" s="7"/>
      <c r="DLU15" s="7"/>
      <c r="DLV15" s="7"/>
      <c r="DLW15" s="7"/>
      <c r="DLX15" s="7"/>
      <c r="DLY15" s="7"/>
      <c r="DLZ15" s="7"/>
      <c r="DMA15" s="7"/>
      <c r="DMB15" s="7"/>
      <c r="DMC15" s="7"/>
      <c r="DMD15" s="7"/>
      <c r="DME15" s="7"/>
      <c r="DMF15" s="7"/>
      <c r="DMG15" s="7"/>
      <c r="DMH15" s="7"/>
      <c r="DMI15" s="7"/>
      <c r="DMJ15" s="7"/>
      <c r="DMK15" s="7"/>
      <c r="DML15" s="7"/>
      <c r="DMM15" s="7"/>
      <c r="DMN15" s="7"/>
      <c r="DMO15" s="7"/>
      <c r="DMP15" s="7"/>
      <c r="DMQ15" s="7"/>
      <c r="DMR15" s="7"/>
      <c r="DMS15" s="7"/>
      <c r="DMT15" s="7"/>
      <c r="DMU15" s="7"/>
      <c r="DMV15" s="7"/>
      <c r="DMW15" s="7"/>
      <c r="DMX15" s="7"/>
      <c r="DMY15" s="7"/>
      <c r="DMZ15" s="7"/>
      <c r="DNA15" s="7"/>
      <c r="DNB15" s="7"/>
      <c r="DNC15" s="7"/>
      <c r="DND15" s="7"/>
      <c r="DNE15" s="7"/>
      <c r="DNF15" s="7"/>
      <c r="DNG15" s="7"/>
      <c r="DNH15" s="7"/>
      <c r="DNI15" s="7"/>
      <c r="DNJ15" s="7"/>
      <c r="DNK15" s="7"/>
      <c r="DNL15" s="7"/>
      <c r="DNM15" s="7"/>
      <c r="DNN15" s="7"/>
      <c r="DNO15" s="7"/>
      <c r="DNP15" s="7"/>
      <c r="DNQ15" s="7"/>
      <c r="DNR15" s="7"/>
      <c r="DNS15" s="7"/>
      <c r="DNT15" s="7"/>
      <c r="DNU15" s="7"/>
      <c r="DNV15" s="7"/>
      <c r="DNW15" s="7"/>
      <c r="DNX15" s="7"/>
      <c r="DNY15" s="7"/>
      <c r="DNZ15" s="7"/>
      <c r="DOA15" s="7"/>
      <c r="DOB15" s="7"/>
      <c r="DOC15" s="7"/>
      <c r="DOD15" s="7"/>
      <c r="DOE15" s="7"/>
      <c r="DOF15" s="7"/>
      <c r="DOG15" s="7"/>
      <c r="DOH15" s="7"/>
      <c r="DOI15" s="7"/>
      <c r="DOJ15" s="7"/>
      <c r="DOK15" s="7"/>
      <c r="DOL15" s="7"/>
      <c r="DOM15" s="7"/>
      <c r="DON15" s="7"/>
      <c r="DOO15" s="7"/>
      <c r="DOP15" s="7"/>
      <c r="DOQ15" s="7"/>
      <c r="DOR15" s="7"/>
      <c r="DOS15" s="7"/>
      <c r="DOT15" s="7"/>
      <c r="DOU15" s="7"/>
      <c r="DOV15" s="7"/>
      <c r="DOW15" s="7"/>
      <c r="DOX15" s="7"/>
      <c r="DOY15" s="7"/>
      <c r="DOZ15" s="7"/>
      <c r="DPA15" s="7"/>
      <c r="DPB15" s="7"/>
      <c r="DPC15" s="7"/>
      <c r="DPD15" s="7"/>
      <c r="DPE15" s="7"/>
      <c r="DPF15" s="7"/>
      <c r="DPG15" s="7"/>
      <c r="DPH15" s="7"/>
      <c r="DPI15" s="7"/>
      <c r="DPJ15" s="7"/>
      <c r="DPK15" s="7"/>
      <c r="DPL15" s="7"/>
      <c r="DPM15" s="7"/>
      <c r="DPN15" s="7"/>
      <c r="DPO15" s="7"/>
      <c r="DPP15" s="7"/>
      <c r="DPQ15" s="7"/>
      <c r="DPR15" s="7"/>
      <c r="DPS15" s="7"/>
      <c r="DPT15" s="7"/>
      <c r="DPU15" s="7"/>
      <c r="DPV15" s="7"/>
      <c r="DPW15" s="7"/>
      <c r="DPX15" s="7"/>
      <c r="DPY15" s="7"/>
      <c r="DPZ15" s="7"/>
      <c r="DQA15" s="7"/>
      <c r="DQB15" s="7"/>
      <c r="DQC15" s="7"/>
      <c r="DQD15" s="7"/>
      <c r="DQE15" s="7"/>
      <c r="DQF15" s="7"/>
      <c r="DQG15" s="7"/>
      <c r="DQH15" s="7"/>
      <c r="DQI15" s="7"/>
      <c r="DQJ15" s="7"/>
      <c r="DQK15" s="7"/>
      <c r="DQL15" s="7"/>
      <c r="DQM15" s="7"/>
      <c r="DQN15" s="7"/>
      <c r="DQO15" s="7"/>
      <c r="DQP15" s="7"/>
      <c r="DQQ15" s="7"/>
      <c r="DQR15" s="7"/>
      <c r="DQS15" s="7"/>
      <c r="DQT15" s="7"/>
      <c r="DQU15" s="7"/>
      <c r="DQV15" s="7"/>
      <c r="DQW15" s="7"/>
      <c r="DQX15" s="7"/>
      <c r="DQY15" s="7"/>
      <c r="DQZ15" s="7"/>
      <c r="DRA15" s="7"/>
      <c r="DRB15" s="7"/>
      <c r="DRC15" s="7"/>
      <c r="DRD15" s="7"/>
      <c r="DRE15" s="7"/>
      <c r="DRF15" s="7"/>
      <c r="DRG15" s="7"/>
      <c r="DRH15" s="7"/>
      <c r="DRI15" s="7"/>
      <c r="DRJ15" s="7"/>
      <c r="DRK15" s="7"/>
      <c r="DRL15" s="7"/>
      <c r="DRM15" s="7"/>
      <c r="DRN15" s="7"/>
      <c r="DRO15" s="7"/>
      <c r="DRP15" s="7"/>
      <c r="DRQ15" s="7"/>
      <c r="DRR15" s="7"/>
      <c r="DRS15" s="7"/>
      <c r="DRT15" s="7"/>
      <c r="DRU15" s="7"/>
      <c r="DRV15" s="7"/>
      <c r="DRW15" s="7"/>
      <c r="DRX15" s="7"/>
      <c r="DRY15" s="7"/>
      <c r="DRZ15" s="7"/>
      <c r="DSA15" s="7"/>
      <c r="DSB15" s="7"/>
      <c r="DSC15" s="7"/>
      <c r="DSD15" s="7"/>
      <c r="DSE15" s="7"/>
      <c r="DSF15" s="7"/>
      <c r="DSG15" s="7"/>
      <c r="DSH15" s="7"/>
      <c r="DSI15" s="7"/>
      <c r="DSJ15" s="7"/>
      <c r="DSK15" s="7"/>
      <c r="DSL15" s="7"/>
      <c r="DSM15" s="7"/>
      <c r="DSN15" s="7"/>
      <c r="DSO15" s="7"/>
      <c r="DSP15" s="7"/>
      <c r="DSQ15" s="7"/>
      <c r="DSR15" s="7"/>
      <c r="DSS15" s="7"/>
      <c r="DST15" s="7"/>
      <c r="DSU15" s="7"/>
      <c r="DSV15" s="7"/>
      <c r="DSW15" s="7"/>
      <c r="DSX15" s="7"/>
      <c r="DSY15" s="7"/>
      <c r="DSZ15" s="7"/>
      <c r="DTA15" s="7"/>
      <c r="DTB15" s="7"/>
      <c r="DTC15" s="7"/>
      <c r="DTD15" s="7"/>
      <c r="DTE15" s="7"/>
      <c r="DTF15" s="7"/>
      <c r="DTG15" s="7"/>
      <c r="DTH15" s="7"/>
      <c r="DTI15" s="7"/>
      <c r="DTJ15" s="7"/>
      <c r="DTK15" s="7"/>
      <c r="DTL15" s="7"/>
      <c r="DTM15" s="7"/>
      <c r="DTN15" s="7"/>
      <c r="DTO15" s="7"/>
      <c r="DTP15" s="7"/>
      <c r="DTQ15" s="7"/>
      <c r="DTR15" s="7"/>
      <c r="DTS15" s="7"/>
      <c r="DTT15" s="7"/>
      <c r="DTU15" s="7"/>
      <c r="DTV15" s="7"/>
      <c r="DTW15" s="7"/>
      <c r="DTX15" s="7"/>
      <c r="DTY15" s="7"/>
      <c r="DTZ15" s="7"/>
      <c r="DUA15" s="7"/>
      <c r="DUB15" s="7"/>
      <c r="DUC15" s="7"/>
      <c r="DUD15" s="7"/>
      <c r="DUE15" s="7"/>
      <c r="DUF15" s="7"/>
      <c r="DUG15" s="7"/>
      <c r="DUH15" s="7"/>
      <c r="DUI15" s="7"/>
      <c r="DUJ15" s="7"/>
      <c r="DUK15" s="7"/>
      <c r="DUL15" s="7"/>
      <c r="DUM15" s="7"/>
      <c r="DUN15" s="7"/>
      <c r="DUO15" s="7"/>
      <c r="DUP15" s="7"/>
      <c r="DUQ15" s="7"/>
      <c r="DUR15" s="7"/>
      <c r="DUS15" s="7"/>
      <c r="DUT15" s="7"/>
      <c r="DUU15" s="7"/>
      <c r="DUV15" s="7"/>
      <c r="DUW15" s="7"/>
      <c r="DUX15" s="7"/>
      <c r="DUY15" s="7"/>
      <c r="DUZ15" s="7"/>
      <c r="DVA15" s="7"/>
      <c r="DVB15" s="7"/>
      <c r="DVC15" s="7"/>
      <c r="DVD15" s="7"/>
      <c r="DVE15" s="7"/>
      <c r="DVF15" s="7"/>
      <c r="DVG15" s="7"/>
      <c r="DVH15" s="7"/>
      <c r="DVI15" s="7"/>
      <c r="DVJ15" s="7"/>
      <c r="DVK15" s="7"/>
      <c r="DVL15" s="7"/>
      <c r="DVM15" s="7"/>
      <c r="DVN15" s="7"/>
      <c r="DVO15" s="7"/>
      <c r="DVP15" s="7"/>
      <c r="DVQ15" s="7"/>
      <c r="DVR15" s="7"/>
      <c r="DVS15" s="7"/>
      <c r="DVT15" s="7"/>
      <c r="DVU15" s="7"/>
      <c r="DVV15" s="7"/>
      <c r="DVW15" s="7"/>
      <c r="DVX15" s="7"/>
      <c r="DVY15" s="7"/>
      <c r="DVZ15" s="7"/>
      <c r="DWA15" s="7"/>
      <c r="DWB15" s="7"/>
      <c r="DWC15" s="7"/>
      <c r="DWD15" s="7"/>
      <c r="DWE15" s="7"/>
      <c r="DWF15" s="7"/>
      <c r="DWG15" s="7"/>
      <c r="DWH15" s="7"/>
      <c r="DWI15" s="7"/>
      <c r="DWJ15" s="7"/>
      <c r="DWK15" s="7"/>
      <c r="DWL15" s="7"/>
      <c r="DWM15" s="7"/>
      <c r="DWN15" s="7"/>
      <c r="DWO15" s="7"/>
      <c r="DWP15" s="7"/>
      <c r="DWQ15" s="7"/>
      <c r="DWR15" s="7"/>
      <c r="DWS15" s="7"/>
      <c r="DWT15" s="7"/>
      <c r="DWU15" s="7"/>
      <c r="DWV15" s="7"/>
      <c r="DWW15" s="7"/>
      <c r="DWX15" s="7"/>
      <c r="DWY15" s="7"/>
      <c r="DWZ15" s="7"/>
      <c r="DXA15" s="7"/>
      <c r="DXB15" s="7"/>
      <c r="DXC15" s="7"/>
      <c r="DXD15" s="7"/>
      <c r="DXE15" s="7"/>
      <c r="DXF15" s="7"/>
      <c r="DXG15" s="7"/>
      <c r="DXH15" s="7"/>
      <c r="DXI15" s="7"/>
      <c r="DXJ15" s="7"/>
      <c r="DXK15" s="7"/>
      <c r="DXL15" s="7"/>
      <c r="DXM15" s="7"/>
      <c r="DXN15" s="7"/>
      <c r="DXO15" s="7"/>
      <c r="DXP15" s="7"/>
      <c r="DXQ15" s="7"/>
      <c r="DXR15" s="7"/>
      <c r="DXS15" s="7"/>
      <c r="DXT15" s="7"/>
      <c r="DXU15" s="7"/>
      <c r="DXV15" s="7"/>
      <c r="DXW15" s="7"/>
      <c r="DXX15" s="7"/>
      <c r="DXY15" s="7"/>
      <c r="DXZ15" s="7"/>
      <c r="DYA15" s="7"/>
      <c r="DYB15" s="7"/>
      <c r="DYC15" s="7"/>
      <c r="DYD15" s="7"/>
      <c r="DYE15" s="7"/>
      <c r="DYF15" s="7"/>
      <c r="DYG15" s="7"/>
      <c r="DYH15" s="7"/>
      <c r="DYI15" s="7"/>
      <c r="DYJ15" s="7"/>
      <c r="DYK15" s="7"/>
      <c r="DYL15" s="7"/>
      <c r="DYM15" s="7"/>
      <c r="DYN15" s="7"/>
      <c r="DYO15" s="7"/>
      <c r="DYP15" s="7"/>
      <c r="DYQ15" s="7"/>
      <c r="DYR15" s="7"/>
      <c r="DYS15" s="7"/>
      <c r="DYT15" s="7"/>
      <c r="DYU15" s="7"/>
      <c r="DYV15" s="7"/>
      <c r="DYW15" s="7"/>
      <c r="DYX15" s="7"/>
      <c r="DYY15" s="7"/>
      <c r="DYZ15" s="7"/>
      <c r="DZA15" s="7"/>
      <c r="DZB15" s="7"/>
      <c r="DZC15" s="7"/>
      <c r="DZD15" s="7"/>
      <c r="DZE15" s="7"/>
      <c r="DZF15" s="7"/>
      <c r="DZG15" s="7"/>
      <c r="DZH15" s="7"/>
      <c r="DZI15" s="7"/>
      <c r="DZJ15" s="7"/>
      <c r="DZK15" s="7"/>
      <c r="DZL15" s="7"/>
      <c r="DZM15" s="7"/>
      <c r="DZN15" s="7"/>
      <c r="DZO15" s="7"/>
      <c r="DZP15" s="7"/>
      <c r="DZQ15" s="7"/>
      <c r="DZR15" s="7"/>
      <c r="DZS15" s="7"/>
      <c r="DZT15" s="7"/>
      <c r="DZU15" s="7"/>
      <c r="DZV15" s="7"/>
      <c r="DZW15" s="7"/>
      <c r="DZX15" s="7"/>
      <c r="DZY15" s="7"/>
      <c r="DZZ15" s="7"/>
      <c r="EAA15" s="7"/>
      <c r="EAB15" s="7"/>
      <c r="EAC15" s="7"/>
      <c r="EAD15" s="7"/>
      <c r="EAE15" s="7"/>
      <c r="EAF15" s="7"/>
      <c r="EAG15" s="7"/>
      <c r="EAH15" s="7"/>
      <c r="EAI15" s="7"/>
      <c r="EAJ15" s="7"/>
      <c r="EAK15" s="7"/>
      <c r="EAL15" s="7"/>
      <c r="EAM15" s="7"/>
      <c r="EAN15" s="7"/>
      <c r="EAO15" s="7"/>
      <c r="EAP15" s="7"/>
      <c r="EAQ15" s="7"/>
      <c r="EAR15" s="7"/>
      <c r="EAS15" s="7"/>
      <c r="EAT15" s="7"/>
      <c r="EAU15" s="7"/>
      <c r="EAV15" s="7"/>
      <c r="EAW15" s="7"/>
      <c r="EAX15" s="7"/>
      <c r="EAY15" s="7"/>
      <c r="EAZ15" s="7"/>
      <c r="EBA15" s="7"/>
      <c r="EBB15" s="7"/>
      <c r="EBC15" s="7"/>
      <c r="EBD15" s="7"/>
      <c r="EBE15" s="7"/>
      <c r="EBF15" s="7"/>
      <c r="EBG15" s="7"/>
      <c r="EBH15" s="7"/>
      <c r="EBI15" s="7"/>
      <c r="EBJ15" s="7"/>
      <c r="EBK15" s="7"/>
      <c r="EBL15" s="7"/>
      <c r="EBM15" s="7"/>
      <c r="EBN15" s="7"/>
      <c r="EBO15" s="7"/>
      <c r="EBP15" s="7"/>
      <c r="EBQ15" s="7"/>
      <c r="EBR15" s="7"/>
      <c r="EBS15" s="7"/>
      <c r="EBT15" s="7"/>
      <c r="EBU15" s="7"/>
      <c r="EBV15" s="7"/>
      <c r="EBW15" s="7"/>
      <c r="EBX15" s="7"/>
      <c r="EBY15" s="7"/>
      <c r="EBZ15" s="7"/>
      <c r="ECA15" s="7"/>
      <c r="ECB15" s="7"/>
      <c r="ECC15" s="7"/>
      <c r="ECD15" s="7"/>
      <c r="ECE15" s="7"/>
      <c r="ECF15" s="7"/>
      <c r="ECG15" s="7"/>
      <c r="ECH15" s="7"/>
      <c r="ECI15" s="7"/>
      <c r="ECJ15" s="7"/>
      <c r="ECK15" s="7"/>
      <c r="ECL15" s="7"/>
      <c r="ECM15" s="7"/>
      <c r="ECN15" s="7"/>
      <c r="ECO15" s="7"/>
      <c r="ECP15" s="7"/>
      <c r="ECQ15" s="7"/>
      <c r="ECR15" s="7"/>
      <c r="ECS15" s="7"/>
      <c r="ECT15" s="7"/>
      <c r="ECU15" s="7"/>
      <c r="ECV15" s="7"/>
      <c r="ECW15" s="7"/>
      <c r="ECX15" s="7"/>
      <c r="ECY15" s="7"/>
      <c r="ECZ15" s="7"/>
      <c r="EDA15" s="7"/>
      <c r="EDB15" s="7"/>
      <c r="EDC15" s="7"/>
      <c r="EDD15" s="7"/>
      <c r="EDE15" s="7"/>
      <c r="EDF15" s="7"/>
      <c r="EDG15" s="7"/>
      <c r="EDH15" s="7"/>
      <c r="EDI15" s="7"/>
      <c r="EDJ15" s="7"/>
      <c r="EDK15" s="7"/>
      <c r="EDL15" s="7"/>
      <c r="EDM15" s="7"/>
      <c r="EDN15" s="7"/>
      <c r="EDO15" s="7"/>
      <c r="EDP15" s="7"/>
      <c r="EDQ15" s="7"/>
      <c r="EDR15" s="7"/>
      <c r="EDS15" s="7"/>
      <c r="EDT15" s="7"/>
      <c r="EDU15" s="7"/>
      <c r="EDV15" s="7"/>
      <c r="EDW15" s="7"/>
      <c r="EDX15" s="7"/>
      <c r="EDY15" s="7"/>
      <c r="EDZ15" s="7"/>
      <c r="EEA15" s="7"/>
      <c r="EEB15" s="7"/>
      <c r="EEC15" s="7"/>
      <c r="EED15" s="7"/>
      <c r="EEE15" s="7"/>
      <c r="EEF15" s="7"/>
      <c r="EEG15" s="7"/>
      <c r="EEH15" s="7"/>
      <c r="EEI15" s="7"/>
      <c r="EEJ15" s="7"/>
      <c r="EEK15" s="7"/>
      <c r="EEL15" s="7"/>
      <c r="EEM15" s="7"/>
      <c r="EEN15" s="7"/>
      <c r="EEO15" s="7"/>
      <c r="EEP15" s="7"/>
      <c r="EEQ15" s="7"/>
      <c r="EER15" s="7"/>
      <c r="EES15" s="7"/>
      <c r="EET15" s="7"/>
      <c r="EEU15" s="7"/>
      <c r="EEV15" s="7"/>
      <c r="EEW15" s="7"/>
      <c r="EEX15" s="7"/>
      <c r="EEY15" s="7"/>
      <c r="EEZ15" s="7"/>
      <c r="EFA15" s="7"/>
      <c r="EFB15" s="7"/>
      <c r="EFC15" s="7"/>
      <c r="EFD15" s="7"/>
      <c r="EFE15" s="7"/>
      <c r="EFF15" s="7"/>
      <c r="EFG15" s="7"/>
      <c r="EFH15" s="7"/>
      <c r="EFI15" s="7"/>
      <c r="EFJ15" s="7"/>
      <c r="EFK15" s="7"/>
      <c r="EFL15" s="7"/>
      <c r="EFM15" s="7"/>
      <c r="EFN15" s="7"/>
      <c r="EFO15" s="7"/>
      <c r="EFP15" s="7"/>
      <c r="EFQ15" s="7"/>
      <c r="EFR15" s="7"/>
      <c r="EFS15" s="7"/>
      <c r="EFT15" s="7"/>
      <c r="EFU15" s="7"/>
      <c r="EFV15" s="7"/>
      <c r="EFW15" s="7"/>
      <c r="EFX15" s="7"/>
      <c r="EFY15" s="7"/>
      <c r="EFZ15" s="7"/>
      <c r="EGA15" s="7"/>
      <c r="EGB15" s="7"/>
      <c r="EGC15" s="7"/>
      <c r="EGD15" s="7"/>
      <c r="EGE15" s="7"/>
      <c r="EGF15" s="7"/>
      <c r="EGG15" s="7"/>
      <c r="EGH15" s="7"/>
      <c r="EGI15" s="7"/>
      <c r="EGJ15" s="7"/>
      <c r="EGK15" s="7"/>
      <c r="EGL15" s="7"/>
      <c r="EGM15" s="7"/>
      <c r="EGN15" s="7"/>
      <c r="EGO15" s="7"/>
      <c r="EGP15" s="7"/>
      <c r="EGQ15" s="7"/>
      <c r="EGR15" s="7"/>
      <c r="EGS15" s="7"/>
      <c r="EGT15" s="7"/>
      <c r="EGU15" s="7"/>
      <c r="EGV15" s="7"/>
      <c r="EGW15" s="7"/>
      <c r="EGX15" s="7"/>
      <c r="EGY15" s="7"/>
      <c r="EGZ15" s="7"/>
      <c r="EHA15" s="7"/>
      <c r="EHB15" s="7"/>
      <c r="EHC15" s="7"/>
      <c r="EHD15" s="7"/>
      <c r="EHE15" s="7"/>
      <c r="EHF15" s="7"/>
      <c r="EHG15" s="7"/>
      <c r="EHH15" s="7"/>
      <c r="EHI15" s="7"/>
      <c r="EHJ15" s="7"/>
      <c r="EHK15" s="7"/>
      <c r="EHL15" s="7"/>
      <c r="EHM15" s="7"/>
      <c r="EHN15" s="7"/>
      <c r="EHO15" s="7"/>
      <c r="EHP15" s="7"/>
      <c r="EHQ15" s="7"/>
      <c r="EHR15" s="7"/>
      <c r="EHS15" s="7"/>
      <c r="EHT15" s="7"/>
      <c r="EHU15" s="7"/>
      <c r="EHV15" s="7"/>
      <c r="EHW15" s="7"/>
      <c r="EHX15" s="7"/>
      <c r="EHY15" s="7"/>
      <c r="EHZ15" s="7"/>
      <c r="EIA15" s="7"/>
      <c r="EIB15" s="7"/>
      <c r="EIC15" s="7"/>
      <c r="EID15" s="7"/>
      <c r="EIE15" s="7"/>
      <c r="EIF15" s="7"/>
      <c r="EIG15" s="7"/>
      <c r="EIH15" s="7"/>
      <c r="EII15" s="7"/>
      <c r="EIJ15" s="7"/>
      <c r="EIK15" s="7"/>
      <c r="EIL15" s="7"/>
      <c r="EIM15" s="7"/>
      <c r="EIN15" s="7"/>
      <c r="EIO15" s="7"/>
      <c r="EIP15" s="7"/>
      <c r="EIQ15" s="7"/>
      <c r="EIR15" s="7"/>
      <c r="EIS15" s="7"/>
      <c r="EIT15" s="7"/>
      <c r="EIU15" s="7"/>
      <c r="EIV15" s="7"/>
      <c r="EIW15" s="7"/>
      <c r="EIX15" s="7"/>
      <c r="EIY15" s="7"/>
      <c r="EIZ15" s="7"/>
      <c r="EJA15" s="7"/>
      <c r="EJB15" s="7"/>
      <c r="EJC15" s="7"/>
      <c r="EJD15" s="7"/>
      <c r="EJE15" s="7"/>
      <c r="EJF15" s="7"/>
      <c r="EJG15" s="7"/>
      <c r="EJH15" s="7"/>
      <c r="EJI15" s="7"/>
      <c r="EJJ15" s="7"/>
      <c r="EJK15" s="7"/>
      <c r="EJL15" s="7"/>
      <c r="EJM15" s="7"/>
      <c r="EJN15" s="7"/>
      <c r="EJO15" s="7"/>
      <c r="EJP15" s="7"/>
      <c r="EJQ15" s="7"/>
      <c r="EJR15" s="7"/>
      <c r="EJS15" s="7"/>
      <c r="EJT15" s="7"/>
      <c r="EJU15" s="7"/>
      <c r="EJV15" s="7"/>
      <c r="EJW15" s="7"/>
      <c r="EJX15" s="7"/>
      <c r="EJY15" s="7"/>
      <c r="EJZ15" s="7"/>
      <c r="EKA15" s="7"/>
      <c r="EKB15" s="7"/>
      <c r="EKC15" s="7"/>
      <c r="EKD15" s="7"/>
      <c r="EKE15" s="7"/>
      <c r="EKF15" s="7"/>
      <c r="EKG15" s="7"/>
      <c r="EKH15" s="7"/>
      <c r="EKI15" s="7"/>
      <c r="EKJ15" s="7"/>
      <c r="EKK15" s="7"/>
      <c r="EKL15" s="7"/>
      <c r="EKM15" s="7"/>
      <c r="EKN15" s="7"/>
      <c r="EKO15" s="7"/>
      <c r="EKP15" s="7"/>
      <c r="EKQ15" s="7"/>
      <c r="EKR15" s="7"/>
      <c r="EKS15" s="7"/>
      <c r="EKT15" s="7"/>
      <c r="EKU15" s="7"/>
      <c r="EKV15" s="7"/>
      <c r="EKW15" s="7"/>
      <c r="EKX15" s="7"/>
      <c r="EKY15" s="7"/>
      <c r="EKZ15" s="7"/>
      <c r="ELA15" s="7"/>
      <c r="ELB15" s="7"/>
      <c r="ELC15" s="7"/>
      <c r="ELD15" s="7"/>
      <c r="ELE15" s="7"/>
      <c r="ELF15" s="7"/>
      <c r="ELG15" s="7"/>
      <c r="ELH15" s="7"/>
      <c r="ELI15" s="7"/>
      <c r="ELJ15" s="7"/>
      <c r="ELK15" s="7"/>
      <c r="ELL15" s="7"/>
      <c r="ELM15" s="7"/>
      <c r="ELN15" s="7"/>
      <c r="ELO15" s="7"/>
      <c r="ELP15" s="7"/>
      <c r="ELQ15" s="7"/>
      <c r="ELR15" s="7"/>
      <c r="ELS15" s="7"/>
      <c r="ELT15" s="7"/>
      <c r="ELU15" s="7"/>
      <c r="ELV15" s="7"/>
      <c r="ELW15" s="7"/>
      <c r="ELX15" s="7"/>
      <c r="ELY15" s="7"/>
      <c r="ELZ15" s="7"/>
      <c r="EMA15" s="7"/>
      <c r="EMB15" s="7"/>
      <c r="EMC15" s="7"/>
      <c r="EMD15" s="7"/>
      <c r="EME15" s="7"/>
      <c r="EMF15" s="7"/>
      <c r="EMG15" s="7"/>
      <c r="EMH15" s="7"/>
      <c r="EMI15" s="7"/>
      <c r="EMJ15" s="7"/>
      <c r="EMK15" s="7"/>
      <c r="EML15" s="7"/>
      <c r="EMM15" s="7"/>
      <c r="EMN15" s="7"/>
      <c r="EMO15" s="7"/>
      <c r="EMP15" s="7"/>
      <c r="EMQ15" s="7"/>
      <c r="EMR15" s="7"/>
      <c r="EMS15" s="7"/>
      <c r="EMT15" s="7"/>
      <c r="EMU15" s="7"/>
      <c r="EMV15" s="7"/>
      <c r="EMW15" s="7"/>
      <c r="EMX15" s="7"/>
      <c r="EMY15" s="7"/>
      <c r="EMZ15" s="7"/>
      <c r="ENA15" s="7"/>
      <c r="ENB15" s="7"/>
      <c r="ENC15" s="7"/>
      <c r="END15" s="7"/>
      <c r="ENE15" s="7"/>
      <c r="ENF15" s="7"/>
      <c r="ENG15" s="7"/>
      <c r="ENH15" s="7"/>
      <c r="ENI15" s="7"/>
      <c r="ENJ15" s="7"/>
      <c r="ENK15" s="7"/>
      <c r="ENL15" s="7"/>
      <c r="ENM15" s="7"/>
      <c r="ENN15" s="7"/>
      <c r="ENO15" s="7"/>
      <c r="ENP15" s="7"/>
      <c r="ENQ15" s="7"/>
      <c r="ENR15" s="7"/>
      <c r="ENS15" s="7"/>
      <c r="ENT15" s="7"/>
      <c r="ENU15" s="7"/>
      <c r="ENV15" s="7"/>
      <c r="ENW15" s="7"/>
      <c r="ENX15" s="7"/>
      <c r="ENY15" s="7"/>
      <c r="ENZ15" s="7"/>
      <c r="EOA15" s="7"/>
      <c r="EOB15" s="7"/>
      <c r="EOC15" s="7"/>
      <c r="EOD15" s="7"/>
      <c r="EOE15" s="7"/>
      <c r="EOF15" s="7"/>
      <c r="EOG15" s="7"/>
      <c r="EOH15" s="7"/>
      <c r="EOI15" s="7"/>
      <c r="EOJ15" s="7"/>
      <c r="EOK15" s="7"/>
      <c r="EOL15" s="7"/>
      <c r="EOM15" s="7"/>
      <c r="EON15" s="7"/>
      <c r="EOO15" s="7"/>
      <c r="EOP15" s="7"/>
      <c r="EOQ15" s="7"/>
      <c r="EOR15" s="7"/>
      <c r="EOS15" s="7"/>
      <c r="EOT15" s="7"/>
      <c r="EOU15" s="7"/>
      <c r="EOV15" s="7"/>
      <c r="EOW15" s="7"/>
      <c r="EOX15" s="7"/>
      <c r="EOY15" s="7"/>
      <c r="EOZ15" s="7"/>
      <c r="EPA15" s="7"/>
      <c r="EPB15" s="7"/>
      <c r="EPC15" s="7"/>
      <c r="EPD15" s="7"/>
      <c r="EPE15" s="7"/>
      <c r="EPF15" s="7"/>
      <c r="EPG15" s="7"/>
      <c r="EPH15" s="7"/>
      <c r="EPI15" s="7"/>
      <c r="EPJ15" s="7"/>
      <c r="EPK15" s="7"/>
      <c r="EPL15" s="7"/>
      <c r="EPM15" s="7"/>
      <c r="EPN15" s="7"/>
      <c r="EPO15" s="7"/>
      <c r="EPP15" s="7"/>
      <c r="EPQ15" s="7"/>
      <c r="EPR15" s="7"/>
      <c r="EPS15" s="7"/>
      <c r="EPT15" s="7"/>
      <c r="EPU15" s="7"/>
      <c r="EPV15" s="7"/>
      <c r="EPW15" s="7"/>
      <c r="EPX15" s="7"/>
      <c r="EPY15" s="7"/>
      <c r="EPZ15" s="7"/>
      <c r="EQA15" s="7"/>
      <c r="EQB15" s="7"/>
      <c r="EQC15" s="7"/>
      <c r="EQD15" s="7"/>
      <c r="EQE15" s="7"/>
      <c r="EQF15" s="7"/>
      <c r="EQG15" s="7"/>
      <c r="EQH15" s="7"/>
      <c r="EQI15" s="7"/>
      <c r="EQJ15" s="7"/>
      <c r="EQK15" s="7"/>
      <c r="EQL15" s="7"/>
      <c r="EQM15" s="7"/>
      <c r="EQN15" s="7"/>
      <c r="EQO15" s="7"/>
      <c r="EQP15" s="7"/>
      <c r="EQQ15" s="7"/>
      <c r="EQR15" s="7"/>
      <c r="EQS15" s="7"/>
      <c r="EQT15" s="7"/>
      <c r="EQU15" s="7"/>
      <c r="EQV15" s="7"/>
      <c r="EQW15" s="7"/>
      <c r="EQX15" s="7"/>
      <c r="EQY15" s="7"/>
      <c r="EQZ15" s="7"/>
      <c r="ERA15" s="7"/>
      <c r="ERB15" s="7"/>
      <c r="ERC15" s="7"/>
      <c r="ERD15" s="7"/>
      <c r="ERE15" s="7"/>
      <c r="ERF15" s="7"/>
      <c r="ERG15" s="7"/>
      <c r="ERH15" s="7"/>
      <c r="ERI15" s="7"/>
      <c r="ERJ15" s="7"/>
      <c r="ERK15" s="7"/>
      <c r="ERL15" s="7"/>
      <c r="ERM15" s="7"/>
      <c r="ERN15" s="7"/>
      <c r="ERO15" s="7"/>
      <c r="ERP15" s="7"/>
      <c r="ERQ15" s="7"/>
      <c r="ERR15" s="7"/>
      <c r="ERS15" s="7"/>
      <c r="ERT15" s="7"/>
      <c r="ERU15" s="7"/>
      <c r="ERV15" s="7"/>
      <c r="ERW15" s="7"/>
      <c r="ERX15" s="7"/>
      <c r="ERY15" s="7"/>
      <c r="ERZ15" s="7"/>
      <c r="ESA15" s="7"/>
      <c r="ESB15" s="7"/>
      <c r="ESC15" s="7"/>
      <c r="ESD15" s="7"/>
      <c r="ESE15" s="7"/>
      <c r="ESF15" s="7"/>
      <c r="ESG15" s="7"/>
      <c r="ESH15" s="7"/>
      <c r="ESI15" s="7"/>
      <c r="ESJ15" s="7"/>
      <c r="ESK15" s="7"/>
      <c r="ESL15" s="7"/>
      <c r="ESM15" s="7"/>
      <c r="ESN15" s="7"/>
      <c r="ESO15" s="7"/>
      <c r="ESP15" s="7"/>
      <c r="ESQ15" s="7"/>
      <c r="ESR15" s="7"/>
      <c r="ESS15" s="7"/>
      <c r="EST15" s="7"/>
      <c r="ESU15" s="7"/>
      <c r="ESV15" s="7"/>
      <c r="ESW15" s="7"/>
      <c r="ESX15" s="7"/>
      <c r="ESY15" s="7"/>
      <c r="ESZ15" s="7"/>
      <c r="ETA15" s="7"/>
      <c r="ETB15" s="7"/>
      <c r="ETC15" s="7"/>
      <c r="ETD15" s="7"/>
      <c r="ETE15" s="7"/>
      <c r="ETF15" s="7"/>
      <c r="ETG15" s="7"/>
      <c r="ETH15" s="7"/>
      <c r="ETI15" s="7"/>
      <c r="ETJ15" s="7"/>
      <c r="ETK15" s="7"/>
      <c r="ETL15" s="7"/>
      <c r="ETM15" s="7"/>
      <c r="ETN15" s="7"/>
      <c r="ETO15" s="7"/>
      <c r="ETP15" s="7"/>
      <c r="ETQ15" s="7"/>
      <c r="ETR15" s="7"/>
      <c r="ETS15" s="7"/>
      <c r="ETT15" s="7"/>
      <c r="ETU15" s="7"/>
      <c r="ETV15" s="7"/>
      <c r="ETW15" s="7"/>
      <c r="ETX15" s="7"/>
      <c r="ETY15" s="7"/>
      <c r="ETZ15" s="7"/>
      <c r="EUA15" s="7"/>
      <c r="EUB15" s="7"/>
      <c r="EUC15" s="7"/>
      <c r="EUD15" s="7"/>
      <c r="EUE15" s="7"/>
      <c r="EUF15" s="7"/>
      <c r="EUG15" s="7"/>
      <c r="EUH15" s="7"/>
      <c r="EUI15" s="7"/>
      <c r="EUJ15" s="7"/>
      <c r="EUK15" s="7"/>
      <c r="EUL15" s="7"/>
      <c r="EUM15" s="7"/>
      <c r="EUN15" s="7"/>
      <c r="EUO15" s="7"/>
      <c r="EUP15" s="7"/>
      <c r="EUQ15" s="7"/>
      <c r="EUR15" s="7"/>
      <c r="EUS15" s="7"/>
      <c r="EUT15" s="7"/>
      <c r="EUU15" s="7"/>
      <c r="EUV15" s="7"/>
      <c r="EUW15" s="7"/>
      <c r="EUX15" s="7"/>
      <c r="EUY15" s="7"/>
      <c r="EUZ15" s="7"/>
      <c r="EVA15" s="7"/>
      <c r="EVB15" s="7"/>
      <c r="EVC15" s="7"/>
      <c r="EVD15" s="7"/>
      <c r="EVE15" s="7"/>
      <c r="EVF15" s="7"/>
      <c r="EVG15" s="7"/>
      <c r="EVH15" s="7"/>
      <c r="EVI15" s="7"/>
      <c r="EVJ15" s="7"/>
      <c r="EVK15" s="7"/>
      <c r="EVL15" s="7"/>
      <c r="EVM15" s="7"/>
      <c r="EVN15" s="7"/>
      <c r="EVO15" s="7"/>
      <c r="EVP15" s="7"/>
      <c r="EVQ15" s="7"/>
      <c r="EVR15" s="7"/>
      <c r="EVS15" s="7"/>
      <c r="EVT15" s="7"/>
      <c r="EVU15" s="7"/>
      <c r="EVV15" s="7"/>
      <c r="EVW15" s="7"/>
      <c r="EVX15" s="7"/>
      <c r="EVY15" s="7"/>
      <c r="EVZ15" s="7"/>
      <c r="EWA15" s="7"/>
      <c r="EWB15" s="7"/>
      <c r="EWC15" s="7"/>
      <c r="EWD15" s="7"/>
      <c r="EWE15" s="7"/>
      <c r="EWF15" s="7"/>
      <c r="EWG15" s="7"/>
      <c r="EWH15" s="7"/>
      <c r="EWI15" s="7"/>
      <c r="EWJ15" s="7"/>
      <c r="EWK15" s="7"/>
      <c r="EWL15" s="7"/>
      <c r="EWM15" s="7"/>
      <c r="EWN15" s="7"/>
      <c r="EWO15" s="7"/>
      <c r="EWP15" s="7"/>
      <c r="EWQ15" s="7"/>
      <c r="EWR15" s="7"/>
      <c r="EWS15" s="7"/>
      <c r="EWT15" s="7"/>
      <c r="EWU15" s="7"/>
      <c r="EWV15" s="7"/>
      <c r="EWW15" s="7"/>
      <c r="EWX15" s="7"/>
      <c r="EWY15" s="7"/>
      <c r="EWZ15" s="7"/>
      <c r="EXA15" s="7"/>
      <c r="EXB15" s="7"/>
      <c r="EXC15" s="7"/>
      <c r="EXD15" s="7"/>
      <c r="EXE15" s="7"/>
      <c r="EXF15" s="7"/>
      <c r="EXG15" s="7"/>
      <c r="EXH15" s="7"/>
      <c r="EXI15" s="7"/>
      <c r="EXJ15" s="7"/>
      <c r="EXK15" s="7"/>
      <c r="EXL15" s="7"/>
      <c r="EXM15" s="7"/>
      <c r="EXN15" s="7"/>
      <c r="EXO15" s="7"/>
      <c r="EXP15" s="7"/>
      <c r="EXQ15" s="7"/>
      <c r="EXR15" s="7"/>
      <c r="EXS15" s="7"/>
      <c r="EXT15" s="7"/>
      <c r="EXU15" s="7"/>
      <c r="EXV15" s="7"/>
      <c r="EXW15" s="7"/>
      <c r="EXX15" s="7"/>
      <c r="EXY15" s="7"/>
      <c r="EXZ15" s="7"/>
      <c r="EYA15" s="7"/>
      <c r="EYB15" s="7"/>
      <c r="EYC15" s="7"/>
      <c r="EYD15" s="7"/>
      <c r="EYE15" s="7"/>
      <c r="EYF15" s="7"/>
      <c r="EYG15" s="7"/>
      <c r="EYH15" s="7"/>
      <c r="EYI15" s="7"/>
      <c r="EYJ15" s="7"/>
      <c r="EYK15" s="7"/>
      <c r="EYL15" s="7"/>
      <c r="EYM15" s="7"/>
      <c r="EYN15" s="7"/>
      <c r="EYO15" s="7"/>
      <c r="EYP15" s="7"/>
      <c r="EYQ15" s="7"/>
      <c r="EYR15" s="7"/>
      <c r="EYS15" s="7"/>
      <c r="EYT15" s="7"/>
      <c r="EYU15" s="7"/>
      <c r="EYV15" s="7"/>
      <c r="EYW15" s="7"/>
      <c r="EYX15" s="7"/>
      <c r="EYY15" s="7"/>
      <c r="EYZ15" s="7"/>
      <c r="EZA15" s="7"/>
      <c r="EZB15" s="7"/>
      <c r="EZC15" s="7"/>
      <c r="EZD15" s="7"/>
      <c r="EZE15" s="7"/>
      <c r="EZF15" s="7"/>
      <c r="EZG15" s="7"/>
      <c r="EZH15" s="7"/>
      <c r="EZI15" s="7"/>
      <c r="EZJ15" s="7"/>
      <c r="EZK15" s="7"/>
      <c r="EZL15" s="7"/>
      <c r="EZM15" s="7"/>
      <c r="EZN15" s="7"/>
      <c r="EZO15" s="7"/>
      <c r="EZP15" s="7"/>
      <c r="EZQ15" s="7"/>
      <c r="EZR15" s="7"/>
      <c r="EZS15" s="7"/>
      <c r="EZT15" s="7"/>
      <c r="EZU15" s="7"/>
      <c r="EZV15" s="7"/>
      <c r="EZW15" s="7"/>
      <c r="EZX15" s="7"/>
      <c r="EZY15" s="7"/>
      <c r="EZZ15" s="7"/>
      <c r="FAA15" s="7"/>
      <c r="FAB15" s="7"/>
      <c r="FAC15" s="7"/>
      <c r="FAD15" s="7"/>
      <c r="FAE15" s="7"/>
      <c r="FAF15" s="7"/>
      <c r="FAG15" s="7"/>
      <c r="FAH15" s="7"/>
      <c r="FAI15" s="7"/>
      <c r="FAJ15" s="7"/>
      <c r="FAK15" s="7"/>
      <c r="FAL15" s="7"/>
      <c r="FAM15" s="7"/>
      <c r="FAN15" s="7"/>
      <c r="FAO15" s="7"/>
      <c r="FAP15" s="7"/>
      <c r="FAQ15" s="7"/>
      <c r="FAR15" s="7"/>
      <c r="FAS15" s="7"/>
      <c r="FAT15" s="7"/>
      <c r="FAU15" s="7"/>
      <c r="FAV15" s="7"/>
      <c r="FAW15" s="7"/>
      <c r="FAX15" s="7"/>
      <c r="FAY15" s="7"/>
      <c r="FAZ15" s="7"/>
      <c r="FBA15" s="7"/>
      <c r="FBB15" s="7"/>
      <c r="FBC15" s="7"/>
      <c r="FBD15" s="7"/>
      <c r="FBE15" s="7"/>
      <c r="FBF15" s="7"/>
      <c r="FBG15" s="7"/>
      <c r="FBH15" s="7"/>
      <c r="FBI15" s="7"/>
      <c r="FBJ15" s="7"/>
      <c r="FBK15" s="7"/>
      <c r="FBL15" s="7"/>
      <c r="FBM15" s="7"/>
      <c r="FBN15" s="7"/>
      <c r="FBO15" s="7"/>
      <c r="FBP15" s="7"/>
      <c r="FBQ15" s="7"/>
      <c r="FBR15" s="7"/>
      <c r="FBS15" s="7"/>
      <c r="FBT15" s="7"/>
      <c r="FBU15" s="7"/>
      <c r="FBV15" s="7"/>
      <c r="FBW15" s="7"/>
      <c r="FBX15" s="7"/>
      <c r="FBY15" s="7"/>
      <c r="FBZ15" s="7"/>
      <c r="FCA15" s="7"/>
      <c r="FCB15" s="7"/>
      <c r="FCC15" s="7"/>
      <c r="FCD15" s="7"/>
      <c r="FCE15" s="7"/>
      <c r="FCF15" s="7"/>
      <c r="FCG15" s="7"/>
      <c r="FCH15" s="7"/>
      <c r="FCI15" s="7"/>
      <c r="FCJ15" s="7"/>
      <c r="FCK15" s="7"/>
      <c r="FCL15" s="7"/>
      <c r="FCM15" s="7"/>
      <c r="FCN15" s="7"/>
      <c r="FCO15" s="7"/>
      <c r="FCP15" s="7"/>
      <c r="FCQ15" s="7"/>
      <c r="FCR15" s="7"/>
      <c r="FCS15" s="7"/>
      <c r="FCT15" s="7"/>
      <c r="FCU15" s="7"/>
      <c r="FCV15" s="7"/>
      <c r="FCW15" s="7"/>
      <c r="FCX15" s="7"/>
      <c r="FCY15" s="7"/>
      <c r="FCZ15" s="7"/>
      <c r="FDA15" s="7"/>
      <c r="FDB15" s="7"/>
      <c r="FDC15" s="7"/>
      <c r="FDD15" s="7"/>
      <c r="FDE15" s="7"/>
      <c r="FDF15" s="7"/>
      <c r="FDG15" s="7"/>
      <c r="FDH15" s="7"/>
      <c r="FDI15" s="7"/>
      <c r="FDJ15" s="7"/>
      <c r="FDK15" s="7"/>
      <c r="FDL15" s="7"/>
      <c r="FDM15" s="7"/>
      <c r="FDN15" s="7"/>
      <c r="FDO15" s="7"/>
      <c r="FDP15" s="7"/>
      <c r="FDQ15" s="7"/>
      <c r="FDR15" s="7"/>
      <c r="FDS15" s="7"/>
      <c r="FDT15" s="7"/>
      <c r="FDU15" s="7"/>
      <c r="FDV15" s="7"/>
      <c r="FDW15" s="7"/>
      <c r="FDX15" s="7"/>
      <c r="FDY15" s="7"/>
      <c r="FDZ15" s="7"/>
      <c r="FEA15" s="7"/>
      <c r="FEB15" s="7"/>
      <c r="FEC15" s="7"/>
      <c r="FED15" s="7"/>
      <c r="FEE15" s="7"/>
      <c r="FEF15" s="7"/>
      <c r="FEG15" s="7"/>
      <c r="FEH15" s="7"/>
      <c r="FEI15" s="7"/>
      <c r="FEJ15" s="7"/>
      <c r="FEK15" s="7"/>
      <c r="FEL15" s="7"/>
      <c r="FEM15" s="7"/>
      <c r="FEN15" s="7"/>
      <c r="FEO15" s="7"/>
      <c r="FEP15" s="7"/>
      <c r="FEQ15" s="7"/>
      <c r="FER15" s="7"/>
      <c r="FES15" s="7"/>
      <c r="FET15" s="7"/>
      <c r="FEU15" s="7"/>
      <c r="FEV15" s="7"/>
      <c r="FEW15" s="7"/>
      <c r="FEX15" s="7"/>
      <c r="FEY15" s="7"/>
      <c r="FEZ15" s="7"/>
      <c r="FFA15" s="7"/>
      <c r="FFB15" s="7"/>
      <c r="FFC15" s="7"/>
      <c r="FFD15" s="7"/>
      <c r="FFE15" s="7"/>
      <c r="FFF15" s="7"/>
      <c r="FFG15" s="7"/>
      <c r="FFH15" s="7"/>
      <c r="FFI15" s="7"/>
      <c r="FFJ15" s="7"/>
      <c r="FFK15" s="7"/>
      <c r="FFL15" s="7"/>
      <c r="FFM15" s="7"/>
      <c r="FFN15" s="7"/>
      <c r="FFO15" s="7"/>
      <c r="FFP15" s="7"/>
      <c r="FFQ15" s="7"/>
      <c r="FFR15" s="7"/>
      <c r="FFS15" s="7"/>
      <c r="FFT15" s="7"/>
      <c r="FFU15" s="7"/>
      <c r="FFV15" s="7"/>
      <c r="FFW15" s="7"/>
      <c r="FFX15" s="7"/>
      <c r="FFY15" s="7"/>
      <c r="FFZ15" s="7"/>
      <c r="FGA15" s="7"/>
      <c r="FGB15" s="7"/>
      <c r="FGC15" s="7"/>
      <c r="FGD15" s="7"/>
      <c r="FGE15" s="7"/>
      <c r="FGF15" s="7"/>
      <c r="FGG15" s="7"/>
      <c r="FGH15" s="7"/>
      <c r="FGI15" s="7"/>
      <c r="FGJ15" s="7"/>
      <c r="FGK15" s="7"/>
      <c r="FGL15" s="7"/>
      <c r="FGM15" s="7"/>
      <c r="FGN15" s="7"/>
      <c r="FGO15" s="7"/>
      <c r="FGP15" s="7"/>
      <c r="FGQ15" s="7"/>
      <c r="FGR15" s="7"/>
      <c r="FGS15" s="7"/>
      <c r="FGT15" s="7"/>
      <c r="FGU15" s="7"/>
      <c r="FGV15" s="7"/>
      <c r="FGW15" s="7"/>
      <c r="FGX15" s="7"/>
      <c r="FGY15" s="7"/>
      <c r="FGZ15" s="7"/>
      <c r="FHA15" s="7"/>
      <c r="FHB15" s="7"/>
      <c r="FHC15" s="7"/>
      <c r="FHD15" s="7"/>
      <c r="FHE15" s="7"/>
      <c r="FHF15" s="7"/>
      <c r="FHG15" s="7"/>
      <c r="FHH15" s="7"/>
      <c r="FHI15" s="7"/>
      <c r="FHJ15" s="7"/>
      <c r="FHK15" s="7"/>
      <c r="FHL15" s="7"/>
      <c r="FHM15" s="7"/>
      <c r="FHN15" s="7"/>
      <c r="FHO15" s="7"/>
      <c r="FHP15" s="7"/>
      <c r="FHQ15" s="7"/>
      <c r="FHR15" s="7"/>
      <c r="FHS15" s="7"/>
      <c r="FHT15" s="7"/>
      <c r="FHU15" s="7"/>
      <c r="FHV15" s="7"/>
      <c r="FHW15" s="7"/>
      <c r="FHX15" s="7"/>
      <c r="FHY15" s="7"/>
      <c r="FHZ15" s="7"/>
      <c r="FIA15" s="7"/>
      <c r="FIB15" s="7"/>
      <c r="FIC15" s="7"/>
      <c r="FID15" s="7"/>
      <c r="FIE15" s="7"/>
      <c r="FIF15" s="7"/>
      <c r="FIG15" s="7"/>
      <c r="FIH15" s="7"/>
      <c r="FII15" s="7"/>
      <c r="FIJ15" s="7"/>
      <c r="FIK15" s="7"/>
      <c r="FIL15" s="7"/>
      <c r="FIM15" s="7"/>
      <c r="FIN15" s="7"/>
      <c r="FIO15" s="7"/>
      <c r="FIP15" s="7"/>
      <c r="FIQ15" s="7"/>
      <c r="FIR15" s="7"/>
      <c r="FIS15" s="7"/>
      <c r="FIT15" s="7"/>
      <c r="FIU15" s="7"/>
      <c r="FIV15" s="7"/>
      <c r="FIW15" s="7"/>
      <c r="FIX15" s="7"/>
      <c r="FIY15" s="7"/>
      <c r="FIZ15" s="7"/>
      <c r="FJA15" s="7"/>
      <c r="FJB15" s="7"/>
      <c r="FJC15" s="7"/>
      <c r="FJD15" s="7"/>
      <c r="FJE15" s="7"/>
      <c r="FJF15" s="7"/>
      <c r="FJG15" s="7"/>
      <c r="FJH15" s="7"/>
      <c r="FJI15" s="7"/>
      <c r="FJJ15" s="7"/>
      <c r="FJK15" s="7"/>
      <c r="FJL15" s="7"/>
      <c r="FJM15" s="7"/>
      <c r="FJN15" s="7"/>
      <c r="FJO15" s="7"/>
      <c r="FJP15" s="7"/>
      <c r="FJQ15" s="7"/>
      <c r="FJR15" s="7"/>
      <c r="FJS15" s="7"/>
      <c r="FJT15" s="7"/>
      <c r="FJU15" s="7"/>
      <c r="FJV15" s="7"/>
      <c r="FJW15" s="7"/>
      <c r="FJX15" s="7"/>
      <c r="FJY15" s="7"/>
      <c r="FJZ15" s="7"/>
      <c r="FKA15" s="7"/>
      <c r="FKB15" s="7"/>
      <c r="FKC15" s="7"/>
      <c r="FKD15" s="7"/>
      <c r="FKE15" s="7"/>
      <c r="FKF15" s="7"/>
      <c r="FKG15" s="7"/>
      <c r="FKH15" s="7"/>
      <c r="FKI15" s="7"/>
      <c r="FKJ15" s="7"/>
      <c r="FKK15" s="7"/>
      <c r="FKL15" s="7"/>
      <c r="FKM15" s="7"/>
      <c r="FKN15" s="7"/>
      <c r="FKO15" s="7"/>
      <c r="FKP15" s="7"/>
      <c r="FKQ15" s="7"/>
      <c r="FKR15" s="7"/>
      <c r="FKS15" s="7"/>
      <c r="FKT15" s="7"/>
      <c r="FKU15" s="7"/>
      <c r="FKV15" s="7"/>
      <c r="FKW15" s="7"/>
      <c r="FKX15" s="7"/>
      <c r="FKY15" s="7"/>
      <c r="FKZ15" s="7"/>
      <c r="FLA15" s="7"/>
      <c r="FLB15" s="7"/>
      <c r="FLC15" s="7"/>
      <c r="FLD15" s="7"/>
      <c r="FLE15" s="7"/>
      <c r="FLF15" s="7"/>
      <c r="FLG15" s="7"/>
      <c r="FLH15" s="7"/>
      <c r="FLI15" s="7"/>
      <c r="FLJ15" s="7"/>
      <c r="FLK15" s="7"/>
      <c r="FLL15" s="7"/>
      <c r="FLM15" s="7"/>
      <c r="FLN15" s="7"/>
      <c r="FLO15" s="7"/>
      <c r="FLP15" s="7"/>
      <c r="FLQ15" s="7"/>
      <c r="FLR15" s="7"/>
      <c r="FLS15" s="7"/>
      <c r="FLT15" s="7"/>
      <c r="FLU15" s="7"/>
      <c r="FLV15" s="7"/>
      <c r="FLW15" s="7"/>
      <c r="FLX15" s="7"/>
      <c r="FLY15" s="7"/>
      <c r="FLZ15" s="7"/>
      <c r="FMA15" s="7"/>
      <c r="FMB15" s="7"/>
      <c r="FMC15" s="7"/>
      <c r="FMD15" s="7"/>
      <c r="FME15" s="7"/>
      <c r="FMF15" s="7"/>
      <c r="FMG15" s="7"/>
      <c r="FMH15" s="7"/>
      <c r="FMI15" s="7"/>
      <c r="FMJ15" s="7"/>
      <c r="FMK15" s="7"/>
      <c r="FML15" s="7"/>
      <c r="FMM15" s="7"/>
      <c r="FMN15" s="7"/>
      <c r="FMO15" s="7"/>
      <c r="FMP15" s="7"/>
      <c r="FMQ15" s="7"/>
      <c r="FMR15" s="7"/>
      <c r="FMS15" s="7"/>
      <c r="FMT15" s="7"/>
      <c r="FMU15" s="7"/>
      <c r="FMV15" s="7"/>
      <c r="FMW15" s="7"/>
      <c r="FMX15" s="7"/>
      <c r="FMY15" s="7"/>
      <c r="FMZ15" s="7"/>
      <c r="FNA15" s="7"/>
      <c r="FNB15" s="7"/>
      <c r="FNC15" s="7"/>
      <c r="FND15" s="7"/>
      <c r="FNE15" s="7"/>
      <c r="FNF15" s="7"/>
      <c r="FNG15" s="7"/>
      <c r="FNH15" s="7"/>
      <c r="FNI15" s="7"/>
      <c r="FNJ15" s="7"/>
      <c r="FNK15" s="7"/>
      <c r="FNL15" s="7"/>
      <c r="FNM15" s="7"/>
      <c r="FNN15" s="7"/>
      <c r="FNO15" s="7"/>
      <c r="FNP15" s="7"/>
      <c r="FNQ15" s="7"/>
      <c r="FNR15" s="7"/>
      <c r="FNS15" s="7"/>
      <c r="FNT15" s="7"/>
      <c r="FNU15" s="7"/>
      <c r="FNV15" s="7"/>
      <c r="FNW15" s="7"/>
      <c r="FNX15" s="7"/>
      <c r="FNY15" s="7"/>
      <c r="FNZ15" s="7"/>
      <c r="FOA15" s="7"/>
      <c r="FOB15" s="7"/>
      <c r="FOC15" s="7"/>
      <c r="FOD15" s="7"/>
      <c r="FOE15" s="7"/>
      <c r="FOF15" s="7"/>
      <c r="FOG15" s="7"/>
      <c r="FOH15" s="7"/>
      <c r="FOI15" s="7"/>
      <c r="FOJ15" s="7"/>
      <c r="FOK15" s="7"/>
      <c r="FOL15" s="7"/>
      <c r="FOM15" s="7"/>
      <c r="FON15" s="7"/>
      <c r="FOO15" s="7"/>
      <c r="FOP15" s="7"/>
      <c r="FOQ15" s="7"/>
      <c r="FOR15" s="7"/>
      <c r="FOS15" s="7"/>
      <c r="FOT15" s="7"/>
      <c r="FOU15" s="7"/>
      <c r="FOV15" s="7"/>
      <c r="FOW15" s="7"/>
      <c r="FOX15" s="7"/>
      <c r="FOY15" s="7"/>
      <c r="FOZ15" s="7"/>
      <c r="FPA15" s="7"/>
      <c r="FPB15" s="7"/>
      <c r="FPC15" s="7"/>
      <c r="FPD15" s="7"/>
      <c r="FPE15" s="7"/>
      <c r="FPF15" s="7"/>
      <c r="FPG15" s="7"/>
      <c r="FPH15" s="7"/>
      <c r="FPI15" s="7"/>
      <c r="FPJ15" s="7"/>
      <c r="FPK15" s="7"/>
      <c r="FPL15" s="7"/>
      <c r="FPM15" s="7"/>
      <c r="FPN15" s="7"/>
      <c r="FPO15" s="7"/>
      <c r="FPP15" s="7"/>
      <c r="FPQ15" s="7"/>
      <c r="FPR15" s="7"/>
      <c r="FPS15" s="7"/>
      <c r="FPT15" s="7"/>
      <c r="FPU15" s="7"/>
      <c r="FPV15" s="7"/>
      <c r="FPW15" s="7"/>
      <c r="FPX15" s="7"/>
      <c r="FPY15" s="7"/>
      <c r="FPZ15" s="7"/>
      <c r="FQA15" s="7"/>
      <c r="FQB15" s="7"/>
      <c r="FQC15" s="7"/>
      <c r="FQD15" s="7"/>
      <c r="FQE15" s="7"/>
      <c r="FQF15" s="7"/>
      <c r="FQG15" s="7"/>
      <c r="FQH15" s="7"/>
      <c r="FQI15" s="7"/>
      <c r="FQJ15" s="7"/>
      <c r="FQK15" s="7"/>
      <c r="FQL15" s="7"/>
      <c r="FQM15" s="7"/>
      <c r="FQN15" s="7"/>
      <c r="FQO15" s="7"/>
      <c r="FQP15" s="7"/>
      <c r="FQQ15" s="7"/>
      <c r="FQR15" s="7"/>
      <c r="FQS15" s="7"/>
      <c r="FQT15" s="7"/>
      <c r="FQU15" s="7"/>
      <c r="FQV15" s="7"/>
      <c r="FQW15" s="7"/>
      <c r="FQX15" s="7"/>
      <c r="FQY15" s="7"/>
      <c r="FQZ15" s="7"/>
      <c r="FRA15" s="7"/>
      <c r="FRB15" s="7"/>
      <c r="FRC15" s="7"/>
      <c r="FRD15" s="7"/>
      <c r="FRE15" s="7"/>
      <c r="FRF15" s="7"/>
      <c r="FRG15" s="7"/>
      <c r="FRH15" s="7"/>
      <c r="FRI15" s="7"/>
      <c r="FRJ15" s="7"/>
      <c r="FRK15" s="7"/>
      <c r="FRL15" s="7"/>
      <c r="FRM15" s="7"/>
      <c r="FRN15" s="7"/>
      <c r="FRO15" s="7"/>
      <c r="FRP15" s="7"/>
      <c r="FRQ15" s="7"/>
      <c r="FRR15" s="7"/>
      <c r="FRS15" s="7"/>
      <c r="FRT15" s="7"/>
      <c r="FRU15" s="7"/>
      <c r="FRV15" s="7"/>
      <c r="FRW15" s="7"/>
      <c r="FRX15" s="7"/>
      <c r="FRY15" s="7"/>
      <c r="FRZ15" s="7"/>
      <c r="FSA15" s="7"/>
      <c r="FSB15" s="7"/>
      <c r="FSC15" s="7"/>
      <c r="FSD15" s="7"/>
      <c r="FSE15" s="7"/>
      <c r="FSF15" s="7"/>
      <c r="FSG15" s="7"/>
      <c r="FSH15" s="7"/>
      <c r="FSI15" s="7"/>
      <c r="FSJ15" s="7"/>
      <c r="FSK15" s="7"/>
      <c r="FSL15" s="7"/>
      <c r="FSM15" s="7"/>
      <c r="FSN15" s="7"/>
      <c r="FSO15" s="7"/>
      <c r="FSP15" s="7"/>
      <c r="FSQ15" s="7"/>
      <c r="FSR15" s="7"/>
      <c r="FSS15" s="7"/>
      <c r="FST15" s="7"/>
      <c r="FSU15" s="7"/>
      <c r="FSV15" s="7"/>
      <c r="FSW15" s="7"/>
      <c r="FSX15" s="7"/>
      <c r="FSY15" s="7"/>
      <c r="FSZ15" s="7"/>
      <c r="FTA15" s="7"/>
      <c r="FTB15" s="7"/>
      <c r="FTC15" s="7"/>
      <c r="FTD15" s="7"/>
      <c r="FTE15" s="7"/>
      <c r="FTF15" s="7"/>
      <c r="FTG15" s="7"/>
      <c r="FTH15" s="7"/>
      <c r="FTI15" s="7"/>
      <c r="FTJ15" s="7"/>
      <c r="FTK15" s="7"/>
      <c r="FTL15" s="7"/>
      <c r="FTM15" s="7"/>
      <c r="FTN15" s="7"/>
      <c r="FTO15" s="7"/>
      <c r="FTP15" s="7"/>
      <c r="FTQ15" s="7"/>
      <c r="FTR15" s="7"/>
      <c r="FTS15" s="7"/>
      <c r="FTT15" s="7"/>
      <c r="FTU15" s="7"/>
      <c r="FTV15" s="7"/>
      <c r="FTW15" s="7"/>
      <c r="FTX15" s="7"/>
      <c r="FTY15" s="7"/>
      <c r="FTZ15" s="7"/>
      <c r="FUA15" s="7"/>
      <c r="FUB15" s="7"/>
      <c r="FUC15" s="7"/>
      <c r="FUD15" s="7"/>
      <c r="FUE15" s="7"/>
      <c r="FUF15" s="7"/>
      <c r="FUG15" s="7"/>
      <c r="FUH15" s="7"/>
      <c r="FUI15" s="7"/>
      <c r="FUJ15" s="7"/>
      <c r="FUK15" s="7"/>
      <c r="FUL15" s="7"/>
      <c r="FUM15" s="7"/>
      <c r="FUN15" s="7"/>
      <c r="FUO15" s="7"/>
      <c r="FUP15" s="7"/>
      <c r="FUQ15" s="7"/>
      <c r="FUR15" s="7"/>
      <c r="FUS15" s="7"/>
      <c r="FUT15" s="7"/>
      <c r="FUU15" s="7"/>
      <c r="FUV15" s="7"/>
      <c r="FUW15" s="7"/>
      <c r="FUX15" s="7"/>
      <c r="FUY15" s="7"/>
      <c r="FUZ15" s="7"/>
      <c r="FVA15" s="7"/>
      <c r="FVB15" s="7"/>
      <c r="FVC15" s="7"/>
      <c r="FVD15" s="7"/>
      <c r="FVE15" s="7"/>
      <c r="FVF15" s="7"/>
      <c r="FVG15" s="7"/>
      <c r="FVH15" s="7"/>
      <c r="FVI15" s="7"/>
      <c r="FVJ15" s="7"/>
      <c r="FVK15" s="7"/>
      <c r="FVL15" s="7"/>
      <c r="FVM15" s="7"/>
      <c r="FVN15" s="7"/>
      <c r="FVO15" s="7"/>
      <c r="FVP15" s="7"/>
      <c r="FVQ15" s="7"/>
      <c r="FVR15" s="7"/>
      <c r="FVS15" s="7"/>
      <c r="FVT15" s="7"/>
      <c r="FVU15" s="7"/>
      <c r="FVV15" s="7"/>
      <c r="FVW15" s="7"/>
      <c r="FVX15" s="7"/>
      <c r="FVY15" s="7"/>
      <c r="FVZ15" s="7"/>
      <c r="FWA15" s="7"/>
      <c r="FWB15" s="7"/>
      <c r="FWC15" s="7"/>
      <c r="FWD15" s="7"/>
      <c r="FWE15" s="7"/>
      <c r="FWF15" s="7"/>
      <c r="FWG15" s="7"/>
      <c r="FWH15" s="7"/>
      <c r="FWI15" s="7"/>
      <c r="FWJ15" s="7"/>
      <c r="FWK15" s="7"/>
      <c r="FWL15" s="7"/>
      <c r="FWM15" s="7"/>
      <c r="FWN15" s="7"/>
      <c r="FWO15" s="7"/>
      <c r="FWP15" s="7"/>
      <c r="FWQ15" s="7"/>
      <c r="FWR15" s="7"/>
      <c r="FWS15" s="7"/>
      <c r="FWT15" s="7"/>
      <c r="FWU15" s="7"/>
      <c r="FWV15" s="7"/>
      <c r="FWW15" s="7"/>
      <c r="FWX15" s="7"/>
      <c r="FWY15" s="7"/>
      <c r="FWZ15" s="7"/>
      <c r="FXA15" s="7"/>
      <c r="FXB15" s="7"/>
      <c r="FXC15" s="7"/>
      <c r="FXD15" s="7"/>
      <c r="FXE15" s="7"/>
      <c r="FXF15" s="7"/>
      <c r="FXG15" s="7"/>
      <c r="FXH15" s="7"/>
      <c r="FXI15" s="7"/>
      <c r="FXJ15" s="7"/>
      <c r="FXK15" s="7"/>
      <c r="FXL15" s="7"/>
      <c r="FXM15" s="7"/>
      <c r="FXN15" s="7"/>
      <c r="FXO15" s="7"/>
      <c r="FXP15" s="7"/>
      <c r="FXQ15" s="7"/>
      <c r="FXR15" s="7"/>
      <c r="FXS15" s="7"/>
      <c r="FXT15" s="7"/>
      <c r="FXU15" s="7"/>
      <c r="FXV15" s="7"/>
      <c r="FXW15" s="7"/>
      <c r="FXX15" s="7"/>
      <c r="FXY15" s="7"/>
      <c r="FXZ15" s="7"/>
      <c r="FYA15" s="7"/>
      <c r="FYB15" s="7"/>
      <c r="FYC15" s="7"/>
      <c r="FYD15" s="7"/>
      <c r="FYE15" s="7"/>
      <c r="FYF15" s="7"/>
      <c r="FYG15" s="7"/>
      <c r="FYH15" s="7"/>
      <c r="FYI15" s="7"/>
      <c r="FYJ15" s="7"/>
      <c r="FYK15" s="7"/>
      <c r="FYL15" s="7"/>
      <c r="FYM15" s="7"/>
      <c r="FYN15" s="7"/>
      <c r="FYO15" s="7"/>
      <c r="FYP15" s="7"/>
      <c r="FYQ15" s="7"/>
      <c r="FYR15" s="7"/>
      <c r="FYS15" s="7"/>
      <c r="FYT15" s="7"/>
      <c r="FYU15" s="7"/>
      <c r="FYV15" s="7"/>
      <c r="FYW15" s="7"/>
      <c r="FYX15" s="7"/>
      <c r="FYY15" s="7"/>
      <c r="FYZ15" s="7"/>
      <c r="FZA15" s="7"/>
      <c r="FZB15" s="7"/>
      <c r="FZC15" s="7"/>
      <c r="FZD15" s="7"/>
      <c r="FZE15" s="7"/>
      <c r="FZF15" s="7"/>
      <c r="FZG15" s="7"/>
      <c r="FZH15" s="7"/>
      <c r="FZI15" s="7"/>
      <c r="FZJ15" s="7"/>
      <c r="FZK15" s="7"/>
      <c r="FZL15" s="7"/>
      <c r="FZM15" s="7"/>
      <c r="FZN15" s="7"/>
      <c r="FZO15" s="7"/>
      <c r="FZP15" s="7"/>
      <c r="FZQ15" s="7"/>
      <c r="FZR15" s="7"/>
      <c r="FZS15" s="7"/>
      <c r="FZT15" s="7"/>
      <c r="FZU15" s="7"/>
      <c r="FZV15" s="7"/>
      <c r="FZW15" s="7"/>
      <c r="FZX15" s="7"/>
      <c r="FZY15" s="7"/>
      <c r="FZZ15" s="7"/>
      <c r="GAA15" s="7"/>
      <c r="GAB15" s="7"/>
      <c r="GAC15" s="7"/>
      <c r="GAD15" s="7"/>
      <c r="GAE15" s="7"/>
      <c r="GAF15" s="7"/>
      <c r="GAG15" s="7"/>
      <c r="GAH15" s="7"/>
      <c r="GAI15" s="7"/>
      <c r="GAJ15" s="7"/>
      <c r="GAK15" s="7"/>
      <c r="GAL15" s="7"/>
      <c r="GAM15" s="7"/>
      <c r="GAN15" s="7"/>
      <c r="GAO15" s="7"/>
      <c r="GAP15" s="7"/>
      <c r="GAQ15" s="7"/>
      <c r="GAR15" s="7"/>
      <c r="GAS15" s="7"/>
      <c r="GAT15" s="7"/>
      <c r="GAU15" s="7"/>
      <c r="GAV15" s="7"/>
      <c r="GAW15" s="7"/>
      <c r="GAX15" s="7"/>
      <c r="GAY15" s="7"/>
      <c r="GAZ15" s="7"/>
      <c r="GBA15" s="7"/>
      <c r="GBB15" s="7"/>
      <c r="GBC15" s="7"/>
      <c r="GBD15" s="7"/>
      <c r="GBE15" s="7"/>
      <c r="GBF15" s="7"/>
      <c r="GBG15" s="7"/>
      <c r="GBH15" s="7"/>
      <c r="GBI15" s="7"/>
      <c r="GBJ15" s="7"/>
      <c r="GBK15" s="7"/>
      <c r="GBL15" s="7"/>
      <c r="GBM15" s="7"/>
      <c r="GBN15" s="7"/>
      <c r="GBO15" s="7"/>
      <c r="GBP15" s="7"/>
      <c r="GBQ15" s="7"/>
      <c r="GBR15" s="7"/>
      <c r="GBS15" s="7"/>
      <c r="GBT15" s="7"/>
      <c r="GBU15" s="7"/>
      <c r="GBV15" s="7"/>
      <c r="GBW15" s="7"/>
      <c r="GBX15" s="7"/>
      <c r="GBY15" s="7"/>
      <c r="GBZ15" s="7"/>
      <c r="GCA15" s="7"/>
      <c r="GCB15" s="7"/>
      <c r="GCC15" s="7"/>
      <c r="GCD15" s="7"/>
      <c r="GCE15" s="7"/>
      <c r="GCF15" s="7"/>
      <c r="GCG15" s="7"/>
      <c r="GCH15" s="7"/>
      <c r="GCI15" s="7"/>
      <c r="GCJ15" s="7"/>
      <c r="GCK15" s="7"/>
      <c r="GCL15" s="7"/>
      <c r="GCM15" s="7"/>
      <c r="GCN15" s="7"/>
      <c r="GCO15" s="7"/>
      <c r="GCP15" s="7"/>
      <c r="GCQ15" s="7"/>
      <c r="GCR15" s="7"/>
      <c r="GCS15" s="7"/>
      <c r="GCT15" s="7"/>
      <c r="GCU15" s="7"/>
      <c r="GCV15" s="7"/>
      <c r="GCW15" s="7"/>
      <c r="GCX15" s="7"/>
      <c r="GCY15" s="7"/>
      <c r="GCZ15" s="7"/>
      <c r="GDA15" s="7"/>
      <c r="GDB15" s="7"/>
      <c r="GDC15" s="7"/>
      <c r="GDD15" s="7"/>
      <c r="GDE15" s="7"/>
      <c r="GDF15" s="7"/>
      <c r="GDG15" s="7"/>
      <c r="GDH15" s="7"/>
      <c r="GDI15" s="7"/>
      <c r="GDJ15" s="7"/>
      <c r="GDK15" s="7"/>
      <c r="GDL15" s="7"/>
      <c r="GDM15" s="7"/>
      <c r="GDN15" s="7"/>
      <c r="GDO15" s="7"/>
      <c r="GDP15" s="7"/>
      <c r="GDQ15" s="7"/>
      <c r="GDR15" s="7"/>
      <c r="GDS15" s="7"/>
      <c r="GDT15" s="7"/>
      <c r="GDU15" s="7"/>
      <c r="GDV15" s="7"/>
      <c r="GDW15" s="7"/>
      <c r="GDX15" s="7"/>
      <c r="GDY15" s="7"/>
      <c r="GDZ15" s="7"/>
      <c r="GEA15" s="7"/>
      <c r="GEB15" s="7"/>
      <c r="GEC15" s="7"/>
      <c r="GED15" s="7"/>
      <c r="GEE15" s="7"/>
      <c r="GEF15" s="7"/>
      <c r="GEG15" s="7"/>
      <c r="GEH15" s="7"/>
      <c r="GEI15" s="7"/>
      <c r="GEJ15" s="7"/>
      <c r="GEK15" s="7"/>
      <c r="GEL15" s="7"/>
      <c r="GEM15" s="7"/>
      <c r="GEN15" s="7"/>
      <c r="GEO15" s="7"/>
      <c r="GEP15" s="7"/>
      <c r="GEQ15" s="7"/>
      <c r="GER15" s="7"/>
      <c r="GES15" s="7"/>
      <c r="GET15" s="7"/>
      <c r="GEU15" s="7"/>
      <c r="GEV15" s="7"/>
      <c r="GEW15" s="7"/>
      <c r="GEX15" s="7"/>
      <c r="GEY15" s="7"/>
      <c r="GEZ15" s="7"/>
      <c r="GFA15" s="7"/>
      <c r="GFB15" s="7"/>
      <c r="GFC15" s="7"/>
      <c r="GFD15" s="7"/>
      <c r="GFE15" s="7"/>
      <c r="GFF15" s="7"/>
      <c r="GFG15" s="7"/>
      <c r="GFH15" s="7"/>
      <c r="GFI15" s="7"/>
      <c r="GFJ15" s="7"/>
      <c r="GFK15" s="7"/>
      <c r="GFL15" s="7"/>
      <c r="GFM15" s="7"/>
      <c r="GFN15" s="7"/>
      <c r="GFO15" s="7"/>
      <c r="GFP15" s="7"/>
      <c r="GFQ15" s="7"/>
      <c r="GFR15" s="7"/>
      <c r="GFS15" s="7"/>
      <c r="GFT15" s="7"/>
      <c r="GFU15" s="7"/>
      <c r="GFV15" s="7"/>
      <c r="GFW15" s="7"/>
      <c r="GFX15" s="7"/>
      <c r="GFY15" s="7"/>
      <c r="GFZ15" s="7"/>
      <c r="GGA15" s="7"/>
      <c r="GGB15" s="7"/>
      <c r="GGC15" s="7"/>
      <c r="GGD15" s="7"/>
      <c r="GGE15" s="7"/>
      <c r="GGF15" s="7"/>
      <c r="GGG15" s="7"/>
      <c r="GGH15" s="7"/>
      <c r="GGI15" s="7"/>
      <c r="GGJ15" s="7"/>
      <c r="GGK15" s="7"/>
      <c r="GGL15" s="7"/>
      <c r="GGM15" s="7"/>
      <c r="GGN15" s="7"/>
      <c r="GGO15" s="7"/>
      <c r="GGP15" s="7"/>
      <c r="GGQ15" s="7"/>
      <c r="GGR15" s="7"/>
      <c r="GGS15" s="7"/>
      <c r="GGT15" s="7"/>
      <c r="GGU15" s="7"/>
      <c r="GGV15" s="7"/>
      <c r="GGW15" s="7"/>
      <c r="GGX15" s="7"/>
      <c r="GGY15" s="7"/>
      <c r="GGZ15" s="7"/>
      <c r="GHA15" s="7"/>
      <c r="GHB15" s="7"/>
      <c r="GHC15" s="7"/>
      <c r="GHD15" s="7"/>
      <c r="GHE15" s="7"/>
      <c r="GHF15" s="7"/>
      <c r="GHG15" s="7"/>
      <c r="GHH15" s="7"/>
      <c r="GHI15" s="7"/>
      <c r="GHJ15" s="7"/>
      <c r="GHK15" s="7"/>
      <c r="GHL15" s="7"/>
      <c r="GHM15" s="7"/>
      <c r="GHN15" s="7"/>
      <c r="GHO15" s="7"/>
      <c r="GHP15" s="7"/>
      <c r="GHQ15" s="7"/>
      <c r="GHR15" s="7"/>
      <c r="GHS15" s="7"/>
      <c r="GHT15" s="7"/>
      <c r="GHU15" s="7"/>
      <c r="GHV15" s="7"/>
      <c r="GHW15" s="7"/>
      <c r="GHX15" s="7"/>
      <c r="GHY15" s="7"/>
      <c r="GHZ15" s="7"/>
      <c r="GIA15" s="7"/>
      <c r="GIB15" s="7"/>
      <c r="GIC15" s="7"/>
      <c r="GID15" s="7"/>
      <c r="GIE15" s="7"/>
      <c r="GIF15" s="7"/>
      <c r="GIG15" s="7"/>
      <c r="GIH15" s="7"/>
      <c r="GII15" s="7"/>
      <c r="GIJ15" s="7"/>
      <c r="GIK15" s="7"/>
      <c r="GIL15" s="7"/>
      <c r="GIM15" s="7"/>
      <c r="GIN15" s="7"/>
      <c r="GIO15" s="7"/>
      <c r="GIP15" s="7"/>
      <c r="GIQ15" s="7"/>
      <c r="GIR15" s="7"/>
      <c r="GIS15" s="7"/>
      <c r="GIT15" s="7"/>
      <c r="GIU15" s="7"/>
      <c r="GIV15" s="7"/>
      <c r="GIW15" s="7"/>
      <c r="GIX15" s="7"/>
      <c r="GIY15" s="7"/>
      <c r="GIZ15" s="7"/>
      <c r="GJA15" s="7"/>
      <c r="GJB15" s="7"/>
      <c r="GJC15" s="7"/>
      <c r="GJD15" s="7"/>
      <c r="GJE15" s="7"/>
      <c r="GJF15" s="7"/>
      <c r="GJG15" s="7"/>
      <c r="GJH15" s="7"/>
      <c r="GJI15" s="7"/>
      <c r="GJJ15" s="7"/>
      <c r="GJK15" s="7"/>
      <c r="GJL15" s="7"/>
      <c r="GJM15" s="7"/>
      <c r="GJN15" s="7"/>
      <c r="GJO15" s="7"/>
      <c r="GJP15" s="7"/>
      <c r="GJQ15" s="7"/>
      <c r="GJR15" s="7"/>
      <c r="GJS15" s="7"/>
      <c r="GJT15" s="7"/>
      <c r="GJU15" s="7"/>
      <c r="GJV15" s="7"/>
      <c r="GJW15" s="7"/>
      <c r="GJX15" s="7"/>
      <c r="GJY15" s="7"/>
      <c r="GJZ15" s="7"/>
      <c r="GKA15" s="7"/>
      <c r="GKB15" s="7"/>
      <c r="GKC15" s="7"/>
      <c r="GKD15" s="7"/>
      <c r="GKE15" s="7"/>
      <c r="GKF15" s="7"/>
      <c r="GKG15" s="7"/>
      <c r="GKH15" s="7"/>
      <c r="GKI15" s="7"/>
      <c r="GKJ15" s="7"/>
      <c r="GKK15" s="7"/>
      <c r="GKL15" s="7"/>
      <c r="GKM15" s="7"/>
      <c r="GKN15" s="7"/>
      <c r="GKO15" s="7"/>
      <c r="GKP15" s="7"/>
      <c r="GKQ15" s="7"/>
      <c r="GKR15" s="7"/>
      <c r="GKS15" s="7"/>
      <c r="GKT15" s="7"/>
      <c r="GKU15" s="7"/>
      <c r="GKV15" s="7"/>
      <c r="GKW15" s="7"/>
      <c r="GKX15" s="7"/>
      <c r="GKY15" s="7"/>
      <c r="GKZ15" s="7"/>
      <c r="GLA15" s="7"/>
      <c r="GLB15" s="7"/>
      <c r="GLC15" s="7"/>
      <c r="GLD15" s="7"/>
      <c r="GLE15" s="7"/>
      <c r="GLF15" s="7"/>
      <c r="GLG15" s="7"/>
      <c r="GLH15" s="7"/>
      <c r="GLI15" s="7"/>
      <c r="GLJ15" s="7"/>
      <c r="GLK15" s="7"/>
      <c r="GLL15" s="7"/>
      <c r="GLM15" s="7"/>
      <c r="GLN15" s="7"/>
      <c r="GLO15" s="7"/>
      <c r="GLP15" s="7"/>
      <c r="GLQ15" s="7"/>
      <c r="GLR15" s="7"/>
      <c r="GLS15" s="7"/>
      <c r="GLT15" s="7"/>
      <c r="GLU15" s="7"/>
      <c r="GLV15" s="7"/>
      <c r="GLW15" s="7"/>
      <c r="GLX15" s="7"/>
      <c r="GLY15" s="7"/>
      <c r="GLZ15" s="7"/>
      <c r="GMA15" s="7"/>
      <c r="GMB15" s="7"/>
      <c r="GMC15" s="7"/>
      <c r="GMD15" s="7"/>
      <c r="GME15" s="7"/>
      <c r="GMF15" s="7"/>
      <c r="GMG15" s="7"/>
      <c r="GMH15" s="7"/>
      <c r="GMI15" s="7"/>
      <c r="GMJ15" s="7"/>
      <c r="GMK15" s="7"/>
      <c r="GML15" s="7"/>
      <c r="GMM15" s="7"/>
      <c r="GMN15" s="7"/>
      <c r="GMO15" s="7"/>
      <c r="GMP15" s="7"/>
      <c r="GMQ15" s="7"/>
      <c r="GMR15" s="7"/>
      <c r="GMS15" s="7"/>
      <c r="GMT15" s="7"/>
      <c r="GMU15" s="7"/>
      <c r="GMV15" s="7"/>
      <c r="GMW15" s="7"/>
      <c r="GMX15" s="7"/>
      <c r="GMY15" s="7"/>
      <c r="GMZ15" s="7"/>
      <c r="GNA15" s="7"/>
      <c r="GNB15" s="7"/>
      <c r="GNC15" s="7"/>
      <c r="GND15" s="7"/>
      <c r="GNE15" s="7"/>
      <c r="GNF15" s="7"/>
      <c r="GNG15" s="7"/>
      <c r="GNH15" s="7"/>
      <c r="GNI15" s="7"/>
      <c r="GNJ15" s="7"/>
      <c r="GNK15" s="7"/>
      <c r="GNL15" s="7"/>
      <c r="GNM15" s="7"/>
      <c r="GNN15" s="7"/>
      <c r="GNO15" s="7"/>
      <c r="GNP15" s="7"/>
      <c r="GNQ15" s="7"/>
      <c r="GNR15" s="7"/>
      <c r="GNS15" s="7"/>
      <c r="GNT15" s="7"/>
      <c r="GNU15" s="7"/>
      <c r="GNV15" s="7"/>
      <c r="GNW15" s="7"/>
      <c r="GNX15" s="7"/>
      <c r="GNY15" s="7"/>
      <c r="GNZ15" s="7"/>
      <c r="GOA15" s="7"/>
      <c r="GOB15" s="7"/>
      <c r="GOC15" s="7"/>
      <c r="GOD15" s="7"/>
      <c r="GOE15" s="7"/>
      <c r="GOF15" s="7"/>
      <c r="GOG15" s="7"/>
      <c r="GOH15" s="7"/>
      <c r="GOI15" s="7"/>
      <c r="GOJ15" s="7"/>
      <c r="GOK15" s="7"/>
      <c r="GOL15" s="7"/>
      <c r="GOM15" s="7"/>
      <c r="GON15" s="7"/>
      <c r="GOO15" s="7"/>
      <c r="GOP15" s="7"/>
      <c r="GOQ15" s="7"/>
      <c r="GOR15" s="7"/>
      <c r="GOS15" s="7"/>
      <c r="GOT15" s="7"/>
      <c r="GOU15" s="7"/>
      <c r="GOV15" s="7"/>
      <c r="GOW15" s="7"/>
      <c r="GOX15" s="7"/>
      <c r="GOY15" s="7"/>
      <c r="GOZ15" s="7"/>
      <c r="GPA15" s="7"/>
      <c r="GPB15" s="7"/>
      <c r="GPC15" s="7"/>
      <c r="GPD15" s="7"/>
      <c r="GPE15" s="7"/>
      <c r="GPF15" s="7"/>
      <c r="GPG15" s="7"/>
      <c r="GPH15" s="7"/>
      <c r="GPI15" s="7"/>
      <c r="GPJ15" s="7"/>
      <c r="GPK15" s="7"/>
      <c r="GPL15" s="7"/>
      <c r="GPM15" s="7"/>
      <c r="GPN15" s="7"/>
      <c r="GPO15" s="7"/>
      <c r="GPP15" s="7"/>
      <c r="GPQ15" s="7"/>
      <c r="GPR15" s="7"/>
      <c r="GPS15" s="7"/>
      <c r="GPT15" s="7"/>
      <c r="GPU15" s="7"/>
      <c r="GPV15" s="7"/>
      <c r="GPW15" s="7"/>
      <c r="GPX15" s="7"/>
      <c r="GPY15" s="7"/>
      <c r="GPZ15" s="7"/>
      <c r="GQA15" s="7"/>
      <c r="GQB15" s="7"/>
      <c r="GQC15" s="7"/>
      <c r="GQD15" s="7"/>
      <c r="GQE15" s="7"/>
      <c r="GQF15" s="7"/>
      <c r="GQG15" s="7"/>
      <c r="GQH15" s="7"/>
      <c r="GQI15" s="7"/>
      <c r="GQJ15" s="7"/>
      <c r="GQK15" s="7"/>
      <c r="GQL15" s="7"/>
      <c r="GQM15" s="7"/>
      <c r="GQN15" s="7"/>
      <c r="GQO15" s="7"/>
      <c r="GQP15" s="7"/>
      <c r="GQQ15" s="7"/>
      <c r="GQR15" s="7"/>
      <c r="GQS15" s="7"/>
      <c r="GQT15" s="7"/>
      <c r="GQU15" s="7"/>
      <c r="GQV15" s="7"/>
      <c r="GQW15" s="7"/>
      <c r="GQX15" s="7"/>
      <c r="GQY15" s="7"/>
      <c r="GQZ15" s="7"/>
      <c r="GRA15" s="7"/>
      <c r="GRB15" s="7"/>
      <c r="GRC15" s="7"/>
      <c r="GRD15" s="7"/>
      <c r="GRE15" s="7"/>
      <c r="GRF15" s="7"/>
      <c r="GRG15" s="7"/>
      <c r="GRH15" s="7"/>
      <c r="GRI15" s="7"/>
      <c r="GRJ15" s="7"/>
      <c r="GRK15" s="7"/>
      <c r="GRL15" s="7"/>
      <c r="GRM15" s="7"/>
      <c r="GRN15" s="7"/>
      <c r="GRO15" s="7"/>
      <c r="GRP15" s="7"/>
      <c r="GRQ15" s="7"/>
      <c r="GRR15" s="7"/>
      <c r="GRS15" s="7"/>
      <c r="GRT15" s="7"/>
      <c r="GRU15" s="7"/>
      <c r="GRV15" s="7"/>
      <c r="GRW15" s="7"/>
      <c r="GRX15" s="7"/>
      <c r="GRY15" s="7"/>
      <c r="GRZ15" s="7"/>
      <c r="GSA15" s="7"/>
      <c r="GSB15" s="7"/>
      <c r="GSC15" s="7"/>
      <c r="GSD15" s="7"/>
      <c r="GSE15" s="7"/>
      <c r="GSF15" s="7"/>
      <c r="GSG15" s="7"/>
      <c r="GSH15" s="7"/>
      <c r="GSI15" s="7"/>
      <c r="GSJ15" s="7"/>
      <c r="GSK15" s="7"/>
      <c r="GSL15" s="7"/>
      <c r="GSM15" s="7"/>
      <c r="GSN15" s="7"/>
      <c r="GSO15" s="7"/>
      <c r="GSP15" s="7"/>
      <c r="GSQ15" s="7"/>
      <c r="GSR15" s="7"/>
      <c r="GSS15" s="7"/>
      <c r="GST15" s="7"/>
      <c r="GSU15" s="7"/>
      <c r="GSV15" s="7"/>
      <c r="GSW15" s="7"/>
      <c r="GSX15" s="7"/>
      <c r="GSY15" s="7"/>
      <c r="GSZ15" s="7"/>
      <c r="GTA15" s="7"/>
      <c r="GTB15" s="7"/>
      <c r="GTC15" s="7"/>
      <c r="GTD15" s="7"/>
      <c r="GTE15" s="7"/>
      <c r="GTF15" s="7"/>
      <c r="GTG15" s="7"/>
      <c r="GTH15" s="7"/>
      <c r="GTI15" s="7"/>
      <c r="GTJ15" s="7"/>
      <c r="GTK15" s="7"/>
      <c r="GTL15" s="7"/>
      <c r="GTM15" s="7"/>
      <c r="GTN15" s="7"/>
      <c r="GTO15" s="7"/>
      <c r="GTP15" s="7"/>
      <c r="GTQ15" s="7"/>
      <c r="GTR15" s="7"/>
      <c r="GTS15" s="7"/>
      <c r="GTT15" s="7"/>
      <c r="GTU15" s="7"/>
      <c r="GTV15" s="7"/>
      <c r="GTW15" s="7"/>
      <c r="GTX15" s="7"/>
      <c r="GTY15" s="7"/>
      <c r="GTZ15" s="7"/>
      <c r="GUA15" s="7"/>
      <c r="GUB15" s="7"/>
      <c r="GUC15" s="7"/>
      <c r="GUD15" s="7"/>
      <c r="GUE15" s="7"/>
      <c r="GUF15" s="7"/>
      <c r="GUG15" s="7"/>
      <c r="GUH15" s="7"/>
      <c r="GUI15" s="7"/>
      <c r="GUJ15" s="7"/>
      <c r="GUK15" s="7"/>
      <c r="GUL15" s="7"/>
      <c r="GUM15" s="7"/>
      <c r="GUN15" s="7"/>
      <c r="GUO15" s="7"/>
      <c r="GUP15" s="7"/>
      <c r="GUQ15" s="7"/>
      <c r="GUR15" s="7"/>
      <c r="GUS15" s="7"/>
      <c r="GUT15" s="7"/>
      <c r="GUU15" s="7"/>
      <c r="GUV15" s="7"/>
      <c r="GUW15" s="7"/>
      <c r="GUX15" s="7"/>
      <c r="GUY15" s="7"/>
      <c r="GUZ15" s="7"/>
      <c r="GVA15" s="7"/>
      <c r="GVB15" s="7"/>
      <c r="GVC15" s="7"/>
      <c r="GVD15" s="7"/>
      <c r="GVE15" s="7"/>
      <c r="GVF15" s="7"/>
      <c r="GVG15" s="7"/>
      <c r="GVH15" s="7"/>
      <c r="GVI15" s="7"/>
      <c r="GVJ15" s="7"/>
      <c r="GVK15" s="7"/>
      <c r="GVL15" s="7"/>
      <c r="GVM15" s="7"/>
      <c r="GVN15" s="7"/>
      <c r="GVO15" s="7"/>
      <c r="GVP15" s="7"/>
      <c r="GVQ15" s="7"/>
      <c r="GVR15" s="7"/>
      <c r="GVS15" s="7"/>
      <c r="GVT15" s="7"/>
      <c r="GVU15" s="7"/>
      <c r="GVV15" s="7"/>
      <c r="GVW15" s="7"/>
      <c r="GVX15" s="7"/>
      <c r="GVY15" s="7"/>
      <c r="GVZ15" s="7"/>
      <c r="GWA15" s="7"/>
      <c r="GWB15" s="7"/>
      <c r="GWC15" s="7"/>
      <c r="GWD15" s="7"/>
      <c r="GWE15" s="7"/>
      <c r="GWF15" s="7"/>
      <c r="GWG15" s="7"/>
      <c r="GWH15" s="7"/>
      <c r="GWI15" s="7"/>
      <c r="GWJ15" s="7"/>
      <c r="GWK15" s="7"/>
      <c r="GWL15" s="7"/>
      <c r="GWM15" s="7"/>
      <c r="GWN15" s="7"/>
      <c r="GWO15" s="7"/>
      <c r="GWP15" s="7"/>
      <c r="GWQ15" s="7"/>
      <c r="GWR15" s="7"/>
      <c r="GWS15" s="7"/>
      <c r="GWT15" s="7"/>
      <c r="GWU15" s="7"/>
      <c r="GWV15" s="7"/>
      <c r="GWW15" s="7"/>
      <c r="GWX15" s="7"/>
      <c r="GWY15" s="7"/>
      <c r="GWZ15" s="7"/>
      <c r="GXA15" s="7"/>
      <c r="GXB15" s="7"/>
      <c r="GXC15" s="7"/>
      <c r="GXD15" s="7"/>
      <c r="GXE15" s="7"/>
      <c r="GXF15" s="7"/>
      <c r="GXG15" s="7"/>
      <c r="GXH15" s="7"/>
      <c r="GXI15" s="7"/>
      <c r="GXJ15" s="7"/>
      <c r="GXK15" s="7"/>
      <c r="GXL15" s="7"/>
      <c r="GXM15" s="7"/>
      <c r="GXN15" s="7"/>
      <c r="GXO15" s="7"/>
      <c r="GXP15" s="7"/>
      <c r="GXQ15" s="7"/>
      <c r="GXR15" s="7"/>
      <c r="GXS15" s="7"/>
      <c r="GXT15" s="7"/>
      <c r="GXU15" s="7"/>
      <c r="GXV15" s="7"/>
      <c r="GXW15" s="7"/>
      <c r="GXX15" s="7"/>
      <c r="GXY15" s="7"/>
      <c r="GXZ15" s="7"/>
      <c r="GYA15" s="7"/>
      <c r="GYB15" s="7"/>
      <c r="GYC15" s="7"/>
      <c r="GYD15" s="7"/>
      <c r="GYE15" s="7"/>
      <c r="GYF15" s="7"/>
      <c r="GYG15" s="7"/>
      <c r="GYH15" s="7"/>
      <c r="GYI15" s="7"/>
      <c r="GYJ15" s="7"/>
      <c r="GYK15" s="7"/>
      <c r="GYL15" s="7"/>
      <c r="GYM15" s="7"/>
      <c r="GYN15" s="7"/>
      <c r="GYO15" s="7"/>
      <c r="GYP15" s="7"/>
      <c r="GYQ15" s="7"/>
      <c r="GYR15" s="7"/>
      <c r="GYS15" s="7"/>
      <c r="GYT15" s="7"/>
      <c r="GYU15" s="7"/>
      <c r="GYV15" s="7"/>
      <c r="GYW15" s="7"/>
      <c r="GYX15" s="7"/>
      <c r="GYY15" s="7"/>
      <c r="GYZ15" s="7"/>
      <c r="GZA15" s="7"/>
      <c r="GZB15" s="7"/>
      <c r="GZC15" s="7"/>
      <c r="GZD15" s="7"/>
      <c r="GZE15" s="7"/>
      <c r="GZF15" s="7"/>
      <c r="GZG15" s="7"/>
      <c r="GZH15" s="7"/>
      <c r="GZI15" s="7"/>
      <c r="GZJ15" s="7"/>
      <c r="GZK15" s="7"/>
      <c r="GZL15" s="7"/>
      <c r="GZM15" s="7"/>
      <c r="GZN15" s="7"/>
      <c r="GZO15" s="7"/>
      <c r="GZP15" s="7"/>
      <c r="GZQ15" s="7"/>
      <c r="GZR15" s="7"/>
      <c r="GZS15" s="7"/>
      <c r="GZT15" s="7"/>
      <c r="GZU15" s="7"/>
      <c r="GZV15" s="7"/>
      <c r="GZW15" s="7"/>
      <c r="GZX15" s="7"/>
      <c r="GZY15" s="7"/>
      <c r="GZZ15" s="7"/>
      <c r="HAA15" s="7"/>
      <c r="HAB15" s="7"/>
      <c r="HAC15" s="7"/>
      <c r="HAD15" s="7"/>
      <c r="HAE15" s="7"/>
      <c r="HAF15" s="7"/>
      <c r="HAG15" s="7"/>
      <c r="HAH15" s="7"/>
      <c r="HAI15" s="7"/>
      <c r="HAJ15" s="7"/>
      <c r="HAK15" s="7"/>
      <c r="HAL15" s="7"/>
      <c r="HAM15" s="7"/>
      <c r="HAN15" s="7"/>
      <c r="HAO15" s="7"/>
      <c r="HAP15" s="7"/>
      <c r="HAQ15" s="7"/>
      <c r="HAR15" s="7"/>
      <c r="HAS15" s="7"/>
      <c r="HAT15" s="7"/>
      <c r="HAU15" s="7"/>
      <c r="HAV15" s="7"/>
      <c r="HAW15" s="7"/>
      <c r="HAX15" s="7"/>
      <c r="HAY15" s="7"/>
      <c r="HAZ15" s="7"/>
      <c r="HBA15" s="7"/>
      <c r="HBB15" s="7"/>
      <c r="HBC15" s="7"/>
      <c r="HBD15" s="7"/>
      <c r="HBE15" s="7"/>
      <c r="HBF15" s="7"/>
      <c r="HBG15" s="7"/>
      <c r="HBH15" s="7"/>
      <c r="HBI15" s="7"/>
      <c r="HBJ15" s="7"/>
      <c r="HBK15" s="7"/>
      <c r="HBL15" s="7"/>
      <c r="HBM15" s="7"/>
      <c r="HBN15" s="7"/>
      <c r="HBO15" s="7"/>
      <c r="HBP15" s="7"/>
      <c r="HBQ15" s="7"/>
      <c r="HBR15" s="7"/>
      <c r="HBS15" s="7"/>
      <c r="HBT15" s="7"/>
      <c r="HBU15" s="7"/>
      <c r="HBV15" s="7"/>
      <c r="HBW15" s="7"/>
      <c r="HBX15" s="7"/>
      <c r="HBY15" s="7"/>
      <c r="HBZ15" s="7"/>
      <c r="HCA15" s="7"/>
      <c r="HCB15" s="7"/>
      <c r="HCC15" s="7"/>
      <c r="HCD15" s="7"/>
      <c r="HCE15" s="7"/>
      <c r="HCF15" s="7"/>
      <c r="HCG15" s="7"/>
      <c r="HCH15" s="7"/>
      <c r="HCI15" s="7"/>
      <c r="HCJ15" s="7"/>
      <c r="HCK15" s="7"/>
      <c r="HCL15" s="7"/>
      <c r="HCM15" s="7"/>
      <c r="HCN15" s="7"/>
      <c r="HCO15" s="7"/>
      <c r="HCP15" s="7"/>
      <c r="HCQ15" s="7"/>
      <c r="HCR15" s="7"/>
      <c r="HCS15" s="7"/>
      <c r="HCT15" s="7"/>
      <c r="HCU15" s="7"/>
      <c r="HCV15" s="7"/>
      <c r="HCW15" s="7"/>
      <c r="HCX15" s="7"/>
      <c r="HCY15" s="7"/>
      <c r="HCZ15" s="7"/>
      <c r="HDA15" s="7"/>
      <c r="HDB15" s="7"/>
      <c r="HDC15" s="7"/>
      <c r="HDD15" s="7"/>
      <c r="HDE15" s="7"/>
      <c r="HDF15" s="7"/>
      <c r="HDG15" s="7"/>
      <c r="HDH15" s="7"/>
      <c r="HDI15" s="7"/>
      <c r="HDJ15" s="7"/>
      <c r="HDK15" s="7"/>
      <c r="HDL15" s="7"/>
      <c r="HDM15" s="7"/>
      <c r="HDN15" s="7"/>
      <c r="HDO15" s="7"/>
      <c r="HDP15" s="7"/>
      <c r="HDQ15" s="7"/>
      <c r="HDR15" s="7"/>
      <c r="HDS15" s="7"/>
      <c r="HDT15" s="7"/>
      <c r="HDU15" s="7"/>
      <c r="HDV15" s="7"/>
      <c r="HDW15" s="7"/>
      <c r="HDX15" s="7"/>
      <c r="HDY15" s="7"/>
      <c r="HDZ15" s="7"/>
      <c r="HEA15" s="7"/>
      <c r="HEB15" s="7"/>
      <c r="HEC15" s="7"/>
      <c r="HED15" s="7"/>
      <c r="HEE15" s="7"/>
      <c r="HEF15" s="7"/>
      <c r="HEG15" s="7"/>
      <c r="HEH15" s="7"/>
      <c r="HEI15" s="7"/>
      <c r="HEJ15" s="7"/>
      <c r="HEK15" s="7"/>
      <c r="HEL15" s="7"/>
      <c r="HEM15" s="7"/>
      <c r="HEN15" s="7"/>
      <c r="HEO15" s="7"/>
      <c r="HEP15" s="7"/>
      <c r="HEQ15" s="7"/>
      <c r="HER15" s="7"/>
      <c r="HES15" s="7"/>
      <c r="HET15" s="7"/>
      <c r="HEU15" s="7"/>
      <c r="HEV15" s="7"/>
      <c r="HEW15" s="7"/>
      <c r="HEX15" s="7"/>
      <c r="HEY15" s="7"/>
      <c r="HEZ15" s="7"/>
      <c r="HFA15" s="7"/>
      <c r="HFB15" s="7"/>
      <c r="HFC15" s="7"/>
      <c r="HFD15" s="7"/>
      <c r="HFE15" s="7"/>
      <c r="HFF15" s="7"/>
      <c r="HFG15" s="7"/>
      <c r="HFH15" s="7"/>
      <c r="HFI15" s="7"/>
      <c r="HFJ15" s="7"/>
      <c r="HFK15" s="7"/>
      <c r="HFL15" s="7"/>
      <c r="HFM15" s="7"/>
      <c r="HFN15" s="7"/>
      <c r="HFO15" s="7"/>
      <c r="HFP15" s="7"/>
      <c r="HFQ15" s="7"/>
      <c r="HFR15" s="7"/>
      <c r="HFS15" s="7"/>
      <c r="HFT15" s="7"/>
      <c r="HFU15" s="7"/>
      <c r="HFV15" s="7"/>
      <c r="HFW15" s="7"/>
      <c r="HFX15" s="7"/>
      <c r="HFY15" s="7"/>
      <c r="HFZ15" s="7"/>
      <c r="HGA15" s="7"/>
      <c r="HGB15" s="7"/>
      <c r="HGC15" s="7"/>
      <c r="HGD15" s="7"/>
      <c r="HGE15" s="7"/>
      <c r="HGF15" s="7"/>
      <c r="HGG15" s="7"/>
      <c r="HGH15" s="7"/>
      <c r="HGI15" s="7"/>
      <c r="HGJ15" s="7"/>
      <c r="HGK15" s="7"/>
      <c r="HGL15" s="7"/>
      <c r="HGM15" s="7"/>
      <c r="HGN15" s="7"/>
      <c r="HGO15" s="7"/>
      <c r="HGP15" s="7"/>
      <c r="HGQ15" s="7"/>
      <c r="HGR15" s="7"/>
      <c r="HGS15" s="7"/>
      <c r="HGT15" s="7"/>
      <c r="HGU15" s="7"/>
      <c r="HGV15" s="7"/>
      <c r="HGW15" s="7"/>
      <c r="HGX15" s="7"/>
      <c r="HGY15" s="7"/>
      <c r="HGZ15" s="7"/>
      <c r="HHA15" s="7"/>
      <c r="HHB15" s="7"/>
      <c r="HHC15" s="7"/>
      <c r="HHD15" s="7"/>
      <c r="HHE15" s="7"/>
      <c r="HHF15" s="7"/>
      <c r="HHG15" s="7"/>
      <c r="HHH15" s="7"/>
      <c r="HHI15" s="7"/>
      <c r="HHJ15" s="7"/>
      <c r="HHK15" s="7"/>
      <c r="HHL15" s="7"/>
      <c r="HHM15" s="7"/>
      <c r="HHN15" s="7"/>
      <c r="HHO15" s="7"/>
      <c r="HHP15" s="7"/>
      <c r="HHQ15" s="7"/>
      <c r="HHR15" s="7"/>
      <c r="HHS15" s="7"/>
      <c r="HHT15" s="7"/>
      <c r="HHU15" s="7"/>
      <c r="HHV15" s="7"/>
      <c r="HHW15" s="7"/>
      <c r="HHX15" s="7"/>
      <c r="HHY15" s="7"/>
      <c r="HHZ15" s="7"/>
      <c r="HIA15" s="7"/>
      <c r="HIB15" s="7"/>
      <c r="HIC15" s="7"/>
      <c r="HID15" s="7"/>
      <c r="HIE15" s="7"/>
      <c r="HIF15" s="7"/>
      <c r="HIG15" s="7"/>
      <c r="HIH15" s="7"/>
      <c r="HII15" s="7"/>
      <c r="HIJ15" s="7"/>
      <c r="HIK15" s="7"/>
      <c r="HIL15" s="7"/>
      <c r="HIM15" s="7"/>
      <c r="HIN15" s="7"/>
      <c r="HIO15" s="7"/>
      <c r="HIP15" s="7"/>
      <c r="HIQ15" s="7"/>
      <c r="HIR15" s="7"/>
      <c r="HIS15" s="7"/>
      <c r="HIT15" s="7"/>
      <c r="HIU15" s="7"/>
      <c r="HIV15" s="7"/>
      <c r="HIW15" s="7"/>
      <c r="HIX15" s="7"/>
      <c r="HIY15" s="7"/>
      <c r="HIZ15" s="7"/>
      <c r="HJA15" s="7"/>
      <c r="HJB15" s="7"/>
      <c r="HJC15" s="7"/>
      <c r="HJD15" s="7"/>
      <c r="HJE15" s="7"/>
      <c r="HJF15" s="7"/>
      <c r="HJG15" s="7"/>
      <c r="HJH15" s="7"/>
      <c r="HJI15" s="7"/>
      <c r="HJJ15" s="7"/>
      <c r="HJK15" s="7"/>
      <c r="HJL15" s="7"/>
      <c r="HJM15" s="7"/>
      <c r="HJN15" s="7"/>
      <c r="HJO15" s="7"/>
      <c r="HJP15" s="7"/>
      <c r="HJQ15" s="7"/>
      <c r="HJR15" s="7"/>
      <c r="HJS15" s="7"/>
      <c r="HJT15" s="7"/>
      <c r="HJU15" s="7"/>
      <c r="HJV15" s="7"/>
      <c r="HJW15" s="7"/>
      <c r="HJX15" s="7"/>
      <c r="HJY15" s="7"/>
      <c r="HJZ15" s="7"/>
      <c r="HKA15" s="7"/>
      <c r="HKB15" s="7"/>
      <c r="HKC15" s="7"/>
      <c r="HKD15" s="7"/>
      <c r="HKE15" s="7"/>
      <c r="HKF15" s="7"/>
      <c r="HKG15" s="7"/>
      <c r="HKH15" s="7"/>
      <c r="HKI15" s="7"/>
      <c r="HKJ15" s="7"/>
      <c r="HKK15" s="7"/>
      <c r="HKL15" s="7"/>
      <c r="HKM15" s="7"/>
      <c r="HKN15" s="7"/>
      <c r="HKO15" s="7"/>
      <c r="HKP15" s="7"/>
      <c r="HKQ15" s="7"/>
      <c r="HKR15" s="7"/>
      <c r="HKS15" s="7"/>
      <c r="HKT15" s="7"/>
      <c r="HKU15" s="7"/>
      <c r="HKV15" s="7"/>
      <c r="HKW15" s="7"/>
      <c r="HKX15" s="7"/>
      <c r="HKY15" s="7"/>
      <c r="HKZ15" s="7"/>
      <c r="HLA15" s="7"/>
      <c r="HLB15" s="7"/>
      <c r="HLC15" s="7"/>
      <c r="HLD15" s="7"/>
      <c r="HLE15" s="7"/>
      <c r="HLF15" s="7"/>
      <c r="HLG15" s="7"/>
      <c r="HLH15" s="7"/>
      <c r="HLI15" s="7"/>
      <c r="HLJ15" s="7"/>
      <c r="HLK15" s="7"/>
      <c r="HLL15" s="7"/>
      <c r="HLM15" s="7"/>
      <c r="HLN15" s="7"/>
      <c r="HLO15" s="7"/>
      <c r="HLP15" s="7"/>
      <c r="HLQ15" s="7"/>
      <c r="HLR15" s="7"/>
      <c r="HLS15" s="7"/>
      <c r="HLT15" s="7"/>
      <c r="HLU15" s="7"/>
      <c r="HLV15" s="7"/>
      <c r="HLW15" s="7"/>
      <c r="HLX15" s="7"/>
      <c r="HLY15" s="7"/>
      <c r="HLZ15" s="7"/>
      <c r="HMA15" s="7"/>
      <c r="HMB15" s="7"/>
      <c r="HMC15" s="7"/>
      <c r="HMD15" s="7"/>
      <c r="HME15" s="7"/>
      <c r="HMF15" s="7"/>
      <c r="HMG15" s="7"/>
      <c r="HMH15" s="7"/>
      <c r="HMI15" s="7"/>
      <c r="HMJ15" s="7"/>
      <c r="HMK15" s="7"/>
      <c r="HML15" s="7"/>
      <c r="HMM15" s="7"/>
      <c r="HMN15" s="7"/>
      <c r="HMO15" s="7"/>
      <c r="HMP15" s="7"/>
      <c r="HMQ15" s="7"/>
      <c r="HMR15" s="7"/>
      <c r="HMS15" s="7"/>
      <c r="HMT15" s="7"/>
      <c r="HMU15" s="7"/>
      <c r="HMV15" s="7"/>
      <c r="HMW15" s="7"/>
      <c r="HMX15" s="7"/>
      <c r="HMY15" s="7"/>
      <c r="HMZ15" s="7"/>
      <c r="HNA15" s="7"/>
      <c r="HNB15" s="7"/>
      <c r="HNC15" s="7"/>
      <c r="HND15" s="7"/>
      <c r="HNE15" s="7"/>
      <c r="HNF15" s="7"/>
      <c r="HNG15" s="7"/>
      <c r="HNH15" s="7"/>
      <c r="HNI15" s="7"/>
      <c r="HNJ15" s="7"/>
      <c r="HNK15" s="7"/>
      <c r="HNL15" s="7"/>
      <c r="HNM15" s="7"/>
      <c r="HNN15" s="7"/>
      <c r="HNO15" s="7"/>
      <c r="HNP15" s="7"/>
      <c r="HNQ15" s="7"/>
      <c r="HNR15" s="7"/>
      <c r="HNS15" s="7"/>
      <c r="HNT15" s="7"/>
      <c r="HNU15" s="7"/>
      <c r="HNV15" s="7"/>
      <c r="HNW15" s="7"/>
      <c r="HNX15" s="7"/>
      <c r="HNY15" s="7"/>
      <c r="HNZ15" s="7"/>
      <c r="HOA15" s="7"/>
      <c r="HOB15" s="7"/>
      <c r="HOC15" s="7"/>
      <c r="HOD15" s="7"/>
      <c r="HOE15" s="7"/>
      <c r="HOF15" s="7"/>
      <c r="HOG15" s="7"/>
      <c r="HOH15" s="7"/>
      <c r="HOI15" s="7"/>
      <c r="HOJ15" s="7"/>
      <c r="HOK15" s="7"/>
      <c r="HOL15" s="7"/>
      <c r="HOM15" s="7"/>
      <c r="HON15" s="7"/>
      <c r="HOO15" s="7"/>
      <c r="HOP15" s="7"/>
      <c r="HOQ15" s="7"/>
      <c r="HOR15" s="7"/>
      <c r="HOS15" s="7"/>
      <c r="HOT15" s="7"/>
      <c r="HOU15" s="7"/>
      <c r="HOV15" s="7"/>
      <c r="HOW15" s="7"/>
      <c r="HOX15" s="7"/>
      <c r="HOY15" s="7"/>
      <c r="HOZ15" s="7"/>
      <c r="HPA15" s="7"/>
      <c r="HPB15" s="7"/>
      <c r="HPC15" s="7"/>
      <c r="HPD15" s="7"/>
      <c r="HPE15" s="7"/>
      <c r="HPF15" s="7"/>
      <c r="HPG15" s="7"/>
      <c r="HPH15" s="7"/>
      <c r="HPI15" s="7"/>
      <c r="HPJ15" s="7"/>
      <c r="HPK15" s="7"/>
      <c r="HPL15" s="7"/>
      <c r="HPM15" s="7"/>
      <c r="HPN15" s="7"/>
      <c r="HPO15" s="7"/>
      <c r="HPP15" s="7"/>
      <c r="HPQ15" s="7"/>
      <c r="HPR15" s="7"/>
      <c r="HPS15" s="7"/>
      <c r="HPT15" s="7"/>
      <c r="HPU15" s="7"/>
      <c r="HPV15" s="7"/>
      <c r="HPW15" s="7"/>
      <c r="HPX15" s="7"/>
      <c r="HPY15" s="7"/>
      <c r="HPZ15" s="7"/>
      <c r="HQA15" s="7"/>
      <c r="HQB15" s="7"/>
      <c r="HQC15" s="7"/>
      <c r="HQD15" s="7"/>
      <c r="HQE15" s="7"/>
      <c r="HQF15" s="7"/>
      <c r="HQG15" s="7"/>
      <c r="HQH15" s="7"/>
      <c r="HQI15" s="7"/>
      <c r="HQJ15" s="7"/>
      <c r="HQK15" s="7"/>
      <c r="HQL15" s="7"/>
      <c r="HQM15" s="7"/>
      <c r="HQN15" s="7"/>
      <c r="HQO15" s="7"/>
      <c r="HQP15" s="7"/>
      <c r="HQQ15" s="7"/>
      <c r="HQR15" s="7"/>
      <c r="HQS15" s="7"/>
      <c r="HQT15" s="7"/>
      <c r="HQU15" s="7"/>
      <c r="HQV15" s="7"/>
      <c r="HQW15" s="7"/>
      <c r="HQX15" s="7"/>
      <c r="HQY15" s="7"/>
      <c r="HQZ15" s="7"/>
      <c r="HRA15" s="7"/>
      <c r="HRB15" s="7"/>
      <c r="HRC15" s="7"/>
      <c r="HRD15" s="7"/>
      <c r="HRE15" s="7"/>
      <c r="HRF15" s="7"/>
      <c r="HRG15" s="7"/>
      <c r="HRH15" s="7"/>
      <c r="HRI15" s="7"/>
      <c r="HRJ15" s="7"/>
      <c r="HRK15" s="7"/>
      <c r="HRL15" s="7"/>
      <c r="HRM15" s="7"/>
      <c r="HRN15" s="7"/>
      <c r="HRO15" s="7"/>
      <c r="HRP15" s="7"/>
      <c r="HRQ15" s="7"/>
      <c r="HRR15" s="7"/>
      <c r="HRS15" s="7"/>
      <c r="HRT15" s="7"/>
      <c r="HRU15" s="7"/>
      <c r="HRV15" s="7"/>
      <c r="HRW15" s="7"/>
      <c r="HRX15" s="7"/>
      <c r="HRY15" s="7"/>
      <c r="HRZ15" s="7"/>
      <c r="HSA15" s="7"/>
      <c r="HSB15" s="7"/>
      <c r="HSC15" s="7"/>
      <c r="HSD15" s="7"/>
      <c r="HSE15" s="7"/>
      <c r="HSF15" s="7"/>
      <c r="HSG15" s="7"/>
      <c r="HSH15" s="7"/>
      <c r="HSI15" s="7"/>
      <c r="HSJ15" s="7"/>
      <c r="HSK15" s="7"/>
      <c r="HSL15" s="7"/>
      <c r="HSM15" s="7"/>
      <c r="HSN15" s="7"/>
      <c r="HSO15" s="7"/>
      <c r="HSP15" s="7"/>
      <c r="HSQ15" s="7"/>
      <c r="HSR15" s="7"/>
      <c r="HSS15" s="7"/>
      <c r="HST15" s="7"/>
      <c r="HSU15" s="7"/>
      <c r="HSV15" s="7"/>
      <c r="HSW15" s="7"/>
      <c r="HSX15" s="7"/>
      <c r="HSY15" s="7"/>
      <c r="HSZ15" s="7"/>
      <c r="HTA15" s="7"/>
      <c r="HTB15" s="7"/>
      <c r="HTC15" s="7"/>
      <c r="HTD15" s="7"/>
      <c r="HTE15" s="7"/>
      <c r="HTF15" s="7"/>
      <c r="HTG15" s="7"/>
      <c r="HTH15" s="7"/>
      <c r="HTI15" s="7"/>
      <c r="HTJ15" s="7"/>
      <c r="HTK15" s="7"/>
      <c r="HTL15" s="7"/>
      <c r="HTM15" s="7"/>
      <c r="HTN15" s="7"/>
      <c r="HTO15" s="7"/>
      <c r="HTP15" s="7"/>
      <c r="HTQ15" s="7"/>
      <c r="HTR15" s="7"/>
      <c r="HTS15" s="7"/>
      <c r="HTT15" s="7"/>
      <c r="HTU15" s="7"/>
      <c r="HTV15" s="7"/>
      <c r="HTW15" s="7"/>
      <c r="HTX15" s="7"/>
      <c r="HTY15" s="7"/>
      <c r="HTZ15" s="7"/>
      <c r="HUA15" s="7"/>
      <c r="HUB15" s="7"/>
      <c r="HUC15" s="7"/>
      <c r="HUD15" s="7"/>
      <c r="HUE15" s="7"/>
      <c r="HUF15" s="7"/>
      <c r="HUG15" s="7"/>
      <c r="HUH15" s="7"/>
      <c r="HUI15" s="7"/>
      <c r="HUJ15" s="7"/>
      <c r="HUK15" s="7"/>
      <c r="HUL15" s="7"/>
      <c r="HUM15" s="7"/>
      <c r="HUN15" s="7"/>
      <c r="HUO15" s="7"/>
      <c r="HUP15" s="7"/>
      <c r="HUQ15" s="7"/>
      <c r="HUR15" s="7"/>
      <c r="HUS15" s="7"/>
      <c r="HUT15" s="7"/>
      <c r="HUU15" s="7"/>
      <c r="HUV15" s="7"/>
      <c r="HUW15" s="7"/>
      <c r="HUX15" s="7"/>
      <c r="HUY15" s="7"/>
      <c r="HUZ15" s="7"/>
      <c r="HVA15" s="7"/>
      <c r="HVB15" s="7"/>
      <c r="HVC15" s="7"/>
      <c r="HVD15" s="7"/>
      <c r="HVE15" s="7"/>
      <c r="HVF15" s="7"/>
      <c r="HVG15" s="7"/>
      <c r="HVH15" s="7"/>
      <c r="HVI15" s="7"/>
      <c r="HVJ15" s="7"/>
      <c r="HVK15" s="7"/>
      <c r="HVL15" s="7"/>
      <c r="HVM15" s="7"/>
      <c r="HVN15" s="7"/>
      <c r="HVO15" s="7"/>
      <c r="HVP15" s="7"/>
      <c r="HVQ15" s="7"/>
      <c r="HVR15" s="7"/>
      <c r="HVS15" s="7"/>
      <c r="HVT15" s="7"/>
      <c r="HVU15" s="7"/>
      <c r="HVV15" s="7"/>
      <c r="HVW15" s="7"/>
      <c r="HVX15" s="7"/>
      <c r="HVY15" s="7"/>
      <c r="HVZ15" s="7"/>
      <c r="HWA15" s="7"/>
      <c r="HWB15" s="7"/>
      <c r="HWC15" s="7"/>
      <c r="HWD15" s="7"/>
      <c r="HWE15" s="7"/>
      <c r="HWF15" s="7"/>
      <c r="HWG15" s="7"/>
      <c r="HWH15" s="7"/>
      <c r="HWI15" s="7"/>
      <c r="HWJ15" s="7"/>
      <c r="HWK15" s="7"/>
      <c r="HWL15" s="7"/>
      <c r="HWM15" s="7"/>
      <c r="HWN15" s="7"/>
      <c r="HWO15" s="7"/>
      <c r="HWP15" s="7"/>
      <c r="HWQ15" s="7"/>
      <c r="HWR15" s="7"/>
      <c r="HWS15" s="7"/>
      <c r="HWT15" s="7"/>
      <c r="HWU15" s="7"/>
      <c r="HWV15" s="7"/>
      <c r="HWW15" s="7"/>
      <c r="HWX15" s="7"/>
      <c r="HWY15" s="7"/>
      <c r="HWZ15" s="7"/>
      <c r="HXA15" s="7"/>
      <c r="HXB15" s="7"/>
      <c r="HXC15" s="7"/>
      <c r="HXD15" s="7"/>
      <c r="HXE15" s="7"/>
      <c r="HXF15" s="7"/>
      <c r="HXG15" s="7"/>
      <c r="HXH15" s="7"/>
      <c r="HXI15" s="7"/>
      <c r="HXJ15" s="7"/>
      <c r="HXK15" s="7"/>
      <c r="HXL15" s="7"/>
      <c r="HXM15" s="7"/>
      <c r="HXN15" s="7"/>
      <c r="HXO15" s="7"/>
      <c r="HXP15" s="7"/>
      <c r="HXQ15" s="7"/>
      <c r="HXR15" s="7"/>
      <c r="HXS15" s="7"/>
      <c r="HXT15" s="7"/>
      <c r="HXU15" s="7"/>
      <c r="HXV15" s="7"/>
      <c r="HXW15" s="7"/>
      <c r="HXX15" s="7"/>
      <c r="HXY15" s="7"/>
      <c r="HXZ15" s="7"/>
      <c r="HYA15" s="7"/>
      <c r="HYB15" s="7"/>
      <c r="HYC15" s="7"/>
      <c r="HYD15" s="7"/>
      <c r="HYE15" s="7"/>
      <c r="HYF15" s="7"/>
      <c r="HYG15" s="7"/>
      <c r="HYH15" s="7"/>
      <c r="HYI15" s="7"/>
      <c r="HYJ15" s="7"/>
      <c r="HYK15" s="7"/>
      <c r="HYL15" s="7"/>
      <c r="HYM15" s="7"/>
      <c r="HYN15" s="7"/>
      <c r="HYO15" s="7"/>
      <c r="HYP15" s="7"/>
      <c r="HYQ15" s="7"/>
      <c r="HYR15" s="7"/>
      <c r="HYS15" s="7"/>
      <c r="HYT15" s="7"/>
      <c r="HYU15" s="7"/>
      <c r="HYV15" s="7"/>
      <c r="HYW15" s="7"/>
      <c r="HYX15" s="7"/>
      <c r="HYY15" s="7"/>
      <c r="HYZ15" s="7"/>
      <c r="HZA15" s="7"/>
      <c r="HZB15" s="7"/>
      <c r="HZC15" s="7"/>
      <c r="HZD15" s="7"/>
      <c r="HZE15" s="7"/>
      <c r="HZF15" s="7"/>
      <c r="HZG15" s="7"/>
      <c r="HZH15" s="7"/>
      <c r="HZI15" s="7"/>
      <c r="HZJ15" s="7"/>
      <c r="HZK15" s="7"/>
      <c r="HZL15" s="7"/>
      <c r="HZM15" s="7"/>
      <c r="HZN15" s="7"/>
      <c r="HZO15" s="7"/>
      <c r="HZP15" s="7"/>
      <c r="HZQ15" s="7"/>
      <c r="HZR15" s="7"/>
      <c r="HZS15" s="7"/>
      <c r="HZT15" s="7"/>
      <c r="HZU15" s="7"/>
      <c r="HZV15" s="7"/>
      <c r="HZW15" s="7"/>
      <c r="HZX15" s="7"/>
      <c r="HZY15" s="7"/>
      <c r="HZZ15" s="7"/>
      <c r="IAA15" s="7"/>
      <c r="IAB15" s="7"/>
      <c r="IAC15" s="7"/>
      <c r="IAD15" s="7"/>
      <c r="IAE15" s="7"/>
      <c r="IAF15" s="7"/>
      <c r="IAG15" s="7"/>
      <c r="IAH15" s="7"/>
      <c r="IAI15" s="7"/>
      <c r="IAJ15" s="7"/>
      <c r="IAK15" s="7"/>
      <c r="IAL15" s="7"/>
      <c r="IAM15" s="7"/>
      <c r="IAN15" s="7"/>
      <c r="IAO15" s="7"/>
      <c r="IAP15" s="7"/>
      <c r="IAQ15" s="7"/>
      <c r="IAR15" s="7"/>
      <c r="IAS15" s="7"/>
      <c r="IAT15" s="7"/>
      <c r="IAU15" s="7"/>
      <c r="IAV15" s="7"/>
      <c r="IAW15" s="7"/>
      <c r="IAX15" s="7"/>
      <c r="IAY15" s="7"/>
      <c r="IAZ15" s="7"/>
      <c r="IBA15" s="7"/>
      <c r="IBB15" s="7"/>
      <c r="IBC15" s="7"/>
      <c r="IBD15" s="7"/>
      <c r="IBE15" s="7"/>
      <c r="IBF15" s="7"/>
      <c r="IBG15" s="7"/>
      <c r="IBH15" s="7"/>
      <c r="IBI15" s="7"/>
      <c r="IBJ15" s="7"/>
      <c r="IBK15" s="7"/>
      <c r="IBL15" s="7"/>
      <c r="IBM15" s="7"/>
      <c r="IBN15" s="7"/>
      <c r="IBO15" s="7"/>
      <c r="IBP15" s="7"/>
      <c r="IBQ15" s="7"/>
      <c r="IBR15" s="7"/>
      <c r="IBS15" s="7"/>
      <c r="IBT15" s="7"/>
      <c r="IBU15" s="7"/>
      <c r="IBV15" s="7"/>
      <c r="IBW15" s="7"/>
      <c r="IBX15" s="7"/>
      <c r="IBY15" s="7"/>
      <c r="IBZ15" s="7"/>
      <c r="ICA15" s="7"/>
      <c r="ICB15" s="7"/>
      <c r="ICC15" s="7"/>
      <c r="ICD15" s="7"/>
      <c r="ICE15" s="7"/>
      <c r="ICF15" s="7"/>
      <c r="ICG15" s="7"/>
      <c r="ICH15" s="7"/>
      <c r="ICI15" s="7"/>
      <c r="ICJ15" s="7"/>
      <c r="ICK15" s="7"/>
      <c r="ICL15" s="7"/>
      <c r="ICM15" s="7"/>
      <c r="ICN15" s="7"/>
      <c r="ICO15" s="7"/>
      <c r="ICP15" s="7"/>
      <c r="ICQ15" s="7"/>
      <c r="ICR15" s="7"/>
      <c r="ICS15" s="7"/>
      <c r="ICT15" s="7"/>
      <c r="ICU15" s="7"/>
      <c r="ICV15" s="7"/>
      <c r="ICW15" s="7"/>
      <c r="ICX15" s="7"/>
      <c r="ICY15" s="7"/>
      <c r="ICZ15" s="7"/>
      <c r="IDA15" s="7"/>
      <c r="IDB15" s="7"/>
      <c r="IDC15" s="7"/>
      <c r="IDD15" s="7"/>
      <c r="IDE15" s="7"/>
      <c r="IDF15" s="7"/>
      <c r="IDG15" s="7"/>
      <c r="IDH15" s="7"/>
      <c r="IDI15" s="7"/>
      <c r="IDJ15" s="7"/>
      <c r="IDK15" s="7"/>
      <c r="IDL15" s="7"/>
      <c r="IDM15" s="7"/>
      <c r="IDN15" s="7"/>
      <c r="IDO15" s="7"/>
      <c r="IDP15" s="7"/>
      <c r="IDQ15" s="7"/>
      <c r="IDR15" s="7"/>
      <c r="IDS15" s="7"/>
      <c r="IDT15" s="7"/>
      <c r="IDU15" s="7"/>
      <c r="IDV15" s="7"/>
      <c r="IDW15" s="7"/>
      <c r="IDX15" s="7"/>
      <c r="IDY15" s="7"/>
      <c r="IDZ15" s="7"/>
      <c r="IEA15" s="7"/>
      <c r="IEB15" s="7"/>
      <c r="IEC15" s="7"/>
      <c r="IED15" s="7"/>
      <c r="IEE15" s="7"/>
      <c r="IEF15" s="7"/>
      <c r="IEG15" s="7"/>
      <c r="IEH15" s="7"/>
      <c r="IEI15" s="7"/>
      <c r="IEJ15" s="7"/>
      <c r="IEK15" s="7"/>
      <c r="IEL15" s="7"/>
      <c r="IEM15" s="7"/>
      <c r="IEN15" s="7"/>
      <c r="IEO15" s="7"/>
      <c r="IEP15" s="7"/>
      <c r="IEQ15" s="7"/>
      <c r="IER15" s="7"/>
      <c r="IES15" s="7"/>
      <c r="IET15" s="7"/>
      <c r="IEU15" s="7"/>
      <c r="IEV15" s="7"/>
      <c r="IEW15" s="7"/>
      <c r="IEX15" s="7"/>
      <c r="IEY15" s="7"/>
      <c r="IEZ15" s="7"/>
      <c r="IFA15" s="7"/>
      <c r="IFB15" s="7"/>
      <c r="IFC15" s="7"/>
      <c r="IFD15" s="7"/>
      <c r="IFE15" s="7"/>
      <c r="IFF15" s="7"/>
      <c r="IFG15" s="7"/>
      <c r="IFH15" s="7"/>
      <c r="IFI15" s="7"/>
      <c r="IFJ15" s="7"/>
      <c r="IFK15" s="7"/>
      <c r="IFL15" s="7"/>
      <c r="IFM15" s="7"/>
      <c r="IFN15" s="7"/>
      <c r="IFO15" s="7"/>
      <c r="IFP15" s="7"/>
      <c r="IFQ15" s="7"/>
      <c r="IFR15" s="7"/>
      <c r="IFS15" s="7"/>
      <c r="IFT15" s="7"/>
      <c r="IFU15" s="7"/>
      <c r="IFV15" s="7"/>
      <c r="IFW15" s="7"/>
      <c r="IFX15" s="7"/>
      <c r="IFY15" s="7"/>
      <c r="IFZ15" s="7"/>
      <c r="IGA15" s="7"/>
      <c r="IGB15" s="7"/>
      <c r="IGC15" s="7"/>
      <c r="IGD15" s="7"/>
      <c r="IGE15" s="7"/>
      <c r="IGF15" s="7"/>
      <c r="IGG15" s="7"/>
      <c r="IGH15" s="7"/>
      <c r="IGI15" s="7"/>
      <c r="IGJ15" s="7"/>
      <c r="IGK15" s="7"/>
      <c r="IGL15" s="7"/>
      <c r="IGM15" s="7"/>
      <c r="IGN15" s="7"/>
      <c r="IGO15" s="7"/>
      <c r="IGP15" s="7"/>
      <c r="IGQ15" s="7"/>
      <c r="IGR15" s="7"/>
      <c r="IGS15" s="7"/>
      <c r="IGT15" s="7"/>
      <c r="IGU15" s="7"/>
      <c r="IGV15" s="7"/>
      <c r="IGW15" s="7"/>
      <c r="IGX15" s="7"/>
      <c r="IGY15" s="7"/>
      <c r="IGZ15" s="7"/>
      <c r="IHA15" s="7"/>
      <c r="IHB15" s="7"/>
      <c r="IHC15" s="7"/>
      <c r="IHD15" s="7"/>
      <c r="IHE15" s="7"/>
      <c r="IHF15" s="7"/>
      <c r="IHG15" s="7"/>
      <c r="IHH15" s="7"/>
      <c r="IHI15" s="7"/>
      <c r="IHJ15" s="7"/>
      <c r="IHK15" s="7"/>
      <c r="IHL15" s="7"/>
      <c r="IHM15" s="7"/>
      <c r="IHN15" s="7"/>
      <c r="IHO15" s="7"/>
      <c r="IHP15" s="7"/>
      <c r="IHQ15" s="7"/>
      <c r="IHR15" s="7"/>
      <c r="IHS15" s="7"/>
      <c r="IHT15" s="7"/>
      <c r="IHU15" s="7"/>
      <c r="IHV15" s="7"/>
      <c r="IHW15" s="7"/>
      <c r="IHX15" s="7"/>
      <c r="IHY15" s="7"/>
      <c r="IHZ15" s="7"/>
      <c r="IIA15" s="7"/>
      <c r="IIB15" s="7"/>
      <c r="IIC15" s="7"/>
      <c r="IID15" s="7"/>
      <c r="IIE15" s="7"/>
      <c r="IIF15" s="7"/>
      <c r="IIG15" s="7"/>
      <c r="IIH15" s="7"/>
      <c r="III15" s="7"/>
      <c r="IIJ15" s="7"/>
      <c r="IIK15" s="7"/>
      <c r="IIL15" s="7"/>
      <c r="IIM15" s="7"/>
      <c r="IIN15" s="7"/>
      <c r="IIO15" s="7"/>
      <c r="IIP15" s="7"/>
      <c r="IIQ15" s="7"/>
      <c r="IIR15" s="7"/>
      <c r="IIS15" s="7"/>
      <c r="IIT15" s="7"/>
      <c r="IIU15" s="7"/>
      <c r="IIV15" s="7"/>
      <c r="IIW15" s="7"/>
      <c r="IIX15" s="7"/>
      <c r="IIY15" s="7"/>
      <c r="IIZ15" s="7"/>
      <c r="IJA15" s="7"/>
      <c r="IJB15" s="7"/>
      <c r="IJC15" s="7"/>
      <c r="IJD15" s="7"/>
      <c r="IJE15" s="7"/>
      <c r="IJF15" s="7"/>
      <c r="IJG15" s="7"/>
      <c r="IJH15" s="7"/>
      <c r="IJI15" s="7"/>
      <c r="IJJ15" s="7"/>
      <c r="IJK15" s="7"/>
      <c r="IJL15" s="7"/>
      <c r="IJM15" s="7"/>
      <c r="IJN15" s="7"/>
      <c r="IJO15" s="7"/>
      <c r="IJP15" s="7"/>
      <c r="IJQ15" s="7"/>
      <c r="IJR15" s="7"/>
      <c r="IJS15" s="7"/>
      <c r="IJT15" s="7"/>
      <c r="IJU15" s="7"/>
      <c r="IJV15" s="7"/>
      <c r="IJW15" s="7"/>
      <c r="IJX15" s="7"/>
      <c r="IJY15" s="7"/>
      <c r="IJZ15" s="7"/>
      <c r="IKA15" s="7"/>
      <c r="IKB15" s="7"/>
      <c r="IKC15" s="7"/>
      <c r="IKD15" s="7"/>
      <c r="IKE15" s="7"/>
      <c r="IKF15" s="7"/>
      <c r="IKG15" s="7"/>
      <c r="IKH15" s="7"/>
      <c r="IKI15" s="7"/>
      <c r="IKJ15" s="7"/>
      <c r="IKK15" s="7"/>
      <c r="IKL15" s="7"/>
      <c r="IKM15" s="7"/>
      <c r="IKN15" s="7"/>
      <c r="IKO15" s="7"/>
      <c r="IKP15" s="7"/>
      <c r="IKQ15" s="7"/>
      <c r="IKR15" s="7"/>
      <c r="IKS15" s="7"/>
      <c r="IKT15" s="7"/>
      <c r="IKU15" s="7"/>
      <c r="IKV15" s="7"/>
      <c r="IKW15" s="7"/>
      <c r="IKX15" s="7"/>
      <c r="IKY15" s="7"/>
      <c r="IKZ15" s="7"/>
      <c r="ILA15" s="7"/>
      <c r="ILB15" s="7"/>
      <c r="ILC15" s="7"/>
      <c r="ILD15" s="7"/>
      <c r="ILE15" s="7"/>
      <c r="ILF15" s="7"/>
      <c r="ILG15" s="7"/>
      <c r="ILH15" s="7"/>
      <c r="ILI15" s="7"/>
      <c r="ILJ15" s="7"/>
      <c r="ILK15" s="7"/>
      <c r="ILL15" s="7"/>
      <c r="ILM15" s="7"/>
      <c r="ILN15" s="7"/>
      <c r="ILO15" s="7"/>
      <c r="ILP15" s="7"/>
      <c r="ILQ15" s="7"/>
      <c r="ILR15" s="7"/>
      <c r="ILS15" s="7"/>
      <c r="ILT15" s="7"/>
      <c r="ILU15" s="7"/>
      <c r="ILV15" s="7"/>
      <c r="ILW15" s="7"/>
      <c r="ILX15" s="7"/>
      <c r="ILY15" s="7"/>
      <c r="ILZ15" s="7"/>
      <c r="IMA15" s="7"/>
      <c r="IMB15" s="7"/>
      <c r="IMC15" s="7"/>
      <c r="IMD15" s="7"/>
      <c r="IME15" s="7"/>
      <c r="IMF15" s="7"/>
      <c r="IMG15" s="7"/>
      <c r="IMH15" s="7"/>
      <c r="IMI15" s="7"/>
      <c r="IMJ15" s="7"/>
      <c r="IMK15" s="7"/>
      <c r="IML15" s="7"/>
      <c r="IMM15" s="7"/>
      <c r="IMN15" s="7"/>
      <c r="IMO15" s="7"/>
      <c r="IMP15" s="7"/>
      <c r="IMQ15" s="7"/>
      <c r="IMR15" s="7"/>
      <c r="IMS15" s="7"/>
      <c r="IMT15" s="7"/>
      <c r="IMU15" s="7"/>
      <c r="IMV15" s="7"/>
      <c r="IMW15" s="7"/>
      <c r="IMX15" s="7"/>
      <c r="IMY15" s="7"/>
      <c r="IMZ15" s="7"/>
      <c r="INA15" s="7"/>
      <c r="INB15" s="7"/>
      <c r="INC15" s="7"/>
      <c r="IND15" s="7"/>
      <c r="INE15" s="7"/>
      <c r="INF15" s="7"/>
      <c r="ING15" s="7"/>
      <c r="INH15" s="7"/>
      <c r="INI15" s="7"/>
      <c r="INJ15" s="7"/>
      <c r="INK15" s="7"/>
      <c r="INL15" s="7"/>
      <c r="INM15" s="7"/>
      <c r="INN15" s="7"/>
      <c r="INO15" s="7"/>
      <c r="INP15" s="7"/>
      <c r="INQ15" s="7"/>
      <c r="INR15" s="7"/>
      <c r="INS15" s="7"/>
      <c r="INT15" s="7"/>
      <c r="INU15" s="7"/>
      <c r="INV15" s="7"/>
      <c r="INW15" s="7"/>
      <c r="INX15" s="7"/>
      <c r="INY15" s="7"/>
      <c r="INZ15" s="7"/>
      <c r="IOA15" s="7"/>
      <c r="IOB15" s="7"/>
      <c r="IOC15" s="7"/>
      <c r="IOD15" s="7"/>
      <c r="IOE15" s="7"/>
      <c r="IOF15" s="7"/>
      <c r="IOG15" s="7"/>
      <c r="IOH15" s="7"/>
      <c r="IOI15" s="7"/>
      <c r="IOJ15" s="7"/>
      <c r="IOK15" s="7"/>
      <c r="IOL15" s="7"/>
      <c r="IOM15" s="7"/>
      <c r="ION15" s="7"/>
      <c r="IOO15" s="7"/>
      <c r="IOP15" s="7"/>
      <c r="IOQ15" s="7"/>
      <c r="IOR15" s="7"/>
      <c r="IOS15" s="7"/>
      <c r="IOT15" s="7"/>
      <c r="IOU15" s="7"/>
      <c r="IOV15" s="7"/>
      <c r="IOW15" s="7"/>
      <c r="IOX15" s="7"/>
      <c r="IOY15" s="7"/>
      <c r="IOZ15" s="7"/>
      <c r="IPA15" s="7"/>
      <c r="IPB15" s="7"/>
      <c r="IPC15" s="7"/>
      <c r="IPD15" s="7"/>
      <c r="IPE15" s="7"/>
      <c r="IPF15" s="7"/>
      <c r="IPG15" s="7"/>
      <c r="IPH15" s="7"/>
      <c r="IPI15" s="7"/>
      <c r="IPJ15" s="7"/>
      <c r="IPK15" s="7"/>
      <c r="IPL15" s="7"/>
      <c r="IPM15" s="7"/>
      <c r="IPN15" s="7"/>
      <c r="IPO15" s="7"/>
      <c r="IPP15" s="7"/>
      <c r="IPQ15" s="7"/>
      <c r="IPR15" s="7"/>
      <c r="IPS15" s="7"/>
      <c r="IPT15" s="7"/>
      <c r="IPU15" s="7"/>
      <c r="IPV15" s="7"/>
      <c r="IPW15" s="7"/>
      <c r="IPX15" s="7"/>
      <c r="IPY15" s="7"/>
      <c r="IPZ15" s="7"/>
      <c r="IQA15" s="7"/>
      <c r="IQB15" s="7"/>
      <c r="IQC15" s="7"/>
      <c r="IQD15" s="7"/>
      <c r="IQE15" s="7"/>
      <c r="IQF15" s="7"/>
      <c r="IQG15" s="7"/>
      <c r="IQH15" s="7"/>
      <c r="IQI15" s="7"/>
      <c r="IQJ15" s="7"/>
      <c r="IQK15" s="7"/>
      <c r="IQL15" s="7"/>
      <c r="IQM15" s="7"/>
      <c r="IQN15" s="7"/>
      <c r="IQO15" s="7"/>
      <c r="IQP15" s="7"/>
      <c r="IQQ15" s="7"/>
      <c r="IQR15" s="7"/>
      <c r="IQS15" s="7"/>
      <c r="IQT15" s="7"/>
      <c r="IQU15" s="7"/>
      <c r="IQV15" s="7"/>
      <c r="IQW15" s="7"/>
      <c r="IQX15" s="7"/>
      <c r="IQY15" s="7"/>
      <c r="IQZ15" s="7"/>
      <c r="IRA15" s="7"/>
      <c r="IRB15" s="7"/>
      <c r="IRC15" s="7"/>
      <c r="IRD15" s="7"/>
      <c r="IRE15" s="7"/>
      <c r="IRF15" s="7"/>
      <c r="IRG15" s="7"/>
      <c r="IRH15" s="7"/>
      <c r="IRI15" s="7"/>
      <c r="IRJ15" s="7"/>
      <c r="IRK15" s="7"/>
      <c r="IRL15" s="7"/>
      <c r="IRM15" s="7"/>
      <c r="IRN15" s="7"/>
      <c r="IRO15" s="7"/>
      <c r="IRP15" s="7"/>
      <c r="IRQ15" s="7"/>
      <c r="IRR15" s="7"/>
      <c r="IRS15" s="7"/>
      <c r="IRT15" s="7"/>
      <c r="IRU15" s="7"/>
      <c r="IRV15" s="7"/>
      <c r="IRW15" s="7"/>
      <c r="IRX15" s="7"/>
      <c r="IRY15" s="7"/>
      <c r="IRZ15" s="7"/>
      <c r="ISA15" s="7"/>
      <c r="ISB15" s="7"/>
      <c r="ISC15" s="7"/>
      <c r="ISD15" s="7"/>
      <c r="ISE15" s="7"/>
      <c r="ISF15" s="7"/>
      <c r="ISG15" s="7"/>
      <c r="ISH15" s="7"/>
      <c r="ISI15" s="7"/>
      <c r="ISJ15" s="7"/>
      <c r="ISK15" s="7"/>
      <c r="ISL15" s="7"/>
      <c r="ISM15" s="7"/>
      <c r="ISN15" s="7"/>
      <c r="ISO15" s="7"/>
      <c r="ISP15" s="7"/>
      <c r="ISQ15" s="7"/>
      <c r="ISR15" s="7"/>
      <c r="ISS15" s="7"/>
      <c r="IST15" s="7"/>
      <c r="ISU15" s="7"/>
      <c r="ISV15" s="7"/>
      <c r="ISW15" s="7"/>
      <c r="ISX15" s="7"/>
      <c r="ISY15" s="7"/>
      <c r="ISZ15" s="7"/>
      <c r="ITA15" s="7"/>
      <c r="ITB15" s="7"/>
      <c r="ITC15" s="7"/>
      <c r="ITD15" s="7"/>
      <c r="ITE15" s="7"/>
      <c r="ITF15" s="7"/>
      <c r="ITG15" s="7"/>
      <c r="ITH15" s="7"/>
      <c r="ITI15" s="7"/>
      <c r="ITJ15" s="7"/>
      <c r="ITK15" s="7"/>
      <c r="ITL15" s="7"/>
      <c r="ITM15" s="7"/>
      <c r="ITN15" s="7"/>
      <c r="ITO15" s="7"/>
      <c r="ITP15" s="7"/>
      <c r="ITQ15" s="7"/>
      <c r="ITR15" s="7"/>
      <c r="ITS15" s="7"/>
      <c r="ITT15" s="7"/>
      <c r="ITU15" s="7"/>
      <c r="ITV15" s="7"/>
      <c r="ITW15" s="7"/>
      <c r="ITX15" s="7"/>
      <c r="ITY15" s="7"/>
      <c r="ITZ15" s="7"/>
      <c r="IUA15" s="7"/>
      <c r="IUB15" s="7"/>
      <c r="IUC15" s="7"/>
      <c r="IUD15" s="7"/>
      <c r="IUE15" s="7"/>
      <c r="IUF15" s="7"/>
      <c r="IUG15" s="7"/>
      <c r="IUH15" s="7"/>
      <c r="IUI15" s="7"/>
      <c r="IUJ15" s="7"/>
      <c r="IUK15" s="7"/>
      <c r="IUL15" s="7"/>
      <c r="IUM15" s="7"/>
      <c r="IUN15" s="7"/>
      <c r="IUO15" s="7"/>
      <c r="IUP15" s="7"/>
      <c r="IUQ15" s="7"/>
      <c r="IUR15" s="7"/>
      <c r="IUS15" s="7"/>
      <c r="IUT15" s="7"/>
      <c r="IUU15" s="7"/>
      <c r="IUV15" s="7"/>
      <c r="IUW15" s="7"/>
      <c r="IUX15" s="7"/>
      <c r="IUY15" s="7"/>
      <c r="IUZ15" s="7"/>
      <c r="IVA15" s="7"/>
      <c r="IVB15" s="7"/>
      <c r="IVC15" s="7"/>
      <c r="IVD15" s="7"/>
      <c r="IVE15" s="7"/>
      <c r="IVF15" s="7"/>
      <c r="IVG15" s="7"/>
      <c r="IVH15" s="7"/>
      <c r="IVI15" s="7"/>
      <c r="IVJ15" s="7"/>
      <c r="IVK15" s="7"/>
      <c r="IVL15" s="7"/>
      <c r="IVM15" s="7"/>
      <c r="IVN15" s="7"/>
      <c r="IVO15" s="7"/>
      <c r="IVP15" s="7"/>
      <c r="IVQ15" s="7"/>
      <c r="IVR15" s="7"/>
      <c r="IVS15" s="7"/>
      <c r="IVT15" s="7"/>
      <c r="IVU15" s="7"/>
      <c r="IVV15" s="7"/>
      <c r="IVW15" s="7"/>
      <c r="IVX15" s="7"/>
      <c r="IVY15" s="7"/>
      <c r="IVZ15" s="7"/>
      <c r="IWA15" s="7"/>
      <c r="IWB15" s="7"/>
      <c r="IWC15" s="7"/>
      <c r="IWD15" s="7"/>
      <c r="IWE15" s="7"/>
      <c r="IWF15" s="7"/>
      <c r="IWG15" s="7"/>
      <c r="IWH15" s="7"/>
      <c r="IWI15" s="7"/>
      <c r="IWJ15" s="7"/>
      <c r="IWK15" s="7"/>
      <c r="IWL15" s="7"/>
      <c r="IWM15" s="7"/>
      <c r="IWN15" s="7"/>
      <c r="IWO15" s="7"/>
      <c r="IWP15" s="7"/>
      <c r="IWQ15" s="7"/>
      <c r="IWR15" s="7"/>
      <c r="IWS15" s="7"/>
      <c r="IWT15" s="7"/>
      <c r="IWU15" s="7"/>
      <c r="IWV15" s="7"/>
      <c r="IWW15" s="7"/>
      <c r="IWX15" s="7"/>
      <c r="IWY15" s="7"/>
      <c r="IWZ15" s="7"/>
      <c r="IXA15" s="7"/>
      <c r="IXB15" s="7"/>
      <c r="IXC15" s="7"/>
      <c r="IXD15" s="7"/>
      <c r="IXE15" s="7"/>
      <c r="IXF15" s="7"/>
      <c r="IXG15" s="7"/>
      <c r="IXH15" s="7"/>
      <c r="IXI15" s="7"/>
      <c r="IXJ15" s="7"/>
      <c r="IXK15" s="7"/>
      <c r="IXL15" s="7"/>
      <c r="IXM15" s="7"/>
      <c r="IXN15" s="7"/>
      <c r="IXO15" s="7"/>
      <c r="IXP15" s="7"/>
      <c r="IXQ15" s="7"/>
      <c r="IXR15" s="7"/>
      <c r="IXS15" s="7"/>
      <c r="IXT15" s="7"/>
      <c r="IXU15" s="7"/>
      <c r="IXV15" s="7"/>
      <c r="IXW15" s="7"/>
      <c r="IXX15" s="7"/>
      <c r="IXY15" s="7"/>
      <c r="IXZ15" s="7"/>
      <c r="IYA15" s="7"/>
      <c r="IYB15" s="7"/>
      <c r="IYC15" s="7"/>
      <c r="IYD15" s="7"/>
      <c r="IYE15" s="7"/>
      <c r="IYF15" s="7"/>
      <c r="IYG15" s="7"/>
      <c r="IYH15" s="7"/>
      <c r="IYI15" s="7"/>
      <c r="IYJ15" s="7"/>
      <c r="IYK15" s="7"/>
      <c r="IYL15" s="7"/>
      <c r="IYM15" s="7"/>
      <c r="IYN15" s="7"/>
      <c r="IYO15" s="7"/>
      <c r="IYP15" s="7"/>
      <c r="IYQ15" s="7"/>
      <c r="IYR15" s="7"/>
      <c r="IYS15" s="7"/>
      <c r="IYT15" s="7"/>
      <c r="IYU15" s="7"/>
      <c r="IYV15" s="7"/>
      <c r="IYW15" s="7"/>
      <c r="IYX15" s="7"/>
      <c r="IYY15" s="7"/>
      <c r="IYZ15" s="7"/>
      <c r="IZA15" s="7"/>
      <c r="IZB15" s="7"/>
      <c r="IZC15" s="7"/>
      <c r="IZD15" s="7"/>
      <c r="IZE15" s="7"/>
      <c r="IZF15" s="7"/>
      <c r="IZG15" s="7"/>
      <c r="IZH15" s="7"/>
      <c r="IZI15" s="7"/>
      <c r="IZJ15" s="7"/>
      <c r="IZK15" s="7"/>
      <c r="IZL15" s="7"/>
      <c r="IZM15" s="7"/>
      <c r="IZN15" s="7"/>
      <c r="IZO15" s="7"/>
      <c r="IZP15" s="7"/>
      <c r="IZQ15" s="7"/>
      <c r="IZR15" s="7"/>
      <c r="IZS15" s="7"/>
      <c r="IZT15" s="7"/>
      <c r="IZU15" s="7"/>
      <c r="IZV15" s="7"/>
      <c r="IZW15" s="7"/>
      <c r="IZX15" s="7"/>
      <c r="IZY15" s="7"/>
      <c r="IZZ15" s="7"/>
      <c r="JAA15" s="7"/>
      <c r="JAB15" s="7"/>
      <c r="JAC15" s="7"/>
      <c r="JAD15" s="7"/>
      <c r="JAE15" s="7"/>
      <c r="JAF15" s="7"/>
      <c r="JAG15" s="7"/>
      <c r="JAH15" s="7"/>
      <c r="JAI15" s="7"/>
      <c r="JAJ15" s="7"/>
      <c r="JAK15" s="7"/>
      <c r="JAL15" s="7"/>
      <c r="JAM15" s="7"/>
      <c r="JAN15" s="7"/>
      <c r="JAO15" s="7"/>
      <c r="JAP15" s="7"/>
      <c r="JAQ15" s="7"/>
      <c r="JAR15" s="7"/>
      <c r="JAS15" s="7"/>
      <c r="JAT15" s="7"/>
      <c r="JAU15" s="7"/>
      <c r="JAV15" s="7"/>
      <c r="JAW15" s="7"/>
      <c r="JAX15" s="7"/>
      <c r="JAY15" s="7"/>
      <c r="JAZ15" s="7"/>
      <c r="JBA15" s="7"/>
      <c r="JBB15" s="7"/>
      <c r="JBC15" s="7"/>
      <c r="JBD15" s="7"/>
      <c r="JBE15" s="7"/>
      <c r="JBF15" s="7"/>
      <c r="JBG15" s="7"/>
      <c r="JBH15" s="7"/>
      <c r="JBI15" s="7"/>
      <c r="JBJ15" s="7"/>
      <c r="JBK15" s="7"/>
      <c r="JBL15" s="7"/>
      <c r="JBM15" s="7"/>
      <c r="JBN15" s="7"/>
      <c r="JBO15" s="7"/>
      <c r="JBP15" s="7"/>
      <c r="JBQ15" s="7"/>
      <c r="JBR15" s="7"/>
      <c r="JBS15" s="7"/>
      <c r="JBT15" s="7"/>
      <c r="JBU15" s="7"/>
      <c r="JBV15" s="7"/>
      <c r="JBW15" s="7"/>
      <c r="JBX15" s="7"/>
      <c r="JBY15" s="7"/>
      <c r="JBZ15" s="7"/>
      <c r="JCA15" s="7"/>
      <c r="JCB15" s="7"/>
      <c r="JCC15" s="7"/>
      <c r="JCD15" s="7"/>
      <c r="JCE15" s="7"/>
      <c r="JCF15" s="7"/>
      <c r="JCG15" s="7"/>
      <c r="JCH15" s="7"/>
      <c r="JCI15" s="7"/>
      <c r="JCJ15" s="7"/>
      <c r="JCK15" s="7"/>
      <c r="JCL15" s="7"/>
      <c r="JCM15" s="7"/>
      <c r="JCN15" s="7"/>
      <c r="JCO15" s="7"/>
      <c r="JCP15" s="7"/>
      <c r="JCQ15" s="7"/>
      <c r="JCR15" s="7"/>
      <c r="JCS15" s="7"/>
      <c r="JCT15" s="7"/>
      <c r="JCU15" s="7"/>
      <c r="JCV15" s="7"/>
      <c r="JCW15" s="7"/>
      <c r="JCX15" s="7"/>
      <c r="JCY15" s="7"/>
      <c r="JCZ15" s="7"/>
      <c r="JDA15" s="7"/>
      <c r="JDB15" s="7"/>
      <c r="JDC15" s="7"/>
      <c r="JDD15" s="7"/>
      <c r="JDE15" s="7"/>
      <c r="JDF15" s="7"/>
      <c r="JDG15" s="7"/>
      <c r="JDH15" s="7"/>
      <c r="JDI15" s="7"/>
      <c r="JDJ15" s="7"/>
      <c r="JDK15" s="7"/>
      <c r="JDL15" s="7"/>
      <c r="JDM15" s="7"/>
      <c r="JDN15" s="7"/>
      <c r="JDO15" s="7"/>
      <c r="JDP15" s="7"/>
      <c r="JDQ15" s="7"/>
      <c r="JDR15" s="7"/>
      <c r="JDS15" s="7"/>
      <c r="JDT15" s="7"/>
      <c r="JDU15" s="7"/>
      <c r="JDV15" s="7"/>
      <c r="JDW15" s="7"/>
      <c r="JDX15" s="7"/>
      <c r="JDY15" s="7"/>
      <c r="JDZ15" s="7"/>
      <c r="JEA15" s="7"/>
      <c r="JEB15" s="7"/>
      <c r="JEC15" s="7"/>
      <c r="JED15" s="7"/>
      <c r="JEE15" s="7"/>
      <c r="JEF15" s="7"/>
      <c r="JEG15" s="7"/>
      <c r="JEH15" s="7"/>
      <c r="JEI15" s="7"/>
      <c r="JEJ15" s="7"/>
      <c r="JEK15" s="7"/>
      <c r="JEL15" s="7"/>
      <c r="JEM15" s="7"/>
      <c r="JEN15" s="7"/>
      <c r="JEO15" s="7"/>
      <c r="JEP15" s="7"/>
      <c r="JEQ15" s="7"/>
      <c r="JER15" s="7"/>
      <c r="JES15" s="7"/>
      <c r="JET15" s="7"/>
      <c r="JEU15" s="7"/>
      <c r="JEV15" s="7"/>
      <c r="JEW15" s="7"/>
      <c r="JEX15" s="7"/>
      <c r="JEY15" s="7"/>
      <c r="JEZ15" s="7"/>
      <c r="JFA15" s="7"/>
      <c r="JFB15" s="7"/>
      <c r="JFC15" s="7"/>
      <c r="JFD15" s="7"/>
      <c r="JFE15" s="7"/>
      <c r="JFF15" s="7"/>
      <c r="JFG15" s="7"/>
      <c r="JFH15" s="7"/>
      <c r="JFI15" s="7"/>
      <c r="JFJ15" s="7"/>
      <c r="JFK15" s="7"/>
      <c r="JFL15" s="7"/>
      <c r="JFM15" s="7"/>
      <c r="JFN15" s="7"/>
      <c r="JFO15" s="7"/>
      <c r="JFP15" s="7"/>
      <c r="JFQ15" s="7"/>
      <c r="JFR15" s="7"/>
      <c r="JFS15" s="7"/>
      <c r="JFT15" s="7"/>
      <c r="JFU15" s="7"/>
      <c r="JFV15" s="7"/>
      <c r="JFW15" s="7"/>
      <c r="JFX15" s="7"/>
      <c r="JFY15" s="7"/>
      <c r="JFZ15" s="7"/>
      <c r="JGA15" s="7"/>
      <c r="JGB15" s="7"/>
      <c r="JGC15" s="7"/>
      <c r="JGD15" s="7"/>
      <c r="JGE15" s="7"/>
      <c r="JGF15" s="7"/>
      <c r="JGG15" s="7"/>
      <c r="JGH15" s="7"/>
      <c r="JGI15" s="7"/>
      <c r="JGJ15" s="7"/>
      <c r="JGK15" s="7"/>
      <c r="JGL15" s="7"/>
      <c r="JGM15" s="7"/>
      <c r="JGN15" s="7"/>
      <c r="JGO15" s="7"/>
      <c r="JGP15" s="7"/>
      <c r="JGQ15" s="7"/>
      <c r="JGR15" s="7"/>
      <c r="JGS15" s="7"/>
      <c r="JGT15" s="7"/>
      <c r="JGU15" s="7"/>
      <c r="JGV15" s="7"/>
      <c r="JGW15" s="7"/>
      <c r="JGX15" s="7"/>
      <c r="JGY15" s="7"/>
      <c r="JGZ15" s="7"/>
      <c r="JHA15" s="7"/>
      <c r="JHB15" s="7"/>
      <c r="JHC15" s="7"/>
      <c r="JHD15" s="7"/>
      <c r="JHE15" s="7"/>
      <c r="JHF15" s="7"/>
      <c r="JHG15" s="7"/>
      <c r="JHH15" s="7"/>
      <c r="JHI15" s="7"/>
      <c r="JHJ15" s="7"/>
      <c r="JHK15" s="7"/>
      <c r="JHL15" s="7"/>
      <c r="JHM15" s="7"/>
      <c r="JHN15" s="7"/>
      <c r="JHO15" s="7"/>
      <c r="JHP15" s="7"/>
      <c r="JHQ15" s="7"/>
      <c r="JHR15" s="7"/>
      <c r="JHS15" s="7"/>
      <c r="JHT15" s="7"/>
      <c r="JHU15" s="7"/>
      <c r="JHV15" s="7"/>
      <c r="JHW15" s="7"/>
      <c r="JHX15" s="7"/>
      <c r="JHY15" s="7"/>
      <c r="JHZ15" s="7"/>
      <c r="JIA15" s="7"/>
      <c r="JIB15" s="7"/>
      <c r="JIC15" s="7"/>
      <c r="JID15" s="7"/>
      <c r="JIE15" s="7"/>
      <c r="JIF15" s="7"/>
      <c r="JIG15" s="7"/>
      <c r="JIH15" s="7"/>
      <c r="JII15" s="7"/>
      <c r="JIJ15" s="7"/>
      <c r="JIK15" s="7"/>
      <c r="JIL15" s="7"/>
      <c r="JIM15" s="7"/>
      <c r="JIN15" s="7"/>
      <c r="JIO15" s="7"/>
      <c r="JIP15" s="7"/>
      <c r="JIQ15" s="7"/>
      <c r="JIR15" s="7"/>
      <c r="JIS15" s="7"/>
      <c r="JIT15" s="7"/>
      <c r="JIU15" s="7"/>
      <c r="JIV15" s="7"/>
      <c r="JIW15" s="7"/>
      <c r="JIX15" s="7"/>
      <c r="JIY15" s="7"/>
      <c r="JIZ15" s="7"/>
      <c r="JJA15" s="7"/>
      <c r="JJB15" s="7"/>
      <c r="JJC15" s="7"/>
      <c r="JJD15" s="7"/>
      <c r="JJE15" s="7"/>
      <c r="JJF15" s="7"/>
      <c r="JJG15" s="7"/>
      <c r="JJH15" s="7"/>
      <c r="JJI15" s="7"/>
      <c r="JJJ15" s="7"/>
      <c r="JJK15" s="7"/>
      <c r="JJL15" s="7"/>
      <c r="JJM15" s="7"/>
      <c r="JJN15" s="7"/>
      <c r="JJO15" s="7"/>
      <c r="JJP15" s="7"/>
      <c r="JJQ15" s="7"/>
      <c r="JJR15" s="7"/>
      <c r="JJS15" s="7"/>
      <c r="JJT15" s="7"/>
      <c r="JJU15" s="7"/>
      <c r="JJV15" s="7"/>
      <c r="JJW15" s="7"/>
      <c r="JJX15" s="7"/>
      <c r="JJY15" s="7"/>
      <c r="JJZ15" s="7"/>
      <c r="JKA15" s="7"/>
      <c r="JKB15" s="7"/>
      <c r="JKC15" s="7"/>
      <c r="JKD15" s="7"/>
      <c r="JKE15" s="7"/>
      <c r="JKF15" s="7"/>
      <c r="JKG15" s="7"/>
      <c r="JKH15" s="7"/>
      <c r="JKI15" s="7"/>
      <c r="JKJ15" s="7"/>
      <c r="JKK15" s="7"/>
      <c r="JKL15" s="7"/>
      <c r="JKM15" s="7"/>
      <c r="JKN15" s="7"/>
      <c r="JKO15" s="7"/>
      <c r="JKP15" s="7"/>
      <c r="JKQ15" s="7"/>
      <c r="JKR15" s="7"/>
      <c r="JKS15" s="7"/>
      <c r="JKT15" s="7"/>
      <c r="JKU15" s="7"/>
      <c r="JKV15" s="7"/>
      <c r="JKW15" s="7"/>
      <c r="JKX15" s="7"/>
      <c r="JKY15" s="7"/>
      <c r="JKZ15" s="7"/>
      <c r="JLA15" s="7"/>
      <c r="JLB15" s="7"/>
      <c r="JLC15" s="7"/>
      <c r="JLD15" s="7"/>
      <c r="JLE15" s="7"/>
      <c r="JLF15" s="7"/>
      <c r="JLG15" s="7"/>
      <c r="JLH15" s="7"/>
      <c r="JLI15" s="7"/>
      <c r="JLJ15" s="7"/>
      <c r="JLK15" s="7"/>
      <c r="JLL15" s="7"/>
      <c r="JLM15" s="7"/>
      <c r="JLN15" s="7"/>
      <c r="JLO15" s="7"/>
      <c r="JLP15" s="7"/>
      <c r="JLQ15" s="7"/>
      <c r="JLR15" s="7"/>
      <c r="JLS15" s="7"/>
      <c r="JLT15" s="7"/>
      <c r="JLU15" s="7"/>
      <c r="JLV15" s="7"/>
      <c r="JLW15" s="7"/>
      <c r="JLX15" s="7"/>
      <c r="JLY15" s="7"/>
      <c r="JLZ15" s="7"/>
      <c r="JMA15" s="7"/>
      <c r="JMB15" s="7"/>
      <c r="JMC15" s="7"/>
      <c r="JMD15" s="7"/>
      <c r="JME15" s="7"/>
      <c r="JMF15" s="7"/>
      <c r="JMG15" s="7"/>
      <c r="JMH15" s="7"/>
      <c r="JMI15" s="7"/>
      <c r="JMJ15" s="7"/>
      <c r="JMK15" s="7"/>
      <c r="JML15" s="7"/>
      <c r="JMM15" s="7"/>
      <c r="JMN15" s="7"/>
      <c r="JMO15" s="7"/>
      <c r="JMP15" s="7"/>
      <c r="JMQ15" s="7"/>
      <c r="JMR15" s="7"/>
      <c r="JMS15" s="7"/>
      <c r="JMT15" s="7"/>
      <c r="JMU15" s="7"/>
      <c r="JMV15" s="7"/>
      <c r="JMW15" s="7"/>
      <c r="JMX15" s="7"/>
      <c r="JMY15" s="7"/>
      <c r="JMZ15" s="7"/>
      <c r="JNA15" s="7"/>
      <c r="JNB15" s="7"/>
      <c r="JNC15" s="7"/>
      <c r="JND15" s="7"/>
      <c r="JNE15" s="7"/>
      <c r="JNF15" s="7"/>
      <c r="JNG15" s="7"/>
      <c r="JNH15" s="7"/>
      <c r="JNI15" s="7"/>
      <c r="JNJ15" s="7"/>
      <c r="JNK15" s="7"/>
      <c r="JNL15" s="7"/>
      <c r="JNM15" s="7"/>
      <c r="JNN15" s="7"/>
      <c r="JNO15" s="7"/>
      <c r="JNP15" s="7"/>
      <c r="JNQ15" s="7"/>
      <c r="JNR15" s="7"/>
      <c r="JNS15" s="7"/>
      <c r="JNT15" s="7"/>
      <c r="JNU15" s="7"/>
      <c r="JNV15" s="7"/>
      <c r="JNW15" s="7"/>
      <c r="JNX15" s="7"/>
      <c r="JNY15" s="7"/>
      <c r="JNZ15" s="7"/>
      <c r="JOA15" s="7"/>
      <c r="JOB15" s="7"/>
      <c r="JOC15" s="7"/>
      <c r="JOD15" s="7"/>
      <c r="JOE15" s="7"/>
      <c r="JOF15" s="7"/>
      <c r="JOG15" s="7"/>
      <c r="JOH15" s="7"/>
      <c r="JOI15" s="7"/>
      <c r="JOJ15" s="7"/>
      <c r="JOK15" s="7"/>
      <c r="JOL15" s="7"/>
      <c r="JOM15" s="7"/>
      <c r="JON15" s="7"/>
      <c r="JOO15" s="7"/>
      <c r="JOP15" s="7"/>
      <c r="JOQ15" s="7"/>
      <c r="JOR15" s="7"/>
      <c r="JOS15" s="7"/>
      <c r="JOT15" s="7"/>
      <c r="JOU15" s="7"/>
      <c r="JOV15" s="7"/>
      <c r="JOW15" s="7"/>
      <c r="JOX15" s="7"/>
      <c r="JOY15" s="7"/>
      <c r="JOZ15" s="7"/>
      <c r="JPA15" s="7"/>
      <c r="JPB15" s="7"/>
      <c r="JPC15" s="7"/>
      <c r="JPD15" s="7"/>
      <c r="JPE15" s="7"/>
      <c r="JPF15" s="7"/>
      <c r="JPG15" s="7"/>
      <c r="JPH15" s="7"/>
      <c r="JPI15" s="7"/>
      <c r="JPJ15" s="7"/>
      <c r="JPK15" s="7"/>
      <c r="JPL15" s="7"/>
      <c r="JPM15" s="7"/>
      <c r="JPN15" s="7"/>
      <c r="JPO15" s="7"/>
      <c r="JPP15" s="7"/>
      <c r="JPQ15" s="7"/>
      <c r="JPR15" s="7"/>
      <c r="JPS15" s="7"/>
      <c r="JPT15" s="7"/>
      <c r="JPU15" s="7"/>
      <c r="JPV15" s="7"/>
      <c r="JPW15" s="7"/>
      <c r="JPX15" s="7"/>
      <c r="JPY15" s="7"/>
      <c r="JPZ15" s="7"/>
      <c r="JQA15" s="7"/>
      <c r="JQB15" s="7"/>
      <c r="JQC15" s="7"/>
      <c r="JQD15" s="7"/>
      <c r="JQE15" s="7"/>
      <c r="JQF15" s="7"/>
      <c r="JQG15" s="7"/>
      <c r="JQH15" s="7"/>
      <c r="JQI15" s="7"/>
      <c r="JQJ15" s="7"/>
      <c r="JQK15" s="7"/>
      <c r="JQL15" s="7"/>
      <c r="JQM15" s="7"/>
      <c r="JQN15" s="7"/>
      <c r="JQO15" s="7"/>
      <c r="JQP15" s="7"/>
      <c r="JQQ15" s="7"/>
      <c r="JQR15" s="7"/>
      <c r="JQS15" s="7"/>
      <c r="JQT15" s="7"/>
      <c r="JQU15" s="7"/>
      <c r="JQV15" s="7"/>
      <c r="JQW15" s="7"/>
      <c r="JQX15" s="7"/>
      <c r="JQY15" s="7"/>
      <c r="JQZ15" s="7"/>
      <c r="JRA15" s="7"/>
      <c r="JRB15" s="7"/>
      <c r="JRC15" s="7"/>
      <c r="JRD15" s="7"/>
      <c r="JRE15" s="7"/>
      <c r="JRF15" s="7"/>
      <c r="JRG15" s="7"/>
      <c r="JRH15" s="7"/>
      <c r="JRI15" s="7"/>
      <c r="JRJ15" s="7"/>
      <c r="JRK15" s="7"/>
      <c r="JRL15" s="7"/>
      <c r="JRM15" s="7"/>
      <c r="JRN15" s="7"/>
      <c r="JRO15" s="7"/>
      <c r="JRP15" s="7"/>
      <c r="JRQ15" s="7"/>
      <c r="JRR15" s="7"/>
      <c r="JRS15" s="7"/>
      <c r="JRT15" s="7"/>
      <c r="JRU15" s="7"/>
      <c r="JRV15" s="7"/>
      <c r="JRW15" s="7"/>
      <c r="JRX15" s="7"/>
      <c r="JRY15" s="7"/>
      <c r="JRZ15" s="7"/>
      <c r="JSA15" s="7"/>
      <c r="JSB15" s="7"/>
      <c r="JSC15" s="7"/>
      <c r="JSD15" s="7"/>
      <c r="JSE15" s="7"/>
      <c r="JSF15" s="7"/>
      <c r="JSG15" s="7"/>
      <c r="JSH15" s="7"/>
      <c r="JSI15" s="7"/>
      <c r="JSJ15" s="7"/>
      <c r="JSK15" s="7"/>
      <c r="JSL15" s="7"/>
      <c r="JSM15" s="7"/>
      <c r="JSN15" s="7"/>
      <c r="JSO15" s="7"/>
      <c r="JSP15" s="7"/>
      <c r="JSQ15" s="7"/>
      <c r="JSR15" s="7"/>
      <c r="JSS15" s="7"/>
      <c r="JST15" s="7"/>
      <c r="JSU15" s="7"/>
      <c r="JSV15" s="7"/>
      <c r="JSW15" s="7"/>
      <c r="JSX15" s="7"/>
      <c r="JSY15" s="7"/>
      <c r="JSZ15" s="7"/>
      <c r="JTA15" s="7"/>
      <c r="JTB15" s="7"/>
      <c r="JTC15" s="7"/>
      <c r="JTD15" s="7"/>
      <c r="JTE15" s="7"/>
      <c r="JTF15" s="7"/>
      <c r="JTG15" s="7"/>
      <c r="JTH15" s="7"/>
      <c r="JTI15" s="7"/>
      <c r="JTJ15" s="7"/>
      <c r="JTK15" s="7"/>
      <c r="JTL15" s="7"/>
      <c r="JTM15" s="7"/>
      <c r="JTN15" s="7"/>
      <c r="JTO15" s="7"/>
      <c r="JTP15" s="7"/>
      <c r="JTQ15" s="7"/>
      <c r="JTR15" s="7"/>
      <c r="JTS15" s="7"/>
      <c r="JTT15" s="7"/>
      <c r="JTU15" s="7"/>
      <c r="JTV15" s="7"/>
      <c r="JTW15" s="7"/>
      <c r="JTX15" s="7"/>
      <c r="JTY15" s="7"/>
      <c r="JTZ15" s="7"/>
      <c r="JUA15" s="7"/>
      <c r="JUB15" s="7"/>
      <c r="JUC15" s="7"/>
      <c r="JUD15" s="7"/>
      <c r="JUE15" s="7"/>
      <c r="JUF15" s="7"/>
      <c r="JUG15" s="7"/>
      <c r="JUH15" s="7"/>
      <c r="JUI15" s="7"/>
      <c r="JUJ15" s="7"/>
      <c r="JUK15" s="7"/>
      <c r="JUL15" s="7"/>
      <c r="JUM15" s="7"/>
      <c r="JUN15" s="7"/>
      <c r="JUO15" s="7"/>
      <c r="JUP15" s="7"/>
      <c r="JUQ15" s="7"/>
      <c r="JUR15" s="7"/>
      <c r="JUS15" s="7"/>
      <c r="JUT15" s="7"/>
      <c r="JUU15" s="7"/>
      <c r="JUV15" s="7"/>
      <c r="JUW15" s="7"/>
      <c r="JUX15" s="7"/>
      <c r="JUY15" s="7"/>
      <c r="JUZ15" s="7"/>
      <c r="JVA15" s="7"/>
      <c r="JVB15" s="7"/>
      <c r="JVC15" s="7"/>
      <c r="JVD15" s="7"/>
      <c r="JVE15" s="7"/>
      <c r="JVF15" s="7"/>
      <c r="JVG15" s="7"/>
      <c r="JVH15" s="7"/>
      <c r="JVI15" s="7"/>
      <c r="JVJ15" s="7"/>
      <c r="JVK15" s="7"/>
      <c r="JVL15" s="7"/>
      <c r="JVM15" s="7"/>
      <c r="JVN15" s="7"/>
      <c r="JVO15" s="7"/>
      <c r="JVP15" s="7"/>
      <c r="JVQ15" s="7"/>
      <c r="JVR15" s="7"/>
      <c r="JVS15" s="7"/>
      <c r="JVT15" s="7"/>
      <c r="JVU15" s="7"/>
      <c r="JVV15" s="7"/>
      <c r="JVW15" s="7"/>
      <c r="JVX15" s="7"/>
      <c r="JVY15" s="7"/>
      <c r="JVZ15" s="7"/>
      <c r="JWA15" s="7"/>
      <c r="JWB15" s="7"/>
      <c r="JWC15" s="7"/>
      <c r="JWD15" s="7"/>
      <c r="JWE15" s="7"/>
      <c r="JWF15" s="7"/>
      <c r="JWG15" s="7"/>
      <c r="JWH15" s="7"/>
      <c r="JWI15" s="7"/>
      <c r="JWJ15" s="7"/>
      <c r="JWK15" s="7"/>
      <c r="JWL15" s="7"/>
      <c r="JWM15" s="7"/>
      <c r="JWN15" s="7"/>
      <c r="JWO15" s="7"/>
      <c r="JWP15" s="7"/>
      <c r="JWQ15" s="7"/>
      <c r="JWR15" s="7"/>
      <c r="JWS15" s="7"/>
      <c r="JWT15" s="7"/>
      <c r="JWU15" s="7"/>
      <c r="JWV15" s="7"/>
      <c r="JWW15" s="7"/>
      <c r="JWX15" s="7"/>
      <c r="JWY15" s="7"/>
      <c r="JWZ15" s="7"/>
      <c r="JXA15" s="7"/>
      <c r="JXB15" s="7"/>
      <c r="JXC15" s="7"/>
      <c r="JXD15" s="7"/>
      <c r="JXE15" s="7"/>
      <c r="JXF15" s="7"/>
      <c r="JXG15" s="7"/>
      <c r="JXH15" s="7"/>
      <c r="JXI15" s="7"/>
      <c r="JXJ15" s="7"/>
      <c r="JXK15" s="7"/>
      <c r="JXL15" s="7"/>
      <c r="JXM15" s="7"/>
      <c r="JXN15" s="7"/>
      <c r="JXO15" s="7"/>
      <c r="JXP15" s="7"/>
      <c r="JXQ15" s="7"/>
      <c r="JXR15" s="7"/>
      <c r="JXS15" s="7"/>
      <c r="JXT15" s="7"/>
      <c r="JXU15" s="7"/>
      <c r="JXV15" s="7"/>
      <c r="JXW15" s="7"/>
      <c r="JXX15" s="7"/>
      <c r="JXY15" s="7"/>
      <c r="JXZ15" s="7"/>
      <c r="JYA15" s="7"/>
      <c r="JYB15" s="7"/>
      <c r="JYC15" s="7"/>
      <c r="JYD15" s="7"/>
      <c r="JYE15" s="7"/>
      <c r="JYF15" s="7"/>
      <c r="JYG15" s="7"/>
      <c r="JYH15" s="7"/>
      <c r="JYI15" s="7"/>
      <c r="JYJ15" s="7"/>
      <c r="JYK15" s="7"/>
      <c r="JYL15" s="7"/>
      <c r="JYM15" s="7"/>
      <c r="JYN15" s="7"/>
      <c r="JYO15" s="7"/>
      <c r="JYP15" s="7"/>
      <c r="JYQ15" s="7"/>
      <c r="JYR15" s="7"/>
      <c r="JYS15" s="7"/>
      <c r="JYT15" s="7"/>
      <c r="JYU15" s="7"/>
      <c r="JYV15" s="7"/>
      <c r="JYW15" s="7"/>
      <c r="JYX15" s="7"/>
      <c r="JYY15" s="7"/>
      <c r="JYZ15" s="7"/>
      <c r="JZA15" s="7"/>
      <c r="JZB15" s="7"/>
      <c r="JZC15" s="7"/>
      <c r="JZD15" s="7"/>
      <c r="JZE15" s="7"/>
      <c r="JZF15" s="7"/>
      <c r="JZG15" s="7"/>
      <c r="JZH15" s="7"/>
      <c r="JZI15" s="7"/>
      <c r="JZJ15" s="7"/>
      <c r="JZK15" s="7"/>
      <c r="JZL15" s="7"/>
      <c r="JZM15" s="7"/>
      <c r="JZN15" s="7"/>
      <c r="JZO15" s="7"/>
      <c r="JZP15" s="7"/>
      <c r="JZQ15" s="7"/>
      <c r="JZR15" s="7"/>
      <c r="JZS15" s="7"/>
      <c r="JZT15" s="7"/>
      <c r="JZU15" s="7"/>
      <c r="JZV15" s="7"/>
      <c r="JZW15" s="7"/>
      <c r="JZX15" s="7"/>
      <c r="JZY15" s="7"/>
      <c r="JZZ15" s="7"/>
      <c r="KAA15" s="7"/>
      <c r="KAB15" s="7"/>
      <c r="KAC15" s="7"/>
      <c r="KAD15" s="7"/>
      <c r="KAE15" s="7"/>
      <c r="KAF15" s="7"/>
      <c r="KAG15" s="7"/>
      <c r="KAH15" s="7"/>
      <c r="KAI15" s="7"/>
      <c r="KAJ15" s="7"/>
      <c r="KAK15" s="7"/>
      <c r="KAL15" s="7"/>
      <c r="KAM15" s="7"/>
      <c r="KAN15" s="7"/>
      <c r="KAO15" s="7"/>
      <c r="KAP15" s="7"/>
      <c r="KAQ15" s="7"/>
      <c r="KAR15" s="7"/>
      <c r="KAS15" s="7"/>
      <c r="KAT15" s="7"/>
      <c r="KAU15" s="7"/>
      <c r="KAV15" s="7"/>
      <c r="KAW15" s="7"/>
      <c r="KAX15" s="7"/>
      <c r="KAY15" s="7"/>
      <c r="KAZ15" s="7"/>
      <c r="KBA15" s="7"/>
      <c r="KBB15" s="7"/>
      <c r="KBC15" s="7"/>
      <c r="KBD15" s="7"/>
      <c r="KBE15" s="7"/>
      <c r="KBF15" s="7"/>
      <c r="KBG15" s="7"/>
      <c r="KBH15" s="7"/>
      <c r="KBI15" s="7"/>
      <c r="KBJ15" s="7"/>
      <c r="KBK15" s="7"/>
      <c r="KBL15" s="7"/>
      <c r="KBM15" s="7"/>
      <c r="KBN15" s="7"/>
      <c r="KBO15" s="7"/>
      <c r="KBP15" s="7"/>
      <c r="KBQ15" s="7"/>
      <c r="KBR15" s="7"/>
      <c r="KBS15" s="7"/>
      <c r="KBT15" s="7"/>
      <c r="KBU15" s="7"/>
      <c r="KBV15" s="7"/>
      <c r="KBW15" s="7"/>
      <c r="KBX15" s="7"/>
      <c r="KBY15" s="7"/>
      <c r="KBZ15" s="7"/>
      <c r="KCA15" s="7"/>
      <c r="KCB15" s="7"/>
      <c r="KCC15" s="7"/>
      <c r="KCD15" s="7"/>
      <c r="KCE15" s="7"/>
      <c r="KCF15" s="7"/>
      <c r="KCG15" s="7"/>
      <c r="KCH15" s="7"/>
      <c r="KCI15" s="7"/>
      <c r="KCJ15" s="7"/>
      <c r="KCK15" s="7"/>
      <c r="KCL15" s="7"/>
      <c r="KCM15" s="7"/>
      <c r="KCN15" s="7"/>
      <c r="KCO15" s="7"/>
      <c r="KCP15" s="7"/>
      <c r="KCQ15" s="7"/>
      <c r="KCR15" s="7"/>
      <c r="KCS15" s="7"/>
      <c r="KCT15" s="7"/>
      <c r="KCU15" s="7"/>
      <c r="KCV15" s="7"/>
      <c r="KCW15" s="7"/>
      <c r="KCX15" s="7"/>
      <c r="KCY15" s="7"/>
      <c r="KCZ15" s="7"/>
      <c r="KDA15" s="7"/>
      <c r="KDB15" s="7"/>
      <c r="KDC15" s="7"/>
      <c r="KDD15" s="7"/>
      <c r="KDE15" s="7"/>
      <c r="KDF15" s="7"/>
      <c r="KDG15" s="7"/>
      <c r="KDH15" s="7"/>
      <c r="KDI15" s="7"/>
      <c r="KDJ15" s="7"/>
      <c r="KDK15" s="7"/>
      <c r="KDL15" s="7"/>
      <c r="KDM15" s="7"/>
      <c r="KDN15" s="7"/>
      <c r="KDO15" s="7"/>
      <c r="KDP15" s="7"/>
      <c r="KDQ15" s="7"/>
      <c r="KDR15" s="7"/>
      <c r="KDS15" s="7"/>
      <c r="KDT15" s="7"/>
      <c r="KDU15" s="7"/>
      <c r="KDV15" s="7"/>
      <c r="KDW15" s="7"/>
      <c r="KDX15" s="7"/>
      <c r="KDY15" s="7"/>
      <c r="KDZ15" s="7"/>
      <c r="KEA15" s="7"/>
      <c r="KEB15" s="7"/>
      <c r="KEC15" s="7"/>
      <c r="KED15" s="7"/>
      <c r="KEE15" s="7"/>
      <c r="KEF15" s="7"/>
      <c r="KEG15" s="7"/>
      <c r="KEH15" s="7"/>
      <c r="KEI15" s="7"/>
      <c r="KEJ15" s="7"/>
      <c r="KEK15" s="7"/>
      <c r="KEL15" s="7"/>
      <c r="KEM15" s="7"/>
      <c r="KEN15" s="7"/>
      <c r="KEO15" s="7"/>
      <c r="KEP15" s="7"/>
      <c r="KEQ15" s="7"/>
      <c r="KER15" s="7"/>
      <c r="KES15" s="7"/>
      <c r="KET15" s="7"/>
      <c r="KEU15" s="7"/>
      <c r="KEV15" s="7"/>
      <c r="KEW15" s="7"/>
      <c r="KEX15" s="7"/>
      <c r="KEY15" s="7"/>
      <c r="KEZ15" s="7"/>
      <c r="KFA15" s="7"/>
      <c r="KFB15" s="7"/>
      <c r="KFC15" s="7"/>
      <c r="KFD15" s="7"/>
      <c r="KFE15" s="7"/>
      <c r="KFF15" s="7"/>
      <c r="KFG15" s="7"/>
      <c r="KFH15" s="7"/>
      <c r="KFI15" s="7"/>
      <c r="KFJ15" s="7"/>
      <c r="KFK15" s="7"/>
      <c r="KFL15" s="7"/>
      <c r="KFM15" s="7"/>
      <c r="KFN15" s="7"/>
      <c r="KFO15" s="7"/>
      <c r="KFP15" s="7"/>
      <c r="KFQ15" s="7"/>
      <c r="KFR15" s="7"/>
      <c r="KFS15" s="7"/>
      <c r="KFT15" s="7"/>
      <c r="KFU15" s="7"/>
      <c r="KFV15" s="7"/>
      <c r="KFW15" s="7"/>
      <c r="KFX15" s="7"/>
      <c r="KFY15" s="7"/>
      <c r="KFZ15" s="7"/>
      <c r="KGA15" s="7"/>
      <c r="KGB15" s="7"/>
      <c r="KGC15" s="7"/>
      <c r="KGD15" s="7"/>
      <c r="KGE15" s="7"/>
      <c r="KGF15" s="7"/>
      <c r="KGG15" s="7"/>
      <c r="KGH15" s="7"/>
      <c r="KGI15" s="7"/>
      <c r="KGJ15" s="7"/>
      <c r="KGK15" s="7"/>
      <c r="KGL15" s="7"/>
      <c r="KGM15" s="7"/>
      <c r="KGN15" s="7"/>
      <c r="KGO15" s="7"/>
      <c r="KGP15" s="7"/>
      <c r="KGQ15" s="7"/>
      <c r="KGR15" s="7"/>
      <c r="KGS15" s="7"/>
      <c r="KGT15" s="7"/>
      <c r="KGU15" s="7"/>
      <c r="KGV15" s="7"/>
      <c r="KGW15" s="7"/>
      <c r="KGX15" s="7"/>
      <c r="KGY15" s="7"/>
      <c r="KGZ15" s="7"/>
      <c r="KHA15" s="7"/>
      <c r="KHB15" s="7"/>
      <c r="KHC15" s="7"/>
      <c r="KHD15" s="7"/>
      <c r="KHE15" s="7"/>
      <c r="KHF15" s="7"/>
      <c r="KHG15" s="7"/>
      <c r="KHH15" s="7"/>
      <c r="KHI15" s="7"/>
      <c r="KHJ15" s="7"/>
      <c r="KHK15" s="7"/>
      <c r="KHL15" s="7"/>
      <c r="KHM15" s="7"/>
      <c r="KHN15" s="7"/>
      <c r="KHO15" s="7"/>
      <c r="KHP15" s="7"/>
      <c r="KHQ15" s="7"/>
      <c r="KHR15" s="7"/>
      <c r="KHS15" s="7"/>
      <c r="KHT15" s="7"/>
      <c r="KHU15" s="7"/>
      <c r="KHV15" s="7"/>
      <c r="KHW15" s="7"/>
      <c r="KHX15" s="7"/>
      <c r="KHY15" s="7"/>
      <c r="KHZ15" s="7"/>
      <c r="KIA15" s="7"/>
      <c r="KIB15" s="7"/>
      <c r="KIC15" s="7"/>
      <c r="KID15" s="7"/>
      <c r="KIE15" s="7"/>
      <c r="KIF15" s="7"/>
      <c r="KIG15" s="7"/>
      <c r="KIH15" s="7"/>
      <c r="KII15" s="7"/>
      <c r="KIJ15" s="7"/>
      <c r="KIK15" s="7"/>
      <c r="KIL15" s="7"/>
      <c r="KIM15" s="7"/>
      <c r="KIN15" s="7"/>
      <c r="KIO15" s="7"/>
      <c r="KIP15" s="7"/>
      <c r="KIQ15" s="7"/>
      <c r="KIR15" s="7"/>
      <c r="KIS15" s="7"/>
      <c r="KIT15" s="7"/>
      <c r="KIU15" s="7"/>
      <c r="KIV15" s="7"/>
      <c r="KIW15" s="7"/>
      <c r="KIX15" s="7"/>
      <c r="KIY15" s="7"/>
      <c r="KIZ15" s="7"/>
      <c r="KJA15" s="7"/>
      <c r="KJB15" s="7"/>
      <c r="KJC15" s="7"/>
      <c r="KJD15" s="7"/>
      <c r="KJE15" s="7"/>
      <c r="KJF15" s="7"/>
      <c r="KJG15" s="7"/>
      <c r="KJH15" s="7"/>
      <c r="KJI15" s="7"/>
      <c r="KJJ15" s="7"/>
      <c r="KJK15" s="7"/>
      <c r="KJL15" s="7"/>
      <c r="KJM15" s="7"/>
      <c r="KJN15" s="7"/>
      <c r="KJO15" s="7"/>
      <c r="KJP15" s="7"/>
      <c r="KJQ15" s="7"/>
      <c r="KJR15" s="7"/>
      <c r="KJS15" s="7"/>
      <c r="KJT15" s="7"/>
      <c r="KJU15" s="7"/>
      <c r="KJV15" s="7"/>
      <c r="KJW15" s="7"/>
      <c r="KJX15" s="7"/>
      <c r="KJY15" s="7"/>
      <c r="KJZ15" s="7"/>
      <c r="KKA15" s="7"/>
      <c r="KKB15" s="7"/>
      <c r="KKC15" s="7"/>
      <c r="KKD15" s="7"/>
      <c r="KKE15" s="7"/>
      <c r="KKF15" s="7"/>
      <c r="KKG15" s="7"/>
      <c r="KKH15" s="7"/>
      <c r="KKI15" s="7"/>
      <c r="KKJ15" s="7"/>
      <c r="KKK15" s="7"/>
      <c r="KKL15" s="7"/>
      <c r="KKM15" s="7"/>
      <c r="KKN15" s="7"/>
      <c r="KKO15" s="7"/>
      <c r="KKP15" s="7"/>
      <c r="KKQ15" s="7"/>
      <c r="KKR15" s="7"/>
      <c r="KKS15" s="7"/>
      <c r="KKT15" s="7"/>
      <c r="KKU15" s="7"/>
      <c r="KKV15" s="7"/>
      <c r="KKW15" s="7"/>
      <c r="KKX15" s="7"/>
      <c r="KKY15" s="7"/>
      <c r="KKZ15" s="7"/>
      <c r="KLA15" s="7"/>
      <c r="KLB15" s="7"/>
      <c r="KLC15" s="7"/>
      <c r="KLD15" s="7"/>
      <c r="KLE15" s="7"/>
      <c r="KLF15" s="7"/>
      <c r="KLG15" s="7"/>
      <c r="KLH15" s="7"/>
      <c r="KLI15" s="7"/>
      <c r="KLJ15" s="7"/>
      <c r="KLK15" s="7"/>
      <c r="KLL15" s="7"/>
      <c r="KLM15" s="7"/>
      <c r="KLN15" s="7"/>
      <c r="KLO15" s="7"/>
      <c r="KLP15" s="7"/>
      <c r="KLQ15" s="7"/>
      <c r="KLR15" s="7"/>
      <c r="KLS15" s="7"/>
      <c r="KLT15" s="7"/>
      <c r="KLU15" s="7"/>
      <c r="KLV15" s="7"/>
      <c r="KLW15" s="7"/>
      <c r="KLX15" s="7"/>
      <c r="KLY15" s="7"/>
      <c r="KLZ15" s="7"/>
      <c r="KMA15" s="7"/>
      <c r="KMB15" s="7"/>
      <c r="KMC15" s="7"/>
      <c r="KMD15" s="7"/>
      <c r="KME15" s="7"/>
      <c r="KMF15" s="7"/>
      <c r="KMG15" s="7"/>
      <c r="KMH15" s="7"/>
      <c r="KMI15" s="7"/>
      <c r="KMJ15" s="7"/>
      <c r="KMK15" s="7"/>
      <c r="KML15" s="7"/>
      <c r="KMM15" s="7"/>
      <c r="KMN15" s="7"/>
      <c r="KMO15" s="7"/>
      <c r="KMP15" s="7"/>
      <c r="KMQ15" s="7"/>
      <c r="KMR15" s="7"/>
      <c r="KMS15" s="7"/>
      <c r="KMT15" s="7"/>
      <c r="KMU15" s="7"/>
      <c r="KMV15" s="7"/>
      <c r="KMW15" s="7"/>
      <c r="KMX15" s="7"/>
      <c r="KMY15" s="7"/>
      <c r="KMZ15" s="7"/>
      <c r="KNA15" s="7"/>
      <c r="KNB15" s="7"/>
      <c r="KNC15" s="7"/>
      <c r="KND15" s="7"/>
      <c r="KNE15" s="7"/>
      <c r="KNF15" s="7"/>
      <c r="KNG15" s="7"/>
      <c r="KNH15" s="7"/>
      <c r="KNI15" s="7"/>
      <c r="KNJ15" s="7"/>
      <c r="KNK15" s="7"/>
      <c r="KNL15" s="7"/>
      <c r="KNM15" s="7"/>
      <c r="KNN15" s="7"/>
      <c r="KNO15" s="7"/>
      <c r="KNP15" s="7"/>
      <c r="KNQ15" s="7"/>
      <c r="KNR15" s="7"/>
      <c r="KNS15" s="7"/>
      <c r="KNT15" s="7"/>
      <c r="KNU15" s="7"/>
      <c r="KNV15" s="7"/>
      <c r="KNW15" s="7"/>
      <c r="KNX15" s="7"/>
      <c r="KNY15" s="7"/>
      <c r="KNZ15" s="7"/>
      <c r="KOA15" s="7"/>
      <c r="KOB15" s="7"/>
      <c r="KOC15" s="7"/>
      <c r="KOD15" s="7"/>
      <c r="KOE15" s="7"/>
      <c r="KOF15" s="7"/>
      <c r="KOG15" s="7"/>
      <c r="KOH15" s="7"/>
      <c r="KOI15" s="7"/>
      <c r="KOJ15" s="7"/>
      <c r="KOK15" s="7"/>
      <c r="KOL15" s="7"/>
      <c r="KOM15" s="7"/>
      <c r="KON15" s="7"/>
      <c r="KOO15" s="7"/>
      <c r="KOP15" s="7"/>
      <c r="KOQ15" s="7"/>
      <c r="KOR15" s="7"/>
      <c r="KOS15" s="7"/>
      <c r="KOT15" s="7"/>
      <c r="KOU15" s="7"/>
      <c r="KOV15" s="7"/>
      <c r="KOW15" s="7"/>
      <c r="KOX15" s="7"/>
      <c r="KOY15" s="7"/>
      <c r="KOZ15" s="7"/>
      <c r="KPA15" s="7"/>
      <c r="KPB15" s="7"/>
      <c r="KPC15" s="7"/>
      <c r="KPD15" s="7"/>
      <c r="KPE15" s="7"/>
      <c r="KPF15" s="7"/>
      <c r="KPG15" s="7"/>
      <c r="KPH15" s="7"/>
      <c r="KPI15" s="7"/>
      <c r="KPJ15" s="7"/>
      <c r="KPK15" s="7"/>
      <c r="KPL15" s="7"/>
      <c r="KPM15" s="7"/>
      <c r="KPN15" s="7"/>
      <c r="KPO15" s="7"/>
      <c r="KPP15" s="7"/>
      <c r="KPQ15" s="7"/>
      <c r="KPR15" s="7"/>
      <c r="KPS15" s="7"/>
      <c r="KPT15" s="7"/>
      <c r="KPU15" s="7"/>
      <c r="KPV15" s="7"/>
      <c r="KPW15" s="7"/>
      <c r="KPX15" s="7"/>
      <c r="KPY15" s="7"/>
      <c r="KPZ15" s="7"/>
      <c r="KQA15" s="7"/>
      <c r="KQB15" s="7"/>
      <c r="KQC15" s="7"/>
      <c r="KQD15" s="7"/>
      <c r="KQE15" s="7"/>
      <c r="KQF15" s="7"/>
      <c r="KQG15" s="7"/>
      <c r="KQH15" s="7"/>
      <c r="KQI15" s="7"/>
      <c r="KQJ15" s="7"/>
      <c r="KQK15" s="7"/>
      <c r="KQL15" s="7"/>
      <c r="KQM15" s="7"/>
      <c r="KQN15" s="7"/>
      <c r="KQO15" s="7"/>
      <c r="KQP15" s="7"/>
      <c r="KQQ15" s="7"/>
      <c r="KQR15" s="7"/>
      <c r="KQS15" s="7"/>
      <c r="KQT15" s="7"/>
      <c r="KQU15" s="7"/>
      <c r="KQV15" s="7"/>
      <c r="KQW15" s="7"/>
      <c r="KQX15" s="7"/>
      <c r="KQY15" s="7"/>
      <c r="KQZ15" s="7"/>
      <c r="KRA15" s="7"/>
      <c r="KRB15" s="7"/>
      <c r="KRC15" s="7"/>
      <c r="KRD15" s="7"/>
      <c r="KRE15" s="7"/>
      <c r="KRF15" s="7"/>
      <c r="KRG15" s="7"/>
      <c r="KRH15" s="7"/>
      <c r="KRI15" s="7"/>
      <c r="KRJ15" s="7"/>
      <c r="KRK15" s="7"/>
      <c r="KRL15" s="7"/>
      <c r="KRM15" s="7"/>
      <c r="KRN15" s="7"/>
      <c r="KRO15" s="7"/>
      <c r="KRP15" s="7"/>
      <c r="KRQ15" s="7"/>
      <c r="KRR15" s="7"/>
      <c r="KRS15" s="7"/>
      <c r="KRT15" s="7"/>
      <c r="KRU15" s="7"/>
      <c r="KRV15" s="7"/>
      <c r="KRW15" s="7"/>
      <c r="KRX15" s="7"/>
      <c r="KRY15" s="7"/>
      <c r="KRZ15" s="7"/>
      <c r="KSA15" s="7"/>
      <c r="KSB15" s="7"/>
      <c r="KSC15" s="7"/>
      <c r="KSD15" s="7"/>
      <c r="KSE15" s="7"/>
      <c r="KSF15" s="7"/>
      <c r="KSG15" s="7"/>
      <c r="KSH15" s="7"/>
      <c r="KSI15" s="7"/>
      <c r="KSJ15" s="7"/>
      <c r="KSK15" s="7"/>
      <c r="KSL15" s="7"/>
      <c r="KSM15" s="7"/>
      <c r="KSN15" s="7"/>
      <c r="KSO15" s="7"/>
      <c r="KSP15" s="7"/>
      <c r="KSQ15" s="7"/>
      <c r="KSR15" s="7"/>
      <c r="KSS15" s="7"/>
      <c r="KST15" s="7"/>
      <c r="KSU15" s="7"/>
      <c r="KSV15" s="7"/>
      <c r="KSW15" s="7"/>
      <c r="KSX15" s="7"/>
      <c r="KSY15" s="7"/>
      <c r="KSZ15" s="7"/>
      <c r="KTA15" s="7"/>
      <c r="KTB15" s="7"/>
      <c r="KTC15" s="7"/>
      <c r="KTD15" s="7"/>
      <c r="KTE15" s="7"/>
      <c r="KTF15" s="7"/>
      <c r="KTG15" s="7"/>
      <c r="KTH15" s="7"/>
      <c r="KTI15" s="7"/>
      <c r="KTJ15" s="7"/>
      <c r="KTK15" s="7"/>
      <c r="KTL15" s="7"/>
      <c r="KTM15" s="7"/>
      <c r="KTN15" s="7"/>
      <c r="KTO15" s="7"/>
      <c r="KTP15" s="7"/>
      <c r="KTQ15" s="7"/>
      <c r="KTR15" s="7"/>
      <c r="KTS15" s="7"/>
      <c r="KTT15" s="7"/>
      <c r="KTU15" s="7"/>
      <c r="KTV15" s="7"/>
      <c r="KTW15" s="7"/>
      <c r="KTX15" s="7"/>
      <c r="KTY15" s="7"/>
      <c r="KTZ15" s="7"/>
      <c r="KUA15" s="7"/>
      <c r="KUB15" s="7"/>
      <c r="KUC15" s="7"/>
      <c r="KUD15" s="7"/>
      <c r="KUE15" s="7"/>
      <c r="KUF15" s="7"/>
      <c r="KUG15" s="7"/>
      <c r="KUH15" s="7"/>
      <c r="KUI15" s="7"/>
      <c r="KUJ15" s="7"/>
      <c r="KUK15" s="7"/>
      <c r="KUL15" s="7"/>
      <c r="KUM15" s="7"/>
      <c r="KUN15" s="7"/>
      <c r="KUO15" s="7"/>
      <c r="KUP15" s="7"/>
      <c r="KUQ15" s="7"/>
      <c r="KUR15" s="7"/>
      <c r="KUS15" s="7"/>
      <c r="KUT15" s="7"/>
      <c r="KUU15" s="7"/>
      <c r="KUV15" s="7"/>
      <c r="KUW15" s="7"/>
      <c r="KUX15" s="7"/>
      <c r="KUY15" s="7"/>
      <c r="KUZ15" s="7"/>
      <c r="KVA15" s="7"/>
      <c r="KVB15" s="7"/>
      <c r="KVC15" s="7"/>
      <c r="KVD15" s="7"/>
      <c r="KVE15" s="7"/>
      <c r="KVF15" s="7"/>
      <c r="KVG15" s="7"/>
      <c r="KVH15" s="7"/>
      <c r="KVI15" s="7"/>
      <c r="KVJ15" s="7"/>
      <c r="KVK15" s="7"/>
      <c r="KVL15" s="7"/>
      <c r="KVM15" s="7"/>
      <c r="KVN15" s="7"/>
      <c r="KVO15" s="7"/>
      <c r="KVP15" s="7"/>
      <c r="KVQ15" s="7"/>
      <c r="KVR15" s="7"/>
      <c r="KVS15" s="7"/>
      <c r="KVT15" s="7"/>
      <c r="KVU15" s="7"/>
      <c r="KVV15" s="7"/>
      <c r="KVW15" s="7"/>
      <c r="KVX15" s="7"/>
      <c r="KVY15" s="7"/>
      <c r="KVZ15" s="7"/>
      <c r="KWA15" s="7"/>
      <c r="KWB15" s="7"/>
      <c r="KWC15" s="7"/>
      <c r="KWD15" s="7"/>
      <c r="KWE15" s="7"/>
      <c r="KWF15" s="7"/>
      <c r="KWG15" s="7"/>
      <c r="KWH15" s="7"/>
      <c r="KWI15" s="7"/>
      <c r="KWJ15" s="7"/>
      <c r="KWK15" s="7"/>
      <c r="KWL15" s="7"/>
      <c r="KWM15" s="7"/>
      <c r="KWN15" s="7"/>
      <c r="KWO15" s="7"/>
      <c r="KWP15" s="7"/>
      <c r="KWQ15" s="7"/>
      <c r="KWR15" s="7"/>
      <c r="KWS15" s="7"/>
      <c r="KWT15" s="7"/>
      <c r="KWU15" s="7"/>
      <c r="KWV15" s="7"/>
      <c r="KWW15" s="7"/>
      <c r="KWX15" s="7"/>
      <c r="KWY15" s="7"/>
      <c r="KWZ15" s="7"/>
      <c r="KXA15" s="7"/>
      <c r="KXB15" s="7"/>
      <c r="KXC15" s="7"/>
      <c r="KXD15" s="7"/>
      <c r="KXE15" s="7"/>
      <c r="KXF15" s="7"/>
      <c r="KXG15" s="7"/>
      <c r="KXH15" s="7"/>
      <c r="KXI15" s="7"/>
      <c r="KXJ15" s="7"/>
      <c r="KXK15" s="7"/>
      <c r="KXL15" s="7"/>
      <c r="KXM15" s="7"/>
      <c r="KXN15" s="7"/>
      <c r="KXO15" s="7"/>
      <c r="KXP15" s="7"/>
      <c r="KXQ15" s="7"/>
      <c r="KXR15" s="7"/>
      <c r="KXS15" s="7"/>
      <c r="KXT15" s="7"/>
      <c r="KXU15" s="7"/>
      <c r="KXV15" s="7"/>
      <c r="KXW15" s="7"/>
      <c r="KXX15" s="7"/>
      <c r="KXY15" s="7"/>
      <c r="KXZ15" s="7"/>
      <c r="KYA15" s="7"/>
      <c r="KYB15" s="7"/>
      <c r="KYC15" s="7"/>
      <c r="KYD15" s="7"/>
      <c r="KYE15" s="7"/>
      <c r="KYF15" s="7"/>
      <c r="KYG15" s="7"/>
      <c r="KYH15" s="7"/>
      <c r="KYI15" s="7"/>
      <c r="KYJ15" s="7"/>
      <c r="KYK15" s="7"/>
      <c r="KYL15" s="7"/>
      <c r="KYM15" s="7"/>
      <c r="KYN15" s="7"/>
      <c r="KYO15" s="7"/>
      <c r="KYP15" s="7"/>
      <c r="KYQ15" s="7"/>
      <c r="KYR15" s="7"/>
      <c r="KYS15" s="7"/>
      <c r="KYT15" s="7"/>
      <c r="KYU15" s="7"/>
      <c r="KYV15" s="7"/>
      <c r="KYW15" s="7"/>
      <c r="KYX15" s="7"/>
      <c r="KYY15" s="7"/>
      <c r="KYZ15" s="7"/>
      <c r="KZA15" s="7"/>
      <c r="KZB15" s="7"/>
      <c r="KZC15" s="7"/>
      <c r="KZD15" s="7"/>
      <c r="KZE15" s="7"/>
      <c r="KZF15" s="7"/>
      <c r="KZG15" s="7"/>
      <c r="KZH15" s="7"/>
      <c r="KZI15" s="7"/>
      <c r="KZJ15" s="7"/>
      <c r="KZK15" s="7"/>
      <c r="KZL15" s="7"/>
      <c r="KZM15" s="7"/>
      <c r="KZN15" s="7"/>
      <c r="KZO15" s="7"/>
      <c r="KZP15" s="7"/>
      <c r="KZQ15" s="7"/>
      <c r="KZR15" s="7"/>
      <c r="KZS15" s="7"/>
      <c r="KZT15" s="7"/>
      <c r="KZU15" s="7"/>
      <c r="KZV15" s="7"/>
      <c r="KZW15" s="7"/>
      <c r="KZX15" s="7"/>
      <c r="KZY15" s="7"/>
      <c r="KZZ15" s="7"/>
      <c r="LAA15" s="7"/>
      <c r="LAB15" s="7"/>
      <c r="LAC15" s="7"/>
      <c r="LAD15" s="7"/>
      <c r="LAE15" s="7"/>
      <c r="LAF15" s="7"/>
      <c r="LAG15" s="7"/>
      <c r="LAH15" s="7"/>
      <c r="LAI15" s="7"/>
      <c r="LAJ15" s="7"/>
      <c r="LAK15" s="7"/>
      <c r="LAL15" s="7"/>
      <c r="LAM15" s="7"/>
      <c r="LAN15" s="7"/>
      <c r="LAO15" s="7"/>
      <c r="LAP15" s="7"/>
      <c r="LAQ15" s="7"/>
      <c r="LAR15" s="7"/>
      <c r="LAS15" s="7"/>
      <c r="LAT15" s="7"/>
      <c r="LAU15" s="7"/>
      <c r="LAV15" s="7"/>
      <c r="LAW15" s="7"/>
      <c r="LAX15" s="7"/>
      <c r="LAY15" s="7"/>
      <c r="LAZ15" s="7"/>
      <c r="LBA15" s="7"/>
      <c r="LBB15" s="7"/>
      <c r="LBC15" s="7"/>
      <c r="LBD15" s="7"/>
      <c r="LBE15" s="7"/>
      <c r="LBF15" s="7"/>
      <c r="LBG15" s="7"/>
      <c r="LBH15" s="7"/>
      <c r="LBI15" s="7"/>
      <c r="LBJ15" s="7"/>
      <c r="LBK15" s="7"/>
      <c r="LBL15" s="7"/>
      <c r="LBM15" s="7"/>
      <c r="LBN15" s="7"/>
      <c r="LBO15" s="7"/>
      <c r="LBP15" s="7"/>
      <c r="LBQ15" s="7"/>
      <c r="LBR15" s="7"/>
      <c r="LBS15" s="7"/>
      <c r="LBT15" s="7"/>
      <c r="LBU15" s="7"/>
      <c r="LBV15" s="7"/>
      <c r="LBW15" s="7"/>
      <c r="LBX15" s="7"/>
      <c r="LBY15" s="7"/>
      <c r="LBZ15" s="7"/>
      <c r="LCA15" s="7"/>
      <c r="LCB15" s="7"/>
      <c r="LCC15" s="7"/>
      <c r="LCD15" s="7"/>
      <c r="LCE15" s="7"/>
      <c r="LCF15" s="7"/>
      <c r="LCG15" s="7"/>
      <c r="LCH15" s="7"/>
      <c r="LCI15" s="7"/>
      <c r="LCJ15" s="7"/>
      <c r="LCK15" s="7"/>
      <c r="LCL15" s="7"/>
      <c r="LCM15" s="7"/>
      <c r="LCN15" s="7"/>
      <c r="LCO15" s="7"/>
      <c r="LCP15" s="7"/>
      <c r="LCQ15" s="7"/>
      <c r="LCR15" s="7"/>
      <c r="LCS15" s="7"/>
      <c r="LCT15" s="7"/>
      <c r="LCU15" s="7"/>
      <c r="LCV15" s="7"/>
      <c r="LCW15" s="7"/>
      <c r="LCX15" s="7"/>
      <c r="LCY15" s="7"/>
      <c r="LCZ15" s="7"/>
      <c r="LDA15" s="7"/>
      <c r="LDB15" s="7"/>
      <c r="LDC15" s="7"/>
      <c r="LDD15" s="7"/>
      <c r="LDE15" s="7"/>
      <c r="LDF15" s="7"/>
      <c r="LDG15" s="7"/>
      <c r="LDH15" s="7"/>
      <c r="LDI15" s="7"/>
      <c r="LDJ15" s="7"/>
      <c r="LDK15" s="7"/>
      <c r="LDL15" s="7"/>
      <c r="LDM15" s="7"/>
      <c r="LDN15" s="7"/>
      <c r="LDO15" s="7"/>
      <c r="LDP15" s="7"/>
      <c r="LDQ15" s="7"/>
      <c r="LDR15" s="7"/>
      <c r="LDS15" s="7"/>
      <c r="LDT15" s="7"/>
      <c r="LDU15" s="7"/>
      <c r="LDV15" s="7"/>
      <c r="LDW15" s="7"/>
      <c r="LDX15" s="7"/>
      <c r="LDY15" s="7"/>
      <c r="LDZ15" s="7"/>
      <c r="LEA15" s="7"/>
      <c r="LEB15" s="7"/>
      <c r="LEC15" s="7"/>
      <c r="LED15" s="7"/>
      <c r="LEE15" s="7"/>
      <c r="LEF15" s="7"/>
      <c r="LEG15" s="7"/>
      <c r="LEH15" s="7"/>
      <c r="LEI15" s="7"/>
      <c r="LEJ15" s="7"/>
      <c r="LEK15" s="7"/>
      <c r="LEL15" s="7"/>
      <c r="LEM15" s="7"/>
      <c r="LEN15" s="7"/>
      <c r="LEO15" s="7"/>
      <c r="LEP15" s="7"/>
      <c r="LEQ15" s="7"/>
      <c r="LER15" s="7"/>
      <c r="LES15" s="7"/>
      <c r="LET15" s="7"/>
      <c r="LEU15" s="7"/>
      <c r="LEV15" s="7"/>
      <c r="LEW15" s="7"/>
      <c r="LEX15" s="7"/>
      <c r="LEY15" s="7"/>
      <c r="LEZ15" s="7"/>
      <c r="LFA15" s="7"/>
      <c r="LFB15" s="7"/>
      <c r="LFC15" s="7"/>
      <c r="LFD15" s="7"/>
      <c r="LFE15" s="7"/>
      <c r="LFF15" s="7"/>
      <c r="LFG15" s="7"/>
      <c r="LFH15" s="7"/>
      <c r="LFI15" s="7"/>
      <c r="LFJ15" s="7"/>
      <c r="LFK15" s="7"/>
      <c r="LFL15" s="7"/>
      <c r="LFM15" s="7"/>
      <c r="LFN15" s="7"/>
      <c r="LFO15" s="7"/>
      <c r="LFP15" s="7"/>
      <c r="LFQ15" s="7"/>
      <c r="LFR15" s="7"/>
      <c r="LFS15" s="7"/>
      <c r="LFT15" s="7"/>
      <c r="LFU15" s="7"/>
      <c r="LFV15" s="7"/>
      <c r="LFW15" s="7"/>
      <c r="LFX15" s="7"/>
      <c r="LFY15" s="7"/>
      <c r="LFZ15" s="7"/>
      <c r="LGA15" s="7"/>
      <c r="LGB15" s="7"/>
      <c r="LGC15" s="7"/>
      <c r="LGD15" s="7"/>
      <c r="LGE15" s="7"/>
      <c r="LGF15" s="7"/>
      <c r="LGG15" s="7"/>
      <c r="LGH15" s="7"/>
      <c r="LGI15" s="7"/>
      <c r="LGJ15" s="7"/>
      <c r="LGK15" s="7"/>
      <c r="LGL15" s="7"/>
      <c r="LGM15" s="7"/>
      <c r="LGN15" s="7"/>
      <c r="LGO15" s="7"/>
      <c r="LGP15" s="7"/>
      <c r="LGQ15" s="7"/>
      <c r="LGR15" s="7"/>
      <c r="LGS15" s="7"/>
      <c r="LGT15" s="7"/>
      <c r="LGU15" s="7"/>
      <c r="LGV15" s="7"/>
      <c r="LGW15" s="7"/>
      <c r="LGX15" s="7"/>
      <c r="LGY15" s="7"/>
      <c r="LGZ15" s="7"/>
      <c r="LHA15" s="7"/>
      <c r="LHB15" s="7"/>
      <c r="LHC15" s="7"/>
      <c r="LHD15" s="7"/>
      <c r="LHE15" s="7"/>
      <c r="LHF15" s="7"/>
      <c r="LHG15" s="7"/>
      <c r="LHH15" s="7"/>
      <c r="LHI15" s="7"/>
      <c r="LHJ15" s="7"/>
      <c r="LHK15" s="7"/>
      <c r="LHL15" s="7"/>
      <c r="LHM15" s="7"/>
      <c r="LHN15" s="7"/>
      <c r="LHO15" s="7"/>
      <c r="LHP15" s="7"/>
      <c r="LHQ15" s="7"/>
      <c r="LHR15" s="7"/>
      <c r="LHS15" s="7"/>
      <c r="LHT15" s="7"/>
      <c r="LHU15" s="7"/>
      <c r="LHV15" s="7"/>
      <c r="LHW15" s="7"/>
      <c r="LHX15" s="7"/>
      <c r="LHY15" s="7"/>
      <c r="LHZ15" s="7"/>
      <c r="LIA15" s="7"/>
      <c r="LIB15" s="7"/>
      <c r="LIC15" s="7"/>
      <c r="LID15" s="7"/>
      <c r="LIE15" s="7"/>
      <c r="LIF15" s="7"/>
      <c r="LIG15" s="7"/>
      <c r="LIH15" s="7"/>
      <c r="LII15" s="7"/>
      <c r="LIJ15" s="7"/>
      <c r="LIK15" s="7"/>
      <c r="LIL15" s="7"/>
      <c r="LIM15" s="7"/>
      <c r="LIN15" s="7"/>
      <c r="LIO15" s="7"/>
      <c r="LIP15" s="7"/>
      <c r="LIQ15" s="7"/>
      <c r="LIR15" s="7"/>
      <c r="LIS15" s="7"/>
      <c r="LIT15" s="7"/>
      <c r="LIU15" s="7"/>
      <c r="LIV15" s="7"/>
      <c r="LIW15" s="7"/>
      <c r="LIX15" s="7"/>
      <c r="LIY15" s="7"/>
      <c r="LIZ15" s="7"/>
      <c r="LJA15" s="7"/>
      <c r="LJB15" s="7"/>
      <c r="LJC15" s="7"/>
      <c r="LJD15" s="7"/>
      <c r="LJE15" s="7"/>
      <c r="LJF15" s="7"/>
      <c r="LJG15" s="7"/>
      <c r="LJH15" s="7"/>
      <c r="LJI15" s="7"/>
      <c r="LJJ15" s="7"/>
      <c r="LJK15" s="7"/>
      <c r="LJL15" s="7"/>
      <c r="LJM15" s="7"/>
      <c r="LJN15" s="7"/>
      <c r="LJO15" s="7"/>
      <c r="LJP15" s="7"/>
      <c r="LJQ15" s="7"/>
      <c r="LJR15" s="7"/>
      <c r="LJS15" s="7"/>
      <c r="LJT15" s="7"/>
      <c r="LJU15" s="7"/>
      <c r="LJV15" s="7"/>
      <c r="LJW15" s="7"/>
      <c r="LJX15" s="7"/>
      <c r="LJY15" s="7"/>
      <c r="LJZ15" s="7"/>
      <c r="LKA15" s="7"/>
      <c r="LKB15" s="7"/>
      <c r="LKC15" s="7"/>
      <c r="LKD15" s="7"/>
      <c r="LKE15" s="7"/>
      <c r="LKF15" s="7"/>
      <c r="LKG15" s="7"/>
      <c r="LKH15" s="7"/>
      <c r="LKI15" s="7"/>
      <c r="LKJ15" s="7"/>
      <c r="LKK15" s="7"/>
      <c r="LKL15" s="7"/>
      <c r="LKM15" s="7"/>
      <c r="LKN15" s="7"/>
      <c r="LKO15" s="7"/>
      <c r="LKP15" s="7"/>
      <c r="LKQ15" s="7"/>
      <c r="LKR15" s="7"/>
      <c r="LKS15" s="7"/>
      <c r="LKT15" s="7"/>
      <c r="LKU15" s="7"/>
      <c r="LKV15" s="7"/>
      <c r="LKW15" s="7"/>
      <c r="LKX15" s="7"/>
      <c r="LKY15" s="7"/>
      <c r="LKZ15" s="7"/>
      <c r="LLA15" s="7"/>
      <c r="LLB15" s="7"/>
      <c r="LLC15" s="7"/>
      <c r="LLD15" s="7"/>
      <c r="LLE15" s="7"/>
      <c r="LLF15" s="7"/>
      <c r="LLG15" s="7"/>
      <c r="LLH15" s="7"/>
      <c r="LLI15" s="7"/>
      <c r="LLJ15" s="7"/>
      <c r="LLK15" s="7"/>
      <c r="LLL15" s="7"/>
      <c r="LLM15" s="7"/>
      <c r="LLN15" s="7"/>
      <c r="LLO15" s="7"/>
      <c r="LLP15" s="7"/>
      <c r="LLQ15" s="7"/>
      <c r="LLR15" s="7"/>
      <c r="LLS15" s="7"/>
      <c r="LLT15" s="7"/>
      <c r="LLU15" s="7"/>
      <c r="LLV15" s="7"/>
      <c r="LLW15" s="7"/>
      <c r="LLX15" s="7"/>
      <c r="LLY15" s="7"/>
      <c r="LLZ15" s="7"/>
      <c r="LMA15" s="7"/>
      <c r="LMB15" s="7"/>
      <c r="LMC15" s="7"/>
      <c r="LMD15" s="7"/>
      <c r="LME15" s="7"/>
      <c r="LMF15" s="7"/>
      <c r="LMG15" s="7"/>
      <c r="LMH15" s="7"/>
      <c r="LMI15" s="7"/>
      <c r="LMJ15" s="7"/>
      <c r="LMK15" s="7"/>
      <c r="LML15" s="7"/>
      <c r="LMM15" s="7"/>
      <c r="LMN15" s="7"/>
      <c r="LMO15" s="7"/>
      <c r="LMP15" s="7"/>
      <c r="LMQ15" s="7"/>
      <c r="LMR15" s="7"/>
      <c r="LMS15" s="7"/>
      <c r="LMT15" s="7"/>
      <c r="LMU15" s="7"/>
      <c r="LMV15" s="7"/>
      <c r="LMW15" s="7"/>
      <c r="LMX15" s="7"/>
      <c r="LMY15" s="7"/>
      <c r="LMZ15" s="7"/>
      <c r="LNA15" s="7"/>
      <c r="LNB15" s="7"/>
      <c r="LNC15" s="7"/>
      <c r="LND15" s="7"/>
      <c r="LNE15" s="7"/>
      <c r="LNF15" s="7"/>
      <c r="LNG15" s="7"/>
      <c r="LNH15" s="7"/>
      <c r="LNI15" s="7"/>
      <c r="LNJ15" s="7"/>
      <c r="LNK15" s="7"/>
      <c r="LNL15" s="7"/>
      <c r="LNM15" s="7"/>
      <c r="LNN15" s="7"/>
      <c r="LNO15" s="7"/>
      <c r="LNP15" s="7"/>
      <c r="LNQ15" s="7"/>
      <c r="LNR15" s="7"/>
      <c r="LNS15" s="7"/>
      <c r="LNT15" s="7"/>
      <c r="LNU15" s="7"/>
      <c r="LNV15" s="7"/>
      <c r="LNW15" s="7"/>
      <c r="LNX15" s="7"/>
      <c r="LNY15" s="7"/>
      <c r="LNZ15" s="7"/>
      <c r="LOA15" s="7"/>
      <c r="LOB15" s="7"/>
      <c r="LOC15" s="7"/>
      <c r="LOD15" s="7"/>
      <c r="LOE15" s="7"/>
      <c r="LOF15" s="7"/>
      <c r="LOG15" s="7"/>
      <c r="LOH15" s="7"/>
      <c r="LOI15" s="7"/>
      <c r="LOJ15" s="7"/>
      <c r="LOK15" s="7"/>
      <c r="LOL15" s="7"/>
      <c r="LOM15" s="7"/>
      <c r="LON15" s="7"/>
      <c r="LOO15" s="7"/>
      <c r="LOP15" s="7"/>
      <c r="LOQ15" s="7"/>
      <c r="LOR15" s="7"/>
      <c r="LOS15" s="7"/>
      <c r="LOT15" s="7"/>
      <c r="LOU15" s="7"/>
      <c r="LOV15" s="7"/>
      <c r="LOW15" s="7"/>
      <c r="LOX15" s="7"/>
      <c r="LOY15" s="7"/>
      <c r="LOZ15" s="7"/>
      <c r="LPA15" s="7"/>
      <c r="LPB15" s="7"/>
      <c r="LPC15" s="7"/>
      <c r="LPD15" s="7"/>
      <c r="LPE15" s="7"/>
      <c r="LPF15" s="7"/>
      <c r="LPG15" s="7"/>
      <c r="LPH15" s="7"/>
      <c r="LPI15" s="7"/>
      <c r="LPJ15" s="7"/>
      <c r="LPK15" s="7"/>
      <c r="LPL15" s="7"/>
      <c r="LPM15" s="7"/>
      <c r="LPN15" s="7"/>
      <c r="LPO15" s="7"/>
      <c r="LPP15" s="7"/>
      <c r="LPQ15" s="7"/>
      <c r="LPR15" s="7"/>
      <c r="LPS15" s="7"/>
      <c r="LPT15" s="7"/>
      <c r="LPU15" s="7"/>
      <c r="LPV15" s="7"/>
      <c r="LPW15" s="7"/>
      <c r="LPX15" s="7"/>
      <c r="LPY15" s="7"/>
      <c r="LPZ15" s="7"/>
      <c r="LQA15" s="7"/>
      <c r="LQB15" s="7"/>
      <c r="LQC15" s="7"/>
      <c r="LQD15" s="7"/>
      <c r="LQE15" s="7"/>
      <c r="LQF15" s="7"/>
      <c r="LQG15" s="7"/>
      <c r="LQH15" s="7"/>
      <c r="LQI15" s="7"/>
      <c r="LQJ15" s="7"/>
      <c r="LQK15" s="7"/>
      <c r="LQL15" s="7"/>
      <c r="LQM15" s="7"/>
      <c r="LQN15" s="7"/>
      <c r="LQO15" s="7"/>
      <c r="LQP15" s="7"/>
      <c r="LQQ15" s="7"/>
      <c r="LQR15" s="7"/>
      <c r="LQS15" s="7"/>
      <c r="LQT15" s="7"/>
      <c r="LQU15" s="7"/>
      <c r="LQV15" s="7"/>
      <c r="LQW15" s="7"/>
      <c r="LQX15" s="7"/>
      <c r="LQY15" s="7"/>
      <c r="LQZ15" s="7"/>
      <c r="LRA15" s="7"/>
      <c r="LRB15" s="7"/>
      <c r="LRC15" s="7"/>
      <c r="LRD15" s="7"/>
      <c r="LRE15" s="7"/>
      <c r="LRF15" s="7"/>
      <c r="LRG15" s="7"/>
      <c r="LRH15" s="7"/>
      <c r="LRI15" s="7"/>
      <c r="LRJ15" s="7"/>
      <c r="LRK15" s="7"/>
      <c r="LRL15" s="7"/>
      <c r="LRM15" s="7"/>
      <c r="LRN15" s="7"/>
      <c r="LRO15" s="7"/>
      <c r="LRP15" s="7"/>
      <c r="LRQ15" s="7"/>
      <c r="LRR15" s="7"/>
      <c r="LRS15" s="7"/>
      <c r="LRT15" s="7"/>
      <c r="LRU15" s="7"/>
      <c r="LRV15" s="7"/>
      <c r="LRW15" s="7"/>
      <c r="LRX15" s="7"/>
      <c r="LRY15" s="7"/>
      <c r="LRZ15" s="7"/>
      <c r="LSA15" s="7"/>
      <c r="LSB15" s="7"/>
      <c r="LSC15" s="7"/>
      <c r="LSD15" s="7"/>
      <c r="LSE15" s="7"/>
      <c r="LSF15" s="7"/>
      <c r="LSG15" s="7"/>
      <c r="LSH15" s="7"/>
      <c r="LSI15" s="7"/>
      <c r="LSJ15" s="7"/>
      <c r="LSK15" s="7"/>
      <c r="LSL15" s="7"/>
      <c r="LSM15" s="7"/>
      <c r="LSN15" s="7"/>
      <c r="LSO15" s="7"/>
      <c r="LSP15" s="7"/>
      <c r="LSQ15" s="7"/>
      <c r="LSR15" s="7"/>
      <c r="LSS15" s="7"/>
      <c r="LST15" s="7"/>
      <c r="LSU15" s="7"/>
      <c r="LSV15" s="7"/>
      <c r="LSW15" s="7"/>
      <c r="LSX15" s="7"/>
      <c r="LSY15" s="7"/>
      <c r="LSZ15" s="7"/>
      <c r="LTA15" s="7"/>
      <c r="LTB15" s="7"/>
      <c r="LTC15" s="7"/>
      <c r="LTD15" s="7"/>
      <c r="LTE15" s="7"/>
      <c r="LTF15" s="7"/>
      <c r="LTG15" s="7"/>
      <c r="LTH15" s="7"/>
      <c r="LTI15" s="7"/>
      <c r="LTJ15" s="7"/>
      <c r="LTK15" s="7"/>
      <c r="LTL15" s="7"/>
      <c r="LTM15" s="7"/>
      <c r="LTN15" s="7"/>
      <c r="LTO15" s="7"/>
      <c r="LTP15" s="7"/>
      <c r="LTQ15" s="7"/>
      <c r="LTR15" s="7"/>
      <c r="LTS15" s="7"/>
      <c r="LTT15" s="7"/>
      <c r="LTU15" s="7"/>
      <c r="LTV15" s="7"/>
      <c r="LTW15" s="7"/>
      <c r="LTX15" s="7"/>
      <c r="LTY15" s="7"/>
      <c r="LTZ15" s="7"/>
      <c r="LUA15" s="7"/>
      <c r="LUB15" s="7"/>
      <c r="LUC15" s="7"/>
      <c r="LUD15" s="7"/>
      <c r="LUE15" s="7"/>
      <c r="LUF15" s="7"/>
      <c r="LUG15" s="7"/>
      <c r="LUH15" s="7"/>
      <c r="LUI15" s="7"/>
      <c r="LUJ15" s="7"/>
      <c r="LUK15" s="7"/>
      <c r="LUL15" s="7"/>
      <c r="LUM15" s="7"/>
      <c r="LUN15" s="7"/>
      <c r="LUO15" s="7"/>
      <c r="LUP15" s="7"/>
      <c r="LUQ15" s="7"/>
      <c r="LUR15" s="7"/>
      <c r="LUS15" s="7"/>
      <c r="LUT15" s="7"/>
      <c r="LUU15" s="7"/>
      <c r="LUV15" s="7"/>
      <c r="LUW15" s="7"/>
      <c r="LUX15" s="7"/>
      <c r="LUY15" s="7"/>
      <c r="LUZ15" s="7"/>
      <c r="LVA15" s="7"/>
      <c r="LVB15" s="7"/>
      <c r="LVC15" s="7"/>
      <c r="LVD15" s="7"/>
      <c r="LVE15" s="7"/>
      <c r="LVF15" s="7"/>
      <c r="LVG15" s="7"/>
      <c r="LVH15" s="7"/>
      <c r="LVI15" s="7"/>
      <c r="LVJ15" s="7"/>
      <c r="LVK15" s="7"/>
      <c r="LVL15" s="7"/>
      <c r="LVM15" s="7"/>
      <c r="LVN15" s="7"/>
      <c r="LVO15" s="7"/>
      <c r="LVP15" s="7"/>
      <c r="LVQ15" s="7"/>
      <c r="LVR15" s="7"/>
      <c r="LVS15" s="7"/>
      <c r="LVT15" s="7"/>
      <c r="LVU15" s="7"/>
      <c r="LVV15" s="7"/>
      <c r="LVW15" s="7"/>
      <c r="LVX15" s="7"/>
      <c r="LVY15" s="7"/>
      <c r="LVZ15" s="7"/>
      <c r="LWA15" s="7"/>
      <c r="LWB15" s="7"/>
      <c r="LWC15" s="7"/>
      <c r="LWD15" s="7"/>
      <c r="LWE15" s="7"/>
      <c r="LWF15" s="7"/>
      <c r="LWG15" s="7"/>
      <c r="LWH15" s="7"/>
      <c r="LWI15" s="7"/>
      <c r="LWJ15" s="7"/>
      <c r="LWK15" s="7"/>
      <c r="LWL15" s="7"/>
      <c r="LWM15" s="7"/>
      <c r="LWN15" s="7"/>
      <c r="LWO15" s="7"/>
      <c r="LWP15" s="7"/>
      <c r="LWQ15" s="7"/>
      <c r="LWR15" s="7"/>
      <c r="LWS15" s="7"/>
      <c r="LWT15" s="7"/>
      <c r="LWU15" s="7"/>
      <c r="LWV15" s="7"/>
      <c r="LWW15" s="7"/>
      <c r="LWX15" s="7"/>
      <c r="LWY15" s="7"/>
      <c r="LWZ15" s="7"/>
      <c r="LXA15" s="7"/>
      <c r="LXB15" s="7"/>
      <c r="LXC15" s="7"/>
      <c r="LXD15" s="7"/>
      <c r="LXE15" s="7"/>
      <c r="LXF15" s="7"/>
      <c r="LXG15" s="7"/>
      <c r="LXH15" s="7"/>
      <c r="LXI15" s="7"/>
      <c r="LXJ15" s="7"/>
      <c r="LXK15" s="7"/>
      <c r="LXL15" s="7"/>
      <c r="LXM15" s="7"/>
      <c r="LXN15" s="7"/>
      <c r="LXO15" s="7"/>
      <c r="LXP15" s="7"/>
      <c r="LXQ15" s="7"/>
      <c r="LXR15" s="7"/>
      <c r="LXS15" s="7"/>
      <c r="LXT15" s="7"/>
      <c r="LXU15" s="7"/>
      <c r="LXV15" s="7"/>
      <c r="LXW15" s="7"/>
      <c r="LXX15" s="7"/>
      <c r="LXY15" s="7"/>
      <c r="LXZ15" s="7"/>
      <c r="LYA15" s="7"/>
      <c r="LYB15" s="7"/>
      <c r="LYC15" s="7"/>
      <c r="LYD15" s="7"/>
      <c r="LYE15" s="7"/>
      <c r="LYF15" s="7"/>
      <c r="LYG15" s="7"/>
      <c r="LYH15" s="7"/>
      <c r="LYI15" s="7"/>
      <c r="LYJ15" s="7"/>
      <c r="LYK15" s="7"/>
      <c r="LYL15" s="7"/>
      <c r="LYM15" s="7"/>
      <c r="LYN15" s="7"/>
      <c r="LYO15" s="7"/>
      <c r="LYP15" s="7"/>
      <c r="LYQ15" s="7"/>
      <c r="LYR15" s="7"/>
      <c r="LYS15" s="7"/>
      <c r="LYT15" s="7"/>
      <c r="LYU15" s="7"/>
      <c r="LYV15" s="7"/>
      <c r="LYW15" s="7"/>
      <c r="LYX15" s="7"/>
      <c r="LYY15" s="7"/>
      <c r="LYZ15" s="7"/>
      <c r="LZA15" s="7"/>
      <c r="LZB15" s="7"/>
      <c r="LZC15" s="7"/>
      <c r="LZD15" s="7"/>
      <c r="LZE15" s="7"/>
      <c r="LZF15" s="7"/>
      <c r="LZG15" s="7"/>
      <c r="LZH15" s="7"/>
      <c r="LZI15" s="7"/>
      <c r="LZJ15" s="7"/>
      <c r="LZK15" s="7"/>
      <c r="LZL15" s="7"/>
      <c r="LZM15" s="7"/>
      <c r="LZN15" s="7"/>
      <c r="LZO15" s="7"/>
      <c r="LZP15" s="7"/>
      <c r="LZQ15" s="7"/>
      <c r="LZR15" s="7"/>
      <c r="LZS15" s="7"/>
      <c r="LZT15" s="7"/>
      <c r="LZU15" s="7"/>
      <c r="LZV15" s="7"/>
      <c r="LZW15" s="7"/>
      <c r="LZX15" s="7"/>
      <c r="LZY15" s="7"/>
      <c r="LZZ15" s="7"/>
      <c r="MAA15" s="7"/>
      <c r="MAB15" s="7"/>
      <c r="MAC15" s="7"/>
      <c r="MAD15" s="7"/>
      <c r="MAE15" s="7"/>
      <c r="MAF15" s="7"/>
      <c r="MAG15" s="7"/>
      <c r="MAH15" s="7"/>
      <c r="MAI15" s="7"/>
      <c r="MAJ15" s="7"/>
      <c r="MAK15" s="7"/>
      <c r="MAL15" s="7"/>
      <c r="MAM15" s="7"/>
      <c r="MAN15" s="7"/>
      <c r="MAO15" s="7"/>
      <c r="MAP15" s="7"/>
      <c r="MAQ15" s="7"/>
      <c r="MAR15" s="7"/>
      <c r="MAS15" s="7"/>
      <c r="MAT15" s="7"/>
      <c r="MAU15" s="7"/>
      <c r="MAV15" s="7"/>
      <c r="MAW15" s="7"/>
      <c r="MAX15" s="7"/>
      <c r="MAY15" s="7"/>
      <c r="MAZ15" s="7"/>
      <c r="MBA15" s="7"/>
      <c r="MBB15" s="7"/>
      <c r="MBC15" s="7"/>
      <c r="MBD15" s="7"/>
      <c r="MBE15" s="7"/>
      <c r="MBF15" s="7"/>
      <c r="MBG15" s="7"/>
      <c r="MBH15" s="7"/>
      <c r="MBI15" s="7"/>
      <c r="MBJ15" s="7"/>
      <c r="MBK15" s="7"/>
      <c r="MBL15" s="7"/>
      <c r="MBM15" s="7"/>
      <c r="MBN15" s="7"/>
      <c r="MBO15" s="7"/>
      <c r="MBP15" s="7"/>
      <c r="MBQ15" s="7"/>
      <c r="MBR15" s="7"/>
      <c r="MBS15" s="7"/>
      <c r="MBT15" s="7"/>
      <c r="MBU15" s="7"/>
      <c r="MBV15" s="7"/>
      <c r="MBW15" s="7"/>
      <c r="MBX15" s="7"/>
      <c r="MBY15" s="7"/>
      <c r="MBZ15" s="7"/>
      <c r="MCA15" s="7"/>
      <c r="MCB15" s="7"/>
      <c r="MCC15" s="7"/>
      <c r="MCD15" s="7"/>
      <c r="MCE15" s="7"/>
      <c r="MCF15" s="7"/>
      <c r="MCG15" s="7"/>
      <c r="MCH15" s="7"/>
      <c r="MCI15" s="7"/>
      <c r="MCJ15" s="7"/>
      <c r="MCK15" s="7"/>
      <c r="MCL15" s="7"/>
      <c r="MCM15" s="7"/>
      <c r="MCN15" s="7"/>
      <c r="MCO15" s="7"/>
      <c r="MCP15" s="7"/>
      <c r="MCQ15" s="7"/>
      <c r="MCR15" s="7"/>
      <c r="MCS15" s="7"/>
      <c r="MCT15" s="7"/>
      <c r="MCU15" s="7"/>
      <c r="MCV15" s="7"/>
      <c r="MCW15" s="7"/>
      <c r="MCX15" s="7"/>
      <c r="MCY15" s="7"/>
      <c r="MCZ15" s="7"/>
      <c r="MDA15" s="7"/>
      <c r="MDB15" s="7"/>
      <c r="MDC15" s="7"/>
      <c r="MDD15" s="7"/>
      <c r="MDE15" s="7"/>
      <c r="MDF15" s="7"/>
      <c r="MDG15" s="7"/>
      <c r="MDH15" s="7"/>
      <c r="MDI15" s="7"/>
      <c r="MDJ15" s="7"/>
      <c r="MDK15" s="7"/>
      <c r="MDL15" s="7"/>
      <c r="MDM15" s="7"/>
      <c r="MDN15" s="7"/>
      <c r="MDO15" s="7"/>
      <c r="MDP15" s="7"/>
      <c r="MDQ15" s="7"/>
      <c r="MDR15" s="7"/>
      <c r="MDS15" s="7"/>
      <c r="MDT15" s="7"/>
      <c r="MDU15" s="7"/>
      <c r="MDV15" s="7"/>
      <c r="MDW15" s="7"/>
      <c r="MDX15" s="7"/>
      <c r="MDY15" s="7"/>
      <c r="MDZ15" s="7"/>
      <c r="MEA15" s="7"/>
      <c r="MEB15" s="7"/>
      <c r="MEC15" s="7"/>
      <c r="MED15" s="7"/>
      <c r="MEE15" s="7"/>
      <c r="MEF15" s="7"/>
      <c r="MEG15" s="7"/>
      <c r="MEH15" s="7"/>
      <c r="MEI15" s="7"/>
      <c r="MEJ15" s="7"/>
      <c r="MEK15" s="7"/>
      <c r="MEL15" s="7"/>
      <c r="MEM15" s="7"/>
      <c r="MEN15" s="7"/>
      <c r="MEO15" s="7"/>
      <c r="MEP15" s="7"/>
      <c r="MEQ15" s="7"/>
      <c r="MER15" s="7"/>
      <c r="MES15" s="7"/>
      <c r="MET15" s="7"/>
      <c r="MEU15" s="7"/>
      <c r="MEV15" s="7"/>
      <c r="MEW15" s="7"/>
      <c r="MEX15" s="7"/>
      <c r="MEY15" s="7"/>
      <c r="MEZ15" s="7"/>
      <c r="MFA15" s="7"/>
      <c r="MFB15" s="7"/>
      <c r="MFC15" s="7"/>
      <c r="MFD15" s="7"/>
      <c r="MFE15" s="7"/>
      <c r="MFF15" s="7"/>
      <c r="MFG15" s="7"/>
      <c r="MFH15" s="7"/>
      <c r="MFI15" s="7"/>
      <c r="MFJ15" s="7"/>
      <c r="MFK15" s="7"/>
      <c r="MFL15" s="7"/>
      <c r="MFM15" s="7"/>
      <c r="MFN15" s="7"/>
      <c r="MFO15" s="7"/>
      <c r="MFP15" s="7"/>
      <c r="MFQ15" s="7"/>
      <c r="MFR15" s="7"/>
      <c r="MFS15" s="7"/>
      <c r="MFT15" s="7"/>
      <c r="MFU15" s="7"/>
      <c r="MFV15" s="7"/>
      <c r="MFW15" s="7"/>
      <c r="MFX15" s="7"/>
      <c r="MFY15" s="7"/>
      <c r="MFZ15" s="7"/>
      <c r="MGA15" s="7"/>
      <c r="MGB15" s="7"/>
      <c r="MGC15" s="7"/>
      <c r="MGD15" s="7"/>
      <c r="MGE15" s="7"/>
      <c r="MGF15" s="7"/>
      <c r="MGG15" s="7"/>
      <c r="MGH15" s="7"/>
      <c r="MGI15" s="7"/>
      <c r="MGJ15" s="7"/>
      <c r="MGK15" s="7"/>
      <c r="MGL15" s="7"/>
      <c r="MGM15" s="7"/>
      <c r="MGN15" s="7"/>
      <c r="MGO15" s="7"/>
      <c r="MGP15" s="7"/>
      <c r="MGQ15" s="7"/>
      <c r="MGR15" s="7"/>
      <c r="MGS15" s="7"/>
      <c r="MGT15" s="7"/>
      <c r="MGU15" s="7"/>
      <c r="MGV15" s="7"/>
      <c r="MGW15" s="7"/>
      <c r="MGX15" s="7"/>
      <c r="MGY15" s="7"/>
      <c r="MGZ15" s="7"/>
      <c r="MHA15" s="7"/>
      <c r="MHB15" s="7"/>
      <c r="MHC15" s="7"/>
      <c r="MHD15" s="7"/>
      <c r="MHE15" s="7"/>
      <c r="MHF15" s="7"/>
      <c r="MHG15" s="7"/>
      <c r="MHH15" s="7"/>
      <c r="MHI15" s="7"/>
      <c r="MHJ15" s="7"/>
      <c r="MHK15" s="7"/>
      <c r="MHL15" s="7"/>
      <c r="MHM15" s="7"/>
      <c r="MHN15" s="7"/>
      <c r="MHO15" s="7"/>
      <c r="MHP15" s="7"/>
      <c r="MHQ15" s="7"/>
      <c r="MHR15" s="7"/>
      <c r="MHS15" s="7"/>
      <c r="MHT15" s="7"/>
      <c r="MHU15" s="7"/>
      <c r="MHV15" s="7"/>
      <c r="MHW15" s="7"/>
      <c r="MHX15" s="7"/>
      <c r="MHY15" s="7"/>
      <c r="MHZ15" s="7"/>
      <c r="MIA15" s="7"/>
      <c r="MIB15" s="7"/>
      <c r="MIC15" s="7"/>
      <c r="MID15" s="7"/>
      <c r="MIE15" s="7"/>
      <c r="MIF15" s="7"/>
      <c r="MIG15" s="7"/>
      <c r="MIH15" s="7"/>
      <c r="MII15" s="7"/>
      <c r="MIJ15" s="7"/>
      <c r="MIK15" s="7"/>
      <c r="MIL15" s="7"/>
      <c r="MIM15" s="7"/>
      <c r="MIN15" s="7"/>
      <c r="MIO15" s="7"/>
      <c r="MIP15" s="7"/>
      <c r="MIQ15" s="7"/>
      <c r="MIR15" s="7"/>
      <c r="MIS15" s="7"/>
      <c r="MIT15" s="7"/>
      <c r="MIU15" s="7"/>
      <c r="MIV15" s="7"/>
      <c r="MIW15" s="7"/>
      <c r="MIX15" s="7"/>
      <c r="MIY15" s="7"/>
      <c r="MIZ15" s="7"/>
      <c r="MJA15" s="7"/>
      <c r="MJB15" s="7"/>
      <c r="MJC15" s="7"/>
      <c r="MJD15" s="7"/>
      <c r="MJE15" s="7"/>
      <c r="MJF15" s="7"/>
      <c r="MJG15" s="7"/>
      <c r="MJH15" s="7"/>
      <c r="MJI15" s="7"/>
      <c r="MJJ15" s="7"/>
      <c r="MJK15" s="7"/>
      <c r="MJL15" s="7"/>
      <c r="MJM15" s="7"/>
      <c r="MJN15" s="7"/>
      <c r="MJO15" s="7"/>
      <c r="MJP15" s="7"/>
      <c r="MJQ15" s="7"/>
      <c r="MJR15" s="7"/>
      <c r="MJS15" s="7"/>
      <c r="MJT15" s="7"/>
      <c r="MJU15" s="7"/>
      <c r="MJV15" s="7"/>
      <c r="MJW15" s="7"/>
      <c r="MJX15" s="7"/>
      <c r="MJY15" s="7"/>
      <c r="MJZ15" s="7"/>
      <c r="MKA15" s="7"/>
      <c r="MKB15" s="7"/>
      <c r="MKC15" s="7"/>
      <c r="MKD15" s="7"/>
      <c r="MKE15" s="7"/>
      <c r="MKF15" s="7"/>
      <c r="MKG15" s="7"/>
      <c r="MKH15" s="7"/>
      <c r="MKI15" s="7"/>
      <c r="MKJ15" s="7"/>
      <c r="MKK15" s="7"/>
      <c r="MKL15" s="7"/>
      <c r="MKM15" s="7"/>
      <c r="MKN15" s="7"/>
      <c r="MKO15" s="7"/>
      <c r="MKP15" s="7"/>
      <c r="MKQ15" s="7"/>
      <c r="MKR15" s="7"/>
      <c r="MKS15" s="7"/>
      <c r="MKT15" s="7"/>
      <c r="MKU15" s="7"/>
      <c r="MKV15" s="7"/>
      <c r="MKW15" s="7"/>
      <c r="MKX15" s="7"/>
      <c r="MKY15" s="7"/>
      <c r="MKZ15" s="7"/>
      <c r="MLA15" s="7"/>
      <c r="MLB15" s="7"/>
      <c r="MLC15" s="7"/>
      <c r="MLD15" s="7"/>
      <c r="MLE15" s="7"/>
      <c r="MLF15" s="7"/>
      <c r="MLG15" s="7"/>
      <c r="MLH15" s="7"/>
      <c r="MLI15" s="7"/>
      <c r="MLJ15" s="7"/>
      <c r="MLK15" s="7"/>
      <c r="MLL15" s="7"/>
      <c r="MLM15" s="7"/>
      <c r="MLN15" s="7"/>
      <c r="MLO15" s="7"/>
      <c r="MLP15" s="7"/>
      <c r="MLQ15" s="7"/>
      <c r="MLR15" s="7"/>
      <c r="MLS15" s="7"/>
      <c r="MLT15" s="7"/>
      <c r="MLU15" s="7"/>
      <c r="MLV15" s="7"/>
      <c r="MLW15" s="7"/>
      <c r="MLX15" s="7"/>
      <c r="MLY15" s="7"/>
      <c r="MLZ15" s="7"/>
      <c r="MMA15" s="7"/>
      <c r="MMB15" s="7"/>
      <c r="MMC15" s="7"/>
      <c r="MMD15" s="7"/>
      <c r="MME15" s="7"/>
      <c r="MMF15" s="7"/>
      <c r="MMG15" s="7"/>
      <c r="MMH15" s="7"/>
      <c r="MMI15" s="7"/>
      <c r="MMJ15" s="7"/>
      <c r="MMK15" s="7"/>
      <c r="MML15" s="7"/>
      <c r="MMM15" s="7"/>
      <c r="MMN15" s="7"/>
      <c r="MMO15" s="7"/>
      <c r="MMP15" s="7"/>
      <c r="MMQ15" s="7"/>
      <c r="MMR15" s="7"/>
      <c r="MMS15" s="7"/>
      <c r="MMT15" s="7"/>
      <c r="MMU15" s="7"/>
      <c r="MMV15" s="7"/>
      <c r="MMW15" s="7"/>
      <c r="MMX15" s="7"/>
      <c r="MMY15" s="7"/>
      <c r="MMZ15" s="7"/>
      <c r="MNA15" s="7"/>
      <c r="MNB15" s="7"/>
      <c r="MNC15" s="7"/>
      <c r="MND15" s="7"/>
      <c r="MNE15" s="7"/>
      <c r="MNF15" s="7"/>
      <c r="MNG15" s="7"/>
      <c r="MNH15" s="7"/>
      <c r="MNI15" s="7"/>
      <c r="MNJ15" s="7"/>
      <c r="MNK15" s="7"/>
      <c r="MNL15" s="7"/>
      <c r="MNM15" s="7"/>
      <c r="MNN15" s="7"/>
      <c r="MNO15" s="7"/>
      <c r="MNP15" s="7"/>
      <c r="MNQ15" s="7"/>
      <c r="MNR15" s="7"/>
      <c r="MNS15" s="7"/>
      <c r="MNT15" s="7"/>
      <c r="MNU15" s="7"/>
      <c r="MNV15" s="7"/>
      <c r="MNW15" s="7"/>
      <c r="MNX15" s="7"/>
      <c r="MNY15" s="7"/>
      <c r="MNZ15" s="7"/>
      <c r="MOA15" s="7"/>
      <c r="MOB15" s="7"/>
      <c r="MOC15" s="7"/>
      <c r="MOD15" s="7"/>
      <c r="MOE15" s="7"/>
      <c r="MOF15" s="7"/>
      <c r="MOG15" s="7"/>
      <c r="MOH15" s="7"/>
      <c r="MOI15" s="7"/>
      <c r="MOJ15" s="7"/>
      <c r="MOK15" s="7"/>
      <c r="MOL15" s="7"/>
      <c r="MOM15" s="7"/>
      <c r="MON15" s="7"/>
      <c r="MOO15" s="7"/>
      <c r="MOP15" s="7"/>
      <c r="MOQ15" s="7"/>
      <c r="MOR15" s="7"/>
      <c r="MOS15" s="7"/>
      <c r="MOT15" s="7"/>
      <c r="MOU15" s="7"/>
      <c r="MOV15" s="7"/>
      <c r="MOW15" s="7"/>
      <c r="MOX15" s="7"/>
      <c r="MOY15" s="7"/>
      <c r="MOZ15" s="7"/>
      <c r="MPA15" s="7"/>
      <c r="MPB15" s="7"/>
      <c r="MPC15" s="7"/>
      <c r="MPD15" s="7"/>
      <c r="MPE15" s="7"/>
      <c r="MPF15" s="7"/>
      <c r="MPG15" s="7"/>
      <c r="MPH15" s="7"/>
      <c r="MPI15" s="7"/>
      <c r="MPJ15" s="7"/>
      <c r="MPK15" s="7"/>
      <c r="MPL15" s="7"/>
      <c r="MPM15" s="7"/>
      <c r="MPN15" s="7"/>
      <c r="MPO15" s="7"/>
      <c r="MPP15" s="7"/>
      <c r="MPQ15" s="7"/>
      <c r="MPR15" s="7"/>
      <c r="MPS15" s="7"/>
      <c r="MPT15" s="7"/>
      <c r="MPU15" s="7"/>
      <c r="MPV15" s="7"/>
      <c r="MPW15" s="7"/>
      <c r="MPX15" s="7"/>
      <c r="MPY15" s="7"/>
      <c r="MPZ15" s="7"/>
      <c r="MQA15" s="7"/>
      <c r="MQB15" s="7"/>
      <c r="MQC15" s="7"/>
      <c r="MQD15" s="7"/>
      <c r="MQE15" s="7"/>
      <c r="MQF15" s="7"/>
      <c r="MQG15" s="7"/>
      <c r="MQH15" s="7"/>
      <c r="MQI15" s="7"/>
      <c r="MQJ15" s="7"/>
      <c r="MQK15" s="7"/>
      <c r="MQL15" s="7"/>
      <c r="MQM15" s="7"/>
      <c r="MQN15" s="7"/>
      <c r="MQO15" s="7"/>
      <c r="MQP15" s="7"/>
      <c r="MQQ15" s="7"/>
      <c r="MQR15" s="7"/>
      <c r="MQS15" s="7"/>
      <c r="MQT15" s="7"/>
      <c r="MQU15" s="7"/>
      <c r="MQV15" s="7"/>
      <c r="MQW15" s="7"/>
      <c r="MQX15" s="7"/>
      <c r="MQY15" s="7"/>
      <c r="MQZ15" s="7"/>
      <c r="MRA15" s="7"/>
      <c r="MRB15" s="7"/>
      <c r="MRC15" s="7"/>
      <c r="MRD15" s="7"/>
      <c r="MRE15" s="7"/>
      <c r="MRF15" s="7"/>
      <c r="MRG15" s="7"/>
      <c r="MRH15" s="7"/>
      <c r="MRI15" s="7"/>
      <c r="MRJ15" s="7"/>
      <c r="MRK15" s="7"/>
      <c r="MRL15" s="7"/>
      <c r="MRM15" s="7"/>
      <c r="MRN15" s="7"/>
      <c r="MRO15" s="7"/>
      <c r="MRP15" s="7"/>
      <c r="MRQ15" s="7"/>
      <c r="MRR15" s="7"/>
      <c r="MRS15" s="7"/>
      <c r="MRT15" s="7"/>
      <c r="MRU15" s="7"/>
      <c r="MRV15" s="7"/>
      <c r="MRW15" s="7"/>
      <c r="MRX15" s="7"/>
      <c r="MRY15" s="7"/>
      <c r="MRZ15" s="7"/>
      <c r="MSA15" s="7"/>
      <c r="MSB15" s="7"/>
      <c r="MSC15" s="7"/>
      <c r="MSD15" s="7"/>
      <c r="MSE15" s="7"/>
      <c r="MSF15" s="7"/>
      <c r="MSG15" s="7"/>
      <c r="MSH15" s="7"/>
      <c r="MSI15" s="7"/>
      <c r="MSJ15" s="7"/>
      <c r="MSK15" s="7"/>
      <c r="MSL15" s="7"/>
      <c r="MSM15" s="7"/>
      <c r="MSN15" s="7"/>
      <c r="MSO15" s="7"/>
      <c r="MSP15" s="7"/>
      <c r="MSQ15" s="7"/>
      <c r="MSR15" s="7"/>
      <c r="MSS15" s="7"/>
      <c r="MST15" s="7"/>
      <c r="MSU15" s="7"/>
      <c r="MSV15" s="7"/>
      <c r="MSW15" s="7"/>
      <c r="MSX15" s="7"/>
      <c r="MSY15" s="7"/>
      <c r="MSZ15" s="7"/>
      <c r="MTA15" s="7"/>
      <c r="MTB15" s="7"/>
      <c r="MTC15" s="7"/>
      <c r="MTD15" s="7"/>
      <c r="MTE15" s="7"/>
      <c r="MTF15" s="7"/>
      <c r="MTG15" s="7"/>
      <c r="MTH15" s="7"/>
      <c r="MTI15" s="7"/>
      <c r="MTJ15" s="7"/>
      <c r="MTK15" s="7"/>
      <c r="MTL15" s="7"/>
      <c r="MTM15" s="7"/>
      <c r="MTN15" s="7"/>
      <c r="MTO15" s="7"/>
      <c r="MTP15" s="7"/>
      <c r="MTQ15" s="7"/>
      <c r="MTR15" s="7"/>
      <c r="MTS15" s="7"/>
      <c r="MTT15" s="7"/>
      <c r="MTU15" s="7"/>
      <c r="MTV15" s="7"/>
      <c r="MTW15" s="7"/>
      <c r="MTX15" s="7"/>
      <c r="MTY15" s="7"/>
      <c r="MTZ15" s="7"/>
      <c r="MUA15" s="7"/>
      <c r="MUB15" s="7"/>
      <c r="MUC15" s="7"/>
      <c r="MUD15" s="7"/>
      <c r="MUE15" s="7"/>
      <c r="MUF15" s="7"/>
      <c r="MUG15" s="7"/>
      <c r="MUH15" s="7"/>
      <c r="MUI15" s="7"/>
      <c r="MUJ15" s="7"/>
      <c r="MUK15" s="7"/>
      <c r="MUL15" s="7"/>
      <c r="MUM15" s="7"/>
      <c r="MUN15" s="7"/>
      <c r="MUO15" s="7"/>
      <c r="MUP15" s="7"/>
      <c r="MUQ15" s="7"/>
      <c r="MUR15" s="7"/>
      <c r="MUS15" s="7"/>
      <c r="MUT15" s="7"/>
      <c r="MUU15" s="7"/>
      <c r="MUV15" s="7"/>
      <c r="MUW15" s="7"/>
      <c r="MUX15" s="7"/>
      <c r="MUY15" s="7"/>
      <c r="MUZ15" s="7"/>
      <c r="MVA15" s="7"/>
      <c r="MVB15" s="7"/>
      <c r="MVC15" s="7"/>
      <c r="MVD15" s="7"/>
      <c r="MVE15" s="7"/>
      <c r="MVF15" s="7"/>
      <c r="MVG15" s="7"/>
      <c r="MVH15" s="7"/>
      <c r="MVI15" s="7"/>
      <c r="MVJ15" s="7"/>
      <c r="MVK15" s="7"/>
      <c r="MVL15" s="7"/>
      <c r="MVM15" s="7"/>
      <c r="MVN15" s="7"/>
      <c r="MVO15" s="7"/>
      <c r="MVP15" s="7"/>
      <c r="MVQ15" s="7"/>
      <c r="MVR15" s="7"/>
      <c r="MVS15" s="7"/>
      <c r="MVT15" s="7"/>
      <c r="MVU15" s="7"/>
      <c r="MVV15" s="7"/>
      <c r="MVW15" s="7"/>
      <c r="MVX15" s="7"/>
      <c r="MVY15" s="7"/>
      <c r="MVZ15" s="7"/>
      <c r="MWA15" s="7"/>
      <c r="MWB15" s="7"/>
      <c r="MWC15" s="7"/>
      <c r="MWD15" s="7"/>
      <c r="MWE15" s="7"/>
      <c r="MWF15" s="7"/>
      <c r="MWG15" s="7"/>
      <c r="MWH15" s="7"/>
      <c r="MWI15" s="7"/>
      <c r="MWJ15" s="7"/>
      <c r="MWK15" s="7"/>
      <c r="MWL15" s="7"/>
      <c r="MWM15" s="7"/>
      <c r="MWN15" s="7"/>
      <c r="MWO15" s="7"/>
      <c r="MWP15" s="7"/>
      <c r="MWQ15" s="7"/>
      <c r="MWR15" s="7"/>
      <c r="MWS15" s="7"/>
      <c r="MWT15" s="7"/>
      <c r="MWU15" s="7"/>
      <c r="MWV15" s="7"/>
      <c r="MWW15" s="7"/>
      <c r="MWX15" s="7"/>
      <c r="MWY15" s="7"/>
      <c r="MWZ15" s="7"/>
      <c r="MXA15" s="7"/>
      <c r="MXB15" s="7"/>
      <c r="MXC15" s="7"/>
      <c r="MXD15" s="7"/>
      <c r="MXE15" s="7"/>
      <c r="MXF15" s="7"/>
      <c r="MXG15" s="7"/>
      <c r="MXH15" s="7"/>
      <c r="MXI15" s="7"/>
      <c r="MXJ15" s="7"/>
      <c r="MXK15" s="7"/>
      <c r="MXL15" s="7"/>
      <c r="MXM15" s="7"/>
      <c r="MXN15" s="7"/>
      <c r="MXO15" s="7"/>
      <c r="MXP15" s="7"/>
      <c r="MXQ15" s="7"/>
      <c r="MXR15" s="7"/>
      <c r="MXS15" s="7"/>
      <c r="MXT15" s="7"/>
      <c r="MXU15" s="7"/>
      <c r="MXV15" s="7"/>
      <c r="MXW15" s="7"/>
      <c r="MXX15" s="7"/>
      <c r="MXY15" s="7"/>
      <c r="MXZ15" s="7"/>
      <c r="MYA15" s="7"/>
      <c r="MYB15" s="7"/>
      <c r="MYC15" s="7"/>
      <c r="MYD15" s="7"/>
      <c r="MYE15" s="7"/>
      <c r="MYF15" s="7"/>
      <c r="MYG15" s="7"/>
      <c r="MYH15" s="7"/>
      <c r="MYI15" s="7"/>
      <c r="MYJ15" s="7"/>
      <c r="MYK15" s="7"/>
      <c r="MYL15" s="7"/>
      <c r="MYM15" s="7"/>
      <c r="MYN15" s="7"/>
      <c r="MYO15" s="7"/>
      <c r="MYP15" s="7"/>
      <c r="MYQ15" s="7"/>
      <c r="MYR15" s="7"/>
      <c r="MYS15" s="7"/>
      <c r="MYT15" s="7"/>
      <c r="MYU15" s="7"/>
      <c r="MYV15" s="7"/>
      <c r="MYW15" s="7"/>
      <c r="MYX15" s="7"/>
      <c r="MYY15" s="7"/>
      <c r="MYZ15" s="7"/>
      <c r="MZA15" s="7"/>
      <c r="MZB15" s="7"/>
      <c r="MZC15" s="7"/>
      <c r="MZD15" s="7"/>
      <c r="MZE15" s="7"/>
      <c r="MZF15" s="7"/>
      <c r="MZG15" s="7"/>
      <c r="MZH15" s="7"/>
      <c r="MZI15" s="7"/>
      <c r="MZJ15" s="7"/>
      <c r="MZK15" s="7"/>
      <c r="MZL15" s="7"/>
      <c r="MZM15" s="7"/>
      <c r="MZN15" s="7"/>
      <c r="MZO15" s="7"/>
      <c r="MZP15" s="7"/>
      <c r="MZQ15" s="7"/>
      <c r="MZR15" s="7"/>
      <c r="MZS15" s="7"/>
      <c r="MZT15" s="7"/>
      <c r="MZU15" s="7"/>
      <c r="MZV15" s="7"/>
      <c r="MZW15" s="7"/>
      <c r="MZX15" s="7"/>
      <c r="MZY15" s="7"/>
      <c r="MZZ15" s="7"/>
      <c r="NAA15" s="7"/>
      <c r="NAB15" s="7"/>
      <c r="NAC15" s="7"/>
      <c r="NAD15" s="7"/>
      <c r="NAE15" s="7"/>
      <c r="NAF15" s="7"/>
      <c r="NAG15" s="7"/>
      <c r="NAH15" s="7"/>
      <c r="NAI15" s="7"/>
      <c r="NAJ15" s="7"/>
      <c r="NAK15" s="7"/>
      <c r="NAL15" s="7"/>
      <c r="NAM15" s="7"/>
      <c r="NAN15" s="7"/>
      <c r="NAO15" s="7"/>
      <c r="NAP15" s="7"/>
      <c r="NAQ15" s="7"/>
      <c r="NAR15" s="7"/>
      <c r="NAS15" s="7"/>
      <c r="NAT15" s="7"/>
      <c r="NAU15" s="7"/>
      <c r="NAV15" s="7"/>
      <c r="NAW15" s="7"/>
      <c r="NAX15" s="7"/>
      <c r="NAY15" s="7"/>
      <c r="NAZ15" s="7"/>
      <c r="NBA15" s="7"/>
      <c r="NBB15" s="7"/>
      <c r="NBC15" s="7"/>
      <c r="NBD15" s="7"/>
      <c r="NBE15" s="7"/>
      <c r="NBF15" s="7"/>
      <c r="NBG15" s="7"/>
      <c r="NBH15" s="7"/>
      <c r="NBI15" s="7"/>
      <c r="NBJ15" s="7"/>
      <c r="NBK15" s="7"/>
      <c r="NBL15" s="7"/>
      <c r="NBM15" s="7"/>
      <c r="NBN15" s="7"/>
      <c r="NBO15" s="7"/>
      <c r="NBP15" s="7"/>
      <c r="NBQ15" s="7"/>
      <c r="NBR15" s="7"/>
      <c r="NBS15" s="7"/>
      <c r="NBT15" s="7"/>
      <c r="NBU15" s="7"/>
      <c r="NBV15" s="7"/>
      <c r="NBW15" s="7"/>
      <c r="NBX15" s="7"/>
      <c r="NBY15" s="7"/>
      <c r="NBZ15" s="7"/>
      <c r="NCA15" s="7"/>
      <c r="NCB15" s="7"/>
      <c r="NCC15" s="7"/>
      <c r="NCD15" s="7"/>
      <c r="NCE15" s="7"/>
      <c r="NCF15" s="7"/>
      <c r="NCG15" s="7"/>
      <c r="NCH15" s="7"/>
      <c r="NCI15" s="7"/>
      <c r="NCJ15" s="7"/>
      <c r="NCK15" s="7"/>
      <c r="NCL15" s="7"/>
      <c r="NCM15" s="7"/>
      <c r="NCN15" s="7"/>
      <c r="NCO15" s="7"/>
      <c r="NCP15" s="7"/>
      <c r="NCQ15" s="7"/>
      <c r="NCR15" s="7"/>
      <c r="NCS15" s="7"/>
      <c r="NCT15" s="7"/>
      <c r="NCU15" s="7"/>
      <c r="NCV15" s="7"/>
      <c r="NCW15" s="7"/>
      <c r="NCX15" s="7"/>
      <c r="NCY15" s="7"/>
      <c r="NCZ15" s="7"/>
      <c r="NDA15" s="7"/>
      <c r="NDB15" s="7"/>
      <c r="NDC15" s="7"/>
      <c r="NDD15" s="7"/>
      <c r="NDE15" s="7"/>
      <c r="NDF15" s="7"/>
      <c r="NDG15" s="7"/>
      <c r="NDH15" s="7"/>
      <c r="NDI15" s="7"/>
      <c r="NDJ15" s="7"/>
      <c r="NDK15" s="7"/>
      <c r="NDL15" s="7"/>
      <c r="NDM15" s="7"/>
      <c r="NDN15" s="7"/>
      <c r="NDO15" s="7"/>
      <c r="NDP15" s="7"/>
      <c r="NDQ15" s="7"/>
      <c r="NDR15" s="7"/>
      <c r="NDS15" s="7"/>
      <c r="NDT15" s="7"/>
      <c r="NDU15" s="7"/>
      <c r="NDV15" s="7"/>
      <c r="NDW15" s="7"/>
      <c r="NDX15" s="7"/>
      <c r="NDY15" s="7"/>
      <c r="NDZ15" s="7"/>
      <c r="NEA15" s="7"/>
      <c r="NEB15" s="7"/>
      <c r="NEC15" s="7"/>
      <c r="NED15" s="7"/>
      <c r="NEE15" s="7"/>
      <c r="NEF15" s="7"/>
      <c r="NEG15" s="7"/>
      <c r="NEH15" s="7"/>
      <c r="NEI15" s="7"/>
      <c r="NEJ15" s="7"/>
      <c r="NEK15" s="7"/>
      <c r="NEL15" s="7"/>
      <c r="NEM15" s="7"/>
      <c r="NEN15" s="7"/>
      <c r="NEO15" s="7"/>
      <c r="NEP15" s="7"/>
      <c r="NEQ15" s="7"/>
      <c r="NER15" s="7"/>
      <c r="NES15" s="7"/>
      <c r="NET15" s="7"/>
      <c r="NEU15" s="7"/>
      <c r="NEV15" s="7"/>
      <c r="NEW15" s="7"/>
      <c r="NEX15" s="7"/>
      <c r="NEY15" s="7"/>
      <c r="NEZ15" s="7"/>
      <c r="NFA15" s="7"/>
      <c r="NFB15" s="7"/>
      <c r="NFC15" s="7"/>
      <c r="NFD15" s="7"/>
      <c r="NFE15" s="7"/>
      <c r="NFF15" s="7"/>
      <c r="NFG15" s="7"/>
      <c r="NFH15" s="7"/>
      <c r="NFI15" s="7"/>
      <c r="NFJ15" s="7"/>
      <c r="NFK15" s="7"/>
      <c r="NFL15" s="7"/>
      <c r="NFM15" s="7"/>
      <c r="NFN15" s="7"/>
      <c r="NFO15" s="7"/>
      <c r="NFP15" s="7"/>
      <c r="NFQ15" s="7"/>
      <c r="NFR15" s="7"/>
      <c r="NFS15" s="7"/>
      <c r="NFT15" s="7"/>
      <c r="NFU15" s="7"/>
      <c r="NFV15" s="7"/>
      <c r="NFW15" s="7"/>
      <c r="NFX15" s="7"/>
      <c r="NFY15" s="7"/>
      <c r="NFZ15" s="7"/>
      <c r="NGA15" s="7"/>
      <c r="NGB15" s="7"/>
      <c r="NGC15" s="7"/>
      <c r="NGD15" s="7"/>
      <c r="NGE15" s="7"/>
      <c r="NGF15" s="7"/>
      <c r="NGG15" s="7"/>
      <c r="NGH15" s="7"/>
      <c r="NGI15" s="7"/>
      <c r="NGJ15" s="7"/>
      <c r="NGK15" s="7"/>
      <c r="NGL15" s="7"/>
      <c r="NGM15" s="7"/>
      <c r="NGN15" s="7"/>
      <c r="NGO15" s="7"/>
      <c r="NGP15" s="7"/>
      <c r="NGQ15" s="7"/>
      <c r="NGR15" s="7"/>
      <c r="NGS15" s="7"/>
      <c r="NGT15" s="7"/>
      <c r="NGU15" s="7"/>
      <c r="NGV15" s="7"/>
      <c r="NGW15" s="7"/>
      <c r="NGX15" s="7"/>
      <c r="NGY15" s="7"/>
      <c r="NGZ15" s="7"/>
      <c r="NHA15" s="7"/>
      <c r="NHB15" s="7"/>
      <c r="NHC15" s="7"/>
      <c r="NHD15" s="7"/>
      <c r="NHE15" s="7"/>
      <c r="NHF15" s="7"/>
      <c r="NHG15" s="7"/>
      <c r="NHH15" s="7"/>
      <c r="NHI15" s="7"/>
      <c r="NHJ15" s="7"/>
      <c r="NHK15" s="7"/>
      <c r="NHL15" s="7"/>
      <c r="NHM15" s="7"/>
      <c r="NHN15" s="7"/>
      <c r="NHO15" s="7"/>
      <c r="NHP15" s="7"/>
      <c r="NHQ15" s="7"/>
      <c r="NHR15" s="7"/>
      <c r="NHS15" s="7"/>
      <c r="NHT15" s="7"/>
      <c r="NHU15" s="7"/>
      <c r="NHV15" s="7"/>
      <c r="NHW15" s="7"/>
      <c r="NHX15" s="7"/>
      <c r="NHY15" s="7"/>
      <c r="NHZ15" s="7"/>
      <c r="NIA15" s="7"/>
      <c r="NIB15" s="7"/>
      <c r="NIC15" s="7"/>
      <c r="NID15" s="7"/>
      <c r="NIE15" s="7"/>
      <c r="NIF15" s="7"/>
      <c r="NIG15" s="7"/>
      <c r="NIH15" s="7"/>
      <c r="NII15" s="7"/>
      <c r="NIJ15" s="7"/>
      <c r="NIK15" s="7"/>
      <c r="NIL15" s="7"/>
      <c r="NIM15" s="7"/>
      <c r="NIN15" s="7"/>
      <c r="NIO15" s="7"/>
      <c r="NIP15" s="7"/>
      <c r="NIQ15" s="7"/>
      <c r="NIR15" s="7"/>
      <c r="NIS15" s="7"/>
      <c r="NIT15" s="7"/>
      <c r="NIU15" s="7"/>
      <c r="NIV15" s="7"/>
      <c r="NIW15" s="7"/>
      <c r="NIX15" s="7"/>
      <c r="NIY15" s="7"/>
      <c r="NIZ15" s="7"/>
      <c r="NJA15" s="7"/>
      <c r="NJB15" s="7"/>
      <c r="NJC15" s="7"/>
      <c r="NJD15" s="7"/>
      <c r="NJE15" s="7"/>
      <c r="NJF15" s="7"/>
      <c r="NJG15" s="7"/>
      <c r="NJH15" s="7"/>
      <c r="NJI15" s="7"/>
      <c r="NJJ15" s="7"/>
      <c r="NJK15" s="7"/>
      <c r="NJL15" s="7"/>
      <c r="NJM15" s="7"/>
      <c r="NJN15" s="7"/>
      <c r="NJO15" s="7"/>
      <c r="NJP15" s="7"/>
      <c r="NJQ15" s="7"/>
      <c r="NJR15" s="7"/>
      <c r="NJS15" s="7"/>
      <c r="NJT15" s="7"/>
      <c r="NJU15" s="7"/>
      <c r="NJV15" s="7"/>
      <c r="NJW15" s="7"/>
      <c r="NJX15" s="7"/>
      <c r="NJY15" s="7"/>
      <c r="NJZ15" s="7"/>
      <c r="NKA15" s="7"/>
      <c r="NKB15" s="7"/>
      <c r="NKC15" s="7"/>
      <c r="NKD15" s="7"/>
      <c r="NKE15" s="7"/>
      <c r="NKF15" s="7"/>
      <c r="NKG15" s="7"/>
      <c r="NKH15" s="7"/>
      <c r="NKI15" s="7"/>
      <c r="NKJ15" s="7"/>
      <c r="NKK15" s="7"/>
      <c r="NKL15" s="7"/>
      <c r="NKM15" s="7"/>
      <c r="NKN15" s="7"/>
      <c r="NKO15" s="7"/>
      <c r="NKP15" s="7"/>
      <c r="NKQ15" s="7"/>
      <c r="NKR15" s="7"/>
      <c r="NKS15" s="7"/>
      <c r="NKT15" s="7"/>
      <c r="NKU15" s="7"/>
      <c r="NKV15" s="7"/>
      <c r="NKW15" s="7"/>
      <c r="NKX15" s="7"/>
      <c r="NKY15" s="7"/>
      <c r="NKZ15" s="7"/>
      <c r="NLA15" s="7"/>
      <c r="NLB15" s="7"/>
      <c r="NLC15" s="7"/>
      <c r="NLD15" s="7"/>
      <c r="NLE15" s="7"/>
      <c r="NLF15" s="7"/>
      <c r="NLG15" s="7"/>
      <c r="NLH15" s="7"/>
      <c r="NLI15" s="7"/>
      <c r="NLJ15" s="7"/>
      <c r="NLK15" s="7"/>
      <c r="NLL15" s="7"/>
      <c r="NLM15" s="7"/>
      <c r="NLN15" s="7"/>
      <c r="NLO15" s="7"/>
      <c r="NLP15" s="7"/>
      <c r="NLQ15" s="7"/>
      <c r="NLR15" s="7"/>
      <c r="NLS15" s="7"/>
      <c r="NLT15" s="7"/>
      <c r="NLU15" s="7"/>
      <c r="NLV15" s="7"/>
      <c r="NLW15" s="7"/>
      <c r="NLX15" s="7"/>
      <c r="NLY15" s="7"/>
      <c r="NLZ15" s="7"/>
      <c r="NMA15" s="7"/>
      <c r="NMB15" s="7"/>
      <c r="NMC15" s="7"/>
      <c r="NMD15" s="7"/>
      <c r="NME15" s="7"/>
      <c r="NMF15" s="7"/>
      <c r="NMG15" s="7"/>
      <c r="NMH15" s="7"/>
      <c r="NMI15" s="7"/>
      <c r="NMJ15" s="7"/>
      <c r="NMK15" s="7"/>
      <c r="NML15" s="7"/>
      <c r="NMM15" s="7"/>
      <c r="NMN15" s="7"/>
      <c r="NMO15" s="7"/>
      <c r="NMP15" s="7"/>
      <c r="NMQ15" s="7"/>
      <c r="NMR15" s="7"/>
      <c r="NMS15" s="7"/>
      <c r="NMT15" s="7"/>
      <c r="NMU15" s="7"/>
      <c r="NMV15" s="7"/>
      <c r="NMW15" s="7"/>
      <c r="NMX15" s="7"/>
      <c r="NMY15" s="7"/>
      <c r="NMZ15" s="7"/>
      <c r="NNA15" s="7"/>
      <c r="NNB15" s="7"/>
      <c r="NNC15" s="7"/>
      <c r="NND15" s="7"/>
      <c r="NNE15" s="7"/>
      <c r="NNF15" s="7"/>
      <c r="NNG15" s="7"/>
      <c r="NNH15" s="7"/>
      <c r="NNI15" s="7"/>
      <c r="NNJ15" s="7"/>
      <c r="NNK15" s="7"/>
      <c r="NNL15" s="7"/>
      <c r="NNM15" s="7"/>
      <c r="NNN15" s="7"/>
      <c r="NNO15" s="7"/>
      <c r="NNP15" s="7"/>
      <c r="NNQ15" s="7"/>
      <c r="NNR15" s="7"/>
      <c r="NNS15" s="7"/>
      <c r="NNT15" s="7"/>
      <c r="NNU15" s="7"/>
      <c r="NNV15" s="7"/>
      <c r="NNW15" s="7"/>
      <c r="NNX15" s="7"/>
      <c r="NNY15" s="7"/>
      <c r="NNZ15" s="7"/>
      <c r="NOA15" s="7"/>
      <c r="NOB15" s="7"/>
      <c r="NOC15" s="7"/>
      <c r="NOD15" s="7"/>
      <c r="NOE15" s="7"/>
      <c r="NOF15" s="7"/>
      <c r="NOG15" s="7"/>
      <c r="NOH15" s="7"/>
      <c r="NOI15" s="7"/>
      <c r="NOJ15" s="7"/>
      <c r="NOK15" s="7"/>
      <c r="NOL15" s="7"/>
      <c r="NOM15" s="7"/>
      <c r="NON15" s="7"/>
      <c r="NOO15" s="7"/>
      <c r="NOP15" s="7"/>
      <c r="NOQ15" s="7"/>
      <c r="NOR15" s="7"/>
      <c r="NOS15" s="7"/>
      <c r="NOT15" s="7"/>
      <c r="NOU15" s="7"/>
      <c r="NOV15" s="7"/>
      <c r="NOW15" s="7"/>
      <c r="NOX15" s="7"/>
      <c r="NOY15" s="7"/>
      <c r="NOZ15" s="7"/>
      <c r="NPA15" s="7"/>
      <c r="NPB15" s="7"/>
      <c r="NPC15" s="7"/>
      <c r="NPD15" s="7"/>
      <c r="NPE15" s="7"/>
      <c r="NPF15" s="7"/>
      <c r="NPG15" s="7"/>
      <c r="NPH15" s="7"/>
      <c r="NPI15" s="7"/>
      <c r="NPJ15" s="7"/>
      <c r="NPK15" s="7"/>
      <c r="NPL15" s="7"/>
      <c r="NPM15" s="7"/>
      <c r="NPN15" s="7"/>
      <c r="NPO15" s="7"/>
      <c r="NPP15" s="7"/>
      <c r="NPQ15" s="7"/>
      <c r="NPR15" s="7"/>
      <c r="NPS15" s="7"/>
      <c r="NPT15" s="7"/>
      <c r="NPU15" s="7"/>
      <c r="NPV15" s="7"/>
      <c r="NPW15" s="7"/>
      <c r="NPX15" s="7"/>
      <c r="NPY15" s="7"/>
      <c r="NPZ15" s="7"/>
      <c r="NQA15" s="7"/>
      <c r="NQB15" s="7"/>
      <c r="NQC15" s="7"/>
      <c r="NQD15" s="7"/>
      <c r="NQE15" s="7"/>
      <c r="NQF15" s="7"/>
      <c r="NQG15" s="7"/>
      <c r="NQH15" s="7"/>
      <c r="NQI15" s="7"/>
      <c r="NQJ15" s="7"/>
      <c r="NQK15" s="7"/>
      <c r="NQL15" s="7"/>
      <c r="NQM15" s="7"/>
      <c r="NQN15" s="7"/>
      <c r="NQO15" s="7"/>
      <c r="NQP15" s="7"/>
      <c r="NQQ15" s="7"/>
      <c r="NQR15" s="7"/>
      <c r="NQS15" s="7"/>
      <c r="NQT15" s="7"/>
      <c r="NQU15" s="7"/>
      <c r="NQV15" s="7"/>
      <c r="NQW15" s="7"/>
      <c r="NQX15" s="7"/>
      <c r="NQY15" s="7"/>
      <c r="NQZ15" s="7"/>
      <c r="NRA15" s="7"/>
      <c r="NRB15" s="7"/>
      <c r="NRC15" s="7"/>
      <c r="NRD15" s="7"/>
      <c r="NRE15" s="7"/>
      <c r="NRF15" s="7"/>
      <c r="NRG15" s="7"/>
      <c r="NRH15" s="7"/>
      <c r="NRI15" s="7"/>
      <c r="NRJ15" s="7"/>
      <c r="NRK15" s="7"/>
      <c r="NRL15" s="7"/>
      <c r="NRM15" s="7"/>
      <c r="NRN15" s="7"/>
      <c r="NRO15" s="7"/>
      <c r="NRP15" s="7"/>
      <c r="NRQ15" s="7"/>
      <c r="NRR15" s="7"/>
      <c r="NRS15" s="7"/>
      <c r="NRT15" s="7"/>
      <c r="NRU15" s="7"/>
      <c r="NRV15" s="7"/>
      <c r="NRW15" s="7"/>
      <c r="NRX15" s="7"/>
      <c r="NRY15" s="7"/>
      <c r="NRZ15" s="7"/>
      <c r="NSA15" s="7"/>
      <c r="NSB15" s="7"/>
      <c r="NSC15" s="7"/>
      <c r="NSD15" s="7"/>
      <c r="NSE15" s="7"/>
      <c r="NSF15" s="7"/>
      <c r="NSG15" s="7"/>
      <c r="NSH15" s="7"/>
      <c r="NSI15" s="7"/>
      <c r="NSJ15" s="7"/>
      <c r="NSK15" s="7"/>
      <c r="NSL15" s="7"/>
      <c r="NSM15" s="7"/>
      <c r="NSN15" s="7"/>
      <c r="NSO15" s="7"/>
      <c r="NSP15" s="7"/>
      <c r="NSQ15" s="7"/>
      <c r="NSR15" s="7"/>
      <c r="NSS15" s="7"/>
      <c r="NST15" s="7"/>
      <c r="NSU15" s="7"/>
      <c r="NSV15" s="7"/>
      <c r="NSW15" s="7"/>
      <c r="NSX15" s="7"/>
      <c r="NSY15" s="7"/>
      <c r="NSZ15" s="7"/>
      <c r="NTA15" s="7"/>
      <c r="NTB15" s="7"/>
      <c r="NTC15" s="7"/>
      <c r="NTD15" s="7"/>
      <c r="NTE15" s="7"/>
      <c r="NTF15" s="7"/>
      <c r="NTG15" s="7"/>
      <c r="NTH15" s="7"/>
      <c r="NTI15" s="7"/>
      <c r="NTJ15" s="7"/>
      <c r="NTK15" s="7"/>
      <c r="NTL15" s="7"/>
      <c r="NTM15" s="7"/>
      <c r="NTN15" s="7"/>
      <c r="NTO15" s="7"/>
      <c r="NTP15" s="7"/>
      <c r="NTQ15" s="7"/>
      <c r="NTR15" s="7"/>
      <c r="NTS15" s="7"/>
      <c r="NTT15" s="7"/>
      <c r="NTU15" s="7"/>
      <c r="NTV15" s="7"/>
      <c r="NTW15" s="7"/>
      <c r="NTX15" s="7"/>
      <c r="NTY15" s="7"/>
      <c r="NTZ15" s="7"/>
      <c r="NUA15" s="7"/>
      <c r="NUB15" s="7"/>
      <c r="NUC15" s="7"/>
      <c r="NUD15" s="7"/>
      <c r="NUE15" s="7"/>
      <c r="NUF15" s="7"/>
      <c r="NUG15" s="7"/>
      <c r="NUH15" s="7"/>
      <c r="NUI15" s="7"/>
      <c r="NUJ15" s="7"/>
      <c r="NUK15" s="7"/>
      <c r="NUL15" s="7"/>
      <c r="NUM15" s="7"/>
      <c r="NUN15" s="7"/>
      <c r="NUO15" s="7"/>
      <c r="NUP15" s="7"/>
      <c r="NUQ15" s="7"/>
      <c r="NUR15" s="7"/>
      <c r="NUS15" s="7"/>
      <c r="NUT15" s="7"/>
      <c r="NUU15" s="7"/>
      <c r="NUV15" s="7"/>
      <c r="NUW15" s="7"/>
      <c r="NUX15" s="7"/>
      <c r="NUY15" s="7"/>
      <c r="NUZ15" s="7"/>
      <c r="NVA15" s="7"/>
      <c r="NVB15" s="7"/>
      <c r="NVC15" s="7"/>
      <c r="NVD15" s="7"/>
      <c r="NVE15" s="7"/>
      <c r="NVF15" s="7"/>
      <c r="NVG15" s="7"/>
      <c r="NVH15" s="7"/>
      <c r="NVI15" s="7"/>
      <c r="NVJ15" s="7"/>
      <c r="NVK15" s="7"/>
      <c r="NVL15" s="7"/>
      <c r="NVM15" s="7"/>
      <c r="NVN15" s="7"/>
      <c r="NVO15" s="7"/>
      <c r="NVP15" s="7"/>
      <c r="NVQ15" s="7"/>
      <c r="NVR15" s="7"/>
      <c r="NVS15" s="7"/>
      <c r="NVT15" s="7"/>
      <c r="NVU15" s="7"/>
      <c r="NVV15" s="7"/>
      <c r="NVW15" s="7"/>
      <c r="NVX15" s="7"/>
      <c r="NVY15" s="7"/>
      <c r="NVZ15" s="7"/>
      <c r="NWA15" s="7"/>
      <c r="NWB15" s="7"/>
      <c r="NWC15" s="7"/>
      <c r="NWD15" s="7"/>
      <c r="NWE15" s="7"/>
      <c r="NWF15" s="7"/>
      <c r="NWG15" s="7"/>
      <c r="NWH15" s="7"/>
      <c r="NWI15" s="7"/>
      <c r="NWJ15" s="7"/>
      <c r="NWK15" s="7"/>
      <c r="NWL15" s="7"/>
      <c r="NWM15" s="7"/>
      <c r="NWN15" s="7"/>
      <c r="NWO15" s="7"/>
      <c r="NWP15" s="7"/>
      <c r="NWQ15" s="7"/>
      <c r="NWR15" s="7"/>
      <c r="NWS15" s="7"/>
      <c r="NWT15" s="7"/>
      <c r="NWU15" s="7"/>
      <c r="NWV15" s="7"/>
      <c r="NWW15" s="7"/>
      <c r="NWX15" s="7"/>
      <c r="NWY15" s="7"/>
      <c r="NWZ15" s="7"/>
      <c r="NXA15" s="7"/>
      <c r="NXB15" s="7"/>
      <c r="NXC15" s="7"/>
      <c r="NXD15" s="7"/>
      <c r="NXE15" s="7"/>
      <c r="NXF15" s="7"/>
      <c r="NXG15" s="7"/>
      <c r="NXH15" s="7"/>
      <c r="NXI15" s="7"/>
      <c r="NXJ15" s="7"/>
      <c r="NXK15" s="7"/>
      <c r="NXL15" s="7"/>
      <c r="NXM15" s="7"/>
      <c r="NXN15" s="7"/>
      <c r="NXO15" s="7"/>
      <c r="NXP15" s="7"/>
      <c r="NXQ15" s="7"/>
      <c r="NXR15" s="7"/>
      <c r="NXS15" s="7"/>
      <c r="NXT15" s="7"/>
      <c r="NXU15" s="7"/>
      <c r="NXV15" s="7"/>
      <c r="NXW15" s="7"/>
      <c r="NXX15" s="7"/>
      <c r="NXY15" s="7"/>
      <c r="NXZ15" s="7"/>
      <c r="NYA15" s="7"/>
      <c r="NYB15" s="7"/>
      <c r="NYC15" s="7"/>
      <c r="NYD15" s="7"/>
      <c r="NYE15" s="7"/>
      <c r="NYF15" s="7"/>
      <c r="NYG15" s="7"/>
      <c r="NYH15" s="7"/>
      <c r="NYI15" s="7"/>
      <c r="NYJ15" s="7"/>
      <c r="NYK15" s="7"/>
      <c r="NYL15" s="7"/>
      <c r="NYM15" s="7"/>
      <c r="NYN15" s="7"/>
      <c r="NYO15" s="7"/>
      <c r="NYP15" s="7"/>
      <c r="NYQ15" s="7"/>
      <c r="NYR15" s="7"/>
      <c r="NYS15" s="7"/>
      <c r="NYT15" s="7"/>
      <c r="NYU15" s="7"/>
      <c r="NYV15" s="7"/>
      <c r="NYW15" s="7"/>
      <c r="NYX15" s="7"/>
      <c r="NYY15" s="7"/>
      <c r="NYZ15" s="7"/>
      <c r="NZA15" s="7"/>
      <c r="NZB15" s="7"/>
      <c r="NZC15" s="7"/>
      <c r="NZD15" s="7"/>
      <c r="NZE15" s="7"/>
      <c r="NZF15" s="7"/>
      <c r="NZG15" s="7"/>
      <c r="NZH15" s="7"/>
      <c r="NZI15" s="7"/>
      <c r="NZJ15" s="7"/>
      <c r="NZK15" s="7"/>
      <c r="NZL15" s="7"/>
      <c r="NZM15" s="7"/>
      <c r="NZN15" s="7"/>
      <c r="NZO15" s="7"/>
      <c r="NZP15" s="7"/>
      <c r="NZQ15" s="7"/>
      <c r="NZR15" s="7"/>
      <c r="NZS15" s="7"/>
      <c r="NZT15" s="7"/>
      <c r="NZU15" s="7"/>
      <c r="NZV15" s="7"/>
      <c r="NZW15" s="7"/>
      <c r="NZX15" s="7"/>
      <c r="NZY15" s="7"/>
      <c r="NZZ15" s="7"/>
      <c r="OAA15" s="7"/>
      <c r="OAB15" s="7"/>
      <c r="OAC15" s="7"/>
      <c r="OAD15" s="7"/>
      <c r="OAE15" s="7"/>
      <c r="OAF15" s="7"/>
      <c r="OAG15" s="7"/>
      <c r="OAH15" s="7"/>
      <c r="OAI15" s="7"/>
      <c r="OAJ15" s="7"/>
      <c r="OAK15" s="7"/>
      <c r="OAL15" s="7"/>
      <c r="OAM15" s="7"/>
      <c r="OAN15" s="7"/>
      <c r="OAO15" s="7"/>
      <c r="OAP15" s="7"/>
      <c r="OAQ15" s="7"/>
      <c r="OAR15" s="7"/>
      <c r="OAS15" s="7"/>
      <c r="OAT15" s="7"/>
      <c r="OAU15" s="7"/>
      <c r="OAV15" s="7"/>
      <c r="OAW15" s="7"/>
      <c r="OAX15" s="7"/>
      <c r="OAY15" s="7"/>
      <c r="OAZ15" s="7"/>
      <c r="OBA15" s="7"/>
      <c r="OBB15" s="7"/>
      <c r="OBC15" s="7"/>
      <c r="OBD15" s="7"/>
      <c r="OBE15" s="7"/>
      <c r="OBF15" s="7"/>
      <c r="OBG15" s="7"/>
      <c r="OBH15" s="7"/>
      <c r="OBI15" s="7"/>
      <c r="OBJ15" s="7"/>
      <c r="OBK15" s="7"/>
      <c r="OBL15" s="7"/>
      <c r="OBM15" s="7"/>
      <c r="OBN15" s="7"/>
      <c r="OBO15" s="7"/>
      <c r="OBP15" s="7"/>
      <c r="OBQ15" s="7"/>
      <c r="OBR15" s="7"/>
      <c r="OBS15" s="7"/>
      <c r="OBT15" s="7"/>
      <c r="OBU15" s="7"/>
      <c r="OBV15" s="7"/>
      <c r="OBW15" s="7"/>
      <c r="OBX15" s="7"/>
      <c r="OBY15" s="7"/>
      <c r="OBZ15" s="7"/>
      <c r="OCA15" s="7"/>
      <c r="OCB15" s="7"/>
      <c r="OCC15" s="7"/>
      <c r="OCD15" s="7"/>
      <c r="OCE15" s="7"/>
      <c r="OCF15" s="7"/>
      <c r="OCG15" s="7"/>
      <c r="OCH15" s="7"/>
      <c r="OCI15" s="7"/>
      <c r="OCJ15" s="7"/>
      <c r="OCK15" s="7"/>
      <c r="OCL15" s="7"/>
      <c r="OCM15" s="7"/>
      <c r="OCN15" s="7"/>
      <c r="OCO15" s="7"/>
      <c r="OCP15" s="7"/>
      <c r="OCQ15" s="7"/>
      <c r="OCR15" s="7"/>
      <c r="OCS15" s="7"/>
      <c r="OCT15" s="7"/>
      <c r="OCU15" s="7"/>
      <c r="OCV15" s="7"/>
      <c r="OCW15" s="7"/>
      <c r="OCX15" s="7"/>
      <c r="OCY15" s="7"/>
      <c r="OCZ15" s="7"/>
      <c r="ODA15" s="7"/>
      <c r="ODB15" s="7"/>
      <c r="ODC15" s="7"/>
      <c r="ODD15" s="7"/>
      <c r="ODE15" s="7"/>
      <c r="ODF15" s="7"/>
      <c r="ODG15" s="7"/>
      <c r="ODH15" s="7"/>
      <c r="ODI15" s="7"/>
      <c r="ODJ15" s="7"/>
      <c r="ODK15" s="7"/>
      <c r="ODL15" s="7"/>
      <c r="ODM15" s="7"/>
      <c r="ODN15" s="7"/>
      <c r="ODO15" s="7"/>
      <c r="ODP15" s="7"/>
      <c r="ODQ15" s="7"/>
      <c r="ODR15" s="7"/>
      <c r="ODS15" s="7"/>
      <c r="ODT15" s="7"/>
      <c r="ODU15" s="7"/>
      <c r="ODV15" s="7"/>
      <c r="ODW15" s="7"/>
      <c r="ODX15" s="7"/>
      <c r="ODY15" s="7"/>
      <c r="ODZ15" s="7"/>
      <c r="OEA15" s="7"/>
      <c r="OEB15" s="7"/>
      <c r="OEC15" s="7"/>
      <c r="OED15" s="7"/>
      <c r="OEE15" s="7"/>
      <c r="OEF15" s="7"/>
      <c r="OEG15" s="7"/>
      <c r="OEH15" s="7"/>
      <c r="OEI15" s="7"/>
      <c r="OEJ15" s="7"/>
      <c r="OEK15" s="7"/>
      <c r="OEL15" s="7"/>
      <c r="OEM15" s="7"/>
      <c r="OEN15" s="7"/>
      <c r="OEO15" s="7"/>
      <c r="OEP15" s="7"/>
      <c r="OEQ15" s="7"/>
      <c r="OER15" s="7"/>
      <c r="OES15" s="7"/>
      <c r="OET15" s="7"/>
      <c r="OEU15" s="7"/>
      <c r="OEV15" s="7"/>
      <c r="OEW15" s="7"/>
      <c r="OEX15" s="7"/>
      <c r="OEY15" s="7"/>
      <c r="OEZ15" s="7"/>
      <c r="OFA15" s="7"/>
      <c r="OFB15" s="7"/>
      <c r="OFC15" s="7"/>
      <c r="OFD15" s="7"/>
      <c r="OFE15" s="7"/>
      <c r="OFF15" s="7"/>
      <c r="OFG15" s="7"/>
      <c r="OFH15" s="7"/>
      <c r="OFI15" s="7"/>
      <c r="OFJ15" s="7"/>
      <c r="OFK15" s="7"/>
      <c r="OFL15" s="7"/>
      <c r="OFM15" s="7"/>
      <c r="OFN15" s="7"/>
      <c r="OFO15" s="7"/>
      <c r="OFP15" s="7"/>
      <c r="OFQ15" s="7"/>
      <c r="OFR15" s="7"/>
      <c r="OFS15" s="7"/>
      <c r="OFT15" s="7"/>
      <c r="OFU15" s="7"/>
      <c r="OFV15" s="7"/>
      <c r="OFW15" s="7"/>
      <c r="OFX15" s="7"/>
      <c r="OFY15" s="7"/>
      <c r="OFZ15" s="7"/>
      <c r="OGA15" s="7"/>
      <c r="OGB15" s="7"/>
      <c r="OGC15" s="7"/>
      <c r="OGD15" s="7"/>
      <c r="OGE15" s="7"/>
      <c r="OGF15" s="7"/>
      <c r="OGG15" s="7"/>
      <c r="OGH15" s="7"/>
      <c r="OGI15" s="7"/>
      <c r="OGJ15" s="7"/>
      <c r="OGK15" s="7"/>
      <c r="OGL15" s="7"/>
      <c r="OGM15" s="7"/>
      <c r="OGN15" s="7"/>
      <c r="OGO15" s="7"/>
      <c r="OGP15" s="7"/>
      <c r="OGQ15" s="7"/>
      <c r="OGR15" s="7"/>
      <c r="OGS15" s="7"/>
      <c r="OGT15" s="7"/>
      <c r="OGU15" s="7"/>
      <c r="OGV15" s="7"/>
      <c r="OGW15" s="7"/>
      <c r="OGX15" s="7"/>
      <c r="OGY15" s="7"/>
      <c r="OGZ15" s="7"/>
      <c r="OHA15" s="7"/>
      <c r="OHB15" s="7"/>
      <c r="OHC15" s="7"/>
      <c r="OHD15" s="7"/>
      <c r="OHE15" s="7"/>
      <c r="OHF15" s="7"/>
      <c r="OHG15" s="7"/>
      <c r="OHH15" s="7"/>
      <c r="OHI15" s="7"/>
      <c r="OHJ15" s="7"/>
      <c r="OHK15" s="7"/>
      <c r="OHL15" s="7"/>
      <c r="OHM15" s="7"/>
      <c r="OHN15" s="7"/>
      <c r="OHO15" s="7"/>
      <c r="OHP15" s="7"/>
      <c r="OHQ15" s="7"/>
      <c r="OHR15" s="7"/>
      <c r="OHS15" s="7"/>
      <c r="OHT15" s="7"/>
      <c r="OHU15" s="7"/>
      <c r="OHV15" s="7"/>
      <c r="OHW15" s="7"/>
      <c r="OHX15" s="7"/>
      <c r="OHY15" s="7"/>
      <c r="OHZ15" s="7"/>
      <c r="OIA15" s="7"/>
      <c r="OIB15" s="7"/>
      <c r="OIC15" s="7"/>
      <c r="OID15" s="7"/>
      <c r="OIE15" s="7"/>
      <c r="OIF15" s="7"/>
      <c r="OIG15" s="7"/>
      <c r="OIH15" s="7"/>
      <c r="OII15" s="7"/>
      <c r="OIJ15" s="7"/>
      <c r="OIK15" s="7"/>
      <c r="OIL15" s="7"/>
      <c r="OIM15" s="7"/>
      <c r="OIN15" s="7"/>
      <c r="OIO15" s="7"/>
      <c r="OIP15" s="7"/>
      <c r="OIQ15" s="7"/>
      <c r="OIR15" s="7"/>
      <c r="OIS15" s="7"/>
      <c r="OIT15" s="7"/>
      <c r="OIU15" s="7"/>
      <c r="OIV15" s="7"/>
      <c r="OIW15" s="7"/>
      <c r="OIX15" s="7"/>
      <c r="OIY15" s="7"/>
      <c r="OIZ15" s="7"/>
      <c r="OJA15" s="7"/>
      <c r="OJB15" s="7"/>
      <c r="OJC15" s="7"/>
      <c r="OJD15" s="7"/>
      <c r="OJE15" s="7"/>
      <c r="OJF15" s="7"/>
      <c r="OJG15" s="7"/>
      <c r="OJH15" s="7"/>
      <c r="OJI15" s="7"/>
      <c r="OJJ15" s="7"/>
      <c r="OJK15" s="7"/>
      <c r="OJL15" s="7"/>
      <c r="OJM15" s="7"/>
      <c r="OJN15" s="7"/>
      <c r="OJO15" s="7"/>
      <c r="OJP15" s="7"/>
      <c r="OJQ15" s="7"/>
      <c r="OJR15" s="7"/>
      <c r="OJS15" s="7"/>
      <c r="OJT15" s="7"/>
      <c r="OJU15" s="7"/>
      <c r="OJV15" s="7"/>
      <c r="OJW15" s="7"/>
      <c r="OJX15" s="7"/>
      <c r="OJY15" s="7"/>
      <c r="OJZ15" s="7"/>
      <c r="OKA15" s="7"/>
      <c r="OKB15" s="7"/>
      <c r="OKC15" s="7"/>
      <c r="OKD15" s="7"/>
      <c r="OKE15" s="7"/>
      <c r="OKF15" s="7"/>
      <c r="OKG15" s="7"/>
      <c r="OKH15" s="7"/>
      <c r="OKI15" s="7"/>
      <c r="OKJ15" s="7"/>
      <c r="OKK15" s="7"/>
      <c r="OKL15" s="7"/>
      <c r="OKM15" s="7"/>
      <c r="OKN15" s="7"/>
      <c r="OKO15" s="7"/>
      <c r="OKP15" s="7"/>
      <c r="OKQ15" s="7"/>
      <c r="OKR15" s="7"/>
      <c r="OKS15" s="7"/>
      <c r="OKT15" s="7"/>
      <c r="OKU15" s="7"/>
      <c r="OKV15" s="7"/>
      <c r="OKW15" s="7"/>
      <c r="OKX15" s="7"/>
      <c r="OKY15" s="7"/>
      <c r="OKZ15" s="7"/>
      <c r="OLA15" s="7"/>
      <c r="OLB15" s="7"/>
      <c r="OLC15" s="7"/>
      <c r="OLD15" s="7"/>
      <c r="OLE15" s="7"/>
      <c r="OLF15" s="7"/>
      <c r="OLG15" s="7"/>
      <c r="OLH15" s="7"/>
      <c r="OLI15" s="7"/>
      <c r="OLJ15" s="7"/>
      <c r="OLK15" s="7"/>
      <c r="OLL15" s="7"/>
      <c r="OLM15" s="7"/>
      <c r="OLN15" s="7"/>
      <c r="OLO15" s="7"/>
      <c r="OLP15" s="7"/>
      <c r="OLQ15" s="7"/>
      <c r="OLR15" s="7"/>
      <c r="OLS15" s="7"/>
      <c r="OLT15" s="7"/>
      <c r="OLU15" s="7"/>
      <c r="OLV15" s="7"/>
      <c r="OLW15" s="7"/>
      <c r="OLX15" s="7"/>
      <c r="OLY15" s="7"/>
      <c r="OLZ15" s="7"/>
      <c r="OMA15" s="7"/>
      <c r="OMB15" s="7"/>
      <c r="OMC15" s="7"/>
      <c r="OMD15" s="7"/>
      <c r="OME15" s="7"/>
      <c r="OMF15" s="7"/>
      <c r="OMG15" s="7"/>
      <c r="OMH15" s="7"/>
      <c r="OMI15" s="7"/>
      <c r="OMJ15" s="7"/>
      <c r="OMK15" s="7"/>
      <c r="OML15" s="7"/>
      <c r="OMM15" s="7"/>
      <c r="OMN15" s="7"/>
      <c r="OMO15" s="7"/>
      <c r="OMP15" s="7"/>
      <c r="OMQ15" s="7"/>
      <c r="OMR15" s="7"/>
      <c r="OMS15" s="7"/>
      <c r="OMT15" s="7"/>
      <c r="OMU15" s="7"/>
      <c r="OMV15" s="7"/>
      <c r="OMW15" s="7"/>
      <c r="OMX15" s="7"/>
      <c r="OMY15" s="7"/>
      <c r="OMZ15" s="7"/>
      <c r="ONA15" s="7"/>
      <c r="ONB15" s="7"/>
      <c r="ONC15" s="7"/>
      <c r="OND15" s="7"/>
      <c r="ONE15" s="7"/>
      <c r="ONF15" s="7"/>
      <c r="ONG15" s="7"/>
      <c r="ONH15" s="7"/>
      <c r="ONI15" s="7"/>
      <c r="ONJ15" s="7"/>
      <c r="ONK15" s="7"/>
      <c r="ONL15" s="7"/>
      <c r="ONM15" s="7"/>
      <c r="ONN15" s="7"/>
      <c r="ONO15" s="7"/>
      <c r="ONP15" s="7"/>
      <c r="ONQ15" s="7"/>
      <c r="ONR15" s="7"/>
      <c r="ONS15" s="7"/>
      <c r="ONT15" s="7"/>
      <c r="ONU15" s="7"/>
      <c r="ONV15" s="7"/>
      <c r="ONW15" s="7"/>
      <c r="ONX15" s="7"/>
      <c r="ONY15" s="7"/>
      <c r="ONZ15" s="7"/>
      <c r="OOA15" s="7"/>
      <c r="OOB15" s="7"/>
      <c r="OOC15" s="7"/>
      <c r="OOD15" s="7"/>
      <c r="OOE15" s="7"/>
      <c r="OOF15" s="7"/>
      <c r="OOG15" s="7"/>
      <c r="OOH15" s="7"/>
      <c r="OOI15" s="7"/>
      <c r="OOJ15" s="7"/>
      <c r="OOK15" s="7"/>
      <c r="OOL15" s="7"/>
      <c r="OOM15" s="7"/>
      <c r="OON15" s="7"/>
      <c r="OOO15" s="7"/>
      <c r="OOP15" s="7"/>
      <c r="OOQ15" s="7"/>
      <c r="OOR15" s="7"/>
      <c r="OOS15" s="7"/>
      <c r="OOT15" s="7"/>
      <c r="OOU15" s="7"/>
      <c r="OOV15" s="7"/>
      <c r="OOW15" s="7"/>
      <c r="OOX15" s="7"/>
      <c r="OOY15" s="7"/>
      <c r="OOZ15" s="7"/>
      <c r="OPA15" s="7"/>
      <c r="OPB15" s="7"/>
      <c r="OPC15" s="7"/>
      <c r="OPD15" s="7"/>
      <c r="OPE15" s="7"/>
      <c r="OPF15" s="7"/>
      <c r="OPG15" s="7"/>
      <c r="OPH15" s="7"/>
      <c r="OPI15" s="7"/>
      <c r="OPJ15" s="7"/>
      <c r="OPK15" s="7"/>
      <c r="OPL15" s="7"/>
      <c r="OPM15" s="7"/>
      <c r="OPN15" s="7"/>
      <c r="OPO15" s="7"/>
      <c r="OPP15" s="7"/>
      <c r="OPQ15" s="7"/>
      <c r="OPR15" s="7"/>
      <c r="OPS15" s="7"/>
      <c r="OPT15" s="7"/>
      <c r="OPU15" s="7"/>
      <c r="OPV15" s="7"/>
      <c r="OPW15" s="7"/>
      <c r="OPX15" s="7"/>
      <c r="OPY15" s="7"/>
      <c r="OPZ15" s="7"/>
      <c r="OQA15" s="7"/>
      <c r="OQB15" s="7"/>
      <c r="OQC15" s="7"/>
      <c r="OQD15" s="7"/>
      <c r="OQE15" s="7"/>
      <c r="OQF15" s="7"/>
      <c r="OQG15" s="7"/>
      <c r="OQH15" s="7"/>
      <c r="OQI15" s="7"/>
      <c r="OQJ15" s="7"/>
      <c r="OQK15" s="7"/>
      <c r="OQL15" s="7"/>
      <c r="OQM15" s="7"/>
      <c r="OQN15" s="7"/>
      <c r="OQO15" s="7"/>
      <c r="OQP15" s="7"/>
      <c r="OQQ15" s="7"/>
      <c r="OQR15" s="7"/>
      <c r="OQS15" s="7"/>
      <c r="OQT15" s="7"/>
      <c r="OQU15" s="7"/>
      <c r="OQV15" s="7"/>
      <c r="OQW15" s="7"/>
      <c r="OQX15" s="7"/>
      <c r="OQY15" s="7"/>
      <c r="OQZ15" s="7"/>
      <c r="ORA15" s="7"/>
      <c r="ORB15" s="7"/>
      <c r="ORC15" s="7"/>
      <c r="ORD15" s="7"/>
      <c r="ORE15" s="7"/>
      <c r="ORF15" s="7"/>
      <c r="ORG15" s="7"/>
      <c r="ORH15" s="7"/>
      <c r="ORI15" s="7"/>
      <c r="ORJ15" s="7"/>
      <c r="ORK15" s="7"/>
      <c r="ORL15" s="7"/>
      <c r="ORM15" s="7"/>
      <c r="ORN15" s="7"/>
      <c r="ORO15" s="7"/>
      <c r="ORP15" s="7"/>
      <c r="ORQ15" s="7"/>
      <c r="ORR15" s="7"/>
      <c r="ORS15" s="7"/>
      <c r="ORT15" s="7"/>
      <c r="ORU15" s="7"/>
      <c r="ORV15" s="7"/>
      <c r="ORW15" s="7"/>
      <c r="ORX15" s="7"/>
      <c r="ORY15" s="7"/>
      <c r="ORZ15" s="7"/>
      <c r="OSA15" s="7"/>
      <c r="OSB15" s="7"/>
      <c r="OSC15" s="7"/>
      <c r="OSD15" s="7"/>
      <c r="OSE15" s="7"/>
      <c r="OSF15" s="7"/>
      <c r="OSG15" s="7"/>
      <c r="OSH15" s="7"/>
      <c r="OSI15" s="7"/>
      <c r="OSJ15" s="7"/>
      <c r="OSK15" s="7"/>
      <c r="OSL15" s="7"/>
      <c r="OSM15" s="7"/>
      <c r="OSN15" s="7"/>
      <c r="OSO15" s="7"/>
      <c r="OSP15" s="7"/>
      <c r="OSQ15" s="7"/>
      <c r="OSR15" s="7"/>
      <c r="OSS15" s="7"/>
      <c r="OST15" s="7"/>
      <c r="OSU15" s="7"/>
      <c r="OSV15" s="7"/>
      <c r="OSW15" s="7"/>
      <c r="OSX15" s="7"/>
      <c r="OSY15" s="7"/>
      <c r="OSZ15" s="7"/>
      <c r="OTA15" s="7"/>
      <c r="OTB15" s="7"/>
      <c r="OTC15" s="7"/>
      <c r="OTD15" s="7"/>
      <c r="OTE15" s="7"/>
      <c r="OTF15" s="7"/>
      <c r="OTG15" s="7"/>
      <c r="OTH15" s="7"/>
      <c r="OTI15" s="7"/>
      <c r="OTJ15" s="7"/>
      <c r="OTK15" s="7"/>
      <c r="OTL15" s="7"/>
      <c r="OTM15" s="7"/>
      <c r="OTN15" s="7"/>
      <c r="OTO15" s="7"/>
      <c r="OTP15" s="7"/>
      <c r="OTQ15" s="7"/>
      <c r="OTR15" s="7"/>
      <c r="OTS15" s="7"/>
      <c r="OTT15" s="7"/>
      <c r="OTU15" s="7"/>
      <c r="OTV15" s="7"/>
      <c r="OTW15" s="7"/>
      <c r="OTX15" s="7"/>
      <c r="OTY15" s="7"/>
      <c r="OTZ15" s="7"/>
      <c r="OUA15" s="7"/>
      <c r="OUB15" s="7"/>
      <c r="OUC15" s="7"/>
      <c r="OUD15" s="7"/>
      <c r="OUE15" s="7"/>
      <c r="OUF15" s="7"/>
      <c r="OUG15" s="7"/>
      <c r="OUH15" s="7"/>
      <c r="OUI15" s="7"/>
      <c r="OUJ15" s="7"/>
      <c r="OUK15" s="7"/>
      <c r="OUL15" s="7"/>
      <c r="OUM15" s="7"/>
      <c r="OUN15" s="7"/>
      <c r="OUO15" s="7"/>
      <c r="OUP15" s="7"/>
      <c r="OUQ15" s="7"/>
      <c r="OUR15" s="7"/>
      <c r="OUS15" s="7"/>
      <c r="OUT15" s="7"/>
      <c r="OUU15" s="7"/>
      <c r="OUV15" s="7"/>
      <c r="OUW15" s="7"/>
      <c r="OUX15" s="7"/>
      <c r="OUY15" s="7"/>
      <c r="OUZ15" s="7"/>
      <c r="OVA15" s="7"/>
      <c r="OVB15" s="7"/>
      <c r="OVC15" s="7"/>
      <c r="OVD15" s="7"/>
      <c r="OVE15" s="7"/>
      <c r="OVF15" s="7"/>
      <c r="OVG15" s="7"/>
      <c r="OVH15" s="7"/>
      <c r="OVI15" s="7"/>
      <c r="OVJ15" s="7"/>
      <c r="OVK15" s="7"/>
      <c r="OVL15" s="7"/>
      <c r="OVM15" s="7"/>
      <c r="OVN15" s="7"/>
      <c r="OVO15" s="7"/>
      <c r="OVP15" s="7"/>
      <c r="OVQ15" s="7"/>
      <c r="OVR15" s="7"/>
      <c r="OVS15" s="7"/>
      <c r="OVT15" s="7"/>
      <c r="OVU15" s="7"/>
      <c r="OVV15" s="7"/>
      <c r="OVW15" s="7"/>
      <c r="OVX15" s="7"/>
      <c r="OVY15" s="7"/>
      <c r="OVZ15" s="7"/>
      <c r="OWA15" s="7"/>
      <c r="OWB15" s="7"/>
      <c r="OWC15" s="7"/>
      <c r="OWD15" s="7"/>
      <c r="OWE15" s="7"/>
      <c r="OWF15" s="7"/>
      <c r="OWG15" s="7"/>
      <c r="OWH15" s="7"/>
      <c r="OWI15" s="7"/>
      <c r="OWJ15" s="7"/>
      <c r="OWK15" s="7"/>
      <c r="OWL15" s="7"/>
      <c r="OWM15" s="7"/>
      <c r="OWN15" s="7"/>
      <c r="OWO15" s="7"/>
      <c r="OWP15" s="7"/>
      <c r="OWQ15" s="7"/>
      <c r="OWR15" s="7"/>
      <c r="OWS15" s="7"/>
      <c r="OWT15" s="7"/>
      <c r="OWU15" s="7"/>
      <c r="OWV15" s="7"/>
      <c r="OWW15" s="7"/>
      <c r="OWX15" s="7"/>
      <c r="OWY15" s="7"/>
      <c r="OWZ15" s="7"/>
      <c r="OXA15" s="7"/>
      <c r="OXB15" s="7"/>
      <c r="OXC15" s="7"/>
      <c r="OXD15" s="7"/>
      <c r="OXE15" s="7"/>
      <c r="OXF15" s="7"/>
      <c r="OXG15" s="7"/>
      <c r="OXH15" s="7"/>
      <c r="OXI15" s="7"/>
      <c r="OXJ15" s="7"/>
      <c r="OXK15" s="7"/>
      <c r="OXL15" s="7"/>
      <c r="OXM15" s="7"/>
      <c r="OXN15" s="7"/>
      <c r="OXO15" s="7"/>
      <c r="OXP15" s="7"/>
      <c r="OXQ15" s="7"/>
      <c r="OXR15" s="7"/>
      <c r="OXS15" s="7"/>
      <c r="OXT15" s="7"/>
      <c r="OXU15" s="7"/>
      <c r="OXV15" s="7"/>
      <c r="OXW15" s="7"/>
      <c r="OXX15" s="7"/>
      <c r="OXY15" s="7"/>
      <c r="OXZ15" s="7"/>
      <c r="OYA15" s="7"/>
      <c r="OYB15" s="7"/>
      <c r="OYC15" s="7"/>
      <c r="OYD15" s="7"/>
      <c r="OYE15" s="7"/>
      <c r="OYF15" s="7"/>
      <c r="OYG15" s="7"/>
      <c r="OYH15" s="7"/>
      <c r="OYI15" s="7"/>
      <c r="OYJ15" s="7"/>
      <c r="OYK15" s="7"/>
      <c r="OYL15" s="7"/>
      <c r="OYM15" s="7"/>
      <c r="OYN15" s="7"/>
      <c r="OYO15" s="7"/>
      <c r="OYP15" s="7"/>
      <c r="OYQ15" s="7"/>
      <c r="OYR15" s="7"/>
      <c r="OYS15" s="7"/>
      <c r="OYT15" s="7"/>
      <c r="OYU15" s="7"/>
      <c r="OYV15" s="7"/>
      <c r="OYW15" s="7"/>
      <c r="OYX15" s="7"/>
      <c r="OYY15" s="7"/>
      <c r="OYZ15" s="7"/>
      <c r="OZA15" s="7"/>
      <c r="OZB15" s="7"/>
      <c r="OZC15" s="7"/>
      <c r="OZD15" s="7"/>
      <c r="OZE15" s="7"/>
      <c r="OZF15" s="7"/>
      <c r="OZG15" s="7"/>
      <c r="OZH15" s="7"/>
      <c r="OZI15" s="7"/>
      <c r="OZJ15" s="7"/>
      <c r="OZK15" s="7"/>
      <c r="OZL15" s="7"/>
      <c r="OZM15" s="7"/>
      <c r="OZN15" s="7"/>
      <c r="OZO15" s="7"/>
      <c r="OZP15" s="7"/>
      <c r="OZQ15" s="7"/>
      <c r="OZR15" s="7"/>
      <c r="OZS15" s="7"/>
      <c r="OZT15" s="7"/>
      <c r="OZU15" s="7"/>
      <c r="OZV15" s="7"/>
      <c r="OZW15" s="7"/>
      <c r="OZX15" s="7"/>
      <c r="OZY15" s="7"/>
      <c r="OZZ15" s="7"/>
      <c r="PAA15" s="7"/>
      <c r="PAB15" s="7"/>
      <c r="PAC15" s="7"/>
      <c r="PAD15" s="7"/>
      <c r="PAE15" s="7"/>
      <c r="PAF15" s="7"/>
      <c r="PAG15" s="7"/>
      <c r="PAH15" s="7"/>
      <c r="PAI15" s="7"/>
      <c r="PAJ15" s="7"/>
      <c r="PAK15" s="7"/>
      <c r="PAL15" s="7"/>
      <c r="PAM15" s="7"/>
      <c r="PAN15" s="7"/>
      <c r="PAO15" s="7"/>
      <c r="PAP15" s="7"/>
      <c r="PAQ15" s="7"/>
      <c r="PAR15" s="7"/>
      <c r="PAS15" s="7"/>
      <c r="PAT15" s="7"/>
      <c r="PAU15" s="7"/>
      <c r="PAV15" s="7"/>
      <c r="PAW15" s="7"/>
      <c r="PAX15" s="7"/>
      <c r="PAY15" s="7"/>
      <c r="PAZ15" s="7"/>
      <c r="PBA15" s="7"/>
      <c r="PBB15" s="7"/>
      <c r="PBC15" s="7"/>
      <c r="PBD15" s="7"/>
      <c r="PBE15" s="7"/>
      <c r="PBF15" s="7"/>
      <c r="PBG15" s="7"/>
      <c r="PBH15" s="7"/>
      <c r="PBI15" s="7"/>
      <c r="PBJ15" s="7"/>
      <c r="PBK15" s="7"/>
      <c r="PBL15" s="7"/>
      <c r="PBM15" s="7"/>
      <c r="PBN15" s="7"/>
      <c r="PBO15" s="7"/>
      <c r="PBP15" s="7"/>
      <c r="PBQ15" s="7"/>
      <c r="PBR15" s="7"/>
      <c r="PBS15" s="7"/>
      <c r="PBT15" s="7"/>
      <c r="PBU15" s="7"/>
      <c r="PBV15" s="7"/>
      <c r="PBW15" s="7"/>
      <c r="PBX15" s="7"/>
      <c r="PBY15" s="7"/>
      <c r="PBZ15" s="7"/>
      <c r="PCA15" s="7"/>
      <c r="PCB15" s="7"/>
      <c r="PCC15" s="7"/>
      <c r="PCD15" s="7"/>
      <c r="PCE15" s="7"/>
      <c r="PCF15" s="7"/>
      <c r="PCG15" s="7"/>
      <c r="PCH15" s="7"/>
      <c r="PCI15" s="7"/>
      <c r="PCJ15" s="7"/>
      <c r="PCK15" s="7"/>
      <c r="PCL15" s="7"/>
      <c r="PCM15" s="7"/>
      <c r="PCN15" s="7"/>
      <c r="PCO15" s="7"/>
      <c r="PCP15" s="7"/>
      <c r="PCQ15" s="7"/>
      <c r="PCR15" s="7"/>
      <c r="PCS15" s="7"/>
      <c r="PCT15" s="7"/>
      <c r="PCU15" s="7"/>
      <c r="PCV15" s="7"/>
      <c r="PCW15" s="7"/>
      <c r="PCX15" s="7"/>
      <c r="PCY15" s="7"/>
      <c r="PCZ15" s="7"/>
      <c r="PDA15" s="7"/>
      <c r="PDB15" s="7"/>
      <c r="PDC15" s="7"/>
      <c r="PDD15" s="7"/>
      <c r="PDE15" s="7"/>
      <c r="PDF15" s="7"/>
      <c r="PDG15" s="7"/>
      <c r="PDH15" s="7"/>
      <c r="PDI15" s="7"/>
      <c r="PDJ15" s="7"/>
      <c r="PDK15" s="7"/>
      <c r="PDL15" s="7"/>
      <c r="PDM15" s="7"/>
      <c r="PDN15" s="7"/>
      <c r="PDO15" s="7"/>
      <c r="PDP15" s="7"/>
      <c r="PDQ15" s="7"/>
      <c r="PDR15" s="7"/>
      <c r="PDS15" s="7"/>
      <c r="PDT15" s="7"/>
      <c r="PDU15" s="7"/>
      <c r="PDV15" s="7"/>
      <c r="PDW15" s="7"/>
      <c r="PDX15" s="7"/>
      <c r="PDY15" s="7"/>
      <c r="PDZ15" s="7"/>
      <c r="PEA15" s="7"/>
      <c r="PEB15" s="7"/>
      <c r="PEC15" s="7"/>
      <c r="PED15" s="7"/>
      <c r="PEE15" s="7"/>
      <c r="PEF15" s="7"/>
      <c r="PEG15" s="7"/>
      <c r="PEH15" s="7"/>
      <c r="PEI15" s="7"/>
      <c r="PEJ15" s="7"/>
      <c r="PEK15" s="7"/>
      <c r="PEL15" s="7"/>
      <c r="PEM15" s="7"/>
      <c r="PEN15" s="7"/>
      <c r="PEO15" s="7"/>
      <c r="PEP15" s="7"/>
      <c r="PEQ15" s="7"/>
      <c r="PER15" s="7"/>
      <c r="PES15" s="7"/>
      <c r="PET15" s="7"/>
      <c r="PEU15" s="7"/>
      <c r="PEV15" s="7"/>
      <c r="PEW15" s="7"/>
      <c r="PEX15" s="7"/>
      <c r="PEY15" s="7"/>
      <c r="PEZ15" s="7"/>
      <c r="PFA15" s="7"/>
      <c r="PFB15" s="7"/>
      <c r="PFC15" s="7"/>
      <c r="PFD15" s="7"/>
      <c r="PFE15" s="7"/>
      <c r="PFF15" s="7"/>
      <c r="PFG15" s="7"/>
      <c r="PFH15" s="7"/>
      <c r="PFI15" s="7"/>
      <c r="PFJ15" s="7"/>
      <c r="PFK15" s="7"/>
      <c r="PFL15" s="7"/>
      <c r="PFM15" s="7"/>
      <c r="PFN15" s="7"/>
      <c r="PFO15" s="7"/>
      <c r="PFP15" s="7"/>
      <c r="PFQ15" s="7"/>
      <c r="PFR15" s="7"/>
      <c r="PFS15" s="7"/>
      <c r="PFT15" s="7"/>
      <c r="PFU15" s="7"/>
      <c r="PFV15" s="7"/>
      <c r="PFW15" s="7"/>
      <c r="PFX15" s="7"/>
      <c r="PFY15" s="7"/>
      <c r="PFZ15" s="7"/>
      <c r="PGA15" s="7"/>
      <c r="PGB15" s="7"/>
      <c r="PGC15" s="7"/>
      <c r="PGD15" s="7"/>
      <c r="PGE15" s="7"/>
      <c r="PGF15" s="7"/>
      <c r="PGG15" s="7"/>
      <c r="PGH15" s="7"/>
      <c r="PGI15" s="7"/>
      <c r="PGJ15" s="7"/>
      <c r="PGK15" s="7"/>
      <c r="PGL15" s="7"/>
      <c r="PGM15" s="7"/>
      <c r="PGN15" s="7"/>
      <c r="PGO15" s="7"/>
      <c r="PGP15" s="7"/>
      <c r="PGQ15" s="7"/>
      <c r="PGR15" s="7"/>
      <c r="PGS15" s="7"/>
      <c r="PGT15" s="7"/>
      <c r="PGU15" s="7"/>
      <c r="PGV15" s="7"/>
      <c r="PGW15" s="7"/>
      <c r="PGX15" s="7"/>
      <c r="PGY15" s="7"/>
      <c r="PGZ15" s="7"/>
      <c r="PHA15" s="7"/>
      <c r="PHB15" s="7"/>
      <c r="PHC15" s="7"/>
      <c r="PHD15" s="7"/>
      <c r="PHE15" s="7"/>
      <c r="PHF15" s="7"/>
      <c r="PHG15" s="7"/>
      <c r="PHH15" s="7"/>
      <c r="PHI15" s="7"/>
      <c r="PHJ15" s="7"/>
      <c r="PHK15" s="7"/>
      <c r="PHL15" s="7"/>
      <c r="PHM15" s="7"/>
      <c r="PHN15" s="7"/>
      <c r="PHO15" s="7"/>
      <c r="PHP15" s="7"/>
      <c r="PHQ15" s="7"/>
      <c r="PHR15" s="7"/>
      <c r="PHS15" s="7"/>
      <c r="PHT15" s="7"/>
      <c r="PHU15" s="7"/>
      <c r="PHV15" s="7"/>
      <c r="PHW15" s="7"/>
      <c r="PHX15" s="7"/>
      <c r="PHY15" s="7"/>
      <c r="PHZ15" s="7"/>
      <c r="PIA15" s="7"/>
      <c r="PIB15" s="7"/>
      <c r="PIC15" s="7"/>
      <c r="PID15" s="7"/>
      <c r="PIE15" s="7"/>
      <c r="PIF15" s="7"/>
      <c r="PIG15" s="7"/>
      <c r="PIH15" s="7"/>
      <c r="PII15" s="7"/>
      <c r="PIJ15" s="7"/>
      <c r="PIK15" s="7"/>
      <c r="PIL15" s="7"/>
      <c r="PIM15" s="7"/>
      <c r="PIN15" s="7"/>
      <c r="PIO15" s="7"/>
      <c r="PIP15" s="7"/>
      <c r="PIQ15" s="7"/>
      <c r="PIR15" s="7"/>
      <c r="PIS15" s="7"/>
      <c r="PIT15" s="7"/>
      <c r="PIU15" s="7"/>
      <c r="PIV15" s="7"/>
      <c r="PIW15" s="7"/>
      <c r="PIX15" s="7"/>
      <c r="PIY15" s="7"/>
      <c r="PIZ15" s="7"/>
      <c r="PJA15" s="7"/>
      <c r="PJB15" s="7"/>
      <c r="PJC15" s="7"/>
      <c r="PJD15" s="7"/>
      <c r="PJE15" s="7"/>
      <c r="PJF15" s="7"/>
      <c r="PJG15" s="7"/>
      <c r="PJH15" s="7"/>
      <c r="PJI15" s="7"/>
      <c r="PJJ15" s="7"/>
      <c r="PJK15" s="7"/>
      <c r="PJL15" s="7"/>
      <c r="PJM15" s="7"/>
      <c r="PJN15" s="7"/>
      <c r="PJO15" s="7"/>
      <c r="PJP15" s="7"/>
      <c r="PJQ15" s="7"/>
      <c r="PJR15" s="7"/>
      <c r="PJS15" s="7"/>
      <c r="PJT15" s="7"/>
      <c r="PJU15" s="7"/>
      <c r="PJV15" s="7"/>
      <c r="PJW15" s="7"/>
      <c r="PJX15" s="7"/>
      <c r="PJY15" s="7"/>
      <c r="PJZ15" s="7"/>
      <c r="PKA15" s="7"/>
      <c r="PKB15" s="7"/>
      <c r="PKC15" s="7"/>
      <c r="PKD15" s="7"/>
      <c r="PKE15" s="7"/>
      <c r="PKF15" s="7"/>
      <c r="PKG15" s="7"/>
      <c r="PKH15" s="7"/>
      <c r="PKI15" s="7"/>
      <c r="PKJ15" s="7"/>
      <c r="PKK15" s="7"/>
      <c r="PKL15" s="7"/>
      <c r="PKM15" s="7"/>
      <c r="PKN15" s="7"/>
      <c r="PKO15" s="7"/>
      <c r="PKP15" s="7"/>
      <c r="PKQ15" s="7"/>
      <c r="PKR15" s="7"/>
      <c r="PKS15" s="7"/>
      <c r="PKT15" s="7"/>
      <c r="PKU15" s="7"/>
      <c r="PKV15" s="7"/>
      <c r="PKW15" s="7"/>
      <c r="PKX15" s="7"/>
      <c r="PKY15" s="7"/>
      <c r="PKZ15" s="7"/>
      <c r="PLA15" s="7"/>
      <c r="PLB15" s="7"/>
      <c r="PLC15" s="7"/>
      <c r="PLD15" s="7"/>
      <c r="PLE15" s="7"/>
      <c r="PLF15" s="7"/>
      <c r="PLG15" s="7"/>
      <c r="PLH15" s="7"/>
      <c r="PLI15" s="7"/>
      <c r="PLJ15" s="7"/>
      <c r="PLK15" s="7"/>
      <c r="PLL15" s="7"/>
      <c r="PLM15" s="7"/>
      <c r="PLN15" s="7"/>
      <c r="PLO15" s="7"/>
      <c r="PLP15" s="7"/>
      <c r="PLQ15" s="7"/>
      <c r="PLR15" s="7"/>
      <c r="PLS15" s="7"/>
      <c r="PLT15" s="7"/>
      <c r="PLU15" s="7"/>
      <c r="PLV15" s="7"/>
      <c r="PLW15" s="7"/>
      <c r="PLX15" s="7"/>
      <c r="PLY15" s="7"/>
      <c r="PLZ15" s="7"/>
      <c r="PMA15" s="7"/>
      <c r="PMB15" s="7"/>
      <c r="PMC15" s="7"/>
      <c r="PMD15" s="7"/>
      <c r="PME15" s="7"/>
      <c r="PMF15" s="7"/>
      <c r="PMG15" s="7"/>
      <c r="PMH15" s="7"/>
      <c r="PMI15" s="7"/>
      <c r="PMJ15" s="7"/>
      <c r="PMK15" s="7"/>
      <c r="PML15" s="7"/>
      <c r="PMM15" s="7"/>
      <c r="PMN15" s="7"/>
      <c r="PMO15" s="7"/>
      <c r="PMP15" s="7"/>
      <c r="PMQ15" s="7"/>
      <c r="PMR15" s="7"/>
      <c r="PMS15" s="7"/>
      <c r="PMT15" s="7"/>
      <c r="PMU15" s="7"/>
      <c r="PMV15" s="7"/>
      <c r="PMW15" s="7"/>
      <c r="PMX15" s="7"/>
      <c r="PMY15" s="7"/>
      <c r="PMZ15" s="7"/>
      <c r="PNA15" s="7"/>
      <c r="PNB15" s="7"/>
      <c r="PNC15" s="7"/>
      <c r="PND15" s="7"/>
      <c r="PNE15" s="7"/>
      <c r="PNF15" s="7"/>
      <c r="PNG15" s="7"/>
      <c r="PNH15" s="7"/>
      <c r="PNI15" s="7"/>
      <c r="PNJ15" s="7"/>
      <c r="PNK15" s="7"/>
      <c r="PNL15" s="7"/>
      <c r="PNM15" s="7"/>
      <c r="PNN15" s="7"/>
      <c r="PNO15" s="7"/>
      <c r="PNP15" s="7"/>
      <c r="PNQ15" s="7"/>
      <c r="PNR15" s="7"/>
      <c r="PNS15" s="7"/>
      <c r="PNT15" s="7"/>
      <c r="PNU15" s="7"/>
      <c r="PNV15" s="7"/>
      <c r="PNW15" s="7"/>
      <c r="PNX15" s="7"/>
      <c r="PNY15" s="7"/>
      <c r="PNZ15" s="7"/>
      <c r="POA15" s="7"/>
      <c r="POB15" s="7"/>
      <c r="POC15" s="7"/>
      <c r="POD15" s="7"/>
      <c r="POE15" s="7"/>
      <c r="POF15" s="7"/>
      <c r="POG15" s="7"/>
      <c r="POH15" s="7"/>
      <c r="POI15" s="7"/>
      <c r="POJ15" s="7"/>
      <c r="POK15" s="7"/>
      <c r="POL15" s="7"/>
      <c r="POM15" s="7"/>
      <c r="PON15" s="7"/>
      <c r="POO15" s="7"/>
      <c r="POP15" s="7"/>
      <c r="POQ15" s="7"/>
      <c r="POR15" s="7"/>
      <c r="POS15" s="7"/>
      <c r="POT15" s="7"/>
      <c r="POU15" s="7"/>
      <c r="POV15" s="7"/>
      <c r="POW15" s="7"/>
      <c r="POX15" s="7"/>
      <c r="POY15" s="7"/>
      <c r="POZ15" s="7"/>
      <c r="PPA15" s="7"/>
      <c r="PPB15" s="7"/>
      <c r="PPC15" s="7"/>
      <c r="PPD15" s="7"/>
      <c r="PPE15" s="7"/>
      <c r="PPF15" s="7"/>
      <c r="PPG15" s="7"/>
      <c r="PPH15" s="7"/>
      <c r="PPI15" s="7"/>
      <c r="PPJ15" s="7"/>
      <c r="PPK15" s="7"/>
      <c r="PPL15" s="7"/>
      <c r="PPM15" s="7"/>
      <c r="PPN15" s="7"/>
      <c r="PPO15" s="7"/>
      <c r="PPP15" s="7"/>
      <c r="PPQ15" s="7"/>
      <c r="PPR15" s="7"/>
      <c r="PPS15" s="7"/>
      <c r="PPT15" s="7"/>
      <c r="PPU15" s="7"/>
      <c r="PPV15" s="7"/>
      <c r="PPW15" s="7"/>
      <c r="PPX15" s="7"/>
      <c r="PPY15" s="7"/>
      <c r="PPZ15" s="7"/>
      <c r="PQA15" s="7"/>
      <c r="PQB15" s="7"/>
      <c r="PQC15" s="7"/>
      <c r="PQD15" s="7"/>
      <c r="PQE15" s="7"/>
      <c r="PQF15" s="7"/>
      <c r="PQG15" s="7"/>
      <c r="PQH15" s="7"/>
      <c r="PQI15" s="7"/>
      <c r="PQJ15" s="7"/>
      <c r="PQK15" s="7"/>
      <c r="PQL15" s="7"/>
      <c r="PQM15" s="7"/>
      <c r="PQN15" s="7"/>
      <c r="PQO15" s="7"/>
      <c r="PQP15" s="7"/>
      <c r="PQQ15" s="7"/>
      <c r="PQR15" s="7"/>
      <c r="PQS15" s="7"/>
      <c r="PQT15" s="7"/>
      <c r="PQU15" s="7"/>
      <c r="PQV15" s="7"/>
      <c r="PQW15" s="7"/>
      <c r="PQX15" s="7"/>
      <c r="PQY15" s="7"/>
      <c r="PQZ15" s="7"/>
      <c r="PRA15" s="7"/>
      <c r="PRB15" s="7"/>
      <c r="PRC15" s="7"/>
      <c r="PRD15" s="7"/>
      <c r="PRE15" s="7"/>
      <c r="PRF15" s="7"/>
      <c r="PRG15" s="7"/>
      <c r="PRH15" s="7"/>
      <c r="PRI15" s="7"/>
      <c r="PRJ15" s="7"/>
      <c r="PRK15" s="7"/>
      <c r="PRL15" s="7"/>
      <c r="PRM15" s="7"/>
      <c r="PRN15" s="7"/>
      <c r="PRO15" s="7"/>
      <c r="PRP15" s="7"/>
      <c r="PRQ15" s="7"/>
      <c r="PRR15" s="7"/>
      <c r="PRS15" s="7"/>
      <c r="PRT15" s="7"/>
      <c r="PRU15" s="7"/>
      <c r="PRV15" s="7"/>
      <c r="PRW15" s="7"/>
      <c r="PRX15" s="7"/>
      <c r="PRY15" s="7"/>
      <c r="PRZ15" s="7"/>
      <c r="PSA15" s="7"/>
      <c r="PSB15" s="7"/>
      <c r="PSC15" s="7"/>
      <c r="PSD15" s="7"/>
      <c r="PSE15" s="7"/>
      <c r="PSF15" s="7"/>
      <c r="PSG15" s="7"/>
      <c r="PSH15" s="7"/>
      <c r="PSI15" s="7"/>
      <c r="PSJ15" s="7"/>
      <c r="PSK15" s="7"/>
      <c r="PSL15" s="7"/>
      <c r="PSM15" s="7"/>
      <c r="PSN15" s="7"/>
      <c r="PSO15" s="7"/>
      <c r="PSP15" s="7"/>
      <c r="PSQ15" s="7"/>
      <c r="PSR15" s="7"/>
      <c r="PSS15" s="7"/>
      <c r="PST15" s="7"/>
      <c r="PSU15" s="7"/>
      <c r="PSV15" s="7"/>
      <c r="PSW15" s="7"/>
      <c r="PSX15" s="7"/>
      <c r="PSY15" s="7"/>
      <c r="PSZ15" s="7"/>
      <c r="PTA15" s="7"/>
      <c r="PTB15" s="7"/>
      <c r="PTC15" s="7"/>
      <c r="PTD15" s="7"/>
      <c r="PTE15" s="7"/>
      <c r="PTF15" s="7"/>
      <c r="PTG15" s="7"/>
      <c r="PTH15" s="7"/>
      <c r="PTI15" s="7"/>
      <c r="PTJ15" s="7"/>
      <c r="PTK15" s="7"/>
      <c r="PTL15" s="7"/>
      <c r="PTM15" s="7"/>
      <c r="PTN15" s="7"/>
      <c r="PTO15" s="7"/>
      <c r="PTP15" s="7"/>
      <c r="PTQ15" s="7"/>
      <c r="PTR15" s="7"/>
      <c r="PTS15" s="7"/>
      <c r="PTT15" s="7"/>
      <c r="PTU15" s="7"/>
      <c r="PTV15" s="7"/>
      <c r="PTW15" s="7"/>
      <c r="PTX15" s="7"/>
      <c r="PTY15" s="7"/>
      <c r="PTZ15" s="7"/>
      <c r="PUA15" s="7"/>
      <c r="PUB15" s="7"/>
      <c r="PUC15" s="7"/>
      <c r="PUD15" s="7"/>
      <c r="PUE15" s="7"/>
      <c r="PUF15" s="7"/>
      <c r="PUG15" s="7"/>
      <c r="PUH15" s="7"/>
      <c r="PUI15" s="7"/>
      <c r="PUJ15" s="7"/>
      <c r="PUK15" s="7"/>
      <c r="PUL15" s="7"/>
      <c r="PUM15" s="7"/>
      <c r="PUN15" s="7"/>
      <c r="PUO15" s="7"/>
      <c r="PUP15" s="7"/>
      <c r="PUQ15" s="7"/>
      <c r="PUR15" s="7"/>
      <c r="PUS15" s="7"/>
      <c r="PUT15" s="7"/>
      <c r="PUU15" s="7"/>
      <c r="PUV15" s="7"/>
      <c r="PUW15" s="7"/>
      <c r="PUX15" s="7"/>
      <c r="PUY15" s="7"/>
      <c r="PUZ15" s="7"/>
      <c r="PVA15" s="7"/>
      <c r="PVB15" s="7"/>
      <c r="PVC15" s="7"/>
      <c r="PVD15" s="7"/>
      <c r="PVE15" s="7"/>
      <c r="PVF15" s="7"/>
      <c r="PVG15" s="7"/>
      <c r="PVH15" s="7"/>
      <c r="PVI15" s="7"/>
      <c r="PVJ15" s="7"/>
      <c r="PVK15" s="7"/>
      <c r="PVL15" s="7"/>
      <c r="PVM15" s="7"/>
      <c r="PVN15" s="7"/>
      <c r="PVO15" s="7"/>
      <c r="PVP15" s="7"/>
      <c r="PVQ15" s="7"/>
      <c r="PVR15" s="7"/>
      <c r="PVS15" s="7"/>
      <c r="PVT15" s="7"/>
      <c r="PVU15" s="7"/>
      <c r="PVV15" s="7"/>
      <c r="PVW15" s="7"/>
      <c r="PVX15" s="7"/>
      <c r="PVY15" s="7"/>
      <c r="PVZ15" s="7"/>
      <c r="PWA15" s="7"/>
      <c r="PWB15" s="7"/>
      <c r="PWC15" s="7"/>
      <c r="PWD15" s="7"/>
      <c r="PWE15" s="7"/>
      <c r="PWF15" s="7"/>
      <c r="PWG15" s="7"/>
      <c r="PWH15" s="7"/>
      <c r="PWI15" s="7"/>
      <c r="PWJ15" s="7"/>
      <c r="PWK15" s="7"/>
      <c r="PWL15" s="7"/>
      <c r="PWM15" s="7"/>
      <c r="PWN15" s="7"/>
      <c r="PWO15" s="7"/>
      <c r="PWP15" s="7"/>
      <c r="PWQ15" s="7"/>
      <c r="PWR15" s="7"/>
      <c r="PWS15" s="7"/>
      <c r="PWT15" s="7"/>
      <c r="PWU15" s="7"/>
      <c r="PWV15" s="7"/>
      <c r="PWW15" s="7"/>
      <c r="PWX15" s="7"/>
      <c r="PWY15" s="7"/>
      <c r="PWZ15" s="7"/>
      <c r="PXA15" s="7"/>
      <c r="PXB15" s="7"/>
      <c r="PXC15" s="7"/>
      <c r="PXD15" s="7"/>
      <c r="PXE15" s="7"/>
      <c r="PXF15" s="7"/>
      <c r="PXG15" s="7"/>
      <c r="PXH15" s="7"/>
      <c r="PXI15" s="7"/>
      <c r="PXJ15" s="7"/>
      <c r="PXK15" s="7"/>
      <c r="PXL15" s="7"/>
      <c r="PXM15" s="7"/>
      <c r="PXN15" s="7"/>
      <c r="PXO15" s="7"/>
      <c r="PXP15" s="7"/>
      <c r="PXQ15" s="7"/>
      <c r="PXR15" s="7"/>
      <c r="PXS15" s="7"/>
      <c r="PXT15" s="7"/>
      <c r="PXU15" s="7"/>
      <c r="PXV15" s="7"/>
      <c r="PXW15" s="7"/>
      <c r="PXX15" s="7"/>
      <c r="PXY15" s="7"/>
      <c r="PXZ15" s="7"/>
      <c r="PYA15" s="7"/>
      <c r="PYB15" s="7"/>
      <c r="PYC15" s="7"/>
      <c r="PYD15" s="7"/>
      <c r="PYE15" s="7"/>
      <c r="PYF15" s="7"/>
      <c r="PYG15" s="7"/>
      <c r="PYH15" s="7"/>
      <c r="PYI15" s="7"/>
      <c r="PYJ15" s="7"/>
      <c r="PYK15" s="7"/>
      <c r="PYL15" s="7"/>
      <c r="PYM15" s="7"/>
      <c r="PYN15" s="7"/>
      <c r="PYO15" s="7"/>
      <c r="PYP15" s="7"/>
      <c r="PYQ15" s="7"/>
      <c r="PYR15" s="7"/>
      <c r="PYS15" s="7"/>
      <c r="PYT15" s="7"/>
      <c r="PYU15" s="7"/>
      <c r="PYV15" s="7"/>
      <c r="PYW15" s="7"/>
      <c r="PYX15" s="7"/>
      <c r="PYY15" s="7"/>
      <c r="PYZ15" s="7"/>
      <c r="PZA15" s="7"/>
      <c r="PZB15" s="7"/>
      <c r="PZC15" s="7"/>
      <c r="PZD15" s="7"/>
      <c r="PZE15" s="7"/>
      <c r="PZF15" s="7"/>
      <c r="PZG15" s="7"/>
      <c r="PZH15" s="7"/>
      <c r="PZI15" s="7"/>
      <c r="PZJ15" s="7"/>
      <c r="PZK15" s="7"/>
      <c r="PZL15" s="7"/>
      <c r="PZM15" s="7"/>
      <c r="PZN15" s="7"/>
      <c r="PZO15" s="7"/>
      <c r="PZP15" s="7"/>
      <c r="PZQ15" s="7"/>
      <c r="PZR15" s="7"/>
      <c r="PZS15" s="7"/>
      <c r="PZT15" s="7"/>
      <c r="PZU15" s="7"/>
      <c r="PZV15" s="7"/>
      <c r="PZW15" s="7"/>
      <c r="PZX15" s="7"/>
      <c r="PZY15" s="7"/>
      <c r="PZZ15" s="7"/>
      <c r="QAA15" s="7"/>
      <c r="QAB15" s="7"/>
      <c r="QAC15" s="7"/>
      <c r="QAD15" s="7"/>
      <c r="QAE15" s="7"/>
      <c r="QAF15" s="7"/>
      <c r="QAG15" s="7"/>
      <c r="QAH15" s="7"/>
      <c r="QAI15" s="7"/>
      <c r="QAJ15" s="7"/>
      <c r="QAK15" s="7"/>
      <c r="QAL15" s="7"/>
      <c r="QAM15" s="7"/>
      <c r="QAN15" s="7"/>
      <c r="QAO15" s="7"/>
      <c r="QAP15" s="7"/>
      <c r="QAQ15" s="7"/>
      <c r="QAR15" s="7"/>
      <c r="QAS15" s="7"/>
      <c r="QAT15" s="7"/>
      <c r="QAU15" s="7"/>
      <c r="QAV15" s="7"/>
      <c r="QAW15" s="7"/>
      <c r="QAX15" s="7"/>
      <c r="QAY15" s="7"/>
      <c r="QAZ15" s="7"/>
      <c r="QBA15" s="7"/>
      <c r="QBB15" s="7"/>
      <c r="QBC15" s="7"/>
      <c r="QBD15" s="7"/>
      <c r="QBE15" s="7"/>
      <c r="QBF15" s="7"/>
      <c r="QBG15" s="7"/>
      <c r="QBH15" s="7"/>
      <c r="QBI15" s="7"/>
      <c r="QBJ15" s="7"/>
      <c r="QBK15" s="7"/>
      <c r="QBL15" s="7"/>
      <c r="QBM15" s="7"/>
      <c r="QBN15" s="7"/>
      <c r="QBO15" s="7"/>
      <c r="QBP15" s="7"/>
      <c r="QBQ15" s="7"/>
      <c r="QBR15" s="7"/>
      <c r="QBS15" s="7"/>
      <c r="QBT15" s="7"/>
      <c r="QBU15" s="7"/>
      <c r="QBV15" s="7"/>
      <c r="QBW15" s="7"/>
      <c r="QBX15" s="7"/>
      <c r="QBY15" s="7"/>
      <c r="QBZ15" s="7"/>
      <c r="QCA15" s="7"/>
      <c r="QCB15" s="7"/>
      <c r="QCC15" s="7"/>
      <c r="QCD15" s="7"/>
      <c r="QCE15" s="7"/>
      <c r="QCF15" s="7"/>
      <c r="QCG15" s="7"/>
      <c r="QCH15" s="7"/>
      <c r="QCI15" s="7"/>
      <c r="QCJ15" s="7"/>
      <c r="QCK15" s="7"/>
      <c r="QCL15" s="7"/>
      <c r="QCM15" s="7"/>
      <c r="QCN15" s="7"/>
      <c r="QCO15" s="7"/>
      <c r="QCP15" s="7"/>
      <c r="QCQ15" s="7"/>
      <c r="QCR15" s="7"/>
      <c r="QCS15" s="7"/>
      <c r="QCT15" s="7"/>
      <c r="QCU15" s="7"/>
      <c r="QCV15" s="7"/>
      <c r="QCW15" s="7"/>
      <c r="QCX15" s="7"/>
      <c r="QCY15" s="7"/>
      <c r="QCZ15" s="7"/>
      <c r="QDA15" s="7"/>
      <c r="QDB15" s="7"/>
      <c r="QDC15" s="7"/>
      <c r="QDD15" s="7"/>
      <c r="QDE15" s="7"/>
      <c r="QDF15" s="7"/>
      <c r="QDG15" s="7"/>
      <c r="QDH15" s="7"/>
      <c r="QDI15" s="7"/>
      <c r="QDJ15" s="7"/>
      <c r="QDK15" s="7"/>
      <c r="QDL15" s="7"/>
      <c r="QDM15" s="7"/>
      <c r="QDN15" s="7"/>
      <c r="QDO15" s="7"/>
      <c r="QDP15" s="7"/>
      <c r="QDQ15" s="7"/>
      <c r="QDR15" s="7"/>
      <c r="QDS15" s="7"/>
      <c r="QDT15" s="7"/>
      <c r="QDU15" s="7"/>
      <c r="QDV15" s="7"/>
      <c r="QDW15" s="7"/>
      <c r="QDX15" s="7"/>
      <c r="QDY15" s="7"/>
      <c r="QDZ15" s="7"/>
      <c r="QEA15" s="7"/>
      <c r="QEB15" s="7"/>
      <c r="QEC15" s="7"/>
      <c r="QED15" s="7"/>
      <c r="QEE15" s="7"/>
      <c r="QEF15" s="7"/>
      <c r="QEG15" s="7"/>
      <c r="QEH15" s="7"/>
      <c r="QEI15" s="7"/>
      <c r="QEJ15" s="7"/>
      <c r="QEK15" s="7"/>
      <c r="QEL15" s="7"/>
      <c r="QEM15" s="7"/>
      <c r="QEN15" s="7"/>
      <c r="QEO15" s="7"/>
      <c r="QEP15" s="7"/>
      <c r="QEQ15" s="7"/>
      <c r="QER15" s="7"/>
      <c r="QES15" s="7"/>
      <c r="QET15" s="7"/>
      <c r="QEU15" s="7"/>
      <c r="QEV15" s="7"/>
      <c r="QEW15" s="7"/>
      <c r="QEX15" s="7"/>
      <c r="QEY15" s="7"/>
      <c r="QEZ15" s="7"/>
      <c r="QFA15" s="7"/>
      <c r="QFB15" s="7"/>
      <c r="QFC15" s="7"/>
      <c r="QFD15" s="7"/>
      <c r="QFE15" s="7"/>
      <c r="QFF15" s="7"/>
      <c r="QFG15" s="7"/>
      <c r="QFH15" s="7"/>
      <c r="QFI15" s="7"/>
      <c r="QFJ15" s="7"/>
      <c r="QFK15" s="7"/>
      <c r="QFL15" s="7"/>
      <c r="QFM15" s="7"/>
      <c r="QFN15" s="7"/>
      <c r="QFO15" s="7"/>
      <c r="QFP15" s="7"/>
      <c r="QFQ15" s="7"/>
      <c r="QFR15" s="7"/>
      <c r="QFS15" s="7"/>
      <c r="QFT15" s="7"/>
      <c r="QFU15" s="7"/>
      <c r="QFV15" s="7"/>
      <c r="QFW15" s="7"/>
      <c r="QFX15" s="7"/>
      <c r="QFY15" s="7"/>
      <c r="QFZ15" s="7"/>
      <c r="QGA15" s="7"/>
      <c r="QGB15" s="7"/>
      <c r="QGC15" s="7"/>
      <c r="QGD15" s="7"/>
      <c r="QGE15" s="7"/>
      <c r="QGF15" s="7"/>
      <c r="QGG15" s="7"/>
      <c r="QGH15" s="7"/>
      <c r="QGI15" s="7"/>
      <c r="QGJ15" s="7"/>
      <c r="QGK15" s="7"/>
      <c r="QGL15" s="7"/>
      <c r="QGM15" s="7"/>
      <c r="QGN15" s="7"/>
      <c r="QGO15" s="7"/>
      <c r="QGP15" s="7"/>
      <c r="QGQ15" s="7"/>
      <c r="QGR15" s="7"/>
      <c r="QGS15" s="7"/>
      <c r="QGT15" s="7"/>
      <c r="QGU15" s="7"/>
      <c r="QGV15" s="7"/>
      <c r="QGW15" s="7"/>
      <c r="QGX15" s="7"/>
      <c r="QGY15" s="7"/>
      <c r="QGZ15" s="7"/>
      <c r="QHA15" s="7"/>
      <c r="QHB15" s="7"/>
      <c r="QHC15" s="7"/>
      <c r="QHD15" s="7"/>
      <c r="QHE15" s="7"/>
      <c r="QHF15" s="7"/>
      <c r="QHG15" s="7"/>
      <c r="QHH15" s="7"/>
      <c r="QHI15" s="7"/>
      <c r="QHJ15" s="7"/>
      <c r="QHK15" s="7"/>
      <c r="QHL15" s="7"/>
      <c r="QHM15" s="7"/>
      <c r="QHN15" s="7"/>
      <c r="QHO15" s="7"/>
      <c r="QHP15" s="7"/>
      <c r="QHQ15" s="7"/>
      <c r="QHR15" s="7"/>
      <c r="QHS15" s="7"/>
      <c r="QHT15" s="7"/>
      <c r="QHU15" s="7"/>
      <c r="QHV15" s="7"/>
      <c r="QHW15" s="7"/>
      <c r="QHX15" s="7"/>
      <c r="QHY15" s="7"/>
      <c r="QHZ15" s="7"/>
      <c r="QIA15" s="7"/>
      <c r="QIB15" s="7"/>
      <c r="QIC15" s="7"/>
      <c r="QID15" s="7"/>
      <c r="QIE15" s="7"/>
      <c r="QIF15" s="7"/>
      <c r="QIG15" s="7"/>
      <c r="QIH15" s="7"/>
      <c r="QII15" s="7"/>
      <c r="QIJ15" s="7"/>
      <c r="QIK15" s="7"/>
      <c r="QIL15" s="7"/>
      <c r="QIM15" s="7"/>
      <c r="QIN15" s="7"/>
      <c r="QIO15" s="7"/>
      <c r="QIP15" s="7"/>
      <c r="QIQ15" s="7"/>
      <c r="QIR15" s="7"/>
      <c r="QIS15" s="7"/>
      <c r="QIT15" s="7"/>
      <c r="QIU15" s="7"/>
      <c r="QIV15" s="7"/>
      <c r="QIW15" s="7"/>
      <c r="QIX15" s="7"/>
      <c r="QIY15" s="7"/>
      <c r="QIZ15" s="7"/>
      <c r="QJA15" s="7"/>
      <c r="QJB15" s="7"/>
      <c r="QJC15" s="7"/>
      <c r="QJD15" s="7"/>
      <c r="QJE15" s="7"/>
      <c r="QJF15" s="7"/>
      <c r="QJG15" s="7"/>
      <c r="QJH15" s="7"/>
      <c r="QJI15" s="7"/>
      <c r="QJJ15" s="7"/>
      <c r="QJK15" s="7"/>
      <c r="QJL15" s="7"/>
      <c r="QJM15" s="7"/>
      <c r="QJN15" s="7"/>
      <c r="QJO15" s="7"/>
      <c r="QJP15" s="7"/>
      <c r="QJQ15" s="7"/>
      <c r="QJR15" s="7"/>
      <c r="QJS15" s="7"/>
      <c r="QJT15" s="7"/>
      <c r="QJU15" s="7"/>
      <c r="QJV15" s="7"/>
      <c r="QJW15" s="7"/>
      <c r="QJX15" s="7"/>
      <c r="QJY15" s="7"/>
      <c r="QJZ15" s="7"/>
      <c r="QKA15" s="7"/>
      <c r="QKB15" s="7"/>
      <c r="QKC15" s="7"/>
      <c r="QKD15" s="7"/>
      <c r="QKE15" s="7"/>
      <c r="QKF15" s="7"/>
      <c r="QKG15" s="7"/>
      <c r="QKH15" s="7"/>
      <c r="QKI15" s="7"/>
      <c r="QKJ15" s="7"/>
      <c r="QKK15" s="7"/>
      <c r="QKL15" s="7"/>
      <c r="QKM15" s="7"/>
      <c r="QKN15" s="7"/>
      <c r="QKO15" s="7"/>
      <c r="QKP15" s="7"/>
      <c r="QKQ15" s="7"/>
      <c r="QKR15" s="7"/>
      <c r="QKS15" s="7"/>
      <c r="QKT15" s="7"/>
      <c r="QKU15" s="7"/>
      <c r="QKV15" s="7"/>
      <c r="QKW15" s="7"/>
      <c r="QKX15" s="7"/>
      <c r="QKY15" s="7"/>
      <c r="QKZ15" s="7"/>
      <c r="QLA15" s="7"/>
      <c r="QLB15" s="7"/>
      <c r="QLC15" s="7"/>
      <c r="QLD15" s="7"/>
      <c r="QLE15" s="7"/>
      <c r="QLF15" s="7"/>
      <c r="QLG15" s="7"/>
      <c r="QLH15" s="7"/>
      <c r="QLI15" s="7"/>
      <c r="QLJ15" s="7"/>
      <c r="QLK15" s="7"/>
      <c r="QLL15" s="7"/>
      <c r="QLM15" s="7"/>
      <c r="QLN15" s="7"/>
      <c r="QLO15" s="7"/>
      <c r="QLP15" s="7"/>
      <c r="QLQ15" s="7"/>
      <c r="QLR15" s="7"/>
      <c r="QLS15" s="7"/>
      <c r="QLT15" s="7"/>
      <c r="QLU15" s="7"/>
      <c r="QLV15" s="7"/>
      <c r="QLW15" s="7"/>
      <c r="QLX15" s="7"/>
      <c r="QLY15" s="7"/>
      <c r="QLZ15" s="7"/>
      <c r="QMA15" s="7"/>
      <c r="QMB15" s="7"/>
      <c r="QMC15" s="7"/>
      <c r="QMD15" s="7"/>
      <c r="QME15" s="7"/>
      <c r="QMF15" s="7"/>
      <c r="QMG15" s="7"/>
      <c r="QMH15" s="7"/>
      <c r="QMI15" s="7"/>
      <c r="QMJ15" s="7"/>
      <c r="QMK15" s="7"/>
      <c r="QML15" s="7"/>
      <c r="QMM15" s="7"/>
      <c r="QMN15" s="7"/>
      <c r="QMO15" s="7"/>
      <c r="QMP15" s="7"/>
      <c r="QMQ15" s="7"/>
      <c r="QMR15" s="7"/>
      <c r="QMS15" s="7"/>
      <c r="QMT15" s="7"/>
      <c r="QMU15" s="7"/>
      <c r="QMV15" s="7"/>
      <c r="QMW15" s="7"/>
      <c r="QMX15" s="7"/>
      <c r="QMY15" s="7"/>
      <c r="QMZ15" s="7"/>
      <c r="QNA15" s="7"/>
      <c r="QNB15" s="7"/>
      <c r="QNC15" s="7"/>
      <c r="QND15" s="7"/>
      <c r="QNE15" s="7"/>
      <c r="QNF15" s="7"/>
      <c r="QNG15" s="7"/>
      <c r="QNH15" s="7"/>
      <c r="QNI15" s="7"/>
      <c r="QNJ15" s="7"/>
      <c r="QNK15" s="7"/>
      <c r="QNL15" s="7"/>
      <c r="QNM15" s="7"/>
      <c r="QNN15" s="7"/>
      <c r="QNO15" s="7"/>
      <c r="QNP15" s="7"/>
      <c r="QNQ15" s="7"/>
      <c r="QNR15" s="7"/>
      <c r="QNS15" s="7"/>
      <c r="QNT15" s="7"/>
      <c r="QNU15" s="7"/>
      <c r="QNV15" s="7"/>
      <c r="QNW15" s="7"/>
      <c r="QNX15" s="7"/>
      <c r="QNY15" s="7"/>
      <c r="QNZ15" s="7"/>
      <c r="QOA15" s="7"/>
      <c r="QOB15" s="7"/>
      <c r="QOC15" s="7"/>
      <c r="QOD15" s="7"/>
      <c r="QOE15" s="7"/>
      <c r="QOF15" s="7"/>
      <c r="QOG15" s="7"/>
      <c r="QOH15" s="7"/>
      <c r="QOI15" s="7"/>
      <c r="QOJ15" s="7"/>
      <c r="QOK15" s="7"/>
      <c r="QOL15" s="7"/>
      <c r="QOM15" s="7"/>
      <c r="QON15" s="7"/>
      <c r="QOO15" s="7"/>
      <c r="QOP15" s="7"/>
      <c r="QOQ15" s="7"/>
      <c r="QOR15" s="7"/>
      <c r="QOS15" s="7"/>
      <c r="QOT15" s="7"/>
      <c r="QOU15" s="7"/>
      <c r="QOV15" s="7"/>
      <c r="QOW15" s="7"/>
      <c r="QOX15" s="7"/>
      <c r="QOY15" s="7"/>
      <c r="QOZ15" s="7"/>
      <c r="QPA15" s="7"/>
      <c r="QPB15" s="7"/>
      <c r="QPC15" s="7"/>
      <c r="QPD15" s="7"/>
      <c r="QPE15" s="7"/>
      <c r="QPF15" s="7"/>
      <c r="QPG15" s="7"/>
      <c r="QPH15" s="7"/>
      <c r="QPI15" s="7"/>
      <c r="QPJ15" s="7"/>
      <c r="QPK15" s="7"/>
      <c r="QPL15" s="7"/>
      <c r="QPM15" s="7"/>
      <c r="QPN15" s="7"/>
      <c r="QPO15" s="7"/>
      <c r="QPP15" s="7"/>
      <c r="QPQ15" s="7"/>
      <c r="QPR15" s="7"/>
      <c r="QPS15" s="7"/>
      <c r="QPT15" s="7"/>
      <c r="QPU15" s="7"/>
      <c r="QPV15" s="7"/>
      <c r="QPW15" s="7"/>
      <c r="QPX15" s="7"/>
      <c r="QPY15" s="7"/>
      <c r="QPZ15" s="7"/>
      <c r="QQA15" s="7"/>
      <c r="QQB15" s="7"/>
      <c r="QQC15" s="7"/>
      <c r="QQD15" s="7"/>
      <c r="QQE15" s="7"/>
      <c r="QQF15" s="7"/>
      <c r="QQG15" s="7"/>
      <c r="QQH15" s="7"/>
      <c r="QQI15" s="7"/>
      <c r="QQJ15" s="7"/>
      <c r="QQK15" s="7"/>
      <c r="QQL15" s="7"/>
      <c r="QQM15" s="7"/>
      <c r="QQN15" s="7"/>
      <c r="QQO15" s="7"/>
      <c r="QQP15" s="7"/>
      <c r="QQQ15" s="7"/>
      <c r="QQR15" s="7"/>
      <c r="QQS15" s="7"/>
      <c r="QQT15" s="7"/>
      <c r="QQU15" s="7"/>
      <c r="QQV15" s="7"/>
      <c r="QQW15" s="7"/>
      <c r="QQX15" s="7"/>
      <c r="QQY15" s="7"/>
      <c r="QQZ15" s="7"/>
      <c r="QRA15" s="7"/>
      <c r="QRB15" s="7"/>
      <c r="QRC15" s="7"/>
      <c r="QRD15" s="7"/>
      <c r="QRE15" s="7"/>
      <c r="QRF15" s="7"/>
      <c r="QRG15" s="7"/>
      <c r="QRH15" s="7"/>
      <c r="QRI15" s="7"/>
      <c r="QRJ15" s="7"/>
      <c r="QRK15" s="7"/>
      <c r="QRL15" s="7"/>
      <c r="QRM15" s="7"/>
      <c r="QRN15" s="7"/>
      <c r="QRO15" s="7"/>
      <c r="QRP15" s="7"/>
      <c r="QRQ15" s="7"/>
      <c r="QRR15" s="7"/>
      <c r="QRS15" s="7"/>
      <c r="QRT15" s="7"/>
      <c r="QRU15" s="7"/>
      <c r="QRV15" s="7"/>
      <c r="QRW15" s="7"/>
      <c r="QRX15" s="7"/>
      <c r="QRY15" s="7"/>
      <c r="QRZ15" s="7"/>
      <c r="QSA15" s="7"/>
      <c r="QSB15" s="7"/>
      <c r="QSC15" s="7"/>
      <c r="QSD15" s="7"/>
      <c r="QSE15" s="7"/>
      <c r="QSF15" s="7"/>
      <c r="QSG15" s="7"/>
      <c r="QSH15" s="7"/>
      <c r="QSI15" s="7"/>
      <c r="QSJ15" s="7"/>
      <c r="QSK15" s="7"/>
      <c r="QSL15" s="7"/>
      <c r="QSM15" s="7"/>
      <c r="QSN15" s="7"/>
      <c r="QSO15" s="7"/>
      <c r="QSP15" s="7"/>
      <c r="QSQ15" s="7"/>
      <c r="QSR15" s="7"/>
      <c r="QSS15" s="7"/>
      <c r="QST15" s="7"/>
      <c r="QSU15" s="7"/>
      <c r="QSV15" s="7"/>
      <c r="QSW15" s="7"/>
      <c r="QSX15" s="7"/>
      <c r="QSY15" s="7"/>
      <c r="QSZ15" s="7"/>
      <c r="QTA15" s="7"/>
      <c r="QTB15" s="7"/>
      <c r="QTC15" s="7"/>
      <c r="QTD15" s="7"/>
      <c r="QTE15" s="7"/>
      <c r="QTF15" s="7"/>
      <c r="QTG15" s="7"/>
      <c r="QTH15" s="7"/>
      <c r="QTI15" s="7"/>
      <c r="QTJ15" s="7"/>
      <c r="QTK15" s="7"/>
      <c r="QTL15" s="7"/>
      <c r="QTM15" s="7"/>
      <c r="QTN15" s="7"/>
      <c r="QTO15" s="7"/>
      <c r="QTP15" s="7"/>
      <c r="QTQ15" s="7"/>
      <c r="QTR15" s="7"/>
      <c r="QTS15" s="7"/>
      <c r="QTT15" s="7"/>
      <c r="QTU15" s="7"/>
      <c r="QTV15" s="7"/>
      <c r="QTW15" s="7"/>
      <c r="QTX15" s="7"/>
      <c r="QTY15" s="7"/>
      <c r="QTZ15" s="7"/>
      <c r="QUA15" s="7"/>
      <c r="QUB15" s="7"/>
      <c r="QUC15" s="7"/>
      <c r="QUD15" s="7"/>
      <c r="QUE15" s="7"/>
      <c r="QUF15" s="7"/>
      <c r="QUG15" s="7"/>
      <c r="QUH15" s="7"/>
      <c r="QUI15" s="7"/>
      <c r="QUJ15" s="7"/>
      <c r="QUK15" s="7"/>
      <c r="QUL15" s="7"/>
      <c r="QUM15" s="7"/>
      <c r="QUN15" s="7"/>
      <c r="QUO15" s="7"/>
      <c r="QUP15" s="7"/>
      <c r="QUQ15" s="7"/>
      <c r="QUR15" s="7"/>
      <c r="QUS15" s="7"/>
      <c r="QUT15" s="7"/>
      <c r="QUU15" s="7"/>
      <c r="QUV15" s="7"/>
      <c r="QUW15" s="7"/>
      <c r="QUX15" s="7"/>
      <c r="QUY15" s="7"/>
      <c r="QUZ15" s="7"/>
      <c r="QVA15" s="7"/>
      <c r="QVB15" s="7"/>
      <c r="QVC15" s="7"/>
      <c r="QVD15" s="7"/>
      <c r="QVE15" s="7"/>
      <c r="QVF15" s="7"/>
      <c r="QVG15" s="7"/>
      <c r="QVH15" s="7"/>
      <c r="QVI15" s="7"/>
      <c r="QVJ15" s="7"/>
      <c r="QVK15" s="7"/>
      <c r="QVL15" s="7"/>
      <c r="QVM15" s="7"/>
      <c r="QVN15" s="7"/>
      <c r="QVO15" s="7"/>
      <c r="QVP15" s="7"/>
      <c r="QVQ15" s="7"/>
      <c r="QVR15" s="7"/>
      <c r="QVS15" s="7"/>
      <c r="QVT15" s="7"/>
      <c r="QVU15" s="7"/>
      <c r="QVV15" s="7"/>
      <c r="QVW15" s="7"/>
      <c r="QVX15" s="7"/>
      <c r="QVY15" s="7"/>
      <c r="QVZ15" s="7"/>
      <c r="QWA15" s="7"/>
      <c r="QWB15" s="7"/>
      <c r="QWC15" s="7"/>
      <c r="QWD15" s="7"/>
      <c r="QWE15" s="7"/>
      <c r="QWF15" s="7"/>
      <c r="QWG15" s="7"/>
      <c r="QWH15" s="7"/>
      <c r="QWI15" s="7"/>
      <c r="QWJ15" s="7"/>
      <c r="QWK15" s="7"/>
      <c r="QWL15" s="7"/>
      <c r="QWM15" s="7"/>
      <c r="QWN15" s="7"/>
      <c r="QWO15" s="7"/>
      <c r="QWP15" s="7"/>
      <c r="QWQ15" s="7"/>
      <c r="QWR15" s="7"/>
      <c r="QWS15" s="7"/>
      <c r="QWT15" s="7"/>
      <c r="QWU15" s="7"/>
      <c r="QWV15" s="7"/>
      <c r="QWW15" s="7"/>
      <c r="QWX15" s="7"/>
      <c r="QWY15" s="7"/>
      <c r="QWZ15" s="7"/>
      <c r="QXA15" s="7"/>
      <c r="QXB15" s="7"/>
      <c r="QXC15" s="7"/>
      <c r="QXD15" s="7"/>
      <c r="QXE15" s="7"/>
      <c r="QXF15" s="7"/>
      <c r="QXG15" s="7"/>
      <c r="QXH15" s="7"/>
      <c r="QXI15" s="7"/>
      <c r="QXJ15" s="7"/>
      <c r="QXK15" s="7"/>
      <c r="QXL15" s="7"/>
      <c r="QXM15" s="7"/>
      <c r="QXN15" s="7"/>
      <c r="QXO15" s="7"/>
      <c r="QXP15" s="7"/>
      <c r="QXQ15" s="7"/>
      <c r="QXR15" s="7"/>
      <c r="QXS15" s="7"/>
      <c r="QXT15" s="7"/>
      <c r="QXU15" s="7"/>
      <c r="QXV15" s="7"/>
      <c r="QXW15" s="7"/>
      <c r="QXX15" s="7"/>
      <c r="QXY15" s="7"/>
      <c r="QXZ15" s="7"/>
      <c r="QYA15" s="7"/>
      <c r="QYB15" s="7"/>
      <c r="QYC15" s="7"/>
      <c r="QYD15" s="7"/>
      <c r="QYE15" s="7"/>
      <c r="QYF15" s="7"/>
      <c r="QYG15" s="7"/>
      <c r="QYH15" s="7"/>
      <c r="QYI15" s="7"/>
      <c r="QYJ15" s="7"/>
      <c r="QYK15" s="7"/>
      <c r="QYL15" s="7"/>
      <c r="QYM15" s="7"/>
      <c r="QYN15" s="7"/>
      <c r="QYO15" s="7"/>
      <c r="QYP15" s="7"/>
      <c r="QYQ15" s="7"/>
      <c r="QYR15" s="7"/>
      <c r="QYS15" s="7"/>
      <c r="QYT15" s="7"/>
      <c r="QYU15" s="7"/>
      <c r="QYV15" s="7"/>
      <c r="QYW15" s="7"/>
      <c r="QYX15" s="7"/>
      <c r="QYY15" s="7"/>
      <c r="QYZ15" s="7"/>
      <c r="QZA15" s="7"/>
      <c r="QZB15" s="7"/>
      <c r="QZC15" s="7"/>
      <c r="QZD15" s="7"/>
      <c r="QZE15" s="7"/>
      <c r="QZF15" s="7"/>
      <c r="QZG15" s="7"/>
      <c r="QZH15" s="7"/>
      <c r="QZI15" s="7"/>
      <c r="QZJ15" s="7"/>
      <c r="QZK15" s="7"/>
      <c r="QZL15" s="7"/>
      <c r="QZM15" s="7"/>
      <c r="QZN15" s="7"/>
      <c r="QZO15" s="7"/>
      <c r="QZP15" s="7"/>
      <c r="QZQ15" s="7"/>
      <c r="QZR15" s="7"/>
      <c r="QZS15" s="7"/>
      <c r="QZT15" s="7"/>
      <c r="QZU15" s="7"/>
      <c r="QZV15" s="7"/>
      <c r="QZW15" s="7"/>
      <c r="QZX15" s="7"/>
      <c r="QZY15" s="7"/>
      <c r="QZZ15" s="7"/>
      <c r="RAA15" s="7"/>
      <c r="RAB15" s="7"/>
      <c r="RAC15" s="7"/>
      <c r="RAD15" s="7"/>
      <c r="RAE15" s="7"/>
      <c r="RAF15" s="7"/>
      <c r="RAG15" s="7"/>
      <c r="RAH15" s="7"/>
      <c r="RAI15" s="7"/>
      <c r="RAJ15" s="7"/>
      <c r="RAK15" s="7"/>
      <c r="RAL15" s="7"/>
      <c r="RAM15" s="7"/>
      <c r="RAN15" s="7"/>
      <c r="RAO15" s="7"/>
      <c r="RAP15" s="7"/>
      <c r="RAQ15" s="7"/>
      <c r="RAR15" s="7"/>
      <c r="RAS15" s="7"/>
      <c r="RAT15" s="7"/>
      <c r="RAU15" s="7"/>
      <c r="RAV15" s="7"/>
      <c r="RAW15" s="7"/>
      <c r="RAX15" s="7"/>
      <c r="RAY15" s="7"/>
      <c r="RAZ15" s="7"/>
      <c r="RBA15" s="7"/>
      <c r="RBB15" s="7"/>
      <c r="RBC15" s="7"/>
      <c r="RBD15" s="7"/>
      <c r="RBE15" s="7"/>
      <c r="RBF15" s="7"/>
      <c r="RBG15" s="7"/>
      <c r="RBH15" s="7"/>
      <c r="RBI15" s="7"/>
      <c r="RBJ15" s="7"/>
      <c r="RBK15" s="7"/>
      <c r="RBL15" s="7"/>
      <c r="RBM15" s="7"/>
      <c r="RBN15" s="7"/>
      <c r="RBO15" s="7"/>
      <c r="RBP15" s="7"/>
      <c r="RBQ15" s="7"/>
      <c r="RBR15" s="7"/>
      <c r="RBS15" s="7"/>
      <c r="RBT15" s="7"/>
      <c r="RBU15" s="7"/>
      <c r="RBV15" s="7"/>
      <c r="RBW15" s="7"/>
      <c r="RBX15" s="7"/>
      <c r="RBY15" s="7"/>
      <c r="RBZ15" s="7"/>
      <c r="RCA15" s="7"/>
      <c r="RCB15" s="7"/>
      <c r="RCC15" s="7"/>
      <c r="RCD15" s="7"/>
      <c r="RCE15" s="7"/>
      <c r="RCF15" s="7"/>
      <c r="RCG15" s="7"/>
      <c r="RCH15" s="7"/>
      <c r="RCI15" s="7"/>
      <c r="RCJ15" s="7"/>
      <c r="RCK15" s="7"/>
      <c r="RCL15" s="7"/>
      <c r="RCM15" s="7"/>
      <c r="RCN15" s="7"/>
      <c r="RCO15" s="7"/>
      <c r="RCP15" s="7"/>
      <c r="RCQ15" s="7"/>
      <c r="RCR15" s="7"/>
      <c r="RCS15" s="7"/>
      <c r="RCT15" s="7"/>
      <c r="RCU15" s="7"/>
      <c r="RCV15" s="7"/>
      <c r="RCW15" s="7"/>
      <c r="RCX15" s="7"/>
      <c r="RCY15" s="7"/>
      <c r="RCZ15" s="7"/>
      <c r="RDA15" s="7"/>
      <c r="RDB15" s="7"/>
      <c r="RDC15" s="7"/>
      <c r="RDD15" s="7"/>
      <c r="RDE15" s="7"/>
      <c r="RDF15" s="7"/>
      <c r="RDG15" s="7"/>
      <c r="RDH15" s="7"/>
      <c r="RDI15" s="7"/>
      <c r="RDJ15" s="7"/>
      <c r="RDK15" s="7"/>
      <c r="RDL15" s="7"/>
      <c r="RDM15" s="7"/>
      <c r="RDN15" s="7"/>
      <c r="RDO15" s="7"/>
      <c r="RDP15" s="7"/>
      <c r="RDQ15" s="7"/>
      <c r="RDR15" s="7"/>
      <c r="RDS15" s="7"/>
      <c r="RDT15" s="7"/>
      <c r="RDU15" s="7"/>
      <c r="RDV15" s="7"/>
      <c r="RDW15" s="7"/>
      <c r="RDX15" s="7"/>
      <c r="RDY15" s="7"/>
      <c r="RDZ15" s="7"/>
      <c r="REA15" s="7"/>
      <c r="REB15" s="7"/>
      <c r="REC15" s="7"/>
      <c r="RED15" s="7"/>
      <c r="REE15" s="7"/>
      <c r="REF15" s="7"/>
      <c r="REG15" s="7"/>
      <c r="REH15" s="7"/>
      <c r="REI15" s="7"/>
      <c r="REJ15" s="7"/>
      <c r="REK15" s="7"/>
      <c r="REL15" s="7"/>
      <c r="REM15" s="7"/>
      <c r="REN15" s="7"/>
      <c r="REO15" s="7"/>
      <c r="REP15" s="7"/>
      <c r="REQ15" s="7"/>
      <c r="RER15" s="7"/>
      <c r="RES15" s="7"/>
      <c r="RET15" s="7"/>
      <c r="REU15" s="7"/>
      <c r="REV15" s="7"/>
      <c r="REW15" s="7"/>
      <c r="REX15" s="7"/>
      <c r="REY15" s="7"/>
      <c r="REZ15" s="7"/>
      <c r="RFA15" s="7"/>
      <c r="RFB15" s="7"/>
      <c r="RFC15" s="7"/>
      <c r="RFD15" s="7"/>
      <c r="RFE15" s="7"/>
      <c r="RFF15" s="7"/>
      <c r="RFG15" s="7"/>
      <c r="RFH15" s="7"/>
      <c r="RFI15" s="7"/>
      <c r="RFJ15" s="7"/>
      <c r="RFK15" s="7"/>
      <c r="RFL15" s="7"/>
      <c r="RFM15" s="7"/>
      <c r="RFN15" s="7"/>
      <c r="RFO15" s="7"/>
      <c r="RFP15" s="7"/>
      <c r="RFQ15" s="7"/>
      <c r="RFR15" s="7"/>
      <c r="RFS15" s="7"/>
      <c r="RFT15" s="7"/>
      <c r="RFU15" s="7"/>
      <c r="RFV15" s="7"/>
      <c r="RFW15" s="7"/>
      <c r="RFX15" s="7"/>
      <c r="RFY15" s="7"/>
      <c r="RFZ15" s="7"/>
      <c r="RGA15" s="7"/>
      <c r="RGB15" s="7"/>
      <c r="RGC15" s="7"/>
      <c r="RGD15" s="7"/>
      <c r="RGE15" s="7"/>
      <c r="RGF15" s="7"/>
      <c r="RGG15" s="7"/>
      <c r="RGH15" s="7"/>
      <c r="RGI15" s="7"/>
      <c r="RGJ15" s="7"/>
      <c r="RGK15" s="7"/>
      <c r="RGL15" s="7"/>
      <c r="RGM15" s="7"/>
      <c r="RGN15" s="7"/>
      <c r="RGO15" s="7"/>
      <c r="RGP15" s="7"/>
      <c r="RGQ15" s="7"/>
      <c r="RGR15" s="7"/>
      <c r="RGS15" s="7"/>
      <c r="RGT15" s="7"/>
      <c r="RGU15" s="7"/>
      <c r="RGV15" s="7"/>
      <c r="RGW15" s="7"/>
      <c r="RGX15" s="7"/>
      <c r="RGY15" s="7"/>
      <c r="RGZ15" s="7"/>
      <c r="RHA15" s="7"/>
      <c r="RHB15" s="7"/>
      <c r="RHC15" s="7"/>
      <c r="RHD15" s="7"/>
      <c r="RHE15" s="7"/>
      <c r="RHF15" s="7"/>
      <c r="RHG15" s="7"/>
      <c r="RHH15" s="7"/>
      <c r="RHI15" s="7"/>
      <c r="RHJ15" s="7"/>
      <c r="RHK15" s="7"/>
      <c r="RHL15" s="7"/>
      <c r="RHM15" s="7"/>
      <c r="RHN15" s="7"/>
      <c r="RHO15" s="7"/>
      <c r="RHP15" s="7"/>
      <c r="RHQ15" s="7"/>
      <c r="RHR15" s="7"/>
      <c r="RHS15" s="7"/>
      <c r="RHT15" s="7"/>
      <c r="RHU15" s="7"/>
      <c r="RHV15" s="7"/>
      <c r="RHW15" s="7"/>
      <c r="RHX15" s="7"/>
      <c r="RHY15" s="7"/>
      <c r="RHZ15" s="7"/>
      <c r="RIA15" s="7"/>
      <c r="RIB15" s="7"/>
      <c r="RIC15" s="7"/>
      <c r="RID15" s="7"/>
      <c r="RIE15" s="7"/>
      <c r="RIF15" s="7"/>
      <c r="RIG15" s="7"/>
      <c r="RIH15" s="7"/>
      <c r="RII15" s="7"/>
      <c r="RIJ15" s="7"/>
      <c r="RIK15" s="7"/>
      <c r="RIL15" s="7"/>
      <c r="RIM15" s="7"/>
      <c r="RIN15" s="7"/>
      <c r="RIO15" s="7"/>
      <c r="RIP15" s="7"/>
      <c r="RIQ15" s="7"/>
      <c r="RIR15" s="7"/>
      <c r="RIS15" s="7"/>
      <c r="RIT15" s="7"/>
      <c r="RIU15" s="7"/>
      <c r="RIV15" s="7"/>
      <c r="RIW15" s="7"/>
      <c r="RIX15" s="7"/>
      <c r="RIY15" s="7"/>
      <c r="RIZ15" s="7"/>
      <c r="RJA15" s="7"/>
      <c r="RJB15" s="7"/>
      <c r="RJC15" s="7"/>
      <c r="RJD15" s="7"/>
      <c r="RJE15" s="7"/>
      <c r="RJF15" s="7"/>
      <c r="RJG15" s="7"/>
      <c r="RJH15" s="7"/>
      <c r="RJI15" s="7"/>
      <c r="RJJ15" s="7"/>
      <c r="RJK15" s="7"/>
      <c r="RJL15" s="7"/>
      <c r="RJM15" s="7"/>
      <c r="RJN15" s="7"/>
      <c r="RJO15" s="7"/>
      <c r="RJP15" s="7"/>
      <c r="RJQ15" s="7"/>
      <c r="RJR15" s="7"/>
      <c r="RJS15" s="7"/>
      <c r="RJT15" s="7"/>
      <c r="RJU15" s="7"/>
      <c r="RJV15" s="7"/>
      <c r="RJW15" s="7"/>
      <c r="RJX15" s="7"/>
      <c r="RJY15" s="7"/>
      <c r="RJZ15" s="7"/>
      <c r="RKA15" s="7"/>
      <c r="RKB15" s="7"/>
      <c r="RKC15" s="7"/>
      <c r="RKD15" s="7"/>
      <c r="RKE15" s="7"/>
      <c r="RKF15" s="7"/>
      <c r="RKG15" s="7"/>
      <c r="RKH15" s="7"/>
      <c r="RKI15" s="7"/>
      <c r="RKJ15" s="7"/>
      <c r="RKK15" s="7"/>
      <c r="RKL15" s="7"/>
      <c r="RKM15" s="7"/>
      <c r="RKN15" s="7"/>
      <c r="RKO15" s="7"/>
      <c r="RKP15" s="7"/>
      <c r="RKQ15" s="7"/>
      <c r="RKR15" s="7"/>
      <c r="RKS15" s="7"/>
      <c r="RKT15" s="7"/>
      <c r="RKU15" s="7"/>
      <c r="RKV15" s="7"/>
      <c r="RKW15" s="7"/>
      <c r="RKX15" s="7"/>
      <c r="RKY15" s="7"/>
      <c r="RKZ15" s="7"/>
      <c r="RLA15" s="7"/>
      <c r="RLB15" s="7"/>
      <c r="RLC15" s="7"/>
      <c r="RLD15" s="7"/>
      <c r="RLE15" s="7"/>
      <c r="RLF15" s="7"/>
      <c r="RLG15" s="7"/>
      <c r="RLH15" s="7"/>
      <c r="RLI15" s="7"/>
      <c r="RLJ15" s="7"/>
      <c r="RLK15" s="7"/>
      <c r="RLL15" s="7"/>
      <c r="RLM15" s="7"/>
      <c r="RLN15" s="7"/>
      <c r="RLO15" s="7"/>
      <c r="RLP15" s="7"/>
      <c r="RLQ15" s="7"/>
      <c r="RLR15" s="7"/>
      <c r="RLS15" s="7"/>
      <c r="RLT15" s="7"/>
      <c r="RLU15" s="7"/>
      <c r="RLV15" s="7"/>
      <c r="RLW15" s="7"/>
      <c r="RLX15" s="7"/>
      <c r="RLY15" s="7"/>
      <c r="RLZ15" s="7"/>
      <c r="RMA15" s="7"/>
      <c r="RMB15" s="7"/>
      <c r="RMC15" s="7"/>
      <c r="RMD15" s="7"/>
      <c r="RME15" s="7"/>
      <c r="RMF15" s="7"/>
      <c r="RMG15" s="7"/>
      <c r="RMH15" s="7"/>
      <c r="RMI15" s="7"/>
      <c r="RMJ15" s="7"/>
      <c r="RMK15" s="7"/>
      <c r="RML15" s="7"/>
      <c r="RMM15" s="7"/>
      <c r="RMN15" s="7"/>
      <c r="RMO15" s="7"/>
      <c r="RMP15" s="7"/>
      <c r="RMQ15" s="7"/>
      <c r="RMR15" s="7"/>
      <c r="RMS15" s="7"/>
      <c r="RMT15" s="7"/>
      <c r="RMU15" s="7"/>
      <c r="RMV15" s="7"/>
      <c r="RMW15" s="7"/>
      <c r="RMX15" s="7"/>
      <c r="RMY15" s="7"/>
      <c r="RMZ15" s="7"/>
      <c r="RNA15" s="7"/>
      <c r="RNB15" s="7"/>
      <c r="RNC15" s="7"/>
      <c r="RND15" s="7"/>
      <c r="RNE15" s="7"/>
      <c r="RNF15" s="7"/>
      <c r="RNG15" s="7"/>
      <c r="RNH15" s="7"/>
      <c r="RNI15" s="7"/>
      <c r="RNJ15" s="7"/>
      <c r="RNK15" s="7"/>
      <c r="RNL15" s="7"/>
      <c r="RNM15" s="7"/>
      <c r="RNN15" s="7"/>
      <c r="RNO15" s="7"/>
      <c r="RNP15" s="7"/>
      <c r="RNQ15" s="7"/>
      <c r="RNR15" s="7"/>
      <c r="RNS15" s="7"/>
      <c r="RNT15" s="7"/>
      <c r="RNU15" s="7"/>
      <c r="RNV15" s="7"/>
      <c r="RNW15" s="7"/>
      <c r="RNX15" s="7"/>
      <c r="RNY15" s="7"/>
      <c r="RNZ15" s="7"/>
      <c r="ROA15" s="7"/>
      <c r="ROB15" s="7"/>
      <c r="ROC15" s="7"/>
      <c r="ROD15" s="7"/>
      <c r="ROE15" s="7"/>
      <c r="ROF15" s="7"/>
      <c r="ROG15" s="7"/>
      <c r="ROH15" s="7"/>
      <c r="ROI15" s="7"/>
      <c r="ROJ15" s="7"/>
      <c r="ROK15" s="7"/>
      <c r="ROL15" s="7"/>
      <c r="ROM15" s="7"/>
      <c r="RON15" s="7"/>
      <c r="ROO15" s="7"/>
      <c r="ROP15" s="7"/>
      <c r="ROQ15" s="7"/>
      <c r="ROR15" s="7"/>
      <c r="ROS15" s="7"/>
      <c r="ROT15" s="7"/>
      <c r="ROU15" s="7"/>
      <c r="ROV15" s="7"/>
      <c r="ROW15" s="7"/>
      <c r="ROX15" s="7"/>
      <c r="ROY15" s="7"/>
      <c r="ROZ15" s="7"/>
      <c r="RPA15" s="7"/>
      <c r="RPB15" s="7"/>
      <c r="RPC15" s="7"/>
      <c r="RPD15" s="7"/>
      <c r="RPE15" s="7"/>
      <c r="RPF15" s="7"/>
      <c r="RPG15" s="7"/>
      <c r="RPH15" s="7"/>
      <c r="RPI15" s="7"/>
      <c r="RPJ15" s="7"/>
      <c r="RPK15" s="7"/>
      <c r="RPL15" s="7"/>
      <c r="RPM15" s="7"/>
      <c r="RPN15" s="7"/>
      <c r="RPO15" s="7"/>
      <c r="RPP15" s="7"/>
      <c r="RPQ15" s="7"/>
      <c r="RPR15" s="7"/>
      <c r="RPS15" s="7"/>
      <c r="RPT15" s="7"/>
      <c r="RPU15" s="7"/>
      <c r="RPV15" s="7"/>
      <c r="RPW15" s="7"/>
      <c r="RPX15" s="7"/>
      <c r="RPY15" s="7"/>
      <c r="RPZ15" s="7"/>
      <c r="RQA15" s="7"/>
      <c r="RQB15" s="7"/>
      <c r="RQC15" s="7"/>
      <c r="RQD15" s="7"/>
      <c r="RQE15" s="7"/>
      <c r="RQF15" s="7"/>
      <c r="RQG15" s="7"/>
      <c r="RQH15" s="7"/>
      <c r="RQI15" s="7"/>
      <c r="RQJ15" s="7"/>
      <c r="RQK15" s="7"/>
      <c r="RQL15" s="7"/>
      <c r="RQM15" s="7"/>
      <c r="RQN15" s="7"/>
      <c r="RQO15" s="7"/>
      <c r="RQP15" s="7"/>
      <c r="RQQ15" s="7"/>
      <c r="RQR15" s="7"/>
      <c r="RQS15" s="7"/>
      <c r="RQT15" s="7"/>
      <c r="RQU15" s="7"/>
      <c r="RQV15" s="7"/>
      <c r="RQW15" s="7"/>
      <c r="RQX15" s="7"/>
      <c r="RQY15" s="7"/>
      <c r="RQZ15" s="7"/>
      <c r="RRA15" s="7"/>
      <c r="RRB15" s="7"/>
      <c r="RRC15" s="7"/>
      <c r="RRD15" s="7"/>
      <c r="RRE15" s="7"/>
      <c r="RRF15" s="7"/>
      <c r="RRG15" s="7"/>
      <c r="RRH15" s="7"/>
      <c r="RRI15" s="7"/>
      <c r="RRJ15" s="7"/>
      <c r="RRK15" s="7"/>
      <c r="RRL15" s="7"/>
      <c r="RRM15" s="7"/>
      <c r="RRN15" s="7"/>
      <c r="RRO15" s="7"/>
      <c r="RRP15" s="7"/>
      <c r="RRQ15" s="7"/>
      <c r="RRR15" s="7"/>
      <c r="RRS15" s="7"/>
      <c r="RRT15" s="7"/>
      <c r="RRU15" s="7"/>
      <c r="RRV15" s="7"/>
      <c r="RRW15" s="7"/>
      <c r="RRX15" s="7"/>
      <c r="RRY15" s="7"/>
      <c r="RRZ15" s="7"/>
      <c r="RSA15" s="7"/>
      <c r="RSB15" s="7"/>
      <c r="RSC15" s="7"/>
      <c r="RSD15" s="7"/>
      <c r="RSE15" s="7"/>
      <c r="RSF15" s="7"/>
      <c r="RSG15" s="7"/>
      <c r="RSH15" s="7"/>
      <c r="RSI15" s="7"/>
      <c r="RSJ15" s="7"/>
      <c r="RSK15" s="7"/>
      <c r="RSL15" s="7"/>
      <c r="RSM15" s="7"/>
      <c r="RSN15" s="7"/>
      <c r="RSO15" s="7"/>
      <c r="RSP15" s="7"/>
      <c r="RSQ15" s="7"/>
      <c r="RSR15" s="7"/>
      <c r="RSS15" s="7"/>
      <c r="RST15" s="7"/>
      <c r="RSU15" s="7"/>
      <c r="RSV15" s="7"/>
      <c r="RSW15" s="7"/>
      <c r="RSX15" s="7"/>
      <c r="RSY15" s="7"/>
      <c r="RSZ15" s="7"/>
      <c r="RTA15" s="7"/>
      <c r="RTB15" s="7"/>
      <c r="RTC15" s="7"/>
      <c r="RTD15" s="7"/>
      <c r="RTE15" s="7"/>
      <c r="RTF15" s="7"/>
      <c r="RTG15" s="7"/>
      <c r="RTH15" s="7"/>
      <c r="RTI15" s="7"/>
      <c r="RTJ15" s="7"/>
      <c r="RTK15" s="7"/>
      <c r="RTL15" s="7"/>
      <c r="RTM15" s="7"/>
      <c r="RTN15" s="7"/>
      <c r="RTO15" s="7"/>
      <c r="RTP15" s="7"/>
      <c r="RTQ15" s="7"/>
      <c r="RTR15" s="7"/>
      <c r="RTS15" s="7"/>
      <c r="RTT15" s="7"/>
      <c r="RTU15" s="7"/>
      <c r="RTV15" s="7"/>
      <c r="RTW15" s="7"/>
      <c r="RTX15" s="7"/>
      <c r="RTY15" s="7"/>
      <c r="RTZ15" s="7"/>
      <c r="RUA15" s="7"/>
      <c r="RUB15" s="7"/>
      <c r="RUC15" s="7"/>
      <c r="RUD15" s="7"/>
      <c r="RUE15" s="7"/>
      <c r="RUF15" s="7"/>
      <c r="RUG15" s="7"/>
      <c r="RUH15" s="7"/>
      <c r="RUI15" s="7"/>
      <c r="RUJ15" s="7"/>
      <c r="RUK15" s="7"/>
      <c r="RUL15" s="7"/>
      <c r="RUM15" s="7"/>
      <c r="RUN15" s="7"/>
      <c r="RUO15" s="7"/>
      <c r="RUP15" s="7"/>
      <c r="RUQ15" s="7"/>
      <c r="RUR15" s="7"/>
      <c r="RUS15" s="7"/>
      <c r="RUT15" s="7"/>
      <c r="RUU15" s="7"/>
      <c r="RUV15" s="7"/>
      <c r="RUW15" s="7"/>
      <c r="RUX15" s="7"/>
      <c r="RUY15" s="7"/>
      <c r="RUZ15" s="7"/>
      <c r="RVA15" s="7"/>
      <c r="RVB15" s="7"/>
      <c r="RVC15" s="7"/>
      <c r="RVD15" s="7"/>
      <c r="RVE15" s="7"/>
      <c r="RVF15" s="7"/>
      <c r="RVG15" s="7"/>
      <c r="RVH15" s="7"/>
      <c r="RVI15" s="7"/>
      <c r="RVJ15" s="7"/>
      <c r="RVK15" s="7"/>
      <c r="RVL15" s="7"/>
      <c r="RVM15" s="7"/>
      <c r="RVN15" s="7"/>
      <c r="RVO15" s="7"/>
      <c r="RVP15" s="7"/>
      <c r="RVQ15" s="7"/>
      <c r="RVR15" s="7"/>
      <c r="RVS15" s="7"/>
      <c r="RVT15" s="7"/>
      <c r="RVU15" s="7"/>
      <c r="RVV15" s="7"/>
      <c r="RVW15" s="7"/>
      <c r="RVX15" s="7"/>
      <c r="RVY15" s="7"/>
      <c r="RVZ15" s="7"/>
      <c r="RWA15" s="7"/>
      <c r="RWB15" s="7"/>
      <c r="RWC15" s="7"/>
      <c r="RWD15" s="7"/>
      <c r="RWE15" s="7"/>
      <c r="RWF15" s="7"/>
      <c r="RWG15" s="7"/>
      <c r="RWH15" s="7"/>
      <c r="RWI15" s="7"/>
      <c r="RWJ15" s="7"/>
      <c r="RWK15" s="7"/>
      <c r="RWL15" s="7"/>
      <c r="RWM15" s="7"/>
      <c r="RWN15" s="7"/>
      <c r="RWO15" s="7"/>
      <c r="RWP15" s="7"/>
      <c r="RWQ15" s="7"/>
      <c r="RWR15" s="7"/>
      <c r="RWS15" s="7"/>
      <c r="RWT15" s="7"/>
      <c r="RWU15" s="7"/>
      <c r="RWV15" s="7"/>
      <c r="RWW15" s="7"/>
      <c r="RWX15" s="7"/>
      <c r="RWY15" s="7"/>
      <c r="RWZ15" s="7"/>
      <c r="RXA15" s="7"/>
      <c r="RXB15" s="7"/>
      <c r="RXC15" s="7"/>
      <c r="RXD15" s="7"/>
      <c r="RXE15" s="7"/>
      <c r="RXF15" s="7"/>
      <c r="RXG15" s="7"/>
      <c r="RXH15" s="7"/>
      <c r="RXI15" s="7"/>
      <c r="RXJ15" s="7"/>
      <c r="RXK15" s="7"/>
      <c r="RXL15" s="7"/>
      <c r="RXM15" s="7"/>
      <c r="RXN15" s="7"/>
      <c r="RXO15" s="7"/>
      <c r="RXP15" s="7"/>
      <c r="RXQ15" s="7"/>
      <c r="RXR15" s="7"/>
      <c r="RXS15" s="7"/>
      <c r="RXT15" s="7"/>
      <c r="RXU15" s="7"/>
      <c r="RXV15" s="7"/>
      <c r="RXW15" s="7"/>
      <c r="RXX15" s="7"/>
      <c r="RXY15" s="7"/>
      <c r="RXZ15" s="7"/>
      <c r="RYA15" s="7"/>
      <c r="RYB15" s="7"/>
      <c r="RYC15" s="7"/>
      <c r="RYD15" s="7"/>
      <c r="RYE15" s="7"/>
      <c r="RYF15" s="7"/>
      <c r="RYG15" s="7"/>
      <c r="RYH15" s="7"/>
      <c r="RYI15" s="7"/>
      <c r="RYJ15" s="7"/>
      <c r="RYK15" s="7"/>
      <c r="RYL15" s="7"/>
      <c r="RYM15" s="7"/>
      <c r="RYN15" s="7"/>
      <c r="RYO15" s="7"/>
      <c r="RYP15" s="7"/>
      <c r="RYQ15" s="7"/>
      <c r="RYR15" s="7"/>
      <c r="RYS15" s="7"/>
      <c r="RYT15" s="7"/>
      <c r="RYU15" s="7"/>
      <c r="RYV15" s="7"/>
      <c r="RYW15" s="7"/>
      <c r="RYX15" s="7"/>
      <c r="RYY15" s="7"/>
      <c r="RYZ15" s="7"/>
      <c r="RZA15" s="7"/>
      <c r="RZB15" s="7"/>
      <c r="RZC15" s="7"/>
      <c r="RZD15" s="7"/>
      <c r="RZE15" s="7"/>
      <c r="RZF15" s="7"/>
      <c r="RZG15" s="7"/>
      <c r="RZH15" s="7"/>
      <c r="RZI15" s="7"/>
      <c r="RZJ15" s="7"/>
      <c r="RZK15" s="7"/>
      <c r="RZL15" s="7"/>
      <c r="RZM15" s="7"/>
      <c r="RZN15" s="7"/>
      <c r="RZO15" s="7"/>
      <c r="RZP15" s="7"/>
      <c r="RZQ15" s="7"/>
      <c r="RZR15" s="7"/>
      <c r="RZS15" s="7"/>
      <c r="RZT15" s="7"/>
      <c r="RZU15" s="7"/>
      <c r="RZV15" s="7"/>
      <c r="RZW15" s="7"/>
      <c r="RZX15" s="7"/>
      <c r="RZY15" s="7"/>
      <c r="RZZ15" s="7"/>
      <c r="SAA15" s="7"/>
      <c r="SAB15" s="7"/>
      <c r="SAC15" s="7"/>
      <c r="SAD15" s="7"/>
      <c r="SAE15" s="7"/>
      <c r="SAF15" s="7"/>
      <c r="SAG15" s="7"/>
      <c r="SAH15" s="7"/>
      <c r="SAI15" s="7"/>
      <c r="SAJ15" s="7"/>
      <c r="SAK15" s="7"/>
      <c r="SAL15" s="7"/>
      <c r="SAM15" s="7"/>
      <c r="SAN15" s="7"/>
      <c r="SAO15" s="7"/>
      <c r="SAP15" s="7"/>
      <c r="SAQ15" s="7"/>
      <c r="SAR15" s="7"/>
      <c r="SAS15" s="7"/>
      <c r="SAT15" s="7"/>
      <c r="SAU15" s="7"/>
      <c r="SAV15" s="7"/>
      <c r="SAW15" s="7"/>
      <c r="SAX15" s="7"/>
      <c r="SAY15" s="7"/>
      <c r="SAZ15" s="7"/>
      <c r="SBA15" s="7"/>
      <c r="SBB15" s="7"/>
      <c r="SBC15" s="7"/>
      <c r="SBD15" s="7"/>
      <c r="SBE15" s="7"/>
      <c r="SBF15" s="7"/>
      <c r="SBG15" s="7"/>
      <c r="SBH15" s="7"/>
      <c r="SBI15" s="7"/>
      <c r="SBJ15" s="7"/>
      <c r="SBK15" s="7"/>
      <c r="SBL15" s="7"/>
      <c r="SBM15" s="7"/>
      <c r="SBN15" s="7"/>
      <c r="SBO15" s="7"/>
      <c r="SBP15" s="7"/>
      <c r="SBQ15" s="7"/>
      <c r="SBR15" s="7"/>
      <c r="SBS15" s="7"/>
      <c r="SBT15" s="7"/>
      <c r="SBU15" s="7"/>
      <c r="SBV15" s="7"/>
      <c r="SBW15" s="7"/>
      <c r="SBX15" s="7"/>
      <c r="SBY15" s="7"/>
      <c r="SBZ15" s="7"/>
      <c r="SCA15" s="7"/>
      <c r="SCB15" s="7"/>
      <c r="SCC15" s="7"/>
      <c r="SCD15" s="7"/>
      <c r="SCE15" s="7"/>
      <c r="SCF15" s="7"/>
      <c r="SCG15" s="7"/>
      <c r="SCH15" s="7"/>
      <c r="SCI15" s="7"/>
      <c r="SCJ15" s="7"/>
      <c r="SCK15" s="7"/>
      <c r="SCL15" s="7"/>
      <c r="SCM15" s="7"/>
      <c r="SCN15" s="7"/>
      <c r="SCO15" s="7"/>
      <c r="SCP15" s="7"/>
      <c r="SCQ15" s="7"/>
      <c r="SCR15" s="7"/>
      <c r="SCS15" s="7"/>
      <c r="SCT15" s="7"/>
      <c r="SCU15" s="7"/>
      <c r="SCV15" s="7"/>
      <c r="SCW15" s="7"/>
      <c r="SCX15" s="7"/>
      <c r="SCY15" s="7"/>
      <c r="SCZ15" s="7"/>
      <c r="SDA15" s="7"/>
      <c r="SDB15" s="7"/>
      <c r="SDC15" s="7"/>
      <c r="SDD15" s="7"/>
      <c r="SDE15" s="7"/>
      <c r="SDF15" s="7"/>
      <c r="SDG15" s="7"/>
      <c r="SDH15" s="7"/>
      <c r="SDI15" s="7"/>
      <c r="SDJ15" s="7"/>
      <c r="SDK15" s="7"/>
      <c r="SDL15" s="7"/>
      <c r="SDM15" s="7"/>
      <c r="SDN15" s="7"/>
      <c r="SDO15" s="7"/>
      <c r="SDP15" s="7"/>
      <c r="SDQ15" s="7"/>
      <c r="SDR15" s="7"/>
      <c r="SDS15" s="7"/>
      <c r="SDT15" s="7"/>
      <c r="SDU15" s="7"/>
      <c r="SDV15" s="7"/>
      <c r="SDW15" s="7"/>
      <c r="SDX15" s="7"/>
      <c r="SDY15" s="7"/>
      <c r="SDZ15" s="7"/>
      <c r="SEA15" s="7"/>
      <c r="SEB15" s="7"/>
      <c r="SEC15" s="7"/>
      <c r="SED15" s="7"/>
      <c r="SEE15" s="7"/>
      <c r="SEF15" s="7"/>
      <c r="SEG15" s="7"/>
      <c r="SEH15" s="7"/>
      <c r="SEI15" s="7"/>
      <c r="SEJ15" s="7"/>
      <c r="SEK15" s="7"/>
      <c r="SEL15" s="7"/>
      <c r="SEM15" s="7"/>
      <c r="SEN15" s="7"/>
      <c r="SEO15" s="7"/>
      <c r="SEP15" s="7"/>
      <c r="SEQ15" s="7"/>
      <c r="SER15" s="7"/>
      <c r="SES15" s="7"/>
      <c r="SET15" s="7"/>
      <c r="SEU15" s="7"/>
      <c r="SEV15" s="7"/>
      <c r="SEW15" s="7"/>
      <c r="SEX15" s="7"/>
      <c r="SEY15" s="7"/>
      <c r="SEZ15" s="7"/>
      <c r="SFA15" s="7"/>
      <c r="SFB15" s="7"/>
      <c r="SFC15" s="7"/>
      <c r="SFD15" s="7"/>
      <c r="SFE15" s="7"/>
      <c r="SFF15" s="7"/>
      <c r="SFG15" s="7"/>
      <c r="SFH15" s="7"/>
      <c r="SFI15" s="7"/>
      <c r="SFJ15" s="7"/>
      <c r="SFK15" s="7"/>
      <c r="SFL15" s="7"/>
      <c r="SFM15" s="7"/>
      <c r="SFN15" s="7"/>
      <c r="SFO15" s="7"/>
      <c r="SFP15" s="7"/>
      <c r="SFQ15" s="7"/>
      <c r="SFR15" s="7"/>
      <c r="SFS15" s="7"/>
      <c r="SFT15" s="7"/>
      <c r="SFU15" s="7"/>
      <c r="SFV15" s="7"/>
      <c r="SFW15" s="7"/>
      <c r="SFX15" s="7"/>
      <c r="SFY15" s="7"/>
      <c r="SFZ15" s="7"/>
      <c r="SGA15" s="7"/>
      <c r="SGB15" s="7"/>
      <c r="SGC15" s="7"/>
      <c r="SGD15" s="7"/>
      <c r="SGE15" s="7"/>
      <c r="SGF15" s="7"/>
      <c r="SGG15" s="7"/>
      <c r="SGH15" s="7"/>
      <c r="SGI15" s="7"/>
      <c r="SGJ15" s="7"/>
      <c r="SGK15" s="7"/>
      <c r="SGL15" s="7"/>
      <c r="SGM15" s="7"/>
      <c r="SGN15" s="7"/>
      <c r="SGO15" s="7"/>
      <c r="SGP15" s="7"/>
      <c r="SGQ15" s="7"/>
      <c r="SGR15" s="7"/>
      <c r="SGS15" s="7"/>
      <c r="SGT15" s="7"/>
      <c r="SGU15" s="7"/>
      <c r="SGV15" s="7"/>
      <c r="SGW15" s="7"/>
      <c r="SGX15" s="7"/>
      <c r="SGY15" s="7"/>
      <c r="SGZ15" s="7"/>
      <c r="SHA15" s="7"/>
      <c r="SHB15" s="7"/>
      <c r="SHC15" s="7"/>
      <c r="SHD15" s="7"/>
      <c r="SHE15" s="7"/>
      <c r="SHF15" s="7"/>
      <c r="SHG15" s="7"/>
      <c r="SHH15" s="7"/>
      <c r="SHI15" s="7"/>
      <c r="SHJ15" s="7"/>
      <c r="SHK15" s="7"/>
      <c r="SHL15" s="7"/>
      <c r="SHM15" s="7"/>
      <c r="SHN15" s="7"/>
      <c r="SHO15" s="7"/>
      <c r="SHP15" s="7"/>
      <c r="SHQ15" s="7"/>
      <c r="SHR15" s="7"/>
      <c r="SHS15" s="7"/>
      <c r="SHT15" s="7"/>
      <c r="SHU15" s="7"/>
      <c r="SHV15" s="7"/>
      <c r="SHW15" s="7"/>
      <c r="SHX15" s="7"/>
      <c r="SHY15" s="7"/>
      <c r="SHZ15" s="7"/>
      <c r="SIA15" s="7"/>
      <c r="SIB15" s="7"/>
      <c r="SIC15" s="7"/>
      <c r="SID15" s="7"/>
      <c r="SIE15" s="7"/>
      <c r="SIF15" s="7"/>
      <c r="SIG15" s="7"/>
      <c r="SIH15" s="7"/>
      <c r="SII15" s="7"/>
      <c r="SIJ15" s="7"/>
      <c r="SIK15" s="7"/>
      <c r="SIL15" s="7"/>
      <c r="SIM15" s="7"/>
      <c r="SIN15" s="7"/>
      <c r="SIO15" s="7"/>
      <c r="SIP15" s="7"/>
      <c r="SIQ15" s="7"/>
      <c r="SIR15" s="7"/>
      <c r="SIS15" s="7"/>
      <c r="SIT15" s="7"/>
      <c r="SIU15" s="7"/>
      <c r="SIV15" s="7"/>
      <c r="SIW15" s="7"/>
      <c r="SIX15" s="7"/>
      <c r="SIY15" s="7"/>
      <c r="SIZ15" s="7"/>
      <c r="SJA15" s="7"/>
      <c r="SJB15" s="7"/>
      <c r="SJC15" s="7"/>
      <c r="SJD15" s="7"/>
      <c r="SJE15" s="7"/>
      <c r="SJF15" s="7"/>
      <c r="SJG15" s="7"/>
      <c r="SJH15" s="7"/>
      <c r="SJI15" s="7"/>
      <c r="SJJ15" s="7"/>
      <c r="SJK15" s="7"/>
      <c r="SJL15" s="7"/>
      <c r="SJM15" s="7"/>
      <c r="SJN15" s="7"/>
      <c r="SJO15" s="7"/>
      <c r="SJP15" s="7"/>
      <c r="SJQ15" s="7"/>
      <c r="SJR15" s="7"/>
      <c r="SJS15" s="7"/>
      <c r="SJT15" s="7"/>
      <c r="SJU15" s="7"/>
      <c r="SJV15" s="7"/>
      <c r="SJW15" s="7"/>
      <c r="SJX15" s="7"/>
      <c r="SJY15" s="7"/>
      <c r="SJZ15" s="7"/>
      <c r="SKA15" s="7"/>
      <c r="SKB15" s="7"/>
      <c r="SKC15" s="7"/>
      <c r="SKD15" s="7"/>
      <c r="SKE15" s="7"/>
      <c r="SKF15" s="7"/>
      <c r="SKG15" s="7"/>
      <c r="SKH15" s="7"/>
      <c r="SKI15" s="7"/>
      <c r="SKJ15" s="7"/>
      <c r="SKK15" s="7"/>
      <c r="SKL15" s="7"/>
      <c r="SKM15" s="7"/>
      <c r="SKN15" s="7"/>
      <c r="SKO15" s="7"/>
      <c r="SKP15" s="7"/>
      <c r="SKQ15" s="7"/>
      <c r="SKR15" s="7"/>
      <c r="SKS15" s="7"/>
      <c r="SKT15" s="7"/>
      <c r="SKU15" s="7"/>
      <c r="SKV15" s="7"/>
      <c r="SKW15" s="7"/>
      <c r="SKX15" s="7"/>
      <c r="SKY15" s="7"/>
      <c r="SKZ15" s="7"/>
      <c r="SLA15" s="7"/>
      <c r="SLB15" s="7"/>
      <c r="SLC15" s="7"/>
      <c r="SLD15" s="7"/>
      <c r="SLE15" s="7"/>
      <c r="SLF15" s="7"/>
      <c r="SLG15" s="7"/>
      <c r="SLH15" s="7"/>
      <c r="SLI15" s="7"/>
      <c r="SLJ15" s="7"/>
      <c r="SLK15" s="7"/>
      <c r="SLL15" s="7"/>
      <c r="SLM15" s="7"/>
      <c r="SLN15" s="7"/>
      <c r="SLO15" s="7"/>
      <c r="SLP15" s="7"/>
      <c r="SLQ15" s="7"/>
      <c r="SLR15" s="7"/>
      <c r="SLS15" s="7"/>
      <c r="SLT15" s="7"/>
      <c r="SLU15" s="7"/>
      <c r="SLV15" s="7"/>
      <c r="SLW15" s="7"/>
      <c r="SLX15" s="7"/>
      <c r="SLY15" s="7"/>
      <c r="SLZ15" s="7"/>
      <c r="SMA15" s="7"/>
      <c r="SMB15" s="7"/>
      <c r="SMC15" s="7"/>
      <c r="SMD15" s="7"/>
      <c r="SME15" s="7"/>
      <c r="SMF15" s="7"/>
      <c r="SMG15" s="7"/>
      <c r="SMH15" s="7"/>
      <c r="SMI15" s="7"/>
      <c r="SMJ15" s="7"/>
      <c r="SMK15" s="7"/>
      <c r="SML15" s="7"/>
      <c r="SMM15" s="7"/>
      <c r="SMN15" s="7"/>
      <c r="SMO15" s="7"/>
      <c r="SMP15" s="7"/>
      <c r="SMQ15" s="7"/>
      <c r="SMR15" s="7"/>
      <c r="SMS15" s="7"/>
      <c r="SMT15" s="7"/>
      <c r="SMU15" s="7"/>
      <c r="SMV15" s="7"/>
      <c r="SMW15" s="7"/>
      <c r="SMX15" s="7"/>
      <c r="SMY15" s="7"/>
      <c r="SMZ15" s="7"/>
      <c r="SNA15" s="7"/>
      <c r="SNB15" s="7"/>
      <c r="SNC15" s="7"/>
      <c r="SND15" s="7"/>
      <c r="SNE15" s="7"/>
      <c r="SNF15" s="7"/>
      <c r="SNG15" s="7"/>
      <c r="SNH15" s="7"/>
      <c r="SNI15" s="7"/>
      <c r="SNJ15" s="7"/>
      <c r="SNK15" s="7"/>
      <c r="SNL15" s="7"/>
      <c r="SNM15" s="7"/>
      <c r="SNN15" s="7"/>
      <c r="SNO15" s="7"/>
      <c r="SNP15" s="7"/>
      <c r="SNQ15" s="7"/>
      <c r="SNR15" s="7"/>
      <c r="SNS15" s="7"/>
      <c r="SNT15" s="7"/>
      <c r="SNU15" s="7"/>
      <c r="SNV15" s="7"/>
      <c r="SNW15" s="7"/>
      <c r="SNX15" s="7"/>
      <c r="SNY15" s="7"/>
      <c r="SNZ15" s="7"/>
      <c r="SOA15" s="7"/>
      <c r="SOB15" s="7"/>
      <c r="SOC15" s="7"/>
      <c r="SOD15" s="7"/>
      <c r="SOE15" s="7"/>
      <c r="SOF15" s="7"/>
      <c r="SOG15" s="7"/>
      <c r="SOH15" s="7"/>
      <c r="SOI15" s="7"/>
      <c r="SOJ15" s="7"/>
      <c r="SOK15" s="7"/>
      <c r="SOL15" s="7"/>
      <c r="SOM15" s="7"/>
      <c r="SON15" s="7"/>
      <c r="SOO15" s="7"/>
      <c r="SOP15" s="7"/>
      <c r="SOQ15" s="7"/>
      <c r="SOR15" s="7"/>
      <c r="SOS15" s="7"/>
      <c r="SOT15" s="7"/>
      <c r="SOU15" s="7"/>
      <c r="SOV15" s="7"/>
      <c r="SOW15" s="7"/>
      <c r="SOX15" s="7"/>
      <c r="SOY15" s="7"/>
      <c r="SOZ15" s="7"/>
      <c r="SPA15" s="7"/>
      <c r="SPB15" s="7"/>
      <c r="SPC15" s="7"/>
      <c r="SPD15" s="7"/>
      <c r="SPE15" s="7"/>
      <c r="SPF15" s="7"/>
      <c r="SPG15" s="7"/>
      <c r="SPH15" s="7"/>
      <c r="SPI15" s="7"/>
      <c r="SPJ15" s="7"/>
      <c r="SPK15" s="7"/>
      <c r="SPL15" s="7"/>
      <c r="SPM15" s="7"/>
      <c r="SPN15" s="7"/>
      <c r="SPO15" s="7"/>
      <c r="SPP15" s="7"/>
      <c r="SPQ15" s="7"/>
      <c r="SPR15" s="7"/>
      <c r="SPS15" s="7"/>
      <c r="SPT15" s="7"/>
      <c r="SPU15" s="7"/>
      <c r="SPV15" s="7"/>
      <c r="SPW15" s="7"/>
      <c r="SPX15" s="7"/>
      <c r="SPY15" s="7"/>
      <c r="SPZ15" s="7"/>
      <c r="SQA15" s="7"/>
      <c r="SQB15" s="7"/>
      <c r="SQC15" s="7"/>
      <c r="SQD15" s="7"/>
      <c r="SQE15" s="7"/>
      <c r="SQF15" s="7"/>
      <c r="SQG15" s="7"/>
      <c r="SQH15" s="7"/>
      <c r="SQI15" s="7"/>
      <c r="SQJ15" s="7"/>
      <c r="SQK15" s="7"/>
      <c r="SQL15" s="7"/>
      <c r="SQM15" s="7"/>
      <c r="SQN15" s="7"/>
      <c r="SQO15" s="7"/>
      <c r="SQP15" s="7"/>
      <c r="SQQ15" s="7"/>
      <c r="SQR15" s="7"/>
      <c r="SQS15" s="7"/>
      <c r="SQT15" s="7"/>
      <c r="SQU15" s="7"/>
      <c r="SQV15" s="7"/>
      <c r="SQW15" s="7"/>
      <c r="SQX15" s="7"/>
      <c r="SQY15" s="7"/>
      <c r="SQZ15" s="7"/>
      <c r="SRA15" s="7"/>
      <c r="SRB15" s="7"/>
      <c r="SRC15" s="7"/>
      <c r="SRD15" s="7"/>
      <c r="SRE15" s="7"/>
      <c r="SRF15" s="7"/>
      <c r="SRG15" s="7"/>
      <c r="SRH15" s="7"/>
      <c r="SRI15" s="7"/>
      <c r="SRJ15" s="7"/>
      <c r="SRK15" s="7"/>
      <c r="SRL15" s="7"/>
      <c r="SRM15" s="7"/>
      <c r="SRN15" s="7"/>
      <c r="SRO15" s="7"/>
      <c r="SRP15" s="7"/>
      <c r="SRQ15" s="7"/>
      <c r="SRR15" s="7"/>
      <c r="SRS15" s="7"/>
      <c r="SRT15" s="7"/>
      <c r="SRU15" s="7"/>
      <c r="SRV15" s="7"/>
      <c r="SRW15" s="7"/>
      <c r="SRX15" s="7"/>
      <c r="SRY15" s="7"/>
      <c r="SRZ15" s="7"/>
      <c r="SSA15" s="7"/>
      <c r="SSB15" s="7"/>
      <c r="SSC15" s="7"/>
      <c r="SSD15" s="7"/>
      <c r="SSE15" s="7"/>
      <c r="SSF15" s="7"/>
      <c r="SSG15" s="7"/>
      <c r="SSH15" s="7"/>
      <c r="SSI15" s="7"/>
      <c r="SSJ15" s="7"/>
      <c r="SSK15" s="7"/>
      <c r="SSL15" s="7"/>
      <c r="SSM15" s="7"/>
      <c r="SSN15" s="7"/>
      <c r="SSO15" s="7"/>
      <c r="SSP15" s="7"/>
      <c r="SSQ15" s="7"/>
      <c r="SSR15" s="7"/>
      <c r="SSS15" s="7"/>
      <c r="SST15" s="7"/>
      <c r="SSU15" s="7"/>
      <c r="SSV15" s="7"/>
      <c r="SSW15" s="7"/>
      <c r="SSX15" s="7"/>
      <c r="SSY15" s="7"/>
      <c r="SSZ15" s="7"/>
      <c r="STA15" s="7"/>
      <c r="STB15" s="7"/>
      <c r="STC15" s="7"/>
      <c r="STD15" s="7"/>
      <c r="STE15" s="7"/>
      <c r="STF15" s="7"/>
      <c r="STG15" s="7"/>
      <c r="STH15" s="7"/>
      <c r="STI15" s="7"/>
      <c r="STJ15" s="7"/>
      <c r="STK15" s="7"/>
      <c r="STL15" s="7"/>
      <c r="STM15" s="7"/>
      <c r="STN15" s="7"/>
      <c r="STO15" s="7"/>
      <c r="STP15" s="7"/>
      <c r="STQ15" s="7"/>
      <c r="STR15" s="7"/>
      <c r="STS15" s="7"/>
      <c r="STT15" s="7"/>
      <c r="STU15" s="7"/>
      <c r="STV15" s="7"/>
      <c r="STW15" s="7"/>
      <c r="STX15" s="7"/>
      <c r="STY15" s="7"/>
      <c r="STZ15" s="7"/>
      <c r="SUA15" s="7"/>
      <c r="SUB15" s="7"/>
      <c r="SUC15" s="7"/>
      <c r="SUD15" s="7"/>
      <c r="SUE15" s="7"/>
      <c r="SUF15" s="7"/>
      <c r="SUG15" s="7"/>
      <c r="SUH15" s="7"/>
      <c r="SUI15" s="7"/>
      <c r="SUJ15" s="7"/>
      <c r="SUK15" s="7"/>
      <c r="SUL15" s="7"/>
      <c r="SUM15" s="7"/>
      <c r="SUN15" s="7"/>
      <c r="SUO15" s="7"/>
      <c r="SUP15" s="7"/>
      <c r="SUQ15" s="7"/>
      <c r="SUR15" s="7"/>
      <c r="SUS15" s="7"/>
      <c r="SUT15" s="7"/>
      <c r="SUU15" s="7"/>
      <c r="SUV15" s="7"/>
      <c r="SUW15" s="7"/>
      <c r="SUX15" s="7"/>
      <c r="SUY15" s="7"/>
      <c r="SUZ15" s="7"/>
      <c r="SVA15" s="7"/>
      <c r="SVB15" s="7"/>
      <c r="SVC15" s="7"/>
      <c r="SVD15" s="7"/>
      <c r="SVE15" s="7"/>
      <c r="SVF15" s="7"/>
      <c r="SVG15" s="7"/>
      <c r="SVH15" s="7"/>
      <c r="SVI15" s="7"/>
      <c r="SVJ15" s="7"/>
      <c r="SVK15" s="7"/>
      <c r="SVL15" s="7"/>
      <c r="SVM15" s="7"/>
      <c r="SVN15" s="7"/>
      <c r="SVO15" s="7"/>
      <c r="SVP15" s="7"/>
      <c r="SVQ15" s="7"/>
      <c r="SVR15" s="7"/>
      <c r="SVS15" s="7"/>
      <c r="SVT15" s="7"/>
      <c r="SVU15" s="7"/>
      <c r="SVV15" s="7"/>
      <c r="SVW15" s="7"/>
      <c r="SVX15" s="7"/>
      <c r="SVY15" s="7"/>
      <c r="SVZ15" s="7"/>
      <c r="SWA15" s="7"/>
      <c r="SWB15" s="7"/>
      <c r="SWC15" s="7"/>
      <c r="SWD15" s="7"/>
      <c r="SWE15" s="7"/>
      <c r="SWF15" s="7"/>
      <c r="SWG15" s="7"/>
      <c r="SWH15" s="7"/>
      <c r="SWI15" s="7"/>
      <c r="SWJ15" s="7"/>
      <c r="SWK15" s="7"/>
      <c r="SWL15" s="7"/>
      <c r="SWM15" s="7"/>
      <c r="SWN15" s="7"/>
      <c r="SWO15" s="7"/>
      <c r="SWP15" s="7"/>
      <c r="SWQ15" s="7"/>
      <c r="SWR15" s="7"/>
      <c r="SWS15" s="7"/>
      <c r="SWT15" s="7"/>
      <c r="SWU15" s="7"/>
      <c r="SWV15" s="7"/>
      <c r="SWW15" s="7"/>
      <c r="SWX15" s="7"/>
      <c r="SWY15" s="7"/>
      <c r="SWZ15" s="7"/>
      <c r="SXA15" s="7"/>
      <c r="SXB15" s="7"/>
      <c r="SXC15" s="7"/>
      <c r="SXD15" s="7"/>
      <c r="SXE15" s="7"/>
      <c r="SXF15" s="7"/>
      <c r="SXG15" s="7"/>
      <c r="SXH15" s="7"/>
      <c r="SXI15" s="7"/>
      <c r="SXJ15" s="7"/>
      <c r="SXK15" s="7"/>
      <c r="SXL15" s="7"/>
      <c r="SXM15" s="7"/>
      <c r="SXN15" s="7"/>
      <c r="SXO15" s="7"/>
      <c r="SXP15" s="7"/>
      <c r="SXQ15" s="7"/>
      <c r="SXR15" s="7"/>
      <c r="SXS15" s="7"/>
      <c r="SXT15" s="7"/>
      <c r="SXU15" s="7"/>
      <c r="SXV15" s="7"/>
      <c r="SXW15" s="7"/>
      <c r="SXX15" s="7"/>
      <c r="SXY15" s="7"/>
      <c r="SXZ15" s="7"/>
      <c r="SYA15" s="7"/>
      <c r="SYB15" s="7"/>
      <c r="SYC15" s="7"/>
      <c r="SYD15" s="7"/>
      <c r="SYE15" s="7"/>
      <c r="SYF15" s="7"/>
      <c r="SYG15" s="7"/>
      <c r="SYH15" s="7"/>
      <c r="SYI15" s="7"/>
      <c r="SYJ15" s="7"/>
      <c r="SYK15" s="7"/>
      <c r="SYL15" s="7"/>
      <c r="SYM15" s="7"/>
      <c r="SYN15" s="7"/>
      <c r="SYO15" s="7"/>
      <c r="SYP15" s="7"/>
      <c r="SYQ15" s="7"/>
      <c r="SYR15" s="7"/>
      <c r="SYS15" s="7"/>
      <c r="SYT15" s="7"/>
      <c r="SYU15" s="7"/>
      <c r="SYV15" s="7"/>
      <c r="SYW15" s="7"/>
      <c r="SYX15" s="7"/>
      <c r="SYY15" s="7"/>
      <c r="SYZ15" s="7"/>
      <c r="SZA15" s="7"/>
      <c r="SZB15" s="7"/>
      <c r="SZC15" s="7"/>
      <c r="SZD15" s="7"/>
      <c r="SZE15" s="7"/>
      <c r="SZF15" s="7"/>
      <c r="SZG15" s="7"/>
      <c r="SZH15" s="7"/>
      <c r="SZI15" s="7"/>
      <c r="SZJ15" s="7"/>
      <c r="SZK15" s="7"/>
      <c r="SZL15" s="7"/>
      <c r="SZM15" s="7"/>
      <c r="SZN15" s="7"/>
      <c r="SZO15" s="7"/>
      <c r="SZP15" s="7"/>
      <c r="SZQ15" s="7"/>
      <c r="SZR15" s="7"/>
      <c r="SZS15" s="7"/>
      <c r="SZT15" s="7"/>
      <c r="SZU15" s="7"/>
      <c r="SZV15" s="7"/>
      <c r="SZW15" s="7"/>
      <c r="SZX15" s="7"/>
      <c r="SZY15" s="7"/>
      <c r="SZZ15" s="7"/>
      <c r="TAA15" s="7"/>
      <c r="TAB15" s="7"/>
      <c r="TAC15" s="7"/>
      <c r="TAD15" s="7"/>
      <c r="TAE15" s="7"/>
      <c r="TAF15" s="7"/>
      <c r="TAG15" s="7"/>
      <c r="TAH15" s="7"/>
      <c r="TAI15" s="7"/>
      <c r="TAJ15" s="7"/>
      <c r="TAK15" s="7"/>
      <c r="TAL15" s="7"/>
      <c r="TAM15" s="7"/>
      <c r="TAN15" s="7"/>
      <c r="TAO15" s="7"/>
      <c r="TAP15" s="7"/>
      <c r="TAQ15" s="7"/>
      <c r="TAR15" s="7"/>
      <c r="TAS15" s="7"/>
      <c r="TAT15" s="7"/>
      <c r="TAU15" s="7"/>
      <c r="TAV15" s="7"/>
      <c r="TAW15" s="7"/>
      <c r="TAX15" s="7"/>
      <c r="TAY15" s="7"/>
      <c r="TAZ15" s="7"/>
      <c r="TBA15" s="7"/>
      <c r="TBB15" s="7"/>
      <c r="TBC15" s="7"/>
      <c r="TBD15" s="7"/>
      <c r="TBE15" s="7"/>
      <c r="TBF15" s="7"/>
      <c r="TBG15" s="7"/>
      <c r="TBH15" s="7"/>
      <c r="TBI15" s="7"/>
      <c r="TBJ15" s="7"/>
      <c r="TBK15" s="7"/>
      <c r="TBL15" s="7"/>
      <c r="TBM15" s="7"/>
      <c r="TBN15" s="7"/>
      <c r="TBO15" s="7"/>
      <c r="TBP15" s="7"/>
      <c r="TBQ15" s="7"/>
      <c r="TBR15" s="7"/>
      <c r="TBS15" s="7"/>
      <c r="TBT15" s="7"/>
      <c r="TBU15" s="7"/>
      <c r="TBV15" s="7"/>
      <c r="TBW15" s="7"/>
      <c r="TBX15" s="7"/>
      <c r="TBY15" s="7"/>
      <c r="TBZ15" s="7"/>
      <c r="TCA15" s="7"/>
      <c r="TCB15" s="7"/>
      <c r="TCC15" s="7"/>
      <c r="TCD15" s="7"/>
      <c r="TCE15" s="7"/>
      <c r="TCF15" s="7"/>
      <c r="TCG15" s="7"/>
      <c r="TCH15" s="7"/>
      <c r="TCI15" s="7"/>
      <c r="TCJ15" s="7"/>
      <c r="TCK15" s="7"/>
      <c r="TCL15" s="7"/>
      <c r="TCM15" s="7"/>
      <c r="TCN15" s="7"/>
      <c r="TCO15" s="7"/>
      <c r="TCP15" s="7"/>
      <c r="TCQ15" s="7"/>
      <c r="TCR15" s="7"/>
      <c r="TCS15" s="7"/>
      <c r="TCT15" s="7"/>
      <c r="TCU15" s="7"/>
      <c r="TCV15" s="7"/>
      <c r="TCW15" s="7"/>
      <c r="TCX15" s="7"/>
      <c r="TCY15" s="7"/>
      <c r="TCZ15" s="7"/>
      <c r="TDA15" s="7"/>
      <c r="TDB15" s="7"/>
      <c r="TDC15" s="7"/>
      <c r="TDD15" s="7"/>
      <c r="TDE15" s="7"/>
      <c r="TDF15" s="7"/>
      <c r="TDG15" s="7"/>
      <c r="TDH15" s="7"/>
      <c r="TDI15" s="7"/>
      <c r="TDJ15" s="7"/>
      <c r="TDK15" s="7"/>
      <c r="TDL15" s="7"/>
      <c r="TDM15" s="7"/>
      <c r="TDN15" s="7"/>
      <c r="TDO15" s="7"/>
      <c r="TDP15" s="7"/>
      <c r="TDQ15" s="7"/>
      <c r="TDR15" s="7"/>
      <c r="TDS15" s="7"/>
      <c r="TDT15" s="7"/>
      <c r="TDU15" s="7"/>
      <c r="TDV15" s="7"/>
      <c r="TDW15" s="7"/>
      <c r="TDX15" s="7"/>
      <c r="TDY15" s="7"/>
      <c r="TDZ15" s="7"/>
      <c r="TEA15" s="7"/>
      <c r="TEB15" s="7"/>
      <c r="TEC15" s="7"/>
      <c r="TED15" s="7"/>
      <c r="TEE15" s="7"/>
      <c r="TEF15" s="7"/>
      <c r="TEG15" s="7"/>
      <c r="TEH15" s="7"/>
      <c r="TEI15" s="7"/>
      <c r="TEJ15" s="7"/>
      <c r="TEK15" s="7"/>
      <c r="TEL15" s="7"/>
      <c r="TEM15" s="7"/>
      <c r="TEN15" s="7"/>
      <c r="TEO15" s="7"/>
      <c r="TEP15" s="7"/>
      <c r="TEQ15" s="7"/>
      <c r="TER15" s="7"/>
      <c r="TES15" s="7"/>
      <c r="TET15" s="7"/>
      <c r="TEU15" s="7"/>
      <c r="TEV15" s="7"/>
      <c r="TEW15" s="7"/>
      <c r="TEX15" s="7"/>
      <c r="TEY15" s="7"/>
      <c r="TEZ15" s="7"/>
      <c r="TFA15" s="7"/>
      <c r="TFB15" s="7"/>
      <c r="TFC15" s="7"/>
      <c r="TFD15" s="7"/>
      <c r="TFE15" s="7"/>
      <c r="TFF15" s="7"/>
      <c r="TFG15" s="7"/>
      <c r="TFH15" s="7"/>
      <c r="TFI15" s="7"/>
      <c r="TFJ15" s="7"/>
      <c r="TFK15" s="7"/>
      <c r="TFL15" s="7"/>
      <c r="TFM15" s="7"/>
      <c r="TFN15" s="7"/>
      <c r="TFO15" s="7"/>
      <c r="TFP15" s="7"/>
      <c r="TFQ15" s="7"/>
      <c r="TFR15" s="7"/>
      <c r="TFS15" s="7"/>
      <c r="TFT15" s="7"/>
      <c r="TFU15" s="7"/>
      <c r="TFV15" s="7"/>
      <c r="TFW15" s="7"/>
      <c r="TFX15" s="7"/>
      <c r="TFY15" s="7"/>
      <c r="TFZ15" s="7"/>
      <c r="TGA15" s="7"/>
      <c r="TGB15" s="7"/>
      <c r="TGC15" s="7"/>
      <c r="TGD15" s="7"/>
      <c r="TGE15" s="7"/>
      <c r="TGF15" s="7"/>
      <c r="TGG15" s="7"/>
      <c r="TGH15" s="7"/>
      <c r="TGI15" s="7"/>
      <c r="TGJ15" s="7"/>
      <c r="TGK15" s="7"/>
      <c r="TGL15" s="7"/>
      <c r="TGM15" s="7"/>
      <c r="TGN15" s="7"/>
      <c r="TGO15" s="7"/>
      <c r="TGP15" s="7"/>
      <c r="TGQ15" s="7"/>
      <c r="TGR15" s="7"/>
      <c r="TGS15" s="7"/>
      <c r="TGT15" s="7"/>
      <c r="TGU15" s="7"/>
      <c r="TGV15" s="7"/>
      <c r="TGW15" s="7"/>
      <c r="TGX15" s="7"/>
      <c r="TGY15" s="7"/>
      <c r="TGZ15" s="7"/>
      <c r="THA15" s="7"/>
      <c r="THB15" s="7"/>
      <c r="THC15" s="7"/>
      <c r="THD15" s="7"/>
      <c r="THE15" s="7"/>
      <c r="THF15" s="7"/>
      <c r="THG15" s="7"/>
      <c r="THH15" s="7"/>
      <c r="THI15" s="7"/>
      <c r="THJ15" s="7"/>
      <c r="THK15" s="7"/>
      <c r="THL15" s="7"/>
      <c r="THM15" s="7"/>
      <c r="THN15" s="7"/>
      <c r="THO15" s="7"/>
      <c r="THP15" s="7"/>
      <c r="THQ15" s="7"/>
      <c r="THR15" s="7"/>
      <c r="THS15" s="7"/>
      <c r="THT15" s="7"/>
      <c r="THU15" s="7"/>
      <c r="THV15" s="7"/>
      <c r="THW15" s="7"/>
      <c r="THX15" s="7"/>
      <c r="THY15" s="7"/>
      <c r="THZ15" s="7"/>
      <c r="TIA15" s="7"/>
      <c r="TIB15" s="7"/>
      <c r="TIC15" s="7"/>
      <c r="TID15" s="7"/>
      <c r="TIE15" s="7"/>
      <c r="TIF15" s="7"/>
      <c r="TIG15" s="7"/>
      <c r="TIH15" s="7"/>
      <c r="TII15" s="7"/>
      <c r="TIJ15" s="7"/>
      <c r="TIK15" s="7"/>
      <c r="TIL15" s="7"/>
      <c r="TIM15" s="7"/>
      <c r="TIN15" s="7"/>
      <c r="TIO15" s="7"/>
      <c r="TIP15" s="7"/>
      <c r="TIQ15" s="7"/>
      <c r="TIR15" s="7"/>
      <c r="TIS15" s="7"/>
      <c r="TIT15" s="7"/>
      <c r="TIU15" s="7"/>
      <c r="TIV15" s="7"/>
      <c r="TIW15" s="7"/>
      <c r="TIX15" s="7"/>
      <c r="TIY15" s="7"/>
      <c r="TIZ15" s="7"/>
      <c r="TJA15" s="7"/>
      <c r="TJB15" s="7"/>
      <c r="TJC15" s="7"/>
      <c r="TJD15" s="7"/>
      <c r="TJE15" s="7"/>
      <c r="TJF15" s="7"/>
      <c r="TJG15" s="7"/>
      <c r="TJH15" s="7"/>
      <c r="TJI15" s="7"/>
      <c r="TJJ15" s="7"/>
      <c r="TJK15" s="7"/>
      <c r="TJL15" s="7"/>
      <c r="TJM15" s="7"/>
      <c r="TJN15" s="7"/>
      <c r="TJO15" s="7"/>
      <c r="TJP15" s="7"/>
      <c r="TJQ15" s="7"/>
      <c r="TJR15" s="7"/>
      <c r="TJS15" s="7"/>
      <c r="TJT15" s="7"/>
      <c r="TJU15" s="7"/>
      <c r="TJV15" s="7"/>
      <c r="TJW15" s="7"/>
      <c r="TJX15" s="7"/>
      <c r="TJY15" s="7"/>
      <c r="TJZ15" s="7"/>
      <c r="TKA15" s="7"/>
      <c r="TKB15" s="7"/>
      <c r="TKC15" s="7"/>
      <c r="TKD15" s="7"/>
      <c r="TKE15" s="7"/>
      <c r="TKF15" s="7"/>
      <c r="TKG15" s="7"/>
      <c r="TKH15" s="7"/>
      <c r="TKI15" s="7"/>
      <c r="TKJ15" s="7"/>
      <c r="TKK15" s="7"/>
      <c r="TKL15" s="7"/>
      <c r="TKM15" s="7"/>
      <c r="TKN15" s="7"/>
      <c r="TKO15" s="7"/>
      <c r="TKP15" s="7"/>
      <c r="TKQ15" s="7"/>
      <c r="TKR15" s="7"/>
      <c r="TKS15" s="7"/>
      <c r="TKT15" s="7"/>
      <c r="TKU15" s="7"/>
      <c r="TKV15" s="7"/>
      <c r="TKW15" s="7"/>
      <c r="TKX15" s="7"/>
      <c r="TKY15" s="7"/>
      <c r="TKZ15" s="7"/>
      <c r="TLA15" s="7"/>
      <c r="TLB15" s="7"/>
      <c r="TLC15" s="7"/>
      <c r="TLD15" s="7"/>
      <c r="TLE15" s="7"/>
      <c r="TLF15" s="7"/>
      <c r="TLG15" s="7"/>
      <c r="TLH15" s="7"/>
      <c r="TLI15" s="7"/>
      <c r="TLJ15" s="7"/>
      <c r="TLK15" s="7"/>
      <c r="TLL15" s="7"/>
      <c r="TLM15" s="7"/>
      <c r="TLN15" s="7"/>
      <c r="TLO15" s="7"/>
      <c r="TLP15" s="7"/>
      <c r="TLQ15" s="7"/>
      <c r="TLR15" s="7"/>
      <c r="TLS15" s="7"/>
      <c r="TLT15" s="7"/>
      <c r="TLU15" s="7"/>
      <c r="TLV15" s="7"/>
      <c r="TLW15" s="7"/>
      <c r="TLX15" s="7"/>
      <c r="TLY15" s="7"/>
      <c r="TLZ15" s="7"/>
      <c r="TMA15" s="7"/>
      <c r="TMB15" s="7"/>
      <c r="TMC15" s="7"/>
      <c r="TMD15" s="7"/>
      <c r="TME15" s="7"/>
      <c r="TMF15" s="7"/>
      <c r="TMG15" s="7"/>
      <c r="TMH15" s="7"/>
      <c r="TMI15" s="7"/>
      <c r="TMJ15" s="7"/>
      <c r="TMK15" s="7"/>
      <c r="TML15" s="7"/>
      <c r="TMM15" s="7"/>
      <c r="TMN15" s="7"/>
      <c r="TMO15" s="7"/>
      <c r="TMP15" s="7"/>
      <c r="TMQ15" s="7"/>
      <c r="TMR15" s="7"/>
      <c r="TMS15" s="7"/>
      <c r="TMT15" s="7"/>
      <c r="TMU15" s="7"/>
      <c r="TMV15" s="7"/>
      <c r="TMW15" s="7"/>
      <c r="TMX15" s="7"/>
      <c r="TMY15" s="7"/>
      <c r="TMZ15" s="7"/>
      <c r="TNA15" s="7"/>
      <c r="TNB15" s="7"/>
      <c r="TNC15" s="7"/>
      <c r="TND15" s="7"/>
      <c r="TNE15" s="7"/>
      <c r="TNF15" s="7"/>
      <c r="TNG15" s="7"/>
      <c r="TNH15" s="7"/>
      <c r="TNI15" s="7"/>
      <c r="TNJ15" s="7"/>
      <c r="TNK15" s="7"/>
      <c r="TNL15" s="7"/>
      <c r="TNM15" s="7"/>
      <c r="TNN15" s="7"/>
      <c r="TNO15" s="7"/>
      <c r="TNP15" s="7"/>
      <c r="TNQ15" s="7"/>
      <c r="TNR15" s="7"/>
      <c r="TNS15" s="7"/>
      <c r="TNT15" s="7"/>
      <c r="TNU15" s="7"/>
      <c r="TNV15" s="7"/>
      <c r="TNW15" s="7"/>
      <c r="TNX15" s="7"/>
      <c r="TNY15" s="7"/>
      <c r="TNZ15" s="7"/>
      <c r="TOA15" s="7"/>
      <c r="TOB15" s="7"/>
      <c r="TOC15" s="7"/>
      <c r="TOD15" s="7"/>
      <c r="TOE15" s="7"/>
      <c r="TOF15" s="7"/>
      <c r="TOG15" s="7"/>
      <c r="TOH15" s="7"/>
      <c r="TOI15" s="7"/>
      <c r="TOJ15" s="7"/>
      <c r="TOK15" s="7"/>
      <c r="TOL15" s="7"/>
      <c r="TOM15" s="7"/>
      <c r="TON15" s="7"/>
      <c r="TOO15" s="7"/>
      <c r="TOP15" s="7"/>
      <c r="TOQ15" s="7"/>
      <c r="TOR15" s="7"/>
      <c r="TOS15" s="7"/>
      <c r="TOT15" s="7"/>
      <c r="TOU15" s="7"/>
      <c r="TOV15" s="7"/>
      <c r="TOW15" s="7"/>
      <c r="TOX15" s="7"/>
      <c r="TOY15" s="7"/>
      <c r="TOZ15" s="7"/>
      <c r="TPA15" s="7"/>
      <c r="TPB15" s="7"/>
      <c r="TPC15" s="7"/>
      <c r="TPD15" s="7"/>
      <c r="TPE15" s="7"/>
      <c r="TPF15" s="7"/>
      <c r="TPG15" s="7"/>
      <c r="TPH15" s="7"/>
      <c r="TPI15" s="7"/>
      <c r="TPJ15" s="7"/>
      <c r="TPK15" s="7"/>
      <c r="TPL15" s="7"/>
      <c r="TPM15" s="7"/>
      <c r="TPN15" s="7"/>
      <c r="TPO15" s="7"/>
      <c r="TPP15" s="7"/>
      <c r="TPQ15" s="7"/>
      <c r="TPR15" s="7"/>
      <c r="TPS15" s="7"/>
      <c r="TPT15" s="7"/>
      <c r="TPU15" s="7"/>
      <c r="TPV15" s="7"/>
      <c r="TPW15" s="7"/>
      <c r="TPX15" s="7"/>
      <c r="TPY15" s="7"/>
      <c r="TPZ15" s="7"/>
      <c r="TQA15" s="7"/>
      <c r="TQB15" s="7"/>
      <c r="TQC15" s="7"/>
      <c r="TQD15" s="7"/>
      <c r="TQE15" s="7"/>
      <c r="TQF15" s="7"/>
      <c r="TQG15" s="7"/>
      <c r="TQH15" s="7"/>
      <c r="TQI15" s="7"/>
      <c r="TQJ15" s="7"/>
      <c r="TQK15" s="7"/>
      <c r="TQL15" s="7"/>
      <c r="TQM15" s="7"/>
      <c r="TQN15" s="7"/>
      <c r="TQO15" s="7"/>
      <c r="TQP15" s="7"/>
      <c r="TQQ15" s="7"/>
      <c r="TQR15" s="7"/>
      <c r="TQS15" s="7"/>
      <c r="TQT15" s="7"/>
      <c r="TQU15" s="7"/>
      <c r="TQV15" s="7"/>
      <c r="TQW15" s="7"/>
      <c r="TQX15" s="7"/>
      <c r="TQY15" s="7"/>
      <c r="TQZ15" s="7"/>
      <c r="TRA15" s="7"/>
      <c r="TRB15" s="7"/>
      <c r="TRC15" s="7"/>
      <c r="TRD15" s="7"/>
      <c r="TRE15" s="7"/>
      <c r="TRF15" s="7"/>
      <c r="TRG15" s="7"/>
      <c r="TRH15" s="7"/>
      <c r="TRI15" s="7"/>
      <c r="TRJ15" s="7"/>
      <c r="TRK15" s="7"/>
      <c r="TRL15" s="7"/>
      <c r="TRM15" s="7"/>
      <c r="TRN15" s="7"/>
      <c r="TRO15" s="7"/>
      <c r="TRP15" s="7"/>
      <c r="TRQ15" s="7"/>
      <c r="TRR15" s="7"/>
      <c r="TRS15" s="7"/>
      <c r="TRT15" s="7"/>
      <c r="TRU15" s="7"/>
      <c r="TRV15" s="7"/>
      <c r="TRW15" s="7"/>
      <c r="TRX15" s="7"/>
      <c r="TRY15" s="7"/>
      <c r="TRZ15" s="7"/>
      <c r="TSA15" s="7"/>
      <c r="TSB15" s="7"/>
      <c r="TSC15" s="7"/>
      <c r="TSD15" s="7"/>
      <c r="TSE15" s="7"/>
      <c r="TSF15" s="7"/>
      <c r="TSG15" s="7"/>
      <c r="TSH15" s="7"/>
      <c r="TSI15" s="7"/>
      <c r="TSJ15" s="7"/>
      <c r="TSK15" s="7"/>
      <c r="TSL15" s="7"/>
      <c r="TSM15" s="7"/>
      <c r="TSN15" s="7"/>
      <c r="TSO15" s="7"/>
      <c r="TSP15" s="7"/>
      <c r="TSQ15" s="7"/>
      <c r="TSR15" s="7"/>
      <c r="TSS15" s="7"/>
      <c r="TST15" s="7"/>
      <c r="TSU15" s="7"/>
      <c r="TSV15" s="7"/>
      <c r="TSW15" s="7"/>
      <c r="TSX15" s="7"/>
      <c r="TSY15" s="7"/>
      <c r="TSZ15" s="7"/>
      <c r="TTA15" s="7"/>
      <c r="TTB15" s="7"/>
      <c r="TTC15" s="7"/>
      <c r="TTD15" s="7"/>
      <c r="TTE15" s="7"/>
      <c r="TTF15" s="7"/>
      <c r="TTG15" s="7"/>
      <c r="TTH15" s="7"/>
      <c r="TTI15" s="7"/>
      <c r="TTJ15" s="7"/>
      <c r="TTK15" s="7"/>
      <c r="TTL15" s="7"/>
      <c r="TTM15" s="7"/>
      <c r="TTN15" s="7"/>
      <c r="TTO15" s="7"/>
      <c r="TTP15" s="7"/>
      <c r="TTQ15" s="7"/>
      <c r="TTR15" s="7"/>
      <c r="TTS15" s="7"/>
      <c r="TTT15" s="7"/>
      <c r="TTU15" s="7"/>
      <c r="TTV15" s="7"/>
      <c r="TTW15" s="7"/>
      <c r="TTX15" s="7"/>
      <c r="TTY15" s="7"/>
      <c r="TTZ15" s="7"/>
      <c r="TUA15" s="7"/>
      <c r="TUB15" s="7"/>
      <c r="TUC15" s="7"/>
      <c r="TUD15" s="7"/>
      <c r="TUE15" s="7"/>
      <c r="TUF15" s="7"/>
      <c r="TUG15" s="7"/>
      <c r="TUH15" s="7"/>
      <c r="TUI15" s="7"/>
      <c r="TUJ15" s="7"/>
      <c r="TUK15" s="7"/>
      <c r="TUL15" s="7"/>
      <c r="TUM15" s="7"/>
      <c r="TUN15" s="7"/>
      <c r="TUO15" s="7"/>
      <c r="TUP15" s="7"/>
      <c r="TUQ15" s="7"/>
      <c r="TUR15" s="7"/>
      <c r="TUS15" s="7"/>
      <c r="TUT15" s="7"/>
      <c r="TUU15" s="7"/>
      <c r="TUV15" s="7"/>
      <c r="TUW15" s="7"/>
      <c r="TUX15" s="7"/>
      <c r="TUY15" s="7"/>
      <c r="TUZ15" s="7"/>
      <c r="TVA15" s="7"/>
      <c r="TVB15" s="7"/>
      <c r="TVC15" s="7"/>
      <c r="TVD15" s="7"/>
      <c r="TVE15" s="7"/>
      <c r="TVF15" s="7"/>
      <c r="TVG15" s="7"/>
      <c r="TVH15" s="7"/>
      <c r="TVI15" s="7"/>
      <c r="TVJ15" s="7"/>
      <c r="TVK15" s="7"/>
      <c r="TVL15" s="7"/>
      <c r="TVM15" s="7"/>
      <c r="TVN15" s="7"/>
      <c r="TVO15" s="7"/>
      <c r="TVP15" s="7"/>
      <c r="TVQ15" s="7"/>
      <c r="TVR15" s="7"/>
      <c r="TVS15" s="7"/>
      <c r="TVT15" s="7"/>
      <c r="TVU15" s="7"/>
      <c r="TVV15" s="7"/>
      <c r="TVW15" s="7"/>
      <c r="TVX15" s="7"/>
      <c r="TVY15" s="7"/>
      <c r="TVZ15" s="7"/>
      <c r="TWA15" s="7"/>
      <c r="TWB15" s="7"/>
      <c r="TWC15" s="7"/>
      <c r="TWD15" s="7"/>
      <c r="TWE15" s="7"/>
      <c r="TWF15" s="7"/>
      <c r="TWG15" s="7"/>
      <c r="TWH15" s="7"/>
      <c r="TWI15" s="7"/>
      <c r="TWJ15" s="7"/>
      <c r="TWK15" s="7"/>
      <c r="TWL15" s="7"/>
      <c r="TWM15" s="7"/>
      <c r="TWN15" s="7"/>
      <c r="TWO15" s="7"/>
      <c r="TWP15" s="7"/>
      <c r="TWQ15" s="7"/>
      <c r="TWR15" s="7"/>
      <c r="TWS15" s="7"/>
      <c r="TWT15" s="7"/>
      <c r="TWU15" s="7"/>
      <c r="TWV15" s="7"/>
      <c r="TWW15" s="7"/>
      <c r="TWX15" s="7"/>
      <c r="TWY15" s="7"/>
      <c r="TWZ15" s="7"/>
      <c r="TXA15" s="7"/>
      <c r="TXB15" s="7"/>
      <c r="TXC15" s="7"/>
      <c r="TXD15" s="7"/>
      <c r="TXE15" s="7"/>
      <c r="TXF15" s="7"/>
      <c r="TXG15" s="7"/>
      <c r="TXH15" s="7"/>
      <c r="TXI15" s="7"/>
      <c r="TXJ15" s="7"/>
      <c r="TXK15" s="7"/>
      <c r="TXL15" s="7"/>
      <c r="TXM15" s="7"/>
      <c r="TXN15" s="7"/>
      <c r="TXO15" s="7"/>
      <c r="TXP15" s="7"/>
      <c r="TXQ15" s="7"/>
      <c r="TXR15" s="7"/>
      <c r="TXS15" s="7"/>
      <c r="TXT15" s="7"/>
      <c r="TXU15" s="7"/>
      <c r="TXV15" s="7"/>
      <c r="TXW15" s="7"/>
      <c r="TXX15" s="7"/>
      <c r="TXY15" s="7"/>
      <c r="TXZ15" s="7"/>
      <c r="TYA15" s="7"/>
      <c r="TYB15" s="7"/>
      <c r="TYC15" s="7"/>
      <c r="TYD15" s="7"/>
      <c r="TYE15" s="7"/>
      <c r="TYF15" s="7"/>
      <c r="TYG15" s="7"/>
      <c r="TYH15" s="7"/>
      <c r="TYI15" s="7"/>
      <c r="TYJ15" s="7"/>
      <c r="TYK15" s="7"/>
      <c r="TYL15" s="7"/>
      <c r="TYM15" s="7"/>
      <c r="TYN15" s="7"/>
      <c r="TYO15" s="7"/>
      <c r="TYP15" s="7"/>
      <c r="TYQ15" s="7"/>
      <c r="TYR15" s="7"/>
      <c r="TYS15" s="7"/>
      <c r="TYT15" s="7"/>
      <c r="TYU15" s="7"/>
      <c r="TYV15" s="7"/>
      <c r="TYW15" s="7"/>
      <c r="TYX15" s="7"/>
      <c r="TYY15" s="7"/>
      <c r="TYZ15" s="7"/>
      <c r="TZA15" s="7"/>
      <c r="TZB15" s="7"/>
      <c r="TZC15" s="7"/>
      <c r="TZD15" s="7"/>
      <c r="TZE15" s="7"/>
      <c r="TZF15" s="7"/>
      <c r="TZG15" s="7"/>
      <c r="TZH15" s="7"/>
      <c r="TZI15" s="7"/>
      <c r="TZJ15" s="7"/>
      <c r="TZK15" s="7"/>
      <c r="TZL15" s="7"/>
      <c r="TZM15" s="7"/>
      <c r="TZN15" s="7"/>
      <c r="TZO15" s="7"/>
      <c r="TZP15" s="7"/>
      <c r="TZQ15" s="7"/>
      <c r="TZR15" s="7"/>
      <c r="TZS15" s="7"/>
      <c r="TZT15" s="7"/>
      <c r="TZU15" s="7"/>
      <c r="TZV15" s="7"/>
      <c r="TZW15" s="7"/>
      <c r="TZX15" s="7"/>
      <c r="TZY15" s="7"/>
      <c r="TZZ15" s="7"/>
      <c r="UAA15" s="7"/>
      <c r="UAB15" s="7"/>
      <c r="UAC15" s="7"/>
      <c r="UAD15" s="7"/>
      <c r="UAE15" s="7"/>
      <c r="UAF15" s="7"/>
      <c r="UAG15" s="7"/>
      <c r="UAH15" s="7"/>
      <c r="UAI15" s="7"/>
      <c r="UAJ15" s="7"/>
      <c r="UAK15" s="7"/>
      <c r="UAL15" s="7"/>
      <c r="UAM15" s="7"/>
      <c r="UAN15" s="7"/>
      <c r="UAO15" s="7"/>
      <c r="UAP15" s="7"/>
      <c r="UAQ15" s="7"/>
      <c r="UAR15" s="7"/>
      <c r="UAS15" s="7"/>
      <c r="UAT15" s="7"/>
      <c r="UAU15" s="7"/>
      <c r="UAV15" s="7"/>
      <c r="UAW15" s="7"/>
      <c r="UAX15" s="7"/>
      <c r="UAY15" s="7"/>
      <c r="UAZ15" s="7"/>
      <c r="UBA15" s="7"/>
      <c r="UBB15" s="7"/>
      <c r="UBC15" s="7"/>
      <c r="UBD15" s="7"/>
      <c r="UBE15" s="7"/>
      <c r="UBF15" s="7"/>
      <c r="UBG15" s="7"/>
      <c r="UBH15" s="7"/>
      <c r="UBI15" s="7"/>
      <c r="UBJ15" s="7"/>
      <c r="UBK15" s="7"/>
      <c r="UBL15" s="7"/>
      <c r="UBM15" s="7"/>
      <c r="UBN15" s="7"/>
      <c r="UBO15" s="7"/>
      <c r="UBP15" s="7"/>
      <c r="UBQ15" s="7"/>
      <c r="UBR15" s="7"/>
      <c r="UBS15" s="7"/>
      <c r="UBT15" s="7"/>
      <c r="UBU15" s="7"/>
      <c r="UBV15" s="7"/>
      <c r="UBW15" s="7"/>
      <c r="UBX15" s="7"/>
      <c r="UBY15" s="7"/>
      <c r="UBZ15" s="7"/>
      <c r="UCA15" s="7"/>
      <c r="UCB15" s="7"/>
      <c r="UCC15" s="7"/>
      <c r="UCD15" s="7"/>
      <c r="UCE15" s="7"/>
      <c r="UCF15" s="7"/>
      <c r="UCG15" s="7"/>
      <c r="UCH15" s="7"/>
      <c r="UCI15" s="7"/>
      <c r="UCJ15" s="7"/>
      <c r="UCK15" s="7"/>
      <c r="UCL15" s="7"/>
      <c r="UCM15" s="7"/>
      <c r="UCN15" s="7"/>
      <c r="UCO15" s="7"/>
      <c r="UCP15" s="7"/>
      <c r="UCQ15" s="7"/>
      <c r="UCR15" s="7"/>
      <c r="UCS15" s="7"/>
      <c r="UCT15" s="7"/>
      <c r="UCU15" s="7"/>
      <c r="UCV15" s="7"/>
      <c r="UCW15" s="7"/>
      <c r="UCX15" s="7"/>
      <c r="UCY15" s="7"/>
      <c r="UCZ15" s="7"/>
      <c r="UDA15" s="7"/>
      <c r="UDB15" s="7"/>
      <c r="UDC15" s="7"/>
      <c r="UDD15" s="7"/>
      <c r="UDE15" s="7"/>
      <c r="UDF15" s="7"/>
      <c r="UDG15" s="7"/>
      <c r="UDH15" s="7"/>
      <c r="UDI15" s="7"/>
      <c r="UDJ15" s="7"/>
      <c r="UDK15" s="7"/>
      <c r="UDL15" s="7"/>
      <c r="UDM15" s="7"/>
      <c r="UDN15" s="7"/>
      <c r="UDO15" s="7"/>
      <c r="UDP15" s="7"/>
      <c r="UDQ15" s="7"/>
      <c r="UDR15" s="7"/>
      <c r="UDS15" s="7"/>
      <c r="UDT15" s="7"/>
      <c r="UDU15" s="7"/>
      <c r="UDV15" s="7"/>
      <c r="UDW15" s="7"/>
      <c r="UDX15" s="7"/>
      <c r="UDY15" s="7"/>
      <c r="UDZ15" s="7"/>
      <c r="UEA15" s="7"/>
      <c r="UEB15" s="7"/>
      <c r="UEC15" s="7"/>
      <c r="UED15" s="7"/>
      <c r="UEE15" s="7"/>
      <c r="UEF15" s="7"/>
      <c r="UEG15" s="7"/>
      <c r="UEH15" s="7"/>
      <c r="UEI15" s="7"/>
      <c r="UEJ15" s="7"/>
      <c r="UEK15" s="7"/>
      <c r="UEL15" s="7"/>
      <c r="UEM15" s="7"/>
      <c r="UEN15" s="7"/>
      <c r="UEO15" s="7"/>
      <c r="UEP15" s="7"/>
      <c r="UEQ15" s="7"/>
      <c r="UER15" s="7"/>
      <c r="UES15" s="7"/>
      <c r="UET15" s="7"/>
      <c r="UEU15" s="7"/>
      <c r="UEV15" s="7"/>
      <c r="UEW15" s="7"/>
      <c r="UEX15" s="7"/>
      <c r="UEY15" s="7"/>
      <c r="UEZ15" s="7"/>
      <c r="UFA15" s="7"/>
      <c r="UFB15" s="7"/>
      <c r="UFC15" s="7"/>
      <c r="UFD15" s="7"/>
      <c r="UFE15" s="7"/>
      <c r="UFF15" s="7"/>
      <c r="UFG15" s="7"/>
      <c r="UFH15" s="7"/>
      <c r="UFI15" s="7"/>
      <c r="UFJ15" s="7"/>
      <c r="UFK15" s="7"/>
      <c r="UFL15" s="7"/>
      <c r="UFM15" s="7"/>
      <c r="UFN15" s="7"/>
      <c r="UFO15" s="7"/>
      <c r="UFP15" s="7"/>
      <c r="UFQ15" s="7"/>
      <c r="UFR15" s="7"/>
      <c r="UFS15" s="7"/>
      <c r="UFT15" s="7"/>
      <c r="UFU15" s="7"/>
      <c r="UFV15" s="7"/>
      <c r="UFW15" s="7"/>
      <c r="UFX15" s="7"/>
      <c r="UFY15" s="7"/>
      <c r="UFZ15" s="7"/>
      <c r="UGA15" s="7"/>
      <c r="UGB15" s="7"/>
      <c r="UGC15" s="7"/>
      <c r="UGD15" s="7"/>
      <c r="UGE15" s="7"/>
      <c r="UGF15" s="7"/>
      <c r="UGG15" s="7"/>
      <c r="UGH15" s="7"/>
      <c r="UGI15" s="7"/>
      <c r="UGJ15" s="7"/>
      <c r="UGK15" s="7"/>
      <c r="UGL15" s="7"/>
      <c r="UGM15" s="7"/>
      <c r="UGN15" s="7"/>
      <c r="UGO15" s="7"/>
      <c r="UGP15" s="7"/>
      <c r="UGQ15" s="7"/>
      <c r="UGR15" s="7"/>
      <c r="UGS15" s="7"/>
      <c r="UGT15" s="7"/>
      <c r="UGU15" s="7"/>
      <c r="UGV15" s="7"/>
      <c r="UGW15" s="7"/>
      <c r="UGX15" s="7"/>
      <c r="UGY15" s="7"/>
      <c r="UGZ15" s="7"/>
      <c r="UHA15" s="7"/>
      <c r="UHB15" s="7"/>
      <c r="UHC15" s="7"/>
      <c r="UHD15" s="7"/>
      <c r="UHE15" s="7"/>
      <c r="UHF15" s="7"/>
      <c r="UHG15" s="7"/>
      <c r="UHH15" s="7"/>
      <c r="UHI15" s="7"/>
      <c r="UHJ15" s="7"/>
      <c r="UHK15" s="7"/>
      <c r="UHL15" s="7"/>
      <c r="UHM15" s="7"/>
      <c r="UHN15" s="7"/>
      <c r="UHO15" s="7"/>
      <c r="UHP15" s="7"/>
      <c r="UHQ15" s="7"/>
      <c r="UHR15" s="7"/>
      <c r="UHS15" s="7"/>
      <c r="UHT15" s="7"/>
      <c r="UHU15" s="7"/>
      <c r="UHV15" s="7"/>
      <c r="UHW15" s="7"/>
      <c r="UHX15" s="7"/>
      <c r="UHY15" s="7"/>
      <c r="UHZ15" s="7"/>
      <c r="UIA15" s="7"/>
      <c r="UIB15" s="7"/>
      <c r="UIC15" s="7"/>
      <c r="UID15" s="7"/>
      <c r="UIE15" s="7"/>
      <c r="UIF15" s="7"/>
      <c r="UIG15" s="7"/>
      <c r="UIH15" s="7"/>
      <c r="UII15" s="7"/>
      <c r="UIJ15" s="7"/>
      <c r="UIK15" s="7"/>
      <c r="UIL15" s="7"/>
      <c r="UIM15" s="7"/>
      <c r="UIN15" s="7"/>
      <c r="UIO15" s="7"/>
      <c r="UIP15" s="7"/>
      <c r="UIQ15" s="7"/>
      <c r="UIR15" s="7"/>
      <c r="UIS15" s="7"/>
      <c r="UIT15" s="7"/>
      <c r="UIU15" s="7"/>
      <c r="UIV15" s="7"/>
      <c r="UIW15" s="7"/>
      <c r="UIX15" s="7"/>
      <c r="UIY15" s="7"/>
      <c r="UIZ15" s="7"/>
      <c r="UJA15" s="7"/>
      <c r="UJB15" s="7"/>
      <c r="UJC15" s="7"/>
      <c r="UJD15" s="7"/>
      <c r="UJE15" s="7"/>
      <c r="UJF15" s="7"/>
      <c r="UJG15" s="7"/>
      <c r="UJH15" s="7"/>
      <c r="UJI15" s="7"/>
      <c r="UJJ15" s="7"/>
      <c r="UJK15" s="7"/>
      <c r="UJL15" s="7"/>
      <c r="UJM15" s="7"/>
      <c r="UJN15" s="7"/>
      <c r="UJO15" s="7"/>
      <c r="UJP15" s="7"/>
      <c r="UJQ15" s="7"/>
      <c r="UJR15" s="7"/>
      <c r="UJS15" s="7"/>
      <c r="UJT15" s="7"/>
      <c r="UJU15" s="7"/>
      <c r="UJV15" s="7"/>
      <c r="UJW15" s="7"/>
      <c r="UJX15" s="7"/>
      <c r="UJY15" s="7"/>
      <c r="UJZ15" s="7"/>
      <c r="UKA15" s="7"/>
      <c r="UKB15" s="7"/>
      <c r="UKC15" s="7"/>
      <c r="UKD15" s="7"/>
      <c r="UKE15" s="7"/>
      <c r="UKF15" s="7"/>
      <c r="UKG15" s="7"/>
      <c r="UKH15" s="7"/>
      <c r="UKI15" s="7"/>
      <c r="UKJ15" s="7"/>
      <c r="UKK15" s="7"/>
      <c r="UKL15" s="7"/>
      <c r="UKM15" s="7"/>
      <c r="UKN15" s="7"/>
      <c r="UKO15" s="7"/>
      <c r="UKP15" s="7"/>
      <c r="UKQ15" s="7"/>
      <c r="UKR15" s="7"/>
      <c r="UKS15" s="7"/>
      <c r="UKT15" s="7"/>
      <c r="UKU15" s="7"/>
      <c r="UKV15" s="7"/>
      <c r="UKW15" s="7"/>
      <c r="UKX15" s="7"/>
      <c r="UKY15" s="7"/>
      <c r="UKZ15" s="7"/>
      <c r="ULA15" s="7"/>
      <c r="ULB15" s="7"/>
      <c r="ULC15" s="7"/>
      <c r="ULD15" s="7"/>
      <c r="ULE15" s="7"/>
      <c r="ULF15" s="7"/>
      <c r="ULG15" s="7"/>
      <c r="ULH15" s="7"/>
      <c r="ULI15" s="7"/>
      <c r="ULJ15" s="7"/>
      <c r="ULK15" s="7"/>
      <c r="ULL15" s="7"/>
      <c r="ULM15" s="7"/>
      <c r="ULN15" s="7"/>
      <c r="ULO15" s="7"/>
      <c r="ULP15" s="7"/>
      <c r="ULQ15" s="7"/>
      <c r="ULR15" s="7"/>
      <c r="ULS15" s="7"/>
      <c r="ULT15" s="7"/>
      <c r="ULU15" s="7"/>
      <c r="ULV15" s="7"/>
      <c r="ULW15" s="7"/>
      <c r="ULX15" s="7"/>
      <c r="ULY15" s="7"/>
      <c r="ULZ15" s="7"/>
      <c r="UMA15" s="7"/>
      <c r="UMB15" s="7"/>
      <c r="UMC15" s="7"/>
      <c r="UMD15" s="7"/>
      <c r="UME15" s="7"/>
      <c r="UMF15" s="7"/>
      <c r="UMG15" s="7"/>
      <c r="UMH15" s="7"/>
      <c r="UMI15" s="7"/>
      <c r="UMJ15" s="7"/>
      <c r="UMK15" s="7"/>
      <c r="UML15" s="7"/>
      <c r="UMM15" s="7"/>
      <c r="UMN15" s="7"/>
      <c r="UMO15" s="7"/>
      <c r="UMP15" s="7"/>
      <c r="UMQ15" s="7"/>
      <c r="UMR15" s="7"/>
      <c r="UMS15" s="7"/>
      <c r="UMT15" s="7"/>
      <c r="UMU15" s="7"/>
      <c r="UMV15" s="7"/>
      <c r="UMW15" s="7"/>
      <c r="UMX15" s="7"/>
      <c r="UMY15" s="7"/>
      <c r="UMZ15" s="7"/>
      <c r="UNA15" s="7"/>
      <c r="UNB15" s="7"/>
      <c r="UNC15" s="7"/>
      <c r="UND15" s="7"/>
      <c r="UNE15" s="7"/>
      <c r="UNF15" s="7"/>
      <c r="UNG15" s="7"/>
      <c r="UNH15" s="7"/>
      <c r="UNI15" s="7"/>
      <c r="UNJ15" s="7"/>
      <c r="UNK15" s="7"/>
      <c r="UNL15" s="7"/>
      <c r="UNM15" s="7"/>
      <c r="UNN15" s="7"/>
      <c r="UNO15" s="7"/>
      <c r="UNP15" s="7"/>
      <c r="UNQ15" s="7"/>
      <c r="UNR15" s="7"/>
      <c r="UNS15" s="7"/>
      <c r="UNT15" s="7"/>
      <c r="UNU15" s="7"/>
      <c r="UNV15" s="7"/>
      <c r="UNW15" s="7"/>
      <c r="UNX15" s="7"/>
      <c r="UNY15" s="7"/>
      <c r="UNZ15" s="7"/>
      <c r="UOA15" s="7"/>
      <c r="UOB15" s="7"/>
      <c r="UOC15" s="7"/>
      <c r="UOD15" s="7"/>
      <c r="UOE15" s="7"/>
      <c r="UOF15" s="7"/>
      <c r="UOG15" s="7"/>
      <c r="UOH15" s="7"/>
      <c r="UOI15" s="7"/>
      <c r="UOJ15" s="7"/>
      <c r="UOK15" s="7"/>
      <c r="UOL15" s="7"/>
      <c r="UOM15" s="7"/>
      <c r="UON15" s="7"/>
      <c r="UOO15" s="7"/>
      <c r="UOP15" s="7"/>
      <c r="UOQ15" s="7"/>
      <c r="UOR15" s="7"/>
      <c r="UOS15" s="7"/>
      <c r="UOT15" s="7"/>
      <c r="UOU15" s="7"/>
      <c r="UOV15" s="7"/>
      <c r="UOW15" s="7"/>
      <c r="UOX15" s="7"/>
      <c r="UOY15" s="7"/>
      <c r="UOZ15" s="7"/>
      <c r="UPA15" s="7"/>
      <c r="UPB15" s="7"/>
      <c r="UPC15" s="7"/>
      <c r="UPD15" s="7"/>
      <c r="UPE15" s="7"/>
      <c r="UPF15" s="7"/>
      <c r="UPG15" s="7"/>
      <c r="UPH15" s="7"/>
      <c r="UPI15" s="7"/>
      <c r="UPJ15" s="7"/>
      <c r="UPK15" s="7"/>
      <c r="UPL15" s="7"/>
      <c r="UPM15" s="7"/>
      <c r="UPN15" s="7"/>
      <c r="UPO15" s="7"/>
      <c r="UPP15" s="7"/>
      <c r="UPQ15" s="7"/>
      <c r="UPR15" s="7"/>
      <c r="UPS15" s="7"/>
      <c r="UPT15" s="7"/>
      <c r="UPU15" s="7"/>
      <c r="UPV15" s="7"/>
      <c r="UPW15" s="7"/>
      <c r="UPX15" s="7"/>
      <c r="UPY15" s="7"/>
      <c r="UPZ15" s="7"/>
      <c r="UQA15" s="7"/>
      <c r="UQB15" s="7"/>
      <c r="UQC15" s="7"/>
      <c r="UQD15" s="7"/>
      <c r="UQE15" s="7"/>
      <c r="UQF15" s="7"/>
      <c r="UQG15" s="7"/>
      <c r="UQH15" s="7"/>
      <c r="UQI15" s="7"/>
      <c r="UQJ15" s="7"/>
      <c r="UQK15" s="7"/>
      <c r="UQL15" s="7"/>
      <c r="UQM15" s="7"/>
      <c r="UQN15" s="7"/>
      <c r="UQO15" s="7"/>
      <c r="UQP15" s="7"/>
      <c r="UQQ15" s="7"/>
      <c r="UQR15" s="7"/>
      <c r="UQS15" s="7"/>
      <c r="UQT15" s="7"/>
      <c r="UQU15" s="7"/>
      <c r="UQV15" s="7"/>
      <c r="UQW15" s="7"/>
      <c r="UQX15" s="7"/>
      <c r="UQY15" s="7"/>
      <c r="UQZ15" s="7"/>
      <c r="URA15" s="7"/>
      <c r="URB15" s="7"/>
      <c r="URC15" s="7"/>
      <c r="URD15" s="7"/>
      <c r="URE15" s="7"/>
      <c r="URF15" s="7"/>
      <c r="URG15" s="7"/>
      <c r="URH15" s="7"/>
      <c r="URI15" s="7"/>
      <c r="URJ15" s="7"/>
      <c r="URK15" s="7"/>
      <c r="URL15" s="7"/>
      <c r="URM15" s="7"/>
      <c r="URN15" s="7"/>
      <c r="URO15" s="7"/>
      <c r="URP15" s="7"/>
      <c r="URQ15" s="7"/>
      <c r="URR15" s="7"/>
      <c r="URS15" s="7"/>
      <c r="URT15" s="7"/>
      <c r="URU15" s="7"/>
      <c r="URV15" s="7"/>
      <c r="URW15" s="7"/>
      <c r="URX15" s="7"/>
      <c r="URY15" s="7"/>
      <c r="URZ15" s="7"/>
      <c r="USA15" s="7"/>
      <c r="USB15" s="7"/>
      <c r="USC15" s="7"/>
      <c r="USD15" s="7"/>
      <c r="USE15" s="7"/>
      <c r="USF15" s="7"/>
      <c r="USG15" s="7"/>
      <c r="USH15" s="7"/>
      <c r="USI15" s="7"/>
      <c r="USJ15" s="7"/>
      <c r="USK15" s="7"/>
      <c r="USL15" s="7"/>
      <c r="USM15" s="7"/>
      <c r="USN15" s="7"/>
      <c r="USO15" s="7"/>
      <c r="USP15" s="7"/>
      <c r="USQ15" s="7"/>
      <c r="USR15" s="7"/>
      <c r="USS15" s="7"/>
      <c r="UST15" s="7"/>
      <c r="USU15" s="7"/>
      <c r="USV15" s="7"/>
      <c r="USW15" s="7"/>
      <c r="USX15" s="7"/>
      <c r="USY15" s="7"/>
      <c r="USZ15" s="7"/>
      <c r="UTA15" s="7"/>
      <c r="UTB15" s="7"/>
      <c r="UTC15" s="7"/>
      <c r="UTD15" s="7"/>
      <c r="UTE15" s="7"/>
      <c r="UTF15" s="7"/>
      <c r="UTG15" s="7"/>
      <c r="UTH15" s="7"/>
      <c r="UTI15" s="7"/>
      <c r="UTJ15" s="7"/>
      <c r="UTK15" s="7"/>
      <c r="UTL15" s="7"/>
      <c r="UTM15" s="7"/>
      <c r="UTN15" s="7"/>
      <c r="UTO15" s="7"/>
      <c r="UTP15" s="7"/>
      <c r="UTQ15" s="7"/>
      <c r="UTR15" s="7"/>
      <c r="UTS15" s="7"/>
      <c r="UTT15" s="7"/>
      <c r="UTU15" s="7"/>
      <c r="UTV15" s="7"/>
      <c r="UTW15" s="7"/>
      <c r="UTX15" s="7"/>
      <c r="UTY15" s="7"/>
      <c r="UTZ15" s="7"/>
      <c r="UUA15" s="7"/>
      <c r="UUB15" s="7"/>
      <c r="UUC15" s="7"/>
      <c r="UUD15" s="7"/>
      <c r="UUE15" s="7"/>
      <c r="UUF15" s="7"/>
      <c r="UUG15" s="7"/>
      <c r="UUH15" s="7"/>
      <c r="UUI15" s="7"/>
      <c r="UUJ15" s="7"/>
      <c r="UUK15" s="7"/>
      <c r="UUL15" s="7"/>
      <c r="UUM15" s="7"/>
      <c r="UUN15" s="7"/>
      <c r="UUO15" s="7"/>
      <c r="UUP15" s="7"/>
      <c r="UUQ15" s="7"/>
      <c r="UUR15" s="7"/>
      <c r="UUS15" s="7"/>
      <c r="UUT15" s="7"/>
      <c r="UUU15" s="7"/>
      <c r="UUV15" s="7"/>
      <c r="UUW15" s="7"/>
      <c r="UUX15" s="7"/>
      <c r="UUY15" s="7"/>
      <c r="UUZ15" s="7"/>
      <c r="UVA15" s="7"/>
      <c r="UVB15" s="7"/>
      <c r="UVC15" s="7"/>
      <c r="UVD15" s="7"/>
      <c r="UVE15" s="7"/>
      <c r="UVF15" s="7"/>
      <c r="UVG15" s="7"/>
      <c r="UVH15" s="7"/>
      <c r="UVI15" s="7"/>
      <c r="UVJ15" s="7"/>
      <c r="UVK15" s="7"/>
      <c r="UVL15" s="7"/>
      <c r="UVM15" s="7"/>
      <c r="UVN15" s="7"/>
      <c r="UVO15" s="7"/>
      <c r="UVP15" s="7"/>
      <c r="UVQ15" s="7"/>
      <c r="UVR15" s="7"/>
      <c r="UVS15" s="7"/>
      <c r="UVT15" s="7"/>
      <c r="UVU15" s="7"/>
      <c r="UVV15" s="7"/>
      <c r="UVW15" s="7"/>
      <c r="UVX15" s="7"/>
      <c r="UVY15" s="7"/>
      <c r="UVZ15" s="7"/>
      <c r="UWA15" s="7"/>
      <c r="UWB15" s="7"/>
      <c r="UWC15" s="7"/>
      <c r="UWD15" s="7"/>
      <c r="UWE15" s="7"/>
      <c r="UWF15" s="7"/>
      <c r="UWG15" s="7"/>
      <c r="UWH15" s="7"/>
      <c r="UWI15" s="7"/>
      <c r="UWJ15" s="7"/>
      <c r="UWK15" s="7"/>
      <c r="UWL15" s="7"/>
      <c r="UWM15" s="7"/>
      <c r="UWN15" s="7"/>
      <c r="UWO15" s="7"/>
      <c r="UWP15" s="7"/>
      <c r="UWQ15" s="7"/>
      <c r="UWR15" s="7"/>
      <c r="UWS15" s="7"/>
      <c r="UWT15" s="7"/>
      <c r="UWU15" s="7"/>
      <c r="UWV15" s="7"/>
      <c r="UWW15" s="7"/>
      <c r="UWX15" s="7"/>
      <c r="UWY15" s="7"/>
      <c r="UWZ15" s="7"/>
      <c r="UXA15" s="7"/>
      <c r="UXB15" s="7"/>
      <c r="UXC15" s="7"/>
      <c r="UXD15" s="7"/>
      <c r="UXE15" s="7"/>
      <c r="UXF15" s="7"/>
      <c r="UXG15" s="7"/>
      <c r="UXH15" s="7"/>
      <c r="UXI15" s="7"/>
      <c r="UXJ15" s="7"/>
      <c r="UXK15" s="7"/>
      <c r="UXL15" s="7"/>
      <c r="UXM15" s="7"/>
      <c r="UXN15" s="7"/>
      <c r="UXO15" s="7"/>
      <c r="UXP15" s="7"/>
      <c r="UXQ15" s="7"/>
      <c r="UXR15" s="7"/>
      <c r="UXS15" s="7"/>
      <c r="UXT15" s="7"/>
      <c r="UXU15" s="7"/>
      <c r="UXV15" s="7"/>
      <c r="UXW15" s="7"/>
      <c r="UXX15" s="7"/>
      <c r="UXY15" s="7"/>
      <c r="UXZ15" s="7"/>
      <c r="UYA15" s="7"/>
      <c r="UYB15" s="7"/>
      <c r="UYC15" s="7"/>
      <c r="UYD15" s="7"/>
      <c r="UYE15" s="7"/>
      <c r="UYF15" s="7"/>
      <c r="UYG15" s="7"/>
      <c r="UYH15" s="7"/>
      <c r="UYI15" s="7"/>
      <c r="UYJ15" s="7"/>
      <c r="UYK15" s="7"/>
      <c r="UYL15" s="7"/>
      <c r="UYM15" s="7"/>
      <c r="UYN15" s="7"/>
      <c r="UYO15" s="7"/>
      <c r="UYP15" s="7"/>
      <c r="UYQ15" s="7"/>
      <c r="UYR15" s="7"/>
      <c r="UYS15" s="7"/>
      <c r="UYT15" s="7"/>
      <c r="UYU15" s="7"/>
      <c r="UYV15" s="7"/>
      <c r="UYW15" s="7"/>
      <c r="UYX15" s="7"/>
      <c r="UYY15" s="7"/>
      <c r="UYZ15" s="7"/>
      <c r="UZA15" s="7"/>
      <c r="UZB15" s="7"/>
      <c r="UZC15" s="7"/>
      <c r="UZD15" s="7"/>
      <c r="UZE15" s="7"/>
      <c r="UZF15" s="7"/>
      <c r="UZG15" s="7"/>
      <c r="UZH15" s="7"/>
      <c r="UZI15" s="7"/>
      <c r="UZJ15" s="7"/>
      <c r="UZK15" s="7"/>
      <c r="UZL15" s="7"/>
      <c r="UZM15" s="7"/>
      <c r="UZN15" s="7"/>
      <c r="UZO15" s="7"/>
      <c r="UZP15" s="7"/>
      <c r="UZQ15" s="7"/>
      <c r="UZR15" s="7"/>
      <c r="UZS15" s="7"/>
      <c r="UZT15" s="7"/>
      <c r="UZU15" s="7"/>
      <c r="UZV15" s="7"/>
      <c r="UZW15" s="7"/>
      <c r="UZX15" s="7"/>
      <c r="UZY15" s="7"/>
      <c r="UZZ15" s="7"/>
      <c r="VAA15" s="7"/>
      <c r="VAB15" s="7"/>
      <c r="VAC15" s="7"/>
      <c r="VAD15" s="7"/>
      <c r="VAE15" s="7"/>
      <c r="VAF15" s="7"/>
      <c r="VAG15" s="7"/>
      <c r="VAH15" s="7"/>
      <c r="VAI15" s="7"/>
      <c r="VAJ15" s="7"/>
      <c r="VAK15" s="7"/>
      <c r="VAL15" s="7"/>
      <c r="VAM15" s="7"/>
      <c r="VAN15" s="7"/>
      <c r="VAO15" s="7"/>
      <c r="VAP15" s="7"/>
      <c r="VAQ15" s="7"/>
      <c r="VAR15" s="7"/>
      <c r="VAS15" s="7"/>
      <c r="VAT15" s="7"/>
      <c r="VAU15" s="7"/>
      <c r="VAV15" s="7"/>
      <c r="VAW15" s="7"/>
      <c r="VAX15" s="7"/>
      <c r="VAY15" s="7"/>
      <c r="VAZ15" s="7"/>
      <c r="VBA15" s="7"/>
      <c r="VBB15" s="7"/>
      <c r="VBC15" s="7"/>
      <c r="VBD15" s="7"/>
      <c r="VBE15" s="7"/>
      <c r="VBF15" s="7"/>
      <c r="VBG15" s="7"/>
      <c r="VBH15" s="7"/>
      <c r="VBI15" s="7"/>
      <c r="VBJ15" s="7"/>
      <c r="VBK15" s="7"/>
      <c r="VBL15" s="7"/>
      <c r="VBM15" s="7"/>
      <c r="VBN15" s="7"/>
      <c r="VBO15" s="7"/>
      <c r="VBP15" s="7"/>
      <c r="VBQ15" s="7"/>
      <c r="VBR15" s="7"/>
      <c r="VBS15" s="7"/>
      <c r="VBT15" s="7"/>
      <c r="VBU15" s="7"/>
      <c r="VBV15" s="7"/>
      <c r="VBW15" s="7"/>
      <c r="VBX15" s="7"/>
      <c r="VBY15" s="7"/>
      <c r="VBZ15" s="7"/>
      <c r="VCA15" s="7"/>
      <c r="VCB15" s="7"/>
      <c r="VCC15" s="7"/>
      <c r="VCD15" s="7"/>
      <c r="VCE15" s="7"/>
      <c r="VCF15" s="7"/>
      <c r="VCG15" s="7"/>
      <c r="VCH15" s="7"/>
      <c r="VCI15" s="7"/>
      <c r="VCJ15" s="7"/>
      <c r="VCK15" s="7"/>
      <c r="VCL15" s="7"/>
      <c r="VCM15" s="7"/>
      <c r="VCN15" s="7"/>
      <c r="VCO15" s="7"/>
      <c r="VCP15" s="7"/>
      <c r="VCQ15" s="7"/>
      <c r="VCR15" s="7"/>
      <c r="VCS15" s="7"/>
      <c r="VCT15" s="7"/>
      <c r="VCU15" s="7"/>
      <c r="VCV15" s="7"/>
      <c r="VCW15" s="7"/>
      <c r="VCX15" s="7"/>
      <c r="VCY15" s="7"/>
      <c r="VCZ15" s="7"/>
      <c r="VDA15" s="7"/>
      <c r="VDB15" s="7"/>
      <c r="VDC15" s="7"/>
      <c r="VDD15" s="7"/>
      <c r="VDE15" s="7"/>
      <c r="VDF15" s="7"/>
      <c r="VDG15" s="7"/>
      <c r="VDH15" s="7"/>
      <c r="VDI15" s="7"/>
      <c r="VDJ15" s="7"/>
      <c r="VDK15" s="7"/>
      <c r="VDL15" s="7"/>
      <c r="VDM15" s="7"/>
      <c r="VDN15" s="7"/>
      <c r="VDO15" s="7"/>
      <c r="VDP15" s="7"/>
      <c r="VDQ15" s="7"/>
      <c r="VDR15" s="7"/>
      <c r="VDS15" s="7"/>
      <c r="VDT15" s="7"/>
      <c r="VDU15" s="7"/>
      <c r="VDV15" s="7"/>
      <c r="VDW15" s="7"/>
      <c r="VDX15" s="7"/>
      <c r="VDY15" s="7"/>
      <c r="VDZ15" s="7"/>
      <c r="VEA15" s="7"/>
      <c r="VEB15" s="7"/>
      <c r="VEC15" s="7"/>
      <c r="VED15" s="7"/>
      <c r="VEE15" s="7"/>
      <c r="VEF15" s="7"/>
      <c r="VEG15" s="7"/>
      <c r="VEH15" s="7"/>
      <c r="VEI15" s="7"/>
      <c r="VEJ15" s="7"/>
      <c r="VEK15" s="7"/>
      <c r="VEL15" s="7"/>
      <c r="VEM15" s="7"/>
      <c r="VEN15" s="7"/>
      <c r="VEO15" s="7"/>
      <c r="VEP15" s="7"/>
      <c r="VEQ15" s="7"/>
      <c r="VER15" s="7"/>
      <c r="VES15" s="7"/>
      <c r="VET15" s="7"/>
      <c r="VEU15" s="7"/>
      <c r="VEV15" s="7"/>
      <c r="VEW15" s="7"/>
      <c r="VEX15" s="7"/>
      <c r="VEY15" s="7"/>
      <c r="VEZ15" s="7"/>
      <c r="VFA15" s="7"/>
      <c r="VFB15" s="7"/>
      <c r="VFC15" s="7"/>
      <c r="VFD15" s="7"/>
      <c r="VFE15" s="7"/>
      <c r="VFF15" s="7"/>
      <c r="VFG15" s="7"/>
      <c r="VFH15" s="7"/>
      <c r="VFI15" s="7"/>
      <c r="VFJ15" s="7"/>
      <c r="VFK15" s="7"/>
      <c r="VFL15" s="7"/>
      <c r="VFM15" s="7"/>
      <c r="VFN15" s="7"/>
      <c r="VFO15" s="7"/>
      <c r="VFP15" s="7"/>
      <c r="VFQ15" s="7"/>
      <c r="VFR15" s="7"/>
      <c r="VFS15" s="7"/>
      <c r="VFT15" s="7"/>
      <c r="VFU15" s="7"/>
      <c r="VFV15" s="7"/>
      <c r="VFW15" s="7"/>
      <c r="VFX15" s="7"/>
      <c r="VFY15" s="7"/>
      <c r="VFZ15" s="7"/>
      <c r="VGA15" s="7"/>
      <c r="VGB15" s="7"/>
      <c r="VGC15" s="7"/>
      <c r="VGD15" s="7"/>
      <c r="VGE15" s="7"/>
      <c r="VGF15" s="7"/>
      <c r="VGG15" s="7"/>
      <c r="VGH15" s="7"/>
      <c r="VGI15" s="7"/>
      <c r="VGJ15" s="7"/>
      <c r="VGK15" s="7"/>
      <c r="VGL15" s="7"/>
      <c r="VGM15" s="7"/>
      <c r="VGN15" s="7"/>
      <c r="VGO15" s="7"/>
      <c r="VGP15" s="7"/>
      <c r="VGQ15" s="7"/>
      <c r="VGR15" s="7"/>
      <c r="VGS15" s="7"/>
      <c r="VGT15" s="7"/>
      <c r="VGU15" s="7"/>
      <c r="VGV15" s="7"/>
      <c r="VGW15" s="7"/>
      <c r="VGX15" s="7"/>
      <c r="VGY15" s="7"/>
      <c r="VGZ15" s="7"/>
      <c r="VHA15" s="7"/>
      <c r="VHB15" s="7"/>
      <c r="VHC15" s="7"/>
      <c r="VHD15" s="7"/>
      <c r="VHE15" s="7"/>
      <c r="VHF15" s="7"/>
      <c r="VHG15" s="7"/>
      <c r="VHH15" s="7"/>
      <c r="VHI15" s="7"/>
      <c r="VHJ15" s="7"/>
      <c r="VHK15" s="7"/>
      <c r="VHL15" s="7"/>
      <c r="VHM15" s="7"/>
      <c r="VHN15" s="7"/>
      <c r="VHO15" s="7"/>
      <c r="VHP15" s="7"/>
      <c r="VHQ15" s="7"/>
      <c r="VHR15" s="7"/>
      <c r="VHS15" s="7"/>
      <c r="VHT15" s="7"/>
      <c r="VHU15" s="7"/>
      <c r="VHV15" s="7"/>
      <c r="VHW15" s="7"/>
      <c r="VHX15" s="7"/>
      <c r="VHY15" s="7"/>
      <c r="VHZ15" s="7"/>
      <c r="VIA15" s="7"/>
      <c r="VIB15" s="7"/>
      <c r="VIC15" s="7"/>
      <c r="VID15" s="7"/>
      <c r="VIE15" s="7"/>
      <c r="VIF15" s="7"/>
      <c r="VIG15" s="7"/>
      <c r="VIH15" s="7"/>
      <c r="VII15" s="7"/>
      <c r="VIJ15" s="7"/>
      <c r="VIK15" s="7"/>
      <c r="VIL15" s="7"/>
      <c r="VIM15" s="7"/>
      <c r="VIN15" s="7"/>
      <c r="VIO15" s="7"/>
      <c r="VIP15" s="7"/>
      <c r="VIQ15" s="7"/>
      <c r="VIR15" s="7"/>
      <c r="VIS15" s="7"/>
      <c r="VIT15" s="7"/>
      <c r="VIU15" s="7"/>
      <c r="VIV15" s="7"/>
      <c r="VIW15" s="7"/>
      <c r="VIX15" s="7"/>
      <c r="VIY15" s="7"/>
      <c r="VIZ15" s="7"/>
      <c r="VJA15" s="7"/>
      <c r="VJB15" s="7"/>
      <c r="VJC15" s="7"/>
      <c r="VJD15" s="7"/>
      <c r="VJE15" s="7"/>
      <c r="VJF15" s="7"/>
      <c r="VJG15" s="7"/>
      <c r="VJH15" s="7"/>
      <c r="VJI15" s="7"/>
      <c r="VJJ15" s="7"/>
      <c r="VJK15" s="7"/>
      <c r="VJL15" s="7"/>
      <c r="VJM15" s="7"/>
      <c r="VJN15" s="7"/>
      <c r="VJO15" s="7"/>
      <c r="VJP15" s="7"/>
      <c r="VJQ15" s="7"/>
      <c r="VJR15" s="7"/>
      <c r="VJS15" s="7"/>
      <c r="VJT15" s="7"/>
      <c r="VJU15" s="7"/>
      <c r="VJV15" s="7"/>
      <c r="VJW15" s="7"/>
      <c r="VJX15" s="7"/>
      <c r="VJY15" s="7"/>
      <c r="VJZ15" s="7"/>
      <c r="VKA15" s="7"/>
      <c r="VKB15" s="7"/>
      <c r="VKC15" s="7"/>
      <c r="VKD15" s="7"/>
      <c r="VKE15" s="7"/>
      <c r="VKF15" s="7"/>
      <c r="VKG15" s="7"/>
      <c r="VKH15" s="7"/>
      <c r="VKI15" s="7"/>
      <c r="VKJ15" s="7"/>
      <c r="VKK15" s="7"/>
      <c r="VKL15" s="7"/>
      <c r="VKM15" s="7"/>
      <c r="VKN15" s="7"/>
      <c r="VKO15" s="7"/>
      <c r="VKP15" s="7"/>
      <c r="VKQ15" s="7"/>
      <c r="VKR15" s="7"/>
      <c r="VKS15" s="7"/>
      <c r="VKT15" s="7"/>
      <c r="VKU15" s="7"/>
      <c r="VKV15" s="7"/>
      <c r="VKW15" s="7"/>
      <c r="VKX15" s="7"/>
      <c r="VKY15" s="7"/>
      <c r="VKZ15" s="7"/>
      <c r="VLA15" s="7"/>
      <c r="VLB15" s="7"/>
      <c r="VLC15" s="7"/>
      <c r="VLD15" s="7"/>
      <c r="VLE15" s="7"/>
      <c r="VLF15" s="7"/>
      <c r="VLG15" s="7"/>
      <c r="VLH15" s="7"/>
      <c r="VLI15" s="7"/>
      <c r="VLJ15" s="7"/>
      <c r="VLK15" s="7"/>
      <c r="VLL15" s="7"/>
      <c r="VLM15" s="7"/>
      <c r="VLN15" s="7"/>
      <c r="VLO15" s="7"/>
      <c r="VLP15" s="7"/>
      <c r="VLQ15" s="7"/>
      <c r="VLR15" s="7"/>
      <c r="VLS15" s="7"/>
      <c r="VLT15" s="7"/>
      <c r="VLU15" s="7"/>
      <c r="VLV15" s="7"/>
      <c r="VLW15" s="7"/>
      <c r="VLX15" s="7"/>
      <c r="VLY15" s="7"/>
      <c r="VLZ15" s="7"/>
      <c r="VMA15" s="7"/>
      <c r="VMB15" s="7"/>
      <c r="VMC15" s="7"/>
      <c r="VMD15" s="7"/>
      <c r="VME15" s="7"/>
      <c r="VMF15" s="7"/>
      <c r="VMG15" s="7"/>
      <c r="VMH15" s="7"/>
      <c r="VMI15" s="7"/>
      <c r="VMJ15" s="7"/>
      <c r="VMK15" s="7"/>
      <c r="VML15" s="7"/>
      <c r="VMM15" s="7"/>
      <c r="VMN15" s="7"/>
      <c r="VMO15" s="7"/>
      <c r="VMP15" s="7"/>
      <c r="VMQ15" s="7"/>
      <c r="VMR15" s="7"/>
      <c r="VMS15" s="7"/>
      <c r="VMT15" s="7"/>
      <c r="VMU15" s="7"/>
      <c r="VMV15" s="7"/>
      <c r="VMW15" s="7"/>
      <c r="VMX15" s="7"/>
      <c r="VMY15" s="7"/>
      <c r="VMZ15" s="7"/>
      <c r="VNA15" s="7"/>
      <c r="VNB15" s="7"/>
      <c r="VNC15" s="7"/>
      <c r="VND15" s="7"/>
      <c r="VNE15" s="7"/>
      <c r="VNF15" s="7"/>
      <c r="VNG15" s="7"/>
      <c r="VNH15" s="7"/>
      <c r="VNI15" s="7"/>
      <c r="VNJ15" s="7"/>
      <c r="VNK15" s="7"/>
      <c r="VNL15" s="7"/>
      <c r="VNM15" s="7"/>
      <c r="VNN15" s="7"/>
      <c r="VNO15" s="7"/>
      <c r="VNP15" s="7"/>
      <c r="VNQ15" s="7"/>
      <c r="VNR15" s="7"/>
      <c r="VNS15" s="7"/>
      <c r="VNT15" s="7"/>
      <c r="VNU15" s="7"/>
      <c r="VNV15" s="7"/>
      <c r="VNW15" s="7"/>
      <c r="VNX15" s="7"/>
      <c r="VNY15" s="7"/>
      <c r="VNZ15" s="7"/>
      <c r="VOA15" s="7"/>
      <c r="VOB15" s="7"/>
      <c r="VOC15" s="7"/>
      <c r="VOD15" s="7"/>
      <c r="VOE15" s="7"/>
      <c r="VOF15" s="7"/>
      <c r="VOG15" s="7"/>
      <c r="VOH15" s="7"/>
      <c r="VOI15" s="7"/>
      <c r="VOJ15" s="7"/>
      <c r="VOK15" s="7"/>
      <c r="VOL15" s="7"/>
      <c r="VOM15" s="7"/>
      <c r="VON15" s="7"/>
      <c r="VOO15" s="7"/>
      <c r="VOP15" s="7"/>
      <c r="VOQ15" s="7"/>
      <c r="VOR15" s="7"/>
      <c r="VOS15" s="7"/>
      <c r="VOT15" s="7"/>
      <c r="VOU15" s="7"/>
      <c r="VOV15" s="7"/>
      <c r="VOW15" s="7"/>
      <c r="VOX15" s="7"/>
      <c r="VOY15" s="7"/>
      <c r="VOZ15" s="7"/>
      <c r="VPA15" s="7"/>
      <c r="VPB15" s="7"/>
      <c r="VPC15" s="7"/>
      <c r="VPD15" s="7"/>
      <c r="VPE15" s="7"/>
      <c r="VPF15" s="7"/>
      <c r="VPG15" s="7"/>
      <c r="VPH15" s="7"/>
      <c r="VPI15" s="7"/>
      <c r="VPJ15" s="7"/>
      <c r="VPK15" s="7"/>
      <c r="VPL15" s="7"/>
      <c r="VPM15" s="7"/>
      <c r="VPN15" s="7"/>
      <c r="VPO15" s="7"/>
      <c r="VPP15" s="7"/>
      <c r="VPQ15" s="7"/>
      <c r="VPR15" s="7"/>
      <c r="VPS15" s="7"/>
      <c r="VPT15" s="7"/>
      <c r="VPU15" s="7"/>
      <c r="VPV15" s="7"/>
      <c r="VPW15" s="7"/>
      <c r="VPX15" s="7"/>
      <c r="VPY15" s="7"/>
      <c r="VPZ15" s="7"/>
      <c r="VQA15" s="7"/>
      <c r="VQB15" s="7"/>
      <c r="VQC15" s="7"/>
      <c r="VQD15" s="7"/>
      <c r="VQE15" s="7"/>
      <c r="VQF15" s="7"/>
      <c r="VQG15" s="7"/>
      <c r="VQH15" s="7"/>
      <c r="VQI15" s="7"/>
      <c r="VQJ15" s="7"/>
      <c r="VQK15" s="7"/>
      <c r="VQL15" s="7"/>
      <c r="VQM15" s="7"/>
      <c r="VQN15" s="7"/>
      <c r="VQO15" s="7"/>
      <c r="VQP15" s="7"/>
      <c r="VQQ15" s="7"/>
      <c r="VQR15" s="7"/>
      <c r="VQS15" s="7"/>
      <c r="VQT15" s="7"/>
      <c r="VQU15" s="7"/>
      <c r="VQV15" s="7"/>
      <c r="VQW15" s="7"/>
      <c r="VQX15" s="7"/>
      <c r="VQY15" s="7"/>
      <c r="VQZ15" s="7"/>
      <c r="VRA15" s="7"/>
      <c r="VRB15" s="7"/>
      <c r="VRC15" s="7"/>
      <c r="VRD15" s="7"/>
      <c r="VRE15" s="7"/>
      <c r="VRF15" s="7"/>
      <c r="VRG15" s="7"/>
      <c r="VRH15" s="7"/>
      <c r="VRI15" s="7"/>
      <c r="VRJ15" s="7"/>
      <c r="VRK15" s="7"/>
      <c r="VRL15" s="7"/>
      <c r="VRM15" s="7"/>
      <c r="VRN15" s="7"/>
      <c r="VRO15" s="7"/>
      <c r="VRP15" s="7"/>
      <c r="VRQ15" s="7"/>
      <c r="VRR15" s="7"/>
      <c r="VRS15" s="7"/>
      <c r="VRT15" s="7"/>
      <c r="VRU15" s="7"/>
      <c r="VRV15" s="7"/>
      <c r="VRW15" s="7"/>
      <c r="VRX15" s="7"/>
      <c r="VRY15" s="7"/>
      <c r="VRZ15" s="7"/>
      <c r="VSA15" s="7"/>
      <c r="VSB15" s="7"/>
      <c r="VSC15" s="7"/>
      <c r="VSD15" s="7"/>
      <c r="VSE15" s="7"/>
      <c r="VSF15" s="7"/>
      <c r="VSG15" s="7"/>
      <c r="VSH15" s="7"/>
      <c r="VSI15" s="7"/>
      <c r="VSJ15" s="7"/>
      <c r="VSK15" s="7"/>
      <c r="VSL15" s="7"/>
      <c r="VSM15" s="7"/>
      <c r="VSN15" s="7"/>
      <c r="VSO15" s="7"/>
      <c r="VSP15" s="7"/>
      <c r="VSQ15" s="7"/>
      <c r="VSR15" s="7"/>
      <c r="VSS15" s="7"/>
      <c r="VST15" s="7"/>
      <c r="VSU15" s="7"/>
      <c r="VSV15" s="7"/>
      <c r="VSW15" s="7"/>
      <c r="VSX15" s="7"/>
      <c r="VSY15" s="7"/>
      <c r="VSZ15" s="7"/>
      <c r="VTA15" s="7"/>
      <c r="VTB15" s="7"/>
      <c r="VTC15" s="7"/>
      <c r="VTD15" s="7"/>
      <c r="VTE15" s="7"/>
      <c r="VTF15" s="7"/>
      <c r="VTG15" s="7"/>
      <c r="VTH15" s="7"/>
      <c r="VTI15" s="7"/>
      <c r="VTJ15" s="7"/>
      <c r="VTK15" s="7"/>
      <c r="VTL15" s="7"/>
      <c r="VTM15" s="7"/>
      <c r="VTN15" s="7"/>
      <c r="VTO15" s="7"/>
      <c r="VTP15" s="7"/>
      <c r="VTQ15" s="7"/>
      <c r="VTR15" s="7"/>
      <c r="VTS15" s="7"/>
      <c r="VTT15" s="7"/>
      <c r="VTU15" s="7"/>
      <c r="VTV15" s="7"/>
      <c r="VTW15" s="7"/>
      <c r="VTX15" s="7"/>
      <c r="VTY15" s="7"/>
      <c r="VTZ15" s="7"/>
      <c r="VUA15" s="7"/>
      <c r="VUB15" s="7"/>
      <c r="VUC15" s="7"/>
      <c r="VUD15" s="7"/>
      <c r="VUE15" s="7"/>
      <c r="VUF15" s="7"/>
      <c r="VUG15" s="7"/>
      <c r="VUH15" s="7"/>
      <c r="VUI15" s="7"/>
      <c r="VUJ15" s="7"/>
      <c r="VUK15" s="7"/>
      <c r="VUL15" s="7"/>
      <c r="VUM15" s="7"/>
      <c r="VUN15" s="7"/>
      <c r="VUO15" s="7"/>
      <c r="VUP15" s="7"/>
      <c r="VUQ15" s="7"/>
      <c r="VUR15" s="7"/>
      <c r="VUS15" s="7"/>
      <c r="VUT15" s="7"/>
      <c r="VUU15" s="7"/>
      <c r="VUV15" s="7"/>
      <c r="VUW15" s="7"/>
      <c r="VUX15" s="7"/>
      <c r="VUY15" s="7"/>
      <c r="VUZ15" s="7"/>
      <c r="VVA15" s="7"/>
      <c r="VVB15" s="7"/>
      <c r="VVC15" s="7"/>
      <c r="VVD15" s="7"/>
      <c r="VVE15" s="7"/>
      <c r="VVF15" s="7"/>
      <c r="VVG15" s="7"/>
      <c r="VVH15" s="7"/>
      <c r="VVI15" s="7"/>
      <c r="VVJ15" s="7"/>
      <c r="VVK15" s="7"/>
      <c r="VVL15" s="7"/>
      <c r="VVM15" s="7"/>
      <c r="VVN15" s="7"/>
      <c r="VVO15" s="7"/>
      <c r="VVP15" s="7"/>
      <c r="VVQ15" s="7"/>
      <c r="VVR15" s="7"/>
      <c r="VVS15" s="7"/>
      <c r="VVT15" s="7"/>
      <c r="VVU15" s="7"/>
      <c r="VVV15" s="7"/>
      <c r="VVW15" s="7"/>
      <c r="VVX15" s="7"/>
      <c r="VVY15" s="7"/>
      <c r="VVZ15" s="7"/>
      <c r="VWA15" s="7"/>
      <c r="VWB15" s="7"/>
      <c r="VWC15" s="7"/>
      <c r="VWD15" s="7"/>
      <c r="VWE15" s="7"/>
      <c r="VWF15" s="7"/>
      <c r="VWG15" s="7"/>
      <c r="VWH15" s="7"/>
      <c r="VWI15" s="7"/>
      <c r="VWJ15" s="7"/>
      <c r="VWK15" s="7"/>
      <c r="VWL15" s="7"/>
      <c r="VWM15" s="7"/>
      <c r="VWN15" s="7"/>
      <c r="VWO15" s="7"/>
      <c r="VWP15" s="7"/>
      <c r="VWQ15" s="7"/>
      <c r="VWR15" s="7"/>
      <c r="VWS15" s="7"/>
      <c r="VWT15" s="7"/>
      <c r="VWU15" s="7"/>
      <c r="VWV15" s="7"/>
      <c r="VWW15" s="7"/>
      <c r="VWX15" s="7"/>
      <c r="VWY15" s="7"/>
      <c r="VWZ15" s="7"/>
      <c r="VXA15" s="7"/>
      <c r="VXB15" s="7"/>
      <c r="VXC15" s="7"/>
      <c r="VXD15" s="7"/>
      <c r="VXE15" s="7"/>
      <c r="VXF15" s="7"/>
      <c r="VXG15" s="7"/>
      <c r="VXH15" s="7"/>
      <c r="VXI15" s="7"/>
      <c r="VXJ15" s="7"/>
      <c r="VXK15" s="7"/>
      <c r="VXL15" s="7"/>
      <c r="VXM15" s="7"/>
      <c r="VXN15" s="7"/>
      <c r="VXO15" s="7"/>
      <c r="VXP15" s="7"/>
      <c r="VXQ15" s="7"/>
      <c r="VXR15" s="7"/>
      <c r="VXS15" s="7"/>
      <c r="VXT15" s="7"/>
      <c r="VXU15" s="7"/>
      <c r="VXV15" s="7"/>
      <c r="VXW15" s="7"/>
      <c r="VXX15" s="7"/>
      <c r="VXY15" s="7"/>
      <c r="VXZ15" s="7"/>
      <c r="VYA15" s="7"/>
      <c r="VYB15" s="7"/>
      <c r="VYC15" s="7"/>
      <c r="VYD15" s="7"/>
      <c r="VYE15" s="7"/>
      <c r="VYF15" s="7"/>
      <c r="VYG15" s="7"/>
      <c r="VYH15" s="7"/>
      <c r="VYI15" s="7"/>
      <c r="VYJ15" s="7"/>
      <c r="VYK15" s="7"/>
      <c r="VYL15" s="7"/>
      <c r="VYM15" s="7"/>
      <c r="VYN15" s="7"/>
      <c r="VYO15" s="7"/>
      <c r="VYP15" s="7"/>
      <c r="VYQ15" s="7"/>
      <c r="VYR15" s="7"/>
      <c r="VYS15" s="7"/>
      <c r="VYT15" s="7"/>
      <c r="VYU15" s="7"/>
      <c r="VYV15" s="7"/>
      <c r="VYW15" s="7"/>
      <c r="VYX15" s="7"/>
      <c r="VYY15" s="7"/>
      <c r="VYZ15" s="7"/>
      <c r="VZA15" s="7"/>
      <c r="VZB15" s="7"/>
      <c r="VZC15" s="7"/>
      <c r="VZD15" s="7"/>
      <c r="VZE15" s="7"/>
      <c r="VZF15" s="7"/>
      <c r="VZG15" s="7"/>
      <c r="VZH15" s="7"/>
      <c r="VZI15" s="7"/>
      <c r="VZJ15" s="7"/>
      <c r="VZK15" s="7"/>
      <c r="VZL15" s="7"/>
      <c r="VZM15" s="7"/>
      <c r="VZN15" s="7"/>
      <c r="VZO15" s="7"/>
      <c r="VZP15" s="7"/>
      <c r="VZQ15" s="7"/>
      <c r="VZR15" s="7"/>
      <c r="VZS15" s="7"/>
      <c r="VZT15" s="7"/>
      <c r="VZU15" s="7"/>
      <c r="VZV15" s="7"/>
      <c r="VZW15" s="7"/>
      <c r="VZX15" s="7"/>
      <c r="VZY15" s="7"/>
      <c r="VZZ15" s="7"/>
      <c r="WAA15" s="7"/>
      <c r="WAB15" s="7"/>
      <c r="WAC15" s="7"/>
      <c r="WAD15" s="7"/>
      <c r="WAE15" s="7"/>
      <c r="WAF15" s="7"/>
      <c r="WAG15" s="7"/>
      <c r="WAH15" s="7"/>
      <c r="WAI15" s="7"/>
      <c r="WAJ15" s="7"/>
      <c r="WAK15" s="7"/>
      <c r="WAL15" s="7"/>
      <c r="WAM15" s="7"/>
      <c r="WAN15" s="7"/>
      <c r="WAO15" s="7"/>
      <c r="WAP15" s="7"/>
      <c r="WAQ15" s="7"/>
      <c r="WAR15" s="7"/>
      <c r="WAS15" s="7"/>
      <c r="WAT15" s="7"/>
      <c r="WAU15" s="7"/>
      <c r="WAV15" s="7"/>
      <c r="WAW15" s="7"/>
      <c r="WAX15" s="7"/>
      <c r="WAY15" s="7"/>
      <c r="WAZ15" s="7"/>
      <c r="WBA15" s="7"/>
      <c r="WBB15" s="7"/>
      <c r="WBC15" s="7"/>
      <c r="WBD15" s="7"/>
      <c r="WBE15" s="7"/>
      <c r="WBF15" s="7"/>
      <c r="WBG15" s="7"/>
      <c r="WBH15" s="7"/>
      <c r="WBI15" s="7"/>
      <c r="WBJ15" s="7"/>
      <c r="WBK15" s="7"/>
      <c r="WBL15" s="7"/>
      <c r="WBM15" s="7"/>
      <c r="WBN15" s="7"/>
      <c r="WBO15" s="7"/>
      <c r="WBP15" s="7"/>
      <c r="WBQ15" s="7"/>
      <c r="WBR15" s="7"/>
      <c r="WBS15" s="7"/>
      <c r="WBT15" s="7"/>
      <c r="WBU15" s="7"/>
      <c r="WBV15" s="7"/>
      <c r="WBW15" s="7"/>
      <c r="WBX15" s="7"/>
      <c r="WBY15" s="7"/>
      <c r="WBZ15" s="7"/>
      <c r="WCA15" s="7"/>
      <c r="WCB15" s="7"/>
      <c r="WCC15" s="7"/>
      <c r="WCD15" s="7"/>
      <c r="WCE15" s="7"/>
      <c r="WCF15" s="7"/>
      <c r="WCG15" s="7"/>
      <c r="WCH15" s="7"/>
      <c r="WCI15" s="7"/>
      <c r="WCJ15" s="7"/>
      <c r="WCK15" s="7"/>
      <c r="WCL15" s="7"/>
      <c r="WCM15" s="7"/>
      <c r="WCN15" s="7"/>
      <c r="WCO15" s="7"/>
      <c r="WCP15" s="7"/>
      <c r="WCQ15" s="7"/>
      <c r="WCR15" s="7"/>
      <c r="WCS15" s="7"/>
      <c r="WCT15" s="7"/>
      <c r="WCU15" s="7"/>
      <c r="WCV15" s="7"/>
      <c r="WCW15" s="7"/>
      <c r="WCX15" s="7"/>
      <c r="WCY15" s="7"/>
      <c r="WCZ15" s="7"/>
      <c r="WDA15" s="7"/>
      <c r="WDB15" s="7"/>
      <c r="WDC15" s="7"/>
      <c r="WDD15" s="7"/>
      <c r="WDE15" s="7"/>
      <c r="WDF15" s="7"/>
      <c r="WDG15" s="7"/>
      <c r="WDH15" s="7"/>
      <c r="WDI15" s="7"/>
      <c r="WDJ15" s="7"/>
      <c r="WDK15" s="7"/>
      <c r="WDL15" s="7"/>
      <c r="WDM15" s="7"/>
      <c r="WDN15" s="7"/>
      <c r="WDO15" s="7"/>
      <c r="WDP15" s="7"/>
      <c r="WDQ15" s="7"/>
      <c r="WDR15" s="7"/>
      <c r="WDS15" s="7"/>
      <c r="WDT15" s="7"/>
      <c r="WDU15" s="7"/>
      <c r="WDV15" s="7"/>
      <c r="WDW15" s="7"/>
      <c r="WDX15" s="7"/>
      <c r="WDY15" s="7"/>
      <c r="WDZ15" s="7"/>
      <c r="WEA15" s="7"/>
      <c r="WEB15" s="7"/>
      <c r="WEC15" s="7"/>
      <c r="WED15" s="7"/>
      <c r="WEE15" s="7"/>
      <c r="WEF15" s="7"/>
      <c r="WEG15" s="7"/>
      <c r="WEH15" s="7"/>
      <c r="WEI15" s="7"/>
      <c r="WEJ15" s="7"/>
      <c r="WEK15" s="7"/>
      <c r="WEL15" s="7"/>
      <c r="WEM15" s="7"/>
      <c r="WEN15" s="7"/>
      <c r="WEO15" s="7"/>
      <c r="WEP15" s="7"/>
      <c r="WEQ15" s="7"/>
      <c r="WER15" s="7"/>
      <c r="WES15" s="7"/>
      <c r="WET15" s="7"/>
      <c r="WEU15" s="7"/>
      <c r="WEV15" s="7"/>
      <c r="WEW15" s="7"/>
      <c r="WEX15" s="7"/>
      <c r="WEY15" s="7"/>
      <c r="WEZ15" s="7"/>
      <c r="WFA15" s="7"/>
      <c r="WFB15" s="7"/>
      <c r="WFC15" s="7"/>
      <c r="WFD15" s="7"/>
      <c r="WFE15" s="7"/>
      <c r="WFF15" s="7"/>
      <c r="WFG15" s="7"/>
      <c r="WFH15" s="7"/>
      <c r="WFI15" s="7"/>
      <c r="WFJ15" s="7"/>
      <c r="WFK15" s="7"/>
      <c r="WFL15" s="7"/>
      <c r="WFM15" s="7"/>
      <c r="WFN15" s="7"/>
      <c r="WFO15" s="7"/>
      <c r="WFP15" s="7"/>
      <c r="WFQ15" s="7"/>
      <c r="WFR15" s="7"/>
      <c r="WFS15" s="7"/>
      <c r="WFT15" s="7"/>
      <c r="WFU15" s="7"/>
      <c r="WFV15" s="7"/>
      <c r="WFW15" s="7"/>
      <c r="WFX15" s="7"/>
      <c r="WFY15" s="7"/>
      <c r="WFZ15" s="7"/>
      <c r="WGA15" s="7"/>
      <c r="WGB15" s="7"/>
      <c r="WGC15" s="7"/>
      <c r="WGD15" s="7"/>
      <c r="WGE15" s="7"/>
      <c r="WGF15" s="7"/>
      <c r="WGG15" s="7"/>
      <c r="WGH15" s="7"/>
      <c r="WGI15" s="7"/>
      <c r="WGJ15" s="7"/>
      <c r="WGK15" s="7"/>
      <c r="WGL15" s="7"/>
      <c r="WGM15" s="7"/>
      <c r="WGN15" s="7"/>
      <c r="WGO15" s="7"/>
      <c r="WGP15" s="7"/>
      <c r="WGQ15" s="7"/>
      <c r="WGR15" s="7"/>
      <c r="WGS15" s="7"/>
      <c r="WGT15" s="7"/>
      <c r="WGU15" s="7"/>
      <c r="WGV15" s="7"/>
      <c r="WGW15" s="7"/>
      <c r="WGX15" s="7"/>
      <c r="WGY15" s="7"/>
      <c r="WGZ15" s="7"/>
      <c r="WHA15" s="7"/>
      <c r="WHB15" s="7"/>
      <c r="WHC15" s="7"/>
      <c r="WHD15" s="7"/>
      <c r="WHE15" s="7"/>
      <c r="WHF15" s="7"/>
      <c r="WHG15" s="7"/>
      <c r="WHH15" s="7"/>
      <c r="WHI15" s="7"/>
      <c r="WHJ15" s="7"/>
      <c r="WHK15" s="7"/>
      <c r="WHL15" s="7"/>
      <c r="WHM15" s="7"/>
      <c r="WHN15" s="7"/>
      <c r="WHO15" s="7"/>
      <c r="WHP15" s="7"/>
      <c r="WHQ15" s="7"/>
      <c r="WHR15" s="7"/>
      <c r="WHS15" s="7"/>
      <c r="WHT15" s="7"/>
      <c r="WHU15" s="7"/>
      <c r="WHV15" s="7"/>
      <c r="WHW15" s="7"/>
      <c r="WHX15" s="7"/>
      <c r="WHY15" s="7"/>
      <c r="WHZ15" s="7"/>
      <c r="WIA15" s="7"/>
      <c r="WIB15" s="7"/>
      <c r="WIC15" s="7"/>
      <c r="WID15" s="7"/>
      <c r="WIE15" s="7"/>
      <c r="WIF15" s="7"/>
      <c r="WIG15" s="7"/>
      <c r="WIH15" s="7"/>
      <c r="WII15" s="7"/>
      <c r="WIJ15" s="7"/>
      <c r="WIK15" s="7"/>
      <c r="WIL15" s="7"/>
      <c r="WIM15" s="7"/>
      <c r="WIN15" s="7"/>
      <c r="WIO15" s="7"/>
      <c r="WIP15" s="7"/>
      <c r="WIQ15" s="7"/>
      <c r="WIR15" s="7"/>
      <c r="WIS15" s="7"/>
      <c r="WIT15" s="7"/>
      <c r="WIU15" s="7"/>
      <c r="WIV15" s="7"/>
      <c r="WIW15" s="7"/>
      <c r="WIX15" s="7"/>
      <c r="WIY15" s="7"/>
      <c r="WIZ15" s="7"/>
      <c r="WJA15" s="7"/>
      <c r="WJB15" s="7"/>
      <c r="WJC15" s="7"/>
      <c r="WJD15" s="7"/>
      <c r="WJE15" s="7"/>
      <c r="WJF15" s="7"/>
      <c r="WJG15" s="7"/>
      <c r="WJH15" s="7"/>
      <c r="WJI15" s="7"/>
      <c r="WJJ15" s="7"/>
      <c r="WJK15" s="7"/>
      <c r="WJL15" s="7"/>
      <c r="WJM15" s="7"/>
      <c r="WJN15" s="7"/>
      <c r="WJO15" s="7"/>
      <c r="WJP15" s="7"/>
      <c r="WJQ15" s="7"/>
      <c r="WJR15" s="7"/>
      <c r="WJS15" s="7"/>
      <c r="WJT15" s="7"/>
      <c r="WJU15" s="7"/>
      <c r="WJV15" s="7"/>
      <c r="WJW15" s="7"/>
      <c r="WJX15" s="7"/>
      <c r="WJY15" s="7"/>
      <c r="WJZ15" s="7"/>
      <c r="WKA15" s="7"/>
      <c r="WKB15" s="7"/>
      <c r="WKC15" s="7"/>
      <c r="WKD15" s="7"/>
      <c r="WKE15" s="7"/>
      <c r="WKF15" s="7"/>
      <c r="WKG15" s="7"/>
      <c r="WKH15" s="7"/>
      <c r="WKI15" s="7"/>
      <c r="WKJ15" s="7"/>
      <c r="WKK15" s="7"/>
      <c r="WKL15" s="7"/>
      <c r="WKM15" s="7"/>
      <c r="WKN15" s="7"/>
      <c r="WKO15" s="7"/>
      <c r="WKP15" s="7"/>
      <c r="WKQ15" s="7"/>
      <c r="WKR15" s="7"/>
      <c r="WKS15" s="7"/>
      <c r="WKT15" s="7"/>
      <c r="WKU15" s="7"/>
      <c r="WKV15" s="7"/>
      <c r="WKW15" s="7"/>
      <c r="WKX15" s="7"/>
      <c r="WKY15" s="7"/>
      <c r="WKZ15" s="7"/>
      <c r="WLA15" s="7"/>
      <c r="WLB15" s="7"/>
      <c r="WLC15" s="7"/>
      <c r="WLD15" s="7"/>
      <c r="WLE15" s="7"/>
      <c r="WLF15" s="7"/>
      <c r="WLG15" s="7"/>
      <c r="WLH15" s="7"/>
      <c r="WLI15" s="7"/>
      <c r="WLJ15" s="7"/>
      <c r="WLK15" s="7"/>
      <c r="WLL15" s="7"/>
      <c r="WLM15" s="7"/>
      <c r="WLN15" s="7"/>
      <c r="WLO15" s="7"/>
      <c r="WLP15" s="7"/>
      <c r="WLQ15" s="7"/>
      <c r="WLR15" s="7"/>
      <c r="WLS15" s="7"/>
      <c r="WLT15" s="7"/>
      <c r="WLU15" s="7"/>
      <c r="WLV15" s="7"/>
      <c r="WLW15" s="7"/>
      <c r="WLX15" s="7"/>
      <c r="WLY15" s="7"/>
      <c r="WLZ15" s="7"/>
      <c r="WMA15" s="7"/>
      <c r="WMB15" s="7"/>
      <c r="WMC15" s="7"/>
      <c r="WMD15" s="7"/>
      <c r="WME15" s="7"/>
      <c r="WMF15" s="7"/>
      <c r="WMG15" s="7"/>
      <c r="WMH15" s="7"/>
      <c r="WMI15" s="7"/>
      <c r="WMJ15" s="7"/>
      <c r="WMK15" s="7"/>
      <c r="WML15" s="7"/>
      <c r="WMM15" s="7"/>
      <c r="WMN15" s="7"/>
      <c r="WMO15" s="7"/>
      <c r="WMP15" s="7"/>
      <c r="WMQ15" s="7"/>
      <c r="WMR15" s="7"/>
      <c r="WMS15" s="7"/>
      <c r="WMT15" s="7"/>
      <c r="WMU15" s="7"/>
      <c r="WMV15" s="7"/>
      <c r="WMW15" s="7"/>
      <c r="WMX15" s="7"/>
      <c r="WMY15" s="7"/>
      <c r="WMZ15" s="7"/>
      <c r="WNA15" s="7"/>
      <c r="WNB15" s="7"/>
      <c r="WNC15" s="7"/>
      <c r="WND15" s="7"/>
      <c r="WNE15" s="7"/>
      <c r="WNF15" s="7"/>
      <c r="WNG15" s="7"/>
      <c r="WNH15" s="7"/>
      <c r="WNI15" s="7"/>
      <c r="WNJ15" s="7"/>
      <c r="WNK15" s="7"/>
      <c r="WNL15" s="7"/>
      <c r="WNM15" s="7"/>
      <c r="WNN15" s="7"/>
      <c r="WNO15" s="7"/>
      <c r="WNP15" s="7"/>
      <c r="WNQ15" s="7"/>
      <c r="WNR15" s="7"/>
      <c r="WNS15" s="7"/>
      <c r="WNT15" s="7"/>
      <c r="WNU15" s="7"/>
      <c r="WNV15" s="7"/>
      <c r="WNW15" s="7"/>
      <c r="WNX15" s="7"/>
      <c r="WNY15" s="7"/>
      <c r="WNZ15" s="7"/>
      <c r="WOA15" s="7"/>
      <c r="WOB15" s="7"/>
      <c r="WOC15" s="7"/>
      <c r="WOD15" s="7"/>
      <c r="WOE15" s="7"/>
      <c r="WOF15" s="7"/>
      <c r="WOG15" s="7"/>
      <c r="WOH15" s="7"/>
      <c r="WOI15" s="7"/>
      <c r="WOJ15" s="7"/>
      <c r="WOK15" s="7"/>
      <c r="WOL15" s="7"/>
      <c r="WOM15" s="7"/>
      <c r="WON15" s="7"/>
      <c r="WOO15" s="7"/>
      <c r="WOP15" s="7"/>
      <c r="WOQ15" s="7"/>
      <c r="WOR15" s="7"/>
      <c r="WOS15" s="7"/>
      <c r="WOT15" s="7"/>
      <c r="WOU15" s="7"/>
      <c r="WOV15" s="7"/>
      <c r="WOW15" s="7"/>
      <c r="WOX15" s="7"/>
      <c r="WOY15" s="7"/>
      <c r="WOZ15" s="7"/>
      <c r="WPA15" s="7"/>
      <c r="WPB15" s="7"/>
      <c r="WPC15" s="7"/>
      <c r="WPD15" s="7"/>
      <c r="WPE15" s="7"/>
      <c r="WPF15" s="7"/>
      <c r="WPG15" s="7"/>
      <c r="WPH15" s="7"/>
      <c r="WPI15" s="7"/>
      <c r="WPJ15" s="7"/>
      <c r="WPK15" s="7"/>
      <c r="WPL15" s="7"/>
      <c r="WPM15" s="7"/>
      <c r="WPN15" s="7"/>
      <c r="WPO15" s="7"/>
      <c r="WPP15" s="7"/>
      <c r="WPQ15" s="7"/>
      <c r="WPR15" s="7"/>
      <c r="WPS15" s="7"/>
      <c r="WPT15" s="7"/>
      <c r="WPU15" s="7"/>
      <c r="WPV15" s="7"/>
      <c r="WPW15" s="7"/>
      <c r="WPX15" s="7"/>
      <c r="WPY15" s="7"/>
      <c r="WPZ15" s="7"/>
      <c r="WQA15" s="7"/>
      <c r="WQB15" s="7"/>
      <c r="WQC15" s="7"/>
      <c r="WQD15" s="7"/>
      <c r="WQE15" s="7"/>
      <c r="WQF15" s="7"/>
      <c r="WQG15" s="7"/>
      <c r="WQH15" s="7"/>
      <c r="WQI15" s="7"/>
      <c r="WQJ15" s="7"/>
      <c r="WQK15" s="7"/>
      <c r="WQL15" s="7"/>
      <c r="WQM15" s="7"/>
      <c r="WQN15" s="7"/>
      <c r="WQO15" s="7"/>
      <c r="WQP15" s="7"/>
      <c r="WQQ15" s="7"/>
      <c r="WQR15" s="7"/>
      <c r="WQS15" s="7"/>
      <c r="WQT15" s="7"/>
      <c r="WQU15" s="7"/>
      <c r="WQV15" s="7"/>
      <c r="WQW15" s="7"/>
      <c r="WQX15" s="7"/>
      <c r="WQY15" s="7"/>
      <c r="WQZ15" s="7"/>
      <c r="WRA15" s="7"/>
      <c r="WRB15" s="7"/>
      <c r="WRC15" s="7"/>
      <c r="WRD15" s="7"/>
      <c r="WRE15" s="7"/>
      <c r="WRF15" s="7"/>
      <c r="WRG15" s="7"/>
      <c r="WRH15" s="7"/>
      <c r="WRI15" s="7"/>
      <c r="WRJ15" s="7"/>
      <c r="WRK15" s="7"/>
      <c r="WRL15" s="7"/>
      <c r="WRM15" s="7"/>
      <c r="WRN15" s="7"/>
      <c r="WRO15" s="7"/>
      <c r="WRP15" s="7"/>
      <c r="WRQ15" s="7"/>
      <c r="WRR15" s="7"/>
      <c r="WRS15" s="7"/>
      <c r="WRT15" s="7"/>
      <c r="WRU15" s="7"/>
      <c r="WRV15" s="7"/>
      <c r="WRW15" s="7"/>
      <c r="WRX15" s="7"/>
      <c r="WRY15" s="7"/>
      <c r="WRZ15" s="7"/>
      <c r="WSA15" s="7"/>
      <c r="WSB15" s="7"/>
      <c r="WSC15" s="7"/>
      <c r="WSD15" s="7"/>
      <c r="WSE15" s="7"/>
      <c r="WSF15" s="7"/>
      <c r="WSG15" s="7"/>
      <c r="WSH15" s="7"/>
      <c r="WSI15" s="7"/>
      <c r="WSJ15" s="7"/>
      <c r="WSK15" s="7"/>
      <c r="WSL15" s="7"/>
      <c r="WSM15" s="7"/>
      <c r="WSN15" s="7"/>
      <c r="WSO15" s="7"/>
      <c r="WSP15" s="7"/>
      <c r="WSQ15" s="7"/>
      <c r="WSR15" s="7"/>
      <c r="WSS15" s="7"/>
      <c r="WST15" s="7"/>
      <c r="WSU15" s="7"/>
      <c r="WSV15" s="7"/>
      <c r="WSW15" s="7"/>
      <c r="WSX15" s="7"/>
      <c r="WSY15" s="7"/>
      <c r="WSZ15" s="7"/>
      <c r="WTA15" s="7"/>
      <c r="WTB15" s="7"/>
      <c r="WTC15" s="7"/>
      <c r="WTD15" s="7"/>
      <c r="WTE15" s="7"/>
      <c r="WTF15" s="7"/>
      <c r="WTG15" s="7"/>
      <c r="WTH15" s="7"/>
      <c r="WTI15" s="7"/>
      <c r="WTJ15" s="7"/>
      <c r="WTK15" s="7"/>
      <c r="WTL15" s="7"/>
      <c r="WTM15" s="7"/>
      <c r="WTN15" s="7"/>
      <c r="WTO15" s="7"/>
      <c r="WTP15" s="7"/>
      <c r="WTQ15" s="7"/>
      <c r="WTR15" s="7"/>
      <c r="WTS15" s="7"/>
      <c r="WTT15" s="7"/>
      <c r="WTU15" s="7"/>
      <c r="WTV15" s="7"/>
      <c r="WTW15" s="7"/>
      <c r="WTX15" s="7"/>
      <c r="WTY15" s="7"/>
      <c r="WTZ15" s="7"/>
      <c r="WUA15" s="7"/>
      <c r="WUB15" s="7"/>
      <c r="WUC15" s="7"/>
      <c r="WUD15" s="7"/>
      <c r="WUE15" s="7"/>
      <c r="WUF15" s="7"/>
      <c r="WUG15" s="7"/>
      <c r="WUH15" s="7"/>
      <c r="WUI15" s="7"/>
      <c r="WUJ15" s="7"/>
      <c r="WUK15" s="7"/>
      <c r="WUL15" s="7"/>
      <c r="WUM15" s="7"/>
      <c r="WUN15" s="7"/>
      <c r="WUO15" s="7"/>
      <c r="WUP15" s="7"/>
      <c r="WUQ15" s="7"/>
      <c r="WUR15" s="7"/>
      <c r="WUS15" s="7"/>
      <c r="WUT15" s="7"/>
      <c r="WUU15" s="7"/>
      <c r="WUV15" s="7"/>
      <c r="WUW15" s="7"/>
      <c r="WUX15" s="7"/>
      <c r="WUY15" s="7"/>
      <c r="WUZ15" s="7"/>
      <c r="WVA15" s="7"/>
      <c r="WVB15" s="7"/>
      <c r="WVC15" s="7"/>
      <c r="WVD15" s="7"/>
      <c r="WVE15" s="7"/>
      <c r="WVF15" s="7"/>
      <c r="WVG15" s="7"/>
      <c r="WVH15" s="7"/>
      <c r="WVI15" s="7"/>
      <c r="WVJ15" s="7"/>
      <c r="WVK15" s="7"/>
      <c r="WVL15" s="7"/>
      <c r="WVM15" s="7"/>
      <c r="WVN15" s="7"/>
      <c r="WVO15" s="7"/>
      <c r="WVP15" s="7"/>
      <c r="WVQ15" s="7"/>
      <c r="WVR15" s="7"/>
      <c r="WVS15" s="7"/>
      <c r="WVT15" s="7"/>
      <c r="WVU15" s="7"/>
      <c r="WVV15" s="7"/>
      <c r="WVW15" s="7"/>
      <c r="WVX15" s="7"/>
      <c r="WVY15" s="7"/>
      <c r="WVZ15" s="7"/>
      <c r="WWA15" s="7"/>
      <c r="WWB15" s="7"/>
      <c r="WWC15" s="7"/>
      <c r="WWD15" s="7"/>
      <c r="WWE15" s="7"/>
      <c r="WWF15" s="7"/>
      <c r="WWG15" s="7"/>
      <c r="WWH15" s="7"/>
      <c r="WWI15" s="7"/>
      <c r="WWJ15" s="7"/>
      <c r="WWK15" s="7"/>
      <c r="WWL15" s="7"/>
      <c r="WWM15" s="7"/>
      <c r="WWN15" s="7"/>
      <c r="WWO15" s="7"/>
      <c r="WWP15" s="7"/>
      <c r="WWQ15" s="7"/>
      <c r="WWR15" s="7"/>
      <c r="WWS15" s="7"/>
      <c r="WWT15" s="7"/>
      <c r="WWU15" s="7"/>
      <c r="WWV15" s="7"/>
      <c r="WWW15" s="7"/>
      <c r="WWX15" s="7"/>
      <c r="WWY15" s="7"/>
      <c r="WWZ15" s="7"/>
      <c r="WXA15" s="7"/>
      <c r="WXB15" s="7"/>
      <c r="WXC15" s="7"/>
      <c r="WXD15" s="7"/>
      <c r="WXE15" s="7"/>
      <c r="WXF15" s="7"/>
      <c r="WXG15" s="7"/>
      <c r="WXH15" s="7"/>
      <c r="WXI15" s="7"/>
      <c r="WXJ15" s="7"/>
      <c r="WXK15" s="7"/>
      <c r="WXL15" s="7"/>
      <c r="WXM15" s="7"/>
      <c r="WXN15" s="7"/>
      <c r="WXO15" s="7"/>
      <c r="WXP15" s="7"/>
      <c r="WXQ15" s="7"/>
      <c r="WXR15" s="7"/>
      <c r="WXS15" s="7"/>
      <c r="WXT15" s="7"/>
      <c r="WXU15" s="7"/>
      <c r="WXV15" s="7"/>
      <c r="WXW15" s="7"/>
      <c r="WXX15" s="7"/>
      <c r="WXY15" s="7"/>
      <c r="WXZ15" s="7"/>
      <c r="WYA15" s="7"/>
      <c r="WYB15" s="7"/>
      <c r="WYC15" s="7"/>
      <c r="WYD15" s="7"/>
      <c r="WYE15" s="7"/>
      <c r="WYF15" s="7"/>
      <c r="WYG15" s="7"/>
      <c r="WYH15" s="7"/>
      <c r="WYI15" s="7"/>
      <c r="WYJ15" s="7"/>
      <c r="WYK15" s="7"/>
      <c r="WYL15" s="7"/>
      <c r="WYM15" s="7"/>
      <c r="WYN15" s="7"/>
      <c r="WYO15" s="7"/>
      <c r="WYP15" s="7"/>
      <c r="WYQ15" s="7"/>
      <c r="WYR15" s="7"/>
      <c r="WYS15" s="7"/>
      <c r="WYT15" s="7"/>
      <c r="WYU15" s="7"/>
      <c r="WYV15" s="7"/>
      <c r="WYW15" s="7"/>
      <c r="WYX15" s="7"/>
      <c r="WYY15" s="7"/>
      <c r="WYZ15" s="7"/>
      <c r="WZA15" s="7"/>
      <c r="WZB15" s="7"/>
      <c r="WZC15" s="7"/>
      <c r="WZD15" s="7"/>
      <c r="WZE15" s="7"/>
      <c r="WZF15" s="7"/>
      <c r="WZG15" s="7"/>
      <c r="WZH15" s="7"/>
      <c r="WZI15" s="7"/>
      <c r="WZJ15" s="7"/>
      <c r="WZK15" s="7"/>
      <c r="WZL15" s="7"/>
      <c r="WZM15" s="7"/>
      <c r="WZN15" s="7"/>
      <c r="WZO15" s="7"/>
      <c r="WZP15" s="7"/>
      <c r="WZQ15" s="7"/>
      <c r="WZR15" s="7"/>
      <c r="WZS15" s="7"/>
      <c r="WZT15" s="7"/>
      <c r="WZU15" s="7"/>
      <c r="WZV15" s="7"/>
      <c r="WZW15" s="7"/>
      <c r="WZX15" s="7"/>
      <c r="WZY15" s="7"/>
      <c r="WZZ15" s="7"/>
      <c r="XAA15" s="7"/>
      <c r="XAB15" s="7"/>
      <c r="XAC15" s="7"/>
      <c r="XAD15" s="7"/>
      <c r="XAE15" s="7"/>
      <c r="XAF15" s="7"/>
      <c r="XAG15" s="7"/>
      <c r="XAH15" s="7"/>
      <c r="XAI15" s="7"/>
      <c r="XAJ15" s="7"/>
      <c r="XAK15" s="7"/>
      <c r="XAL15" s="7"/>
      <c r="XAM15" s="7"/>
      <c r="XAN15" s="7"/>
      <c r="XAO15" s="7"/>
      <c r="XAP15" s="7"/>
      <c r="XAQ15" s="7"/>
      <c r="XAR15" s="7"/>
      <c r="XAS15" s="7"/>
      <c r="XAT15" s="7"/>
      <c r="XAU15" s="7"/>
      <c r="XAV15" s="7"/>
      <c r="XAW15" s="7"/>
      <c r="XAX15" s="7"/>
      <c r="XAY15" s="7"/>
      <c r="XAZ15" s="7"/>
      <c r="XBA15" s="7"/>
      <c r="XBB15" s="7"/>
      <c r="XBC15" s="7"/>
      <c r="XBD15" s="7"/>
      <c r="XBE15" s="7"/>
      <c r="XBF15" s="7"/>
      <c r="XBG15" s="7"/>
      <c r="XBH15" s="7"/>
      <c r="XBI15" s="7"/>
      <c r="XBJ15" s="7"/>
      <c r="XBK15" s="7"/>
      <c r="XBL15" s="7"/>
      <c r="XBM15" s="7"/>
      <c r="XBN15" s="7"/>
      <c r="XBO15" s="7"/>
      <c r="XBP15" s="7"/>
      <c r="XBQ15" s="7"/>
      <c r="XBR15" s="7"/>
      <c r="XBS15" s="7"/>
      <c r="XBT15" s="7"/>
      <c r="XBU15" s="7"/>
      <c r="XBV15" s="7"/>
      <c r="XBW15" s="7"/>
      <c r="XBX15" s="7"/>
      <c r="XBY15" s="7"/>
      <c r="XBZ15" s="7"/>
      <c r="XCA15" s="7"/>
      <c r="XCB15" s="7"/>
      <c r="XCC15" s="7"/>
      <c r="XCD15" s="7"/>
      <c r="XCE15" s="7"/>
      <c r="XCF15" s="7"/>
      <c r="XCG15" s="7"/>
      <c r="XCH15" s="7"/>
      <c r="XCI15" s="7"/>
      <c r="XCJ15" s="7"/>
      <c r="XCK15" s="7"/>
      <c r="XCL15" s="7"/>
      <c r="XCM15" s="7"/>
      <c r="XCN15" s="7"/>
      <c r="XCO15" s="7"/>
      <c r="XCP15" s="7"/>
      <c r="XCQ15" s="7"/>
      <c r="XCR15" s="7"/>
      <c r="XCS15" s="7"/>
      <c r="XCT15" s="7"/>
      <c r="XCU15" s="7"/>
      <c r="XCV15" s="7"/>
      <c r="XCW15" s="7"/>
      <c r="XCX15" s="7"/>
      <c r="XCY15" s="7"/>
      <c r="XCZ15" s="7"/>
      <c r="XDA15" s="7"/>
      <c r="XDB15" s="7"/>
      <c r="XDC15" s="7"/>
      <c r="XDD15" s="7"/>
      <c r="XDE15" s="7"/>
      <c r="XDF15" s="7"/>
      <c r="XDG15" s="7"/>
      <c r="XDH15" s="7"/>
      <c r="XDI15" s="7"/>
      <c r="XDJ15" s="7"/>
      <c r="XDK15" s="7"/>
      <c r="XDL15" s="7"/>
      <c r="XDM15" s="7"/>
      <c r="XDN15" s="7"/>
      <c r="XDO15" s="7"/>
      <c r="XDP15" s="7"/>
      <c r="XDQ15" s="7"/>
      <c r="XDR15" s="7"/>
      <c r="XDS15" s="7"/>
      <c r="XDT15" s="7"/>
      <c r="XDU15" s="7"/>
      <c r="XDV15" s="7"/>
      <c r="XDW15" s="7"/>
      <c r="XDX15" s="7"/>
      <c r="XDY15" s="7"/>
      <c r="XDZ15" s="7"/>
      <c r="XEA15" s="7"/>
      <c r="XEB15" s="7"/>
      <c r="XEC15" s="7"/>
      <c r="XED15" s="7"/>
      <c r="XEE15" s="7"/>
      <c r="XEF15" s="7"/>
      <c r="XEG15" s="7"/>
      <c r="XEH15" s="7"/>
      <c r="XEI15" s="7"/>
      <c r="XEJ15" s="7"/>
      <c r="XEK15" s="7"/>
      <c r="XEL15" s="7"/>
      <c r="XEM15" s="7"/>
      <c r="XEN15" s="7"/>
      <c r="XEO15" s="7"/>
    </row>
    <row r="16" spans="1:16369" ht="65.25" customHeight="1">
      <c r="A16" s="135">
        <v>62</v>
      </c>
      <c r="B16" s="143">
        <v>46083.709027777775</v>
      </c>
      <c r="C16" s="143">
        <v>46083.711805555555</v>
      </c>
      <c r="D16" s="144" t="s">
        <v>607</v>
      </c>
      <c r="E16" s="144" t="s">
        <v>608</v>
      </c>
      <c r="F16" s="144" t="s">
        <v>3806</v>
      </c>
      <c r="G16" s="144" t="s">
        <v>3807</v>
      </c>
      <c r="H16" s="135" t="s">
        <v>146</v>
      </c>
      <c r="I16" s="135" t="s">
        <v>968</v>
      </c>
      <c r="J16" s="135" t="s">
        <v>608</v>
      </c>
      <c r="K16" s="135"/>
      <c r="L16" s="135" t="s">
        <v>611</v>
      </c>
      <c r="M16" s="143">
        <v>46326</v>
      </c>
      <c r="N16" s="135" t="s">
        <v>15</v>
      </c>
      <c r="O16" s="135"/>
      <c r="P16" s="135"/>
      <c r="Q16" s="177" t="s">
        <v>586</v>
      </c>
      <c r="R16" s="144" t="s">
        <v>3808</v>
      </c>
      <c r="S16" s="265" t="s">
        <v>3809</v>
      </c>
      <c r="T16" s="144" t="s">
        <v>3800</v>
      </c>
      <c r="U16" s="263" t="s">
        <v>37</v>
      </c>
      <c r="V16" s="144" t="s">
        <v>1181</v>
      </c>
      <c r="W16" s="144" t="s">
        <v>494</v>
      </c>
      <c r="X16" s="266" t="s">
        <v>28</v>
      </c>
      <c r="Y16" s="144" t="s">
        <v>3810</v>
      </c>
      <c r="Z16" s="135" t="s">
        <v>3811</v>
      </c>
      <c r="AA16" s="135">
        <v>1.35</v>
      </c>
      <c r="AB16" s="210" t="s">
        <v>76</v>
      </c>
      <c r="AC16" s="210" t="s">
        <v>2702</v>
      </c>
      <c r="AD16" s="211">
        <v>46106</v>
      </c>
      <c r="AE16" s="250" t="s">
        <v>4</v>
      </c>
      <c r="AF16" s="251"/>
      <c r="AG16" s="206" t="str">
        <f>IF(AD16="","Pendiente fecha de asignación de LD",IF(AF16="","",WORKDAY(AF16,IF(AE16="Alta",20,IF(AE16="Media",10,5)))))</f>
        <v/>
      </c>
      <c r="AH16" s="250"/>
      <c r="AI16" s="252"/>
      <c r="AJ16" s="253"/>
      <c r="AK16" s="254"/>
      <c r="AL16" s="250"/>
      <c r="AM16" s="250"/>
      <c r="AN16" s="250"/>
      <c r="AO16" s="250" t="s">
        <v>560</v>
      </c>
      <c r="AP16" s="250"/>
      <c r="AQ16" s="225"/>
      <c r="AR16" s="225"/>
      <c r="AS16" s="237"/>
      <c r="AT16" s="232"/>
      <c r="AU16" s="225"/>
      <c r="AV16" s="225"/>
      <c r="AW16" s="225"/>
      <c r="AX16" s="225"/>
      <c r="AY16" s="225"/>
      <c r="AZ16" s="225"/>
      <c r="BA16" s="225"/>
      <c r="BB16" s="269"/>
      <c r="BC16" s="269"/>
      <c r="BD16" s="269"/>
      <c r="BE16" s="269"/>
      <c r="BF16" s="269"/>
      <c r="BG16" s="269"/>
      <c r="BH16" s="269"/>
      <c r="BI16" s="573"/>
      <c r="BJ16" s="400">
        <v>46182</v>
      </c>
      <c r="BK16" s="314" t="s">
        <v>611</v>
      </c>
      <c r="BL16" s="307" t="s">
        <v>3812</v>
      </c>
    </row>
    <row r="17" spans="1:16369" ht="65.25" customHeight="1">
      <c r="A17" s="135">
        <v>63</v>
      </c>
      <c r="B17" s="141">
        <v>46083.711805555555</v>
      </c>
      <c r="C17" s="141">
        <v>46083.714583333334</v>
      </c>
      <c r="D17" s="135" t="s">
        <v>607</v>
      </c>
      <c r="E17" s="135" t="s">
        <v>608</v>
      </c>
      <c r="F17" s="135" t="s">
        <v>3813</v>
      </c>
      <c r="G17" s="135" t="s">
        <v>3814</v>
      </c>
      <c r="H17" s="135" t="s">
        <v>146</v>
      </c>
      <c r="I17" s="135" t="s">
        <v>968</v>
      </c>
      <c r="J17" s="135" t="s">
        <v>608</v>
      </c>
      <c r="K17" s="135"/>
      <c r="L17" s="141" t="s">
        <v>611</v>
      </c>
      <c r="M17" s="141">
        <v>46356</v>
      </c>
      <c r="N17" s="135" t="s">
        <v>15</v>
      </c>
      <c r="O17" s="135"/>
      <c r="P17" s="135"/>
      <c r="Q17" s="263" t="s">
        <v>586</v>
      </c>
      <c r="R17" s="135" t="s">
        <v>3815</v>
      </c>
      <c r="S17" s="265" t="s">
        <v>3816</v>
      </c>
      <c r="T17" s="135" t="s">
        <v>3817</v>
      </c>
      <c r="U17" s="177" t="s">
        <v>37</v>
      </c>
      <c r="V17" s="135" t="s">
        <v>1181</v>
      </c>
      <c r="W17" s="135" t="s">
        <v>494</v>
      </c>
      <c r="X17" s="159" t="s">
        <v>28</v>
      </c>
      <c r="Y17" s="135" t="s">
        <v>3818</v>
      </c>
      <c r="Z17" s="135" t="s">
        <v>3819</v>
      </c>
      <c r="AA17" s="135">
        <v>1.35</v>
      </c>
      <c r="AB17" s="210" t="s">
        <v>76</v>
      </c>
      <c r="AC17" s="210" t="s">
        <v>2702</v>
      </c>
      <c r="AD17" s="211">
        <v>46106</v>
      </c>
      <c r="AE17" s="254" t="s">
        <v>3</v>
      </c>
      <c r="AF17" s="255"/>
      <c r="AG17" s="206" t="str">
        <f>IF(AD17="","Pendiente fecha de asignación de LD",IF(AF17="","",WORKDAY(AF17,IF(AE17="Alta",20,IF(AE17="Media",10,5)))))</f>
        <v/>
      </c>
      <c r="AH17" s="254"/>
      <c r="AI17" s="256"/>
      <c r="AJ17" s="257"/>
      <c r="AK17" s="254"/>
      <c r="AL17" s="254"/>
      <c r="AM17" s="254"/>
      <c r="AN17" s="254"/>
      <c r="AO17" s="254" t="s">
        <v>560</v>
      </c>
      <c r="AP17" s="254"/>
      <c r="AQ17" s="225"/>
      <c r="AR17" s="225"/>
      <c r="AS17" s="237"/>
      <c r="AT17" s="232"/>
      <c r="AU17" s="225"/>
      <c r="AV17" s="225"/>
      <c r="AW17" s="225"/>
      <c r="AX17" s="225"/>
      <c r="AY17" s="225"/>
      <c r="AZ17" s="225"/>
      <c r="BA17" s="225"/>
      <c r="BB17" s="269"/>
      <c r="BC17" s="269"/>
      <c r="BD17" s="269"/>
      <c r="BE17" s="269"/>
      <c r="BF17" s="269"/>
      <c r="BG17" s="269"/>
      <c r="BH17" s="269"/>
      <c r="BI17" s="573"/>
      <c r="BJ17" s="400">
        <v>46182</v>
      </c>
      <c r="BK17" s="314" t="s">
        <v>611</v>
      </c>
      <c r="BL17" s="307" t="s">
        <v>3820</v>
      </c>
    </row>
    <row r="18" spans="1:16369" ht="65.25" customHeight="1">
      <c r="A18" s="177">
        <v>64</v>
      </c>
      <c r="B18" s="175">
        <v>46083.714710648099</v>
      </c>
      <c r="C18" s="175">
        <v>46083.720902777801</v>
      </c>
      <c r="D18" s="157" t="s">
        <v>607</v>
      </c>
      <c r="E18" s="157" t="s">
        <v>608</v>
      </c>
      <c r="F18" s="157" t="s">
        <v>3821</v>
      </c>
      <c r="G18" s="157" t="s">
        <v>3822</v>
      </c>
      <c r="H18" s="135" t="s">
        <v>146</v>
      </c>
      <c r="I18" s="224" t="s">
        <v>968</v>
      </c>
      <c r="J18" s="224" t="s">
        <v>3823</v>
      </c>
      <c r="K18" s="224"/>
      <c r="L18" s="224" t="s">
        <v>59</v>
      </c>
      <c r="M18" s="143">
        <v>46295</v>
      </c>
      <c r="N18" s="224" t="s">
        <v>15</v>
      </c>
      <c r="O18" s="224">
        <v>0</v>
      </c>
      <c r="P18" s="224"/>
      <c r="Q18" s="178" t="s">
        <v>586</v>
      </c>
      <c r="R18" s="224" t="s">
        <v>3824</v>
      </c>
      <c r="S18" s="224"/>
      <c r="T18" s="224" t="s">
        <v>3825</v>
      </c>
      <c r="U18" s="224" t="s">
        <v>3826</v>
      </c>
      <c r="V18" s="224" t="s">
        <v>1181</v>
      </c>
      <c r="W18" s="224"/>
      <c r="X18" s="224" t="s">
        <v>3827</v>
      </c>
      <c r="Y18" s="224" t="s">
        <v>3828</v>
      </c>
      <c r="Z18" s="224" t="s">
        <v>3829</v>
      </c>
      <c r="AA18" s="224"/>
      <c r="AB18" s="245"/>
      <c r="AC18" s="245"/>
      <c r="AD18" s="245"/>
      <c r="AE18" s="245"/>
      <c r="AF18" s="245"/>
      <c r="AG18" s="245"/>
      <c r="AH18" s="245"/>
      <c r="AI18" s="147"/>
      <c r="AJ18" s="147"/>
      <c r="AK18" s="147"/>
      <c r="AL18" s="147"/>
      <c r="AM18" s="245"/>
      <c r="AN18" s="245"/>
      <c r="AO18" s="245"/>
      <c r="AP18" s="245"/>
      <c r="AQ18" s="225"/>
      <c r="AR18" s="225"/>
      <c r="AS18" s="237"/>
      <c r="AT18" s="232"/>
      <c r="AU18" s="225"/>
      <c r="AV18" s="225"/>
      <c r="AW18" s="225"/>
      <c r="AX18" s="225"/>
      <c r="AY18" s="225"/>
      <c r="AZ18" s="225"/>
      <c r="BA18" s="225"/>
      <c r="BB18" s="245"/>
      <c r="BC18" s="245"/>
      <c r="BD18" s="245"/>
      <c r="BE18" s="245"/>
      <c r="BF18" s="245"/>
      <c r="BG18" s="245"/>
      <c r="BH18" s="245"/>
      <c r="BI18" s="510"/>
      <c r="BJ18" s="400">
        <v>46105</v>
      </c>
      <c r="BK18" s="314" t="s">
        <v>510</v>
      </c>
      <c r="BL18" s="307" t="s">
        <v>3830</v>
      </c>
      <c r="EZ18" s="45"/>
      <c r="FA18" s="45"/>
      <c r="FB18" s="45"/>
    </row>
    <row r="19" spans="1:16369" ht="65.25" customHeight="1">
      <c r="A19" s="181">
        <v>66</v>
      </c>
      <c r="B19" s="182">
        <v>46083.734027777798</v>
      </c>
      <c r="C19" s="182">
        <v>46083.756967592599</v>
      </c>
      <c r="D19" s="181" t="s">
        <v>1588</v>
      </c>
      <c r="E19" s="181" t="s">
        <v>1589</v>
      </c>
      <c r="F19" s="181" t="s">
        <v>3831</v>
      </c>
      <c r="G19" s="181" t="s">
        <v>3832</v>
      </c>
      <c r="H19" s="181" t="s">
        <v>121</v>
      </c>
      <c r="I19" s="181" t="s">
        <v>240</v>
      </c>
      <c r="J19" s="340" t="s">
        <v>3201</v>
      </c>
      <c r="K19" s="181"/>
      <c r="L19" s="143" t="s">
        <v>63</v>
      </c>
      <c r="M19" s="182">
        <v>46098</v>
      </c>
      <c r="N19" s="181" t="s">
        <v>15</v>
      </c>
      <c r="O19" s="181">
        <v>0</v>
      </c>
      <c r="P19" s="181"/>
      <c r="Q19" s="183" t="s">
        <v>111</v>
      </c>
      <c r="R19" s="181" t="s">
        <v>3833</v>
      </c>
      <c r="S19" s="181"/>
      <c r="T19" s="181" t="s">
        <v>3834</v>
      </c>
      <c r="U19" s="181" t="s">
        <v>44</v>
      </c>
      <c r="V19" s="181" t="s">
        <v>1181</v>
      </c>
      <c r="W19" s="181" t="s">
        <v>494</v>
      </c>
      <c r="X19" s="181" t="s">
        <v>28</v>
      </c>
      <c r="Y19" s="181" t="s">
        <v>3835</v>
      </c>
      <c r="Z19" s="181" t="s">
        <v>3836</v>
      </c>
      <c r="AA19" s="181"/>
      <c r="AB19" s="147" t="s">
        <v>62</v>
      </c>
      <c r="AC19" s="184" t="s">
        <v>2702</v>
      </c>
      <c r="AD19" s="188"/>
      <c r="AE19" s="184" t="s">
        <v>3</v>
      </c>
      <c r="AF19" s="188"/>
      <c r="AG19" s="188"/>
      <c r="AH19" s="184">
        <v>1</v>
      </c>
      <c r="AI19" s="185">
        <v>3500</v>
      </c>
      <c r="AJ19" s="186">
        <v>10000</v>
      </c>
      <c r="AK19" s="187" t="s">
        <v>3837</v>
      </c>
      <c r="AL19" s="186" t="s">
        <v>592</v>
      </c>
      <c r="AM19" s="147" t="s">
        <v>825</v>
      </c>
      <c r="AN19" s="184"/>
      <c r="AO19" s="184" t="s">
        <v>964</v>
      </c>
      <c r="AP19" s="184"/>
      <c r="AQ19" s="225"/>
      <c r="AR19" s="225"/>
      <c r="AS19" s="225"/>
      <c r="AT19" s="233" t="s">
        <v>510</v>
      </c>
      <c r="AU19" s="225"/>
      <c r="AV19" s="225"/>
      <c r="AW19" s="225"/>
      <c r="AX19" s="225"/>
      <c r="AY19" s="225"/>
      <c r="AZ19" s="225"/>
      <c r="BA19" s="225"/>
      <c r="BB19" s="188" t="s">
        <v>174</v>
      </c>
      <c r="BC19" s="184" t="s">
        <v>2880</v>
      </c>
      <c r="BD19" s="184" t="s">
        <v>536</v>
      </c>
      <c r="BE19" s="184" t="s">
        <v>3838</v>
      </c>
      <c r="BF19" s="188">
        <v>46209</v>
      </c>
      <c r="BG19" s="188">
        <v>46217</v>
      </c>
      <c r="BH19" s="189" t="s">
        <v>536</v>
      </c>
      <c r="BI19" s="575"/>
      <c r="BJ19" s="400">
        <v>46253</v>
      </c>
      <c r="BK19" s="314" t="s">
        <v>243</v>
      </c>
      <c r="BL19" s="307" t="s">
        <v>3839</v>
      </c>
    </row>
    <row r="20" spans="1:16369" ht="65.25" customHeight="1">
      <c r="A20" s="135">
        <v>67</v>
      </c>
      <c r="B20" s="175">
        <v>46086.675891203697</v>
      </c>
      <c r="C20" s="175">
        <v>46086.694652777798</v>
      </c>
      <c r="D20" s="157" t="s">
        <v>1588</v>
      </c>
      <c r="E20" s="157" t="s">
        <v>1589</v>
      </c>
      <c r="F20" s="157" t="s">
        <v>3840</v>
      </c>
      <c r="G20" s="157" t="s">
        <v>3841</v>
      </c>
      <c r="H20" s="176" t="s">
        <v>107</v>
      </c>
      <c r="I20" s="224" t="s">
        <v>332</v>
      </c>
      <c r="J20" s="224" t="s">
        <v>3842</v>
      </c>
      <c r="K20" s="224"/>
      <c r="L20" s="176" t="s">
        <v>1592</v>
      </c>
      <c r="M20" s="143">
        <v>46143</v>
      </c>
      <c r="N20" s="176" t="s">
        <v>15</v>
      </c>
      <c r="O20" s="176">
        <v>0</v>
      </c>
      <c r="P20" s="176"/>
      <c r="Q20" s="176" t="s">
        <v>111</v>
      </c>
      <c r="R20" s="224" t="s">
        <v>3843</v>
      </c>
      <c r="S20" s="224"/>
      <c r="T20" s="224" t="s">
        <v>3844</v>
      </c>
      <c r="U20" s="224"/>
      <c r="V20" s="224" t="s">
        <v>1181</v>
      </c>
      <c r="W20" s="224"/>
      <c r="X20" s="224" t="s">
        <v>3845</v>
      </c>
      <c r="Y20" s="224" t="s">
        <v>3846</v>
      </c>
      <c r="Z20" s="224" t="s">
        <v>3847</v>
      </c>
      <c r="AA20" s="224"/>
      <c r="AB20" s="245"/>
      <c r="AC20" s="245"/>
      <c r="AD20" s="245"/>
      <c r="AE20" s="245"/>
      <c r="AF20" s="245"/>
      <c r="AG20" s="245"/>
      <c r="AH20" s="245"/>
      <c r="AI20" s="245"/>
      <c r="AJ20" s="245"/>
      <c r="AK20" s="245"/>
      <c r="AL20" s="245"/>
      <c r="AM20" s="245"/>
      <c r="AN20" s="245"/>
      <c r="AO20" s="245"/>
      <c r="AP20" s="245"/>
      <c r="AQ20" s="225"/>
      <c r="AR20" s="225"/>
      <c r="AS20" s="237"/>
      <c r="AT20" s="232"/>
      <c r="AU20" s="225"/>
      <c r="AV20" s="225"/>
      <c r="AW20" s="225"/>
      <c r="AX20" s="225"/>
      <c r="AY20" s="225"/>
      <c r="AZ20" s="225"/>
      <c r="BA20" s="225"/>
      <c r="BB20" s="245"/>
      <c r="BC20" s="245"/>
      <c r="BD20" s="245"/>
      <c r="BE20" s="245"/>
      <c r="BF20" s="245"/>
      <c r="BG20" s="245"/>
      <c r="BH20" s="245"/>
      <c r="BI20" s="510"/>
      <c r="BJ20" s="400">
        <v>46108</v>
      </c>
      <c r="BK20" s="314" t="s">
        <v>510</v>
      </c>
      <c r="BL20" s="307" t="s">
        <v>3748</v>
      </c>
    </row>
    <row r="21" spans="1:16369" ht="65.25" customHeight="1">
      <c r="A21" s="138">
        <v>69</v>
      </c>
      <c r="B21" s="136">
        <v>46093.419641203698</v>
      </c>
      <c r="C21" s="136">
        <v>46093.4243055556</v>
      </c>
      <c r="D21" s="138" t="s">
        <v>1522</v>
      </c>
      <c r="E21" s="138" t="s">
        <v>1523</v>
      </c>
      <c r="F21" s="135" t="s">
        <v>3848</v>
      </c>
      <c r="G21" s="135" t="s">
        <v>3849</v>
      </c>
      <c r="H21" s="138" t="s">
        <v>134</v>
      </c>
      <c r="I21" s="451" t="s">
        <v>108</v>
      </c>
      <c r="J21" s="457" t="s">
        <v>892</v>
      </c>
      <c r="K21" s="137"/>
      <c r="L21" s="135" t="s">
        <v>63</v>
      </c>
      <c r="M21" s="136">
        <v>46142</v>
      </c>
      <c r="N21" s="138" t="s">
        <v>14</v>
      </c>
      <c r="O21" s="138" t="s">
        <v>175</v>
      </c>
      <c r="P21" s="138"/>
      <c r="Q21" s="177" t="s">
        <v>111</v>
      </c>
      <c r="R21" s="135" t="s">
        <v>3850</v>
      </c>
      <c r="S21" s="469"/>
      <c r="T21" s="135" t="s">
        <v>3851</v>
      </c>
      <c r="U21" s="135"/>
      <c r="V21" s="263" t="s">
        <v>1369</v>
      </c>
      <c r="W21" s="138" t="s">
        <v>494</v>
      </c>
      <c r="X21" s="479" t="s">
        <v>1370</v>
      </c>
      <c r="Y21" s="479" t="s">
        <v>1371</v>
      </c>
      <c r="Z21" s="142" t="s">
        <v>3852</v>
      </c>
      <c r="AA21" s="145"/>
      <c r="AB21" s="210" t="s">
        <v>62</v>
      </c>
      <c r="AC21" s="495" t="s">
        <v>2702</v>
      </c>
      <c r="AD21" s="211"/>
      <c r="AE21" s="91"/>
      <c r="AF21" s="102"/>
      <c r="AG21" s="206"/>
      <c r="AH21" s="91"/>
      <c r="AI21" s="104"/>
      <c r="AJ21" s="103"/>
      <c r="AK21" s="92"/>
      <c r="AL21" s="91"/>
      <c r="AM21" s="92" t="s">
        <v>825</v>
      </c>
      <c r="AN21" s="92"/>
      <c r="AO21" s="516" t="s">
        <v>580</v>
      </c>
      <c r="AP21" s="519" t="s">
        <v>3853</v>
      </c>
      <c r="AQ21" s="521"/>
      <c r="AR21" s="269"/>
      <c r="AS21" s="269"/>
      <c r="AT21" s="269" t="s">
        <v>510</v>
      </c>
      <c r="AU21" s="269"/>
      <c r="AV21" s="269"/>
      <c r="AW21" s="269"/>
      <c r="AX21" s="269"/>
      <c r="AY21" s="269"/>
      <c r="AZ21" s="269"/>
      <c r="BA21" s="269"/>
      <c r="BB21" s="188"/>
      <c r="BC21" s="184"/>
      <c r="BD21" s="184"/>
      <c r="BE21" s="184"/>
      <c r="BF21" s="188"/>
      <c r="BG21" s="188"/>
      <c r="BH21" s="189"/>
      <c r="BI21" s="575" t="s">
        <v>3854</v>
      </c>
      <c r="BJ21" s="400">
        <v>46258</v>
      </c>
      <c r="BK21" s="314" t="s">
        <v>243</v>
      </c>
      <c r="BL21" s="307" t="s">
        <v>3781</v>
      </c>
    </row>
    <row r="22" spans="1:16369" ht="65.25" customHeight="1">
      <c r="A22" s="135">
        <v>70</v>
      </c>
      <c r="B22" s="143">
        <v>46092.6265277778</v>
      </c>
      <c r="C22" s="179">
        <v>46093.507175925901</v>
      </c>
      <c r="D22" s="135" t="s">
        <v>1187</v>
      </c>
      <c r="E22" s="135" t="s">
        <v>1188</v>
      </c>
      <c r="F22" s="135" t="s">
        <v>3855</v>
      </c>
      <c r="G22" s="135" t="s">
        <v>3856</v>
      </c>
      <c r="H22" s="176" t="s">
        <v>159</v>
      </c>
      <c r="I22" s="176" t="s">
        <v>240</v>
      </c>
      <c r="J22" s="176" t="s">
        <v>3857</v>
      </c>
      <c r="K22" s="176"/>
      <c r="L22" s="176" t="s">
        <v>1191</v>
      </c>
      <c r="M22" s="143">
        <v>46174</v>
      </c>
      <c r="N22" s="176" t="s">
        <v>14</v>
      </c>
      <c r="O22" s="176" t="s">
        <v>894</v>
      </c>
      <c r="P22" s="176"/>
      <c r="Q22" s="176" t="s">
        <v>111</v>
      </c>
      <c r="R22" s="135" t="s">
        <v>3858</v>
      </c>
      <c r="S22" s="135"/>
      <c r="T22" s="176" t="s">
        <v>3859</v>
      </c>
      <c r="U22" s="135"/>
      <c r="V22" s="135" t="s">
        <v>1697</v>
      </c>
      <c r="W22" s="135"/>
      <c r="X22" s="135" t="s">
        <v>3860</v>
      </c>
      <c r="Y22" s="135" t="s">
        <v>3861</v>
      </c>
      <c r="Z22" s="176" t="s">
        <v>3862</v>
      </c>
      <c r="AA22" s="176"/>
      <c r="AB22" s="245"/>
      <c r="AC22" s="245"/>
      <c r="AD22" s="245"/>
      <c r="AE22" s="245"/>
      <c r="AF22" s="245"/>
      <c r="AG22" s="245"/>
      <c r="AH22" s="245"/>
      <c r="AI22" s="245"/>
      <c r="AJ22" s="245"/>
      <c r="AK22" s="245"/>
      <c r="AL22" s="147"/>
      <c r="AM22" s="245"/>
      <c r="AN22" s="245"/>
      <c r="AO22" s="245"/>
      <c r="AP22" s="147"/>
      <c r="AQ22" s="225"/>
      <c r="AR22" s="225"/>
      <c r="AS22" s="237"/>
      <c r="AT22" s="232"/>
      <c r="AU22" s="225"/>
      <c r="AV22" s="225"/>
      <c r="AW22" s="225"/>
      <c r="AX22" s="225"/>
      <c r="AY22" s="225"/>
      <c r="AZ22" s="225"/>
      <c r="BA22" s="225"/>
      <c r="BB22" s="245"/>
      <c r="BC22" s="245"/>
      <c r="BD22" s="245"/>
      <c r="BE22" s="245"/>
      <c r="BF22" s="245"/>
      <c r="BG22" s="245"/>
      <c r="BH22" s="245"/>
      <c r="BI22" s="510"/>
      <c r="BJ22" s="400">
        <v>46126</v>
      </c>
      <c r="BK22" s="314" t="s">
        <v>243</v>
      </c>
      <c r="BL22" s="307" t="s">
        <v>3863</v>
      </c>
    </row>
    <row r="23" spans="1:16369" ht="65.25" customHeight="1">
      <c r="A23" s="138">
        <v>71</v>
      </c>
      <c r="B23" s="136">
        <v>46093.733761574098</v>
      </c>
      <c r="C23" s="136">
        <v>46093.827060185198</v>
      </c>
      <c r="D23" s="138" t="s">
        <v>1803</v>
      </c>
      <c r="E23" s="138" t="s">
        <v>783</v>
      </c>
      <c r="F23" s="135" t="s">
        <v>3864</v>
      </c>
      <c r="G23" s="135" t="s">
        <v>3865</v>
      </c>
      <c r="H23" s="144" t="s">
        <v>121</v>
      </c>
      <c r="I23" s="451" t="s">
        <v>108</v>
      </c>
      <c r="J23" s="457" t="s">
        <v>786</v>
      </c>
      <c r="K23" s="137"/>
      <c r="L23" s="135" t="s">
        <v>61</v>
      </c>
      <c r="M23" s="136">
        <v>46142</v>
      </c>
      <c r="N23" s="138" t="s">
        <v>15</v>
      </c>
      <c r="O23" s="138">
        <v>0</v>
      </c>
      <c r="P23" s="138"/>
      <c r="Q23" s="177" t="s">
        <v>111</v>
      </c>
      <c r="R23" s="135" t="s">
        <v>3866</v>
      </c>
      <c r="S23" s="469" t="s">
        <v>3867</v>
      </c>
      <c r="T23" s="135" t="s">
        <v>3868</v>
      </c>
      <c r="U23" s="135" t="s">
        <v>3867</v>
      </c>
      <c r="V23" s="263" t="s">
        <v>1697</v>
      </c>
      <c r="W23" s="138" t="s">
        <v>494</v>
      </c>
      <c r="X23" s="479" t="s">
        <v>27</v>
      </c>
      <c r="Y23" s="479" t="s">
        <v>3869</v>
      </c>
      <c r="Z23" s="142" t="s">
        <v>3870</v>
      </c>
      <c r="AA23" s="145"/>
      <c r="AB23" s="210" t="s">
        <v>72</v>
      </c>
      <c r="AC23" s="495" t="s">
        <v>2702</v>
      </c>
      <c r="AD23" s="211">
        <v>46112</v>
      </c>
      <c r="AE23" s="91" t="s">
        <v>2</v>
      </c>
      <c r="AF23" s="102">
        <v>46125</v>
      </c>
      <c r="AG23" s="206">
        <v>46157</v>
      </c>
      <c r="AH23" s="91">
        <v>4.3</v>
      </c>
      <c r="AI23" s="104">
        <v>3360</v>
      </c>
      <c r="AJ23" s="103">
        <v>9856</v>
      </c>
      <c r="AK23" s="92" t="s">
        <v>3871</v>
      </c>
      <c r="AL23" s="91" t="s">
        <v>2640</v>
      </c>
      <c r="AM23" s="92" t="s">
        <v>535</v>
      </c>
      <c r="AN23" s="92" t="s">
        <v>536</v>
      </c>
      <c r="AO23" s="147" t="s">
        <v>964</v>
      </c>
      <c r="AP23" s="92" t="s">
        <v>3872</v>
      </c>
      <c r="AQ23" s="521" t="s">
        <v>2104</v>
      </c>
      <c r="AR23" s="269"/>
      <c r="AS23" s="269">
        <v>46196</v>
      </c>
      <c r="AT23" s="269">
        <v>46196</v>
      </c>
      <c r="AU23" s="269" t="s">
        <v>3873</v>
      </c>
      <c r="AV23" s="269" t="s">
        <v>3874</v>
      </c>
      <c r="AW23" s="269" t="s">
        <v>3875</v>
      </c>
      <c r="AX23" s="269" t="s">
        <v>3876</v>
      </c>
      <c r="AY23" s="269" t="s">
        <v>535</v>
      </c>
      <c r="AZ23" s="269" t="s">
        <v>2102</v>
      </c>
      <c r="BA23" s="269"/>
      <c r="BB23" s="188" t="s">
        <v>536</v>
      </c>
      <c r="BC23" s="184" t="s">
        <v>3877</v>
      </c>
      <c r="BD23" s="184" t="s">
        <v>494</v>
      </c>
      <c r="BE23" s="184" t="s">
        <v>3878</v>
      </c>
      <c r="BF23" s="188"/>
      <c r="BG23" s="188"/>
      <c r="BH23" s="189"/>
      <c r="BI23" s="575"/>
      <c r="BJ23" s="400">
        <v>46286</v>
      </c>
      <c r="BK23" s="314" t="s">
        <v>3766</v>
      </c>
      <c r="BL23" s="307" t="s">
        <v>3879</v>
      </c>
    </row>
    <row r="24" spans="1:16369" ht="65.25" customHeight="1">
      <c r="A24" s="176">
        <v>73</v>
      </c>
      <c r="B24" s="180">
        <v>46097.713333333297</v>
      </c>
      <c r="C24" s="180">
        <v>46097.749722222201</v>
      </c>
      <c r="D24" s="176" t="s">
        <v>1766</v>
      </c>
      <c r="E24" s="176" t="s">
        <v>1767</v>
      </c>
      <c r="F24" s="176" t="s">
        <v>3880</v>
      </c>
      <c r="G24" s="176" t="s">
        <v>3881</v>
      </c>
      <c r="H24" s="176" t="s">
        <v>159</v>
      </c>
      <c r="I24" s="176" t="s">
        <v>208</v>
      </c>
      <c r="J24" s="176" t="s">
        <v>3882</v>
      </c>
      <c r="K24" s="176"/>
      <c r="L24" s="176" t="s">
        <v>54</v>
      </c>
      <c r="M24" s="143">
        <v>46111</v>
      </c>
      <c r="N24" s="176" t="s">
        <v>15</v>
      </c>
      <c r="O24" s="176">
        <v>0</v>
      </c>
      <c r="P24" s="176"/>
      <c r="Q24" s="176" t="s">
        <v>111</v>
      </c>
      <c r="R24" s="176" t="s">
        <v>3883</v>
      </c>
      <c r="S24" s="176"/>
      <c r="T24" s="176" t="s">
        <v>3884</v>
      </c>
      <c r="U24" s="176"/>
      <c r="V24" s="176" t="s">
        <v>3885</v>
      </c>
      <c r="W24" s="176"/>
      <c r="X24" s="176" t="s">
        <v>3886</v>
      </c>
      <c r="Y24" s="176" t="s">
        <v>3887</v>
      </c>
      <c r="Z24" s="176" t="s">
        <v>3888</v>
      </c>
      <c r="AA24" s="176"/>
      <c r="AB24" s="493" t="s">
        <v>56</v>
      </c>
      <c r="AC24" s="245" t="s">
        <v>2702</v>
      </c>
      <c r="AD24" s="245"/>
      <c r="AE24" s="245" t="s">
        <v>3</v>
      </c>
      <c r="AF24" s="245"/>
      <c r="AG24" s="245"/>
      <c r="AH24" s="245">
        <v>2</v>
      </c>
      <c r="AI24" s="245">
        <v>3400</v>
      </c>
      <c r="AJ24" s="245">
        <v>12070</v>
      </c>
      <c r="AK24" s="245" t="s">
        <v>3889</v>
      </c>
      <c r="AL24" s="245" t="s">
        <v>1226</v>
      </c>
      <c r="AM24" s="245" t="s">
        <v>605</v>
      </c>
      <c r="AN24" s="245"/>
      <c r="AO24" s="245" t="s">
        <v>964</v>
      </c>
      <c r="AP24" s="147"/>
      <c r="AQ24" s="225"/>
      <c r="AR24" s="225"/>
      <c r="AS24" s="237"/>
      <c r="AT24" s="232"/>
      <c r="AU24" s="225"/>
      <c r="AV24" s="225"/>
      <c r="AW24" s="225"/>
      <c r="AX24" s="225"/>
      <c r="AY24" s="225"/>
      <c r="AZ24" s="225"/>
      <c r="BA24" s="225"/>
      <c r="BB24" s="245" t="s">
        <v>494</v>
      </c>
      <c r="BC24" s="245" t="s">
        <v>3890</v>
      </c>
      <c r="BD24" s="245"/>
      <c r="BE24" s="245"/>
      <c r="BF24" s="245"/>
      <c r="BG24" s="245"/>
      <c r="BH24" s="245"/>
      <c r="BI24" s="510"/>
      <c r="BJ24" s="400">
        <v>46156</v>
      </c>
      <c r="BK24" s="314" t="s">
        <v>3786</v>
      </c>
      <c r="BL24" s="307" t="s">
        <v>3890</v>
      </c>
    </row>
    <row r="25" spans="1:16369" ht="65.25" customHeight="1">
      <c r="A25" s="135">
        <v>74</v>
      </c>
      <c r="B25" s="143">
        <v>46097.479016203702</v>
      </c>
      <c r="C25" s="143">
        <v>46097.807569444398</v>
      </c>
      <c r="D25" s="135" t="s">
        <v>1803</v>
      </c>
      <c r="E25" s="135" t="s">
        <v>783</v>
      </c>
      <c r="F25" s="135" t="s">
        <v>3891</v>
      </c>
      <c r="G25" s="135" t="s">
        <v>3892</v>
      </c>
      <c r="H25" s="135" t="s">
        <v>159</v>
      </c>
      <c r="I25" s="135" t="s">
        <v>108</v>
      </c>
      <c r="J25" s="135" t="s">
        <v>3893</v>
      </c>
      <c r="K25" s="135"/>
      <c r="L25" s="135" t="s">
        <v>1168</v>
      </c>
      <c r="M25" s="143">
        <v>46113</v>
      </c>
      <c r="N25" s="135" t="s">
        <v>15</v>
      </c>
      <c r="O25" s="135">
        <v>0</v>
      </c>
      <c r="P25" s="135"/>
      <c r="Q25" s="176" t="s">
        <v>111</v>
      </c>
      <c r="R25" s="135" t="s">
        <v>3894</v>
      </c>
      <c r="S25" s="135"/>
      <c r="T25" s="135" t="s">
        <v>3895</v>
      </c>
      <c r="U25" s="135"/>
      <c r="V25" s="135" t="s">
        <v>1697</v>
      </c>
      <c r="W25" s="135"/>
      <c r="X25" s="135" t="s">
        <v>3896</v>
      </c>
      <c r="Y25" s="135" t="s">
        <v>3897</v>
      </c>
      <c r="Z25" s="135" t="s">
        <v>3898</v>
      </c>
      <c r="AA25" s="135"/>
      <c r="AB25" s="147"/>
      <c r="AC25" s="147"/>
      <c r="AD25" s="147"/>
      <c r="AE25" s="147"/>
      <c r="AF25" s="147"/>
      <c r="AG25" s="147"/>
      <c r="AH25" s="147"/>
      <c r="AI25" s="147"/>
      <c r="AJ25" s="147"/>
      <c r="AK25" s="147"/>
      <c r="AL25" s="147"/>
      <c r="AM25" s="147"/>
      <c r="AN25" s="147"/>
      <c r="AO25" s="147"/>
      <c r="AP25" s="147"/>
      <c r="AQ25" s="225"/>
      <c r="AR25" s="225"/>
      <c r="AS25" s="237"/>
      <c r="AT25" s="232"/>
      <c r="AU25" s="225"/>
      <c r="AV25" s="225"/>
      <c r="AW25" s="225"/>
      <c r="AX25" s="225"/>
      <c r="AY25" s="225"/>
      <c r="AZ25" s="225"/>
      <c r="BA25" s="225"/>
      <c r="BB25" s="147"/>
      <c r="BC25" s="147"/>
      <c r="BD25" s="147"/>
      <c r="BE25" s="147"/>
      <c r="BF25" s="147"/>
      <c r="BG25" s="147"/>
      <c r="BH25" s="147"/>
      <c r="BI25" s="547"/>
      <c r="BJ25" s="400">
        <v>46108</v>
      </c>
      <c r="BK25" s="314" t="s">
        <v>510</v>
      </c>
      <c r="BL25" s="307" t="s">
        <v>3805</v>
      </c>
      <c r="BM25" s="45"/>
      <c r="BN25" s="45"/>
      <c r="BO25" s="45"/>
      <c r="BP25" s="45"/>
      <c r="BQ25" s="45"/>
      <c r="BR25" s="45"/>
      <c r="BS25" s="45"/>
      <c r="BT25" s="45"/>
      <c r="BU25" s="45"/>
      <c r="BV25" s="45"/>
      <c r="BW25" s="45"/>
      <c r="BX25" s="45"/>
      <c r="BY25" s="45"/>
      <c r="BZ25" s="45"/>
      <c r="CA25" s="45"/>
      <c r="CB25" s="45"/>
      <c r="CC25" s="45"/>
      <c r="CD25" s="45"/>
      <c r="CE25" s="45"/>
      <c r="CF25" s="45"/>
      <c r="CG25" s="45"/>
      <c r="CH25" s="45"/>
      <c r="CI25" s="45"/>
      <c r="CJ25" s="45"/>
      <c r="CK25" s="45"/>
      <c r="CL25" s="45"/>
      <c r="CM25" s="45"/>
      <c r="CN25" s="45"/>
      <c r="CO25" s="45"/>
      <c r="CP25" s="45"/>
      <c r="CQ25" s="45"/>
      <c r="CR25" s="45"/>
      <c r="CS25" s="45"/>
      <c r="CT25" s="45"/>
      <c r="CU25" s="45"/>
      <c r="CV25" s="45"/>
      <c r="CW25" s="45"/>
      <c r="CX25" s="45"/>
      <c r="CY25" s="45"/>
      <c r="CZ25" s="45"/>
      <c r="DA25" s="45"/>
      <c r="DB25" s="45"/>
      <c r="DC25" s="45"/>
      <c r="DD25" s="45"/>
      <c r="DE25" s="45"/>
      <c r="DF25" s="45"/>
      <c r="DG25" s="45"/>
      <c r="DH25" s="45"/>
      <c r="DI25" s="45"/>
      <c r="DJ25" s="45"/>
      <c r="DK25" s="45"/>
      <c r="DL25" s="45"/>
      <c r="DM25" s="45"/>
      <c r="DN25" s="45"/>
      <c r="DO25" s="45"/>
      <c r="DP25" s="45"/>
      <c r="DQ25" s="45"/>
      <c r="DR25" s="45"/>
      <c r="DS25" s="45"/>
      <c r="DT25" s="45"/>
      <c r="DU25" s="45"/>
      <c r="DV25" s="45"/>
      <c r="DW25" s="45"/>
      <c r="DX25" s="45"/>
      <c r="DY25" s="45"/>
      <c r="DZ25" s="45"/>
      <c r="EA25" s="45"/>
      <c r="EB25" s="45"/>
      <c r="EC25" s="45"/>
      <c r="ED25" s="45"/>
      <c r="EE25" s="45"/>
      <c r="EF25" s="45"/>
      <c r="EG25" s="45"/>
      <c r="EH25" s="45"/>
      <c r="EI25" s="45"/>
      <c r="EJ25" s="45"/>
      <c r="EK25" s="45"/>
      <c r="EL25" s="45"/>
      <c r="EM25" s="45"/>
      <c r="EN25" s="45"/>
      <c r="EO25" s="45"/>
      <c r="EP25" s="45"/>
      <c r="EQ25" s="45"/>
      <c r="ER25" s="45"/>
      <c r="ES25" s="45"/>
      <c r="ET25" s="45"/>
      <c r="EU25" s="45"/>
      <c r="EV25" s="45"/>
      <c r="EW25" s="45"/>
      <c r="EX25" s="45"/>
      <c r="EY25" s="45"/>
    </row>
    <row r="26" spans="1:16369" ht="65.25" customHeight="1">
      <c r="A26" s="176">
        <v>76</v>
      </c>
      <c r="B26" s="180">
        <v>46099.400451388901</v>
      </c>
      <c r="C26" s="180">
        <v>46099.413530092599</v>
      </c>
      <c r="D26" s="176" t="s">
        <v>1187</v>
      </c>
      <c r="E26" s="176" t="s">
        <v>1188</v>
      </c>
      <c r="F26" s="176" t="s">
        <v>3899</v>
      </c>
      <c r="G26" s="176" t="s">
        <v>3900</v>
      </c>
      <c r="H26" s="176" t="s">
        <v>159</v>
      </c>
      <c r="I26" s="176" t="s">
        <v>208</v>
      </c>
      <c r="J26" s="176" t="s">
        <v>3901</v>
      </c>
      <c r="K26" s="176"/>
      <c r="L26" s="176" t="s">
        <v>54</v>
      </c>
      <c r="M26" s="143">
        <v>46238</v>
      </c>
      <c r="N26" s="176" t="s">
        <v>15</v>
      </c>
      <c r="O26" s="176">
        <v>0</v>
      </c>
      <c r="P26" s="176"/>
      <c r="Q26" s="176" t="s">
        <v>111</v>
      </c>
      <c r="R26" s="176" t="s">
        <v>3902</v>
      </c>
      <c r="S26" s="176"/>
      <c r="T26" s="176" t="s">
        <v>3903</v>
      </c>
      <c r="U26" s="176" t="s">
        <v>41</v>
      </c>
      <c r="V26" s="176" t="s">
        <v>1181</v>
      </c>
      <c r="W26" s="176"/>
      <c r="X26" s="176" t="s">
        <v>494</v>
      </c>
      <c r="Y26" s="176" t="s">
        <v>3904</v>
      </c>
      <c r="Z26" s="245" t="s">
        <v>3905</v>
      </c>
      <c r="AA26" s="176"/>
      <c r="AB26" s="245" t="s">
        <v>1818</v>
      </c>
      <c r="AC26" s="245" t="s">
        <v>2702</v>
      </c>
      <c r="AD26" s="245"/>
      <c r="AE26" s="245" t="s">
        <v>2</v>
      </c>
      <c r="AF26" s="245"/>
      <c r="AG26" s="245">
        <v>6</v>
      </c>
      <c r="AH26" s="245"/>
      <c r="AI26" s="245">
        <v>165863.04000000001</v>
      </c>
      <c r="AJ26" s="245" t="s">
        <v>3906</v>
      </c>
      <c r="AK26" s="245" t="s">
        <v>1226</v>
      </c>
      <c r="AL26" s="245"/>
      <c r="AM26" s="245"/>
      <c r="AN26" s="245" t="s">
        <v>964</v>
      </c>
      <c r="AO26" s="147" t="s">
        <v>3907</v>
      </c>
      <c r="AP26" s="245" t="s">
        <v>494</v>
      </c>
      <c r="AQ26" s="225"/>
      <c r="AR26" s="225"/>
      <c r="AS26" s="237"/>
      <c r="AT26" s="232"/>
      <c r="AU26" s="225"/>
      <c r="AV26" s="225"/>
      <c r="AW26" s="225"/>
      <c r="AX26" s="225"/>
      <c r="AY26" s="225"/>
      <c r="AZ26" s="225"/>
      <c r="BA26" s="225"/>
      <c r="BB26" s="245"/>
      <c r="BC26" s="245"/>
      <c r="BD26" s="245"/>
      <c r="BE26" s="245"/>
      <c r="BF26" s="245"/>
      <c r="BG26" s="245"/>
      <c r="BH26" s="245"/>
      <c r="BJ26" s="400">
        <v>46164</v>
      </c>
      <c r="BK26" s="314" t="s">
        <v>3786</v>
      </c>
      <c r="BL26" s="307" t="s">
        <v>3908</v>
      </c>
    </row>
    <row r="27" spans="1:16369" ht="65.25" customHeight="1">
      <c r="A27" s="176">
        <v>79</v>
      </c>
      <c r="B27" s="180">
        <v>46101.478958333297</v>
      </c>
      <c r="C27" s="180">
        <v>46101.485960648097</v>
      </c>
      <c r="D27" s="176" t="s">
        <v>2857</v>
      </c>
      <c r="E27" s="176" t="s">
        <v>205</v>
      </c>
      <c r="F27" s="176" t="s">
        <v>3909</v>
      </c>
      <c r="G27" s="176" t="s">
        <v>3910</v>
      </c>
      <c r="H27" s="176" t="s">
        <v>159</v>
      </c>
      <c r="I27" s="176" t="s">
        <v>516</v>
      </c>
      <c r="J27" s="176" t="s">
        <v>1393</v>
      </c>
      <c r="K27" s="176"/>
      <c r="L27" s="176" t="s">
        <v>54</v>
      </c>
      <c r="M27" s="143">
        <v>46234</v>
      </c>
      <c r="N27" s="176" t="s">
        <v>15</v>
      </c>
      <c r="O27" s="176">
        <v>0</v>
      </c>
      <c r="P27" s="176"/>
      <c r="Q27" s="176" t="s">
        <v>111</v>
      </c>
      <c r="R27" s="176" t="s">
        <v>3911</v>
      </c>
      <c r="S27" s="176"/>
      <c r="T27" s="176" t="s">
        <v>3912</v>
      </c>
      <c r="U27" s="176"/>
      <c r="V27" s="176" t="s">
        <v>1299</v>
      </c>
      <c r="W27" s="176"/>
      <c r="X27" s="176" t="s">
        <v>3913</v>
      </c>
      <c r="Y27" s="176" t="s">
        <v>3914</v>
      </c>
      <c r="Z27" s="176" t="s">
        <v>3915</v>
      </c>
      <c r="AA27" s="176"/>
      <c r="AB27" s="245" t="s">
        <v>71</v>
      </c>
      <c r="AC27" s="245" t="s">
        <v>3916</v>
      </c>
      <c r="AD27" s="245"/>
      <c r="AE27" s="245" t="s">
        <v>4</v>
      </c>
      <c r="AF27" s="245"/>
      <c r="AG27" s="245"/>
      <c r="AH27" s="245">
        <v>0.75</v>
      </c>
      <c r="AI27" s="245"/>
      <c r="AJ27" s="245">
        <v>22000</v>
      </c>
      <c r="AK27" s="245" t="s">
        <v>3917</v>
      </c>
      <c r="AL27" s="245" t="s">
        <v>592</v>
      </c>
      <c r="AM27" s="245" t="s">
        <v>3918</v>
      </c>
      <c r="AN27" s="245"/>
      <c r="AO27" s="245" t="s">
        <v>964</v>
      </c>
      <c r="AP27" s="147"/>
      <c r="AQ27" s="225"/>
      <c r="AR27" s="225"/>
      <c r="AS27" s="237"/>
      <c r="AT27" s="232"/>
      <c r="AU27" s="225"/>
      <c r="AV27" s="225"/>
      <c r="AW27" s="225"/>
      <c r="AX27" s="225"/>
      <c r="AY27" s="225"/>
      <c r="AZ27" s="225"/>
      <c r="BA27" s="225"/>
      <c r="BB27" s="245" t="s">
        <v>494</v>
      </c>
      <c r="BC27" s="245" t="s">
        <v>3919</v>
      </c>
      <c r="BD27" s="245"/>
      <c r="BE27" s="534"/>
      <c r="BF27" s="245"/>
      <c r="BG27" s="245"/>
      <c r="BH27" s="245"/>
      <c r="BI27" s="534"/>
      <c r="BJ27" s="400">
        <v>46148</v>
      </c>
      <c r="BK27" s="314" t="s">
        <v>3786</v>
      </c>
      <c r="BL27" s="307" t="s">
        <v>3919</v>
      </c>
    </row>
    <row r="28" spans="1:16369" ht="65.25" customHeight="1">
      <c r="A28" s="176">
        <v>81</v>
      </c>
      <c r="B28" s="180">
        <v>46105.575358796297</v>
      </c>
      <c r="C28" s="180">
        <v>46105.606215277803</v>
      </c>
      <c r="D28" s="176" t="s">
        <v>1606</v>
      </c>
      <c r="E28" s="176" t="s">
        <v>486</v>
      </c>
      <c r="F28" s="176" t="s">
        <v>3920</v>
      </c>
      <c r="G28" s="176" t="s">
        <v>3921</v>
      </c>
      <c r="H28" s="176" t="s">
        <v>134</v>
      </c>
      <c r="I28" s="176" t="s">
        <v>135</v>
      </c>
      <c r="J28" s="176" t="s">
        <v>3922</v>
      </c>
      <c r="K28" s="176"/>
      <c r="L28" s="176" t="s">
        <v>57</v>
      </c>
      <c r="M28" s="143">
        <v>46356</v>
      </c>
      <c r="N28" s="176" t="s">
        <v>14</v>
      </c>
      <c r="O28" s="176" t="s">
        <v>2421</v>
      </c>
      <c r="P28" s="176"/>
      <c r="Q28" s="264" t="s">
        <v>111</v>
      </c>
      <c r="R28" s="176" t="s">
        <v>3923</v>
      </c>
      <c r="S28" s="471"/>
      <c r="T28" s="176" t="s">
        <v>3924</v>
      </c>
      <c r="U28" s="264"/>
      <c r="V28" s="176" t="s">
        <v>1405</v>
      </c>
      <c r="W28" s="176"/>
      <c r="X28" s="471" t="s">
        <v>3925</v>
      </c>
      <c r="Y28" s="176" t="s">
        <v>3926</v>
      </c>
      <c r="Z28" s="176" t="s">
        <v>3927</v>
      </c>
      <c r="AA28" s="267"/>
      <c r="AB28" s="184" t="s">
        <v>56</v>
      </c>
      <c r="AC28" s="268" t="s">
        <v>639</v>
      </c>
      <c r="AD28" s="245"/>
      <c r="AE28" s="245" t="s">
        <v>2</v>
      </c>
      <c r="AF28" s="245"/>
      <c r="AG28" s="245"/>
      <c r="AH28" s="245">
        <v>7</v>
      </c>
      <c r="AI28" s="245">
        <v>395723.62</v>
      </c>
      <c r="AJ28" s="245">
        <v>1404818.851</v>
      </c>
      <c r="AK28" s="245" t="s">
        <v>3928</v>
      </c>
      <c r="AL28" s="245" t="s">
        <v>1226</v>
      </c>
      <c r="AM28" s="245" t="s">
        <v>535</v>
      </c>
      <c r="AN28" s="245"/>
      <c r="AO28" s="245" t="s">
        <v>964</v>
      </c>
      <c r="AP28" s="147"/>
      <c r="AQ28" s="225"/>
      <c r="AR28" s="225"/>
      <c r="AS28" s="237"/>
      <c r="AT28" s="232"/>
      <c r="AU28" s="225"/>
      <c r="AV28" s="225"/>
      <c r="AW28" s="225"/>
      <c r="AX28" s="225"/>
      <c r="AY28" s="225"/>
      <c r="AZ28" s="225"/>
      <c r="BA28" s="225"/>
      <c r="BB28" s="534" t="s">
        <v>494</v>
      </c>
      <c r="BC28" s="534" t="s">
        <v>3929</v>
      </c>
      <c r="BD28" s="534"/>
      <c r="BE28" s="534"/>
      <c r="BF28" s="534"/>
      <c r="BG28" s="534"/>
      <c r="BH28" s="534"/>
      <c r="BI28" s="534"/>
      <c r="BJ28" s="400">
        <v>46157</v>
      </c>
      <c r="BK28" s="314" t="s">
        <v>3762</v>
      </c>
      <c r="BL28" s="307" t="s">
        <v>3929</v>
      </c>
    </row>
    <row r="29" spans="1:16369" ht="65.25" customHeight="1">
      <c r="A29" s="176">
        <v>85</v>
      </c>
      <c r="B29" s="180">
        <v>46105.588715277801</v>
      </c>
      <c r="C29" s="180">
        <v>46106.476041666698</v>
      </c>
      <c r="D29" s="176" t="s">
        <v>1541</v>
      </c>
      <c r="E29" s="176" t="s">
        <v>1542</v>
      </c>
      <c r="F29" s="176" t="s">
        <v>3930</v>
      </c>
      <c r="G29" s="176" t="s">
        <v>3931</v>
      </c>
      <c r="H29" s="176" t="s">
        <v>134</v>
      </c>
      <c r="I29" s="176" t="s">
        <v>516</v>
      </c>
      <c r="J29" s="176" t="s">
        <v>3932</v>
      </c>
      <c r="K29" s="176"/>
      <c r="L29" s="176" t="s">
        <v>54</v>
      </c>
      <c r="M29" s="143">
        <v>46142</v>
      </c>
      <c r="N29" s="176" t="s">
        <v>15</v>
      </c>
      <c r="O29" s="176">
        <v>0</v>
      </c>
      <c r="P29" s="176"/>
      <c r="Q29" s="264" t="s">
        <v>111</v>
      </c>
      <c r="R29" s="176" t="s">
        <v>3933</v>
      </c>
      <c r="S29" s="471"/>
      <c r="T29" s="176" t="s">
        <v>3934</v>
      </c>
      <c r="U29" s="264"/>
      <c r="V29" s="176" t="s">
        <v>1181</v>
      </c>
      <c r="W29" s="176"/>
      <c r="X29" s="471" t="s">
        <v>3935</v>
      </c>
      <c r="Y29" s="176" t="s">
        <v>3936</v>
      </c>
      <c r="Z29" s="176" t="s">
        <v>3937</v>
      </c>
      <c r="AA29" s="267"/>
      <c r="AB29" s="147" t="s">
        <v>62</v>
      </c>
      <c r="AC29" s="268" t="s">
        <v>3916</v>
      </c>
      <c r="AD29" s="245"/>
      <c r="AE29" s="245" t="s">
        <v>3</v>
      </c>
      <c r="AF29" s="245"/>
      <c r="AG29" s="245"/>
      <c r="AH29" s="245">
        <v>1</v>
      </c>
      <c r="AI29" s="245">
        <v>3000</v>
      </c>
      <c r="AJ29" s="245">
        <v>10650</v>
      </c>
      <c r="AK29" s="245" t="s">
        <v>3938</v>
      </c>
      <c r="AL29" s="245" t="s">
        <v>592</v>
      </c>
      <c r="AM29" s="245" t="s">
        <v>3750</v>
      </c>
      <c r="AN29" s="245"/>
      <c r="AO29" s="245" t="s">
        <v>964</v>
      </c>
      <c r="AP29" s="147"/>
      <c r="AQ29" s="225"/>
      <c r="AR29" s="225"/>
      <c r="AS29" s="237"/>
      <c r="AT29" s="232"/>
      <c r="AU29" s="225"/>
      <c r="AV29" s="225"/>
      <c r="AW29" s="225"/>
      <c r="AX29" s="225"/>
      <c r="AY29" s="225"/>
      <c r="AZ29" s="225"/>
      <c r="BA29" s="225"/>
      <c r="BB29" s="534" t="s">
        <v>494</v>
      </c>
      <c r="BC29" s="534" t="s">
        <v>3939</v>
      </c>
      <c r="BD29" s="534"/>
      <c r="BE29" s="534"/>
      <c r="BF29" s="534"/>
      <c r="BG29" s="534"/>
      <c r="BH29" s="534"/>
      <c r="BI29" s="534"/>
      <c r="BJ29" s="400">
        <v>46156</v>
      </c>
      <c r="BK29" s="314" t="s">
        <v>3786</v>
      </c>
      <c r="BL29" s="307" t="s">
        <v>3939</v>
      </c>
    </row>
    <row r="30" spans="1:16369" ht="65.25" customHeight="1">
      <c r="A30" s="176">
        <v>86</v>
      </c>
      <c r="B30" s="180">
        <v>46106.524722222202</v>
      </c>
      <c r="C30" s="180">
        <v>46106.537141203698</v>
      </c>
      <c r="D30" s="176" t="s">
        <v>1541</v>
      </c>
      <c r="E30" s="176" t="s">
        <v>1542</v>
      </c>
      <c r="F30" s="176" t="s">
        <v>3940</v>
      </c>
      <c r="G30" s="176" t="s">
        <v>3941</v>
      </c>
      <c r="H30" s="176" t="s">
        <v>134</v>
      </c>
      <c r="I30" s="176" t="s">
        <v>135</v>
      </c>
      <c r="J30" s="176" t="s">
        <v>3942</v>
      </c>
      <c r="K30" s="176"/>
      <c r="L30" s="176" t="s">
        <v>57</v>
      </c>
      <c r="M30" s="143">
        <v>46218</v>
      </c>
      <c r="N30" s="176" t="s">
        <v>15</v>
      </c>
      <c r="O30" s="176">
        <v>0</v>
      </c>
      <c r="P30" s="176"/>
      <c r="Q30" s="176" t="s">
        <v>111</v>
      </c>
      <c r="R30" s="176" t="s">
        <v>3943</v>
      </c>
      <c r="S30" s="176"/>
      <c r="T30" s="176" t="s">
        <v>3944</v>
      </c>
      <c r="U30" s="176"/>
      <c r="V30" s="176" t="s">
        <v>1299</v>
      </c>
      <c r="W30" s="176"/>
      <c r="X30" s="176" t="s">
        <v>15</v>
      </c>
      <c r="Y30" s="176" t="s">
        <v>3945</v>
      </c>
      <c r="Z30" s="176" t="s">
        <v>3946</v>
      </c>
      <c r="AA30" s="176"/>
      <c r="AB30" s="245" t="s">
        <v>3947</v>
      </c>
      <c r="AC30" s="245" t="s">
        <v>3916</v>
      </c>
      <c r="AD30" s="245"/>
      <c r="AE30" s="245"/>
      <c r="AF30" s="245"/>
      <c r="AG30" s="245"/>
      <c r="AH30" s="245"/>
      <c r="AI30" s="245"/>
      <c r="AJ30" s="245"/>
      <c r="AK30" s="245"/>
      <c r="AL30" s="245"/>
      <c r="AM30" s="245"/>
      <c r="AN30" s="245"/>
      <c r="AO30" s="245" t="s">
        <v>499</v>
      </c>
      <c r="AP30" s="147" t="s">
        <v>3948</v>
      </c>
      <c r="AQ30" s="225"/>
      <c r="AR30" s="225"/>
      <c r="AS30" s="237"/>
      <c r="AT30" s="232"/>
      <c r="AU30" s="225"/>
      <c r="AV30" s="225"/>
      <c r="AW30" s="225"/>
      <c r="AX30" s="225"/>
      <c r="AY30" s="225"/>
      <c r="AZ30" s="225"/>
      <c r="BA30" s="225"/>
      <c r="BB30" s="245"/>
      <c r="BC30" s="245" t="s">
        <v>3949</v>
      </c>
      <c r="BD30" s="245"/>
      <c r="BE30" s="245"/>
      <c r="BF30" s="268"/>
      <c r="BG30" s="245"/>
      <c r="BH30" s="245"/>
      <c r="BI30" s="510"/>
      <c r="BJ30" s="400">
        <v>46142</v>
      </c>
      <c r="BK30" s="314" t="s">
        <v>3755</v>
      </c>
      <c r="BL30" s="307" t="s">
        <v>3805</v>
      </c>
      <c r="BM30" s="540"/>
      <c r="BN30" s="269"/>
      <c r="BO30" s="269"/>
      <c r="BP30" s="269"/>
      <c r="BQ30" s="269"/>
      <c r="BR30" s="269"/>
      <c r="BS30" s="269"/>
      <c r="BT30" s="269"/>
      <c r="BU30" s="269"/>
      <c r="BV30" s="269"/>
      <c r="BW30" s="269"/>
      <c r="BX30" s="269"/>
      <c r="BY30" s="269"/>
      <c r="BZ30" s="269"/>
      <c r="CA30" s="269"/>
      <c r="CB30" s="269"/>
      <c r="CC30" s="269"/>
      <c r="CD30" s="269"/>
      <c r="CE30" s="269"/>
      <c r="CF30" s="269"/>
      <c r="CG30" s="269"/>
      <c r="CH30" s="269"/>
      <c r="CI30" s="269"/>
      <c r="CJ30" s="269"/>
      <c r="CK30" s="269"/>
      <c r="CL30" s="269"/>
      <c r="CM30" s="269"/>
      <c r="CN30" s="269"/>
      <c r="CO30" s="269"/>
      <c r="CP30" s="269"/>
      <c r="CQ30" s="269"/>
      <c r="CR30" s="269"/>
      <c r="CS30" s="269"/>
      <c r="CT30" s="269"/>
      <c r="CU30" s="269"/>
      <c r="CV30" s="269"/>
      <c r="CW30" s="269"/>
      <c r="CX30" s="269"/>
      <c r="CY30" s="269"/>
      <c r="CZ30" s="269"/>
      <c r="DA30" s="269"/>
      <c r="DB30" s="269"/>
      <c r="DC30" s="269"/>
      <c r="DD30" s="269"/>
      <c r="DE30" s="269"/>
      <c r="DF30" s="269"/>
      <c r="DG30" s="269"/>
      <c r="DH30" s="269"/>
      <c r="DI30" s="269"/>
      <c r="DJ30" s="269"/>
      <c r="DK30" s="269"/>
      <c r="DL30" s="269"/>
      <c r="DM30" s="269"/>
      <c r="DN30" s="269"/>
      <c r="DO30" s="269"/>
      <c r="DP30" s="269"/>
      <c r="DQ30" s="269"/>
      <c r="DR30" s="269"/>
      <c r="DS30" s="269"/>
      <c r="DT30" s="269"/>
      <c r="DU30" s="269"/>
      <c r="DV30" s="269"/>
      <c r="DW30" s="269"/>
      <c r="DX30" s="269"/>
      <c r="DY30" s="269"/>
      <c r="DZ30" s="269"/>
      <c r="EA30" s="269"/>
      <c r="EB30" s="269"/>
      <c r="EC30" s="269"/>
      <c r="ED30" s="269"/>
      <c r="EE30" s="269"/>
      <c r="EF30" s="269"/>
      <c r="EG30" s="269"/>
      <c r="EH30" s="269"/>
      <c r="EI30" s="269"/>
      <c r="EJ30" s="269"/>
      <c r="EK30" s="269"/>
      <c r="EL30" s="269"/>
      <c r="EM30" s="269"/>
      <c r="EN30" s="269"/>
      <c r="EO30" s="269"/>
      <c r="EP30" s="269"/>
      <c r="EQ30" s="269"/>
      <c r="ER30" s="269"/>
      <c r="ES30" s="269"/>
      <c r="ET30" s="269"/>
      <c r="EU30" s="269"/>
      <c r="EV30" s="269"/>
      <c r="EW30" s="269"/>
      <c r="EX30" s="269"/>
      <c r="EY30" s="269"/>
      <c r="EZ30" s="269"/>
      <c r="FA30" s="269"/>
      <c r="FB30" s="269"/>
      <c r="FC30" s="269"/>
      <c r="FD30" s="269"/>
      <c r="FE30" s="269"/>
      <c r="FF30" s="269"/>
      <c r="FG30" s="269"/>
      <c r="FH30" s="269"/>
      <c r="FI30" s="269"/>
      <c r="FJ30" s="269"/>
      <c r="FK30" s="269"/>
      <c r="FL30" s="269"/>
      <c r="FM30" s="269"/>
      <c r="FN30" s="269"/>
      <c r="FO30" s="269"/>
      <c r="FP30" s="269"/>
      <c r="FQ30" s="269"/>
      <c r="FR30" s="269"/>
      <c r="FS30" s="269"/>
      <c r="FT30" s="269"/>
      <c r="FU30" s="269"/>
      <c r="FV30" s="269"/>
      <c r="FW30" s="269"/>
      <c r="FX30" s="269"/>
      <c r="FY30" s="269"/>
      <c r="FZ30" s="269"/>
      <c r="GA30" s="269"/>
      <c r="GB30" s="269"/>
      <c r="GC30" s="269"/>
      <c r="GD30" s="269"/>
      <c r="GE30" s="269"/>
      <c r="GF30" s="269"/>
      <c r="GG30" s="269"/>
      <c r="GH30" s="269"/>
      <c r="GI30" s="269"/>
      <c r="GJ30" s="269"/>
      <c r="GK30" s="269"/>
      <c r="GL30" s="269"/>
      <c r="GM30" s="269"/>
      <c r="GN30" s="269"/>
      <c r="GO30" s="269"/>
      <c r="GP30" s="269"/>
      <c r="GQ30" s="269"/>
      <c r="GR30" s="269"/>
      <c r="GS30" s="269"/>
      <c r="GT30" s="269"/>
      <c r="GU30" s="269"/>
      <c r="GV30" s="269"/>
      <c r="GW30" s="269"/>
      <c r="GX30" s="269"/>
      <c r="GY30" s="269"/>
      <c r="GZ30" s="269"/>
      <c r="HA30" s="269"/>
      <c r="HB30" s="269"/>
      <c r="HC30" s="269"/>
      <c r="HD30" s="269"/>
      <c r="HE30" s="269"/>
      <c r="HF30" s="269"/>
      <c r="HG30" s="269"/>
      <c r="HH30" s="269"/>
      <c r="HI30" s="269"/>
      <c r="HJ30" s="269"/>
      <c r="HK30" s="269"/>
      <c r="HL30" s="269"/>
      <c r="HM30" s="269"/>
      <c r="HN30" s="269"/>
      <c r="HO30" s="269"/>
      <c r="HP30" s="269"/>
      <c r="HQ30" s="269"/>
      <c r="HR30" s="269"/>
      <c r="HS30" s="269"/>
      <c r="HT30" s="269"/>
      <c r="HU30" s="269"/>
      <c r="HV30" s="269"/>
      <c r="HW30" s="269"/>
      <c r="HX30" s="269"/>
      <c r="HY30" s="269"/>
      <c r="HZ30" s="269"/>
      <c r="IA30" s="269"/>
      <c r="IB30" s="269"/>
      <c r="IC30" s="269"/>
      <c r="ID30" s="269"/>
      <c r="IE30" s="269"/>
      <c r="IF30" s="269"/>
      <c r="IG30" s="269"/>
      <c r="IH30" s="269"/>
      <c r="II30" s="269"/>
      <c r="IJ30" s="269"/>
      <c r="IK30" s="269"/>
      <c r="IL30" s="269"/>
      <c r="IM30" s="269"/>
      <c r="IN30" s="269"/>
      <c r="IO30" s="269"/>
      <c r="IP30" s="269"/>
      <c r="IQ30" s="269"/>
      <c r="IR30" s="269"/>
      <c r="IS30" s="269"/>
      <c r="IT30" s="269"/>
      <c r="IU30" s="269"/>
      <c r="IV30" s="269"/>
      <c r="IW30" s="269"/>
      <c r="IX30" s="269"/>
      <c r="IY30" s="269"/>
      <c r="IZ30" s="269"/>
      <c r="JA30" s="269"/>
      <c r="JB30" s="269"/>
      <c r="JC30" s="269"/>
      <c r="JD30" s="269"/>
      <c r="JE30" s="269"/>
      <c r="JF30" s="269"/>
      <c r="JG30" s="269"/>
      <c r="JH30" s="269"/>
      <c r="JI30" s="269"/>
      <c r="JJ30" s="269"/>
      <c r="JK30" s="269"/>
      <c r="JL30" s="269"/>
      <c r="JM30" s="269"/>
      <c r="JN30" s="269"/>
      <c r="JO30" s="269"/>
      <c r="JP30" s="269"/>
      <c r="JQ30" s="269"/>
      <c r="JR30" s="269"/>
      <c r="JS30" s="269"/>
      <c r="JT30" s="269"/>
      <c r="JU30" s="269"/>
      <c r="JV30" s="269"/>
      <c r="JW30" s="269"/>
      <c r="JX30" s="269"/>
      <c r="JY30" s="269"/>
      <c r="JZ30" s="269"/>
      <c r="KA30" s="269"/>
      <c r="KB30" s="269"/>
      <c r="KC30" s="269"/>
      <c r="KD30" s="269"/>
      <c r="KE30" s="269"/>
      <c r="KF30" s="269"/>
      <c r="KG30" s="269"/>
      <c r="KH30" s="269"/>
      <c r="KI30" s="269"/>
      <c r="KJ30" s="269"/>
      <c r="KK30" s="269"/>
      <c r="KL30" s="269"/>
      <c r="KM30" s="269"/>
      <c r="KN30" s="269"/>
      <c r="KO30" s="269"/>
      <c r="KP30" s="269"/>
      <c r="KQ30" s="269"/>
      <c r="KR30" s="269"/>
      <c r="KS30" s="269"/>
      <c r="KT30" s="269"/>
      <c r="KU30" s="269"/>
      <c r="KV30" s="269"/>
      <c r="KW30" s="269"/>
      <c r="KX30" s="269"/>
      <c r="KY30" s="269"/>
      <c r="KZ30" s="269"/>
      <c r="LA30" s="269"/>
      <c r="LB30" s="269"/>
      <c r="LC30" s="269"/>
      <c r="LD30" s="269"/>
      <c r="LE30" s="269"/>
      <c r="LF30" s="269"/>
      <c r="LG30" s="269"/>
      <c r="LH30" s="269"/>
      <c r="LI30" s="269"/>
      <c r="LJ30" s="269"/>
      <c r="LK30" s="269"/>
      <c r="LL30" s="269"/>
      <c r="LM30" s="269"/>
      <c r="LN30" s="269"/>
      <c r="LO30" s="269"/>
      <c r="LP30" s="269"/>
      <c r="LQ30" s="269"/>
      <c r="LR30" s="269"/>
      <c r="LS30" s="269"/>
      <c r="LT30" s="269"/>
      <c r="LU30" s="269"/>
      <c r="LV30" s="269"/>
      <c r="LW30" s="269"/>
      <c r="LX30" s="269"/>
      <c r="LY30" s="269"/>
      <c r="LZ30" s="269"/>
      <c r="MA30" s="269"/>
      <c r="MB30" s="269"/>
      <c r="MC30" s="269"/>
      <c r="MD30" s="269"/>
      <c r="ME30" s="269"/>
      <c r="MF30" s="269"/>
      <c r="MG30" s="269"/>
      <c r="MH30" s="269"/>
      <c r="MI30" s="269"/>
      <c r="MJ30" s="269"/>
      <c r="MK30" s="269"/>
      <c r="ML30" s="269"/>
      <c r="MM30" s="269"/>
      <c r="MN30" s="269"/>
      <c r="MO30" s="269"/>
      <c r="MP30" s="269"/>
      <c r="MQ30" s="269"/>
      <c r="MR30" s="269"/>
      <c r="MS30" s="269"/>
      <c r="MT30" s="269"/>
      <c r="MU30" s="269"/>
      <c r="MV30" s="269"/>
      <c r="MW30" s="269"/>
      <c r="MX30" s="269"/>
      <c r="MY30" s="269"/>
      <c r="MZ30" s="269"/>
      <c r="NA30" s="269"/>
      <c r="NB30" s="269"/>
      <c r="NC30" s="269"/>
      <c r="ND30" s="269"/>
      <c r="NE30" s="269"/>
      <c r="NF30" s="269"/>
      <c r="NG30" s="269"/>
      <c r="NH30" s="269"/>
      <c r="NI30" s="269"/>
      <c r="NJ30" s="269"/>
      <c r="NK30" s="269"/>
      <c r="NL30" s="269"/>
      <c r="NM30" s="269"/>
      <c r="NN30" s="269"/>
      <c r="NO30" s="269"/>
      <c r="NP30" s="269"/>
      <c r="NQ30" s="269"/>
      <c r="NR30" s="269"/>
      <c r="NS30" s="269"/>
      <c r="NT30" s="269"/>
      <c r="NU30" s="269"/>
      <c r="NV30" s="269"/>
      <c r="NW30" s="269"/>
      <c r="NX30" s="269"/>
      <c r="NY30" s="269"/>
      <c r="NZ30" s="269"/>
      <c r="OA30" s="269"/>
      <c r="OB30" s="269"/>
      <c r="OC30" s="269"/>
      <c r="OD30" s="269"/>
      <c r="OE30" s="269"/>
      <c r="OF30" s="269"/>
      <c r="OG30" s="269"/>
      <c r="OH30" s="269"/>
      <c r="OI30" s="269"/>
      <c r="OJ30" s="269"/>
      <c r="OK30" s="269"/>
      <c r="OL30" s="269"/>
      <c r="OM30" s="269"/>
      <c r="ON30" s="269"/>
      <c r="OO30" s="269"/>
      <c r="OP30" s="269"/>
      <c r="OQ30" s="269"/>
      <c r="OR30" s="269"/>
      <c r="OS30" s="269"/>
      <c r="OT30" s="269"/>
      <c r="OU30" s="269"/>
      <c r="OV30" s="269"/>
      <c r="OW30" s="269"/>
      <c r="OX30" s="269"/>
      <c r="OY30" s="269"/>
      <c r="OZ30" s="269"/>
      <c r="PA30" s="269"/>
      <c r="PB30" s="269"/>
      <c r="PC30" s="269"/>
      <c r="PD30" s="269"/>
      <c r="PE30" s="269"/>
      <c r="PF30" s="269"/>
      <c r="PG30" s="269"/>
      <c r="PH30" s="269"/>
      <c r="PI30" s="269"/>
      <c r="PJ30" s="269"/>
      <c r="PK30" s="269"/>
      <c r="PL30" s="269"/>
      <c r="PM30" s="269"/>
      <c r="PN30" s="269"/>
      <c r="PO30" s="269"/>
      <c r="PP30" s="269"/>
      <c r="PQ30" s="269"/>
      <c r="PR30" s="269"/>
      <c r="PS30" s="269"/>
      <c r="PT30" s="269"/>
      <c r="PU30" s="269"/>
      <c r="PV30" s="269"/>
      <c r="PW30" s="269"/>
      <c r="PX30" s="269"/>
      <c r="PY30" s="269"/>
      <c r="PZ30" s="269"/>
      <c r="QA30" s="269"/>
      <c r="QB30" s="269"/>
      <c r="QC30" s="269"/>
      <c r="QD30" s="269"/>
      <c r="QE30" s="269"/>
      <c r="QF30" s="269"/>
      <c r="QG30" s="269"/>
      <c r="QH30" s="269"/>
      <c r="QI30" s="269"/>
      <c r="QJ30" s="269"/>
      <c r="QK30" s="269"/>
      <c r="QL30" s="269"/>
      <c r="QM30" s="269"/>
      <c r="QN30" s="269"/>
      <c r="QO30" s="269"/>
      <c r="QP30" s="269"/>
      <c r="QQ30" s="269"/>
      <c r="QR30" s="269"/>
      <c r="QS30" s="269"/>
      <c r="QT30" s="269"/>
      <c r="QU30" s="269"/>
      <c r="QV30" s="269"/>
      <c r="QW30" s="269"/>
      <c r="QX30" s="269"/>
      <c r="QY30" s="269"/>
      <c r="QZ30" s="269"/>
      <c r="RA30" s="269"/>
      <c r="RB30" s="269"/>
      <c r="RC30" s="269"/>
      <c r="RD30" s="269"/>
      <c r="RE30" s="269"/>
      <c r="RF30" s="269"/>
      <c r="RG30" s="269"/>
      <c r="RH30" s="269"/>
      <c r="RI30" s="269"/>
      <c r="RJ30" s="269"/>
      <c r="RK30" s="269"/>
      <c r="RL30" s="269"/>
      <c r="RM30" s="269"/>
      <c r="RN30" s="269"/>
      <c r="RO30" s="269"/>
      <c r="RP30" s="269"/>
      <c r="RQ30" s="269"/>
      <c r="RR30" s="269"/>
      <c r="RS30" s="269"/>
      <c r="RT30" s="269"/>
      <c r="RU30" s="269"/>
      <c r="RV30" s="269"/>
      <c r="RW30" s="269"/>
      <c r="RX30" s="269"/>
      <c r="RY30" s="269"/>
      <c r="RZ30" s="269"/>
      <c r="SA30" s="269"/>
      <c r="SB30" s="269"/>
      <c r="SC30" s="269"/>
      <c r="SD30" s="269"/>
      <c r="SE30" s="269"/>
      <c r="SF30" s="269"/>
      <c r="SG30" s="269"/>
      <c r="SH30" s="269"/>
      <c r="SI30" s="269"/>
      <c r="SJ30" s="269"/>
      <c r="SK30" s="269"/>
      <c r="SL30" s="269"/>
      <c r="SM30" s="269"/>
      <c r="SN30" s="269"/>
      <c r="SO30" s="269"/>
      <c r="SP30" s="269"/>
      <c r="SQ30" s="269"/>
      <c r="SR30" s="269"/>
      <c r="SS30" s="269"/>
      <c r="ST30" s="269"/>
      <c r="SU30" s="269"/>
      <c r="SV30" s="269"/>
      <c r="SW30" s="269"/>
      <c r="SX30" s="269"/>
      <c r="SY30" s="269"/>
      <c r="SZ30" s="269"/>
      <c r="TA30" s="269"/>
      <c r="TB30" s="269"/>
      <c r="TC30" s="269"/>
      <c r="TD30" s="269"/>
      <c r="TE30" s="269"/>
      <c r="TF30" s="269"/>
      <c r="TG30" s="269"/>
      <c r="TH30" s="269"/>
      <c r="TI30" s="269"/>
      <c r="TJ30" s="269"/>
      <c r="TK30" s="269"/>
      <c r="TL30" s="269"/>
      <c r="TM30" s="269"/>
      <c r="TN30" s="269"/>
      <c r="TO30" s="269"/>
      <c r="TP30" s="269"/>
      <c r="TQ30" s="269"/>
      <c r="TR30" s="269"/>
      <c r="TS30" s="269"/>
      <c r="TT30" s="269"/>
      <c r="TU30" s="269"/>
      <c r="TV30" s="269"/>
      <c r="TW30" s="269"/>
      <c r="TX30" s="269"/>
      <c r="TY30" s="269"/>
      <c r="TZ30" s="269"/>
      <c r="UA30" s="269"/>
      <c r="UB30" s="269"/>
      <c r="UC30" s="269"/>
      <c r="UD30" s="269"/>
      <c r="UE30" s="269"/>
      <c r="UF30" s="269"/>
      <c r="UG30" s="269"/>
      <c r="UH30" s="269"/>
      <c r="UI30" s="269"/>
      <c r="UJ30" s="269"/>
      <c r="UK30" s="269"/>
      <c r="UL30" s="269"/>
      <c r="UM30" s="269"/>
      <c r="UN30" s="269"/>
      <c r="UO30" s="269"/>
      <c r="UP30" s="269"/>
      <c r="UQ30" s="269"/>
      <c r="UR30" s="269"/>
      <c r="US30" s="269"/>
      <c r="UT30" s="269"/>
      <c r="UU30" s="269"/>
      <c r="UV30" s="269"/>
      <c r="UW30" s="269"/>
      <c r="UX30" s="269"/>
      <c r="UY30" s="269"/>
      <c r="UZ30" s="269"/>
      <c r="VA30" s="269"/>
      <c r="VB30" s="269"/>
      <c r="VC30" s="269"/>
      <c r="VD30" s="269"/>
      <c r="VE30" s="269"/>
      <c r="VF30" s="269"/>
      <c r="VG30" s="269"/>
      <c r="VH30" s="269"/>
      <c r="VI30" s="269"/>
      <c r="VJ30" s="269"/>
      <c r="VK30" s="269"/>
      <c r="VL30" s="269"/>
      <c r="VM30" s="269"/>
      <c r="VN30" s="269"/>
      <c r="VO30" s="269"/>
      <c r="VP30" s="269"/>
      <c r="VQ30" s="269"/>
      <c r="VR30" s="269"/>
      <c r="VS30" s="269"/>
      <c r="VT30" s="269"/>
      <c r="VU30" s="269"/>
      <c r="VV30" s="269"/>
      <c r="VW30" s="269"/>
      <c r="VX30" s="269"/>
      <c r="VY30" s="269"/>
      <c r="VZ30" s="269"/>
      <c r="WA30" s="269"/>
      <c r="WB30" s="269"/>
      <c r="WC30" s="269"/>
      <c r="WD30" s="269"/>
      <c r="WE30" s="269"/>
      <c r="WF30" s="269"/>
      <c r="WG30" s="269"/>
      <c r="WH30" s="269"/>
      <c r="WI30" s="269"/>
      <c r="WJ30" s="269"/>
      <c r="WK30" s="269"/>
      <c r="WL30" s="269"/>
      <c r="WM30" s="269"/>
      <c r="WN30" s="269"/>
      <c r="WO30" s="269"/>
      <c r="WP30" s="269"/>
      <c r="WQ30" s="269"/>
      <c r="WR30" s="269"/>
      <c r="WS30" s="269"/>
      <c r="WT30" s="269"/>
      <c r="WU30" s="269"/>
      <c r="WV30" s="269"/>
      <c r="WW30" s="269"/>
      <c r="WX30" s="269"/>
      <c r="WY30" s="269"/>
      <c r="WZ30" s="269"/>
      <c r="XA30" s="269"/>
      <c r="XB30" s="269"/>
      <c r="XC30" s="269"/>
      <c r="XD30" s="269"/>
      <c r="XE30" s="269"/>
      <c r="XF30" s="269"/>
      <c r="XG30" s="269"/>
      <c r="XH30" s="269"/>
      <c r="XI30" s="269"/>
      <c r="XJ30" s="269"/>
      <c r="XK30" s="269"/>
      <c r="XL30" s="269"/>
      <c r="XM30" s="269"/>
      <c r="XN30" s="269"/>
      <c r="XO30" s="269"/>
      <c r="XP30" s="269"/>
      <c r="XQ30" s="269"/>
      <c r="XR30" s="269"/>
      <c r="XS30" s="269"/>
      <c r="XT30" s="269"/>
      <c r="XU30" s="269"/>
      <c r="XV30" s="269"/>
      <c r="XW30" s="269"/>
      <c r="XX30" s="269"/>
      <c r="XY30" s="269"/>
      <c r="XZ30" s="269"/>
      <c r="YA30" s="269"/>
      <c r="YB30" s="269"/>
      <c r="YC30" s="269"/>
      <c r="YD30" s="269"/>
      <c r="YE30" s="269"/>
      <c r="YF30" s="269"/>
      <c r="YG30" s="269"/>
      <c r="YH30" s="269"/>
      <c r="YI30" s="269"/>
      <c r="YJ30" s="269"/>
      <c r="YK30" s="269"/>
      <c r="YL30" s="269"/>
      <c r="YM30" s="269"/>
      <c r="YN30" s="269"/>
      <c r="YO30" s="269"/>
      <c r="YP30" s="269"/>
      <c r="YQ30" s="269"/>
      <c r="YR30" s="269"/>
      <c r="YS30" s="269"/>
      <c r="YT30" s="269"/>
      <c r="YU30" s="269"/>
      <c r="YV30" s="269"/>
      <c r="YW30" s="269"/>
      <c r="YX30" s="269"/>
      <c r="YY30" s="269"/>
      <c r="YZ30" s="269"/>
      <c r="ZA30" s="269"/>
      <c r="ZB30" s="269"/>
      <c r="ZC30" s="269"/>
      <c r="ZD30" s="269"/>
      <c r="ZE30" s="269"/>
      <c r="ZF30" s="269"/>
      <c r="ZG30" s="269"/>
      <c r="ZH30" s="269"/>
      <c r="ZI30" s="269"/>
      <c r="ZJ30" s="269"/>
      <c r="ZK30" s="269"/>
      <c r="ZL30" s="269"/>
      <c r="ZM30" s="269"/>
      <c r="ZN30" s="269"/>
      <c r="ZO30" s="269"/>
      <c r="ZP30" s="269"/>
      <c r="ZQ30" s="269"/>
      <c r="ZR30" s="269"/>
      <c r="ZS30" s="269"/>
      <c r="ZT30" s="269"/>
      <c r="ZU30" s="269"/>
      <c r="ZV30" s="269"/>
      <c r="ZW30" s="269"/>
      <c r="ZX30" s="269"/>
      <c r="ZY30" s="269"/>
      <c r="ZZ30" s="269"/>
      <c r="AAA30" s="269"/>
      <c r="AAB30" s="269"/>
      <c r="AAC30" s="269"/>
      <c r="AAD30" s="269"/>
      <c r="AAE30" s="269"/>
      <c r="AAF30" s="269"/>
      <c r="AAG30" s="269"/>
      <c r="AAH30" s="269"/>
      <c r="AAI30" s="269"/>
      <c r="AAJ30" s="269"/>
      <c r="AAK30" s="269"/>
      <c r="AAL30" s="269"/>
      <c r="AAM30" s="269"/>
      <c r="AAN30" s="269"/>
      <c r="AAO30" s="269"/>
      <c r="AAP30" s="269"/>
      <c r="AAQ30" s="269"/>
      <c r="AAR30" s="269"/>
      <c r="AAS30" s="269"/>
      <c r="AAT30" s="269"/>
      <c r="AAU30" s="269"/>
      <c r="AAV30" s="269"/>
      <c r="AAW30" s="269"/>
      <c r="AAX30" s="269"/>
      <c r="AAY30" s="269"/>
      <c r="AAZ30" s="269"/>
      <c r="ABA30" s="269"/>
      <c r="ABB30" s="269"/>
      <c r="ABC30" s="269"/>
      <c r="ABD30" s="269"/>
      <c r="ABE30" s="269"/>
      <c r="ABF30" s="269"/>
      <c r="ABG30" s="269"/>
      <c r="ABH30" s="269"/>
      <c r="ABI30" s="269"/>
      <c r="ABJ30" s="269"/>
      <c r="ABK30" s="269"/>
      <c r="ABL30" s="269"/>
      <c r="ABM30" s="269"/>
      <c r="ABN30" s="269"/>
      <c r="ABO30" s="269"/>
      <c r="ABP30" s="269"/>
      <c r="ABQ30" s="269"/>
      <c r="ABR30" s="269"/>
      <c r="ABS30" s="269"/>
      <c r="ABT30" s="269"/>
      <c r="ABU30" s="269"/>
      <c r="ABV30" s="269"/>
      <c r="ABW30" s="269"/>
      <c r="ABX30" s="269"/>
      <c r="ABY30" s="269"/>
      <c r="ABZ30" s="269"/>
      <c r="ACA30" s="269"/>
      <c r="ACB30" s="269"/>
      <c r="ACC30" s="269"/>
      <c r="ACD30" s="269"/>
      <c r="ACE30" s="269"/>
      <c r="ACF30" s="269"/>
      <c r="ACG30" s="269"/>
      <c r="ACH30" s="269"/>
      <c r="ACI30" s="269"/>
      <c r="ACJ30" s="269"/>
      <c r="ACK30" s="269"/>
      <c r="ACL30" s="269"/>
      <c r="ACM30" s="269"/>
      <c r="ACN30" s="269"/>
      <c r="ACO30" s="269"/>
      <c r="ACP30" s="269"/>
      <c r="ACQ30" s="269"/>
      <c r="ACR30" s="269"/>
      <c r="ACS30" s="269"/>
      <c r="ACT30" s="269"/>
      <c r="ACU30" s="269"/>
      <c r="ACV30" s="269"/>
      <c r="ACW30" s="269"/>
      <c r="ACX30" s="269"/>
      <c r="ACY30" s="269"/>
      <c r="ACZ30" s="269"/>
      <c r="ADA30" s="269"/>
      <c r="ADB30" s="269"/>
      <c r="ADC30" s="269"/>
      <c r="ADD30" s="269"/>
      <c r="ADE30" s="269"/>
      <c r="ADF30" s="269"/>
      <c r="ADG30" s="269"/>
      <c r="ADH30" s="269"/>
      <c r="ADI30" s="269"/>
      <c r="ADJ30" s="269"/>
      <c r="ADK30" s="269"/>
      <c r="ADL30" s="269"/>
      <c r="ADM30" s="269"/>
      <c r="ADN30" s="269"/>
      <c r="ADO30" s="269"/>
      <c r="ADP30" s="269"/>
      <c r="ADQ30" s="269"/>
      <c r="ADR30" s="269"/>
      <c r="ADS30" s="269"/>
      <c r="ADT30" s="269"/>
      <c r="ADU30" s="269"/>
      <c r="ADV30" s="269"/>
      <c r="ADW30" s="269"/>
      <c r="ADX30" s="269"/>
      <c r="ADY30" s="269"/>
      <c r="ADZ30" s="269"/>
      <c r="AEA30" s="269"/>
      <c r="AEB30" s="269"/>
      <c r="AEC30" s="269"/>
      <c r="AED30" s="269"/>
      <c r="AEE30" s="269"/>
      <c r="AEF30" s="269"/>
      <c r="AEG30" s="269"/>
      <c r="AEH30" s="269"/>
      <c r="AEI30" s="269"/>
      <c r="AEJ30" s="269"/>
      <c r="AEK30" s="269"/>
      <c r="AEL30" s="269"/>
      <c r="AEM30" s="269"/>
      <c r="AEN30" s="269"/>
      <c r="AEO30" s="269"/>
      <c r="AEP30" s="269"/>
      <c r="AEQ30" s="269"/>
      <c r="AER30" s="269"/>
      <c r="AES30" s="269"/>
      <c r="AET30" s="269"/>
      <c r="AEU30" s="269"/>
      <c r="AEV30" s="269"/>
      <c r="AEW30" s="269"/>
      <c r="AEX30" s="269"/>
      <c r="AEY30" s="269"/>
      <c r="AEZ30" s="269"/>
      <c r="AFA30" s="269"/>
      <c r="AFB30" s="269"/>
      <c r="AFC30" s="269"/>
      <c r="AFD30" s="269"/>
      <c r="AFE30" s="269"/>
      <c r="AFF30" s="269"/>
      <c r="AFG30" s="269"/>
      <c r="AFH30" s="269"/>
      <c r="AFI30" s="269"/>
      <c r="AFJ30" s="269"/>
      <c r="AFK30" s="269"/>
      <c r="AFL30" s="269"/>
      <c r="AFM30" s="269"/>
      <c r="AFN30" s="269"/>
      <c r="AFO30" s="269"/>
      <c r="AFP30" s="269"/>
      <c r="AFQ30" s="269"/>
      <c r="AFR30" s="269"/>
      <c r="AFS30" s="269"/>
      <c r="AFT30" s="269"/>
      <c r="AFU30" s="269"/>
      <c r="AFV30" s="269"/>
      <c r="AFW30" s="269"/>
      <c r="AFX30" s="269"/>
      <c r="AFY30" s="269"/>
      <c r="AFZ30" s="269"/>
      <c r="AGA30" s="269"/>
      <c r="AGB30" s="269"/>
      <c r="AGC30" s="269"/>
      <c r="AGD30" s="269"/>
      <c r="AGE30" s="269"/>
      <c r="AGF30" s="269"/>
      <c r="AGG30" s="269"/>
      <c r="AGH30" s="269"/>
      <c r="AGI30" s="269"/>
      <c r="AGJ30" s="269"/>
      <c r="AGK30" s="269"/>
      <c r="AGL30" s="269"/>
      <c r="AGM30" s="269"/>
      <c r="AGN30" s="269"/>
      <c r="AGO30" s="269"/>
      <c r="AGP30" s="269"/>
      <c r="AGQ30" s="269"/>
      <c r="AGR30" s="269"/>
      <c r="AGS30" s="269"/>
      <c r="AGT30" s="269"/>
      <c r="AGU30" s="269"/>
      <c r="AGV30" s="269"/>
      <c r="AGW30" s="269"/>
      <c r="AGX30" s="269"/>
      <c r="AGY30" s="269"/>
      <c r="AGZ30" s="269"/>
      <c r="AHA30" s="269"/>
      <c r="AHB30" s="269"/>
      <c r="AHC30" s="269"/>
      <c r="AHD30" s="269"/>
      <c r="AHE30" s="269"/>
      <c r="AHF30" s="269"/>
      <c r="AHG30" s="269"/>
      <c r="AHH30" s="269"/>
      <c r="AHI30" s="269"/>
      <c r="AHJ30" s="269"/>
      <c r="AHK30" s="269"/>
      <c r="AHL30" s="269"/>
      <c r="AHM30" s="269"/>
      <c r="AHN30" s="269"/>
      <c r="AHO30" s="269"/>
      <c r="AHP30" s="269"/>
      <c r="AHQ30" s="269"/>
      <c r="AHR30" s="269"/>
      <c r="AHS30" s="269"/>
      <c r="AHT30" s="269"/>
      <c r="AHU30" s="269"/>
      <c r="AHV30" s="269"/>
      <c r="AHW30" s="269"/>
      <c r="AHX30" s="269"/>
      <c r="AHY30" s="269"/>
      <c r="AHZ30" s="269"/>
      <c r="AIA30" s="269"/>
      <c r="AIB30" s="269"/>
      <c r="AIC30" s="269"/>
      <c r="AID30" s="269"/>
      <c r="AIE30" s="269"/>
      <c r="AIF30" s="269"/>
      <c r="AIG30" s="269"/>
      <c r="AIH30" s="269"/>
      <c r="AII30" s="269"/>
      <c r="AIJ30" s="269"/>
      <c r="AIK30" s="269"/>
      <c r="AIL30" s="269"/>
      <c r="AIM30" s="269"/>
      <c r="AIN30" s="269"/>
      <c r="AIO30" s="269"/>
      <c r="AIP30" s="269"/>
      <c r="AIQ30" s="269"/>
      <c r="AIR30" s="269"/>
      <c r="AIS30" s="269"/>
      <c r="AIT30" s="269"/>
      <c r="AIU30" s="269"/>
      <c r="AIV30" s="269"/>
      <c r="AIW30" s="269"/>
      <c r="AIX30" s="269"/>
      <c r="AIY30" s="269"/>
      <c r="AIZ30" s="269"/>
      <c r="AJA30" s="269"/>
      <c r="AJB30" s="269"/>
      <c r="AJC30" s="269"/>
      <c r="AJD30" s="269"/>
      <c r="AJE30" s="269"/>
      <c r="AJF30" s="269"/>
      <c r="AJG30" s="269"/>
      <c r="AJH30" s="269"/>
      <c r="AJI30" s="269"/>
      <c r="AJJ30" s="269"/>
      <c r="AJK30" s="269"/>
      <c r="AJL30" s="269"/>
      <c r="AJM30" s="269"/>
      <c r="AJN30" s="269"/>
      <c r="AJO30" s="269"/>
      <c r="AJP30" s="269"/>
      <c r="AJQ30" s="269"/>
      <c r="AJR30" s="269"/>
      <c r="AJS30" s="269"/>
      <c r="AJT30" s="269"/>
      <c r="AJU30" s="269"/>
      <c r="AJV30" s="269"/>
      <c r="AJW30" s="269"/>
      <c r="AJX30" s="269"/>
      <c r="AJY30" s="269"/>
      <c r="AJZ30" s="269"/>
      <c r="AKA30" s="269"/>
      <c r="AKB30" s="269"/>
      <c r="AKC30" s="269"/>
      <c r="AKD30" s="269"/>
      <c r="AKE30" s="269"/>
      <c r="AKF30" s="269"/>
      <c r="AKG30" s="269"/>
      <c r="AKH30" s="269"/>
      <c r="AKI30" s="269"/>
      <c r="AKJ30" s="269"/>
      <c r="AKK30" s="269"/>
      <c r="AKL30" s="269"/>
      <c r="AKM30" s="269"/>
      <c r="AKN30" s="269"/>
      <c r="AKO30" s="269"/>
      <c r="AKP30" s="269"/>
      <c r="AKQ30" s="269"/>
      <c r="AKR30" s="269"/>
      <c r="AKS30" s="269"/>
      <c r="AKT30" s="269"/>
      <c r="AKU30" s="269"/>
      <c r="AKV30" s="269"/>
      <c r="AKW30" s="269"/>
      <c r="AKX30" s="269"/>
      <c r="AKY30" s="269"/>
      <c r="AKZ30" s="269"/>
      <c r="ALA30" s="269"/>
      <c r="ALB30" s="269"/>
      <c r="ALC30" s="269"/>
      <c r="ALD30" s="269"/>
      <c r="ALE30" s="269"/>
      <c r="ALF30" s="269"/>
      <c r="ALG30" s="269"/>
      <c r="ALH30" s="269"/>
      <c r="ALI30" s="269"/>
      <c r="ALJ30" s="269"/>
      <c r="ALK30" s="269"/>
      <c r="ALL30" s="269"/>
      <c r="ALM30" s="269"/>
      <c r="ALN30" s="269"/>
      <c r="ALO30" s="269"/>
      <c r="ALP30" s="269"/>
      <c r="ALQ30" s="269"/>
      <c r="ALR30" s="269"/>
      <c r="ALS30" s="269"/>
      <c r="ALT30" s="269"/>
      <c r="ALU30" s="269"/>
      <c r="ALV30" s="269"/>
      <c r="ALW30" s="269"/>
      <c r="ALX30" s="269"/>
      <c r="ALY30" s="269"/>
      <c r="ALZ30" s="269"/>
      <c r="AMA30" s="269"/>
      <c r="AMB30" s="269"/>
      <c r="AMC30" s="269"/>
      <c r="AMD30" s="269"/>
      <c r="AME30" s="269"/>
      <c r="AMF30" s="269"/>
      <c r="AMG30" s="269"/>
      <c r="AMH30" s="269"/>
      <c r="AMI30" s="269"/>
      <c r="AMJ30" s="269"/>
      <c r="AMK30" s="269"/>
      <c r="AML30" s="269"/>
      <c r="AMM30" s="269"/>
      <c r="AMN30" s="269"/>
      <c r="AMO30" s="269"/>
      <c r="AMP30" s="269"/>
      <c r="AMQ30" s="269"/>
      <c r="AMR30" s="269"/>
      <c r="AMS30" s="269"/>
      <c r="AMT30" s="269"/>
      <c r="AMU30" s="269"/>
      <c r="AMV30" s="269"/>
      <c r="AMW30" s="269"/>
      <c r="AMX30" s="269"/>
      <c r="AMY30" s="269"/>
      <c r="AMZ30" s="269"/>
      <c r="ANA30" s="269"/>
      <c r="ANB30" s="269"/>
      <c r="ANC30" s="269"/>
      <c r="AND30" s="269"/>
      <c r="ANE30" s="269"/>
      <c r="ANF30" s="269"/>
      <c r="ANG30" s="269"/>
      <c r="ANH30" s="269"/>
      <c r="ANI30" s="269"/>
      <c r="ANJ30" s="269"/>
      <c r="ANK30" s="269"/>
      <c r="ANL30" s="269"/>
      <c r="ANM30" s="269"/>
      <c r="ANN30" s="269"/>
      <c r="ANO30" s="269"/>
      <c r="ANP30" s="269"/>
      <c r="ANQ30" s="269"/>
      <c r="ANR30" s="269"/>
      <c r="ANS30" s="269"/>
      <c r="ANT30" s="269"/>
      <c r="ANU30" s="269"/>
      <c r="ANV30" s="269"/>
      <c r="ANW30" s="269"/>
      <c r="ANX30" s="269"/>
      <c r="ANY30" s="269"/>
      <c r="ANZ30" s="269"/>
      <c r="AOA30" s="269"/>
      <c r="AOB30" s="269"/>
      <c r="AOC30" s="269"/>
      <c r="AOD30" s="269"/>
      <c r="AOE30" s="269"/>
      <c r="AOF30" s="269"/>
      <c r="AOG30" s="269"/>
      <c r="AOH30" s="269"/>
      <c r="AOI30" s="269"/>
      <c r="AOJ30" s="269"/>
      <c r="AOK30" s="269"/>
      <c r="AOL30" s="269"/>
      <c r="AOM30" s="269"/>
      <c r="AON30" s="269"/>
      <c r="AOO30" s="269"/>
      <c r="AOP30" s="269"/>
      <c r="AOQ30" s="269"/>
      <c r="AOR30" s="269"/>
      <c r="AOS30" s="269"/>
      <c r="AOT30" s="269"/>
      <c r="AOU30" s="269"/>
      <c r="AOV30" s="269"/>
      <c r="AOW30" s="269"/>
      <c r="AOX30" s="269"/>
      <c r="AOY30" s="269"/>
      <c r="AOZ30" s="269"/>
      <c r="APA30" s="269"/>
      <c r="APB30" s="269"/>
      <c r="APC30" s="269"/>
      <c r="APD30" s="269"/>
      <c r="APE30" s="269"/>
      <c r="APF30" s="269"/>
      <c r="APG30" s="269"/>
      <c r="APH30" s="269"/>
      <c r="API30" s="269"/>
      <c r="APJ30" s="269"/>
      <c r="APK30" s="269"/>
      <c r="APL30" s="269"/>
      <c r="APM30" s="269"/>
      <c r="APN30" s="269"/>
      <c r="APO30" s="269"/>
      <c r="APP30" s="269"/>
      <c r="APQ30" s="269"/>
      <c r="APR30" s="269"/>
      <c r="APS30" s="269"/>
      <c r="APT30" s="269"/>
      <c r="APU30" s="269"/>
      <c r="APV30" s="269"/>
      <c r="APW30" s="269"/>
      <c r="APX30" s="269"/>
      <c r="APY30" s="269"/>
      <c r="APZ30" s="269"/>
      <c r="AQA30" s="269"/>
      <c r="AQB30" s="269"/>
      <c r="AQC30" s="269"/>
      <c r="AQD30" s="269"/>
      <c r="AQE30" s="269"/>
      <c r="AQF30" s="269"/>
      <c r="AQG30" s="269"/>
      <c r="AQH30" s="269"/>
      <c r="AQI30" s="269"/>
      <c r="AQJ30" s="269"/>
      <c r="AQK30" s="269"/>
      <c r="AQL30" s="269"/>
      <c r="AQM30" s="269"/>
      <c r="AQN30" s="269"/>
      <c r="AQO30" s="269"/>
      <c r="AQP30" s="269"/>
      <c r="AQQ30" s="269"/>
      <c r="AQR30" s="269"/>
      <c r="AQS30" s="269"/>
      <c r="AQT30" s="269"/>
      <c r="AQU30" s="269"/>
      <c r="AQV30" s="269"/>
      <c r="AQW30" s="269"/>
      <c r="AQX30" s="269"/>
      <c r="AQY30" s="269"/>
      <c r="AQZ30" s="269"/>
      <c r="ARA30" s="269"/>
      <c r="ARB30" s="269"/>
      <c r="ARC30" s="269"/>
      <c r="ARD30" s="269"/>
      <c r="ARE30" s="269"/>
      <c r="ARF30" s="269"/>
      <c r="ARG30" s="269"/>
      <c r="ARH30" s="269"/>
      <c r="ARI30" s="269"/>
      <c r="ARJ30" s="269"/>
      <c r="ARK30" s="269"/>
      <c r="ARL30" s="269"/>
      <c r="ARM30" s="269"/>
      <c r="ARN30" s="269"/>
      <c r="ARO30" s="269"/>
      <c r="ARP30" s="269"/>
      <c r="ARQ30" s="269"/>
      <c r="ARR30" s="269"/>
      <c r="ARS30" s="269"/>
      <c r="ART30" s="269"/>
      <c r="ARU30" s="269"/>
      <c r="ARV30" s="269"/>
      <c r="ARW30" s="269"/>
      <c r="ARX30" s="269"/>
      <c r="ARY30" s="269"/>
      <c r="ARZ30" s="269"/>
      <c r="ASA30" s="269"/>
      <c r="ASB30" s="269"/>
      <c r="ASC30" s="269"/>
      <c r="ASD30" s="269"/>
      <c r="ASE30" s="269"/>
      <c r="ASF30" s="269"/>
      <c r="ASG30" s="269"/>
      <c r="ASH30" s="269"/>
      <c r="ASI30" s="269"/>
      <c r="ASJ30" s="269"/>
      <c r="ASK30" s="269"/>
      <c r="ASL30" s="269"/>
      <c r="ASM30" s="269"/>
      <c r="ASN30" s="269"/>
      <c r="ASO30" s="269"/>
      <c r="ASP30" s="269"/>
      <c r="ASQ30" s="269"/>
      <c r="ASR30" s="269"/>
      <c r="ASS30" s="269"/>
      <c r="AST30" s="269"/>
      <c r="ASU30" s="269"/>
      <c r="ASV30" s="269"/>
      <c r="ASW30" s="269"/>
      <c r="ASX30" s="269"/>
      <c r="ASY30" s="269"/>
      <c r="ASZ30" s="269"/>
      <c r="ATA30" s="269"/>
      <c r="ATB30" s="269"/>
      <c r="ATC30" s="269"/>
      <c r="ATD30" s="269"/>
      <c r="ATE30" s="269"/>
      <c r="ATF30" s="269"/>
      <c r="ATG30" s="269"/>
      <c r="ATH30" s="269"/>
      <c r="ATI30" s="269"/>
      <c r="ATJ30" s="269"/>
      <c r="ATK30" s="269"/>
      <c r="ATL30" s="269"/>
      <c r="ATM30" s="269"/>
      <c r="ATN30" s="269"/>
      <c r="ATO30" s="269"/>
      <c r="ATP30" s="269"/>
      <c r="ATQ30" s="269"/>
      <c r="ATR30" s="269"/>
      <c r="ATS30" s="269"/>
      <c r="ATT30" s="269"/>
      <c r="ATU30" s="269"/>
      <c r="ATV30" s="269"/>
      <c r="ATW30" s="269"/>
      <c r="ATX30" s="269"/>
      <c r="ATY30" s="269"/>
      <c r="ATZ30" s="269"/>
      <c r="AUA30" s="269"/>
      <c r="AUB30" s="269"/>
      <c r="AUC30" s="269"/>
      <c r="AUD30" s="269"/>
      <c r="AUE30" s="269"/>
      <c r="AUF30" s="269"/>
      <c r="AUG30" s="269"/>
      <c r="AUH30" s="269"/>
      <c r="AUI30" s="269"/>
      <c r="AUJ30" s="269"/>
      <c r="AUK30" s="269"/>
      <c r="AUL30" s="269"/>
      <c r="AUM30" s="269"/>
      <c r="AUN30" s="269"/>
      <c r="AUO30" s="269"/>
      <c r="AUP30" s="269"/>
      <c r="AUQ30" s="269"/>
      <c r="AUR30" s="269"/>
      <c r="AUS30" s="269"/>
      <c r="AUT30" s="269"/>
      <c r="AUU30" s="269"/>
      <c r="AUV30" s="269"/>
      <c r="AUW30" s="269"/>
      <c r="AUX30" s="269"/>
      <c r="AUY30" s="269"/>
      <c r="AUZ30" s="269"/>
      <c r="AVA30" s="269"/>
      <c r="AVB30" s="269"/>
      <c r="AVC30" s="269"/>
      <c r="AVD30" s="269"/>
      <c r="AVE30" s="269"/>
      <c r="AVF30" s="269"/>
      <c r="AVG30" s="269"/>
      <c r="AVH30" s="269"/>
      <c r="AVI30" s="269"/>
      <c r="AVJ30" s="269"/>
      <c r="AVK30" s="269"/>
      <c r="AVL30" s="269"/>
      <c r="AVM30" s="269"/>
      <c r="AVN30" s="269"/>
      <c r="AVO30" s="269"/>
      <c r="AVP30" s="269"/>
      <c r="AVQ30" s="269"/>
      <c r="AVR30" s="269"/>
      <c r="AVS30" s="269"/>
      <c r="AVT30" s="269"/>
      <c r="AVU30" s="269"/>
      <c r="AVV30" s="269"/>
      <c r="AVW30" s="269"/>
      <c r="AVX30" s="269"/>
      <c r="AVY30" s="269"/>
      <c r="AVZ30" s="269"/>
      <c r="AWA30" s="269"/>
      <c r="AWB30" s="269"/>
      <c r="AWC30" s="269"/>
      <c r="AWD30" s="269"/>
      <c r="AWE30" s="269"/>
      <c r="AWF30" s="269"/>
      <c r="AWG30" s="269"/>
      <c r="AWH30" s="269"/>
      <c r="AWI30" s="269"/>
      <c r="AWJ30" s="269"/>
      <c r="AWK30" s="269"/>
      <c r="AWL30" s="269"/>
      <c r="AWM30" s="269"/>
      <c r="AWN30" s="269"/>
      <c r="AWO30" s="269"/>
      <c r="AWP30" s="269"/>
      <c r="AWQ30" s="269"/>
      <c r="AWR30" s="269"/>
      <c r="AWS30" s="269"/>
      <c r="AWT30" s="269"/>
      <c r="AWU30" s="269"/>
      <c r="AWV30" s="269"/>
      <c r="AWW30" s="269"/>
      <c r="AWX30" s="269"/>
      <c r="AWY30" s="269"/>
      <c r="AWZ30" s="269"/>
      <c r="AXA30" s="269"/>
      <c r="AXB30" s="269"/>
      <c r="AXC30" s="269"/>
      <c r="AXD30" s="269"/>
      <c r="AXE30" s="269"/>
      <c r="AXF30" s="269"/>
      <c r="AXG30" s="269"/>
      <c r="AXH30" s="269"/>
      <c r="AXI30" s="269"/>
      <c r="AXJ30" s="269"/>
      <c r="AXK30" s="269"/>
      <c r="AXL30" s="269"/>
      <c r="AXM30" s="269"/>
      <c r="AXN30" s="269"/>
      <c r="AXO30" s="269"/>
      <c r="AXP30" s="269"/>
      <c r="AXQ30" s="269"/>
      <c r="AXR30" s="269"/>
      <c r="AXS30" s="269"/>
      <c r="AXT30" s="269"/>
      <c r="AXU30" s="269"/>
      <c r="AXV30" s="269"/>
      <c r="AXW30" s="269"/>
      <c r="AXX30" s="269"/>
      <c r="AXY30" s="269"/>
      <c r="AXZ30" s="269"/>
      <c r="AYA30" s="269"/>
      <c r="AYB30" s="269"/>
      <c r="AYC30" s="269"/>
      <c r="AYD30" s="269"/>
      <c r="AYE30" s="269"/>
      <c r="AYF30" s="269"/>
      <c r="AYG30" s="269"/>
      <c r="AYH30" s="269"/>
      <c r="AYI30" s="269"/>
      <c r="AYJ30" s="269"/>
      <c r="AYK30" s="269"/>
      <c r="AYL30" s="269"/>
      <c r="AYM30" s="269"/>
      <c r="AYN30" s="269"/>
      <c r="AYO30" s="269"/>
      <c r="AYP30" s="269"/>
      <c r="AYQ30" s="269"/>
      <c r="AYR30" s="269"/>
      <c r="AYS30" s="269"/>
      <c r="AYT30" s="269"/>
      <c r="AYU30" s="269"/>
      <c r="AYV30" s="269"/>
      <c r="AYW30" s="269"/>
      <c r="AYX30" s="269"/>
      <c r="AYY30" s="269"/>
      <c r="AYZ30" s="269"/>
      <c r="AZA30" s="269"/>
      <c r="AZB30" s="269"/>
      <c r="AZC30" s="269"/>
      <c r="AZD30" s="269"/>
      <c r="AZE30" s="269"/>
      <c r="AZF30" s="269"/>
      <c r="AZG30" s="269"/>
      <c r="AZH30" s="269"/>
      <c r="AZI30" s="269"/>
      <c r="AZJ30" s="269"/>
      <c r="AZK30" s="269"/>
      <c r="AZL30" s="269"/>
      <c r="AZM30" s="269"/>
      <c r="AZN30" s="269"/>
      <c r="AZO30" s="269"/>
      <c r="AZP30" s="269"/>
      <c r="AZQ30" s="269"/>
      <c r="AZR30" s="269"/>
      <c r="AZS30" s="269"/>
      <c r="AZT30" s="269"/>
      <c r="AZU30" s="269"/>
      <c r="AZV30" s="269"/>
      <c r="AZW30" s="269"/>
      <c r="AZX30" s="269"/>
      <c r="AZY30" s="269"/>
      <c r="AZZ30" s="269"/>
      <c r="BAA30" s="269"/>
      <c r="BAB30" s="269"/>
      <c r="BAC30" s="269"/>
      <c r="BAD30" s="269"/>
      <c r="BAE30" s="269"/>
      <c r="BAF30" s="269"/>
      <c r="BAG30" s="269"/>
      <c r="BAH30" s="269"/>
      <c r="BAI30" s="269"/>
      <c r="BAJ30" s="269"/>
      <c r="BAK30" s="269"/>
      <c r="BAL30" s="269"/>
      <c r="BAM30" s="269"/>
      <c r="BAN30" s="269"/>
      <c r="BAO30" s="269"/>
      <c r="BAP30" s="269"/>
      <c r="BAQ30" s="269"/>
      <c r="BAR30" s="269"/>
      <c r="BAS30" s="269"/>
      <c r="BAT30" s="269"/>
      <c r="BAU30" s="269"/>
      <c r="BAV30" s="269"/>
      <c r="BAW30" s="269"/>
      <c r="BAX30" s="269"/>
      <c r="BAY30" s="269"/>
      <c r="BAZ30" s="269"/>
      <c r="BBA30" s="269"/>
      <c r="BBB30" s="269"/>
      <c r="BBC30" s="269"/>
      <c r="BBD30" s="269"/>
      <c r="BBE30" s="269"/>
      <c r="BBF30" s="269"/>
      <c r="BBG30" s="269"/>
      <c r="BBH30" s="269"/>
      <c r="BBI30" s="269"/>
      <c r="BBJ30" s="269"/>
      <c r="BBK30" s="269"/>
      <c r="BBL30" s="269"/>
      <c r="BBM30" s="269"/>
      <c r="BBN30" s="269"/>
      <c r="BBO30" s="269"/>
      <c r="BBP30" s="269"/>
      <c r="BBQ30" s="269"/>
      <c r="BBR30" s="269"/>
      <c r="BBS30" s="269"/>
      <c r="BBT30" s="269"/>
      <c r="BBU30" s="269"/>
      <c r="BBV30" s="269"/>
      <c r="BBW30" s="269"/>
      <c r="BBX30" s="269"/>
      <c r="BBY30" s="269"/>
      <c r="BBZ30" s="269"/>
      <c r="BCA30" s="269"/>
      <c r="BCB30" s="269"/>
      <c r="BCC30" s="269"/>
      <c r="BCD30" s="269"/>
      <c r="BCE30" s="269"/>
      <c r="BCF30" s="269"/>
      <c r="BCG30" s="269"/>
      <c r="BCH30" s="269"/>
      <c r="BCI30" s="269"/>
      <c r="BCJ30" s="269"/>
      <c r="BCK30" s="269"/>
      <c r="BCL30" s="269"/>
      <c r="BCM30" s="269"/>
      <c r="BCN30" s="269"/>
      <c r="BCO30" s="269"/>
      <c r="BCP30" s="269"/>
      <c r="BCQ30" s="269"/>
      <c r="BCR30" s="269"/>
      <c r="BCS30" s="269"/>
      <c r="BCT30" s="269"/>
      <c r="BCU30" s="269"/>
      <c r="BCV30" s="269"/>
      <c r="BCW30" s="269"/>
      <c r="BCX30" s="269"/>
      <c r="BCY30" s="269"/>
      <c r="BCZ30" s="269"/>
      <c r="BDA30" s="269"/>
      <c r="BDB30" s="269"/>
      <c r="BDC30" s="269"/>
      <c r="BDD30" s="269"/>
      <c r="BDE30" s="269"/>
      <c r="BDF30" s="269"/>
      <c r="BDG30" s="269"/>
      <c r="BDH30" s="269"/>
      <c r="BDI30" s="269"/>
      <c r="BDJ30" s="269"/>
      <c r="BDK30" s="269"/>
      <c r="BDL30" s="269"/>
      <c r="BDM30" s="269"/>
      <c r="BDN30" s="269"/>
      <c r="BDO30" s="269"/>
      <c r="BDP30" s="269"/>
      <c r="BDQ30" s="269"/>
      <c r="BDR30" s="269"/>
      <c r="BDS30" s="269"/>
      <c r="BDT30" s="269"/>
      <c r="BDU30" s="269"/>
      <c r="BDV30" s="269"/>
      <c r="BDW30" s="269"/>
      <c r="BDX30" s="269"/>
      <c r="BDY30" s="269"/>
      <c r="BDZ30" s="269"/>
      <c r="BEA30" s="269"/>
      <c r="BEB30" s="269"/>
      <c r="BEC30" s="269"/>
      <c r="BED30" s="269"/>
      <c r="BEE30" s="269"/>
      <c r="BEF30" s="269"/>
      <c r="BEG30" s="269"/>
      <c r="BEH30" s="269"/>
      <c r="BEI30" s="269"/>
      <c r="BEJ30" s="269"/>
      <c r="BEK30" s="269"/>
      <c r="BEL30" s="269"/>
      <c r="BEM30" s="269"/>
      <c r="BEN30" s="269"/>
      <c r="BEO30" s="269"/>
      <c r="BEP30" s="269"/>
      <c r="BEQ30" s="269"/>
      <c r="BER30" s="269"/>
      <c r="BES30" s="269"/>
      <c r="BET30" s="269"/>
      <c r="BEU30" s="269"/>
      <c r="BEV30" s="269"/>
      <c r="BEW30" s="269"/>
      <c r="BEX30" s="269"/>
      <c r="BEY30" s="269"/>
      <c r="BEZ30" s="269"/>
      <c r="BFA30" s="269"/>
      <c r="BFB30" s="269"/>
      <c r="BFC30" s="269"/>
      <c r="BFD30" s="269"/>
      <c r="BFE30" s="269"/>
      <c r="BFF30" s="269"/>
      <c r="BFG30" s="269"/>
      <c r="BFH30" s="269"/>
      <c r="BFI30" s="269"/>
      <c r="BFJ30" s="269"/>
      <c r="BFK30" s="269"/>
      <c r="BFL30" s="269"/>
      <c r="BFM30" s="269"/>
      <c r="BFN30" s="269"/>
      <c r="BFO30" s="269"/>
      <c r="BFP30" s="269"/>
      <c r="BFQ30" s="269"/>
      <c r="BFR30" s="269"/>
      <c r="BFS30" s="269"/>
      <c r="BFT30" s="269"/>
      <c r="BFU30" s="269"/>
      <c r="BFV30" s="269"/>
      <c r="BFW30" s="269"/>
      <c r="BFX30" s="269"/>
      <c r="BFY30" s="269"/>
      <c r="BFZ30" s="269"/>
      <c r="BGA30" s="269"/>
      <c r="BGB30" s="269"/>
      <c r="BGC30" s="269"/>
      <c r="BGD30" s="269"/>
      <c r="BGE30" s="269"/>
      <c r="BGF30" s="269"/>
      <c r="BGG30" s="269"/>
      <c r="BGH30" s="269"/>
      <c r="BGI30" s="269"/>
      <c r="BGJ30" s="269"/>
      <c r="BGK30" s="269"/>
      <c r="BGL30" s="269"/>
      <c r="BGM30" s="269"/>
      <c r="BGN30" s="269"/>
      <c r="BGO30" s="269"/>
      <c r="BGP30" s="269"/>
      <c r="BGQ30" s="269"/>
      <c r="BGR30" s="269"/>
      <c r="BGS30" s="269"/>
      <c r="BGT30" s="269"/>
      <c r="BGU30" s="269"/>
      <c r="BGV30" s="269"/>
      <c r="BGW30" s="269"/>
      <c r="BGX30" s="269"/>
      <c r="BGY30" s="269"/>
      <c r="BGZ30" s="269"/>
      <c r="BHA30" s="269"/>
      <c r="BHB30" s="269"/>
      <c r="BHC30" s="269"/>
      <c r="BHD30" s="269"/>
      <c r="BHE30" s="269"/>
      <c r="BHF30" s="269"/>
      <c r="BHG30" s="269"/>
      <c r="BHH30" s="269"/>
      <c r="BHI30" s="269"/>
      <c r="BHJ30" s="269"/>
      <c r="BHK30" s="269"/>
      <c r="BHL30" s="269"/>
      <c r="BHM30" s="269"/>
      <c r="BHN30" s="269"/>
      <c r="BHO30" s="269"/>
      <c r="BHP30" s="269"/>
      <c r="BHQ30" s="269"/>
      <c r="BHR30" s="269"/>
      <c r="BHS30" s="269"/>
      <c r="BHT30" s="269"/>
      <c r="BHU30" s="269"/>
      <c r="BHV30" s="269"/>
      <c r="BHW30" s="269"/>
      <c r="BHX30" s="269"/>
      <c r="BHY30" s="269"/>
      <c r="BHZ30" s="269"/>
      <c r="BIA30" s="269"/>
      <c r="BIB30" s="269"/>
      <c r="BIC30" s="269"/>
      <c r="BID30" s="269"/>
      <c r="BIE30" s="269"/>
      <c r="BIF30" s="269"/>
      <c r="BIG30" s="269"/>
      <c r="BIH30" s="269"/>
      <c r="BII30" s="269"/>
      <c r="BIJ30" s="269"/>
      <c r="BIK30" s="269"/>
      <c r="BIL30" s="269"/>
      <c r="BIM30" s="269"/>
      <c r="BIN30" s="269"/>
      <c r="BIO30" s="269"/>
      <c r="BIP30" s="269"/>
      <c r="BIQ30" s="269"/>
      <c r="BIR30" s="269"/>
      <c r="BIS30" s="269"/>
      <c r="BIT30" s="269"/>
      <c r="BIU30" s="269"/>
      <c r="BIV30" s="269"/>
      <c r="BIW30" s="269"/>
      <c r="BIX30" s="269"/>
      <c r="BIY30" s="269"/>
      <c r="BIZ30" s="269"/>
      <c r="BJA30" s="269"/>
      <c r="BJB30" s="269"/>
      <c r="BJC30" s="269"/>
      <c r="BJD30" s="269"/>
      <c r="BJE30" s="269"/>
      <c r="BJF30" s="269"/>
      <c r="BJG30" s="269"/>
      <c r="BJH30" s="269"/>
      <c r="BJI30" s="269"/>
      <c r="BJJ30" s="269"/>
      <c r="BJK30" s="269"/>
      <c r="BJL30" s="269"/>
      <c r="BJM30" s="269"/>
      <c r="BJN30" s="269"/>
      <c r="BJO30" s="269"/>
      <c r="BJP30" s="269"/>
      <c r="BJQ30" s="269"/>
      <c r="BJR30" s="269"/>
      <c r="BJS30" s="269"/>
      <c r="BJT30" s="269"/>
      <c r="BJU30" s="269"/>
      <c r="BJV30" s="269"/>
      <c r="BJW30" s="269"/>
      <c r="BJX30" s="269"/>
      <c r="BJY30" s="269"/>
      <c r="BJZ30" s="269"/>
      <c r="BKA30" s="269"/>
      <c r="BKB30" s="269"/>
      <c r="BKC30" s="269"/>
      <c r="BKD30" s="269"/>
      <c r="BKE30" s="269"/>
      <c r="BKF30" s="269"/>
      <c r="BKG30" s="269"/>
      <c r="BKH30" s="269"/>
      <c r="BKI30" s="269"/>
      <c r="BKJ30" s="269"/>
      <c r="BKK30" s="269"/>
      <c r="BKL30" s="269"/>
      <c r="BKM30" s="269"/>
      <c r="BKN30" s="269"/>
      <c r="BKO30" s="269"/>
      <c r="BKP30" s="269"/>
      <c r="BKQ30" s="269"/>
      <c r="BKR30" s="269"/>
      <c r="BKS30" s="269"/>
      <c r="BKT30" s="269"/>
      <c r="BKU30" s="269"/>
      <c r="BKV30" s="269"/>
      <c r="BKW30" s="269"/>
      <c r="BKX30" s="269"/>
      <c r="BKY30" s="269"/>
      <c r="BKZ30" s="269"/>
      <c r="BLA30" s="269"/>
      <c r="BLB30" s="269"/>
      <c r="BLC30" s="269"/>
      <c r="BLD30" s="269"/>
      <c r="BLE30" s="269"/>
      <c r="BLF30" s="269"/>
      <c r="BLG30" s="269"/>
      <c r="BLH30" s="269"/>
      <c r="BLI30" s="269"/>
      <c r="BLJ30" s="269"/>
      <c r="BLK30" s="269"/>
      <c r="BLL30" s="269"/>
      <c r="BLM30" s="269"/>
      <c r="BLN30" s="269"/>
      <c r="BLO30" s="269"/>
      <c r="BLP30" s="269"/>
      <c r="BLQ30" s="269"/>
      <c r="BLR30" s="269"/>
      <c r="BLS30" s="269"/>
      <c r="BLT30" s="269"/>
      <c r="BLU30" s="269"/>
      <c r="BLV30" s="269"/>
      <c r="BLW30" s="269"/>
      <c r="BLX30" s="269"/>
      <c r="BLY30" s="269"/>
      <c r="BLZ30" s="269"/>
      <c r="BMA30" s="269"/>
      <c r="BMB30" s="269"/>
      <c r="BMC30" s="269"/>
      <c r="BMD30" s="269"/>
      <c r="BME30" s="269"/>
      <c r="BMF30" s="269"/>
      <c r="BMG30" s="269"/>
      <c r="BMH30" s="269"/>
      <c r="BMI30" s="269"/>
      <c r="BMJ30" s="269"/>
      <c r="BMK30" s="269"/>
      <c r="BML30" s="269"/>
      <c r="BMM30" s="269"/>
      <c r="BMN30" s="269"/>
      <c r="BMO30" s="269"/>
      <c r="BMP30" s="269"/>
      <c r="BMQ30" s="269"/>
      <c r="BMR30" s="269"/>
      <c r="BMS30" s="269"/>
      <c r="BMT30" s="269"/>
      <c r="BMU30" s="269"/>
      <c r="BMV30" s="269"/>
      <c r="BMW30" s="269"/>
      <c r="BMX30" s="269"/>
      <c r="BMY30" s="269"/>
      <c r="BMZ30" s="269"/>
      <c r="BNA30" s="269"/>
      <c r="BNB30" s="269"/>
      <c r="BNC30" s="269"/>
      <c r="BND30" s="269"/>
      <c r="BNE30" s="269"/>
      <c r="BNF30" s="269"/>
      <c r="BNG30" s="269"/>
      <c r="BNH30" s="269"/>
      <c r="BNI30" s="269"/>
      <c r="BNJ30" s="269"/>
      <c r="BNK30" s="269"/>
      <c r="BNL30" s="269"/>
      <c r="BNM30" s="269"/>
      <c r="BNN30" s="269"/>
      <c r="BNO30" s="269"/>
      <c r="BNP30" s="269"/>
      <c r="BNQ30" s="269"/>
      <c r="BNR30" s="269"/>
      <c r="BNS30" s="269"/>
      <c r="BNT30" s="269"/>
      <c r="BNU30" s="269"/>
      <c r="BNV30" s="269"/>
      <c r="BNW30" s="269"/>
      <c r="BNX30" s="269"/>
      <c r="BNY30" s="269"/>
      <c r="BNZ30" s="269"/>
      <c r="BOA30" s="269"/>
      <c r="BOB30" s="269"/>
      <c r="BOC30" s="269"/>
      <c r="BOD30" s="269"/>
      <c r="BOE30" s="269"/>
      <c r="BOF30" s="269"/>
      <c r="BOG30" s="269"/>
      <c r="BOH30" s="269"/>
      <c r="BOI30" s="269"/>
      <c r="BOJ30" s="269"/>
      <c r="BOK30" s="269"/>
      <c r="BOL30" s="269"/>
      <c r="BOM30" s="269"/>
      <c r="BON30" s="269"/>
      <c r="BOO30" s="269"/>
      <c r="BOP30" s="269"/>
      <c r="BOQ30" s="269"/>
      <c r="BOR30" s="269"/>
      <c r="BOS30" s="269"/>
      <c r="BOT30" s="269"/>
      <c r="BOU30" s="269"/>
      <c r="BOV30" s="269"/>
      <c r="BOW30" s="269"/>
      <c r="BOX30" s="269"/>
      <c r="BOY30" s="269"/>
      <c r="BOZ30" s="269"/>
      <c r="BPA30" s="269"/>
      <c r="BPB30" s="269"/>
      <c r="BPC30" s="269"/>
      <c r="BPD30" s="269"/>
      <c r="BPE30" s="269"/>
      <c r="BPF30" s="269"/>
      <c r="BPG30" s="269"/>
      <c r="BPH30" s="269"/>
      <c r="BPI30" s="269"/>
      <c r="BPJ30" s="269"/>
      <c r="BPK30" s="269"/>
      <c r="BPL30" s="269"/>
      <c r="BPM30" s="269"/>
      <c r="BPN30" s="269"/>
      <c r="BPO30" s="269"/>
      <c r="BPP30" s="269"/>
      <c r="BPQ30" s="269"/>
      <c r="BPR30" s="269"/>
      <c r="BPS30" s="269"/>
      <c r="BPT30" s="269"/>
      <c r="BPU30" s="269"/>
      <c r="BPV30" s="269"/>
      <c r="BPW30" s="269"/>
      <c r="BPX30" s="269"/>
      <c r="BPY30" s="269"/>
      <c r="BPZ30" s="269"/>
      <c r="BQA30" s="269"/>
      <c r="BQB30" s="269"/>
      <c r="BQC30" s="269"/>
      <c r="BQD30" s="269"/>
      <c r="BQE30" s="269"/>
      <c r="BQF30" s="269"/>
      <c r="BQG30" s="269"/>
      <c r="BQH30" s="269"/>
      <c r="BQI30" s="269"/>
      <c r="BQJ30" s="269"/>
      <c r="BQK30" s="269"/>
      <c r="BQL30" s="269"/>
      <c r="BQM30" s="269"/>
      <c r="BQN30" s="269"/>
      <c r="BQO30" s="269"/>
      <c r="BQP30" s="269"/>
      <c r="BQQ30" s="269"/>
      <c r="BQR30" s="269"/>
      <c r="BQS30" s="269"/>
      <c r="BQT30" s="269"/>
      <c r="BQU30" s="269"/>
      <c r="BQV30" s="269"/>
      <c r="BQW30" s="269"/>
      <c r="BQX30" s="269"/>
      <c r="BQY30" s="269"/>
      <c r="BQZ30" s="269"/>
      <c r="BRA30" s="269"/>
      <c r="BRB30" s="269"/>
      <c r="BRC30" s="269"/>
      <c r="BRD30" s="269"/>
      <c r="BRE30" s="269"/>
      <c r="BRF30" s="269"/>
      <c r="BRG30" s="269"/>
      <c r="BRH30" s="269"/>
      <c r="BRI30" s="269"/>
      <c r="BRJ30" s="269"/>
      <c r="BRK30" s="269"/>
      <c r="BRL30" s="269"/>
      <c r="BRM30" s="269"/>
      <c r="BRN30" s="269"/>
      <c r="BRO30" s="269"/>
      <c r="BRP30" s="269"/>
      <c r="BRQ30" s="269"/>
      <c r="BRR30" s="269"/>
      <c r="BRS30" s="269"/>
      <c r="BRT30" s="269"/>
      <c r="BRU30" s="269"/>
      <c r="BRV30" s="269"/>
      <c r="BRW30" s="269"/>
      <c r="BRX30" s="269"/>
      <c r="BRY30" s="269"/>
      <c r="BRZ30" s="269"/>
      <c r="BSA30" s="269"/>
      <c r="BSB30" s="269"/>
      <c r="BSC30" s="269"/>
      <c r="BSD30" s="269"/>
      <c r="BSE30" s="269"/>
      <c r="BSF30" s="269"/>
      <c r="BSG30" s="269"/>
      <c r="BSH30" s="269"/>
      <c r="BSI30" s="269"/>
      <c r="BSJ30" s="269"/>
      <c r="BSK30" s="269"/>
      <c r="BSL30" s="269"/>
      <c r="BSM30" s="269"/>
      <c r="BSN30" s="269"/>
      <c r="BSO30" s="269"/>
      <c r="BSP30" s="269"/>
      <c r="BSQ30" s="269"/>
      <c r="BSR30" s="269"/>
      <c r="BSS30" s="269"/>
      <c r="BST30" s="269"/>
      <c r="BSU30" s="269"/>
      <c r="BSV30" s="269"/>
      <c r="BSW30" s="269"/>
      <c r="BSX30" s="269"/>
      <c r="BSY30" s="269"/>
      <c r="BSZ30" s="269"/>
      <c r="BTA30" s="269"/>
      <c r="BTB30" s="269"/>
      <c r="BTC30" s="269"/>
      <c r="BTD30" s="269"/>
      <c r="BTE30" s="269"/>
      <c r="BTF30" s="269"/>
      <c r="BTG30" s="269"/>
      <c r="BTH30" s="269"/>
      <c r="BTI30" s="269"/>
      <c r="BTJ30" s="269"/>
      <c r="BTK30" s="269"/>
      <c r="BTL30" s="269"/>
      <c r="BTM30" s="269"/>
      <c r="BTN30" s="269"/>
      <c r="BTO30" s="269"/>
      <c r="BTP30" s="269"/>
      <c r="BTQ30" s="269"/>
      <c r="BTR30" s="269"/>
      <c r="BTS30" s="269"/>
      <c r="BTT30" s="269"/>
      <c r="BTU30" s="269"/>
      <c r="BTV30" s="269"/>
      <c r="BTW30" s="269"/>
      <c r="BTX30" s="269"/>
      <c r="BTY30" s="269"/>
      <c r="BTZ30" s="269"/>
      <c r="BUA30" s="269"/>
      <c r="BUB30" s="269"/>
      <c r="BUC30" s="269"/>
      <c r="BUD30" s="269"/>
      <c r="BUE30" s="269"/>
      <c r="BUF30" s="269"/>
      <c r="BUG30" s="269"/>
      <c r="BUH30" s="269"/>
      <c r="BUI30" s="269"/>
      <c r="BUJ30" s="269"/>
      <c r="BUK30" s="269"/>
      <c r="BUL30" s="269"/>
      <c r="BUM30" s="269"/>
      <c r="BUN30" s="269"/>
      <c r="BUO30" s="269"/>
      <c r="BUP30" s="269"/>
      <c r="BUQ30" s="269"/>
      <c r="BUR30" s="269"/>
      <c r="BUS30" s="269"/>
      <c r="BUT30" s="269"/>
      <c r="BUU30" s="269"/>
      <c r="BUV30" s="269"/>
      <c r="BUW30" s="269"/>
      <c r="BUX30" s="269"/>
      <c r="BUY30" s="269"/>
      <c r="BUZ30" s="269"/>
      <c r="BVA30" s="269"/>
      <c r="BVB30" s="269"/>
      <c r="BVC30" s="269"/>
      <c r="BVD30" s="269"/>
      <c r="BVE30" s="269"/>
      <c r="BVF30" s="269"/>
      <c r="BVG30" s="269"/>
      <c r="BVH30" s="269"/>
      <c r="BVI30" s="269"/>
      <c r="BVJ30" s="269"/>
      <c r="BVK30" s="269"/>
      <c r="BVL30" s="269"/>
      <c r="BVM30" s="269"/>
      <c r="BVN30" s="269"/>
      <c r="BVO30" s="269"/>
      <c r="BVP30" s="269"/>
      <c r="BVQ30" s="269"/>
      <c r="BVR30" s="269"/>
      <c r="BVS30" s="269"/>
      <c r="BVT30" s="269"/>
      <c r="BVU30" s="269"/>
      <c r="BVV30" s="269"/>
      <c r="BVW30" s="269"/>
      <c r="BVX30" s="269"/>
      <c r="BVY30" s="269"/>
      <c r="BVZ30" s="269"/>
      <c r="BWA30" s="269"/>
      <c r="BWB30" s="269"/>
      <c r="BWC30" s="269"/>
      <c r="BWD30" s="269"/>
      <c r="BWE30" s="269"/>
      <c r="BWF30" s="269"/>
      <c r="BWG30" s="269"/>
      <c r="BWH30" s="269"/>
      <c r="BWI30" s="269"/>
      <c r="BWJ30" s="269"/>
      <c r="BWK30" s="269"/>
      <c r="BWL30" s="269"/>
      <c r="BWM30" s="269"/>
      <c r="BWN30" s="269"/>
      <c r="BWO30" s="269"/>
      <c r="BWP30" s="269"/>
      <c r="BWQ30" s="269"/>
      <c r="BWR30" s="269"/>
      <c r="BWS30" s="269"/>
      <c r="BWT30" s="269"/>
      <c r="BWU30" s="269"/>
      <c r="BWV30" s="269"/>
      <c r="BWW30" s="269"/>
      <c r="BWX30" s="269"/>
      <c r="BWY30" s="269"/>
      <c r="BWZ30" s="269"/>
      <c r="BXA30" s="269"/>
      <c r="BXB30" s="269"/>
      <c r="BXC30" s="269"/>
      <c r="BXD30" s="269"/>
      <c r="BXE30" s="269"/>
      <c r="BXF30" s="269"/>
      <c r="BXG30" s="269"/>
      <c r="BXH30" s="269"/>
      <c r="BXI30" s="269"/>
      <c r="BXJ30" s="269"/>
      <c r="BXK30" s="269"/>
      <c r="BXL30" s="269"/>
      <c r="BXM30" s="269"/>
      <c r="BXN30" s="269"/>
      <c r="BXO30" s="269"/>
      <c r="BXP30" s="269"/>
      <c r="BXQ30" s="269"/>
      <c r="BXR30" s="269"/>
      <c r="BXS30" s="269"/>
      <c r="BXT30" s="269"/>
      <c r="BXU30" s="269"/>
      <c r="BXV30" s="269"/>
      <c r="BXW30" s="269"/>
      <c r="BXX30" s="269"/>
      <c r="BXY30" s="269"/>
      <c r="BXZ30" s="269"/>
      <c r="BYA30" s="269"/>
      <c r="BYB30" s="269"/>
      <c r="BYC30" s="269"/>
      <c r="BYD30" s="269"/>
      <c r="BYE30" s="269"/>
      <c r="BYF30" s="269"/>
      <c r="BYG30" s="269"/>
      <c r="BYH30" s="269"/>
      <c r="BYI30" s="269"/>
      <c r="BYJ30" s="269"/>
      <c r="BYK30" s="269"/>
      <c r="BYL30" s="269"/>
      <c r="BYM30" s="269"/>
      <c r="BYN30" s="269"/>
      <c r="BYO30" s="269"/>
      <c r="BYP30" s="269"/>
      <c r="BYQ30" s="269"/>
      <c r="BYR30" s="269"/>
      <c r="BYS30" s="269"/>
      <c r="BYT30" s="269"/>
      <c r="BYU30" s="269"/>
      <c r="BYV30" s="269"/>
      <c r="BYW30" s="269"/>
      <c r="BYX30" s="269"/>
      <c r="BYY30" s="269"/>
      <c r="BYZ30" s="269"/>
      <c r="BZA30" s="269"/>
      <c r="BZB30" s="269"/>
      <c r="BZC30" s="269"/>
      <c r="BZD30" s="269"/>
      <c r="BZE30" s="269"/>
      <c r="BZF30" s="269"/>
      <c r="BZG30" s="269"/>
      <c r="BZH30" s="269"/>
      <c r="BZI30" s="269"/>
      <c r="BZJ30" s="269"/>
      <c r="BZK30" s="269"/>
      <c r="BZL30" s="269"/>
      <c r="BZM30" s="269"/>
      <c r="BZN30" s="269"/>
      <c r="BZO30" s="269"/>
      <c r="BZP30" s="269"/>
      <c r="BZQ30" s="269"/>
      <c r="BZR30" s="269"/>
      <c r="BZS30" s="269"/>
      <c r="BZT30" s="269"/>
      <c r="BZU30" s="269"/>
      <c r="BZV30" s="269"/>
      <c r="BZW30" s="269"/>
      <c r="BZX30" s="269"/>
      <c r="BZY30" s="269"/>
      <c r="BZZ30" s="269"/>
      <c r="CAA30" s="269"/>
      <c r="CAB30" s="269"/>
      <c r="CAC30" s="269"/>
      <c r="CAD30" s="269"/>
      <c r="CAE30" s="269"/>
      <c r="CAF30" s="269"/>
      <c r="CAG30" s="269"/>
      <c r="CAH30" s="269"/>
      <c r="CAI30" s="269"/>
      <c r="CAJ30" s="269"/>
      <c r="CAK30" s="269"/>
      <c r="CAL30" s="269"/>
      <c r="CAM30" s="269"/>
      <c r="CAN30" s="269"/>
      <c r="CAO30" s="269"/>
      <c r="CAP30" s="269"/>
      <c r="CAQ30" s="269"/>
      <c r="CAR30" s="269"/>
      <c r="CAS30" s="269"/>
      <c r="CAT30" s="269"/>
      <c r="CAU30" s="269"/>
      <c r="CAV30" s="269"/>
      <c r="CAW30" s="269"/>
      <c r="CAX30" s="269"/>
      <c r="CAY30" s="269"/>
      <c r="CAZ30" s="269"/>
      <c r="CBA30" s="269"/>
      <c r="CBB30" s="269"/>
      <c r="CBC30" s="269"/>
      <c r="CBD30" s="269"/>
      <c r="CBE30" s="269"/>
      <c r="CBF30" s="269"/>
      <c r="CBG30" s="269"/>
      <c r="CBH30" s="269"/>
      <c r="CBI30" s="269"/>
      <c r="CBJ30" s="269"/>
      <c r="CBK30" s="269"/>
      <c r="CBL30" s="269"/>
      <c r="CBM30" s="269"/>
      <c r="CBN30" s="269"/>
      <c r="CBO30" s="269"/>
      <c r="CBP30" s="269"/>
      <c r="CBQ30" s="269"/>
      <c r="CBR30" s="269"/>
      <c r="CBS30" s="269"/>
      <c r="CBT30" s="269"/>
      <c r="CBU30" s="269"/>
      <c r="CBV30" s="269"/>
      <c r="CBW30" s="269"/>
      <c r="CBX30" s="269"/>
      <c r="CBY30" s="269"/>
      <c r="CBZ30" s="269"/>
      <c r="CCA30" s="269"/>
      <c r="CCB30" s="269"/>
      <c r="CCC30" s="269"/>
      <c r="CCD30" s="269"/>
      <c r="CCE30" s="269"/>
      <c r="CCF30" s="269"/>
      <c r="CCG30" s="269"/>
      <c r="CCH30" s="269"/>
      <c r="CCI30" s="269"/>
      <c r="CCJ30" s="269"/>
      <c r="CCK30" s="269"/>
      <c r="CCL30" s="269"/>
      <c r="CCM30" s="269"/>
      <c r="CCN30" s="269"/>
      <c r="CCO30" s="269"/>
      <c r="CCP30" s="269"/>
      <c r="CCQ30" s="269"/>
      <c r="CCR30" s="269"/>
      <c r="CCS30" s="269"/>
      <c r="CCT30" s="269"/>
      <c r="CCU30" s="269"/>
      <c r="CCV30" s="269"/>
      <c r="CCW30" s="269"/>
      <c r="CCX30" s="269"/>
      <c r="CCY30" s="269"/>
      <c r="CCZ30" s="269"/>
      <c r="CDA30" s="269"/>
      <c r="CDB30" s="269"/>
      <c r="CDC30" s="269"/>
      <c r="CDD30" s="269"/>
      <c r="CDE30" s="269"/>
      <c r="CDF30" s="269"/>
      <c r="CDG30" s="269"/>
      <c r="CDH30" s="269"/>
      <c r="CDI30" s="269"/>
      <c r="CDJ30" s="269"/>
      <c r="CDK30" s="269"/>
      <c r="CDL30" s="269"/>
      <c r="CDM30" s="269"/>
      <c r="CDN30" s="269"/>
      <c r="CDO30" s="269"/>
      <c r="CDP30" s="269"/>
      <c r="CDQ30" s="269"/>
      <c r="CDR30" s="269"/>
      <c r="CDS30" s="269"/>
      <c r="CDT30" s="269"/>
      <c r="CDU30" s="269"/>
      <c r="CDV30" s="269"/>
      <c r="CDW30" s="269"/>
      <c r="CDX30" s="269"/>
      <c r="CDY30" s="269"/>
      <c r="CDZ30" s="269"/>
      <c r="CEA30" s="269"/>
      <c r="CEB30" s="269"/>
      <c r="CEC30" s="269"/>
      <c r="CED30" s="269"/>
      <c r="CEE30" s="269"/>
      <c r="CEF30" s="269"/>
      <c r="CEG30" s="269"/>
      <c r="CEH30" s="269"/>
      <c r="CEI30" s="269"/>
      <c r="CEJ30" s="269"/>
      <c r="CEK30" s="269"/>
      <c r="CEL30" s="269"/>
      <c r="CEM30" s="269"/>
      <c r="CEN30" s="269"/>
      <c r="CEO30" s="269"/>
      <c r="CEP30" s="269"/>
      <c r="CEQ30" s="269"/>
      <c r="CER30" s="269"/>
      <c r="CES30" s="269"/>
      <c r="CET30" s="269"/>
      <c r="CEU30" s="269"/>
      <c r="CEV30" s="269"/>
      <c r="CEW30" s="269"/>
      <c r="CEX30" s="269"/>
      <c r="CEY30" s="269"/>
      <c r="CEZ30" s="269"/>
      <c r="CFA30" s="269"/>
      <c r="CFB30" s="269"/>
      <c r="CFC30" s="269"/>
      <c r="CFD30" s="269"/>
      <c r="CFE30" s="269"/>
      <c r="CFF30" s="269"/>
      <c r="CFG30" s="269"/>
      <c r="CFH30" s="269"/>
      <c r="CFI30" s="269"/>
      <c r="CFJ30" s="269"/>
      <c r="CFK30" s="269"/>
      <c r="CFL30" s="269"/>
      <c r="CFM30" s="269"/>
      <c r="CFN30" s="269"/>
      <c r="CFO30" s="269"/>
      <c r="CFP30" s="269"/>
      <c r="CFQ30" s="269"/>
      <c r="CFR30" s="269"/>
      <c r="CFS30" s="269"/>
      <c r="CFT30" s="269"/>
      <c r="CFU30" s="269"/>
      <c r="CFV30" s="269"/>
      <c r="CFW30" s="269"/>
      <c r="CFX30" s="269"/>
      <c r="CFY30" s="269"/>
      <c r="CFZ30" s="269"/>
      <c r="CGA30" s="269"/>
      <c r="CGB30" s="269"/>
      <c r="CGC30" s="269"/>
      <c r="CGD30" s="269"/>
      <c r="CGE30" s="269"/>
      <c r="CGF30" s="269"/>
      <c r="CGG30" s="269"/>
      <c r="CGH30" s="269"/>
      <c r="CGI30" s="269"/>
      <c r="CGJ30" s="269"/>
      <c r="CGK30" s="269"/>
      <c r="CGL30" s="269"/>
      <c r="CGM30" s="269"/>
      <c r="CGN30" s="269"/>
      <c r="CGO30" s="269"/>
      <c r="CGP30" s="269"/>
      <c r="CGQ30" s="269"/>
      <c r="CGR30" s="269"/>
      <c r="CGS30" s="269"/>
      <c r="CGT30" s="269"/>
      <c r="CGU30" s="269"/>
      <c r="CGV30" s="269"/>
      <c r="CGW30" s="269"/>
      <c r="CGX30" s="269"/>
      <c r="CGY30" s="269"/>
      <c r="CGZ30" s="269"/>
      <c r="CHA30" s="269"/>
      <c r="CHB30" s="269"/>
      <c r="CHC30" s="269"/>
      <c r="CHD30" s="269"/>
      <c r="CHE30" s="269"/>
      <c r="CHF30" s="269"/>
      <c r="CHG30" s="269"/>
      <c r="CHH30" s="269"/>
      <c r="CHI30" s="269"/>
      <c r="CHJ30" s="269"/>
      <c r="CHK30" s="269"/>
      <c r="CHL30" s="269"/>
      <c r="CHM30" s="269"/>
      <c r="CHN30" s="269"/>
      <c r="CHO30" s="269"/>
      <c r="CHP30" s="269"/>
      <c r="CHQ30" s="269"/>
      <c r="CHR30" s="269"/>
      <c r="CHS30" s="269"/>
      <c r="CHT30" s="269"/>
      <c r="CHU30" s="269"/>
      <c r="CHV30" s="269"/>
      <c r="CHW30" s="269"/>
      <c r="CHX30" s="269"/>
      <c r="CHY30" s="269"/>
      <c r="CHZ30" s="269"/>
      <c r="CIA30" s="269"/>
      <c r="CIB30" s="269"/>
      <c r="CIC30" s="269"/>
      <c r="CID30" s="269"/>
      <c r="CIE30" s="269"/>
      <c r="CIF30" s="269"/>
      <c r="CIG30" s="269"/>
      <c r="CIH30" s="269"/>
      <c r="CII30" s="269"/>
      <c r="CIJ30" s="269"/>
      <c r="CIK30" s="269"/>
      <c r="CIL30" s="269"/>
      <c r="CIM30" s="269"/>
      <c r="CIN30" s="269"/>
      <c r="CIO30" s="269"/>
      <c r="CIP30" s="269"/>
      <c r="CIQ30" s="269"/>
      <c r="CIR30" s="269"/>
      <c r="CIS30" s="269"/>
      <c r="CIT30" s="269"/>
      <c r="CIU30" s="269"/>
      <c r="CIV30" s="269"/>
      <c r="CIW30" s="269"/>
      <c r="CIX30" s="269"/>
      <c r="CIY30" s="269"/>
      <c r="CIZ30" s="269"/>
      <c r="CJA30" s="269"/>
      <c r="CJB30" s="269"/>
      <c r="CJC30" s="269"/>
      <c r="CJD30" s="269"/>
      <c r="CJE30" s="269"/>
      <c r="CJF30" s="269"/>
      <c r="CJG30" s="269"/>
      <c r="CJH30" s="269"/>
      <c r="CJI30" s="269"/>
      <c r="CJJ30" s="269"/>
      <c r="CJK30" s="269"/>
      <c r="CJL30" s="269"/>
      <c r="CJM30" s="269"/>
      <c r="CJN30" s="269"/>
      <c r="CJO30" s="269"/>
      <c r="CJP30" s="269"/>
      <c r="CJQ30" s="269"/>
      <c r="CJR30" s="269"/>
      <c r="CJS30" s="269"/>
      <c r="CJT30" s="269"/>
      <c r="CJU30" s="269"/>
      <c r="CJV30" s="269"/>
      <c r="CJW30" s="269"/>
      <c r="CJX30" s="269"/>
      <c r="CJY30" s="269"/>
      <c r="CJZ30" s="269"/>
      <c r="CKA30" s="269"/>
      <c r="CKB30" s="269"/>
      <c r="CKC30" s="269"/>
      <c r="CKD30" s="269"/>
      <c r="CKE30" s="269"/>
      <c r="CKF30" s="269"/>
      <c r="CKG30" s="269"/>
      <c r="CKH30" s="269"/>
      <c r="CKI30" s="269"/>
      <c r="CKJ30" s="269"/>
      <c r="CKK30" s="269"/>
      <c r="CKL30" s="269"/>
      <c r="CKM30" s="269"/>
      <c r="CKN30" s="269"/>
      <c r="CKO30" s="269"/>
      <c r="CKP30" s="269"/>
      <c r="CKQ30" s="269"/>
      <c r="CKR30" s="269"/>
      <c r="CKS30" s="269"/>
      <c r="CKT30" s="269"/>
      <c r="CKU30" s="269"/>
      <c r="CKV30" s="269"/>
      <c r="CKW30" s="269"/>
      <c r="CKX30" s="269"/>
      <c r="CKY30" s="269"/>
      <c r="CKZ30" s="269"/>
      <c r="CLA30" s="269"/>
      <c r="CLB30" s="269"/>
      <c r="CLC30" s="269"/>
      <c r="CLD30" s="269"/>
      <c r="CLE30" s="269"/>
      <c r="CLF30" s="269"/>
      <c r="CLG30" s="269"/>
      <c r="CLH30" s="269"/>
      <c r="CLI30" s="269"/>
      <c r="CLJ30" s="269"/>
      <c r="CLK30" s="269"/>
      <c r="CLL30" s="269"/>
      <c r="CLM30" s="269"/>
      <c r="CLN30" s="269"/>
      <c r="CLO30" s="269"/>
      <c r="CLP30" s="269"/>
      <c r="CLQ30" s="269"/>
      <c r="CLR30" s="269"/>
      <c r="CLS30" s="269"/>
      <c r="CLT30" s="269"/>
      <c r="CLU30" s="269"/>
      <c r="CLV30" s="269"/>
      <c r="CLW30" s="269"/>
      <c r="CLX30" s="269"/>
      <c r="CLY30" s="269"/>
      <c r="CLZ30" s="269"/>
      <c r="CMA30" s="269"/>
      <c r="CMB30" s="269"/>
      <c r="CMC30" s="269"/>
      <c r="CMD30" s="269"/>
      <c r="CME30" s="269"/>
      <c r="CMF30" s="269"/>
      <c r="CMG30" s="269"/>
      <c r="CMH30" s="269"/>
      <c r="CMI30" s="269"/>
      <c r="CMJ30" s="269"/>
      <c r="CMK30" s="269"/>
      <c r="CML30" s="269"/>
      <c r="CMM30" s="269"/>
      <c r="CMN30" s="269"/>
      <c r="CMO30" s="269"/>
      <c r="CMP30" s="269"/>
      <c r="CMQ30" s="269"/>
      <c r="CMR30" s="269"/>
      <c r="CMS30" s="269"/>
      <c r="CMT30" s="269"/>
      <c r="CMU30" s="269"/>
      <c r="CMV30" s="269"/>
      <c r="CMW30" s="269"/>
      <c r="CMX30" s="269"/>
      <c r="CMY30" s="269"/>
      <c r="CMZ30" s="269"/>
      <c r="CNA30" s="269"/>
      <c r="CNB30" s="269"/>
      <c r="CNC30" s="269"/>
      <c r="CND30" s="269"/>
      <c r="CNE30" s="269"/>
      <c r="CNF30" s="269"/>
      <c r="CNG30" s="269"/>
      <c r="CNH30" s="269"/>
      <c r="CNI30" s="269"/>
      <c r="CNJ30" s="269"/>
      <c r="CNK30" s="269"/>
      <c r="CNL30" s="269"/>
      <c r="CNM30" s="269"/>
      <c r="CNN30" s="269"/>
      <c r="CNO30" s="269"/>
      <c r="CNP30" s="269"/>
      <c r="CNQ30" s="269"/>
      <c r="CNR30" s="269"/>
      <c r="CNS30" s="269"/>
      <c r="CNT30" s="269"/>
      <c r="CNU30" s="269"/>
      <c r="CNV30" s="269"/>
      <c r="CNW30" s="269"/>
      <c r="CNX30" s="269"/>
      <c r="CNY30" s="269"/>
      <c r="CNZ30" s="269"/>
      <c r="COA30" s="269"/>
      <c r="COB30" s="269"/>
      <c r="COC30" s="269"/>
      <c r="COD30" s="269"/>
      <c r="COE30" s="269"/>
      <c r="COF30" s="269"/>
      <c r="COG30" s="269"/>
      <c r="COH30" s="269"/>
      <c r="COI30" s="269"/>
      <c r="COJ30" s="269"/>
      <c r="COK30" s="269"/>
      <c r="COL30" s="269"/>
      <c r="COM30" s="269"/>
      <c r="CON30" s="269"/>
      <c r="COO30" s="269"/>
      <c r="COP30" s="269"/>
      <c r="COQ30" s="269"/>
      <c r="COR30" s="269"/>
      <c r="COS30" s="269"/>
      <c r="COT30" s="269"/>
      <c r="COU30" s="269"/>
      <c r="COV30" s="269"/>
      <c r="COW30" s="269"/>
      <c r="COX30" s="269"/>
      <c r="COY30" s="269"/>
      <c r="COZ30" s="269"/>
      <c r="CPA30" s="269"/>
      <c r="CPB30" s="269"/>
      <c r="CPC30" s="269"/>
      <c r="CPD30" s="269"/>
      <c r="CPE30" s="269"/>
      <c r="CPF30" s="269"/>
      <c r="CPG30" s="269"/>
      <c r="CPH30" s="269"/>
      <c r="CPI30" s="269"/>
      <c r="CPJ30" s="269"/>
      <c r="CPK30" s="269"/>
      <c r="CPL30" s="269"/>
      <c r="CPM30" s="269"/>
      <c r="CPN30" s="269"/>
      <c r="CPO30" s="269"/>
      <c r="CPP30" s="269"/>
      <c r="CPQ30" s="269"/>
      <c r="CPR30" s="269"/>
      <c r="CPS30" s="269"/>
      <c r="CPT30" s="269"/>
      <c r="CPU30" s="269"/>
      <c r="CPV30" s="269"/>
      <c r="CPW30" s="269"/>
      <c r="CPX30" s="269"/>
      <c r="CPY30" s="269"/>
      <c r="CPZ30" s="269"/>
      <c r="CQA30" s="269"/>
      <c r="CQB30" s="269"/>
      <c r="CQC30" s="269"/>
      <c r="CQD30" s="269"/>
      <c r="CQE30" s="269"/>
      <c r="CQF30" s="269"/>
      <c r="CQG30" s="269"/>
      <c r="CQH30" s="269"/>
      <c r="CQI30" s="269"/>
      <c r="CQJ30" s="269"/>
      <c r="CQK30" s="269"/>
      <c r="CQL30" s="269"/>
      <c r="CQM30" s="269"/>
      <c r="CQN30" s="269"/>
      <c r="CQO30" s="269"/>
      <c r="CQP30" s="269"/>
      <c r="CQQ30" s="269"/>
      <c r="CQR30" s="269"/>
      <c r="CQS30" s="269"/>
      <c r="CQT30" s="269"/>
      <c r="CQU30" s="269"/>
      <c r="CQV30" s="269"/>
      <c r="CQW30" s="269"/>
      <c r="CQX30" s="269"/>
      <c r="CQY30" s="269"/>
      <c r="CQZ30" s="269"/>
      <c r="CRA30" s="269"/>
      <c r="CRB30" s="269"/>
      <c r="CRC30" s="269"/>
      <c r="CRD30" s="269"/>
      <c r="CRE30" s="269"/>
      <c r="CRF30" s="269"/>
      <c r="CRG30" s="269"/>
      <c r="CRH30" s="269"/>
      <c r="CRI30" s="269"/>
      <c r="CRJ30" s="269"/>
      <c r="CRK30" s="269"/>
      <c r="CRL30" s="269"/>
      <c r="CRM30" s="269"/>
      <c r="CRN30" s="269"/>
      <c r="CRO30" s="269"/>
      <c r="CRP30" s="269"/>
      <c r="CRQ30" s="269"/>
      <c r="CRR30" s="269"/>
      <c r="CRS30" s="269"/>
      <c r="CRT30" s="269"/>
      <c r="CRU30" s="269"/>
      <c r="CRV30" s="269"/>
      <c r="CRW30" s="269"/>
      <c r="CRX30" s="269"/>
      <c r="CRY30" s="269"/>
      <c r="CRZ30" s="269"/>
      <c r="CSA30" s="269"/>
      <c r="CSB30" s="269"/>
      <c r="CSC30" s="269"/>
      <c r="CSD30" s="269"/>
      <c r="CSE30" s="269"/>
      <c r="CSF30" s="269"/>
      <c r="CSG30" s="269"/>
      <c r="CSH30" s="269"/>
      <c r="CSI30" s="269"/>
      <c r="CSJ30" s="269"/>
      <c r="CSK30" s="269"/>
      <c r="CSL30" s="269"/>
      <c r="CSM30" s="269"/>
      <c r="CSN30" s="269"/>
      <c r="CSO30" s="269"/>
      <c r="CSP30" s="269"/>
      <c r="CSQ30" s="269"/>
      <c r="CSR30" s="269"/>
      <c r="CSS30" s="269"/>
      <c r="CST30" s="269"/>
      <c r="CSU30" s="269"/>
      <c r="CSV30" s="269"/>
      <c r="CSW30" s="269"/>
      <c r="CSX30" s="269"/>
      <c r="CSY30" s="269"/>
      <c r="CSZ30" s="269"/>
      <c r="CTA30" s="269"/>
      <c r="CTB30" s="269"/>
      <c r="CTC30" s="269"/>
      <c r="CTD30" s="269"/>
      <c r="CTE30" s="269"/>
      <c r="CTF30" s="269"/>
      <c r="CTG30" s="269"/>
      <c r="CTH30" s="269"/>
      <c r="CTI30" s="269"/>
      <c r="CTJ30" s="269"/>
      <c r="CTK30" s="269"/>
      <c r="CTL30" s="269"/>
      <c r="CTM30" s="269"/>
      <c r="CTN30" s="269"/>
      <c r="CTO30" s="269"/>
      <c r="CTP30" s="269"/>
      <c r="CTQ30" s="269"/>
      <c r="CTR30" s="269"/>
      <c r="CTS30" s="269"/>
      <c r="CTT30" s="269"/>
      <c r="CTU30" s="269"/>
      <c r="CTV30" s="269"/>
      <c r="CTW30" s="269"/>
      <c r="CTX30" s="269"/>
      <c r="CTY30" s="269"/>
      <c r="CTZ30" s="269"/>
      <c r="CUA30" s="269"/>
      <c r="CUB30" s="269"/>
      <c r="CUC30" s="269"/>
      <c r="CUD30" s="269"/>
      <c r="CUE30" s="269"/>
      <c r="CUF30" s="269"/>
      <c r="CUG30" s="269"/>
      <c r="CUH30" s="269"/>
      <c r="CUI30" s="269"/>
      <c r="CUJ30" s="269"/>
      <c r="CUK30" s="269"/>
      <c r="CUL30" s="269"/>
      <c r="CUM30" s="269"/>
      <c r="CUN30" s="269"/>
      <c r="CUO30" s="269"/>
      <c r="CUP30" s="269"/>
      <c r="CUQ30" s="269"/>
      <c r="CUR30" s="269"/>
      <c r="CUS30" s="269"/>
      <c r="CUT30" s="269"/>
      <c r="CUU30" s="269"/>
      <c r="CUV30" s="269"/>
      <c r="CUW30" s="269"/>
      <c r="CUX30" s="269"/>
      <c r="CUY30" s="269"/>
      <c r="CUZ30" s="269"/>
      <c r="CVA30" s="269"/>
      <c r="CVB30" s="269"/>
      <c r="CVC30" s="269"/>
      <c r="CVD30" s="269"/>
      <c r="CVE30" s="269"/>
      <c r="CVF30" s="269"/>
      <c r="CVG30" s="269"/>
      <c r="CVH30" s="269"/>
      <c r="CVI30" s="269"/>
      <c r="CVJ30" s="269"/>
      <c r="CVK30" s="269"/>
      <c r="CVL30" s="269"/>
      <c r="CVM30" s="269"/>
      <c r="CVN30" s="269"/>
      <c r="CVO30" s="269"/>
      <c r="CVP30" s="269"/>
      <c r="CVQ30" s="269"/>
      <c r="CVR30" s="269"/>
      <c r="CVS30" s="269"/>
      <c r="CVT30" s="269"/>
      <c r="CVU30" s="269"/>
      <c r="CVV30" s="269"/>
      <c r="CVW30" s="269"/>
      <c r="CVX30" s="269"/>
      <c r="CVY30" s="269"/>
      <c r="CVZ30" s="269"/>
      <c r="CWA30" s="269"/>
      <c r="CWB30" s="269"/>
      <c r="CWC30" s="269"/>
      <c r="CWD30" s="269"/>
      <c r="CWE30" s="269"/>
      <c r="CWF30" s="269"/>
      <c r="CWG30" s="269"/>
      <c r="CWH30" s="269"/>
      <c r="CWI30" s="269"/>
      <c r="CWJ30" s="269"/>
      <c r="CWK30" s="269"/>
      <c r="CWL30" s="269"/>
      <c r="CWM30" s="269"/>
      <c r="CWN30" s="269"/>
      <c r="CWO30" s="269"/>
      <c r="CWP30" s="269"/>
      <c r="CWQ30" s="269"/>
      <c r="CWR30" s="269"/>
      <c r="CWS30" s="269"/>
      <c r="CWT30" s="269"/>
      <c r="CWU30" s="269"/>
      <c r="CWV30" s="269"/>
      <c r="CWW30" s="269"/>
      <c r="CWX30" s="269"/>
      <c r="CWY30" s="269"/>
      <c r="CWZ30" s="269"/>
      <c r="CXA30" s="269"/>
      <c r="CXB30" s="269"/>
      <c r="CXC30" s="269"/>
      <c r="CXD30" s="269"/>
      <c r="CXE30" s="269"/>
      <c r="CXF30" s="269"/>
      <c r="CXG30" s="269"/>
      <c r="CXH30" s="269"/>
      <c r="CXI30" s="269"/>
      <c r="CXJ30" s="269"/>
      <c r="CXK30" s="269"/>
      <c r="CXL30" s="269"/>
      <c r="CXM30" s="269"/>
      <c r="CXN30" s="269"/>
      <c r="CXO30" s="269"/>
      <c r="CXP30" s="269"/>
      <c r="CXQ30" s="269"/>
      <c r="CXR30" s="269"/>
      <c r="CXS30" s="269"/>
      <c r="CXT30" s="269"/>
      <c r="CXU30" s="269"/>
      <c r="CXV30" s="269"/>
      <c r="CXW30" s="269"/>
      <c r="CXX30" s="269"/>
      <c r="CXY30" s="269"/>
      <c r="CXZ30" s="269"/>
      <c r="CYA30" s="269"/>
      <c r="CYB30" s="269"/>
      <c r="CYC30" s="269"/>
      <c r="CYD30" s="269"/>
      <c r="CYE30" s="269"/>
      <c r="CYF30" s="269"/>
      <c r="CYG30" s="269"/>
      <c r="CYH30" s="269"/>
      <c r="CYI30" s="269"/>
      <c r="CYJ30" s="269"/>
      <c r="CYK30" s="269"/>
      <c r="CYL30" s="269"/>
      <c r="CYM30" s="269"/>
      <c r="CYN30" s="269"/>
      <c r="CYO30" s="269"/>
      <c r="CYP30" s="269"/>
      <c r="CYQ30" s="269"/>
      <c r="CYR30" s="269"/>
      <c r="CYS30" s="269"/>
      <c r="CYT30" s="269"/>
      <c r="CYU30" s="269"/>
      <c r="CYV30" s="269"/>
      <c r="CYW30" s="269"/>
      <c r="CYX30" s="269"/>
      <c r="CYY30" s="269"/>
      <c r="CYZ30" s="269"/>
      <c r="CZA30" s="269"/>
      <c r="CZB30" s="269"/>
      <c r="CZC30" s="269"/>
      <c r="CZD30" s="269"/>
      <c r="CZE30" s="269"/>
      <c r="CZF30" s="269"/>
      <c r="CZG30" s="269"/>
      <c r="CZH30" s="269"/>
      <c r="CZI30" s="269"/>
      <c r="CZJ30" s="269"/>
      <c r="CZK30" s="269"/>
      <c r="CZL30" s="269"/>
      <c r="CZM30" s="269"/>
      <c r="CZN30" s="269"/>
      <c r="CZO30" s="269"/>
      <c r="CZP30" s="269"/>
      <c r="CZQ30" s="269"/>
      <c r="CZR30" s="269"/>
      <c r="CZS30" s="269"/>
      <c r="CZT30" s="269"/>
      <c r="CZU30" s="269"/>
      <c r="CZV30" s="269"/>
      <c r="CZW30" s="269"/>
      <c r="CZX30" s="269"/>
      <c r="CZY30" s="269"/>
      <c r="CZZ30" s="269"/>
      <c r="DAA30" s="269"/>
      <c r="DAB30" s="269"/>
      <c r="DAC30" s="269"/>
      <c r="DAD30" s="269"/>
      <c r="DAE30" s="269"/>
      <c r="DAF30" s="269"/>
      <c r="DAG30" s="269"/>
      <c r="DAH30" s="269"/>
      <c r="DAI30" s="269"/>
      <c r="DAJ30" s="269"/>
      <c r="DAK30" s="269"/>
      <c r="DAL30" s="269"/>
      <c r="DAM30" s="269"/>
      <c r="DAN30" s="269"/>
      <c r="DAO30" s="269"/>
      <c r="DAP30" s="269"/>
      <c r="DAQ30" s="269"/>
      <c r="DAR30" s="269"/>
      <c r="DAS30" s="269"/>
      <c r="DAT30" s="269"/>
      <c r="DAU30" s="269"/>
      <c r="DAV30" s="269"/>
      <c r="DAW30" s="269"/>
      <c r="DAX30" s="269"/>
      <c r="DAY30" s="269"/>
      <c r="DAZ30" s="269"/>
      <c r="DBA30" s="269"/>
      <c r="DBB30" s="269"/>
      <c r="DBC30" s="269"/>
      <c r="DBD30" s="269"/>
      <c r="DBE30" s="269"/>
      <c r="DBF30" s="269"/>
      <c r="DBG30" s="269"/>
      <c r="DBH30" s="269"/>
      <c r="DBI30" s="269"/>
      <c r="DBJ30" s="269"/>
      <c r="DBK30" s="269"/>
      <c r="DBL30" s="269"/>
      <c r="DBM30" s="269"/>
      <c r="DBN30" s="269"/>
      <c r="DBO30" s="269"/>
      <c r="DBP30" s="269"/>
      <c r="DBQ30" s="269"/>
      <c r="DBR30" s="269"/>
      <c r="DBS30" s="269"/>
      <c r="DBT30" s="269"/>
      <c r="DBU30" s="269"/>
      <c r="DBV30" s="269"/>
      <c r="DBW30" s="269"/>
      <c r="DBX30" s="269"/>
      <c r="DBY30" s="269"/>
      <c r="DBZ30" s="269"/>
      <c r="DCA30" s="269"/>
      <c r="DCB30" s="269"/>
      <c r="DCC30" s="269"/>
      <c r="DCD30" s="269"/>
      <c r="DCE30" s="269"/>
      <c r="DCF30" s="269"/>
      <c r="DCG30" s="269"/>
      <c r="DCH30" s="269"/>
      <c r="DCI30" s="269"/>
      <c r="DCJ30" s="269"/>
      <c r="DCK30" s="269"/>
      <c r="DCL30" s="269"/>
      <c r="DCM30" s="269"/>
      <c r="DCN30" s="269"/>
      <c r="DCO30" s="269"/>
      <c r="DCP30" s="269"/>
      <c r="DCQ30" s="269"/>
      <c r="DCR30" s="269"/>
      <c r="DCS30" s="269"/>
      <c r="DCT30" s="269"/>
      <c r="DCU30" s="269"/>
      <c r="DCV30" s="269"/>
      <c r="DCW30" s="269"/>
      <c r="DCX30" s="269"/>
      <c r="DCY30" s="269"/>
      <c r="DCZ30" s="269"/>
      <c r="DDA30" s="269"/>
      <c r="DDB30" s="269"/>
      <c r="DDC30" s="269"/>
      <c r="DDD30" s="269"/>
      <c r="DDE30" s="269"/>
      <c r="DDF30" s="269"/>
      <c r="DDG30" s="269"/>
      <c r="DDH30" s="269"/>
      <c r="DDI30" s="269"/>
      <c r="DDJ30" s="269"/>
      <c r="DDK30" s="269"/>
      <c r="DDL30" s="269"/>
      <c r="DDM30" s="269"/>
      <c r="DDN30" s="269"/>
      <c r="DDO30" s="269"/>
      <c r="DDP30" s="269"/>
      <c r="DDQ30" s="269"/>
      <c r="DDR30" s="269"/>
      <c r="DDS30" s="269"/>
      <c r="DDT30" s="269"/>
      <c r="DDU30" s="269"/>
      <c r="DDV30" s="269"/>
      <c r="DDW30" s="269"/>
      <c r="DDX30" s="269"/>
      <c r="DDY30" s="269"/>
      <c r="DDZ30" s="269"/>
      <c r="DEA30" s="269"/>
      <c r="DEB30" s="269"/>
      <c r="DEC30" s="269"/>
      <c r="DED30" s="269"/>
      <c r="DEE30" s="269"/>
      <c r="DEF30" s="269"/>
      <c r="DEG30" s="269"/>
      <c r="DEH30" s="269"/>
      <c r="DEI30" s="269"/>
      <c r="DEJ30" s="269"/>
      <c r="DEK30" s="269"/>
      <c r="DEL30" s="269"/>
      <c r="DEM30" s="269"/>
      <c r="DEN30" s="269"/>
      <c r="DEO30" s="269"/>
      <c r="DEP30" s="269"/>
      <c r="DEQ30" s="269"/>
      <c r="DER30" s="269"/>
      <c r="DES30" s="269"/>
      <c r="DET30" s="269"/>
      <c r="DEU30" s="269"/>
      <c r="DEV30" s="269"/>
      <c r="DEW30" s="269"/>
      <c r="DEX30" s="269"/>
      <c r="DEY30" s="269"/>
      <c r="DEZ30" s="269"/>
      <c r="DFA30" s="269"/>
      <c r="DFB30" s="269"/>
      <c r="DFC30" s="269"/>
      <c r="DFD30" s="269"/>
      <c r="DFE30" s="269"/>
      <c r="DFF30" s="269"/>
      <c r="DFG30" s="269"/>
      <c r="DFH30" s="269"/>
      <c r="DFI30" s="269"/>
      <c r="DFJ30" s="269"/>
      <c r="DFK30" s="269"/>
      <c r="DFL30" s="269"/>
      <c r="DFM30" s="269"/>
      <c r="DFN30" s="269"/>
      <c r="DFO30" s="269"/>
      <c r="DFP30" s="269"/>
      <c r="DFQ30" s="269"/>
      <c r="DFR30" s="269"/>
      <c r="DFS30" s="269"/>
      <c r="DFT30" s="269"/>
      <c r="DFU30" s="269"/>
      <c r="DFV30" s="269"/>
      <c r="DFW30" s="269"/>
      <c r="DFX30" s="269"/>
      <c r="DFY30" s="269"/>
      <c r="DFZ30" s="269"/>
      <c r="DGA30" s="269"/>
      <c r="DGB30" s="269"/>
      <c r="DGC30" s="269"/>
      <c r="DGD30" s="269"/>
      <c r="DGE30" s="269"/>
      <c r="DGF30" s="269"/>
      <c r="DGG30" s="269"/>
      <c r="DGH30" s="269"/>
      <c r="DGI30" s="269"/>
      <c r="DGJ30" s="269"/>
      <c r="DGK30" s="269"/>
      <c r="DGL30" s="269"/>
      <c r="DGM30" s="269"/>
      <c r="DGN30" s="269"/>
      <c r="DGO30" s="269"/>
      <c r="DGP30" s="269"/>
      <c r="DGQ30" s="269"/>
      <c r="DGR30" s="269"/>
      <c r="DGS30" s="269"/>
      <c r="DGT30" s="269"/>
      <c r="DGU30" s="269"/>
      <c r="DGV30" s="269"/>
      <c r="DGW30" s="269"/>
      <c r="DGX30" s="269"/>
      <c r="DGY30" s="269"/>
      <c r="DGZ30" s="269"/>
      <c r="DHA30" s="269"/>
      <c r="DHB30" s="269"/>
      <c r="DHC30" s="269"/>
      <c r="DHD30" s="269"/>
      <c r="DHE30" s="269"/>
      <c r="DHF30" s="269"/>
      <c r="DHG30" s="269"/>
      <c r="DHH30" s="269"/>
      <c r="DHI30" s="269"/>
      <c r="DHJ30" s="269"/>
      <c r="DHK30" s="269"/>
      <c r="DHL30" s="269"/>
      <c r="DHM30" s="269"/>
      <c r="DHN30" s="269"/>
      <c r="DHO30" s="269"/>
      <c r="DHP30" s="269"/>
      <c r="DHQ30" s="269"/>
      <c r="DHR30" s="269"/>
      <c r="DHS30" s="269"/>
      <c r="DHT30" s="269"/>
      <c r="DHU30" s="269"/>
      <c r="DHV30" s="269"/>
      <c r="DHW30" s="269"/>
      <c r="DHX30" s="269"/>
      <c r="DHY30" s="269"/>
      <c r="DHZ30" s="269"/>
      <c r="DIA30" s="269"/>
      <c r="DIB30" s="269"/>
      <c r="DIC30" s="269"/>
      <c r="DID30" s="269"/>
      <c r="DIE30" s="269"/>
      <c r="DIF30" s="269"/>
      <c r="DIG30" s="269"/>
      <c r="DIH30" s="269"/>
      <c r="DII30" s="269"/>
      <c r="DIJ30" s="269"/>
      <c r="DIK30" s="269"/>
      <c r="DIL30" s="269"/>
      <c r="DIM30" s="269"/>
      <c r="DIN30" s="269"/>
      <c r="DIO30" s="269"/>
      <c r="DIP30" s="269"/>
      <c r="DIQ30" s="269"/>
      <c r="DIR30" s="269"/>
      <c r="DIS30" s="269"/>
      <c r="DIT30" s="269"/>
      <c r="DIU30" s="269"/>
      <c r="DIV30" s="269"/>
      <c r="DIW30" s="269"/>
      <c r="DIX30" s="269"/>
      <c r="DIY30" s="269"/>
      <c r="DIZ30" s="269"/>
      <c r="DJA30" s="269"/>
      <c r="DJB30" s="269"/>
      <c r="DJC30" s="269"/>
      <c r="DJD30" s="269"/>
      <c r="DJE30" s="269"/>
      <c r="DJF30" s="269"/>
      <c r="DJG30" s="269"/>
      <c r="DJH30" s="269"/>
      <c r="DJI30" s="269"/>
      <c r="DJJ30" s="269"/>
      <c r="DJK30" s="269"/>
      <c r="DJL30" s="269"/>
      <c r="DJM30" s="269"/>
      <c r="DJN30" s="269"/>
      <c r="DJO30" s="269"/>
      <c r="DJP30" s="269"/>
      <c r="DJQ30" s="269"/>
      <c r="DJR30" s="269"/>
      <c r="DJS30" s="269"/>
      <c r="DJT30" s="269"/>
      <c r="DJU30" s="269"/>
      <c r="DJV30" s="269"/>
      <c r="DJW30" s="269"/>
      <c r="DJX30" s="269"/>
      <c r="DJY30" s="269"/>
      <c r="DJZ30" s="269"/>
      <c r="DKA30" s="269"/>
      <c r="DKB30" s="269"/>
      <c r="DKC30" s="269"/>
      <c r="DKD30" s="269"/>
      <c r="DKE30" s="269"/>
      <c r="DKF30" s="269"/>
      <c r="DKG30" s="269"/>
      <c r="DKH30" s="269"/>
      <c r="DKI30" s="269"/>
      <c r="DKJ30" s="269"/>
      <c r="DKK30" s="269"/>
      <c r="DKL30" s="269"/>
      <c r="DKM30" s="269"/>
      <c r="DKN30" s="269"/>
      <c r="DKO30" s="269"/>
      <c r="DKP30" s="269"/>
      <c r="DKQ30" s="269"/>
      <c r="DKR30" s="269"/>
      <c r="DKS30" s="269"/>
      <c r="DKT30" s="269"/>
      <c r="DKU30" s="269"/>
      <c r="DKV30" s="269"/>
      <c r="DKW30" s="269"/>
      <c r="DKX30" s="269"/>
      <c r="DKY30" s="269"/>
      <c r="DKZ30" s="269"/>
      <c r="DLA30" s="269"/>
      <c r="DLB30" s="269"/>
      <c r="DLC30" s="269"/>
      <c r="DLD30" s="269"/>
      <c r="DLE30" s="269"/>
      <c r="DLF30" s="269"/>
      <c r="DLG30" s="269"/>
      <c r="DLH30" s="269"/>
      <c r="DLI30" s="269"/>
      <c r="DLJ30" s="269"/>
      <c r="DLK30" s="269"/>
      <c r="DLL30" s="269"/>
      <c r="DLM30" s="269"/>
      <c r="DLN30" s="269"/>
      <c r="DLO30" s="269"/>
      <c r="DLP30" s="269"/>
      <c r="DLQ30" s="269"/>
      <c r="DLR30" s="269"/>
      <c r="DLS30" s="269"/>
      <c r="DLT30" s="269"/>
      <c r="DLU30" s="269"/>
      <c r="DLV30" s="269"/>
      <c r="DLW30" s="269"/>
      <c r="DLX30" s="269"/>
      <c r="DLY30" s="269"/>
      <c r="DLZ30" s="269"/>
      <c r="DMA30" s="269"/>
      <c r="DMB30" s="269"/>
      <c r="DMC30" s="269"/>
      <c r="DMD30" s="269"/>
      <c r="DME30" s="269"/>
      <c r="DMF30" s="269"/>
      <c r="DMG30" s="269"/>
      <c r="DMH30" s="269"/>
      <c r="DMI30" s="269"/>
      <c r="DMJ30" s="269"/>
      <c r="DMK30" s="269"/>
      <c r="DML30" s="269"/>
      <c r="DMM30" s="269"/>
      <c r="DMN30" s="269"/>
      <c r="DMO30" s="269"/>
      <c r="DMP30" s="269"/>
      <c r="DMQ30" s="269"/>
      <c r="DMR30" s="269"/>
      <c r="DMS30" s="269"/>
      <c r="DMT30" s="269"/>
      <c r="DMU30" s="269"/>
      <c r="DMV30" s="269"/>
      <c r="DMW30" s="269"/>
      <c r="DMX30" s="269"/>
      <c r="DMY30" s="269"/>
      <c r="DMZ30" s="269"/>
      <c r="DNA30" s="269"/>
      <c r="DNB30" s="269"/>
      <c r="DNC30" s="269"/>
      <c r="DND30" s="269"/>
      <c r="DNE30" s="269"/>
      <c r="DNF30" s="269"/>
      <c r="DNG30" s="269"/>
      <c r="DNH30" s="269"/>
      <c r="DNI30" s="269"/>
      <c r="DNJ30" s="269"/>
      <c r="DNK30" s="269"/>
      <c r="DNL30" s="269"/>
      <c r="DNM30" s="269"/>
      <c r="DNN30" s="269"/>
      <c r="DNO30" s="269"/>
      <c r="DNP30" s="269"/>
      <c r="DNQ30" s="269"/>
      <c r="DNR30" s="269"/>
      <c r="DNS30" s="269"/>
      <c r="DNT30" s="269"/>
      <c r="DNU30" s="269"/>
      <c r="DNV30" s="269"/>
      <c r="DNW30" s="269"/>
      <c r="DNX30" s="269"/>
      <c r="DNY30" s="269"/>
      <c r="DNZ30" s="269"/>
      <c r="DOA30" s="269"/>
      <c r="DOB30" s="269"/>
      <c r="DOC30" s="269"/>
      <c r="DOD30" s="269"/>
      <c r="DOE30" s="269"/>
      <c r="DOF30" s="269"/>
      <c r="DOG30" s="269"/>
      <c r="DOH30" s="269"/>
      <c r="DOI30" s="269"/>
      <c r="DOJ30" s="269"/>
      <c r="DOK30" s="269"/>
      <c r="DOL30" s="269"/>
      <c r="DOM30" s="269"/>
      <c r="DON30" s="269"/>
      <c r="DOO30" s="269"/>
      <c r="DOP30" s="269"/>
      <c r="DOQ30" s="269"/>
      <c r="DOR30" s="269"/>
      <c r="DOS30" s="269"/>
      <c r="DOT30" s="269"/>
      <c r="DOU30" s="269"/>
      <c r="DOV30" s="269"/>
      <c r="DOW30" s="269"/>
      <c r="DOX30" s="269"/>
      <c r="DOY30" s="269"/>
      <c r="DOZ30" s="269"/>
      <c r="DPA30" s="269"/>
      <c r="DPB30" s="269"/>
      <c r="DPC30" s="269"/>
      <c r="DPD30" s="269"/>
      <c r="DPE30" s="269"/>
      <c r="DPF30" s="269"/>
      <c r="DPG30" s="269"/>
      <c r="DPH30" s="269"/>
      <c r="DPI30" s="269"/>
      <c r="DPJ30" s="269"/>
      <c r="DPK30" s="269"/>
      <c r="DPL30" s="269"/>
      <c r="DPM30" s="269"/>
      <c r="DPN30" s="269"/>
      <c r="DPO30" s="269"/>
      <c r="DPP30" s="269"/>
      <c r="DPQ30" s="269"/>
      <c r="DPR30" s="269"/>
      <c r="DPS30" s="269"/>
      <c r="DPT30" s="269"/>
      <c r="DPU30" s="269"/>
      <c r="DPV30" s="269"/>
      <c r="DPW30" s="269"/>
      <c r="DPX30" s="269"/>
      <c r="DPY30" s="269"/>
      <c r="DPZ30" s="269"/>
      <c r="DQA30" s="269"/>
      <c r="DQB30" s="269"/>
      <c r="DQC30" s="269"/>
      <c r="DQD30" s="269"/>
      <c r="DQE30" s="269"/>
      <c r="DQF30" s="269"/>
      <c r="DQG30" s="269"/>
      <c r="DQH30" s="269"/>
      <c r="DQI30" s="269"/>
      <c r="DQJ30" s="269"/>
      <c r="DQK30" s="269"/>
      <c r="DQL30" s="269"/>
      <c r="DQM30" s="269"/>
      <c r="DQN30" s="269"/>
      <c r="DQO30" s="269"/>
      <c r="DQP30" s="269"/>
      <c r="DQQ30" s="269"/>
      <c r="DQR30" s="269"/>
      <c r="DQS30" s="269"/>
      <c r="DQT30" s="269"/>
      <c r="DQU30" s="269"/>
      <c r="DQV30" s="269"/>
      <c r="DQW30" s="269"/>
      <c r="DQX30" s="269"/>
      <c r="DQY30" s="269"/>
      <c r="DQZ30" s="269"/>
      <c r="DRA30" s="269"/>
      <c r="DRB30" s="269"/>
      <c r="DRC30" s="269"/>
      <c r="DRD30" s="269"/>
      <c r="DRE30" s="269"/>
      <c r="DRF30" s="269"/>
      <c r="DRG30" s="269"/>
      <c r="DRH30" s="269"/>
      <c r="DRI30" s="269"/>
      <c r="DRJ30" s="269"/>
      <c r="DRK30" s="269"/>
      <c r="DRL30" s="269"/>
      <c r="DRM30" s="269"/>
      <c r="DRN30" s="269"/>
      <c r="DRO30" s="269"/>
      <c r="DRP30" s="269"/>
      <c r="DRQ30" s="269"/>
      <c r="DRR30" s="269"/>
      <c r="DRS30" s="269"/>
      <c r="DRT30" s="269"/>
      <c r="DRU30" s="269"/>
      <c r="DRV30" s="269"/>
      <c r="DRW30" s="269"/>
      <c r="DRX30" s="269"/>
      <c r="DRY30" s="269"/>
      <c r="DRZ30" s="269"/>
      <c r="DSA30" s="269"/>
      <c r="DSB30" s="269"/>
      <c r="DSC30" s="269"/>
      <c r="DSD30" s="269"/>
      <c r="DSE30" s="269"/>
      <c r="DSF30" s="269"/>
      <c r="DSG30" s="269"/>
      <c r="DSH30" s="269"/>
      <c r="DSI30" s="269"/>
      <c r="DSJ30" s="269"/>
      <c r="DSK30" s="269"/>
      <c r="DSL30" s="269"/>
      <c r="DSM30" s="269"/>
      <c r="DSN30" s="269"/>
      <c r="DSO30" s="269"/>
      <c r="DSP30" s="269"/>
      <c r="DSQ30" s="269"/>
      <c r="DSR30" s="269"/>
      <c r="DSS30" s="269"/>
      <c r="DST30" s="269"/>
      <c r="DSU30" s="269"/>
      <c r="DSV30" s="269"/>
      <c r="DSW30" s="269"/>
      <c r="DSX30" s="269"/>
      <c r="DSY30" s="269"/>
      <c r="DSZ30" s="269"/>
      <c r="DTA30" s="269"/>
      <c r="DTB30" s="269"/>
      <c r="DTC30" s="269"/>
      <c r="DTD30" s="269"/>
      <c r="DTE30" s="269"/>
      <c r="DTF30" s="269"/>
      <c r="DTG30" s="269"/>
      <c r="DTH30" s="269"/>
      <c r="DTI30" s="269"/>
      <c r="DTJ30" s="269"/>
      <c r="DTK30" s="269"/>
      <c r="DTL30" s="269"/>
      <c r="DTM30" s="269"/>
      <c r="DTN30" s="269"/>
      <c r="DTO30" s="269"/>
      <c r="DTP30" s="269"/>
      <c r="DTQ30" s="269"/>
      <c r="DTR30" s="269"/>
      <c r="DTS30" s="269"/>
      <c r="DTT30" s="269"/>
      <c r="DTU30" s="269"/>
      <c r="DTV30" s="269"/>
      <c r="DTW30" s="269"/>
      <c r="DTX30" s="269"/>
      <c r="DTY30" s="269"/>
      <c r="DTZ30" s="269"/>
      <c r="DUA30" s="269"/>
      <c r="DUB30" s="269"/>
      <c r="DUC30" s="269"/>
      <c r="DUD30" s="269"/>
      <c r="DUE30" s="269"/>
      <c r="DUF30" s="269"/>
      <c r="DUG30" s="269"/>
      <c r="DUH30" s="269"/>
      <c r="DUI30" s="269"/>
      <c r="DUJ30" s="269"/>
      <c r="DUK30" s="269"/>
      <c r="DUL30" s="269"/>
      <c r="DUM30" s="269"/>
      <c r="DUN30" s="269"/>
      <c r="DUO30" s="269"/>
      <c r="DUP30" s="269"/>
      <c r="DUQ30" s="269"/>
      <c r="DUR30" s="269"/>
      <c r="DUS30" s="269"/>
      <c r="DUT30" s="269"/>
      <c r="DUU30" s="269"/>
      <c r="DUV30" s="269"/>
      <c r="DUW30" s="269"/>
      <c r="DUX30" s="269"/>
      <c r="DUY30" s="269"/>
      <c r="DUZ30" s="269"/>
      <c r="DVA30" s="269"/>
      <c r="DVB30" s="269"/>
      <c r="DVC30" s="269"/>
      <c r="DVD30" s="269"/>
      <c r="DVE30" s="269"/>
      <c r="DVF30" s="269"/>
      <c r="DVG30" s="269"/>
      <c r="DVH30" s="269"/>
      <c r="DVI30" s="269"/>
      <c r="DVJ30" s="269"/>
      <c r="DVK30" s="269"/>
      <c r="DVL30" s="269"/>
      <c r="DVM30" s="269"/>
      <c r="DVN30" s="269"/>
      <c r="DVO30" s="269"/>
      <c r="DVP30" s="269"/>
      <c r="DVQ30" s="269"/>
      <c r="DVR30" s="269"/>
      <c r="DVS30" s="269"/>
      <c r="DVT30" s="269"/>
      <c r="DVU30" s="269"/>
      <c r="DVV30" s="269"/>
      <c r="DVW30" s="269"/>
      <c r="DVX30" s="269"/>
      <c r="DVY30" s="269"/>
      <c r="DVZ30" s="269"/>
      <c r="DWA30" s="269"/>
      <c r="DWB30" s="269"/>
      <c r="DWC30" s="269"/>
      <c r="DWD30" s="269"/>
      <c r="DWE30" s="269"/>
      <c r="DWF30" s="269"/>
      <c r="DWG30" s="269"/>
      <c r="DWH30" s="269"/>
      <c r="DWI30" s="269"/>
      <c r="DWJ30" s="269"/>
      <c r="DWK30" s="269"/>
      <c r="DWL30" s="269"/>
      <c r="DWM30" s="269"/>
      <c r="DWN30" s="269"/>
      <c r="DWO30" s="269"/>
      <c r="DWP30" s="269"/>
      <c r="DWQ30" s="269"/>
      <c r="DWR30" s="269"/>
      <c r="DWS30" s="269"/>
      <c r="DWT30" s="269"/>
      <c r="DWU30" s="269"/>
      <c r="DWV30" s="269"/>
      <c r="DWW30" s="269"/>
      <c r="DWX30" s="269"/>
      <c r="DWY30" s="269"/>
      <c r="DWZ30" s="269"/>
      <c r="DXA30" s="269"/>
      <c r="DXB30" s="269"/>
      <c r="DXC30" s="269"/>
      <c r="DXD30" s="269"/>
      <c r="DXE30" s="269"/>
      <c r="DXF30" s="269"/>
      <c r="DXG30" s="269"/>
      <c r="DXH30" s="269"/>
      <c r="DXI30" s="269"/>
      <c r="DXJ30" s="269"/>
      <c r="DXK30" s="269"/>
      <c r="DXL30" s="269"/>
      <c r="DXM30" s="269"/>
      <c r="DXN30" s="269"/>
      <c r="DXO30" s="269"/>
      <c r="DXP30" s="269"/>
      <c r="DXQ30" s="269"/>
      <c r="DXR30" s="269"/>
      <c r="DXS30" s="269"/>
      <c r="DXT30" s="269"/>
      <c r="DXU30" s="269"/>
      <c r="DXV30" s="269"/>
      <c r="DXW30" s="269"/>
      <c r="DXX30" s="269"/>
      <c r="DXY30" s="269"/>
      <c r="DXZ30" s="269"/>
      <c r="DYA30" s="269"/>
      <c r="DYB30" s="269"/>
      <c r="DYC30" s="269"/>
      <c r="DYD30" s="269"/>
      <c r="DYE30" s="269"/>
      <c r="DYF30" s="269"/>
      <c r="DYG30" s="269"/>
      <c r="DYH30" s="269"/>
      <c r="DYI30" s="269"/>
      <c r="DYJ30" s="269"/>
      <c r="DYK30" s="269"/>
      <c r="DYL30" s="269"/>
      <c r="DYM30" s="269"/>
      <c r="DYN30" s="269"/>
      <c r="DYO30" s="269"/>
      <c r="DYP30" s="269"/>
      <c r="DYQ30" s="269"/>
      <c r="DYR30" s="269"/>
      <c r="DYS30" s="269"/>
      <c r="DYT30" s="269"/>
      <c r="DYU30" s="269"/>
      <c r="DYV30" s="269"/>
      <c r="DYW30" s="269"/>
      <c r="DYX30" s="269"/>
      <c r="DYY30" s="269"/>
      <c r="DYZ30" s="269"/>
      <c r="DZA30" s="269"/>
      <c r="DZB30" s="269"/>
      <c r="DZC30" s="269"/>
      <c r="DZD30" s="269"/>
      <c r="DZE30" s="269"/>
      <c r="DZF30" s="269"/>
      <c r="DZG30" s="269"/>
      <c r="DZH30" s="269"/>
      <c r="DZI30" s="269"/>
      <c r="DZJ30" s="269"/>
      <c r="DZK30" s="269"/>
      <c r="DZL30" s="269"/>
      <c r="DZM30" s="269"/>
      <c r="DZN30" s="269"/>
      <c r="DZO30" s="269"/>
      <c r="DZP30" s="269"/>
      <c r="DZQ30" s="269"/>
      <c r="DZR30" s="269"/>
      <c r="DZS30" s="269"/>
      <c r="DZT30" s="269"/>
      <c r="DZU30" s="269"/>
      <c r="DZV30" s="269"/>
      <c r="DZW30" s="269"/>
      <c r="DZX30" s="269"/>
      <c r="DZY30" s="269"/>
      <c r="DZZ30" s="269"/>
      <c r="EAA30" s="269"/>
      <c r="EAB30" s="269"/>
      <c r="EAC30" s="269"/>
      <c r="EAD30" s="269"/>
      <c r="EAE30" s="269"/>
      <c r="EAF30" s="269"/>
      <c r="EAG30" s="269"/>
      <c r="EAH30" s="269"/>
      <c r="EAI30" s="269"/>
      <c r="EAJ30" s="269"/>
      <c r="EAK30" s="269"/>
      <c r="EAL30" s="269"/>
      <c r="EAM30" s="269"/>
      <c r="EAN30" s="269"/>
      <c r="EAO30" s="269"/>
      <c r="EAP30" s="269"/>
      <c r="EAQ30" s="269"/>
      <c r="EAR30" s="269"/>
      <c r="EAS30" s="269"/>
      <c r="EAT30" s="269"/>
      <c r="EAU30" s="269"/>
      <c r="EAV30" s="269"/>
      <c r="EAW30" s="269"/>
      <c r="EAX30" s="269"/>
      <c r="EAY30" s="269"/>
      <c r="EAZ30" s="269"/>
      <c r="EBA30" s="269"/>
      <c r="EBB30" s="269"/>
      <c r="EBC30" s="269"/>
      <c r="EBD30" s="269"/>
      <c r="EBE30" s="269"/>
      <c r="EBF30" s="269"/>
      <c r="EBG30" s="269"/>
      <c r="EBH30" s="269"/>
      <c r="EBI30" s="269"/>
      <c r="EBJ30" s="269"/>
      <c r="EBK30" s="269"/>
      <c r="EBL30" s="269"/>
      <c r="EBM30" s="269"/>
      <c r="EBN30" s="269"/>
      <c r="EBO30" s="269"/>
      <c r="EBP30" s="269"/>
      <c r="EBQ30" s="269"/>
      <c r="EBR30" s="269"/>
      <c r="EBS30" s="269"/>
      <c r="EBT30" s="269"/>
      <c r="EBU30" s="269"/>
      <c r="EBV30" s="269"/>
      <c r="EBW30" s="269"/>
      <c r="EBX30" s="269"/>
      <c r="EBY30" s="269"/>
      <c r="EBZ30" s="269"/>
      <c r="ECA30" s="269"/>
      <c r="ECB30" s="269"/>
      <c r="ECC30" s="269"/>
      <c r="ECD30" s="269"/>
      <c r="ECE30" s="269"/>
      <c r="ECF30" s="269"/>
      <c r="ECG30" s="269"/>
      <c r="ECH30" s="269"/>
      <c r="ECI30" s="269"/>
      <c r="ECJ30" s="269"/>
      <c r="ECK30" s="269"/>
      <c r="ECL30" s="269"/>
      <c r="ECM30" s="269"/>
      <c r="ECN30" s="269"/>
      <c r="ECO30" s="269"/>
      <c r="ECP30" s="269"/>
      <c r="ECQ30" s="269"/>
      <c r="ECR30" s="269"/>
      <c r="ECS30" s="269"/>
      <c r="ECT30" s="269"/>
      <c r="ECU30" s="269"/>
      <c r="ECV30" s="269"/>
      <c r="ECW30" s="269"/>
      <c r="ECX30" s="269"/>
      <c r="ECY30" s="269"/>
      <c r="ECZ30" s="269"/>
      <c r="EDA30" s="269"/>
      <c r="EDB30" s="269"/>
      <c r="EDC30" s="269"/>
      <c r="EDD30" s="269"/>
      <c r="EDE30" s="269"/>
      <c r="EDF30" s="269"/>
      <c r="EDG30" s="269"/>
      <c r="EDH30" s="269"/>
      <c r="EDI30" s="269"/>
      <c r="EDJ30" s="269"/>
      <c r="EDK30" s="269"/>
      <c r="EDL30" s="269"/>
      <c r="EDM30" s="269"/>
      <c r="EDN30" s="269"/>
      <c r="EDO30" s="269"/>
      <c r="EDP30" s="269"/>
      <c r="EDQ30" s="269"/>
      <c r="EDR30" s="269"/>
      <c r="EDS30" s="269"/>
      <c r="EDT30" s="269"/>
      <c r="EDU30" s="269"/>
      <c r="EDV30" s="269"/>
      <c r="EDW30" s="269"/>
      <c r="EDX30" s="269"/>
      <c r="EDY30" s="269"/>
      <c r="EDZ30" s="269"/>
      <c r="EEA30" s="269"/>
      <c r="EEB30" s="269"/>
      <c r="EEC30" s="269"/>
      <c r="EED30" s="269"/>
      <c r="EEE30" s="269"/>
      <c r="EEF30" s="269"/>
      <c r="EEG30" s="269"/>
      <c r="EEH30" s="269"/>
      <c r="EEI30" s="269"/>
      <c r="EEJ30" s="269"/>
      <c r="EEK30" s="269"/>
      <c r="EEL30" s="269"/>
      <c r="EEM30" s="269"/>
      <c r="EEN30" s="269"/>
      <c r="EEO30" s="269"/>
      <c r="EEP30" s="269"/>
      <c r="EEQ30" s="269"/>
      <c r="EER30" s="269"/>
      <c r="EES30" s="269"/>
      <c r="EET30" s="269"/>
      <c r="EEU30" s="269"/>
      <c r="EEV30" s="269"/>
      <c r="EEW30" s="269"/>
      <c r="EEX30" s="269"/>
      <c r="EEY30" s="269"/>
      <c r="EEZ30" s="269"/>
      <c r="EFA30" s="269"/>
      <c r="EFB30" s="269"/>
      <c r="EFC30" s="269"/>
      <c r="EFD30" s="269"/>
      <c r="EFE30" s="269"/>
      <c r="EFF30" s="269"/>
      <c r="EFG30" s="269"/>
      <c r="EFH30" s="269"/>
      <c r="EFI30" s="269"/>
      <c r="EFJ30" s="269"/>
      <c r="EFK30" s="269"/>
      <c r="EFL30" s="269"/>
      <c r="EFM30" s="269"/>
      <c r="EFN30" s="269"/>
      <c r="EFO30" s="269"/>
      <c r="EFP30" s="269"/>
      <c r="EFQ30" s="269"/>
      <c r="EFR30" s="269"/>
      <c r="EFS30" s="269"/>
      <c r="EFT30" s="269"/>
      <c r="EFU30" s="269"/>
      <c r="EFV30" s="269"/>
      <c r="EFW30" s="269"/>
      <c r="EFX30" s="269"/>
      <c r="EFY30" s="269"/>
      <c r="EFZ30" s="269"/>
      <c r="EGA30" s="269"/>
      <c r="EGB30" s="269"/>
      <c r="EGC30" s="269"/>
      <c r="EGD30" s="269"/>
      <c r="EGE30" s="269"/>
      <c r="EGF30" s="269"/>
      <c r="EGG30" s="269"/>
      <c r="EGH30" s="269"/>
      <c r="EGI30" s="269"/>
      <c r="EGJ30" s="269"/>
      <c r="EGK30" s="269"/>
      <c r="EGL30" s="269"/>
      <c r="EGM30" s="269"/>
      <c r="EGN30" s="269"/>
      <c r="EGO30" s="269"/>
      <c r="EGP30" s="269"/>
      <c r="EGQ30" s="269"/>
      <c r="EGR30" s="269"/>
      <c r="EGS30" s="269"/>
      <c r="EGT30" s="269"/>
      <c r="EGU30" s="269"/>
      <c r="EGV30" s="269"/>
      <c r="EGW30" s="269"/>
      <c r="EGX30" s="269"/>
      <c r="EGY30" s="269"/>
      <c r="EGZ30" s="269"/>
      <c r="EHA30" s="269"/>
      <c r="EHB30" s="269"/>
      <c r="EHC30" s="269"/>
      <c r="EHD30" s="269"/>
      <c r="EHE30" s="269"/>
      <c r="EHF30" s="269"/>
      <c r="EHG30" s="269"/>
      <c r="EHH30" s="269"/>
      <c r="EHI30" s="269"/>
      <c r="EHJ30" s="269"/>
      <c r="EHK30" s="269"/>
      <c r="EHL30" s="269"/>
      <c r="EHM30" s="269"/>
      <c r="EHN30" s="269"/>
      <c r="EHO30" s="269"/>
      <c r="EHP30" s="269"/>
      <c r="EHQ30" s="269"/>
      <c r="EHR30" s="269"/>
      <c r="EHS30" s="269"/>
      <c r="EHT30" s="269"/>
      <c r="EHU30" s="269"/>
      <c r="EHV30" s="269"/>
      <c r="EHW30" s="269"/>
      <c r="EHX30" s="269"/>
      <c r="EHY30" s="269"/>
      <c r="EHZ30" s="269"/>
      <c r="EIA30" s="269"/>
      <c r="EIB30" s="269"/>
      <c r="EIC30" s="269"/>
      <c r="EID30" s="269"/>
      <c r="EIE30" s="269"/>
      <c r="EIF30" s="269"/>
      <c r="EIG30" s="269"/>
      <c r="EIH30" s="269"/>
      <c r="EII30" s="269"/>
      <c r="EIJ30" s="269"/>
      <c r="EIK30" s="269"/>
      <c r="EIL30" s="269"/>
      <c r="EIM30" s="269"/>
      <c r="EIN30" s="269"/>
      <c r="EIO30" s="269"/>
      <c r="EIP30" s="269"/>
      <c r="EIQ30" s="269"/>
      <c r="EIR30" s="269"/>
      <c r="EIS30" s="269"/>
      <c r="EIT30" s="269"/>
      <c r="EIU30" s="269"/>
      <c r="EIV30" s="269"/>
      <c r="EIW30" s="269"/>
      <c r="EIX30" s="269"/>
      <c r="EIY30" s="269"/>
      <c r="EIZ30" s="269"/>
      <c r="EJA30" s="269"/>
      <c r="EJB30" s="269"/>
      <c r="EJC30" s="269"/>
      <c r="EJD30" s="269"/>
      <c r="EJE30" s="269"/>
      <c r="EJF30" s="269"/>
      <c r="EJG30" s="269"/>
      <c r="EJH30" s="269"/>
      <c r="EJI30" s="269"/>
      <c r="EJJ30" s="269"/>
      <c r="EJK30" s="269"/>
      <c r="EJL30" s="269"/>
      <c r="EJM30" s="269"/>
      <c r="EJN30" s="269"/>
      <c r="EJO30" s="269"/>
      <c r="EJP30" s="269"/>
      <c r="EJQ30" s="269"/>
      <c r="EJR30" s="269"/>
      <c r="EJS30" s="269"/>
      <c r="EJT30" s="269"/>
      <c r="EJU30" s="269"/>
      <c r="EJV30" s="269"/>
      <c r="EJW30" s="269"/>
      <c r="EJX30" s="269"/>
      <c r="EJY30" s="269"/>
      <c r="EJZ30" s="269"/>
      <c r="EKA30" s="269"/>
      <c r="EKB30" s="269"/>
      <c r="EKC30" s="269"/>
      <c r="EKD30" s="269"/>
      <c r="EKE30" s="269"/>
      <c r="EKF30" s="269"/>
      <c r="EKG30" s="269"/>
      <c r="EKH30" s="269"/>
      <c r="EKI30" s="269"/>
      <c r="EKJ30" s="269"/>
      <c r="EKK30" s="269"/>
      <c r="EKL30" s="269"/>
      <c r="EKM30" s="269"/>
      <c r="EKN30" s="269"/>
      <c r="EKO30" s="269"/>
      <c r="EKP30" s="269"/>
      <c r="EKQ30" s="269"/>
      <c r="EKR30" s="269"/>
      <c r="EKS30" s="269"/>
      <c r="EKT30" s="269"/>
      <c r="EKU30" s="269"/>
      <c r="EKV30" s="269"/>
      <c r="EKW30" s="269"/>
      <c r="EKX30" s="269"/>
      <c r="EKY30" s="269"/>
      <c r="EKZ30" s="269"/>
      <c r="ELA30" s="269"/>
      <c r="ELB30" s="269"/>
      <c r="ELC30" s="269"/>
      <c r="ELD30" s="269"/>
      <c r="ELE30" s="269"/>
      <c r="ELF30" s="269"/>
      <c r="ELG30" s="269"/>
      <c r="ELH30" s="269"/>
      <c r="ELI30" s="269"/>
      <c r="ELJ30" s="269"/>
      <c r="ELK30" s="269"/>
      <c r="ELL30" s="269"/>
      <c r="ELM30" s="269"/>
      <c r="ELN30" s="269"/>
      <c r="ELO30" s="269"/>
      <c r="ELP30" s="269"/>
      <c r="ELQ30" s="269"/>
      <c r="ELR30" s="269"/>
      <c r="ELS30" s="269"/>
      <c r="ELT30" s="269"/>
      <c r="ELU30" s="269"/>
      <c r="ELV30" s="269"/>
      <c r="ELW30" s="269"/>
      <c r="ELX30" s="269"/>
      <c r="ELY30" s="269"/>
      <c r="ELZ30" s="269"/>
      <c r="EMA30" s="269"/>
      <c r="EMB30" s="269"/>
      <c r="EMC30" s="269"/>
      <c r="EMD30" s="269"/>
      <c r="EME30" s="269"/>
      <c r="EMF30" s="269"/>
      <c r="EMG30" s="269"/>
      <c r="EMH30" s="269"/>
      <c r="EMI30" s="269"/>
      <c r="EMJ30" s="269"/>
      <c r="EMK30" s="269"/>
      <c r="EML30" s="269"/>
      <c r="EMM30" s="269"/>
      <c r="EMN30" s="269"/>
      <c r="EMO30" s="269"/>
      <c r="EMP30" s="269"/>
      <c r="EMQ30" s="269"/>
      <c r="EMR30" s="269"/>
      <c r="EMS30" s="269"/>
      <c r="EMT30" s="269"/>
      <c r="EMU30" s="269"/>
      <c r="EMV30" s="269"/>
      <c r="EMW30" s="269"/>
      <c r="EMX30" s="269"/>
      <c r="EMY30" s="269"/>
      <c r="EMZ30" s="269"/>
      <c r="ENA30" s="269"/>
      <c r="ENB30" s="269"/>
      <c r="ENC30" s="269"/>
      <c r="END30" s="269"/>
      <c r="ENE30" s="269"/>
      <c r="ENF30" s="269"/>
      <c r="ENG30" s="269"/>
      <c r="ENH30" s="269"/>
      <c r="ENI30" s="269"/>
      <c r="ENJ30" s="269"/>
      <c r="ENK30" s="269"/>
      <c r="ENL30" s="269"/>
      <c r="ENM30" s="269"/>
      <c r="ENN30" s="269"/>
      <c r="ENO30" s="269"/>
      <c r="ENP30" s="269"/>
      <c r="ENQ30" s="269"/>
      <c r="ENR30" s="269"/>
      <c r="ENS30" s="269"/>
      <c r="ENT30" s="269"/>
      <c r="ENU30" s="269"/>
      <c r="ENV30" s="269"/>
      <c r="ENW30" s="269"/>
      <c r="ENX30" s="269"/>
      <c r="ENY30" s="269"/>
      <c r="ENZ30" s="269"/>
      <c r="EOA30" s="269"/>
      <c r="EOB30" s="269"/>
      <c r="EOC30" s="269"/>
      <c r="EOD30" s="269"/>
      <c r="EOE30" s="269"/>
      <c r="EOF30" s="269"/>
      <c r="EOG30" s="269"/>
      <c r="EOH30" s="269"/>
      <c r="EOI30" s="269"/>
      <c r="EOJ30" s="269"/>
      <c r="EOK30" s="269"/>
      <c r="EOL30" s="269"/>
      <c r="EOM30" s="269"/>
      <c r="EON30" s="269"/>
      <c r="EOO30" s="269"/>
      <c r="EOP30" s="269"/>
      <c r="EOQ30" s="269"/>
      <c r="EOR30" s="269"/>
      <c r="EOS30" s="269"/>
      <c r="EOT30" s="269"/>
      <c r="EOU30" s="269"/>
      <c r="EOV30" s="269"/>
      <c r="EOW30" s="269"/>
      <c r="EOX30" s="269"/>
      <c r="EOY30" s="269"/>
      <c r="EOZ30" s="269"/>
      <c r="EPA30" s="269"/>
      <c r="EPB30" s="269"/>
      <c r="EPC30" s="269"/>
      <c r="EPD30" s="269"/>
      <c r="EPE30" s="269"/>
      <c r="EPF30" s="269"/>
      <c r="EPG30" s="269"/>
      <c r="EPH30" s="269"/>
      <c r="EPI30" s="269"/>
      <c r="EPJ30" s="269"/>
      <c r="EPK30" s="269"/>
      <c r="EPL30" s="269"/>
      <c r="EPM30" s="269"/>
      <c r="EPN30" s="269"/>
      <c r="EPO30" s="269"/>
      <c r="EPP30" s="269"/>
      <c r="EPQ30" s="269"/>
      <c r="EPR30" s="269"/>
      <c r="EPS30" s="269"/>
      <c r="EPT30" s="269"/>
      <c r="EPU30" s="269"/>
      <c r="EPV30" s="269"/>
      <c r="EPW30" s="269"/>
      <c r="EPX30" s="269"/>
      <c r="EPY30" s="269"/>
      <c r="EPZ30" s="269"/>
      <c r="EQA30" s="269"/>
      <c r="EQB30" s="269"/>
      <c r="EQC30" s="269"/>
      <c r="EQD30" s="269"/>
      <c r="EQE30" s="269"/>
      <c r="EQF30" s="269"/>
      <c r="EQG30" s="269"/>
      <c r="EQH30" s="269"/>
      <c r="EQI30" s="269"/>
      <c r="EQJ30" s="269"/>
      <c r="EQK30" s="269"/>
      <c r="EQL30" s="269"/>
      <c r="EQM30" s="269"/>
      <c r="EQN30" s="269"/>
      <c r="EQO30" s="269"/>
      <c r="EQP30" s="269"/>
      <c r="EQQ30" s="269"/>
      <c r="EQR30" s="269"/>
      <c r="EQS30" s="269"/>
      <c r="EQT30" s="269"/>
      <c r="EQU30" s="269"/>
      <c r="EQV30" s="269"/>
      <c r="EQW30" s="269"/>
      <c r="EQX30" s="269"/>
      <c r="EQY30" s="269"/>
      <c r="EQZ30" s="269"/>
      <c r="ERA30" s="269"/>
      <c r="ERB30" s="269"/>
      <c r="ERC30" s="269"/>
      <c r="ERD30" s="269"/>
      <c r="ERE30" s="269"/>
      <c r="ERF30" s="269"/>
      <c r="ERG30" s="269"/>
      <c r="ERH30" s="269"/>
      <c r="ERI30" s="269"/>
      <c r="ERJ30" s="269"/>
      <c r="ERK30" s="269"/>
      <c r="ERL30" s="269"/>
      <c r="ERM30" s="269"/>
      <c r="ERN30" s="269"/>
      <c r="ERO30" s="269"/>
      <c r="ERP30" s="269"/>
      <c r="ERQ30" s="269"/>
      <c r="ERR30" s="269"/>
      <c r="ERS30" s="269"/>
      <c r="ERT30" s="269"/>
      <c r="ERU30" s="269"/>
      <c r="ERV30" s="269"/>
      <c r="ERW30" s="269"/>
      <c r="ERX30" s="269"/>
      <c r="ERY30" s="269"/>
      <c r="ERZ30" s="269"/>
      <c r="ESA30" s="269"/>
      <c r="ESB30" s="269"/>
      <c r="ESC30" s="269"/>
      <c r="ESD30" s="269"/>
      <c r="ESE30" s="269"/>
      <c r="ESF30" s="269"/>
      <c r="ESG30" s="269"/>
      <c r="ESH30" s="269"/>
      <c r="ESI30" s="269"/>
      <c r="ESJ30" s="269"/>
      <c r="ESK30" s="269"/>
      <c r="ESL30" s="269"/>
      <c r="ESM30" s="269"/>
      <c r="ESN30" s="269"/>
      <c r="ESO30" s="269"/>
      <c r="ESP30" s="269"/>
      <c r="ESQ30" s="269"/>
      <c r="ESR30" s="269"/>
      <c r="ESS30" s="269"/>
      <c r="EST30" s="269"/>
      <c r="ESU30" s="269"/>
      <c r="ESV30" s="269"/>
      <c r="ESW30" s="269"/>
      <c r="ESX30" s="269"/>
      <c r="ESY30" s="269"/>
      <c r="ESZ30" s="269"/>
      <c r="ETA30" s="269"/>
      <c r="ETB30" s="269"/>
      <c r="ETC30" s="269"/>
      <c r="ETD30" s="269"/>
      <c r="ETE30" s="269"/>
      <c r="ETF30" s="269"/>
      <c r="ETG30" s="269"/>
      <c r="ETH30" s="269"/>
      <c r="ETI30" s="269"/>
      <c r="ETJ30" s="269"/>
      <c r="ETK30" s="269"/>
      <c r="ETL30" s="269"/>
      <c r="ETM30" s="269"/>
      <c r="ETN30" s="269"/>
      <c r="ETO30" s="269"/>
      <c r="ETP30" s="269"/>
      <c r="ETQ30" s="269"/>
      <c r="ETR30" s="269"/>
      <c r="ETS30" s="269"/>
      <c r="ETT30" s="269"/>
      <c r="ETU30" s="269"/>
      <c r="ETV30" s="269"/>
      <c r="ETW30" s="269"/>
      <c r="ETX30" s="269"/>
      <c r="ETY30" s="269"/>
      <c r="ETZ30" s="269"/>
      <c r="EUA30" s="269"/>
      <c r="EUB30" s="269"/>
      <c r="EUC30" s="269"/>
      <c r="EUD30" s="269"/>
      <c r="EUE30" s="269"/>
      <c r="EUF30" s="269"/>
      <c r="EUG30" s="269"/>
      <c r="EUH30" s="269"/>
      <c r="EUI30" s="269"/>
      <c r="EUJ30" s="269"/>
      <c r="EUK30" s="269"/>
      <c r="EUL30" s="269"/>
      <c r="EUM30" s="269"/>
      <c r="EUN30" s="269"/>
      <c r="EUO30" s="269"/>
      <c r="EUP30" s="269"/>
      <c r="EUQ30" s="269"/>
      <c r="EUR30" s="269"/>
      <c r="EUS30" s="269"/>
      <c r="EUT30" s="269"/>
      <c r="EUU30" s="269"/>
      <c r="EUV30" s="269"/>
      <c r="EUW30" s="269"/>
      <c r="EUX30" s="269"/>
      <c r="EUY30" s="269"/>
      <c r="EUZ30" s="269"/>
      <c r="EVA30" s="269"/>
      <c r="EVB30" s="269"/>
      <c r="EVC30" s="269"/>
      <c r="EVD30" s="269"/>
      <c r="EVE30" s="269"/>
      <c r="EVF30" s="269"/>
      <c r="EVG30" s="269"/>
      <c r="EVH30" s="269"/>
      <c r="EVI30" s="269"/>
      <c r="EVJ30" s="269"/>
      <c r="EVK30" s="269"/>
      <c r="EVL30" s="269"/>
      <c r="EVM30" s="269"/>
      <c r="EVN30" s="269"/>
      <c r="EVO30" s="269"/>
      <c r="EVP30" s="269"/>
      <c r="EVQ30" s="269"/>
      <c r="EVR30" s="269"/>
      <c r="EVS30" s="269"/>
      <c r="EVT30" s="269"/>
      <c r="EVU30" s="269"/>
      <c r="EVV30" s="269"/>
      <c r="EVW30" s="269"/>
      <c r="EVX30" s="269"/>
      <c r="EVY30" s="269"/>
      <c r="EVZ30" s="269"/>
      <c r="EWA30" s="269"/>
      <c r="EWB30" s="269"/>
      <c r="EWC30" s="269"/>
      <c r="EWD30" s="269"/>
      <c r="EWE30" s="269"/>
      <c r="EWF30" s="269"/>
      <c r="EWG30" s="269"/>
      <c r="EWH30" s="269"/>
      <c r="EWI30" s="269"/>
      <c r="EWJ30" s="269"/>
      <c r="EWK30" s="269"/>
      <c r="EWL30" s="269"/>
      <c r="EWM30" s="269"/>
      <c r="EWN30" s="269"/>
      <c r="EWO30" s="269"/>
      <c r="EWP30" s="269"/>
      <c r="EWQ30" s="269"/>
      <c r="EWR30" s="269"/>
      <c r="EWS30" s="269"/>
      <c r="EWT30" s="269"/>
      <c r="EWU30" s="269"/>
      <c r="EWV30" s="269"/>
      <c r="EWW30" s="269"/>
      <c r="EWX30" s="269"/>
      <c r="EWY30" s="269"/>
      <c r="EWZ30" s="269"/>
      <c r="EXA30" s="269"/>
      <c r="EXB30" s="269"/>
      <c r="EXC30" s="269"/>
      <c r="EXD30" s="269"/>
      <c r="EXE30" s="269"/>
      <c r="EXF30" s="269"/>
      <c r="EXG30" s="269"/>
      <c r="EXH30" s="269"/>
      <c r="EXI30" s="269"/>
      <c r="EXJ30" s="269"/>
      <c r="EXK30" s="269"/>
      <c r="EXL30" s="269"/>
      <c r="EXM30" s="269"/>
      <c r="EXN30" s="269"/>
      <c r="EXO30" s="269"/>
      <c r="EXP30" s="269"/>
      <c r="EXQ30" s="269"/>
      <c r="EXR30" s="269"/>
      <c r="EXS30" s="269"/>
      <c r="EXT30" s="269"/>
      <c r="EXU30" s="269"/>
      <c r="EXV30" s="269"/>
      <c r="EXW30" s="269"/>
      <c r="EXX30" s="269"/>
      <c r="EXY30" s="269"/>
      <c r="EXZ30" s="269"/>
      <c r="EYA30" s="269"/>
      <c r="EYB30" s="269"/>
      <c r="EYC30" s="269"/>
      <c r="EYD30" s="269"/>
      <c r="EYE30" s="269"/>
      <c r="EYF30" s="269"/>
      <c r="EYG30" s="269"/>
      <c r="EYH30" s="269"/>
      <c r="EYI30" s="269"/>
      <c r="EYJ30" s="269"/>
      <c r="EYK30" s="269"/>
      <c r="EYL30" s="269"/>
      <c r="EYM30" s="269"/>
      <c r="EYN30" s="269"/>
      <c r="EYO30" s="269"/>
      <c r="EYP30" s="269"/>
      <c r="EYQ30" s="269"/>
      <c r="EYR30" s="269"/>
      <c r="EYS30" s="269"/>
      <c r="EYT30" s="269"/>
      <c r="EYU30" s="269"/>
      <c r="EYV30" s="269"/>
      <c r="EYW30" s="269"/>
      <c r="EYX30" s="269"/>
      <c r="EYY30" s="269"/>
      <c r="EYZ30" s="269"/>
      <c r="EZA30" s="269"/>
      <c r="EZB30" s="269"/>
      <c r="EZC30" s="269"/>
      <c r="EZD30" s="269"/>
      <c r="EZE30" s="269"/>
      <c r="EZF30" s="269"/>
      <c r="EZG30" s="269"/>
      <c r="EZH30" s="269"/>
      <c r="EZI30" s="269"/>
      <c r="EZJ30" s="269"/>
      <c r="EZK30" s="269"/>
      <c r="EZL30" s="269"/>
      <c r="EZM30" s="269"/>
      <c r="EZN30" s="269"/>
      <c r="EZO30" s="269"/>
      <c r="EZP30" s="269"/>
      <c r="EZQ30" s="269"/>
      <c r="EZR30" s="269"/>
      <c r="EZS30" s="269"/>
      <c r="EZT30" s="269"/>
      <c r="EZU30" s="269"/>
      <c r="EZV30" s="269"/>
      <c r="EZW30" s="269"/>
      <c r="EZX30" s="269"/>
      <c r="EZY30" s="269"/>
      <c r="EZZ30" s="269"/>
      <c r="FAA30" s="269"/>
      <c r="FAB30" s="269"/>
      <c r="FAC30" s="269"/>
      <c r="FAD30" s="269"/>
      <c r="FAE30" s="269"/>
      <c r="FAF30" s="269"/>
      <c r="FAG30" s="269"/>
      <c r="FAH30" s="269"/>
      <c r="FAI30" s="269"/>
      <c r="FAJ30" s="269"/>
      <c r="FAK30" s="269"/>
      <c r="FAL30" s="269"/>
      <c r="FAM30" s="269"/>
      <c r="FAN30" s="269"/>
      <c r="FAO30" s="269"/>
      <c r="FAP30" s="269"/>
      <c r="FAQ30" s="269"/>
      <c r="FAR30" s="269"/>
      <c r="FAS30" s="269"/>
      <c r="FAT30" s="269"/>
      <c r="FAU30" s="269"/>
      <c r="FAV30" s="269"/>
      <c r="FAW30" s="269"/>
      <c r="FAX30" s="269"/>
      <c r="FAY30" s="269"/>
      <c r="FAZ30" s="269"/>
      <c r="FBA30" s="269"/>
      <c r="FBB30" s="269"/>
      <c r="FBC30" s="269"/>
      <c r="FBD30" s="269"/>
      <c r="FBE30" s="269"/>
      <c r="FBF30" s="269"/>
      <c r="FBG30" s="269"/>
      <c r="FBH30" s="269"/>
      <c r="FBI30" s="269"/>
      <c r="FBJ30" s="269"/>
      <c r="FBK30" s="269"/>
      <c r="FBL30" s="269"/>
      <c r="FBM30" s="269"/>
      <c r="FBN30" s="269"/>
      <c r="FBO30" s="269"/>
      <c r="FBP30" s="269"/>
      <c r="FBQ30" s="269"/>
      <c r="FBR30" s="269"/>
      <c r="FBS30" s="269"/>
      <c r="FBT30" s="269"/>
      <c r="FBU30" s="269"/>
      <c r="FBV30" s="269"/>
      <c r="FBW30" s="269"/>
      <c r="FBX30" s="269"/>
      <c r="FBY30" s="269"/>
      <c r="FBZ30" s="269"/>
      <c r="FCA30" s="269"/>
      <c r="FCB30" s="269"/>
      <c r="FCC30" s="269"/>
      <c r="FCD30" s="269"/>
      <c r="FCE30" s="269"/>
      <c r="FCF30" s="269"/>
      <c r="FCG30" s="269"/>
      <c r="FCH30" s="269"/>
      <c r="FCI30" s="269"/>
      <c r="FCJ30" s="269"/>
      <c r="FCK30" s="269"/>
      <c r="FCL30" s="269"/>
      <c r="FCM30" s="269"/>
      <c r="FCN30" s="269"/>
      <c r="FCO30" s="269"/>
      <c r="FCP30" s="269"/>
      <c r="FCQ30" s="269"/>
      <c r="FCR30" s="269"/>
      <c r="FCS30" s="269"/>
      <c r="FCT30" s="269"/>
      <c r="FCU30" s="269"/>
      <c r="FCV30" s="269"/>
      <c r="FCW30" s="269"/>
      <c r="FCX30" s="269"/>
      <c r="FCY30" s="269"/>
      <c r="FCZ30" s="269"/>
      <c r="FDA30" s="269"/>
      <c r="FDB30" s="269"/>
      <c r="FDC30" s="269"/>
      <c r="FDD30" s="269"/>
      <c r="FDE30" s="269"/>
      <c r="FDF30" s="269"/>
      <c r="FDG30" s="269"/>
      <c r="FDH30" s="269"/>
      <c r="FDI30" s="269"/>
      <c r="FDJ30" s="269"/>
      <c r="FDK30" s="269"/>
      <c r="FDL30" s="269"/>
      <c r="FDM30" s="269"/>
      <c r="FDN30" s="269"/>
      <c r="FDO30" s="269"/>
      <c r="FDP30" s="269"/>
      <c r="FDQ30" s="269"/>
      <c r="FDR30" s="269"/>
      <c r="FDS30" s="269"/>
      <c r="FDT30" s="269"/>
      <c r="FDU30" s="269"/>
      <c r="FDV30" s="269"/>
      <c r="FDW30" s="269"/>
      <c r="FDX30" s="269"/>
      <c r="FDY30" s="269"/>
      <c r="FDZ30" s="269"/>
      <c r="FEA30" s="269"/>
      <c r="FEB30" s="269"/>
      <c r="FEC30" s="269"/>
      <c r="FED30" s="269"/>
      <c r="FEE30" s="269"/>
      <c r="FEF30" s="269"/>
      <c r="FEG30" s="269"/>
      <c r="FEH30" s="269"/>
      <c r="FEI30" s="269"/>
      <c r="FEJ30" s="269"/>
      <c r="FEK30" s="269"/>
      <c r="FEL30" s="269"/>
      <c r="FEM30" s="269"/>
      <c r="FEN30" s="269"/>
      <c r="FEO30" s="269"/>
      <c r="FEP30" s="269"/>
      <c r="FEQ30" s="269"/>
      <c r="FER30" s="269"/>
      <c r="FES30" s="269"/>
      <c r="FET30" s="269"/>
      <c r="FEU30" s="269"/>
      <c r="FEV30" s="269"/>
      <c r="FEW30" s="269"/>
      <c r="FEX30" s="269"/>
      <c r="FEY30" s="269"/>
      <c r="FEZ30" s="269"/>
      <c r="FFA30" s="269"/>
      <c r="FFB30" s="269"/>
      <c r="FFC30" s="269"/>
      <c r="FFD30" s="269"/>
      <c r="FFE30" s="269"/>
      <c r="FFF30" s="269"/>
      <c r="FFG30" s="269"/>
      <c r="FFH30" s="269"/>
      <c r="FFI30" s="269"/>
      <c r="FFJ30" s="269"/>
      <c r="FFK30" s="269"/>
      <c r="FFL30" s="269"/>
      <c r="FFM30" s="269"/>
      <c r="FFN30" s="269"/>
      <c r="FFO30" s="269"/>
      <c r="FFP30" s="269"/>
      <c r="FFQ30" s="269"/>
      <c r="FFR30" s="269"/>
      <c r="FFS30" s="269"/>
      <c r="FFT30" s="269"/>
      <c r="FFU30" s="269"/>
      <c r="FFV30" s="269"/>
      <c r="FFW30" s="269"/>
      <c r="FFX30" s="269"/>
      <c r="FFY30" s="269"/>
      <c r="FFZ30" s="269"/>
      <c r="FGA30" s="269"/>
      <c r="FGB30" s="269"/>
      <c r="FGC30" s="269"/>
      <c r="FGD30" s="269"/>
      <c r="FGE30" s="269"/>
      <c r="FGF30" s="269"/>
      <c r="FGG30" s="269"/>
      <c r="FGH30" s="269"/>
      <c r="FGI30" s="269"/>
      <c r="FGJ30" s="269"/>
      <c r="FGK30" s="269"/>
      <c r="FGL30" s="269"/>
      <c r="FGM30" s="269"/>
      <c r="FGN30" s="269"/>
      <c r="FGO30" s="269"/>
      <c r="FGP30" s="269"/>
      <c r="FGQ30" s="269"/>
      <c r="FGR30" s="269"/>
      <c r="FGS30" s="269"/>
      <c r="FGT30" s="269"/>
      <c r="FGU30" s="269"/>
      <c r="FGV30" s="269"/>
      <c r="FGW30" s="269"/>
      <c r="FGX30" s="269"/>
      <c r="FGY30" s="269"/>
      <c r="FGZ30" s="269"/>
      <c r="FHA30" s="269"/>
      <c r="FHB30" s="269"/>
      <c r="FHC30" s="269"/>
      <c r="FHD30" s="269"/>
      <c r="FHE30" s="269"/>
      <c r="FHF30" s="269"/>
      <c r="FHG30" s="269"/>
      <c r="FHH30" s="269"/>
      <c r="FHI30" s="269"/>
      <c r="FHJ30" s="269"/>
      <c r="FHK30" s="269"/>
      <c r="FHL30" s="269"/>
      <c r="FHM30" s="269"/>
      <c r="FHN30" s="269"/>
      <c r="FHO30" s="269"/>
      <c r="FHP30" s="269"/>
      <c r="FHQ30" s="269"/>
      <c r="FHR30" s="269"/>
      <c r="FHS30" s="269"/>
      <c r="FHT30" s="269"/>
      <c r="FHU30" s="269"/>
      <c r="FHV30" s="269"/>
      <c r="FHW30" s="269"/>
      <c r="FHX30" s="269"/>
      <c r="FHY30" s="269"/>
      <c r="FHZ30" s="269"/>
      <c r="FIA30" s="269"/>
      <c r="FIB30" s="269"/>
      <c r="FIC30" s="269"/>
      <c r="FID30" s="269"/>
      <c r="FIE30" s="269"/>
      <c r="FIF30" s="269"/>
      <c r="FIG30" s="269"/>
      <c r="FIH30" s="269"/>
      <c r="FII30" s="269"/>
      <c r="FIJ30" s="269"/>
      <c r="FIK30" s="269"/>
      <c r="FIL30" s="269"/>
      <c r="FIM30" s="269"/>
      <c r="FIN30" s="269"/>
      <c r="FIO30" s="269"/>
      <c r="FIP30" s="269"/>
      <c r="FIQ30" s="269"/>
      <c r="FIR30" s="269"/>
      <c r="FIS30" s="269"/>
      <c r="FIT30" s="269"/>
      <c r="FIU30" s="269"/>
      <c r="FIV30" s="269"/>
      <c r="FIW30" s="269"/>
      <c r="FIX30" s="269"/>
      <c r="FIY30" s="269"/>
      <c r="FIZ30" s="269"/>
      <c r="FJA30" s="269"/>
      <c r="FJB30" s="269"/>
      <c r="FJC30" s="269"/>
      <c r="FJD30" s="269"/>
      <c r="FJE30" s="269"/>
      <c r="FJF30" s="269"/>
      <c r="FJG30" s="269"/>
      <c r="FJH30" s="269"/>
      <c r="FJI30" s="269"/>
      <c r="FJJ30" s="269"/>
      <c r="FJK30" s="269"/>
      <c r="FJL30" s="269"/>
      <c r="FJM30" s="269"/>
      <c r="FJN30" s="269"/>
      <c r="FJO30" s="269"/>
      <c r="FJP30" s="269"/>
      <c r="FJQ30" s="269"/>
      <c r="FJR30" s="269"/>
      <c r="FJS30" s="269"/>
      <c r="FJT30" s="269"/>
      <c r="FJU30" s="269"/>
      <c r="FJV30" s="269"/>
      <c r="FJW30" s="269"/>
      <c r="FJX30" s="269"/>
      <c r="FJY30" s="269"/>
      <c r="FJZ30" s="269"/>
      <c r="FKA30" s="269"/>
      <c r="FKB30" s="269"/>
      <c r="FKC30" s="269"/>
      <c r="FKD30" s="269"/>
      <c r="FKE30" s="269"/>
      <c r="FKF30" s="269"/>
      <c r="FKG30" s="269"/>
      <c r="FKH30" s="269"/>
      <c r="FKI30" s="269"/>
      <c r="FKJ30" s="269"/>
      <c r="FKK30" s="269"/>
      <c r="FKL30" s="269"/>
      <c r="FKM30" s="269"/>
      <c r="FKN30" s="269"/>
      <c r="FKO30" s="269"/>
      <c r="FKP30" s="269"/>
      <c r="FKQ30" s="269"/>
      <c r="FKR30" s="269"/>
      <c r="FKS30" s="269"/>
      <c r="FKT30" s="269"/>
      <c r="FKU30" s="269"/>
      <c r="FKV30" s="269"/>
      <c r="FKW30" s="269"/>
      <c r="FKX30" s="269"/>
      <c r="FKY30" s="269"/>
      <c r="FKZ30" s="269"/>
      <c r="FLA30" s="269"/>
      <c r="FLB30" s="269"/>
      <c r="FLC30" s="269"/>
      <c r="FLD30" s="269"/>
      <c r="FLE30" s="269"/>
      <c r="FLF30" s="269"/>
      <c r="FLG30" s="269"/>
      <c r="FLH30" s="269"/>
      <c r="FLI30" s="269"/>
      <c r="FLJ30" s="269"/>
      <c r="FLK30" s="269"/>
      <c r="FLL30" s="269"/>
      <c r="FLM30" s="269"/>
      <c r="FLN30" s="269"/>
      <c r="FLO30" s="269"/>
      <c r="FLP30" s="269"/>
      <c r="FLQ30" s="269"/>
      <c r="FLR30" s="269"/>
      <c r="FLS30" s="269"/>
      <c r="FLT30" s="269"/>
      <c r="FLU30" s="269"/>
      <c r="FLV30" s="269"/>
      <c r="FLW30" s="269"/>
      <c r="FLX30" s="269"/>
      <c r="FLY30" s="269"/>
      <c r="FLZ30" s="269"/>
      <c r="FMA30" s="269"/>
      <c r="FMB30" s="269"/>
      <c r="FMC30" s="269"/>
      <c r="FMD30" s="269"/>
      <c r="FME30" s="269"/>
      <c r="FMF30" s="269"/>
      <c r="FMG30" s="269"/>
      <c r="FMH30" s="269"/>
      <c r="FMI30" s="269"/>
      <c r="FMJ30" s="269"/>
      <c r="FMK30" s="269"/>
      <c r="FML30" s="269"/>
      <c r="FMM30" s="269"/>
      <c r="FMN30" s="269"/>
      <c r="FMO30" s="269"/>
      <c r="FMP30" s="269"/>
      <c r="FMQ30" s="269"/>
      <c r="FMR30" s="269"/>
      <c r="FMS30" s="269"/>
      <c r="FMT30" s="269"/>
      <c r="FMU30" s="269"/>
      <c r="FMV30" s="269"/>
      <c r="FMW30" s="269"/>
      <c r="FMX30" s="269"/>
      <c r="FMY30" s="269"/>
      <c r="FMZ30" s="269"/>
      <c r="FNA30" s="269"/>
      <c r="FNB30" s="269"/>
      <c r="FNC30" s="269"/>
      <c r="FND30" s="269"/>
      <c r="FNE30" s="269"/>
      <c r="FNF30" s="269"/>
      <c r="FNG30" s="269"/>
      <c r="FNH30" s="269"/>
      <c r="FNI30" s="269"/>
      <c r="FNJ30" s="269"/>
      <c r="FNK30" s="269"/>
      <c r="FNL30" s="269"/>
      <c r="FNM30" s="269"/>
      <c r="FNN30" s="269"/>
      <c r="FNO30" s="269"/>
      <c r="FNP30" s="269"/>
      <c r="FNQ30" s="269"/>
      <c r="FNR30" s="269"/>
      <c r="FNS30" s="269"/>
      <c r="FNT30" s="269"/>
      <c r="FNU30" s="269"/>
      <c r="FNV30" s="269"/>
      <c r="FNW30" s="269"/>
      <c r="FNX30" s="269"/>
      <c r="FNY30" s="269"/>
      <c r="FNZ30" s="269"/>
      <c r="FOA30" s="269"/>
      <c r="FOB30" s="269"/>
      <c r="FOC30" s="269"/>
      <c r="FOD30" s="269"/>
      <c r="FOE30" s="269"/>
      <c r="FOF30" s="269"/>
      <c r="FOG30" s="269"/>
      <c r="FOH30" s="269"/>
      <c r="FOI30" s="269"/>
      <c r="FOJ30" s="269"/>
      <c r="FOK30" s="269"/>
      <c r="FOL30" s="269"/>
      <c r="FOM30" s="269"/>
      <c r="FON30" s="269"/>
      <c r="FOO30" s="269"/>
      <c r="FOP30" s="269"/>
      <c r="FOQ30" s="269"/>
      <c r="FOR30" s="269"/>
      <c r="FOS30" s="269"/>
      <c r="FOT30" s="269"/>
      <c r="FOU30" s="269"/>
      <c r="FOV30" s="269"/>
      <c r="FOW30" s="269"/>
      <c r="FOX30" s="269"/>
      <c r="FOY30" s="269"/>
      <c r="FOZ30" s="269"/>
      <c r="FPA30" s="269"/>
      <c r="FPB30" s="269"/>
      <c r="FPC30" s="269"/>
      <c r="FPD30" s="269"/>
      <c r="FPE30" s="269"/>
      <c r="FPF30" s="269"/>
      <c r="FPG30" s="269"/>
      <c r="FPH30" s="269"/>
      <c r="FPI30" s="269"/>
      <c r="FPJ30" s="269"/>
      <c r="FPK30" s="269"/>
      <c r="FPL30" s="269"/>
      <c r="FPM30" s="269"/>
      <c r="FPN30" s="269"/>
      <c r="FPO30" s="269"/>
      <c r="FPP30" s="269"/>
      <c r="FPQ30" s="269"/>
      <c r="FPR30" s="269"/>
      <c r="FPS30" s="269"/>
      <c r="FPT30" s="269"/>
      <c r="FPU30" s="269"/>
      <c r="FPV30" s="269"/>
      <c r="FPW30" s="269"/>
      <c r="FPX30" s="269"/>
      <c r="FPY30" s="269"/>
      <c r="FPZ30" s="269"/>
      <c r="FQA30" s="269"/>
      <c r="FQB30" s="269"/>
      <c r="FQC30" s="269"/>
      <c r="FQD30" s="269"/>
      <c r="FQE30" s="269"/>
      <c r="FQF30" s="269"/>
      <c r="FQG30" s="269"/>
      <c r="FQH30" s="269"/>
      <c r="FQI30" s="269"/>
      <c r="FQJ30" s="269"/>
      <c r="FQK30" s="269"/>
      <c r="FQL30" s="269"/>
      <c r="FQM30" s="269"/>
      <c r="FQN30" s="269"/>
      <c r="FQO30" s="269"/>
      <c r="FQP30" s="269"/>
      <c r="FQQ30" s="269"/>
      <c r="FQR30" s="269"/>
      <c r="FQS30" s="269"/>
      <c r="FQT30" s="269"/>
      <c r="FQU30" s="269"/>
      <c r="FQV30" s="269"/>
      <c r="FQW30" s="269"/>
      <c r="FQX30" s="269"/>
      <c r="FQY30" s="269"/>
      <c r="FQZ30" s="269"/>
      <c r="FRA30" s="269"/>
      <c r="FRB30" s="269"/>
      <c r="FRC30" s="269"/>
      <c r="FRD30" s="269"/>
      <c r="FRE30" s="269"/>
      <c r="FRF30" s="269"/>
      <c r="FRG30" s="269"/>
      <c r="FRH30" s="269"/>
      <c r="FRI30" s="269"/>
      <c r="FRJ30" s="269"/>
      <c r="FRK30" s="269"/>
      <c r="FRL30" s="269"/>
      <c r="FRM30" s="269"/>
      <c r="FRN30" s="269"/>
      <c r="FRO30" s="269"/>
      <c r="FRP30" s="269"/>
      <c r="FRQ30" s="269"/>
      <c r="FRR30" s="269"/>
      <c r="FRS30" s="269"/>
      <c r="FRT30" s="269"/>
      <c r="FRU30" s="269"/>
      <c r="FRV30" s="269"/>
      <c r="FRW30" s="269"/>
      <c r="FRX30" s="269"/>
      <c r="FRY30" s="269"/>
      <c r="FRZ30" s="269"/>
      <c r="FSA30" s="269"/>
      <c r="FSB30" s="269"/>
      <c r="FSC30" s="269"/>
      <c r="FSD30" s="269"/>
      <c r="FSE30" s="269"/>
      <c r="FSF30" s="269"/>
      <c r="FSG30" s="269"/>
      <c r="FSH30" s="269"/>
      <c r="FSI30" s="269"/>
      <c r="FSJ30" s="269"/>
      <c r="FSK30" s="269"/>
      <c r="FSL30" s="269"/>
      <c r="FSM30" s="269"/>
      <c r="FSN30" s="269"/>
      <c r="FSO30" s="269"/>
      <c r="FSP30" s="269"/>
      <c r="FSQ30" s="269"/>
      <c r="FSR30" s="269"/>
      <c r="FSS30" s="269"/>
      <c r="FST30" s="269"/>
      <c r="FSU30" s="269"/>
      <c r="FSV30" s="269"/>
      <c r="FSW30" s="269"/>
      <c r="FSX30" s="269"/>
      <c r="FSY30" s="269"/>
      <c r="FSZ30" s="269"/>
      <c r="FTA30" s="269"/>
      <c r="FTB30" s="269"/>
      <c r="FTC30" s="269"/>
      <c r="FTD30" s="269"/>
      <c r="FTE30" s="269"/>
      <c r="FTF30" s="269"/>
      <c r="FTG30" s="269"/>
      <c r="FTH30" s="269"/>
      <c r="FTI30" s="269"/>
      <c r="FTJ30" s="269"/>
      <c r="FTK30" s="269"/>
      <c r="FTL30" s="269"/>
      <c r="FTM30" s="269"/>
      <c r="FTN30" s="269"/>
      <c r="FTO30" s="269"/>
      <c r="FTP30" s="269"/>
      <c r="FTQ30" s="269"/>
      <c r="FTR30" s="269"/>
      <c r="FTS30" s="269"/>
      <c r="FTT30" s="269"/>
      <c r="FTU30" s="269"/>
      <c r="FTV30" s="269"/>
      <c r="FTW30" s="269"/>
      <c r="FTX30" s="269"/>
      <c r="FTY30" s="269"/>
      <c r="FTZ30" s="269"/>
      <c r="FUA30" s="269"/>
      <c r="FUB30" s="269"/>
      <c r="FUC30" s="269"/>
      <c r="FUD30" s="269"/>
      <c r="FUE30" s="269"/>
      <c r="FUF30" s="269"/>
      <c r="FUG30" s="269"/>
      <c r="FUH30" s="269"/>
      <c r="FUI30" s="269"/>
      <c r="FUJ30" s="269"/>
      <c r="FUK30" s="269"/>
      <c r="FUL30" s="269"/>
      <c r="FUM30" s="269"/>
      <c r="FUN30" s="269"/>
      <c r="FUO30" s="269"/>
      <c r="FUP30" s="269"/>
      <c r="FUQ30" s="269"/>
      <c r="FUR30" s="269"/>
      <c r="FUS30" s="269"/>
      <c r="FUT30" s="269"/>
      <c r="FUU30" s="269"/>
      <c r="FUV30" s="269"/>
      <c r="FUW30" s="269"/>
      <c r="FUX30" s="269"/>
      <c r="FUY30" s="269"/>
      <c r="FUZ30" s="269"/>
      <c r="FVA30" s="269"/>
      <c r="FVB30" s="269"/>
      <c r="FVC30" s="269"/>
      <c r="FVD30" s="269"/>
      <c r="FVE30" s="269"/>
      <c r="FVF30" s="269"/>
      <c r="FVG30" s="269"/>
      <c r="FVH30" s="269"/>
      <c r="FVI30" s="269"/>
      <c r="FVJ30" s="269"/>
      <c r="FVK30" s="269"/>
      <c r="FVL30" s="269"/>
      <c r="FVM30" s="269"/>
      <c r="FVN30" s="269"/>
      <c r="FVO30" s="269"/>
      <c r="FVP30" s="269"/>
      <c r="FVQ30" s="269"/>
      <c r="FVR30" s="269"/>
      <c r="FVS30" s="269"/>
      <c r="FVT30" s="269"/>
      <c r="FVU30" s="269"/>
      <c r="FVV30" s="269"/>
      <c r="FVW30" s="269"/>
      <c r="FVX30" s="269"/>
      <c r="FVY30" s="269"/>
      <c r="FVZ30" s="269"/>
      <c r="FWA30" s="269"/>
      <c r="FWB30" s="269"/>
      <c r="FWC30" s="269"/>
      <c r="FWD30" s="269"/>
      <c r="FWE30" s="269"/>
      <c r="FWF30" s="269"/>
      <c r="FWG30" s="269"/>
      <c r="FWH30" s="269"/>
      <c r="FWI30" s="269"/>
      <c r="FWJ30" s="269"/>
      <c r="FWK30" s="269"/>
      <c r="FWL30" s="269"/>
      <c r="FWM30" s="269"/>
      <c r="FWN30" s="269"/>
      <c r="FWO30" s="269"/>
      <c r="FWP30" s="269"/>
      <c r="FWQ30" s="269"/>
      <c r="FWR30" s="269"/>
      <c r="FWS30" s="269"/>
      <c r="FWT30" s="269"/>
      <c r="FWU30" s="269"/>
      <c r="FWV30" s="269"/>
      <c r="FWW30" s="269"/>
      <c r="FWX30" s="269"/>
      <c r="FWY30" s="269"/>
      <c r="FWZ30" s="269"/>
      <c r="FXA30" s="269"/>
      <c r="FXB30" s="269"/>
      <c r="FXC30" s="269"/>
      <c r="FXD30" s="269"/>
      <c r="FXE30" s="269"/>
      <c r="FXF30" s="269"/>
      <c r="FXG30" s="269"/>
      <c r="FXH30" s="269"/>
      <c r="FXI30" s="269"/>
      <c r="FXJ30" s="269"/>
      <c r="FXK30" s="269"/>
      <c r="FXL30" s="269"/>
      <c r="FXM30" s="269"/>
      <c r="FXN30" s="269"/>
      <c r="FXO30" s="269"/>
      <c r="FXP30" s="269"/>
      <c r="FXQ30" s="269"/>
      <c r="FXR30" s="269"/>
      <c r="FXS30" s="269"/>
      <c r="FXT30" s="269"/>
      <c r="FXU30" s="269"/>
      <c r="FXV30" s="269"/>
      <c r="FXW30" s="269"/>
      <c r="FXX30" s="269"/>
      <c r="FXY30" s="269"/>
      <c r="FXZ30" s="269"/>
      <c r="FYA30" s="269"/>
      <c r="FYB30" s="269"/>
      <c r="FYC30" s="269"/>
      <c r="FYD30" s="269"/>
      <c r="FYE30" s="269"/>
      <c r="FYF30" s="269"/>
      <c r="FYG30" s="269"/>
      <c r="FYH30" s="269"/>
      <c r="FYI30" s="269"/>
      <c r="FYJ30" s="269"/>
      <c r="FYK30" s="269"/>
      <c r="FYL30" s="269"/>
      <c r="FYM30" s="269"/>
      <c r="FYN30" s="269"/>
      <c r="FYO30" s="269"/>
      <c r="FYP30" s="269"/>
      <c r="FYQ30" s="269"/>
      <c r="FYR30" s="269"/>
      <c r="FYS30" s="269"/>
      <c r="FYT30" s="269"/>
      <c r="FYU30" s="269"/>
      <c r="FYV30" s="269"/>
      <c r="FYW30" s="269"/>
      <c r="FYX30" s="269"/>
      <c r="FYY30" s="269"/>
      <c r="FYZ30" s="269"/>
      <c r="FZA30" s="269"/>
      <c r="FZB30" s="269"/>
      <c r="FZC30" s="269"/>
      <c r="FZD30" s="269"/>
      <c r="FZE30" s="269"/>
      <c r="FZF30" s="269"/>
      <c r="FZG30" s="269"/>
      <c r="FZH30" s="269"/>
      <c r="FZI30" s="269"/>
      <c r="FZJ30" s="269"/>
      <c r="FZK30" s="269"/>
      <c r="FZL30" s="269"/>
      <c r="FZM30" s="269"/>
      <c r="FZN30" s="269"/>
      <c r="FZO30" s="269"/>
      <c r="FZP30" s="269"/>
      <c r="FZQ30" s="269"/>
      <c r="FZR30" s="269"/>
      <c r="FZS30" s="269"/>
      <c r="FZT30" s="269"/>
      <c r="FZU30" s="269"/>
      <c r="FZV30" s="269"/>
      <c r="FZW30" s="269"/>
      <c r="FZX30" s="269"/>
      <c r="FZY30" s="269"/>
      <c r="FZZ30" s="269"/>
      <c r="GAA30" s="269"/>
      <c r="GAB30" s="269"/>
      <c r="GAC30" s="269"/>
      <c r="GAD30" s="269"/>
      <c r="GAE30" s="269"/>
      <c r="GAF30" s="269"/>
      <c r="GAG30" s="269"/>
      <c r="GAH30" s="269"/>
      <c r="GAI30" s="269"/>
      <c r="GAJ30" s="269"/>
      <c r="GAK30" s="269"/>
      <c r="GAL30" s="269"/>
      <c r="GAM30" s="269"/>
      <c r="GAN30" s="269"/>
      <c r="GAO30" s="269"/>
      <c r="GAP30" s="269"/>
      <c r="GAQ30" s="269"/>
      <c r="GAR30" s="269"/>
      <c r="GAS30" s="269"/>
      <c r="GAT30" s="269"/>
      <c r="GAU30" s="269"/>
      <c r="GAV30" s="269"/>
      <c r="GAW30" s="269"/>
      <c r="GAX30" s="269"/>
      <c r="GAY30" s="269"/>
      <c r="GAZ30" s="269"/>
      <c r="GBA30" s="269"/>
      <c r="GBB30" s="269"/>
      <c r="GBC30" s="269"/>
      <c r="GBD30" s="269"/>
      <c r="GBE30" s="269"/>
      <c r="GBF30" s="269"/>
      <c r="GBG30" s="269"/>
      <c r="GBH30" s="269"/>
      <c r="GBI30" s="269"/>
      <c r="GBJ30" s="269"/>
      <c r="GBK30" s="269"/>
      <c r="GBL30" s="269"/>
      <c r="GBM30" s="269"/>
      <c r="GBN30" s="269"/>
      <c r="GBO30" s="269"/>
      <c r="GBP30" s="269"/>
      <c r="GBQ30" s="269"/>
      <c r="GBR30" s="269"/>
      <c r="GBS30" s="269"/>
      <c r="GBT30" s="269"/>
      <c r="GBU30" s="269"/>
      <c r="GBV30" s="269"/>
      <c r="GBW30" s="269"/>
      <c r="GBX30" s="269"/>
      <c r="GBY30" s="269"/>
      <c r="GBZ30" s="269"/>
      <c r="GCA30" s="269"/>
      <c r="GCB30" s="269"/>
      <c r="GCC30" s="269"/>
      <c r="GCD30" s="269"/>
      <c r="GCE30" s="269"/>
      <c r="GCF30" s="269"/>
      <c r="GCG30" s="269"/>
      <c r="GCH30" s="269"/>
      <c r="GCI30" s="269"/>
      <c r="GCJ30" s="269"/>
      <c r="GCK30" s="269"/>
      <c r="GCL30" s="269"/>
      <c r="GCM30" s="269"/>
      <c r="GCN30" s="269"/>
      <c r="GCO30" s="269"/>
      <c r="GCP30" s="269"/>
      <c r="GCQ30" s="269"/>
      <c r="GCR30" s="269"/>
      <c r="GCS30" s="269"/>
      <c r="GCT30" s="269"/>
      <c r="GCU30" s="269"/>
      <c r="GCV30" s="269"/>
      <c r="GCW30" s="269"/>
      <c r="GCX30" s="269"/>
      <c r="GCY30" s="269"/>
      <c r="GCZ30" s="269"/>
      <c r="GDA30" s="269"/>
      <c r="GDB30" s="269"/>
      <c r="GDC30" s="269"/>
      <c r="GDD30" s="269"/>
      <c r="GDE30" s="269"/>
      <c r="GDF30" s="269"/>
      <c r="GDG30" s="269"/>
      <c r="GDH30" s="269"/>
      <c r="GDI30" s="269"/>
      <c r="GDJ30" s="269"/>
      <c r="GDK30" s="269"/>
      <c r="GDL30" s="269"/>
      <c r="GDM30" s="269"/>
      <c r="GDN30" s="269"/>
      <c r="GDO30" s="269"/>
      <c r="GDP30" s="269"/>
      <c r="GDQ30" s="269"/>
      <c r="GDR30" s="269"/>
      <c r="GDS30" s="269"/>
      <c r="GDT30" s="269"/>
      <c r="GDU30" s="269"/>
      <c r="GDV30" s="269"/>
      <c r="GDW30" s="269"/>
      <c r="GDX30" s="269"/>
      <c r="GDY30" s="269"/>
      <c r="GDZ30" s="269"/>
      <c r="GEA30" s="269"/>
      <c r="GEB30" s="269"/>
      <c r="GEC30" s="269"/>
      <c r="GED30" s="269"/>
      <c r="GEE30" s="269"/>
      <c r="GEF30" s="269"/>
      <c r="GEG30" s="269"/>
      <c r="GEH30" s="269"/>
      <c r="GEI30" s="269"/>
      <c r="GEJ30" s="269"/>
      <c r="GEK30" s="269"/>
      <c r="GEL30" s="269"/>
      <c r="GEM30" s="269"/>
      <c r="GEN30" s="269"/>
      <c r="GEO30" s="269"/>
      <c r="GEP30" s="269"/>
      <c r="GEQ30" s="269"/>
      <c r="GER30" s="269"/>
      <c r="GES30" s="269"/>
      <c r="GET30" s="269"/>
      <c r="GEU30" s="269"/>
      <c r="GEV30" s="269"/>
      <c r="GEW30" s="269"/>
      <c r="GEX30" s="269"/>
      <c r="GEY30" s="269"/>
      <c r="GEZ30" s="269"/>
      <c r="GFA30" s="269"/>
      <c r="GFB30" s="269"/>
      <c r="GFC30" s="269"/>
      <c r="GFD30" s="269"/>
      <c r="GFE30" s="269"/>
      <c r="GFF30" s="269"/>
      <c r="GFG30" s="269"/>
      <c r="GFH30" s="269"/>
      <c r="GFI30" s="269"/>
      <c r="GFJ30" s="269"/>
      <c r="GFK30" s="269"/>
      <c r="GFL30" s="269"/>
      <c r="GFM30" s="269"/>
      <c r="GFN30" s="269"/>
      <c r="GFO30" s="269"/>
      <c r="GFP30" s="269"/>
      <c r="GFQ30" s="269"/>
      <c r="GFR30" s="269"/>
      <c r="GFS30" s="269"/>
      <c r="GFT30" s="269"/>
      <c r="GFU30" s="269"/>
      <c r="GFV30" s="269"/>
      <c r="GFW30" s="269"/>
      <c r="GFX30" s="269"/>
      <c r="GFY30" s="269"/>
      <c r="GFZ30" s="269"/>
      <c r="GGA30" s="269"/>
      <c r="GGB30" s="269"/>
      <c r="GGC30" s="269"/>
      <c r="GGD30" s="269"/>
      <c r="GGE30" s="269"/>
      <c r="GGF30" s="269"/>
      <c r="GGG30" s="269"/>
      <c r="GGH30" s="269"/>
      <c r="GGI30" s="269"/>
      <c r="GGJ30" s="269"/>
      <c r="GGK30" s="269"/>
      <c r="GGL30" s="269"/>
      <c r="GGM30" s="269"/>
      <c r="GGN30" s="269"/>
      <c r="GGO30" s="269"/>
      <c r="GGP30" s="269"/>
      <c r="GGQ30" s="269"/>
      <c r="GGR30" s="269"/>
      <c r="GGS30" s="269"/>
      <c r="GGT30" s="269"/>
      <c r="GGU30" s="269"/>
      <c r="GGV30" s="269"/>
      <c r="GGW30" s="269"/>
      <c r="GGX30" s="269"/>
      <c r="GGY30" s="269"/>
      <c r="GGZ30" s="269"/>
      <c r="GHA30" s="269"/>
      <c r="GHB30" s="269"/>
      <c r="GHC30" s="269"/>
      <c r="GHD30" s="269"/>
      <c r="GHE30" s="269"/>
      <c r="GHF30" s="269"/>
      <c r="GHG30" s="269"/>
      <c r="GHH30" s="269"/>
      <c r="GHI30" s="269"/>
      <c r="GHJ30" s="269"/>
      <c r="GHK30" s="269"/>
      <c r="GHL30" s="269"/>
      <c r="GHM30" s="269"/>
      <c r="GHN30" s="269"/>
      <c r="GHO30" s="269"/>
      <c r="GHP30" s="269"/>
      <c r="GHQ30" s="269"/>
      <c r="GHR30" s="269"/>
      <c r="GHS30" s="269"/>
      <c r="GHT30" s="269"/>
      <c r="GHU30" s="269"/>
      <c r="GHV30" s="269"/>
      <c r="GHW30" s="269"/>
      <c r="GHX30" s="269"/>
      <c r="GHY30" s="269"/>
      <c r="GHZ30" s="269"/>
      <c r="GIA30" s="269"/>
      <c r="GIB30" s="269"/>
      <c r="GIC30" s="269"/>
      <c r="GID30" s="269"/>
      <c r="GIE30" s="269"/>
      <c r="GIF30" s="269"/>
      <c r="GIG30" s="269"/>
      <c r="GIH30" s="269"/>
      <c r="GII30" s="269"/>
      <c r="GIJ30" s="269"/>
      <c r="GIK30" s="269"/>
      <c r="GIL30" s="269"/>
      <c r="GIM30" s="269"/>
      <c r="GIN30" s="269"/>
      <c r="GIO30" s="269"/>
      <c r="GIP30" s="269"/>
      <c r="GIQ30" s="269"/>
      <c r="GIR30" s="269"/>
      <c r="GIS30" s="269"/>
      <c r="GIT30" s="269"/>
      <c r="GIU30" s="269"/>
      <c r="GIV30" s="269"/>
      <c r="GIW30" s="269"/>
      <c r="GIX30" s="269"/>
      <c r="GIY30" s="269"/>
      <c r="GIZ30" s="269"/>
      <c r="GJA30" s="269"/>
      <c r="GJB30" s="269"/>
      <c r="GJC30" s="269"/>
      <c r="GJD30" s="269"/>
      <c r="GJE30" s="269"/>
      <c r="GJF30" s="269"/>
      <c r="GJG30" s="269"/>
      <c r="GJH30" s="269"/>
      <c r="GJI30" s="269"/>
      <c r="GJJ30" s="269"/>
      <c r="GJK30" s="269"/>
      <c r="GJL30" s="269"/>
      <c r="GJM30" s="269"/>
      <c r="GJN30" s="269"/>
      <c r="GJO30" s="269"/>
      <c r="GJP30" s="269"/>
      <c r="GJQ30" s="269"/>
      <c r="GJR30" s="269"/>
      <c r="GJS30" s="269"/>
      <c r="GJT30" s="269"/>
      <c r="GJU30" s="269"/>
      <c r="GJV30" s="269"/>
      <c r="GJW30" s="269"/>
      <c r="GJX30" s="269"/>
      <c r="GJY30" s="269"/>
      <c r="GJZ30" s="269"/>
      <c r="GKA30" s="269"/>
      <c r="GKB30" s="269"/>
      <c r="GKC30" s="269"/>
      <c r="GKD30" s="269"/>
      <c r="GKE30" s="269"/>
      <c r="GKF30" s="269"/>
      <c r="GKG30" s="269"/>
      <c r="GKH30" s="269"/>
      <c r="GKI30" s="269"/>
      <c r="GKJ30" s="269"/>
      <c r="GKK30" s="269"/>
      <c r="GKL30" s="269"/>
      <c r="GKM30" s="269"/>
      <c r="GKN30" s="269"/>
      <c r="GKO30" s="269"/>
      <c r="GKP30" s="269"/>
      <c r="GKQ30" s="269"/>
      <c r="GKR30" s="269"/>
      <c r="GKS30" s="269"/>
      <c r="GKT30" s="269"/>
      <c r="GKU30" s="269"/>
      <c r="GKV30" s="269"/>
      <c r="GKW30" s="269"/>
      <c r="GKX30" s="269"/>
      <c r="GKY30" s="269"/>
      <c r="GKZ30" s="269"/>
      <c r="GLA30" s="269"/>
      <c r="GLB30" s="269"/>
      <c r="GLC30" s="269"/>
      <c r="GLD30" s="269"/>
      <c r="GLE30" s="269"/>
      <c r="GLF30" s="269"/>
      <c r="GLG30" s="269"/>
      <c r="GLH30" s="269"/>
      <c r="GLI30" s="269"/>
      <c r="GLJ30" s="269"/>
      <c r="GLK30" s="269"/>
      <c r="GLL30" s="269"/>
      <c r="GLM30" s="269"/>
      <c r="GLN30" s="269"/>
      <c r="GLO30" s="269"/>
      <c r="GLP30" s="269"/>
      <c r="GLQ30" s="269"/>
      <c r="GLR30" s="269"/>
      <c r="GLS30" s="269"/>
      <c r="GLT30" s="269"/>
      <c r="GLU30" s="269"/>
      <c r="GLV30" s="269"/>
      <c r="GLW30" s="269"/>
      <c r="GLX30" s="269"/>
      <c r="GLY30" s="269"/>
      <c r="GLZ30" s="269"/>
      <c r="GMA30" s="269"/>
      <c r="GMB30" s="269"/>
      <c r="GMC30" s="269"/>
      <c r="GMD30" s="269"/>
      <c r="GME30" s="269"/>
      <c r="GMF30" s="269"/>
      <c r="GMG30" s="269"/>
      <c r="GMH30" s="269"/>
      <c r="GMI30" s="269"/>
      <c r="GMJ30" s="269"/>
      <c r="GMK30" s="269"/>
      <c r="GML30" s="269"/>
      <c r="GMM30" s="269"/>
      <c r="GMN30" s="269"/>
      <c r="GMO30" s="269"/>
      <c r="GMP30" s="269"/>
      <c r="GMQ30" s="269"/>
      <c r="GMR30" s="269"/>
      <c r="GMS30" s="269"/>
      <c r="GMT30" s="269"/>
      <c r="GMU30" s="269"/>
      <c r="GMV30" s="269"/>
      <c r="GMW30" s="269"/>
      <c r="GMX30" s="269"/>
      <c r="GMY30" s="269"/>
      <c r="GMZ30" s="269"/>
      <c r="GNA30" s="269"/>
      <c r="GNB30" s="269"/>
      <c r="GNC30" s="269"/>
      <c r="GND30" s="269"/>
      <c r="GNE30" s="269"/>
      <c r="GNF30" s="269"/>
      <c r="GNG30" s="269"/>
      <c r="GNH30" s="269"/>
      <c r="GNI30" s="269"/>
      <c r="GNJ30" s="269"/>
      <c r="GNK30" s="269"/>
      <c r="GNL30" s="269"/>
      <c r="GNM30" s="269"/>
      <c r="GNN30" s="269"/>
      <c r="GNO30" s="269"/>
      <c r="GNP30" s="269"/>
      <c r="GNQ30" s="269"/>
      <c r="GNR30" s="269"/>
      <c r="GNS30" s="269"/>
      <c r="GNT30" s="269"/>
      <c r="GNU30" s="269"/>
      <c r="GNV30" s="269"/>
      <c r="GNW30" s="269"/>
      <c r="GNX30" s="269"/>
      <c r="GNY30" s="269"/>
      <c r="GNZ30" s="269"/>
      <c r="GOA30" s="269"/>
      <c r="GOB30" s="269"/>
      <c r="GOC30" s="269"/>
      <c r="GOD30" s="269"/>
      <c r="GOE30" s="269"/>
      <c r="GOF30" s="269"/>
      <c r="GOG30" s="269"/>
      <c r="GOH30" s="269"/>
      <c r="GOI30" s="269"/>
      <c r="GOJ30" s="269"/>
      <c r="GOK30" s="269"/>
      <c r="GOL30" s="269"/>
      <c r="GOM30" s="269"/>
      <c r="GON30" s="269"/>
      <c r="GOO30" s="269"/>
      <c r="GOP30" s="269"/>
      <c r="GOQ30" s="269"/>
      <c r="GOR30" s="269"/>
      <c r="GOS30" s="269"/>
      <c r="GOT30" s="269"/>
      <c r="GOU30" s="269"/>
      <c r="GOV30" s="269"/>
      <c r="GOW30" s="269"/>
      <c r="GOX30" s="269"/>
      <c r="GOY30" s="269"/>
      <c r="GOZ30" s="269"/>
      <c r="GPA30" s="269"/>
      <c r="GPB30" s="269"/>
      <c r="GPC30" s="269"/>
      <c r="GPD30" s="269"/>
      <c r="GPE30" s="269"/>
      <c r="GPF30" s="269"/>
      <c r="GPG30" s="269"/>
      <c r="GPH30" s="269"/>
      <c r="GPI30" s="269"/>
      <c r="GPJ30" s="269"/>
      <c r="GPK30" s="269"/>
      <c r="GPL30" s="269"/>
      <c r="GPM30" s="269"/>
      <c r="GPN30" s="269"/>
      <c r="GPO30" s="269"/>
      <c r="GPP30" s="269"/>
      <c r="GPQ30" s="269"/>
      <c r="GPR30" s="269"/>
      <c r="GPS30" s="269"/>
      <c r="GPT30" s="269"/>
      <c r="GPU30" s="269"/>
      <c r="GPV30" s="269"/>
      <c r="GPW30" s="269"/>
      <c r="GPX30" s="269"/>
      <c r="GPY30" s="269"/>
      <c r="GPZ30" s="269"/>
      <c r="GQA30" s="269"/>
      <c r="GQB30" s="269"/>
      <c r="GQC30" s="269"/>
      <c r="GQD30" s="269"/>
      <c r="GQE30" s="269"/>
      <c r="GQF30" s="269"/>
      <c r="GQG30" s="269"/>
      <c r="GQH30" s="269"/>
      <c r="GQI30" s="269"/>
      <c r="GQJ30" s="269"/>
      <c r="GQK30" s="269"/>
      <c r="GQL30" s="269"/>
      <c r="GQM30" s="269"/>
      <c r="GQN30" s="269"/>
      <c r="GQO30" s="269"/>
      <c r="GQP30" s="269"/>
      <c r="GQQ30" s="269"/>
      <c r="GQR30" s="269"/>
      <c r="GQS30" s="269"/>
      <c r="GQT30" s="269"/>
      <c r="GQU30" s="269"/>
      <c r="GQV30" s="269"/>
      <c r="GQW30" s="269"/>
      <c r="GQX30" s="269"/>
      <c r="GQY30" s="269"/>
      <c r="GQZ30" s="269"/>
      <c r="GRA30" s="269"/>
      <c r="GRB30" s="269"/>
      <c r="GRC30" s="269"/>
      <c r="GRD30" s="269"/>
      <c r="GRE30" s="269"/>
      <c r="GRF30" s="269"/>
      <c r="GRG30" s="269"/>
      <c r="GRH30" s="269"/>
      <c r="GRI30" s="269"/>
      <c r="GRJ30" s="269"/>
      <c r="GRK30" s="269"/>
      <c r="GRL30" s="269"/>
      <c r="GRM30" s="269"/>
      <c r="GRN30" s="269"/>
      <c r="GRO30" s="269"/>
      <c r="GRP30" s="269"/>
      <c r="GRQ30" s="269"/>
      <c r="GRR30" s="269"/>
      <c r="GRS30" s="269"/>
      <c r="GRT30" s="269"/>
      <c r="GRU30" s="269"/>
      <c r="GRV30" s="269"/>
      <c r="GRW30" s="269"/>
      <c r="GRX30" s="269"/>
      <c r="GRY30" s="269"/>
      <c r="GRZ30" s="269"/>
      <c r="GSA30" s="269"/>
      <c r="GSB30" s="269"/>
      <c r="GSC30" s="269"/>
      <c r="GSD30" s="269"/>
      <c r="GSE30" s="269"/>
      <c r="GSF30" s="269"/>
      <c r="GSG30" s="269"/>
      <c r="GSH30" s="269"/>
      <c r="GSI30" s="269"/>
      <c r="GSJ30" s="269"/>
      <c r="GSK30" s="269"/>
      <c r="GSL30" s="269"/>
      <c r="GSM30" s="269"/>
      <c r="GSN30" s="269"/>
      <c r="GSO30" s="269"/>
      <c r="GSP30" s="269"/>
      <c r="GSQ30" s="269"/>
      <c r="GSR30" s="269"/>
      <c r="GSS30" s="269"/>
      <c r="GST30" s="269"/>
      <c r="GSU30" s="269"/>
      <c r="GSV30" s="269"/>
      <c r="GSW30" s="269"/>
      <c r="GSX30" s="269"/>
      <c r="GSY30" s="269"/>
      <c r="GSZ30" s="269"/>
      <c r="GTA30" s="269"/>
      <c r="GTB30" s="269"/>
      <c r="GTC30" s="269"/>
      <c r="GTD30" s="269"/>
      <c r="GTE30" s="269"/>
      <c r="GTF30" s="269"/>
      <c r="GTG30" s="269"/>
      <c r="GTH30" s="269"/>
      <c r="GTI30" s="269"/>
      <c r="GTJ30" s="269"/>
      <c r="GTK30" s="269"/>
      <c r="GTL30" s="269"/>
      <c r="GTM30" s="269"/>
      <c r="GTN30" s="269"/>
      <c r="GTO30" s="269"/>
      <c r="GTP30" s="269"/>
      <c r="GTQ30" s="269"/>
      <c r="GTR30" s="269"/>
      <c r="GTS30" s="269"/>
      <c r="GTT30" s="269"/>
      <c r="GTU30" s="269"/>
      <c r="GTV30" s="269"/>
      <c r="GTW30" s="269"/>
      <c r="GTX30" s="269"/>
      <c r="GTY30" s="269"/>
      <c r="GTZ30" s="269"/>
      <c r="GUA30" s="269"/>
      <c r="GUB30" s="269"/>
      <c r="GUC30" s="269"/>
      <c r="GUD30" s="269"/>
      <c r="GUE30" s="269"/>
      <c r="GUF30" s="269"/>
      <c r="GUG30" s="269"/>
      <c r="GUH30" s="269"/>
      <c r="GUI30" s="269"/>
      <c r="GUJ30" s="269"/>
      <c r="GUK30" s="269"/>
      <c r="GUL30" s="269"/>
      <c r="GUM30" s="269"/>
      <c r="GUN30" s="269"/>
      <c r="GUO30" s="269"/>
      <c r="GUP30" s="269"/>
      <c r="GUQ30" s="269"/>
      <c r="GUR30" s="269"/>
      <c r="GUS30" s="269"/>
      <c r="GUT30" s="269"/>
      <c r="GUU30" s="269"/>
      <c r="GUV30" s="269"/>
      <c r="GUW30" s="269"/>
      <c r="GUX30" s="269"/>
      <c r="GUY30" s="269"/>
      <c r="GUZ30" s="269"/>
      <c r="GVA30" s="269"/>
      <c r="GVB30" s="269"/>
      <c r="GVC30" s="269"/>
      <c r="GVD30" s="269"/>
      <c r="GVE30" s="269"/>
      <c r="GVF30" s="269"/>
      <c r="GVG30" s="269"/>
      <c r="GVH30" s="269"/>
      <c r="GVI30" s="269"/>
      <c r="GVJ30" s="269"/>
      <c r="GVK30" s="269"/>
      <c r="GVL30" s="269"/>
      <c r="GVM30" s="269"/>
      <c r="GVN30" s="269"/>
      <c r="GVO30" s="269"/>
      <c r="GVP30" s="269"/>
      <c r="GVQ30" s="269"/>
      <c r="GVR30" s="269"/>
      <c r="GVS30" s="269"/>
      <c r="GVT30" s="269"/>
      <c r="GVU30" s="269"/>
      <c r="GVV30" s="269"/>
      <c r="GVW30" s="269"/>
      <c r="GVX30" s="269"/>
      <c r="GVY30" s="269"/>
      <c r="GVZ30" s="269"/>
      <c r="GWA30" s="269"/>
      <c r="GWB30" s="269"/>
      <c r="GWC30" s="269"/>
      <c r="GWD30" s="269"/>
      <c r="GWE30" s="269"/>
      <c r="GWF30" s="269"/>
      <c r="GWG30" s="269"/>
      <c r="GWH30" s="269"/>
      <c r="GWI30" s="269"/>
      <c r="GWJ30" s="269"/>
      <c r="GWK30" s="269"/>
      <c r="GWL30" s="269"/>
      <c r="GWM30" s="269"/>
      <c r="GWN30" s="269"/>
      <c r="GWO30" s="269"/>
      <c r="GWP30" s="269"/>
      <c r="GWQ30" s="269"/>
      <c r="GWR30" s="269"/>
      <c r="GWS30" s="269"/>
      <c r="GWT30" s="269"/>
      <c r="GWU30" s="269"/>
      <c r="GWV30" s="269"/>
      <c r="GWW30" s="269"/>
      <c r="GWX30" s="269"/>
      <c r="GWY30" s="269"/>
      <c r="GWZ30" s="269"/>
      <c r="GXA30" s="269"/>
      <c r="GXB30" s="269"/>
      <c r="GXC30" s="269"/>
      <c r="GXD30" s="269"/>
      <c r="GXE30" s="269"/>
      <c r="GXF30" s="269"/>
      <c r="GXG30" s="269"/>
      <c r="GXH30" s="269"/>
      <c r="GXI30" s="269"/>
      <c r="GXJ30" s="269"/>
      <c r="GXK30" s="269"/>
      <c r="GXL30" s="269"/>
      <c r="GXM30" s="269"/>
      <c r="GXN30" s="269"/>
      <c r="GXO30" s="269"/>
      <c r="GXP30" s="269"/>
      <c r="GXQ30" s="269"/>
      <c r="GXR30" s="269"/>
      <c r="GXS30" s="269"/>
      <c r="GXT30" s="269"/>
      <c r="GXU30" s="269"/>
      <c r="GXV30" s="269"/>
      <c r="GXW30" s="269"/>
      <c r="GXX30" s="269"/>
      <c r="GXY30" s="269"/>
      <c r="GXZ30" s="269"/>
      <c r="GYA30" s="269"/>
      <c r="GYB30" s="269"/>
      <c r="GYC30" s="269"/>
      <c r="GYD30" s="269"/>
      <c r="GYE30" s="269"/>
      <c r="GYF30" s="269"/>
      <c r="GYG30" s="269"/>
      <c r="GYH30" s="269"/>
      <c r="GYI30" s="269"/>
      <c r="GYJ30" s="269"/>
      <c r="GYK30" s="269"/>
      <c r="GYL30" s="269"/>
      <c r="GYM30" s="269"/>
      <c r="GYN30" s="269"/>
      <c r="GYO30" s="269"/>
      <c r="GYP30" s="269"/>
      <c r="GYQ30" s="269"/>
      <c r="GYR30" s="269"/>
      <c r="GYS30" s="269"/>
      <c r="GYT30" s="269"/>
      <c r="GYU30" s="269"/>
      <c r="GYV30" s="269"/>
      <c r="GYW30" s="269"/>
      <c r="GYX30" s="269"/>
      <c r="GYY30" s="269"/>
      <c r="GYZ30" s="269"/>
      <c r="GZA30" s="269"/>
      <c r="GZB30" s="269"/>
      <c r="GZC30" s="269"/>
      <c r="GZD30" s="269"/>
      <c r="GZE30" s="269"/>
      <c r="GZF30" s="269"/>
      <c r="GZG30" s="269"/>
      <c r="GZH30" s="269"/>
      <c r="GZI30" s="269"/>
      <c r="GZJ30" s="269"/>
      <c r="GZK30" s="269"/>
      <c r="GZL30" s="269"/>
      <c r="GZM30" s="269"/>
      <c r="GZN30" s="269"/>
      <c r="GZO30" s="269"/>
      <c r="GZP30" s="269"/>
      <c r="GZQ30" s="269"/>
      <c r="GZR30" s="269"/>
      <c r="GZS30" s="269"/>
      <c r="GZT30" s="269"/>
      <c r="GZU30" s="269"/>
      <c r="GZV30" s="269"/>
      <c r="GZW30" s="269"/>
      <c r="GZX30" s="269"/>
      <c r="GZY30" s="269"/>
      <c r="GZZ30" s="269"/>
      <c r="HAA30" s="269"/>
      <c r="HAB30" s="269"/>
      <c r="HAC30" s="269"/>
      <c r="HAD30" s="269"/>
      <c r="HAE30" s="269"/>
      <c r="HAF30" s="269"/>
      <c r="HAG30" s="269"/>
      <c r="HAH30" s="269"/>
      <c r="HAI30" s="269"/>
      <c r="HAJ30" s="269"/>
      <c r="HAK30" s="269"/>
      <c r="HAL30" s="269"/>
      <c r="HAM30" s="269"/>
      <c r="HAN30" s="269"/>
      <c r="HAO30" s="269"/>
      <c r="HAP30" s="269"/>
      <c r="HAQ30" s="269"/>
      <c r="HAR30" s="269"/>
      <c r="HAS30" s="269"/>
      <c r="HAT30" s="269"/>
      <c r="HAU30" s="269"/>
      <c r="HAV30" s="269"/>
      <c r="HAW30" s="269"/>
      <c r="HAX30" s="269"/>
      <c r="HAY30" s="269"/>
      <c r="HAZ30" s="269"/>
      <c r="HBA30" s="269"/>
      <c r="HBB30" s="269"/>
      <c r="HBC30" s="269"/>
      <c r="HBD30" s="269"/>
      <c r="HBE30" s="269"/>
      <c r="HBF30" s="269"/>
      <c r="HBG30" s="269"/>
      <c r="HBH30" s="269"/>
      <c r="HBI30" s="269"/>
      <c r="HBJ30" s="269"/>
      <c r="HBK30" s="269"/>
      <c r="HBL30" s="269"/>
      <c r="HBM30" s="269"/>
      <c r="HBN30" s="269"/>
      <c r="HBO30" s="269"/>
      <c r="HBP30" s="269"/>
      <c r="HBQ30" s="269"/>
      <c r="HBR30" s="269"/>
      <c r="HBS30" s="269"/>
      <c r="HBT30" s="269"/>
      <c r="HBU30" s="269"/>
      <c r="HBV30" s="269"/>
      <c r="HBW30" s="269"/>
      <c r="HBX30" s="269"/>
      <c r="HBY30" s="269"/>
      <c r="HBZ30" s="269"/>
      <c r="HCA30" s="269"/>
      <c r="HCB30" s="269"/>
      <c r="HCC30" s="269"/>
      <c r="HCD30" s="269"/>
      <c r="HCE30" s="269"/>
      <c r="HCF30" s="269"/>
      <c r="HCG30" s="269"/>
      <c r="HCH30" s="269"/>
      <c r="HCI30" s="269"/>
      <c r="HCJ30" s="269"/>
      <c r="HCK30" s="269"/>
      <c r="HCL30" s="269"/>
      <c r="HCM30" s="269"/>
      <c r="HCN30" s="269"/>
      <c r="HCO30" s="269"/>
      <c r="HCP30" s="269"/>
      <c r="HCQ30" s="269"/>
      <c r="HCR30" s="269"/>
      <c r="HCS30" s="269"/>
      <c r="HCT30" s="269"/>
      <c r="HCU30" s="269"/>
      <c r="HCV30" s="269"/>
      <c r="HCW30" s="269"/>
      <c r="HCX30" s="269"/>
      <c r="HCY30" s="269"/>
      <c r="HCZ30" s="269"/>
      <c r="HDA30" s="269"/>
      <c r="HDB30" s="269"/>
      <c r="HDC30" s="269"/>
      <c r="HDD30" s="269"/>
      <c r="HDE30" s="269"/>
      <c r="HDF30" s="269"/>
      <c r="HDG30" s="269"/>
      <c r="HDH30" s="269"/>
      <c r="HDI30" s="269"/>
      <c r="HDJ30" s="269"/>
      <c r="HDK30" s="269"/>
      <c r="HDL30" s="269"/>
      <c r="HDM30" s="269"/>
      <c r="HDN30" s="269"/>
      <c r="HDO30" s="269"/>
      <c r="HDP30" s="269"/>
      <c r="HDQ30" s="269"/>
      <c r="HDR30" s="269"/>
      <c r="HDS30" s="269"/>
      <c r="HDT30" s="269"/>
      <c r="HDU30" s="269"/>
      <c r="HDV30" s="269"/>
      <c r="HDW30" s="269"/>
      <c r="HDX30" s="269"/>
      <c r="HDY30" s="269"/>
      <c r="HDZ30" s="269"/>
      <c r="HEA30" s="269"/>
      <c r="HEB30" s="269"/>
      <c r="HEC30" s="269"/>
      <c r="HED30" s="269"/>
      <c r="HEE30" s="269"/>
      <c r="HEF30" s="269"/>
      <c r="HEG30" s="269"/>
      <c r="HEH30" s="269"/>
      <c r="HEI30" s="269"/>
      <c r="HEJ30" s="269"/>
      <c r="HEK30" s="269"/>
      <c r="HEL30" s="269"/>
      <c r="HEM30" s="269"/>
      <c r="HEN30" s="269"/>
      <c r="HEO30" s="269"/>
      <c r="HEP30" s="269"/>
      <c r="HEQ30" s="269"/>
      <c r="HER30" s="269"/>
      <c r="HES30" s="269"/>
      <c r="HET30" s="269"/>
      <c r="HEU30" s="269"/>
      <c r="HEV30" s="269"/>
      <c r="HEW30" s="269"/>
      <c r="HEX30" s="269"/>
      <c r="HEY30" s="269"/>
      <c r="HEZ30" s="269"/>
      <c r="HFA30" s="269"/>
      <c r="HFB30" s="269"/>
      <c r="HFC30" s="269"/>
      <c r="HFD30" s="269"/>
      <c r="HFE30" s="269"/>
      <c r="HFF30" s="269"/>
      <c r="HFG30" s="269"/>
      <c r="HFH30" s="269"/>
      <c r="HFI30" s="269"/>
      <c r="HFJ30" s="269"/>
      <c r="HFK30" s="269"/>
      <c r="HFL30" s="269"/>
      <c r="HFM30" s="269"/>
      <c r="HFN30" s="269"/>
      <c r="HFO30" s="269"/>
      <c r="HFP30" s="269"/>
      <c r="HFQ30" s="269"/>
      <c r="HFR30" s="269"/>
      <c r="HFS30" s="269"/>
      <c r="HFT30" s="269"/>
      <c r="HFU30" s="269"/>
      <c r="HFV30" s="269"/>
      <c r="HFW30" s="269"/>
      <c r="HFX30" s="269"/>
      <c r="HFY30" s="269"/>
      <c r="HFZ30" s="269"/>
      <c r="HGA30" s="269"/>
      <c r="HGB30" s="269"/>
      <c r="HGC30" s="269"/>
      <c r="HGD30" s="269"/>
      <c r="HGE30" s="269"/>
      <c r="HGF30" s="269"/>
      <c r="HGG30" s="269"/>
      <c r="HGH30" s="269"/>
      <c r="HGI30" s="269"/>
      <c r="HGJ30" s="269"/>
      <c r="HGK30" s="269"/>
      <c r="HGL30" s="269"/>
      <c r="HGM30" s="269"/>
      <c r="HGN30" s="269"/>
      <c r="HGO30" s="269"/>
      <c r="HGP30" s="269"/>
      <c r="HGQ30" s="269"/>
      <c r="HGR30" s="269"/>
      <c r="HGS30" s="269"/>
      <c r="HGT30" s="269"/>
      <c r="HGU30" s="269"/>
      <c r="HGV30" s="269"/>
      <c r="HGW30" s="269"/>
      <c r="HGX30" s="269"/>
      <c r="HGY30" s="269"/>
      <c r="HGZ30" s="269"/>
      <c r="HHA30" s="269"/>
      <c r="HHB30" s="269"/>
      <c r="HHC30" s="269"/>
      <c r="HHD30" s="269"/>
      <c r="HHE30" s="269"/>
      <c r="HHF30" s="269"/>
      <c r="HHG30" s="269"/>
      <c r="HHH30" s="269"/>
      <c r="HHI30" s="269"/>
      <c r="HHJ30" s="269"/>
      <c r="HHK30" s="269"/>
      <c r="HHL30" s="269"/>
      <c r="HHM30" s="269"/>
      <c r="HHN30" s="269"/>
      <c r="HHO30" s="269"/>
      <c r="HHP30" s="269"/>
      <c r="HHQ30" s="269"/>
      <c r="HHR30" s="269"/>
      <c r="HHS30" s="269"/>
      <c r="HHT30" s="269"/>
      <c r="HHU30" s="269"/>
      <c r="HHV30" s="269"/>
      <c r="HHW30" s="269"/>
      <c r="HHX30" s="269"/>
      <c r="HHY30" s="269"/>
      <c r="HHZ30" s="269"/>
      <c r="HIA30" s="269"/>
      <c r="HIB30" s="269"/>
      <c r="HIC30" s="269"/>
      <c r="HID30" s="269"/>
      <c r="HIE30" s="269"/>
      <c r="HIF30" s="269"/>
      <c r="HIG30" s="269"/>
      <c r="HIH30" s="269"/>
      <c r="HII30" s="269"/>
      <c r="HIJ30" s="269"/>
      <c r="HIK30" s="269"/>
      <c r="HIL30" s="269"/>
      <c r="HIM30" s="269"/>
      <c r="HIN30" s="269"/>
      <c r="HIO30" s="269"/>
      <c r="HIP30" s="269"/>
      <c r="HIQ30" s="269"/>
      <c r="HIR30" s="269"/>
      <c r="HIS30" s="269"/>
      <c r="HIT30" s="269"/>
      <c r="HIU30" s="269"/>
      <c r="HIV30" s="269"/>
      <c r="HIW30" s="269"/>
      <c r="HIX30" s="269"/>
      <c r="HIY30" s="269"/>
      <c r="HIZ30" s="269"/>
      <c r="HJA30" s="269"/>
      <c r="HJB30" s="269"/>
      <c r="HJC30" s="269"/>
      <c r="HJD30" s="269"/>
      <c r="HJE30" s="269"/>
      <c r="HJF30" s="269"/>
      <c r="HJG30" s="269"/>
      <c r="HJH30" s="269"/>
      <c r="HJI30" s="269"/>
      <c r="HJJ30" s="269"/>
      <c r="HJK30" s="269"/>
      <c r="HJL30" s="269"/>
      <c r="HJM30" s="269"/>
      <c r="HJN30" s="269"/>
      <c r="HJO30" s="269"/>
      <c r="HJP30" s="269"/>
      <c r="HJQ30" s="269"/>
      <c r="HJR30" s="269"/>
      <c r="HJS30" s="269"/>
      <c r="HJT30" s="269"/>
      <c r="HJU30" s="269"/>
      <c r="HJV30" s="269"/>
      <c r="HJW30" s="269"/>
      <c r="HJX30" s="269"/>
      <c r="HJY30" s="269"/>
      <c r="HJZ30" s="269"/>
      <c r="HKA30" s="269"/>
      <c r="HKB30" s="269"/>
      <c r="HKC30" s="269"/>
      <c r="HKD30" s="269"/>
      <c r="HKE30" s="269"/>
      <c r="HKF30" s="269"/>
      <c r="HKG30" s="269"/>
      <c r="HKH30" s="269"/>
      <c r="HKI30" s="269"/>
      <c r="HKJ30" s="269"/>
      <c r="HKK30" s="269"/>
      <c r="HKL30" s="269"/>
      <c r="HKM30" s="269"/>
      <c r="HKN30" s="269"/>
      <c r="HKO30" s="269"/>
      <c r="HKP30" s="269"/>
      <c r="HKQ30" s="269"/>
      <c r="HKR30" s="269"/>
      <c r="HKS30" s="269"/>
      <c r="HKT30" s="269"/>
      <c r="HKU30" s="269"/>
      <c r="HKV30" s="269"/>
      <c r="HKW30" s="269"/>
      <c r="HKX30" s="269"/>
      <c r="HKY30" s="269"/>
      <c r="HKZ30" s="269"/>
      <c r="HLA30" s="269"/>
      <c r="HLB30" s="269"/>
      <c r="HLC30" s="269"/>
      <c r="HLD30" s="269"/>
      <c r="HLE30" s="269"/>
      <c r="HLF30" s="269"/>
      <c r="HLG30" s="269"/>
      <c r="HLH30" s="269"/>
      <c r="HLI30" s="269"/>
      <c r="HLJ30" s="269"/>
      <c r="HLK30" s="269"/>
      <c r="HLL30" s="269"/>
      <c r="HLM30" s="269"/>
      <c r="HLN30" s="269"/>
      <c r="HLO30" s="269"/>
      <c r="HLP30" s="269"/>
      <c r="HLQ30" s="269"/>
      <c r="HLR30" s="269"/>
      <c r="HLS30" s="269"/>
      <c r="HLT30" s="269"/>
      <c r="HLU30" s="269"/>
      <c r="HLV30" s="269"/>
      <c r="HLW30" s="269"/>
      <c r="HLX30" s="269"/>
      <c r="HLY30" s="269"/>
      <c r="HLZ30" s="269"/>
      <c r="HMA30" s="269"/>
      <c r="HMB30" s="269"/>
      <c r="HMC30" s="269"/>
      <c r="HMD30" s="269"/>
      <c r="HME30" s="269"/>
      <c r="HMF30" s="269"/>
      <c r="HMG30" s="269"/>
      <c r="HMH30" s="269"/>
      <c r="HMI30" s="269"/>
      <c r="HMJ30" s="269"/>
      <c r="HMK30" s="269"/>
      <c r="HML30" s="269"/>
      <c r="HMM30" s="269"/>
      <c r="HMN30" s="269"/>
      <c r="HMO30" s="269"/>
      <c r="HMP30" s="269"/>
      <c r="HMQ30" s="269"/>
      <c r="HMR30" s="269"/>
      <c r="HMS30" s="269"/>
      <c r="HMT30" s="269"/>
      <c r="HMU30" s="269"/>
      <c r="HMV30" s="269"/>
      <c r="HMW30" s="269"/>
      <c r="HMX30" s="269"/>
      <c r="HMY30" s="269"/>
      <c r="HMZ30" s="269"/>
      <c r="HNA30" s="269"/>
      <c r="HNB30" s="269"/>
      <c r="HNC30" s="269"/>
      <c r="HND30" s="269"/>
      <c r="HNE30" s="269"/>
      <c r="HNF30" s="269"/>
      <c r="HNG30" s="269"/>
      <c r="HNH30" s="269"/>
      <c r="HNI30" s="269"/>
      <c r="HNJ30" s="269"/>
      <c r="HNK30" s="269"/>
      <c r="HNL30" s="269"/>
      <c r="HNM30" s="269"/>
      <c r="HNN30" s="269"/>
      <c r="HNO30" s="269"/>
      <c r="HNP30" s="269"/>
      <c r="HNQ30" s="269"/>
      <c r="HNR30" s="269"/>
      <c r="HNS30" s="269"/>
      <c r="HNT30" s="269"/>
      <c r="HNU30" s="269"/>
      <c r="HNV30" s="269"/>
      <c r="HNW30" s="269"/>
      <c r="HNX30" s="269"/>
      <c r="HNY30" s="269"/>
      <c r="HNZ30" s="269"/>
      <c r="HOA30" s="269"/>
      <c r="HOB30" s="269"/>
      <c r="HOC30" s="269"/>
      <c r="HOD30" s="269"/>
      <c r="HOE30" s="269"/>
      <c r="HOF30" s="269"/>
      <c r="HOG30" s="269"/>
      <c r="HOH30" s="269"/>
      <c r="HOI30" s="269"/>
      <c r="HOJ30" s="269"/>
      <c r="HOK30" s="269"/>
      <c r="HOL30" s="269"/>
      <c r="HOM30" s="269"/>
      <c r="HON30" s="269"/>
      <c r="HOO30" s="269"/>
      <c r="HOP30" s="269"/>
      <c r="HOQ30" s="269"/>
      <c r="HOR30" s="269"/>
      <c r="HOS30" s="269"/>
      <c r="HOT30" s="269"/>
      <c r="HOU30" s="269"/>
      <c r="HOV30" s="269"/>
      <c r="HOW30" s="269"/>
      <c r="HOX30" s="269"/>
      <c r="HOY30" s="269"/>
      <c r="HOZ30" s="269"/>
      <c r="HPA30" s="269"/>
      <c r="HPB30" s="269"/>
      <c r="HPC30" s="269"/>
      <c r="HPD30" s="269"/>
      <c r="HPE30" s="269"/>
      <c r="HPF30" s="269"/>
      <c r="HPG30" s="269"/>
      <c r="HPH30" s="269"/>
      <c r="HPI30" s="269"/>
      <c r="HPJ30" s="269"/>
      <c r="HPK30" s="269"/>
      <c r="HPL30" s="269"/>
      <c r="HPM30" s="269"/>
      <c r="HPN30" s="269"/>
      <c r="HPO30" s="269"/>
      <c r="HPP30" s="269"/>
      <c r="HPQ30" s="269"/>
      <c r="HPR30" s="269"/>
      <c r="HPS30" s="269"/>
      <c r="HPT30" s="269"/>
      <c r="HPU30" s="269"/>
      <c r="HPV30" s="269"/>
      <c r="HPW30" s="269"/>
      <c r="HPX30" s="269"/>
      <c r="HPY30" s="269"/>
      <c r="HPZ30" s="269"/>
      <c r="HQA30" s="269"/>
      <c r="HQB30" s="269"/>
      <c r="HQC30" s="269"/>
      <c r="HQD30" s="269"/>
      <c r="HQE30" s="269"/>
      <c r="HQF30" s="269"/>
      <c r="HQG30" s="269"/>
      <c r="HQH30" s="269"/>
      <c r="HQI30" s="269"/>
      <c r="HQJ30" s="269"/>
      <c r="HQK30" s="269"/>
      <c r="HQL30" s="269"/>
      <c r="HQM30" s="269"/>
      <c r="HQN30" s="269"/>
      <c r="HQO30" s="269"/>
      <c r="HQP30" s="269"/>
      <c r="HQQ30" s="269"/>
      <c r="HQR30" s="269"/>
      <c r="HQS30" s="269"/>
      <c r="HQT30" s="269"/>
      <c r="HQU30" s="269"/>
      <c r="HQV30" s="269"/>
      <c r="HQW30" s="269"/>
      <c r="HQX30" s="269"/>
      <c r="HQY30" s="269"/>
      <c r="HQZ30" s="269"/>
      <c r="HRA30" s="269"/>
      <c r="HRB30" s="269"/>
      <c r="HRC30" s="269"/>
      <c r="HRD30" s="269"/>
      <c r="HRE30" s="269"/>
      <c r="HRF30" s="269"/>
      <c r="HRG30" s="269"/>
      <c r="HRH30" s="269"/>
      <c r="HRI30" s="269"/>
      <c r="HRJ30" s="269"/>
      <c r="HRK30" s="269"/>
      <c r="HRL30" s="269"/>
      <c r="HRM30" s="269"/>
      <c r="HRN30" s="269"/>
      <c r="HRO30" s="269"/>
      <c r="HRP30" s="269"/>
      <c r="HRQ30" s="269"/>
      <c r="HRR30" s="269"/>
      <c r="HRS30" s="269"/>
      <c r="HRT30" s="269"/>
      <c r="HRU30" s="269"/>
      <c r="HRV30" s="269"/>
      <c r="HRW30" s="269"/>
      <c r="HRX30" s="269"/>
      <c r="HRY30" s="269"/>
      <c r="HRZ30" s="269"/>
      <c r="HSA30" s="269"/>
      <c r="HSB30" s="269"/>
      <c r="HSC30" s="269"/>
      <c r="HSD30" s="269"/>
      <c r="HSE30" s="269"/>
      <c r="HSF30" s="269"/>
      <c r="HSG30" s="269"/>
      <c r="HSH30" s="269"/>
      <c r="HSI30" s="269"/>
      <c r="HSJ30" s="269"/>
      <c r="HSK30" s="269"/>
      <c r="HSL30" s="269"/>
      <c r="HSM30" s="269"/>
      <c r="HSN30" s="269"/>
      <c r="HSO30" s="269"/>
      <c r="HSP30" s="269"/>
      <c r="HSQ30" s="269"/>
      <c r="HSR30" s="269"/>
      <c r="HSS30" s="269"/>
      <c r="HST30" s="269"/>
      <c r="HSU30" s="269"/>
      <c r="HSV30" s="269"/>
      <c r="HSW30" s="269"/>
      <c r="HSX30" s="269"/>
      <c r="HSY30" s="269"/>
      <c r="HSZ30" s="269"/>
      <c r="HTA30" s="269"/>
      <c r="HTB30" s="269"/>
      <c r="HTC30" s="269"/>
      <c r="HTD30" s="269"/>
      <c r="HTE30" s="269"/>
      <c r="HTF30" s="269"/>
      <c r="HTG30" s="269"/>
      <c r="HTH30" s="269"/>
      <c r="HTI30" s="269"/>
      <c r="HTJ30" s="269"/>
      <c r="HTK30" s="269"/>
      <c r="HTL30" s="269"/>
      <c r="HTM30" s="269"/>
      <c r="HTN30" s="269"/>
      <c r="HTO30" s="269"/>
      <c r="HTP30" s="269"/>
      <c r="HTQ30" s="269"/>
      <c r="HTR30" s="269"/>
      <c r="HTS30" s="269"/>
      <c r="HTT30" s="269"/>
      <c r="HTU30" s="269"/>
      <c r="HTV30" s="269"/>
      <c r="HTW30" s="269"/>
      <c r="HTX30" s="269"/>
      <c r="HTY30" s="269"/>
      <c r="HTZ30" s="269"/>
      <c r="HUA30" s="269"/>
      <c r="HUB30" s="269"/>
      <c r="HUC30" s="269"/>
      <c r="HUD30" s="269"/>
      <c r="HUE30" s="269"/>
      <c r="HUF30" s="269"/>
      <c r="HUG30" s="269"/>
      <c r="HUH30" s="269"/>
      <c r="HUI30" s="269"/>
      <c r="HUJ30" s="269"/>
      <c r="HUK30" s="269"/>
      <c r="HUL30" s="269"/>
      <c r="HUM30" s="269"/>
      <c r="HUN30" s="269"/>
      <c r="HUO30" s="269"/>
      <c r="HUP30" s="269"/>
      <c r="HUQ30" s="269"/>
      <c r="HUR30" s="269"/>
      <c r="HUS30" s="269"/>
      <c r="HUT30" s="269"/>
      <c r="HUU30" s="269"/>
      <c r="HUV30" s="269"/>
      <c r="HUW30" s="269"/>
      <c r="HUX30" s="269"/>
      <c r="HUY30" s="269"/>
      <c r="HUZ30" s="269"/>
      <c r="HVA30" s="269"/>
      <c r="HVB30" s="269"/>
      <c r="HVC30" s="269"/>
      <c r="HVD30" s="269"/>
      <c r="HVE30" s="269"/>
      <c r="HVF30" s="269"/>
      <c r="HVG30" s="269"/>
      <c r="HVH30" s="269"/>
      <c r="HVI30" s="269"/>
      <c r="HVJ30" s="269"/>
      <c r="HVK30" s="269"/>
      <c r="HVL30" s="269"/>
      <c r="HVM30" s="269"/>
      <c r="HVN30" s="269"/>
      <c r="HVO30" s="269"/>
      <c r="HVP30" s="269"/>
      <c r="HVQ30" s="269"/>
      <c r="HVR30" s="269"/>
      <c r="HVS30" s="269"/>
      <c r="HVT30" s="269"/>
      <c r="HVU30" s="269"/>
      <c r="HVV30" s="269"/>
      <c r="HVW30" s="269"/>
      <c r="HVX30" s="269"/>
      <c r="HVY30" s="269"/>
      <c r="HVZ30" s="269"/>
      <c r="HWA30" s="269"/>
      <c r="HWB30" s="269"/>
      <c r="HWC30" s="269"/>
      <c r="HWD30" s="269"/>
      <c r="HWE30" s="269"/>
      <c r="HWF30" s="269"/>
      <c r="HWG30" s="269"/>
      <c r="HWH30" s="269"/>
      <c r="HWI30" s="269"/>
      <c r="HWJ30" s="269"/>
      <c r="HWK30" s="269"/>
      <c r="HWL30" s="269"/>
      <c r="HWM30" s="269"/>
      <c r="HWN30" s="269"/>
      <c r="HWO30" s="269"/>
      <c r="HWP30" s="269"/>
      <c r="HWQ30" s="269"/>
      <c r="HWR30" s="269"/>
      <c r="HWS30" s="269"/>
      <c r="HWT30" s="269"/>
      <c r="HWU30" s="269"/>
      <c r="HWV30" s="269"/>
      <c r="HWW30" s="269"/>
      <c r="HWX30" s="269"/>
      <c r="HWY30" s="269"/>
      <c r="HWZ30" s="269"/>
      <c r="HXA30" s="269"/>
      <c r="HXB30" s="269"/>
      <c r="HXC30" s="269"/>
      <c r="HXD30" s="269"/>
      <c r="HXE30" s="269"/>
      <c r="HXF30" s="269"/>
      <c r="HXG30" s="269"/>
      <c r="HXH30" s="269"/>
      <c r="HXI30" s="269"/>
      <c r="HXJ30" s="269"/>
      <c r="HXK30" s="269"/>
      <c r="HXL30" s="269"/>
      <c r="HXM30" s="269"/>
      <c r="HXN30" s="269"/>
      <c r="HXO30" s="269"/>
      <c r="HXP30" s="269"/>
      <c r="HXQ30" s="269"/>
      <c r="HXR30" s="269"/>
      <c r="HXS30" s="269"/>
      <c r="HXT30" s="269"/>
      <c r="HXU30" s="269"/>
      <c r="HXV30" s="269"/>
      <c r="HXW30" s="269"/>
      <c r="HXX30" s="269"/>
      <c r="HXY30" s="269"/>
      <c r="HXZ30" s="269"/>
      <c r="HYA30" s="269"/>
      <c r="HYB30" s="269"/>
      <c r="HYC30" s="269"/>
      <c r="HYD30" s="269"/>
      <c r="HYE30" s="269"/>
      <c r="HYF30" s="269"/>
      <c r="HYG30" s="269"/>
      <c r="HYH30" s="269"/>
      <c r="HYI30" s="269"/>
      <c r="HYJ30" s="269"/>
      <c r="HYK30" s="269"/>
      <c r="HYL30" s="269"/>
      <c r="HYM30" s="269"/>
      <c r="HYN30" s="269"/>
      <c r="HYO30" s="269"/>
      <c r="HYP30" s="269"/>
      <c r="HYQ30" s="269"/>
      <c r="HYR30" s="269"/>
      <c r="HYS30" s="269"/>
      <c r="HYT30" s="269"/>
      <c r="HYU30" s="269"/>
      <c r="HYV30" s="269"/>
      <c r="HYW30" s="269"/>
      <c r="HYX30" s="269"/>
      <c r="HYY30" s="269"/>
      <c r="HYZ30" s="269"/>
      <c r="HZA30" s="269"/>
      <c r="HZB30" s="269"/>
      <c r="HZC30" s="269"/>
      <c r="HZD30" s="269"/>
      <c r="HZE30" s="269"/>
      <c r="HZF30" s="269"/>
      <c r="HZG30" s="269"/>
      <c r="HZH30" s="269"/>
      <c r="HZI30" s="269"/>
      <c r="HZJ30" s="269"/>
      <c r="HZK30" s="269"/>
      <c r="HZL30" s="269"/>
      <c r="HZM30" s="269"/>
      <c r="HZN30" s="269"/>
      <c r="HZO30" s="269"/>
      <c r="HZP30" s="269"/>
      <c r="HZQ30" s="269"/>
      <c r="HZR30" s="269"/>
      <c r="HZS30" s="269"/>
      <c r="HZT30" s="269"/>
      <c r="HZU30" s="269"/>
      <c r="HZV30" s="269"/>
      <c r="HZW30" s="269"/>
      <c r="HZX30" s="269"/>
      <c r="HZY30" s="269"/>
      <c r="HZZ30" s="269"/>
      <c r="IAA30" s="269"/>
      <c r="IAB30" s="269"/>
      <c r="IAC30" s="269"/>
      <c r="IAD30" s="269"/>
      <c r="IAE30" s="269"/>
      <c r="IAF30" s="269"/>
      <c r="IAG30" s="269"/>
      <c r="IAH30" s="269"/>
      <c r="IAI30" s="269"/>
      <c r="IAJ30" s="269"/>
      <c r="IAK30" s="269"/>
      <c r="IAL30" s="269"/>
      <c r="IAM30" s="269"/>
      <c r="IAN30" s="269"/>
      <c r="IAO30" s="269"/>
      <c r="IAP30" s="269"/>
      <c r="IAQ30" s="269"/>
      <c r="IAR30" s="269"/>
      <c r="IAS30" s="269"/>
      <c r="IAT30" s="269"/>
      <c r="IAU30" s="269"/>
      <c r="IAV30" s="269"/>
      <c r="IAW30" s="269"/>
      <c r="IAX30" s="269"/>
      <c r="IAY30" s="269"/>
      <c r="IAZ30" s="269"/>
      <c r="IBA30" s="269"/>
      <c r="IBB30" s="269"/>
      <c r="IBC30" s="269"/>
      <c r="IBD30" s="269"/>
      <c r="IBE30" s="269"/>
      <c r="IBF30" s="269"/>
      <c r="IBG30" s="269"/>
      <c r="IBH30" s="269"/>
      <c r="IBI30" s="269"/>
      <c r="IBJ30" s="269"/>
      <c r="IBK30" s="269"/>
      <c r="IBL30" s="269"/>
      <c r="IBM30" s="269"/>
      <c r="IBN30" s="269"/>
      <c r="IBO30" s="269"/>
      <c r="IBP30" s="269"/>
      <c r="IBQ30" s="269"/>
      <c r="IBR30" s="269"/>
      <c r="IBS30" s="269"/>
      <c r="IBT30" s="269"/>
      <c r="IBU30" s="269"/>
      <c r="IBV30" s="269"/>
      <c r="IBW30" s="269"/>
      <c r="IBX30" s="269"/>
      <c r="IBY30" s="269"/>
      <c r="IBZ30" s="269"/>
      <c r="ICA30" s="269"/>
      <c r="ICB30" s="269"/>
      <c r="ICC30" s="269"/>
      <c r="ICD30" s="269"/>
      <c r="ICE30" s="269"/>
      <c r="ICF30" s="269"/>
      <c r="ICG30" s="269"/>
      <c r="ICH30" s="269"/>
      <c r="ICI30" s="269"/>
      <c r="ICJ30" s="269"/>
      <c r="ICK30" s="269"/>
      <c r="ICL30" s="269"/>
      <c r="ICM30" s="269"/>
      <c r="ICN30" s="269"/>
      <c r="ICO30" s="269"/>
      <c r="ICP30" s="269"/>
      <c r="ICQ30" s="269"/>
      <c r="ICR30" s="269"/>
      <c r="ICS30" s="269"/>
      <c r="ICT30" s="269"/>
      <c r="ICU30" s="269"/>
      <c r="ICV30" s="269"/>
      <c r="ICW30" s="269"/>
      <c r="ICX30" s="269"/>
      <c r="ICY30" s="269"/>
      <c r="ICZ30" s="269"/>
      <c r="IDA30" s="269"/>
      <c r="IDB30" s="269"/>
      <c r="IDC30" s="269"/>
      <c r="IDD30" s="269"/>
      <c r="IDE30" s="269"/>
      <c r="IDF30" s="269"/>
      <c r="IDG30" s="269"/>
      <c r="IDH30" s="269"/>
      <c r="IDI30" s="269"/>
      <c r="IDJ30" s="269"/>
      <c r="IDK30" s="269"/>
      <c r="IDL30" s="269"/>
      <c r="IDM30" s="269"/>
      <c r="IDN30" s="269"/>
      <c r="IDO30" s="269"/>
      <c r="IDP30" s="269"/>
      <c r="IDQ30" s="269"/>
      <c r="IDR30" s="269"/>
      <c r="IDS30" s="269"/>
      <c r="IDT30" s="269"/>
      <c r="IDU30" s="269"/>
      <c r="IDV30" s="269"/>
      <c r="IDW30" s="269"/>
      <c r="IDX30" s="269"/>
      <c r="IDY30" s="269"/>
      <c r="IDZ30" s="269"/>
      <c r="IEA30" s="269"/>
      <c r="IEB30" s="269"/>
      <c r="IEC30" s="269"/>
      <c r="IED30" s="269"/>
      <c r="IEE30" s="269"/>
      <c r="IEF30" s="269"/>
      <c r="IEG30" s="269"/>
      <c r="IEH30" s="269"/>
      <c r="IEI30" s="269"/>
      <c r="IEJ30" s="269"/>
      <c r="IEK30" s="269"/>
      <c r="IEL30" s="269"/>
      <c r="IEM30" s="269"/>
      <c r="IEN30" s="269"/>
      <c r="IEO30" s="269"/>
      <c r="IEP30" s="269"/>
      <c r="IEQ30" s="269"/>
      <c r="IER30" s="269"/>
      <c r="IES30" s="269"/>
      <c r="IET30" s="269"/>
      <c r="IEU30" s="269"/>
      <c r="IEV30" s="269"/>
      <c r="IEW30" s="269"/>
      <c r="IEX30" s="269"/>
      <c r="IEY30" s="269"/>
      <c r="IEZ30" s="269"/>
      <c r="IFA30" s="269"/>
      <c r="IFB30" s="269"/>
      <c r="IFC30" s="269"/>
      <c r="IFD30" s="269"/>
      <c r="IFE30" s="269"/>
      <c r="IFF30" s="269"/>
      <c r="IFG30" s="269"/>
      <c r="IFH30" s="269"/>
      <c r="IFI30" s="269"/>
      <c r="IFJ30" s="269"/>
      <c r="IFK30" s="269"/>
      <c r="IFL30" s="269"/>
      <c r="IFM30" s="269"/>
      <c r="IFN30" s="269"/>
      <c r="IFO30" s="269"/>
      <c r="IFP30" s="269"/>
      <c r="IFQ30" s="269"/>
      <c r="IFR30" s="269"/>
      <c r="IFS30" s="269"/>
      <c r="IFT30" s="269"/>
      <c r="IFU30" s="269"/>
      <c r="IFV30" s="269"/>
      <c r="IFW30" s="269"/>
      <c r="IFX30" s="269"/>
      <c r="IFY30" s="269"/>
      <c r="IFZ30" s="269"/>
      <c r="IGA30" s="269"/>
      <c r="IGB30" s="269"/>
      <c r="IGC30" s="269"/>
      <c r="IGD30" s="269"/>
      <c r="IGE30" s="269"/>
      <c r="IGF30" s="269"/>
      <c r="IGG30" s="269"/>
      <c r="IGH30" s="269"/>
      <c r="IGI30" s="269"/>
      <c r="IGJ30" s="269"/>
      <c r="IGK30" s="269"/>
      <c r="IGL30" s="269"/>
      <c r="IGM30" s="269"/>
      <c r="IGN30" s="269"/>
      <c r="IGO30" s="269"/>
      <c r="IGP30" s="269"/>
      <c r="IGQ30" s="269"/>
      <c r="IGR30" s="269"/>
      <c r="IGS30" s="269"/>
      <c r="IGT30" s="269"/>
      <c r="IGU30" s="269"/>
      <c r="IGV30" s="269"/>
      <c r="IGW30" s="269"/>
      <c r="IGX30" s="269"/>
      <c r="IGY30" s="269"/>
      <c r="IGZ30" s="269"/>
      <c r="IHA30" s="269"/>
      <c r="IHB30" s="269"/>
      <c r="IHC30" s="269"/>
      <c r="IHD30" s="269"/>
      <c r="IHE30" s="269"/>
      <c r="IHF30" s="269"/>
      <c r="IHG30" s="269"/>
      <c r="IHH30" s="269"/>
      <c r="IHI30" s="269"/>
      <c r="IHJ30" s="269"/>
      <c r="IHK30" s="269"/>
      <c r="IHL30" s="269"/>
      <c r="IHM30" s="269"/>
      <c r="IHN30" s="269"/>
      <c r="IHO30" s="269"/>
      <c r="IHP30" s="269"/>
      <c r="IHQ30" s="269"/>
      <c r="IHR30" s="269"/>
      <c r="IHS30" s="269"/>
      <c r="IHT30" s="269"/>
      <c r="IHU30" s="269"/>
      <c r="IHV30" s="269"/>
      <c r="IHW30" s="269"/>
      <c r="IHX30" s="269"/>
      <c r="IHY30" s="269"/>
      <c r="IHZ30" s="269"/>
      <c r="IIA30" s="269"/>
      <c r="IIB30" s="269"/>
      <c r="IIC30" s="269"/>
      <c r="IID30" s="269"/>
      <c r="IIE30" s="269"/>
      <c r="IIF30" s="269"/>
      <c r="IIG30" s="269"/>
      <c r="IIH30" s="269"/>
      <c r="III30" s="269"/>
      <c r="IIJ30" s="269"/>
      <c r="IIK30" s="269"/>
      <c r="IIL30" s="269"/>
      <c r="IIM30" s="269"/>
      <c r="IIN30" s="269"/>
      <c r="IIO30" s="269"/>
      <c r="IIP30" s="269"/>
      <c r="IIQ30" s="269"/>
      <c r="IIR30" s="269"/>
      <c r="IIS30" s="269"/>
      <c r="IIT30" s="269"/>
      <c r="IIU30" s="269"/>
      <c r="IIV30" s="269"/>
      <c r="IIW30" s="269"/>
      <c r="IIX30" s="269"/>
      <c r="IIY30" s="269"/>
      <c r="IIZ30" s="269"/>
      <c r="IJA30" s="269"/>
      <c r="IJB30" s="269"/>
      <c r="IJC30" s="269"/>
      <c r="IJD30" s="269"/>
      <c r="IJE30" s="269"/>
      <c r="IJF30" s="269"/>
      <c r="IJG30" s="269"/>
      <c r="IJH30" s="269"/>
      <c r="IJI30" s="269"/>
      <c r="IJJ30" s="269"/>
      <c r="IJK30" s="269"/>
      <c r="IJL30" s="269"/>
      <c r="IJM30" s="269"/>
      <c r="IJN30" s="269"/>
      <c r="IJO30" s="269"/>
      <c r="IJP30" s="269"/>
      <c r="IJQ30" s="269"/>
      <c r="IJR30" s="269"/>
      <c r="IJS30" s="269"/>
      <c r="IJT30" s="269"/>
      <c r="IJU30" s="269"/>
      <c r="IJV30" s="269"/>
      <c r="IJW30" s="269"/>
      <c r="IJX30" s="269"/>
      <c r="IJY30" s="269"/>
      <c r="IJZ30" s="269"/>
      <c r="IKA30" s="269"/>
      <c r="IKB30" s="269"/>
      <c r="IKC30" s="269"/>
      <c r="IKD30" s="269"/>
      <c r="IKE30" s="269"/>
      <c r="IKF30" s="269"/>
      <c r="IKG30" s="269"/>
      <c r="IKH30" s="269"/>
      <c r="IKI30" s="269"/>
      <c r="IKJ30" s="269"/>
      <c r="IKK30" s="269"/>
      <c r="IKL30" s="269"/>
      <c r="IKM30" s="269"/>
      <c r="IKN30" s="269"/>
      <c r="IKO30" s="269"/>
      <c r="IKP30" s="269"/>
      <c r="IKQ30" s="269"/>
      <c r="IKR30" s="269"/>
      <c r="IKS30" s="269"/>
      <c r="IKT30" s="269"/>
      <c r="IKU30" s="269"/>
      <c r="IKV30" s="269"/>
      <c r="IKW30" s="269"/>
      <c r="IKX30" s="269"/>
      <c r="IKY30" s="269"/>
      <c r="IKZ30" s="269"/>
      <c r="ILA30" s="269"/>
      <c r="ILB30" s="269"/>
      <c r="ILC30" s="269"/>
      <c r="ILD30" s="269"/>
      <c r="ILE30" s="269"/>
      <c r="ILF30" s="269"/>
      <c r="ILG30" s="269"/>
      <c r="ILH30" s="269"/>
      <c r="ILI30" s="269"/>
      <c r="ILJ30" s="269"/>
      <c r="ILK30" s="269"/>
      <c r="ILL30" s="269"/>
      <c r="ILM30" s="269"/>
      <c r="ILN30" s="269"/>
      <c r="ILO30" s="269"/>
      <c r="ILP30" s="269"/>
      <c r="ILQ30" s="269"/>
      <c r="ILR30" s="269"/>
      <c r="ILS30" s="269"/>
      <c r="ILT30" s="269"/>
      <c r="ILU30" s="269"/>
      <c r="ILV30" s="269"/>
      <c r="ILW30" s="269"/>
      <c r="ILX30" s="269"/>
      <c r="ILY30" s="269"/>
      <c r="ILZ30" s="269"/>
      <c r="IMA30" s="269"/>
      <c r="IMB30" s="269"/>
      <c r="IMC30" s="269"/>
      <c r="IMD30" s="269"/>
      <c r="IME30" s="269"/>
      <c r="IMF30" s="269"/>
      <c r="IMG30" s="269"/>
      <c r="IMH30" s="269"/>
      <c r="IMI30" s="269"/>
      <c r="IMJ30" s="269"/>
      <c r="IMK30" s="269"/>
      <c r="IML30" s="269"/>
      <c r="IMM30" s="269"/>
      <c r="IMN30" s="269"/>
      <c r="IMO30" s="269"/>
      <c r="IMP30" s="269"/>
      <c r="IMQ30" s="269"/>
      <c r="IMR30" s="269"/>
      <c r="IMS30" s="269"/>
      <c r="IMT30" s="269"/>
      <c r="IMU30" s="269"/>
      <c r="IMV30" s="269"/>
      <c r="IMW30" s="269"/>
      <c r="IMX30" s="269"/>
      <c r="IMY30" s="269"/>
      <c r="IMZ30" s="269"/>
      <c r="INA30" s="269"/>
      <c r="INB30" s="269"/>
      <c r="INC30" s="269"/>
      <c r="IND30" s="269"/>
      <c r="INE30" s="269"/>
      <c r="INF30" s="269"/>
      <c r="ING30" s="269"/>
      <c r="INH30" s="269"/>
      <c r="INI30" s="269"/>
      <c r="INJ30" s="269"/>
      <c r="INK30" s="269"/>
      <c r="INL30" s="269"/>
      <c r="INM30" s="269"/>
      <c r="INN30" s="269"/>
      <c r="INO30" s="269"/>
      <c r="INP30" s="269"/>
      <c r="INQ30" s="269"/>
      <c r="INR30" s="269"/>
      <c r="INS30" s="269"/>
      <c r="INT30" s="269"/>
      <c r="INU30" s="269"/>
      <c r="INV30" s="269"/>
      <c r="INW30" s="269"/>
      <c r="INX30" s="269"/>
      <c r="INY30" s="269"/>
      <c r="INZ30" s="269"/>
      <c r="IOA30" s="269"/>
      <c r="IOB30" s="269"/>
      <c r="IOC30" s="269"/>
      <c r="IOD30" s="269"/>
      <c r="IOE30" s="269"/>
      <c r="IOF30" s="269"/>
      <c r="IOG30" s="269"/>
      <c r="IOH30" s="269"/>
      <c r="IOI30" s="269"/>
      <c r="IOJ30" s="269"/>
      <c r="IOK30" s="269"/>
      <c r="IOL30" s="269"/>
      <c r="IOM30" s="269"/>
      <c r="ION30" s="269"/>
      <c r="IOO30" s="269"/>
      <c r="IOP30" s="269"/>
      <c r="IOQ30" s="269"/>
      <c r="IOR30" s="269"/>
      <c r="IOS30" s="269"/>
      <c r="IOT30" s="269"/>
      <c r="IOU30" s="269"/>
      <c r="IOV30" s="269"/>
      <c r="IOW30" s="269"/>
      <c r="IOX30" s="269"/>
      <c r="IOY30" s="269"/>
      <c r="IOZ30" s="269"/>
      <c r="IPA30" s="269"/>
      <c r="IPB30" s="269"/>
      <c r="IPC30" s="269"/>
      <c r="IPD30" s="269"/>
      <c r="IPE30" s="269"/>
      <c r="IPF30" s="269"/>
      <c r="IPG30" s="269"/>
      <c r="IPH30" s="269"/>
      <c r="IPI30" s="269"/>
      <c r="IPJ30" s="269"/>
      <c r="IPK30" s="269"/>
      <c r="IPL30" s="269"/>
      <c r="IPM30" s="269"/>
      <c r="IPN30" s="269"/>
      <c r="IPO30" s="269"/>
      <c r="IPP30" s="269"/>
      <c r="IPQ30" s="269"/>
      <c r="IPR30" s="269"/>
      <c r="IPS30" s="269"/>
      <c r="IPT30" s="269"/>
      <c r="IPU30" s="269"/>
      <c r="IPV30" s="269"/>
      <c r="IPW30" s="269"/>
      <c r="IPX30" s="269"/>
      <c r="IPY30" s="269"/>
      <c r="IPZ30" s="269"/>
      <c r="IQA30" s="269"/>
      <c r="IQB30" s="269"/>
      <c r="IQC30" s="269"/>
      <c r="IQD30" s="269"/>
      <c r="IQE30" s="269"/>
      <c r="IQF30" s="269"/>
      <c r="IQG30" s="269"/>
      <c r="IQH30" s="269"/>
      <c r="IQI30" s="269"/>
      <c r="IQJ30" s="269"/>
      <c r="IQK30" s="269"/>
      <c r="IQL30" s="269"/>
      <c r="IQM30" s="269"/>
      <c r="IQN30" s="269"/>
      <c r="IQO30" s="269"/>
      <c r="IQP30" s="269"/>
      <c r="IQQ30" s="269"/>
      <c r="IQR30" s="269"/>
      <c r="IQS30" s="269"/>
      <c r="IQT30" s="269"/>
      <c r="IQU30" s="269"/>
      <c r="IQV30" s="269"/>
      <c r="IQW30" s="269"/>
      <c r="IQX30" s="269"/>
      <c r="IQY30" s="269"/>
      <c r="IQZ30" s="269"/>
      <c r="IRA30" s="269"/>
      <c r="IRB30" s="269"/>
      <c r="IRC30" s="269"/>
      <c r="IRD30" s="269"/>
      <c r="IRE30" s="269"/>
      <c r="IRF30" s="269"/>
      <c r="IRG30" s="269"/>
      <c r="IRH30" s="269"/>
      <c r="IRI30" s="269"/>
      <c r="IRJ30" s="269"/>
      <c r="IRK30" s="269"/>
      <c r="IRL30" s="269"/>
      <c r="IRM30" s="269"/>
      <c r="IRN30" s="269"/>
      <c r="IRO30" s="269"/>
      <c r="IRP30" s="269"/>
      <c r="IRQ30" s="269"/>
      <c r="IRR30" s="269"/>
      <c r="IRS30" s="269"/>
      <c r="IRT30" s="269"/>
      <c r="IRU30" s="269"/>
      <c r="IRV30" s="269"/>
      <c r="IRW30" s="269"/>
      <c r="IRX30" s="269"/>
      <c r="IRY30" s="269"/>
      <c r="IRZ30" s="269"/>
      <c r="ISA30" s="269"/>
      <c r="ISB30" s="269"/>
      <c r="ISC30" s="269"/>
      <c r="ISD30" s="269"/>
      <c r="ISE30" s="269"/>
      <c r="ISF30" s="269"/>
      <c r="ISG30" s="269"/>
      <c r="ISH30" s="269"/>
      <c r="ISI30" s="269"/>
      <c r="ISJ30" s="269"/>
      <c r="ISK30" s="269"/>
      <c r="ISL30" s="269"/>
      <c r="ISM30" s="269"/>
      <c r="ISN30" s="269"/>
      <c r="ISO30" s="269"/>
      <c r="ISP30" s="269"/>
      <c r="ISQ30" s="269"/>
      <c r="ISR30" s="269"/>
      <c r="ISS30" s="269"/>
      <c r="IST30" s="269"/>
      <c r="ISU30" s="269"/>
      <c r="ISV30" s="269"/>
      <c r="ISW30" s="269"/>
      <c r="ISX30" s="269"/>
      <c r="ISY30" s="269"/>
      <c r="ISZ30" s="269"/>
      <c r="ITA30" s="269"/>
      <c r="ITB30" s="269"/>
      <c r="ITC30" s="269"/>
      <c r="ITD30" s="269"/>
      <c r="ITE30" s="269"/>
      <c r="ITF30" s="269"/>
      <c r="ITG30" s="269"/>
      <c r="ITH30" s="269"/>
      <c r="ITI30" s="269"/>
      <c r="ITJ30" s="269"/>
      <c r="ITK30" s="269"/>
      <c r="ITL30" s="269"/>
      <c r="ITM30" s="269"/>
      <c r="ITN30" s="269"/>
      <c r="ITO30" s="269"/>
      <c r="ITP30" s="269"/>
      <c r="ITQ30" s="269"/>
      <c r="ITR30" s="269"/>
      <c r="ITS30" s="269"/>
      <c r="ITT30" s="269"/>
      <c r="ITU30" s="269"/>
      <c r="ITV30" s="269"/>
      <c r="ITW30" s="269"/>
      <c r="ITX30" s="269"/>
      <c r="ITY30" s="269"/>
      <c r="ITZ30" s="269"/>
      <c r="IUA30" s="269"/>
      <c r="IUB30" s="269"/>
      <c r="IUC30" s="269"/>
      <c r="IUD30" s="269"/>
      <c r="IUE30" s="269"/>
      <c r="IUF30" s="269"/>
      <c r="IUG30" s="269"/>
      <c r="IUH30" s="269"/>
      <c r="IUI30" s="269"/>
      <c r="IUJ30" s="269"/>
      <c r="IUK30" s="269"/>
      <c r="IUL30" s="269"/>
      <c r="IUM30" s="269"/>
      <c r="IUN30" s="269"/>
      <c r="IUO30" s="269"/>
      <c r="IUP30" s="269"/>
      <c r="IUQ30" s="269"/>
      <c r="IUR30" s="269"/>
      <c r="IUS30" s="269"/>
      <c r="IUT30" s="269"/>
      <c r="IUU30" s="269"/>
      <c r="IUV30" s="269"/>
      <c r="IUW30" s="269"/>
      <c r="IUX30" s="269"/>
      <c r="IUY30" s="269"/>
      <c r="IUZ30" s="269"/>
      <c r="IVA30" s="269"/>
      <c r="IVB30" s="269"/>
      <c r="IVC30" s="269"/>
      <c r="IVD30" s="269"/>
      <c r="IVE30" s="269"/>
      <c r="IVF30" s="269"/>
      <c r="IVG30" s="269"/>
      <c r="IVH30" s="269"/>
      <c r="IVI30" s="269"/>
      <c r="IVJ30" s="269"/>
      <c r="IVK30" s="269"/>
      <c r="IVL30" s="269"/>
      <c r="IVM30" s="269"/>
      <c r="IVN30" s="269"/>
      <c r="IVO30" s="269"/>
      <c r="IVP30" s="269"/>
      <c r="IVQ30" s="269"/>
      <c r="IVR30" s="269"/>
      <c r="IVS30" s="269"/>
      <c r="IVT30" s="269"/>
      <c r="IVU30" s="269"/>
      <c r="IVV30" s="269"/>
      <c r="IVW30" s="269"/>
      <c r="IVX30" s="269"/>
      <c r="IVY30" s="269"/>
      <c r="IVZ30" s="269"/>
      <c r="IWA30" s="269"/>
      <c r="IWB30" s="269"/>
      <c r="IWC30" s="269"/>
      <c r="IWD30" s="269"/>
      <c r="IWE30" s="269"/>
      <c r="IWF30" s="269"/>
      <c r="IWG30" s="269"/>
      <c r="IWH30" s="269"/>
      <c r="IWI30" s="269"/>
      <c r="IWJ30" s="269"/>
      <c r="IWK30" s="269"/>
      <c r="IWL30" s="269"/>
      <c r="IWM30" s="269"/>
      <c r="IWN30" s="269"/>
      <c r="IWO30" s="269"/>
      <c r="IWP30" s="269"/>
      <c r="IWQ30" s="269"/>
      <c r="IWR30" s="269"/>
      <c r="IWS30" s="269"/>
      <c r="IWT30" s="269"/>
      <c r="IWU30" s="269"/>
      <c r="IWV30" s="269"/>
      <c r="IWW30" s="269"/>
      <c r="IWX30" s="269"/>
      <c r="IWY30" s="269"/>
      <c r="IWZ30" s="269"/>
      <c r="IXA30" s="269"/>
      <c r="IXB30" s="269"/>
      <c r="IXC30" s="269"/>
      <c r="IXD30" s="269"/>
      <c r="IXE30" s="269"/>
      <c r="IXF30" s="269"/>
      <c r="IXG30" s="269"/>
      <c r="IXH30" s="269"/>
      <c r="IXI30" s="269"/>
      <c r="IXJ30" s="269"/>
      <c r="IXK30" s="269"/>
      <c r="IXL30" s="269"/>
      <c r="IXM30" s="269"/>
      <c r="IXN30" s="269"/>
      <c r="IXO30" s="269"/>
      <c r="IXP30" s="269"/>
      <c r="IXQ30" s="269"/>
      <c r="IXR30" s="269"/>
      <c r="IXS30" s="269"/>
      <c r="IXT30" s="269"/>
      <c r="IXU30" s="269"/>
      <c r="IXV30" s="269"/>
      <c r="IXW30" s="269"/>
      <c r="IXX30" s="269"/>
      <c r="IXY30" s="269"/>
      <c r="IXZ30" s="269"/>
      <c r="IYA30" s="269"/>
      <c r="IYB30" s="269"/>
      <c r="IYC30" s="269"/>
      <c r="IYD30" s="269"/>
      <c r="IYE30" s="269"/>
      <c r="IYF30" s="269"/>
      <c r="IYG30" s="269"/>
      <c r="IYH30" s="269"/>
      <c r="IYI30" s="269"/>
      <c r="IYJ30" s="269"/>
      <c r="IYK30" s="269"/>
      <c r="IYL30" s="269"/>
      <c r="IYM30" s="269"/>
      <c r="IYN30" s="269"/>
      <c r="IYO30" s="269"/>
      <c r="IYP30" s="269"/>
      <c r="IYQ30" s="269"/>
      <c r="IYR30" s="269"/>
      <c r="IYS30" s="269"/>
      <c r="IYT30" s="269"/>
      <c r="IYU30" s="269"/>
      <c r="IYV30" s="269"/>
      <c r="IYW30" s="269"/>
      <c r="IYX30" s="269"/>
      <c r="IYY30" s="269"/>
      <c r="IYZ30" s="269"/>
      <c r="IZA30" s="269"/>
      <c r="IZB30" s="269"/>
      <c r="IZC30" s="269"/>
      <c r="IZD30" s="269"/>
      <c r="IZE30" s="269"/>
      <c r="IZF30" s="269"/>
      <c r="IZG30" s="269"/>
      <c r="IZH30" s="269"/>
      <c r="IZI30" s="269"/>
      <c r="IZJ30" s="269"/>
      <c r="IZK30" s="269"/>
      <c r="IZL30" s="269"/>
      <c r="IZM30" s="269"/>
      <c r="IZN30" s="269"/>
      <c r="IZO30" s="269"/>
      <c r="IZP30" s="269"/>
      <c r="IZQ30" s="269"/>
      <c r="IZR30" s="269"/>
      <c r="IZS30" s="269"/>
      <c r="IZT30" s="269"/>
      <c r="IZU30" s="269"/>
      <c r="IZV30" s="269"/>
      <c r="IZW30" s="269"/>
      <c r="IZX30" s="269"/>
      <c r="IZY30" s="269"/>
      <c r="IZZ30" s="269"/>
      <c r="JAA30" s="269"/>
      <c r="JAB30" s="269"/>
      <c r="JAC30" s="269"/>
      <c r="JAD30" s="269"/>
      <c r="JAE30" s="269"/>
      <c r="JAF30" s="269"/>
      <c r="JAG30" s="269"/>
      <c r="JAH30" s="269"/>
      <c r="JAI30" s="269"/>
      <c r="JAJ30" s="269"/>
      <c r="JAK30" s="269"/>
      <c r="JAL30" s="269"/>
      <c r="JAM30" s="269"/>
      <c r="JAN30" s="269"/>
      <c r="JAO30" s="269"/>
      <c r="JAP30" s="269"/>
      <c r="JAQ30" s="269"/>
      <c r="JAR30" s="269"/>
      <c r="JAS30" s="269"/>
      <c r="JAT30" s="269"/>
      <c r="JAU30" s="269"/>
      <c r="JAV30" s="269"/>
      <c r="JAW30" s="269"/>
      <c r="JAX30" s="269"/>
      <c r="JAY30" s="269"/>
      <c r="JAZ30" s="269"/>
      <c r="JBA30" s="269"/>
      <c r="JBB30" s="269"/>
      <c r="JBC30" s="269"/>
      <c r="JBD30" s="269"/>
      <c r="JBE30" s="269"/>
      <c r="JBF30" s="269"/>
      <c r="JBG30" s="269"/>
      <c r="JBH30" s="269"/>
      <c r="JBI30" s="269"/>
      <c r="JBJ30" s="269"/>
      <c r="JBK30" s="269"/>
      <c r="JBL30" s="269"/>
      <c r="JBM30" s="269"/>
      <c r="JBN30" s="269"/>
      <c r="JBO30" s="269"/>
      <c r="JBP30" s="269"/>
      <c r="JBQ30" s="269"/>
      <c r="JBR30" s="269"/>
      <c r="JBS30" s="269"/>
      <c r="JBT30" s="269"/>
      <c r="JBU30" s="269"/>
      <c r="JBV30" s="269"/>
      <c r="JBW30" s="269"/>
      <c r="JBX30" s="269"/>
      <c r="JBY30" s="269"/>
      <c r="JBZ30" s="269"/>
      <c r="JCA30" s="269"/>
      <c r="JCB30" s="269"/>
      <c r="JCC30" s="269"/>
      <c r="JCD30" s="269"/>
      <c r="JCE30" s="269"/>
      <c r="JCF30" s="269"/>
      <c r="JCG30" s="269"/>
      <c r="JCH30" s="269"/>
      <c r="JCI30" s="269"/>
      <c r="JCJ30" s="269"/>
      <c r="JCK30" s="269"/>
      <c r="JCL30" s="269"/>
      <c r="JCM30" s="269"/>
      <c r="JCN30" s="269"/>
      <c r="JCO30" s="269"/>
      <c r="JCP30" s="269"/>
      <c r="JCQ30" s="269"/>
      <c r="JCR30" s="269"/>
      <c r="JCS30" s="269"/>
      <c r="JCT30" s="269"/>
      <c r="JCU30" s="269"/>
      <c r="JCV30" s="269"/>
      <c r="JCW30" s="269"/>
      <c r="JCX30" s="269"/>
      <c r="JCY30" s="269"/>
      <c r="JCZ30" s="269"/>
      <c r="JDA30" s="269"/>
      <c r="JDB30" s="269"/>
      <c r="JDC30" s="269"/>
      <c r="JDD30" s="269"/>
      <c r="JDE30" s="269"/>
      <c r="JDF30" s="269"/>
      <c r="JDG30" s="269"/>
      <c r="JDH30" s="269"/>
      <c r="JDI30" s="269"/>
      <c r="JDJ30" s="269"/>
      <c r="JDK30" s="269"/>
      <c r="JDL30" s="269"/>
      <c r="JDM30" s="269"/>
      <c r="JDN30" s="269"/>
      <c r="JDO30" s="269"/>
      <c r="JDP30" s="269"/>
      <c r="JDQ30" s="269"/>
      <c r="JDR30" s="269"/>
      <c r="JDS30" s="269"/>
      <c r="JDT30" s="269"/>
      <c r="JDU30" s="269"/>
      <c r="JDV30" s="269"/>
      <c r="JDW30" s="269"/>
      <c r="JDX30" s="269"/>
      <c r="JDY30" s="269"/>
      <c r="JDZ30" s="269"/>
      <c r="JEA30" s="269"/>
      <c r="JEB30" s="269"/>
      <c r="JEC30" s="269"/>
      <c r="JED30" s="269"/>
      <c r="JEE30" s="269"/>
      <c r="JEF30" s="269"/>
      <c r="JEG30" s="269"/>
      <c r="JEH30" s="269"/>
      <c r="JEI30" s="269"/>
      <c r="JEJ30" s="269"/>
      <c r="JEK30" s="269"/>
      <c r="JEL30" s="269"/>
      <c r="JEM30" s="269"/>
      <c r="JEN30" s="269"/>
      <c r="JEO30" s="269"/>
      <c r="JEP30" s="269"/>
      <c r="JEQ30" s="269"/>
      <c r="JER30" s="269"/>
      <c r="JES30" s="269"/>
      <c r="JET30" s="269"/>
      <c r="JEU30" s="269"/>
      <c r="JEV30" s="269"/>
      <c r="JEW30" s="269"/>
      <c r="JEX30" s="269"/>
      <c r="JEY30" s="269"/>
      <c r="JEZ30" s="269"/>
      <c r="JFA30" s="269"/>
      <c r="JFB30" s="269"/>
      <c r="JFC30" s="269"/>
      <c r="JFD30" s="269"/>
      <c r="JFE30" s="269"/>
      <c r="JFF30" s="269"/>
      <c r="JFG30" s="269"/>
      <c r="JFH30" s="269"/>
      <c r="JFI30" s="269"/>
      <c r="JFJ30" s="269"/>
      <c r="JFK30" s="269"/>
      <c r="JFL30" s="269"/>
      <c r="JFM30" s="269"/>
      <c r="JFN30" s="269"/>
      <c r="JFO30" s="269"/>
      <c r="JFP30" s="269"/>
      <c r="JFQ30" s="269"/>
      <c r="JFR30" s="269"/>
      <c r="JFS30" s="269"/>
      <c r="JFT30" s="269"/>
      <c r="JFU30" s="269"/>
      <c r="JFV30" s="269"/>
      <c r="JFW30" s="269"/>
      <c r="JFX30" s="269"/>
      <c r="JFY30" s="269"/>
      <c r="JFZ30" s="269"/>
      <c r="JGA30" s="269"/>
      <c r="JGB30" s="269"/>
      <c r="JGC30" s="269"/>
      <c r="JGD30" s="269"/>
      <c r="JGE30" s="269"/>
      <c r="JGF30" s="269"/>
      <c r="JGG30" s="269"/>
      <c r="JGH30" s="269"/>
      <c r="JGI30" s="269"/>
      <c r="JGJ30" s="269"/>
      <c r="JGK30" s="269"/>
      <c r="JGL30" s="269"/>
      <c r="JGM30" s="269"/>
      <c r="JGN30" s="269"/>
      <c r="JGO30" s="269"/>
      <c r="JGP30" s="269"/>
      <c r="JGQ30" s="269"/>
      <c r="JGR30" s="269"/>
      <c r="JGS30" s="269"/>
      <c r="JGT30" s="269"/>
      <c r="JGU30" s="269"/>
      <c r="JGV30" s="269"/>
      <c r="JGW30" s="269"/>
      <c r="JGX30" s="269"/>
      <c r="JGY30" s="269"/>
      <c r="JGZ30" s="269"/>
      <c r="JHA30" s="269"/>
      <c r="JHB30" s="269"/>
      <c r="JHC30" s="269"/>
      <c r="JHD30" s="269"/>
      <c r="JHE30" s="269"/>
      <c r="JHF30" s="269"/>
      <c r="JHG30" s="269"/>
      <c r="JHH30" s="269"/>
      <c r="JHI30" s="269"/>
      <c r="JHJ30" s="269"/>
      <c r="JHK30" s="269"/>
      <c r="JHL30" s="269"/>
      <c r="JHM30" s="269"/>
      <c r="JHN30" s="269"/>
      <c r="JHO30" s="269"/>
      <c r="JHP30" s="269"/>
      <c r="JHQ30" s="269"/>
      <c r="JHR30" s="269"/>
      <c r="JHS30" s="269"/>
      <c r="JHT30" s="269"/>
      <c r="JHU30" s="269"/>
      <c r="JHV30" s="269"/>
      <c r="JHW30" s="269"/>
      <c r="JHX30" s="269"/>
      <c r="JHY30" s="269"/>
      <c r="JHZ30" s="269"/>
      <c r="JIA30" s="269"/>
      <c r="JIB30" s="269"/>
      <c r="JIC30" s="269"/>
      <c r="JID30" s="269"/>
      <c r="JIE30" s="269"/>
      <c r="JIF30" s="269"/>
      <c r="JIG30" s="269"/>
      <c r="JIH30" s="269"/>
      <c r="JII30" s="269"/>
      <c r="JIJ30" s="269"/>
      <c r="JIK30" s="269"/>
      <c r="JIL30" s="269"/>
      <c r="JIM30" s="269"/>
      <c r="JIN30" s="269"/>
      <c r="JIO30" s="269"/>
      <c r="JIP30" s="269"/>
      <c r="JIQ30" s="269"/>
      <c r="JIR30" s="269"/>
      <c r="JIS30" s="269"/>
      <c r="JIT30" s="269"/>
      <c r="JIU30" s="269"/>
      <c r="JIV30" s="269"/>
      <c r="JIW30" s="269"/>
      <c r="JIX30" s="269"/>
      <c r="JIY30" s="269"/>
      <c r="JIZ30" s="269"/>
      <c r="JJA30" s="269"/>
      <c r="JJB30" s="269"/>
      <c r="JJC30" s="269"/>
      <c r="JJD30" s="269"/>
      <c r="JJE30" s="269"/>
      <c r="JJF30" s="269"/>
      <c r="JJG30" s="269"/>
      <c r="JJH30" s="269"/>
      <c r="JJI30" s="269"/>
      <c r="JJJ30" s="269"/>
      <c r="JJK30" s="269"/>
      <c r="JJL30" s="269"/>
      <c r="JJM30" s="269"/>
      <c r="JJN30" s="269"/>
      <c r="JJO30" s="269"/>
      <c r="JJP30" s="269"/>
      <c r="JJQ30" s="269"/>
      <c r="JJR30" s="269"/>
      <c r="JJS30" s="269"/>
      <c r="JJT30" s="269"/>
      <c r="JJU30" s="269"/>
      <c r="JJV30" s="269"/>
      <c r="JJW30" s="269"/>
      <c r="JJX30" s="269"/>
      <c r="JJY30" s="269"/>
      <c r="JJZ30" s="269"/>
      <c r="JKA30" s="269"/>
      <c r="JKB30" s="269"/>
      <c r="JKC30" s="269"/>
      <c r="JKD30" s="269"/>
      <c r="JKE30" s="269"/>
      <c r="JKF30" s="269"/>
      <c r="JKG30" s="269"/>
      <c r="JKH30" s="269"/>
      <c r="JKI30" s="269"/>
      <c r="JKJ30" s="269"/>
      <c r="JKK30" s="269"/>
      <c r="JKL30" s="269"/>
      <c r="JKM30" s="269"/>
      <c r="JKN30" s="269"/>
      <c r="JKO30" s="269"/>
      <c r="JKP30" s="269"/>
      <c r="JKQ30" s="269"/>
      <c r="JKR30" s="269"/>
      <c r="JKS30" s="269"/>
      <c r="JKT30" s="269"/>
      <c r="JKU30" s="269"/>
      <c r="JKV30" s="269"/>
      <c r="JKW30" s="269"/>
      <c r="JKX30" s="269"/>
      <c r="JKY30" s="269"/>
      <c r="JKZ30" s="269"/>
      <c r="JLA30" s="269"/>
      <c r="JLB30" s="269"/>
      <c r="JLC30" s="269"/>
      <c r="JLD30" s="269"/>
      <c r="JLE30" s="269"/>
      <c r="JLF30" s="269"/>
      <c r="JLG30" s="269"/>
      <c r="JLH30" s="269"/>
      <c r="JLI30" s="269"/>
      <c r="JLJ30" s="269"/>
      <c r="JLK30" s="269"/>
      <c r="JLL30" s="269"/>
      <c r="JLM30" s="269"/>
      <c r="JLN30" s="269"/>
      <c r="JLO30" s="269"/>
      <c r="JLP30" s="269"/>
      <c r="JLQ30" s="269"/>
      <c r="JLR30" s="269"/>
      <c r="JLS30" s="269"/>
      <c r="JLT30" s="269"/>
      <c r="JLU30" s="269"/>
      <c r="JLV30" s="269"/>
      <c r="JLW30" s="269"/>
      <c r="JLX30" s="269"/>
      <c r="JLY30" s="269"/>
      <c r="JLZ30" s="269"/>
      <c r="JMA30" s="269"/>
      <c r="JMB30" s="269"/>
      <c r="JMC30" s="269"/>
      <c r="JMD30" s="269"/>
      <c r="JME30" s="269"/>
      <c r="JMF30" s="269"/>
      <c r="JMG30" s="269"/>
      <c r="JMH30" s="269"/>
      <c r="JMI30" s="269"/>
      <c r="JMJ30" s="269"/>
      <c r="JMK30" s="269"/>
      <c r="JML30" s="269"/>
      <c r="JMM30" s="269"/>
      <c r="JMN30" s="269"/>
      <c r="JMO30" s="269"/>
      <c r="JMP30" s="269"/>
      <c r="JMQ30" s="269"/>
      <c r="JMR30" s="269"/>
      <c r="JMS30" s="269"/>
      <c r="JMT30" s="269"/>
      <c r="JMU30" s="269"/>
      <c r="JMV30" s="269"/>
      <c r="JMW30" s="269"/>
      <c r="JMX30" s="269"/>
      <c r="JMY30" s="269"/>
      <c r="JMZ30" s="269"/>
      <c r="JNA30" s="269"/>
      <c r="JNB30" s="269"/>
      <c r="JNC30" s="269"/>
      <c r="JND30" s="269"/>
      <c r="JNE30" s="269"/>
      <c r="JNF30" s="269"/>
      <c r="JNG30" s="269"/>
      <c r="JNH30" s="269"/>
      <c r="JNI30" s="269"/>
      <c r="JNJ30" s="269"/>
      <c r="JNK30" s="269"/>
      <c r="JNL30" s="269"/>
      <c r="JNM30" s="269"/>
      <c r="JNN30" s="269"/>
      <c r="JNO30" s="269"/>
      <c r="JNP30" s="269"/>
      <c r="JNQ30" s="269"/>
      <c r="JNR30" s="269"/>
      <c r="JNS30" s="269"/>
      <c r="JNT30" s="269"/>
      <c r="JNU30" s="269"/>
      <c r="JNV30" s="269"/>
      <c r="JNW30" s="269"/>
      <c r="JNX30" s="269"/>
      <c r="JNY30" s="269"/>
      <c r="JNZ30" s="269"/>
      <c r="JOA30" s="269"/>
      <c r="JOB30" s="269"/>
      <c r="JOC30" s="269"/>
      <c r="JOD30" s="269"/>
      <c r="JOE30" s="269"/>
      <c r="JOF30" s="269"/>
      <c r="JOG30" s="269"/>
      <c r="JOH30" s="269"/>
      <c r="JOI30" s="269"/>
      <c r="JOJ30" s="269"/>
      <c r="JOK30" s="269"/>
      <c r="JOL30" s="269"/>
      <c r="JOM30" s="269"/>
      <c r="JON30" s="269"/>
      <c r="JOO30" s="269"/>
      <c r="JOP30" s="269"/>
      <c r="JOQ30" s="269"/>
      <c r="JOR30" s="269"/>
      <c r="JOS30" s="269"/>
      <c r="JOT30" s="269"/>
      <c r="JOU30" s="269"/>
      <c r="JOV30" s="269"/>
      <c r="JOW30" s="269"/>
      <c r="JOX30" s="269"/>
      <c r="JOY30" s="269"/>
      <c r="JOZ30" s="269"/>
      <c r="JPA30" s="269"/>
      <c r="JPB30" s="269"/>
      <c r="JPC30" s="269"/>
      <c r="JPD30" s="269"/>
      <c r="JPE30" s="269"/>
      <c r="JPF30" s="269"/>
      <c r="JPG30" s="269"/>
      <c r="JPH30" s="269"/>
      <c r="JPI30" s="269"/>
      <c r="JPJ30" s="269"/>
      <c r="JPK30" s="269"/>
      <c r="JPL30" s="269"/>
      <c r="JPM30" s="269"/>
      <c r="JPN30" s="269"/>
      <c r="JPO30" s="269"/>
      <c r="JPP30" s="269"/>
      <c r="JPQ30" s="269"/>
      <c r="JPR30" s="269"/>
      <c r="JPS30" s="269"/>
      <c r="JPT30" s="269"/>
      <c r="JPU30" s="269"/>
      <c r="JPV30" s="269"/>
      <c r="JPW30" s="269"/>
      <c r="JPX30" s="269"/>
      <c r="JPY30" s="269"/>
      <c r="JPZ30" s="269"/>
      <c r="JQA30" s="269"/>
      <c r="JQB30" s="269"/>
      <c r="JQC30" s="269"/>
      <c r="JQD30" s="269"/>
      <c r="JQE30" s="269"/>
      <c r="JQF30" s="269"/>
      <c r="JQG30" s="269"/>
      <c r="JQH30" s="269"/>
      <c r="JQI30" s="269"/>
      <c r="JQJ30" s="269"/>
      <c r="JQK30" s="269"/>
      <c r="JQL30" s="269"/>
      <c r="JQM30" s="269"/>
      <c r="JQN30" s="269"/>
      <c r="JQO30" s="269"/>
      <c r="JQP30" s="269"/>
      <c r="JQQ30" s="269"/>
      <c r="JQR30" s="269"/>
      <c r="JQS30" s="269"/>
      <c r="JQT30" s="269"/>
      <c r="JQU30" s="269"/>
      <c r="JQV30" s="269"/>
      <c r="JQW30" s="269"/>
      <c r="JQX30" s="269"/>
      <c r="JQY30" s="269"/>
      <c r="JQZ30" s="269"/>
      <c r="JRA30" s="269"/>
      <c r="JRB30" s="269"/>
      <c r="JRC30" s="269"/>
      <c r="JRD30" s="269"/>
      <c r="JRE30" s="269"/>
      <c r="JRF30" s="269"/>
      <c r="JRG30" s="269"/>
      <c r="JRH30" s="269"/>
      <c r="JRI30" s="269"/>
      <c r="JRJ30" s="269"/>
      <c r="JRK30" s="269"/>
      <c r="JRL30" s="269"/>
      <c r="JRM30" s="269"/>
      <c r="JRN30" s="269"/>
      <c r="JRO30" s="269"/>
      <c r="JRP30" s="269"/>
      <c r="JRQ30" s="269"/>
      <c r="JRR30" s="269"/>
      <c r="JRS30" s="269"/>
      <c r="JRT30" s="269"/>
      <c r="JRU30" s="269"/>
      <c r="JRV30" s="269"/>
      <c r="JRW30" s="269"/>
      <c r="JRX30" s="269"/>
      <c r="JRY30" s="269"/>
      <c r="JRZ30" s="269"/>
      <c r="JSA30" s="269"/>
      <c r="JSB30" s="269"/>
      <c r="JSC30" s="269"/>
      <c r="JSD30" s="269"/>
      <c r="JSE30" s="269"/>
      <c r="JSF30" s="269"/>
      <c r="JSG30" s="269"/>
      <c r="JSH30" s="269"/>
      <c r="JSI30" s="269"/>
      <c r="JSJ30" s="269"/>
      <c r="JSK30" s="269"/>
      <c r="JSL30" s="269"/>
      <c r="JSM30" s="269"/>
      <c r="JSN30" s="269"/>
      <c r="JSO30" s="269"/>
      <c r="JSP30" s="269"/>
      <c r="JSQ30" s="269"/>
      <c r="JSR30" s="269"/>
      <c r="JSS30" s="269"/>
      <c r="JST30" s="269"/>
      <c r="JSU30" s="269"/>
      <c r="JSV30" s="269"/>
      <c r="JSW30" s="269"/>
      <c r="JSX30" s="269"/>
      <c r="JSY30" s="269"/>
      <c r="JSZ30" s="269"/>
      <c r="JTA30" s="269"/>
      <c r="JTB30" s="269"/>
      <c r="JTC30" s="269"/>
      <c r="JTD30" s="269"/>
      <c r="JTE30" s="269"/>
      <c r="JTF30" s="269"/>
      <c r="JTG30" s="269"/>
      <c r="JTH30" s="269"/>
      <c r="JTI30" s="269"/>
      <c r="JTJ30" s="269"/>
      <c r="JTK30" s="269"/>
      <c r="JTL30" s="269"/>
      <c r="JTM30" s="269"/>
      <c r="JTN30" s="269"/>
      <c r="JTO30" s="269"/>
      <c r="JTP30" s="269"/>
      <c r="JTQ30" s="269"/>
      <c r="JTR30" s="269"/>
      <c r="JTS30" s="269"/>
      <c r="JTT30" s="269"/>
      <c r="JTU30" s="269"/>
      <c r="JTV30" s="269"/>
      <c r="JTW30" s="269"/>
      <c r="JTX30" s="269"/>
      <c r="JTY30" s="269"/>
      <c r="JTZ30" s="269"/>
      <c r="JUA30" s="269"/>
      <c r="JUB30" s="269"/>
      <c r="JUC30" s="269"/>
      <c r="JUD30" s="269"/>
      <c r="JUE30" s="269"/>
      <c r="JUF30" s="269"/>
      <c r="JUG30" s="269"/>
      <c r="JUH30" s="269"/>
      <c r="JUI30" s="269"/>
      <c r="JUJ30" s="269"/>
      <c r="JUK30" s="269"/>
      <c r="JUL30" s="269"/>
      <c r="JUM30" s="269"/>
      <c r="JUN30" s="269"/>
      <c r="JUO30" s="269"/>
      <c r="JUP30" s="269"/>
      <c r="JUQ30" s="269"/>
      <c r="JUR30" s="269"/>
      <c r="JUS30" s="269"/>
      <c r="JUT30" s="269"/>
      <c r="JUU30" s="269"/>
      <c r="JUV30" s="269"/>
      <c r="JUW30" s="269"/>
      <c r="JUX30" s="269"/>
      <c r="JUY30" s="269"/>
      <c r="JUZ30" s="269"/>
      <c r="JVA30" s="269"/>
      <c r="JVB30" s="269"/>
      <c r="JVC30" s="269"/>
      <c r="JVD30" s="269"/>
      <c r="JVE30" s="269"/>
      <c r="JVF30" s="269"/>
      <c r="JVG30" s="269"/>
      <c r="JVH30" s="269"/>
      <c r="JVI30" s="269"/>
      <c r="JVJ30" s="269"/>
      <c r="JVK30" s="269"/>
      <c r="JVL30" s="269"/>
      <c r="JVM30" s="269"/>
      <c r="JVN30" s="269"/>
      <c r="JVO30" s="269"/>
      <c r="JVP30" s="269"/>
      <c r="JVQ30" s="269"/>
      <c r="JVR30" s="269"/>
      <c r="JVS30" s="269"/>
      <c r="JVT30" s="269"/>
      <c r="JVU30" s="269"/>
      <c r="JVV30" s="269"/>
      <c r="JVW30" s="269"/>
      <c r="JVX30" s="269"/>
      <c r="JVY30" s="269"/>
      <c r="JVZ30" s="269"/>
      <c r="JWA30" s="269"/>
      <c r="JWB30" s="269"/>
      <c r="JWC30" s="269"/>
      <c r="JWD30" s="269"/>
      <c r="JWE30" s="269"/>
      <c r="JWF30" s="269"/>
      <c r="JWG30" s="269"/>
      <c r="JWH30" s="269"/>
      <c r="JWI30" s="269"/>
      <c r="JWJ30" s="269"/>
      <c r="JWK30" s="269"/>
      <c r="JWL30" s="269"/>
      <c r="JWM30" s="269"/>
      <c r="JWN30" s="269"/>
      <c r="JWO30" s="269"/>
      <c r="JWP30" s="269"/>
      <c r="JWQ30" s="269"/>
      <c r="JWR30" s="269"/>
      <c r="JWS30" s="269"/>
      <c r="JWT30" s="269"/>
      <c r="JWU30" s="269"/>
      <c r="JWV30" s="269"/>
      <c r="JWW30" s="269"/>
      <c r="JWX30" s="269"/>
      <c r="JWY30" s="269"/>
      <c r="JWZ30" s="269"/>
      <c r="JXA30" s="269"/>
      <c r="JXB30" s="269"/>
      <c r="JXC30" s="269"/>
      <c r="JXD30" s="269"/>
      <c r="JXE30" s="269"/>
      <c r="JXF30" s="269"/>
      <c r="JXG30" s="269"/>
      <c r="JXH30" s="269"/>
      <c r="JXI30" s="269"/>
      <c r="JXJ30" s="269"/>
      <c r="JXK30" s="269"/>
      <c r="JXL30" s="269"/>
      <c r="JXM30" s="269"/>
      <c r="JXN30" s="269"/>
      <c r="JXO30" s="269"/>
      <c r="JXP30" s="269"/>
      <c r="JXQ30" s="269"/>
      <c r="JXR30" s="269"/>
      <c r="JXS30" s="269"/>
      <c r="JXT30" s="269"/>
      <c r="JXU30" s="269"/>
      <c r="JXV30" s="269"/>
      <c r="JXW30" s="269"/>
      <c r="JXX30" s="269"/>
      <c r="JXY30" s="269"/>
      <c r="JXZ30" s="269"/>
      <c r="JYA30" s="269"/>
      <c r="JYB30" s="269"/>
      <c r="JYC30" s="269"/>
      <c r="JYD30" s="269"/>
      <c r="JYE30" s="269"/>
      <c r="JYF30" s="269"/>
      <c r="JYG30" s="269"/>
      <c r="JYH30" s="269"/>
      <c r="JYI30" s="269"/>
      <c r="JYJ30" s="269"/>
      <c r="JYK30" s="269"/>
      <c r="JYL30" s="269"/>
      <c r="JYM30" s="269"/>
      <c r="JYN30" s="269"/>
      <c r="JYO30" s="269"/>
      <c r="JYP30" s="269"/>
      <c r="JYQ30" s="269"/>
      <c r="JYR30" s="269"/>
      <c r="JYS30" s="269"/>
      <c r="JYT30" s="269"/>
      <c r="JYU30" s="269"/>
      <c r="JYV30" s="269"/>
      <c r="JYW30" s="269"/>
      <c r="JYX30" s="269"/>
      <c r="JYY30" s="269"/>
      <c r="JYZ30" s="269"/>
      <c r="JZA30" s="269"/>
      <c r="JZB30" s="269"/>
      <c r="JZC30" s="269"/>
      <c r="JZD30" s="269"/>
      <c r="JZE30" s="269"/>
      <c r="JZF30" s="269"/>
      <c r="JZG30" s="269"/>
      <c r="JZH30" s="269"/>
      <c r="JZI30" s="269"/>
      <c r="JZJ30" s="269"/>
      <c r="JZK30" s="269"/>
      <c r="JZL30" s="269"/>
      <c r="JZM30" s="269"/>
      <c r="JZN30" s="269"/>
      <c r="JZO30" s="269"/>
      <c r="JZP30" s="269"/>
      <c r="JZQ30" s="269"/>
      <c r="JZR30" s="269"/>
      <c r="JZS30" s="269"/>
      <c r="JZT30" s="269"/>
      <c r="JZU30" s="269"/>
      <c r="JZV30" s="269"/>
      <c r="JZW30" s="269"/>
      <c r="JZX30" s="269"/>
      <c r="JZY30" s="269"/>
      <c r="JZZ30" s="269"/>
      <c r="KAA30" s="269"/>
      <c r="KAB30" s="269"/>
      <c r="KAC30" s="269"/>
      <c r="KAD30" s="269"/>
      <c r="KAE30" s="269"/>
      <c r="KAF30" s="269"/>
      <c r="KAG30" s="269"/>
      <c r="KAH30" s="269"/>
      <c r="KAI30" s="269"/>
      <c r="KAJ30" s="269"/>
      <c r="KAK30" s="269"/>
      <c r="KAL30" s="269"/>
      <c r="KAM30" s="269"/>
      <c r="KAN30" s="269"/>
      <c r="KAO30" s="269"/>
      <c r="KAP30" s="269"/>
      <c r="KAQ30" s="269"/>
      <c r="KAR30" s="269"/>
      <c r="KAS30" s="269"/>
      <c r="KAT30" s="269"/>
      <c r="KAU30" s="269"/>
      <c r="KAV30" s="269"/>
      <c r="KAW30" s="269"/>
      <c r="KAX30" s="269"/>
      <c r="KAY30" s="269"/>
      <c r="KAZ30" s="269"/>
      <c r="KBA30" s="269"/>
      <c r="KBB30" s="269"/>
      <c r="KBC30" s="269"/>
      <c r="KBD30" s="269"/>
      <c r="KBE30" s="269"/>
      <c r="KBF30" s="269"/>
      <c r="KBG30" s="269"/>
      <c r="KBH30" s="269"/>
      <c r="KBI30" s="269"/>
      <c r="KBJ30" s="269"/>
      <c r="KBK30" s="269"/>
      <c r="KBL30" s="269"/>
      <c r="KBM30" s="269"/>
      <c r="KBN30" s="269"/>
      <c r="KBO30" s="269"/>
      <c r="KBP30" s="269"/>
      <c r="KBQ30" s="269"/>
      <c r="KBR30" s="269"/>
      <c r="KBS30" s="269"/>
      <c r="KBT30" s="269"/>
      <c r="KBU30" s="269"/>
      <c r="KBV30" s="269"/>
      <c r="KBW30" s="269"/>
      <c r="KBX30" s="269"/>
      <c r="KBY30" s="269"/>
      <c r="KBZ30" s="269"/>
      <c r="KCA30" s="269"/>
      <c r="KCB30" s="269"/>
      <c r="KCC30" s="269"/>
      <c r="KCD30" s="269"/>
      <c r="KCE30" s="269"/>
      <c r="KCF30" s="269"/>
      <c r="KCG30" s="269"/>
      <c r="KCH30" s="269"/>
      <c r="KCI30" s="269"/>
      <c r="KCJ30" s="269"/>
      <c r="KCK30" s="269"/>
      <c r="KCL30" s="269"/>
      <c r="KCM30" s="269"/>
      <c r="KCN30" s="269"/>
      <c r="KCO30" s="269"/>
      <c r="KCP30" s="269"/>
      <c r="KCQ30" s="269"/>
      <c r="KCR30" s="269"/>
      <c r="KCS30" s="269"/>
      <c r="KCT30" s="269"/>
      <c r="KCU30" s="269"/>
      <c r="KCV30" s="269"/>
      <c r="KCW30" s="269"/>
      <c r="KCX30" s="269"/>
      <c r="KCY30" s="269"/>
      <c r="KCZ30" s="269"/>
      <c r="KDA30" s="269"/>
      <c r="KDB30" s="269"/>
      <c r="KDC30" s="269"/>
      <c r="KDD30" s="269"/>
      <c r="KDE30" s="269"/>
      <c r="KDF30" s="269"/>
      <c r="KDG30" s="269"/>
      <c r="KDH30" s="269"/>
      <c r="KDI30" s="269"/>
      <c r="KDJ30" s="269"/>
      <c r="KDK30" s="269"/>
      <c r="KDL30" s="269"/>
      <c r="KDM30" s="269"/>
      <c r="KDN30" s="269"/>
      <c r="KDO30" s="269"/>
      <c r="KDP30" s="269"/>
      <c r="KDQ30" s="269"/>
      <c r="KDR30" s="269"/>
      <c r="KDS30" s="269"/>
      <c r="KDT30" s="269"/>
      <c r="KDU30" s="269"/>
      <c r="KDV30" s="269"/>
      <c r="KDW30" s="269"/>
      <c r="KDX30" s="269"/>
      <c r="KDY30" s="269"/>
      <c r="KDZ30" s="269"/>
      <c r="KEA30" s="269"/>
      <c r="KEB30" s="269"/>
      <c r="KEC30" s="269"/>
      <c r="KED30" s="269"/>
      <c r="KEE30" s="269"/>
      <c r="KEF30" s="269"/>
      <c r="KEG30" s="269"/>
      <c r="KEH30" s="269"/>
      <c r="KEI30" s="269"/>
      <c r="KEJ30" s="269"/>
      <c r="KEK30" s="269"/>
      <c r="KEL30" s="269"/>
      <c r="KEM30" s="269"/>
      <c r="KEN30" s="269"/>
      <c r="KEO30" s="269"/>
      <c r="KEP30" s="269"/>
      <c r="KEQ30" s="269"/>
      <c r="KER30" s="269"/>
      <c r="KES30" s="269"/>
      <c r="KET30" s="269"/>
      <c r="KEU30" s="269"/>
      <c r="KEV30" s="269"/>
      <c r="KEW30" s="269"/>
      <c r="KEX30" s="269"/>
      <c r="KEY30" s="269"/>
      <c r="KEZ30" s="269"/>
      <c r="KFA30" s="269"/>
      <c r="KFB30" s="269"/>
      <c r="KFC30" s="269"/>
      <c r="KFD30" s="269"/>
      <c r="KFE30" s="269"/>
      <c r="KFF30" s="269"/>
      <c r="KFG30" s="269"/>
      <c r="KFH30" s="269"/>
      <c r="KFI30" s="269"/>
      <c r="KFJ30" s="269"/>
      <c r="KFK30" s="269"/>
      <c r="KFL30" s="269"/>
      <c r="KFM30" s="269"/>
      <c r="KFN30" s="269"/>
      <c r="KFO30" s="269"/>
      <c r="KFP30" s="269"/>
      <c r="KFQ30" s="269"/>
      <c r="KFR30" s="269"/>
      <c r="KFS30" s="269"/>
      <c r="KFT30" s="269"/>
      <c r="KFU30" s="269"/>
      <c r="KFV30" s="269"/>
      <c r="KFW30" s="269"/>
      <c r="KFX30" s="269"/>
      <c r="KFY30" s="269"/>
      <c r="KFZ30" s="269"/>
      <c r="KGA30" s="269"/>
      <c r="KGB30" s="269"/>
      <c r="KGC30" s="269"/>
      <c r="KGD30" s="269"/>
      <c r="KGE30" s="269"/>
      <c r="KGF30" s="269"/>
      <c r="KGG30" s="269"/>
      <c r="KGH30" s="269"/>
      <c r="KGI30" s="269"/>
      <c r="KGJ30" s="269"/>
      <c r="KGK30" s="269"/>
      <c r="KGL30" s="269"/>
      <c r="KGM30" s="269"/>
      <c r="KGN30" s="269"/>
      <c r="KGO30" s="269"/>
      <c r="KGP30" s="269"/>
      <c r="KGQ30" s="269"/>
      <c r="KGR30" s="269"/>
      <c r="KGS30" s="269"/>
      <c r="KGT30" s="269"/>
      <c r="KGU30" s="269"/>
      <c r="KGV30" s="269"/>
      <c r="KGW30" s="269"/>
      <c r="KGX30" s="269"/>
      <c r="KGY30" s="269"/>
      <c r="KGZ30" s="269"/>
      <c r="KHA30" s="269"/>
      <c r="KHB30" s="269"/>
      <c r="KHC30" s="269"/>
      <c r="KHD30" s="269"/>
      <c r="KHE30" s="269"/>
      <c r="KHF30" s="269"/>
      <c r="KHG30" s="269"/>
      <c r="KHH30" s="269"/>
      <c r="KHI30" s="269"/>
      <c r="KHJ30" s="269"/>
      <c r="KHK30" s="269"/>
      <c r="KHL30" s="269"/>
      <c r="KHM30" s="269"/>
      <c r="KHN30" s="269"/>
      <c r="KHO30" s="269"/>
      <c r="KHP30" s="269"/>
      <c r="KHQ30" s="269"/>
      <c r="KHR30" s="269"/>
      <c r="KHS30" s="269"/>
      <c r="KHT30" s="269"/>
      <c r="KHU30" s="269"/>
      <c r="KHV30" s="269"/>
      <c r="KHW30" s="269"/>
      <c r="KHX30" s="269"/>
      <c r="KHY30" s="269"/>
      <c r="KHZ30" s="269"/>
      <c r="KIA30" s="269"/>
      <c r="KIB30" s="269"/>
      <c r="KIC30" s="269"/>
      <c r="KID30" s="269"/>
      <c r="KIE30" s="269"/>
      <c r="KIF30" s="269"/>
      <c r="KIG30" s="269"/>
      <c r="KIH30" s="269"/>
      <c r="KII30" s="269"/>
      <c r="KIJ30" s="269"/>
      <c r="KIK30" s="269"/>
      <c r="KIL30" s="269"/>
      <c r="KIM30" s="269"/>
      <c r="KIN30" s="269"/>
      <c r="KIO30" s="269"/>
      <c r="KIP30" s="269"/>
      <c r="KIQ30" s="269"/>
      <c r="KIR30" s="269"/>
      <c r="KIS30" s="269"/>
      <c r="KIT30" s="269"/>
      <c r="KIU30" s="269"/>
      <c r="KIV30" s="269"/>
      <c r="KIW30" s="269"/>
      <c r="KIX30" s="269"/>
      <c r="KIY30" s="269"/>
      <c r="KIZ30" s="269"/>
      <c r="KJA30" s="269"/>
      <c r="KJB30" s="269"/>
      <c r="KJC30" s="269"/>
      <c r="KJD30" s="269"/>
      <c r="KJE30" s="269"/>
      <c r="KJF30" s="269"/>
      <c r="KJG30" s="269"/>
      <c r="KJH30" s="269"/>
      <c r="KJI30" s="269"/>
      <c r="KJJ30" s="269"/>
      <c r="KJK30" s="269"/>
      <c r="KJL30" s="269"/>
      <c r="KJM30" s="269"/>
      <c r="KJN30" s="269"/>
      <c r="KJO30" s="269"/>
      <c r="KJP30" s="269"/>
      <c r="KJQ30" s="269"/>
      <c r="KJR30" s="269"/>
      <c r="KJS30" s="269"/>
      <c r="KJT30" s="269"/>
      <c r="KJU30" s="269"/>
      <c r="KJV30" s="269"/>
      <c r="KJW30" s="269"/>
      <c r="KJX30" s="269"/>
      <c r="KJY30" s="269"/>
      <c r="KJZ30" s="269"/>
      <c r="KKA30" s="269"/>
      <c r="KKB30" s="269"/>
      <c r="KKC30" s="269"/>
      <c r="KKD30" s="269"/>
      <c r="KKE30" s="269"/>
      <c r="KKF30" s="269"/>
      <c r="KKG30" s="269"/>
      <c r="KKH30" s="269"/>
      <c r="KKI30" s="269"/>
      <c r="KKJ30" s="269"/>
      <c r="KKK30" s="269"/>
      <c r="KKL30" s="269"/>
      <c r="KKM30" s="269"/>
      <c r="KKN30" s="269"/>
      <c r="KKO30" s="269"/>
      <c r="KKP30" s="269"/>
      <c r="KKQ30" s="269"/>
      <c r="KKR30" s="269"/>
      <c r="KKS30" s="269"/>
      <c r="KKT30" s="269"/>
      <c r="KKU30" s="269"/>
      <c r="KKV30" s="269"/>
      <c r="KKW30" s="269"/>
      <c r="KKX30" s="269"/>
      <c r="KKY30" s="269"/>
      <c r="KKZ30" s="269"/>
      <c r="KLA30" s="269"/>
      <c r="KLB30" s="269"/>
      <c r="KLC30" s="269"/>
      <c r="KLD30" s="269"/>
      <c r="KLE30" s="269"/>
      <c r="KLF30" s="269"/>
      <c r="KLG30" s="269"/>
      <c r="KLH30" s="269"/>
      <c r="KLI30" s="269"/>
      <c r="KLJ30" s="269"/>
      <c r="KLK30" s="269"/>
      <c r="KLL30" s="269"/>
      <c r="KLM30" s="269"/>
      <c r="KLN30" s="269"/>
      <c r="KLO30" s="269"/>
      <c r="KLP30" s="269"/>
      <c r="KLQ30" s="269"/>
      <c r="KLR30" s="269"/>
      <c r="KLS30" s="269"/>
      <c r="KLT30" s="269"/>
      <c r="KLU30" s="269"/>
      <c r="KLV30" s="269"/>
      <c r="KLW30" s="269"/>
      <c r="KLX30" s="269"/>
      <c r="KLY30" s="269"/>
      <c r="KLZ30" s="269"/>
      <c r="KMA30" s="269"/>
      <c r="KMB30" s="269"/>
      <c r="KMC30" s="269"/>
      <c r="KMD30" s="269"/>
      <c r="KME30" s="269"/>
      <c r="KMF30" s="269"/>
      <c r="KMG30" s="269"/>
      <c r="KMH30" s="269"/>
      <c r="KMI30" s="269"/>
      <c r="KMJ30" s="269"/>
      <c r="KMK30" s="269"/>
      <c r="KML30" s="269"/>
      <c r="KMM30" s="269"/>
      <c r="KMN30" s="269"/>
      <c r="KMO30" s="269"/>
      <c r="KMP30" s="269"/>
      <c r="KMQ30" s="269"/>
      <c r="KMR30" s="269"/>
      <c r="KMS30" s="269"/>
      <c r="KMT30" s="269"/>
      <c r="KMU30" s="269"/>
      <c r="KMV30" s="269"/>
      <c r="KMW30" s="269"/>
      <c r="KMX30" s="269"/>
      <c r="KMY30" s="269"/>
      <c r="KMZ30" s="269"/>
      <c r="KNA30" s="269"/>
      <c r="KNB30" s="269"/>
      <c r="KNC30" s="269"/>
      <c r="KND30" s="269"/>
      <c r="KNE30" s="269"/>
      <c r="KNF30" s="269"/>
      <c r="KNG30" s="269"/>
      <c r="KNH30" s="269"/>
      <c r="KNI30" s="269"/>
      <c r="KNJ30" s="269"/>
      <c r="KNK30" s="269"/>
      <c r="KNL30" s="269"/>
      <c r="KNM30" s="269"/>
      <c r="KNN30" s="269"/>
      <c r="KNO30" s="269"/>
      <c r="KNP30" s="269"/>
      <c r="KNQ30" s="269"/>
      <c r="KNR30" s="269"/>
      <c r="KNS30" s="269"/>
      <c r="KNT30" s="269"/>
      <c r="KNU30" s="269"/>
      <c r="KNV30" s="269"/>
      <c r="KNW30" s="269"/>
      <c r="KNX30" s="269"/>
      <c r="KNY30" s="269"/>
      <c r="KNZ30" s="269"/>
      <c r="KOA30" s="269"/>
      <c r="KOB30" s="269"/>
      <c r="KOC30" s="269"/>
      <c r="KOD30" s="269"/>
      <c r="KOE30" s="269"/>
      <c r="KOF30" s="269"/>
      <c r="KOG30" s="269"/>
      <c r="KOH30" s="269"/>
      <c r="KOI30" s="269"/>
      <c r="KOJ30" s="269"/>
      <c r="KOK30" s="269"/>
      <c r="KOL30" s="269"/>
      <c r="KOM30" s="269"/>
      <c r="KON30" s="269"/>
      <c r="KOO30" s="269"/>
      <c r="KOP30" s="269"/>
      <c r="KOQ30" s="269"/>
      <c r="KOR30" s="269"/>
      <c r="KOS30" s="269"/>
      <c r="KOT30" s="269"/>
      <c r="KOU30" s="269"/>
      <c r="KOV30" s="269"/>
      <c r="KOW30" s="269"/>
      <c r="KOX30" s="269"/>
      <c r="KOY30" s="269"/>
      <c r="KOZ30" s="269"/>
      <c r="KPA30" s="269"/>
      <c r="KPB30" s="269"/>
      <c r="KPC30" s="269"/>
      <c r="KPD30" s="269"/>
      <c r="KPE30" s="269"/>
      <c r="KPF30" s="269"/>
      <c r="KPG30" s="269"/>
      <c r="KPH30" s="269"/>
      <c r="KPI30" s="269"/>
      <c r="KPJ30" s="269"/>
      <c r="KPK30" s="269"/>
      <c r="KPL30" s="269"/>
      <c r="KPM30" s="269"/>
      <c r="KPN30" s="269"/>
      <c r="KPO30" s="269"/>
      <c r="KPP30" s="269"/>
      <c r="KPQ30" s="269"/>
      <c r="KPR30" s="269"/>
      <c r="KPS30" s="269"/>
      <c r="KPT30" s="269"/>
      <c r="KPU30" s="269"/>
      <c r="KPV30" s="269"/>
      <c r="KPW30" s="269"/>
      <c r="KPX30" s="269"/>
      <c r="KPY30" s="269"/>
      <c r="KPZ30" s="269"/>
      <c r="KQA30" s="269"/>
      <c r="KQB30" s="269"/>
      <c r="KQC30" s="269"/>
      <c r="KQD30" s="269"/>
      <c r="KQE30" s="269"/>
      <c r="KQF30" s="269"/>
      <c r="KQG30" s="269"/>
      <c r="KQH30" s="269"/>
      <c r="KQI30" s="269"/>
      <c r="KQJ30" s="269"/>
      <c r="KQK30" s="269"/>
      <c r="KQL30" s="269"/>
      <c r="KQM30" s="269"/>
      <c r="KQN30" s="269"/>
      <c r="KQO30" s="269"/>
      <c r="KQP30" s="269"/>
      <c r="KQQ30" s="269"/>
      <c r="KQR30" s="269"/>
      <c r="KQS30" s="269"/>
      <c r="KQT30" s="269"/>
      <c r="KQU30" s="269"/>
      <c r="KQV30" s="269"/>
      <c r="KQW30" s="269"/>
      <c r="KQX30" s="269"/>
      <c r="KQY30" s="269"/>
      <c r="KQZ30" s="269"/>
      <c r="KRA30" s="269"/>
      <c r="KRB30" s="269"/>
      <c r="KRC30" s="269"/>
      <c r="KRD30" s="269"/>
      <c r="KRE30" s="269"/>
      <c r="KRF30" s="269"/>
      <c r="KRG30" s="269"/>
      <c r="KRH30" s="269"/>
      <c r="KRI30" s="269"/>
      <c r="KRJ30" s="269"/>
      <c r="KRK30" s="269"/>
      <c r="KRL30" s="269"/>
      <c r="KRM30" s="269"/>
      <c r="KRN30" s="269"/>
      <c r="KRO30" s="269"/>
      <c r="KRP30" s="269"/>
      <c r="KRQ30" s="269"/>
      <c r="KRR30" s="269"/>
      <c r="KRS30" s="269"/>
      <c r="KRT30" s="269"/>
      <c r="KRU30" s="269"/>
      <c r="KRV30" s="269"/>
      <c r="KRW30" s="269"/>
      <c r="KRX30" s="269"/>
      <c r="KRY30" s="269"/>
      <c r="KRZ30" s="269"/>
      <c r="KSA30" s="269"/>
      <c r="KSB30" s="269"/>
      <c r="KSC30" s="269"/>
      <c r="KSD30" s="269"/>
      <c r="KSE30" s="269"/>
      <c r="KSF30" s="269"/>
      <c r="KSG30" s="269"/>
      <c r="KSH30" s="269"/>
      <c r="KSI30" s="269"/>
      <c r="KSJ30" s="269"/>
      <c r="KSK30" s="269"/>
      <c r="KSL30" s="269"/>
      <c r="KSM30" s="269"/>
      <c r="KSN30" s="269"/>
      <c r="KSO30" s="269"/>
      <c r="KSP30" s="269"/>
      <c r="KSQ30" s="269"/>
      <c r="KSR30" s="269"/>
      <c r="KSS30" s="269"/>
      <c r="KST30" s="269"/>
      <c r="KSU30" s="269"/>
      <c r="KSV30" s="269"/>
      <c r="KSW30" s="269"/>
      <c r="KSX30" s="269"/>
      <c r="KSY30" s="269"/>
      <c r="KSZ30" s="269"/>
      <c r="KTA30" s="269"/>
      <c r="KTB30" s="269"/>
      <c r="KTC30" s="269"/>
      <c r="KTD30" s="269"/>
      <c r="KTE30" s="269"/>
      <c r="KTF30" s="269"/>
      <c r="KTG30" s="269"/>
      <c r="KTH30" s="269"/>
      <c r="KTI30" s="269"/>
      <c r="KTJ30" s="269"/>
      <c r="KTK30" s="269"/>
      <c r="KTL30" s="269"/>
      <c r="KTM30" s="269"/>
      <c r="KTN30" s="269"/>
      <c r="KTO30" s="269"/>
      <c r="KTP30" s="269"/>
      <c r="KTQ30" s="269"/>
      <c r="KTR30" s="269"/>
      <c r="KTS30" s="269"/>
      <c r="KTT30" s="269"/>
      <c r="KTU30" s="269"/>
      <c r="KTV30" s="269"/>
      <c r="KTW30" s="269"/>
      <c r="KTX30" s="269"/>
      <c r="KTY30" s="269"/>
      <c r="KTZ30" s="269"/>
      <c r="KUA30" s="269"/>
      <c r="KUB30" s="269"/>
      <c r="KUC30" s="269"/>
      <c r="KUD30" s="269"/>
      <c r="KUE30" s="269"/>
      <c r="KUF30" s="269"/>
      <c r="KUG30" s="269"/>
      <c r="KUH30" s="269"/>
      <c r="KUI30" s="269"/>
      <c r="KUJ30" s="269"/>
      <c r="KUK30" s="269"/>
      <c r="KUL30" s="269"/>
      <c r="KUM30" s="269"/>
      <c r="KUN30" s="269"/>
      <c r="KUO30" s="269"/>
      <c r="KUP30" s="269"/>
      <c r="KUQ30" s="269"/>
      <c r="KUR30" s="269"/>
      <c r="KUS30" s="269"/>
      <c r="KUT30" s="269"/>
      <c r="KUU30" s="269"/>
      <c r="KUV30" s="269"/>
      <c r="KUW30" s="269"/>
      <c r="KUX30" s="269"/>
      <c r="KUY30" s="269"/>
      <c r="KUZ30" s="269"/>
      <c r="KVA30" s="269"/>
      <c r="KVB30" s="269"/>
      <c r="KVC30" s="269"/>
      <c r="KVD30" s="269"/>
      <c r="KVE30" s="269"/>
      <c r="KVF30" s="269"/>
      <c r="KVG30" s="269"/>
      <c r="KVH30" s="269"/>
      <c r="KVI30" s="269"/>
      <c r="KVJ30" s="269"/>
      <c r="KVK30" s="269"/>
      <c r="KVL30" s="269"/>
      <c r="KVM30" s="269"/>
      <c r="KVN30" s="269"/>
      <c r="KVO30" s="269"/>
      <c r="KVP30" s="269"/>
      <c r="KVQ30" s="269"/>
      <c r="KVR30" s="269"/>
      <c r="KVS30" s="269"/>
      <c r="KVT30" s="269"/>
      <c r="KVU30" s="269"/>
      <c r="KVV30" s="269"/>
      <c r="KVW30" s="269"/>
      <c r="KVX30" s="269"/>
      <c r="KVY30" s="269"/>
      <c r="KVZ30" s="269"/>
      <c r="KWA30" s="269"/>
      <c r="KWB30" s="269"/>
      <c r="KWC30" s="269"/>
      <c r="KWD30" s="269"/>
      <c r="KWE30" s="269"/>
      <c r="KWF30" s="269"/>
      <c r="KWG30" s="269"/>
      <c r="KWH30" s="269"/>
      <c r="KWI30" s="269"/>
      <c r="KWJ30" s="269"/>
      <c r="KWK30" s="269"/>
      <c r="KWL30" s="269"/>
      <c r="KWM30" s="269"/>
      <c r="KWN30" s="269"/>
      <c r="KWO30" s="269"/>
      <c r="KWP30" s="269"/>
      <c r="KWQ30" s="269"/>
      <c r="KWR30" s="269"/>
      <c r="KWS30" s="269"/>
      <c r="KWT30" s="269"/>
      <c r="KWU30" s="269"/>
      <c r="KWV30" s="269"/>
      <c r="KWW30" s="269"/>
      <c r="KWX30" s="269"/>
      <c r="KWY30" s="269"/>
      <c r="KWZ30" s="269"/>
      <c r="KXA30" s="269"/>
      <c r="KXB30" s="269"/>
      <c r="KXC30" s="269"/>
      <c r="KXD30" s="269"/>
      <c r="KXE30" s="269"/>
      <c r="KXF30" s="269"/>
      <c r="KXG30" s="269"/>
      <c r="KXH30" s="269"/>
      <c r="KXI30" s="269"/>
      <c r="KXJ30" s="269"/>
      <c r="KXK30" s="269"/>
      <c r="KXL30" s="269"/>
      <c r="KXM30" s="269"/>
      <c r="KXN30" s="269"/>
      <c r="KXO30" s="269"/>
      <c r="KXP30" s="269"/>
      <c r="KXQ30" s="269"/>
      <c r="KXR30" s="269"/>
      <c r="KXS30" s="269"/>
      <c r="KXT30" s="269"/>
      <c r="KXU30" s="269"/>
      <c r="KXV30" s="269"/>
      <c r="KXW30" s="269"/>
      <c r="KXX30" s="269"/>
      <c r="KXY30" s="269"/>
      <c r="KXZ30" s="269"/>
      <c r="KYA30" s="269"/>
      <c r="KYB30" s="269"/>
      <c r="KYC30" s="269"/>
      <c r="KYD30" s="269"/>
      <c r="KYE30" s="269"/>
      <c r="KYF30" s="269"/>
      <c r="KYG30" s="269"/>
      <c r="KYH30" s="269"/>
      <c r="KYI30" s="269"/>
      <c r="KYJ30" s="269"/>
      <c r="KYK30" s="269"/>
      <c r="KYL30" s="269"/>
      <c r="KYM30" s="269"/>
      <c r="KYN30" s="269"/>
      <c r="KYO30" s="269"/>
      <c r="KYP30" s="269"/>
      <c r="KYQ30" s="269"/>
      <c r="KYR30" s="269"/>
      <c r="KYS30" s="269"/>
      <c r="KYT30" s="269"/>
      <c r="KYU30" s="269"/>
      <c r="KYV30" s="269"/>
      <c r="KYW30" s="269"/>
      <c r="KYX30" s="269"/>
      <c r="KYY30" s="269"/>
      <c r="KYZ30" s="269"/>
      <c r="KZA30" s="269"/>
      <c r="KZB30" s="269"/>
      <c r="KZC30" s="269"/>
      <c r="KZD30" s="269"/>
      <c r="KZE30" s="269"/>
      <c r="KZF30" s="269"/>
      <c r="KZG30" s="269"/>
      <c r="KZH30" s="269"/>
      <c r="KZI30" s="269"/>
      <c r="KZJ30" s="269"/>
      <c r="KZK30" s="269"/>
      <c r="KZL30" s="269"/>
      <c r="KZM30" s="269"/>
      <c r="KZN30" s="269"/>
      <c r="KZO30" s="269"/>
      <c r="KZP30" s="269"/>
      <c r="KZQ30" s="269"/>
      <c r="KZR30" s="269"/>
      <c r="KZS30" s="269"/>
      <c r="KZT30" s="269"/>
      <c r="KZU30" s="269"/>
      <c r="KZV30" s="269"/>
      <c r="KZW30" s="269"/>
      <c r="KZX30" s="269"/>
      <c r="KZY30" s="269"/>
      <c r="KZZ30" s="269"/>
      <c r="LAA30" s="269"/>
      <c r="LAB30" s="269"/>
      <c r="LAC30" s="269"/>
      <c r="LAD30" s="269"/>
      <c r="LAE30" s="269"/>
      <c r="LAF30" s="269"/>
      <c r="LAG30" s="269"/>
      <c r="LAH30" s="269"/>
      <c r="LAI30" s="269"/>
      <c r="LAJ30" s="269"/>
      <c r="LAK30" s="269"/>
      <c r="LAL30" s="269"/>
      <c r="LAM30" s="269"/>
      <c r="LAN30" s="269"/>
      <c r="LAO30" s="269"/>
      <c r="LAP30" s="269"/>
      <c r="LAQ30" s="269"/>
      <c r="LAR30" s="269"/>
      <c r="LAS30" s="269"/>
      <c r="LAT30" s="269"/>
      <c r="LAU30" s="269"/>
      <c r="LAV30" s="269"/>
      <c r="LAW30" s="269"/>
      <c r="LAX30" s="269"/>
      <c r="LAY30" s="269"/>
      <c r="LAZ30" s="269"/>
      <c r="LBA30" s="269"/>
      <c r="LBB30" s="269"/>
      <c r="LBC30" s="269"/>
      <c r="LBD30" s="269"/>
      <c r="LBE30" s="269"/>
      <c r="LBF30" s="269"/>
      <c r="LBG30" s="269"/>
      <c r="LBH30" s="269"/>
      <c r="LBI30" s="269"/>
      <c r="LBJ30" s="269"/>
      <c r="LBK30" s="269"/>
      <c r="LBL30" s="269"/>
      <c r="LBM30" s="269"/>
      <c r="LBN30" s="269"/>
      <c r="LBO30" s="269"/>
      <c r="LBP30" s="269"/>
      <c r="LBQ30" s="269"/>
      <c r="LBR30" s="269"/>
      <c r="LBS30" s="269"/>
      <c r="LBT30" s="269"/>
      <c r="LBU30" s="269"/>
      <c r="LBV30" s="269"/>
      <c r="LBW30" s="269"/>
      <c r="LBX30" s="269"/>
      <c r="LBY30" s="269"/>
      <c r="LBZ30" s="269"/>
      <c r="LCA30" s="269"/>
      <c r="LCB30" s="269"/>
      <c r="LCC30" s="269"/>
      <c r="LCD30" s="269"/>
      <c r="LCE30" s="269"/>
      <c r="LCF30" s="269"/>
      <c r="LCG30" s="269"/>
      <c r="LCH30" s="269"/>
      <c r="LCI30" s="269"/>
      <c r="LCJ30" s="269"/>
      <c r="LCK30" s="269"/>
      <c r="LCL30" s="269"/>
      <c r="LCM30" s="269"/>
      <c r="LCN30" s="269"/>
      <c r="LCO30" s="269"/>
      <c r="LCP30" s="269"/>
      <c r="LCQ30" s="269"/>
      <c r="LCR30" s="269"/>
      <c r="LCS30" s="269"/>
      <c r="LCT30" s="269"/>
      <c r="LCU30" s="269"/>
      <c r="LCV30" s="269"/>
      <c r="LCW30" s="269"/>
      <c r="LCX30" s="269"/>
      <c r="LCY30" s="269"/>
      <c r="LCZ30" s="269"/>
      <c r="LDA30" s="269"/>
      <c r="LDB30" s="269"/>
      <c r="LDC30" s="269"/>
      <c r="LDD30" s="269"/>
      <c r="LDE30" s="269"/>
      <c r="LDF30" s="269"/>
      <c r="LDG30" s="269"/>
      <c r="LDH30" s="269"/>
      <c r="LDI30" s="269"/>
      <c r="LDJ30" s="269"/>
      <c r="LDK30" s="269"/>
      <c r="LDL30" s="269"/>
      <c r="LDM30" s="269"/>
      <c r="LDN30" s="269"/>
      <c r="LDO30" s="269"/>
      <c r="LDP30" s="269"/>
      <c r="LDQ30" s="269"/>
      <c r="LDR30" s="269"/>
      <c r="LDS30" s="269"/>
      <c r="LDT30" s="269"/>
      <c r="LDU30" s="269"/>
      <c r="LDV30" s="269"/>
      <c r="LDW30" s="269"/>
      <c r="LDX30" s="269"/>
      <c r="LDY30" s="269"/>
      <c r="LDZ30" s="269"/>
      <c r="LEA30" s="269"/>
      <c r="LEB30" s="269"/>
      <c r="LEC30" s="269"/>
      <c r="LED30" s="269"/>
      <c r="LEE30" s="269"/>
      <c r="LEF30" s="269"/>
      <c r="LEG30" s="269"/>
      <c r="LEH30" s="269"/>
      <c r="LEI30" s="269"/>
      <c r="LEJ30" s="269"/>
      <c r="LEK30" s="269"/>
      <c r="LEL30" s="269"/>
      <c r="LEM30" s="269"/>
      <c r="LEN30" s="269"/>
      <c r="LEO30" s="269"/>
      <c r="LEP30" s="269"/>
      <c r="LEQ30" s="269"/>
      <c r="LER30" s="269"/>
      <c r="LES30" s="269"/>
      <c r="LET30" s="269"/>
      <c r="LEU30" s="269"/>
      <c r="LEV30" s="269"/>
      <c r="LEW30" s="269"/>
      <c r="LEX30" s="269"/>
      <c r="LEY30" s="269"/>
      <c r="LEZ30" s="269"/>
      <c r="LFA30" s="269"/>
      <c r="LFB30" s="269"/>
      <c r="LFC30" s="269"/>
      <c r="LFD30" s="269"/>
      <c r="LFE30" s="269"/>
      <c r="LFF30" s="269"/>
      <c r="LFG30" s="269"/>
      <c r="LFH30" s="269"/>
      <c r="LFI30" s="269"/>
      <c r="LFJ30" s="269"/>
      <c r="LFK30" s="269"/>
      <c r="LFL30" s="269"/>
      <c r="LFM30" s="269"/>
      <c r="LFN30" s="269"/>
      <c r="LFO30" s="269"/>
      <c r="LFP30" s="269"/>
      <c r="LFQ30" s="269"/>
      <c r="LFR30" s="269"/>
      <c r="LFS30" s="269"/>
      <c r="LFT30" s="269"/>
      <c r="LFU30" s="269"/>
      <c r="LFV30" s="269"/>
      <c r="LFW30" s="269"/>
      <c r="LFX30" s="269"/>
      <c r="LFY30" s="269"/>
      <c r="LFZ30" s="269"/>
      <c r="LGA30" s="269"/>
      <c r="LGB30" s="269"/>
      <c r="LGC30" s="269"/>
      <c r="LGD30" s="269"/>
      <c r="LGE30" s="269"/>
      <c r="LGF30" s="269"/>
      <c r="LGG30" s="269"/>
      <c r="LGH30" s="269"/>
      <c r="LGI30" s="269"/>
      <c r="LGJ30" s="269"/>
      <c r="LGK30" s="269"/>
      <c r="LGL30" s="269"/>
      <c r="LGM30" s="269"/>
      <c r="LGN30" s="269"/>
      <c r="LGO30" s="269"/>
      <c r="LGP30" s="269"/>
      <c r="LGQ30" s="269"/>
      <c r="LGR30" s="269"/>
      <c r="LGS30" s="269"/>
      <c r="LGT30" s="269"/>
      <c r="LGU30" s="269"/>
      <c r="LGV30" s="269"/>
      <c r="LGW30" s="269"/>
      <c r="LGX30" s="269"/>
      <c r="LGY30" s="269"/>
      <c r="LGZ30" s="269"/>
      <c r="LHA30" s="269"/>
      <c r="LHB30" s="269"/>
      <c r="LHC30" s="269"/>
      <c r="LHD30" s="269"/>
      <c r="LHE30" s="269"/>
      <c r="LHF30" s="269"/>
      <c r="LHG30" s="269"/>
      <c r="LHH30" s="269"/>
      <c r="LHI30" s="269"/>
      <c r="LHJ30" s="269"/>
      <c r="LHK30" s="269"/>
      <c r="LHL30" s="269"/>
      <c r="LHM30" s="269"/>
      <c r="LHN30" s="269"/>
      <c r="LHO30" s="269"/>
      <c r="LHP30" s="269"/>
      <c r="LHQ30" s="269"/>
      <c r="LHR30" s="269"/>
      <c r="LHS30" s="269"/>
      <c r="LHT30" s="269"/>
      <c r="LHU30" s="269"/>
      <c r="LHV30" s="269"/>
      <c r="LHW30" s="269"/>
      <c r="LHX30" s="269"/>
      <c r="LHY30" s="269"/>
      <c r="LHZ30" s="269"/>
      <c r="LIA30" s="269"/>
      <c r="LIB30" s="269"/>
      <c r="LIC30" s="269"/>
      <c r="LID30" s="269"/>
      <c r="LIE30" s="269"/>
      <c r="LIF30" s="269"/>
      <c r="LIG30" s="269"/>
      <c r="LIH30" s="269"/>
      <c r="LII30" s="269"/>
      <c r="LIJ30" s="269"/>
      <c r="LIK30" s="269"/>
      <c r="LIL30" s="269"/>
      <c r="LIM30" s="269"/>
      <c r="LIN30" s="269"/>
      <c r="LIO30" s="269"/>
      <c r="LIP30" s="269"/>
      <c r="LIQ30" s="269"/>
      <c r="LIR30" s="269"/>
      <c r="LIS30" s="269"/>
      <c r="LIT30" s="269"/>
      <c r="LIU30" s="269"/>
      <c r="LIV30" s="269"/>
      <c r="LIW30" s="269"/>
      <c r="LIX30" s="269"/>
      <c r="LIY30" s="269"/>
      <c r="LIZ30" s="269"/>
      <c r="LJA30" s="269"/>
      <c r="LJB30" s="269"/>
      <c r="LJC30" s="269"/>
      <c r="LJD30" s="269"/>
      <c r="LJE30" s="269"/>
      <c r="LJF30" s="269"/>
      <c r="LJG30" s="269"/>
      <c r="LJH30" s="269"/>
      <c r="LJI30" s="269"/>
      <c r="LJJ30" s="269"/>
      <c r="LJK30" s="269"/>
      <c r="LJL30" s="269"/>
      <c r="LJM30" s="269"/>
      <c r="LJN30" s="269"/>
      <c r="LJO30" s="269"/>
      <c r="LJP30" s="269"/>
      <c r="LJQ30" s="269"/>
      <c r="LJR30" s="269"/>
      <c r="LJS30" s="269"/>
      <c r="LJT30" s="269"/>
      <c r="LJU30" s="269"/>
      <c r="LJV30" s="269"/>
      <c r="LJW30" s="269"/>
      <c r="LJX30" s="269"/>
      <c r="LJY30" s="269"/>
      <c r="LJZ30" s="269"/>
      <c r="LKA30" s="269"/>
      <c r="LKB30" s="269"/>
      <c r="LKC30" s="269"/>
      <c r="LKD30" s="269"/>
      <c r="LKE30" s="269"/>
      <c r="LKF30" s="269"/>
      <c r="LKG30" s="269"/>
      <c r="LKH30" s="269"/>
      <c r="LKI30" s="269"/>
      <c r="LKJ30" s="269"/>
      <c r="LKK30" s="269"/>
      <c r="LKL30" s="269"/>
      <c r="LKM30" s="269"/>
      <c r="LKN30" s="269"/>
      <c r="LKO30" s="269"/>
      <c r="LKP30" s="269"/>
      <c r="LKQ30" s="269"/>
      <c r="LKR30" s="269"/>
      <c r="LKS30" s="269"/>
      <c r="LKT30" s="269"/>
      <c r="LKU30" s="269"/>
      <c r="LKV30" s="269"/>
      <c r="LKW30" s="269"/>
      <c r="LKX30" s="269"/>
      <c r="LKY30" s="269"/>
      <c r="LKZ30" s="269"/>
      <c r="LLA30" s="269"/>
      <c r="LLB30" s="269"/>
      <c r="LLC30" s="269"/>
      <c r="LLD30" s="269"/>
      <c r="LLE30" s="269"/>
      <c r="LLF30" s="269"/>
      <c r="LLG30" s="269"/>
      <c r="LLH30" s="269"/>
      <c r="LLI30" s="269"/>
      <c r="LLJ30" s="269"/>
      <c r="LLK30" s="269"/>
      <c r="LLL30" s="269"/>
      <c r="LLM30" s="269"/>
      <c r="LLN30" s="269"/>
      <c r="LLO30" s="269"/>
      <c r="LLP30" s="269"/>
      <c r="LLQ30" s="269"/>
      <c r="LLR30" s="269"/>
      <c r="LLS30" s="269"/>
      <c r="LLT30" s="269"/>
      <c r="LLU30" s="269"/>
      <c r="LLV30" s="269"/>
      <c r="LLW30" s="269"/>
      <c r="LLX30" s="269"/>
      <c r="LLY30" s="269"/>
      <c r="LLZ30" s="269"/>
      <c r="LMA30" s="269"/>
      <c r="LMB30" s="269"/>
      <c r="LMC30" s="269"/>
      <c r="LMD30" s="269"/>
      <c r="LME30" s="269"/>
      <c r="LMF30" s="269"/>
      <c r="LMG30" s="269"/>
      <c r="LMH30" s="269"/>
      <c r="LMI30" s="269"/>
      <c r="LMJ30" s="269"/>
      <c r="LMK30" s="269"/>
      <c r="LML30" s="269"/>
      <c r="LMM30" s="269"/>
      <c r="LMN30" s="269"/>
      <c r="LMO30" s="269"/>
      <c r="LMP30" s="269"/>
      <c r="LMQ30" s="269"/>
      <c r="LMR30" s="269"/>
      <c r="LMS30" s="269"/>
      <c r="LMT30" s="269"/>
      <c r="LMU30" s="269"/>
      <c r="LMV30" s="269"/>
      <c r="LMW30" s="269"/>
      <c r="LMX30" s="269"/>
      <c r="LMY30" s="269"/>
      <c r="LMZ30" s="269"/>
      <c r="LNA30" s="269"/>
      <c r="LNB30" s="269"/>
      <c r="LNC30" s="269"/>
      <c r="LND30" s="269"/>
      <c r="LNE30" s="269"/>
      <c r="LNF30" s="269"/>
      <c r="LNG30" s="269"/>
      <c r="LNH30" s="269"/>
      <c r="LNI30" s="269"/>
      <c r="LNJ30" s="269"/>
      <c r="LNK30" s="269"/>
      <c r="LNL30" s="269"/>
      <c r="LNM30" s="269"/>
      <c r="LNN30" s="269"/>
      <c r="LNO30" s="269"/>
      <c r="LNP30" s="269"/>
      <c r="LNQ30" s="269"/>
      <c r="LNR30" s="269"/>
      <c r="LNS30" s="269"/>
      <c r="LNT30" s="269"/>
      <c r="LNU30" s="269"/>
      <c r="LNV30" s="269"/>
      <c r="LNW30" s="269"/>
      <c r="LNX30" s="269"/>
      <c r="LNY30" s="269"/>
      <c r="LNZ30" s="269"/>
      <c r="LOA30" s="269"/>
      <c r="LOB30" s="269"/>
      <c r="LOC30" s="269"/>
      <c r="LOD30" s="269"/>
      <c r="LOE30" s="269"/>
      <c r="LOF30" s="269"/>
      <c r="LOG30" s="269"/>
      <c r="LOH30" s="269"/>
      <c r="LOI30" s="269"/>
      <c r="LOJ30" s="269"/>
      <c r="LOK30" s="269"/>
      <c r="LOL30" s="269"/>
      <c r="LOM30" s="269"/>
      <c r="LON30" s="269"/>
      <c r="LOO30" s="269"/>
      <c r="LOP30" s="269"/>
      <c r="LOQ30" s="269"/>
      <c r="LOR30" s="269"/>
      <c r="LOS30" s="269"/>
      <c r="LOT30" s="269"/>
      <c r="LOU30" s="269"/>
      <c r="LOV30" s="269"/>
      <c r="LOW30" s="269"/>
      <c r="LOX30" s="269"/>
      <c r="LOY30" s="269"/>
      <c r="LOZ30" s="269"/>
      <c r="LPA30" s="269"/>
      <c r="LPB30" s="269"/>
      <c r="LPC30" s="269"/>
      <c r="LPD30" s="269"/>
      <c r="LPE30" s="269"/>
      <c r="LPF30" s="269"/>
      <c r="LPG30" s="269"/>
      <c r="LPH30" s="269"/>
      <c r="LPI30" s="269"/>
      <c r="LPJ30" s="269"/>
      <c r="LPK30" s="269"/>
      <c r="LPL30" s="269"/>
      <c r="LPM30" s="269"/>
      <c r="LPN30" s="269"/>
      <c r="LPO30" s="269"/>
      <c r="LPP30" s="269"/>
      <c r="LPQ30" s="269"/>
      <c r="LPR30" s="269"/>
      <c r="LPS30" s="269"/>
      <c r="LPT30" s="269"/>
      <c r="LPU30" s="269"/>
      <c r="LPV30" s="269"/>
      <c r="LPW30" s="269"/>
      <c r="LPX30" s="269"/>
      <c r="LPY30" s="269"/>
      <c r="LPZ30" s="269"/>
      <c r="LQA30" s="269"/>
      <c r="LQB30" s="269"/>
      <c r="LQC30" s="269"/>
      <c r="LQD30" s="269"/>
      <c r="LQE30" s="269"/>
      <c r="LQF30" s="269"/>
      <c r="LQG30" s="269"/>
      <c r="LQH30" s="269"/>
      <c r="LQI30" s="269"/>
      <c r="LQJ30" s="269"/>
      <c r="LQK30" s="269"/>
      <c r="LQL30" s="269"/>
      <c r="LQM30" s="269"/>
      <c r="LQN30" s="269"/>
      <c r="LQO30" s="269"/>
      <c r="LQP30" s="269"/>
      <c r="LQQ30" s="269"/>
      <c r="LQR30" s="269"/>
      <c r="LQS30" s="269"/>
      <c r="LQT30" s="269"/>
      <c r="LQU30" s="269"/>
      <c r="LQV30" s="269"/>
      <c r="LQW30" s="269"/>
      <c r="LQX30" s="269"/>
      <c r="LQY30" s="269"/>
      <c r="LQZ30" s="269"/>
      <c r="LRA30" s="269"/>
      <c r="LRB30" s="269"/>
      <c r="LRC30" s="269"/>
      <c r="LRD30" s="269"/>
      <c r="LRE30" s="269"/>
      <c r="LRF30" s="269"/>
      <c r="LRG30" s="269"/>
      <c r="LRH30" s="269"/>
      <c r="LRI30" s="269"/>
      <c r="LRJ30" s="269"/>
      <c r="LRK30" s="269"/>
      <c r="LRL30" s="269"/>
      <c r="LRM30" s="269"/>
      <c r="LRN30" s="269"/>
      <c r="LRO30" s="269"/>
      <c r="LRP30" s="269"/>
      <c r="LRQ30" s="269"/>
      <c r="LRR30" s="269"/>
      <c r="LRS30" s="269"/>
      <c r="LRT30" s="269"/>
      <c r="LRU30" s="269"/>
      <c r="LRV30" s="269"/>
      <c r="LRW30" s="269"/>
      <c r="LRX30" s="269"/>
      <c r="LRY30" s="269"/>
      <c r="LRZ30" s="269"/>
      <c r="LSA30" s="269"/>
      <c r="LSB30" s="269"/>
      <c r="LSC30" s="269"/>
      <c r="LSD30" s="269"/>
      <c r="LSE30" s="269"/>
      <c r="LSF30" s="269"/>
      <c r="LSG30" s="269"/>
      <c r="LSH30" s="269"/>
      <c r="LSI30" s="269"/>
      <c r="LSJ30" s="269"/>
      <c r="LSK30" s="269"/>
      <c r="LSL30" s="269"/>
      <c r="LSM30" s="269"/>
      <c r="LSN30" s="269"/>
      <c r="LSO30" s="269"/>
      <c r="LSP30" s="269"/>
      <c r="LSQ30" s="269"/>
      <c r="LSR30" s="269"/>
      <c r="LSS30" s="269"/>
      <c r="LST30" s="269"/>
      <c r="LSU30" s="269"/>
      <c r="LSV30" s="269"/>
      <c r="LSW30" s="269"/>
      <c r="LSX30" s="269"/>
      <c r="LSY30" s="269"/>
      <c r="LSZ30" s="269"/>
      <c r="LTA30" s="269"/>
      <c r="LTB30" s="269"/>
      <c r="LTC30" s="269"/>
      <c r="LTD30" s="269"/>
      <c r="LTE30" s="269"/>
      <c r="LTF30" s="269"/>
      <c r="LTG30" s="269"/>
      <c r="LTH30" s="269"/>
      <c r="LTI30" s="269"/>
      <c r="LTJ30" s="269"/>
      <c r="LTK30" s="269"/>
      <c r="LTL30" s="269"/>
      <c r="LTM30" s="269"/>
      <c r="LTN30" s="269"/>
      <c r="LTO30" s="269"/>
      <c r="LTP30" s="269"/>
      <c r="LTQ30" s="269"/>
      <c r="LTR30" s="269"/>
      <c r="LTS30" s="269"/>
      <c r="LTT30" s="269"/>
      <c r="LTU30" s="269"/>
      <c r="LTV30" s="269"/>
      <c r="LTW30" s="269"/>
      <c r="LTX30" s="269"/>
      <c r="LTY30" s="269"/>
      <c r="LTZ30" s="269"/>
      <c r="LUA30" s="269"/>
      <c r="LUB30" s="269"/>
      <c r="LUC30" s="269"/>
      <c r="LUD30" s="269"/>
      <c r="LUE30" s="269"/>
      <c r="LUF30" s="269"/>
      <c r="LUG30" s="269"/>
      <c r="LUH30" s="269"/>
      <c r="LUI30" s="269"/>
      <c r="LUJ30" s="269"/>
      <c r="LUK30" s="269"/>
      <c r="LUL30" s="269"/>
      <c r="LUM30" s="269"/>
      <c r="LUN30" s="269"/>
      <c r="LUO30" s="269"/>
      <c r="LUP30" s="269"/>
      <c r="LUQ30" s="269"/>
      <c r="LUR30" s="269"/>
      <c r="LUS30" s="269"/>
      <c r="LUT30" s="269"/>
      <c r="LUU30" s="269"/>
      <c r="LUV30" s="269"/>
      <c r="LUW30" s="269"/>
      <c r="LUX30" s="269"/>
      <c r="LUY30" s="269"/>
      <c r="LUZ30" s="269"/>
      <c r="LVA30" s="269"/>
      <c r="LVB30" s="269"/>
      <c r="LVC30" s="269"/>
      <c r="LVD30" s="269"/>
      <c r="LVE30" s="269"/>
      <c r="LVF30" s="269"/>
      <c r="LVG30" s="269"/>
      <c r="LVH30" s="269"/>
      <c r="LVI30" s="269"/>
      <c r="LVJ30" s="269"/>
      <c r="LVK30" s="269"/>
      <c r="LVL30" s="269"/>
      <c r="LVM30" s="269"/>
      <c r="LVN30" s="269"/>
      <c r="LVO30" s="269"/>
      <c r="LVP30" s="269"/>
      <c r="LVQ30" s="269"/>
      <c r="LVR30" s="269"/>
      <c r="LVS30" s="269"/>
      <c r="LVT30" s="269"/>
      <c r="LVU30" s="269"/>
      <c r="LVV30" s="269"/>
      <c r="LVW30" s="269"/>
      <c r="LVX30" s="269"/>
      <c r="LVY30" s="269"/>
      <c r="LVZ30" s="269"/>
      <c r="LWA30" s="269"/>
      <c r="LWB30" s="269"/>
      <c r="LWC30" s="269"/>
      <c r="LWD30" s="269"/>
      <c r="LWE30" s="269"/>
      <c r="LWF30" s="269"/>
      <c r="LWG30" s="269"/>
      <c r="LWH30" s="269"/>
      <c r="LWI30" s="269"/>
      <c r="LWJ30" s="269"/>
      <c r="LWK30" s="269"/>
      <c r="LWL30" s="269"/>
      <c r="LWM30" s="269"/>
      <c r="LWN30" s="269"/>
      <c r="LWO30" s="269"/>
      <c r="LWP30" s="269"/>
      <c r="LWQ30" s="269"/>
      <c r="LWR30" s="269"/>
      <c r="LWS30" s="269"/>
      <c r="LWT30" s="269"/>
      <c r="LWU30" s="269"/>
      <c r="LWV30" s="269"/>
      <c r="LWW30" s="269"/>
      <c r="LWX30" s="269"/>
      <c r="LWY30" s="269"/>
      <c r="LWZ30" s="269"/>
      <c r="LXA30" s="269"/>
      <c r="LXB30" s="269"/>
      <c r="LXC30" s="269"/>
      <c r="LXD30" s="269"/>
      <c r="LXE30" s="269"/>
      <c r="LXF30" s="269"/>
      <c r="LXG30" s="269"/>
      <c r="LXH30" s="269"/>
      <c r="LXI30" s="269"/>
      <c r="LXJ30" s="269"/>
      <c r="LXK30" s="269"/>
      <c r="LXL30" s="269"/>
      <c r="LXM30" s="269"/>
      <c r="LXN30" s="269"/>
      <c r="LXO30" s="269"/>
      <c r="LXP30" s="269"/>
      <c r="LXQ30" s="269"/>
      <c r="LXR30" s="269"/>
      <c r="LXS30" s="269"/>
      <c r="LXT30" s="269"/>
      <c r="LXU30" s="269"/>
      <c r="LXV30" s="269"/>
      <c r="LXW30" s="269"/>
      <c r="LXX30" s="269"/>
      <c r="LXY30" s="269"/>
      <c r="LXZ30" s="269"/>
      <c r="LYA30" s="269"/>
      <c r="LYB30" s="269"/>
      <c r="LYC30" s="269"/>
      <c r="LYD30" s="269"/>
      <c r="LYE30" s="269"/>
      <c r="LYF30" s="269"/>
      <c r="LYG30" s="269"/>
      <c r="LYH30" s="269"/>
      <c r="LYI30" s="269"/>
      <c r="LYJ30" s="269"/>
      <c r="LYK30" s="269"/>
      <c r="LYL30" s="269"/>
      <c r="LYM30" s="269"/>
      <c r="LYN30" s="269"/>
      <c r="LYO30" s="269"/>
      <c r="LYP30" s="269"/>
      <c r="LYQ30" s="269"/>
      <c r="LYR30" s="269"/>
      <c r="LYS30" s="269"/>
      <c r="LYT30" s="269"/>
      <c r="LYU30" s="269"/>
      <c r="LYV30" s="269"/>
      <c r="LYW30" s="269"/>
      <c r="LYX30" s="269"/>
      <c r="LYY30" s="269"/>
      <c r="LYZ30" s="269"/>
      <c r="LZA30" s="269"/>
      <c r="LZB30" s="269"/>
      <c r="LZC30" s="269"/>
      <c r="LZD30" s="269"/>
      <c r="LZE30" s="269"/>
      <c r="LZF30" s="269"/>
      <c r="LZG30" s="269"/>
      <c r="LZH30" s="269"/>
      <c r="LZI30" s="269"/>
      <c r="LZJ30" s="269"/>
      <c r="LZK30" s="269"/>
      <c r="LZL30" s="269"/>
      <c r="LZM30" s="269"/>
      <c r="LZN30" s="269"/>
      <c r="LZO30" s="269"/>
      <c r="LZP30" s="269"/>
      <c r="LZQ30" s="269"/>
      <c r="LZR30" s="269"/>
      <c r="LZS30" s="269"/>
      <c r="LZT30" s="269"/>
      <c r="LZU30" s="269"/>
      <c r="LZV30" s="269"/>
      <c r="LZW30" s="269"/>
      <c r="LZX30" s="269"/>
      <c r="LZY30" s="269"/>
      <c r="LZZ30" s="269"/>
      <c r="MAA30" s="269"/>
      <c r="MAB30" s="269"/>
      <c r="MAC30" s="269"/>
      <c r="MAD30" s="269"/>
      <c r="MAE30" s="269"/>
      <c r="MAF30" s="269"/>
      <c r="MAG30" s="269"/>
      <c r="MAH30" s="269"/>
      <c r="MAI30" s="269"/>
      <c r="MAJ30" s="269"/>
      <c r="MAK30" s="269"/>
      <c r="MAL30" s="269"/>
      <c r="MAM30" s="269"/>
      <c r="MAN30" s="269"/>
      <c r="MAO30" s="269"/>
      <c r="MAP30" s="269"/>
      <c r="MAQ30" s="269"/>
      <c r="MAR30" s="269"/>
      <c r="MAS30" s="269"/>
      <c r="MAT30" s="269"/>
      <c r="MAU30" s="269"/>
      <c r="MAV30" s="269"/>
      <c r="MAW30" s="269"/>
      <c r="MAX30" s="269"/>
      <c r="MAY30" s="269"/>
      <c r="MAZ30" s="269"/>
      <c r="MBA30" s="269"/>
      <c r="MBB30" s="269"/>
      <c r="MBC30" s="269"/>
      <c r="MBD30" s="269"/>
      <c r="MBE30" s="269"/>
      <c r="MBF30" s="269"/>
      <c r="MBG30" s="269"/>
      <c r="MBH30" s="269"/>
      <c r="MBI30" s="269"/>
      <c r="MBJ30" s="269"/>
      <c r="MBK30" s="269"/>
      <c r="MBL30" s="269"/>
      <c r="MBM30" s="269"/>
      <c r="MBN30" s="269"/>
      <c r="MBO30" s="269"/>
      <c r="MBP30" s="269"/>
      <c r="MBQ30" s="269"/>
      <c r="MBR30" s="269"/>
      <c r="MBS30" s="269"/>
      <c r="MBT30" s="269"/>
      <c r="MBU30" s="269"/>
      <c r="MBV30" s="269"/>
      <c r="MBW30" s="269"/>
      <c r="MBX30" s="269"/>
      <c r="MBY30" s="269"/>
      <c r="MBZ30" s="269"/>
      <c r="MCA30" s="269"/>
      <c r="MCB30" s="269"/>
      <c r="MCC30" s="269"/>
      <c r="MCD30" s="269"/>
      <c r="MCE30" s="269"/>
      <c r="MCF30" s="269"/>
      <c r="MCG30" s="269"/>
      <c r="MCH30" s="269"/>
      <c r="MCI30" s="269"/>
      <c r="MCJ30" s="269"/>
      <c r="MCK30" s="269"/>
      <c r="MCL30" s="269"/>
      <c r="MCM30" s="269"/>
      <c r="MCN30" s="269"/>
      <c r="MCO30" s="269"/>
      <c r="MCP30" s="269"/>
      <c r="MCQ30" s="269"/>
      <c r="MCR30" s="269"/>
      <c r="MCS30" s="269"/>
      <c r="MCT30" s="269"/>
      <c r="MCU30" s="269"/>
      <c r="MCV30" s="269"/>
      <c r="MCW30" s="269"/>
      <c r="MCX30" s="269"/>
      <c r="MCY30" s="269"/>
      <c r="MCZ30" s="269"/>
      <c r="MDA30" s="269"/>
      <c r="MDB30" s="269"/>
      <c r="MDC30" s="269"/>
      <c r="MDD30" s="269"/>
      <c r="MDE30" s="269"/>
      <c r="MDF30" s="269"/>
      <c r="MDG30" s="269"/>
      <c r="MDH30" s="269"/>
      <c r="MDI30" s="269"/>
      <c r="MDJ30" s="269"/>
      <c r="MDK30" s="269"/>
      <c r="MDL30" s="269"/>
      <c r="MDM30" s="269"/>
      <c r="MDN30" s="269"/>
      <c r="MDO30" s="269"/>
      <c r="MDP30" s="269"/>
      <c r="MDQ30" s="269"/>
      <c r="MDR30" s="269"/>
      <c r="MDS30" s="269"/>
      <c r="MDT30" s="269"/>
      <c r="MDU30" s="269"/>
      <c r="MDV30" s="269"/>
      <c r="MDW30" s="269"/>
      <c r="MDX30" s="269"/>
      <c r="MDY30" s="269"/>
      <c r="MDZ30" s="269"/>
      <c r="MEA30" s="269"/>
      <c r="MEB30" s="269"/>
      <c r="MEC30" s="269"/>
      <c r="MED30" s="269"/>
      <c r="MEE30" s="269"/>
      <c r="MEF30" s="269"/>
      <c r="MEG30" s="269"/>
      <c r="MEH30" s="269"/>
      <c r="MEI30" s="269"/>
      <c r="MEJ30" s="269"/>
      <c r="MEK30" s="269"/>
      <c r="MEL30" s="269"/>
      <c r="MEM30" s="269"/>
      <c r="MEN30" s="269"/>
      <c r="MEO30" s="269"/>
      <c r="MEP30" s="269"/>
      <c r="MEQ30" s="269"/>
      <c r="MER30" s="269"/>
      <c r="MES30" s="269"/>
      <c r="MET30" s="269"/>
      <c r="MEU30" s="269"/>
      <c r="MEV30" s="269"/>
      <c r="MEW30" s="269"/>
      <c r="MEX30" s="269"/>
      <c r="MEY30" s="269"/>
      <c r="MEZ30" s="269"/>
      <c r="MFA30" s="269"/>
      <c r="MFB30" s="269"/>
      <c r="MFC30" s="269"/>
      <c r="MFD30" s="269"/>
      <c r="MFE30" s="269"/>
      <c r="MFF30" s="269"/>
      <c r="MFG30" s="269"/>
      <c r="MFH30" s="269"/>
      <c r="MFI30" s="269"/>
      <c r="MFJ30" s="269"/>
      <c r="MFK30" s="269"/>
      <c r="MFL30" s="269"/>
      <c r="MFM30" s="269"/>
      <c r="MFN30" s="269"/>
      <c r="MFO30" s="269"/>
      <c r="MFP30" s="269"/>
      <c r="MFQ30" s="269"/>
      <c r="MFR30" s="269"/>
      <c r="MFS30" s="269"/>
      <c r="MFT30" s="269"/>
      <c r="MFU30" s="269"/>
      <c r="MFV30" s="269"/>
      <c r="MFW30" s="269"/>
      <c r="MFX30" s="269"/>
      <c r="MFY30" s="269"/>
      <c r="MFZ30" s="269"/>
      <c r="MGA30" s="269"/>
      <c r="MGB30" s="269"/>
      <c r="MGC30" s="269"/>
      <c r="MGD30" s="269"/>
      <c r="MGE30" s="269"/>
      <c r="MGF30" s="269"/>
      <c r="MGG30" s="269"/>
      <c r="MGH30" s="269"/>
      <c r="MGI30" s="269"/>
      <c r="MGJ30" s="269"/>
      <c r="MGK30" s="269"/>
      <c r="MGL30" s="269"/>
      <c r="MGM30" s="269"/>
      <c r="MGN30" s="269"/>
      <c r="MGO30" s="269"/>
      <c r="MGP30" s="269"/>
      <c r="MGQ30" s="269"/>
      <c r="MGR30" s="269"/>
      <c r="MGS30" s="269"/>
      <c r="MGT30" s="269"/>
      <c r="MGU30" s="269"/>
      <c r="MGV30" s="269"/>
      <c r="MGW30" s="269"/>
      <c r="MGX30" s="269"/>
      <c r="MGY30" s="269"/>
      <c r="MGZ30" s="269"/>
      <c r="MHA30" s="269"/>
      <c r="MHB30" s="269"/>
      <c r="MHC30" s="269"/>
      <c r="MHD30" s="269"/>
      <c r="MHE30" s="269"/>
      <c r="MHF30" s="269"/>
      <c r="MHG30" s="269"/>
      <c r="MHH30" s="269"/>
      <c r="MHI30" s="269"/>
      <c r="MHJ30" s="269"/>
      <c r="MHK30" s="269"/>
      <c r="MHL30" s="269"/>
      <c r="MHM30" s="269"/>
      <c r="MHN30" s="269"/>
      <c r="MHO30" s="269"/>
      <c r="MHP30" s="269"/>
      <c r="MHQ30" s="269"/>
      <c r="MHR30" s="269"/>
      <c r="MHS30" s="269"/>
      <c r="MHT30" s="269"/>
      <c r="MHU30" s="269"/>
      <c r="MHV30" s="269"/>
      <c r="MHW30" s="269"/>
      <c r="MHX30" s="269"/>
      <c r="MHY30" s="269"/>
      <c r="MHZ30" s="269"/>
      <c r="MIA30" s="269"/>
      <c r="MIB30" s="269"/>
      <c r="MIC30" s="269"/>
      <c r="MID30" s="269"/>
      <c r="MIE30" s="269"/>
      <c r="MIF30" s="269"/>
      <c r="MIG30" s="269"/>
      <c r="MIH30" s="269"/>
      <c r="MII30" s="269"/>
      <c r="MIJ30" s="269"/>
      <c r="MIK30" s="269"/>
      <c r="MIL30" s="269"/>
      <c r="MIM30" s="269"/>
      <c r="MIN30" s="269"/>
      <c r="MIO30" s="269"/>
      <c r="MIP30" s="269"/>
      <c r="MIQ30" s="269"/>
      <c r="MIR30" s="269"/>
      <c r="MIS30" s="269"/>
      <c r="MIT30" s="269"/>
      <c r="MIU30" s="269"/>
      <c r="MIV30" s="269"/>
      <c r="MIW30" s="269"/>
      <c r="MIX30" s="269"/>
      <c r="MIY30" s="269"/>
      <c r="MIZ30" s="269"/>
      <c r="MJA30" s="269"/>
      <c r="MJB30" s="269"/>
      <c r="MJC30" s="269"/>
      <c r="MJD30" s="269"/>
      <c r="MJE30" s="269"/>
      <c r="MJF30" s="269"/>
      <c r="MJG30" s="269"/>
      <c r="MJH30" s="269"/>
      <c r="MJI30" s="269"/>
      <c r="MJJ30" s="269"/>
      <c r="MJK30" s="269"/>
      <c r="MJL30" s="269"/>
      <c r="MJM30" s="269"/>
      <c r="MJN30" s="269"/>
      <c r="MJO30" s="269"/>
      <c r="MJP30" s="269"/>
      <c r="MJQ30" s="269"/>
      <c r="MJR30" s="269"/>
      <c r="MJS30" s="269"/>
      <c r="MJT30" s="269"/>
      <c r="MJU30" s="269"/>
      <c r="MJV30" s="269"/>
      <c r="MJW30" s="269"/>
      <c r="MJX30" s="269"/>
      <c r="MJY30" s="269"/>
      <c r="MJZ30" s="269"/>
      <c r="MKA30" s="269"/>
      <c r="MKB30" s="269"/>
      <c r="MKC30" s="269"/>
      <c r="MKD30" s="269"/>
      <c r="MKE30" s="269"/>
      <c r="MKF30" s="269"/>
      <c r="MKG30" s="269"/>
      <c r="MKH30" s="269"/>
      <c r="MKI30" s="269"/>
      <c r="MKJ30" s="269"/>
      <c r="MKK30" s="269"/>
      <c r="MKL30" s="269"/>
      <c r="MKM30" s="269"/>
      <c r="MKN30" s="269"/>
      <c r="MKO30" s="269"/>
      <c r="MKP30" s="269"/>
      <c r="MKQ30" s="269"/>
      <c r="MKR30" s="269"/>
      <c r="MKS30" s="269"/>
      <c r="MKT30" s="269"/>
      <c r="MKU30" s="269"/>
      <c r="MKV30" s="269"/>
      <c r="MKW30" s="269"/>
      <c r="MKX30" s="269"/>
      <c r="MKY30" s="269"/>
      <c r="MKZ30" s="269"/>
      <c r="MLA30" s="269"/>
      <c r="MLB30" s="269"/>
      <c r="MLC30" s="269"/>
      <c r="MLD30" s="269"/>
      <c r="MLE30" s="269"/>
      <c r="MLF30" s="269"/>
      <c r="MLG30" s="269"/>
      <c r="MLH30" s="269"/>
      <c r="MLI30" s="269"/>
      <c r="MLJ30" s="269"/>
      <c r="MLK30" s="269"/>
      <c r="MLL30" s="269"/>
      <c r="MLM30" s="269"/>
      <c r="MLN30" s="269"/>
      <c r="MLO30" s="269"/>
      <c r="MLP30" s="269"/>
      <c r="MLQ30" s="269"/>
      <c r="MLR30" s="269"/>
      <c r="MLS30" s="269"/>
      <c r="MLT30" s="269"/>
      <c r="MLU30" s="269"/>
      <c r="MLV30" s="269"/>
      <c r="MLW30" s="269"/>
      <c r="MLX30" s="269"/>
      <c r="MLY30" s="269"/>
      <c r="MLZ30" s="269"/>
      <c r="MMA30" s="269"/>
      <c r="MMB30" s="269"/>
      <c r="MMC30" s="269"/>
      <c r="MMD30" s="269"/>
      <c r="MME30" s="269"/>
      <c r="MMF30" s="269"/>
      <c r="MMG30" s="269"/>
      <c r="MMH30" s="269"/>
      <c r="MMI30" s="269"/>
      <c r="MMJ30" s="269"/>
      <c r="MMK30" s="269"/>
      <c r="MML30" s="269"/>
      <c r="MMM30" s="269"/>
      <c r="MMN30" s="269"/>
      <c r="MMO30" s="269"/>
      <c r="MMP30" s="269"/>
      <c r="MMQ30" s="269"/>
      <c r="MMR30" s="269"/>
      <c r="MMS30" s="269"/>
      <c r="MMT30" s="269"/>
      <c r="MMU30" s="269"/>
      <c r="MMV30" s="269"/>
      <c r="MMW30" s="269"/>
      <c r="MMX30" s="269"/>
      <c r="MMY30" s="269"/>
      <c r="MMZ30" s="269"/>
      <c r="MNA30" s="269"/>
      <c r="MNB30" s="269"/>
      <c r="MNC30" s="269"/>
      <c r="MND30" s="269"/>
      <c r="MNE30" s="269"/>
      <c r="MNF30" s="269"/>
      <c r="MNG30" s="269"/>
      <c r="MNH30" s="269"/>
      <c r="MNI30" s="269"/>
      <c r="MNJ30" s="269"/>
      <c r="MNK30" s="269"/>
      <c r="MNL30" s="269"/>
      <c r="MNM30" s="269"/>
      <c r="MNN30" s="269"/>
      <c r="MNO30" s="269"/>
      <c r="MNP30" s="269"/>
      <c r="MNQ30" s="269"/>
      <c r="MNR30" s="269"/>
      <c r="MNS30" s="269"/>
      <c r="MNT30" s="269"/>
      <c r="MNU30" s="269"/>
      <c r="MNV30" s="269"/>
      <c r="MNW30" s="269"/>
      <c r="MNX30" s="269"/>
      <c r="MNY30" s="269"/>
      <c r="MNZ30" s="269"/>
      <c r="MOA30" s="269"/>
      <c r="MOB30" s="269"/>
      <c r="MOC30" s="269"/>
      <c r="MOD30" s="269"/>
      <c r="MOE30" s="269"/>
      <c r="MOF30" s="269"/>
      <c r="MOG30" s="269"/>
      <c r="MOH30" s="269"/>
      <c r="MOI30" s="269"/>
      <c r="MOJ30" s="269"/>
      <c r="MOK30" s="269"/>
      <c r="MOL30" s="269"/>
      <c r="MOM30" s="269"/>
      <c r="MON30" s="269"/>
      <c r="MOO30" s="269"/>
      <c r="MOP30" s="269"/>
      <c r="MOQ30" s="269"/>
      <c r="MOR30" s="269"/>
      <c r="MOS30" s="269"/>
      <c r="MOT30" s="269"/>
      <c r="MOU30" s="269"/>
      <c r="MOV30" s="269"/>
      <c r="MOW30" s="269"/>
      <c r="MOX30" s="269"/>
      <c r="MOY30" s="269"/>
      <c r="MOZ30" s="269"/>
      <c r="MPA30" s="269"/>
      <c r="MPB30" s="269"/>
      <c r="MPC30" s="269"/>
      <c r="MPD30" s="269"/>
      <c r="MPE30" s="269"/>
      <c r="MPF30" s="269"/>
      <c r="MPG30" s="269"/>
      <c r="MPH30" s="269"/>
      <c r="MPI30" s="269"/>
      <c r="MPJ30" s="269"/>
      <c r="MPK30" s="269"/>
      <c r="MPL30" s="269"/>
      <c r="MPM30" s="269"/>
      <c r="MPN30" s="269"/>
      <c r="MPO30" s="269"/>
      <c r="MPP30" s="269"/>
      <c r="MPQ30" s="269"/>
      <c r="MPR30" s="269"/>
      <c r="MPS30" s="269"/>
      <c r="MPT30" s="269"/>
      <c r="MPU30" s="269"/>
      <c r="MPV30" s="269"/>
      <c r="MPW30" s="269"/>
      <c r="MPX30" s="269"/>
      <c r="MPY30" s="269"/>
      <c r="MPZ30" s="269"/>
      <c r="MQA30" s="269"/>
      <c r="MQB30" s="269"/>
      <c r="MQC30" s="269"/>
      <c r="MQD30" s="269"/>
      <c r="MQE30" s="269"/>
      <c r="MQF30" s="269"/>
      <c r="MQG30" s="269"/>
      <c r="MQH30" s="269"/>
      <c r="MQI30" s="269"/>
      <c r="MQJ30" s="269"/>
      <c r="MQK30" s="269"/>
      <c r="MQL30" s="269"/>
      <c r="MQM30" s="269"/>
      <c r="MQN30" s="269"/>
      <c r="MQO30" s="269"/>
      <c r="MQP30" s="269"/>
      <c r="MQQ30" s="269"/>
      <c r="MQR30" s="269"/>
      <c r="MQS30" s="269"/>
      <c r="MQT30" s="269"/>
      <c r="MQU30" s="269"/>
      <c r="MQV30" s="269"/>
      <c r="MQW30" s="269"/>
      <c r="MQX30" s="269"/>
      <c r="MQY30" s="269"/>
      <c r="MQZ30" s="269"/>
      <c r="MRA30" s="269"/>
      <c r="MRB30" s="269"/>
      <c r="MRC30" s="269"/>
      <c r="MRD30" s="269"/>
      <c r="MRE30" s="269"/>
      <c r="MRF30" s="269"/>
      <c r="MRG30" s="269"/>
      <c r="MRH30" s="269"/>
      <c r="MRI30" s="269"/>
      <c r="MRJ30" s="269"/>
      <c r="MRK30" s="269"/>
      <c r="MRL30" s="269"/>
      <c r="MRM30" s="269"/>
      <c r="MRN30" s="269"/>
      <c r="MRO30" s="269"/>
      <c r="MRP30" s="269"/>
      <c r="MRQ30" s="269"/>
      <c r="MRR30" s="269"/>
      <c r="MRS30" s="269"/>
      <c r="MRT30" s="269"/>
      <c r="MRU30" s="269"/>
      <c r="MRV30" s="269"/>
      <c r="MRW30" s="269"/>
      <c r="MRX30" s="269"/>
      <c r="MRY30" s="269"/>
      <c r="MRZ30" s="269"/>
      <c r="MSA30" s="269"/>
      <c r="MSB30" s="269"/>
      <c r="MSC30" s="269"/>
      <c r="MSD30" s="269"/>
      <c r="MSE30" s="269"/>
      <c r="MSF30" s="269"/>
      <c r="MSG30" s="269"/>
      <c r="MSH30" s="269"/>
      <c r="MSI30" s="269"/>
      <c r="MSJ30" s="269"/>
      <c r="MSK30" s="269"/>
      <c r="MSL30" s="269"/>
      <c r="MSM30" s="269"/>
      <c r="MSN30" s="269"/>
      <c r="MSO30" s="269"/>
      <c r="MSP30" s="269"/>
      <c r="MSQ30" s="269"/>
      <c r="MSR30" s="269"/>
      <c r="MSS30" s="269"/>
      <c r="MST30" s="269"/>
      <c r="MSU30" s="269"/>
      <c r="MSV30" s="269"/>
      <c r="MSW30" s="269"/>
      <c r="MSX30" s="269"/>
      <c r="MSY30" s="269"/>
      <c r="MSZ30" s="269"/>
      <c r="MTA30" s="269"/>
      <c r="MTB30" s="269"/>
      <c r="MTC30" s="269"/>
      <c r="MTD30" s="269"/>
      <c r="MTE30" s="269"/>
      <c r="MTF30" s="269"/>
      <c r="MTG30" s="269"/>
      <c r="MTH30" s="269"/>
      <c r="MTI30" s="269"/>
      <c r="MTJ30" s="269"/>
      <c r="MTK30" s="269"/>
      <c r="MTL30" s="269"/>
      <c r="MTM30" s="269"/>
      <c r="MTN30" s="269"/>
      <c r="MTO30" s="269"/>
      <c r="MTP30" s="269"/>
      <c r="MTQ30" s="269"/>
      <c r="MTR30" s="269"/>
      <c r="MTS30" s="269"/>
      <c r="MTT30" s="269"/>
      <c r="MTU30" s="269"/>
      <c r="MTV30" s="269"/>
      <c r="MTW30" s="269"/>
      <c r="MTX30" s="269"/>
      <c r="MTY30" s="269"/>
      <c r="MTZ30" s="269"/>
      <c r="MUA30" s="269"/>
      <c r="MUB30" s="269"/>
      <c r="MUC30" s="269"/>
      <c r="MUD30" s="269"/>
      <c r="MUE30" s="269"/>
      <c r="MUF30" s="269"/>
      <c r="MUG30" s="269"/>
      <c r="MUH30" s="269"/>
      <c r="MUI30" s="269"/>
      <c r="MUJ30" s="269"/>
      <c r="MUK30" s="269"/>
      <c r="MUL30" s="269"/>
      <c r="MUM30" s="269"/>
      <c r="MUN30" s="269"/>
      <c r="MUO30" s="269"/>
      <c r="MUP30" s="269"/>
      <c r="MUQ30" s="269"/>
      <c r="MUR30" s="269"/>
      <c r="MUS30" s="269"/>
      <c r="MUT30" s="269"/>
      <c r="MUU30" s="269"/>
      <c r="MUV30" s="269"/>
      <c r="MUW30" s="269"/>
      <c r="MUX30" s="269"/>
      <c r="MUY30" s="269"/>
      <c r="MUZ30" s="269"/>
      <c r="MVA30" s="269"/>
      <c r="MVB30" s="269"/>
      <c r="MVC30" s="269"/>
      <c r="MVD30" s="269"/>
      <c r="MVE30" s="269"/>
      <c r="MVF30" s="269"/>
      <c r="MVG30" s="269"/>
      <c r="MVH30" s="269"/>
      <c r="MVI30" s="269"/>
      <c r="MVJ30" s="269"/>
      <c r="MVK30" s="269"/>
      <c r="MVL30" s="269"/>
      <c r="MVM30" s="269"/>
      <c r="MVN30" s="269"/>
      <c r="MVO30" s="269"/>
      <c r="MVP30" s="269"/>
      <c r="MVQ30" s="269"/>
      <c r="MVR30" s="269"/>
      <c r="MVS30" s="269"/>
      <c r="MVT30" s="269"/>
      <c r="MVU30" s="269"/>
      <c r="MVV30" s="269"/>
      <c r="MVW30" s="269"/>
      <c r="MVX30" s="269"/>
      <c r="MVY30" s="269"/>
      <c r="MVZ30" s="269"/>
      <c r="MWA30" s="269"/>
      <c r="MWB30" s="269"/>
      <c r="MWC30" s="269"/>
      <c r="MWD30" s="269"/>
      <c r="MWE30" s="269"/>
      <c r="MWF30" s="269"/>
      <c r="MWG30" s="269"/>
      <c r="MWH30" s="269"/>
      <c r="MWI30" s="269"/>
      <c r="MWJ30" s="269"/>
      <c r="MWK30" s="269"/>
      <c r="MWL30" s="269"/>
      <c r="MWM30" s="269"/>
      <c r="MWN30" s="269"/>
      <c r="MWO30" s="269"/>
      <c r="MWP30" s="269"/>
      <c r="MWQ30" s="269"/>
      <c r="MWR30" s="269"/>
      <c r="MWS30" s="269"/>
      <c r="MWT30" s="269"/>
      <c r="MWU30" s="269"/>
      <c r="MWV30" s="269"/>
      <c r="MWW30" s="269"/>
      <c r="MWX30" s="269"/>
      <c r="MWY30" s="269"/>
      <c r="MWZ30" s="269"/>
      <c r="MXA30" s="269"/>
      <c r="MXB30" s="269"/>
      <c r="MXC30" s="269"/>
      <c r="MXD30" s="269"/>
      <c r="MXE30" s="269"/>
      <c r="MXF30" s="269"/>
      <c r="MXG30" s="269"/>
      <c r="MXH30" s="269"/>
      <c r="MXI30" s="269"/>
      <c r="MXJ30" s="269"/>
      <c r="MXK30" s="269"/>
      <c r="MXL30" s="269"/>
      <c r="MXM30" s="269"/>
      <c r="MXN30" s="269"/>
      <c r="MXO30" s="269"/>
      <c r="MXP30" s="269"/>
      <c r="MXQ30" s="269"/>
      <c r="MXR30" s="269"/>
      <c r="MXS30" s="269"/>
      <c r="MXT30" s="269"/>
      <c r="MXU30" s="269"/>
      <c r="MXV30" s="269"/>
      <c r="MXW30" s="269"/>
      <c r="MXX30" s="269"/>
      <c r="MXY30" s="269"/>
      <c r="MXZ30" s="269"/>
      <c r="MYA30" s="269"/>
      <c r="MYB30" s="269"/>
      <c r="MYC30" s="269"/>
      <c r="MYD30" s="269"/>
      <c r="MYE30" s="269"/>
      <c r="MYF30" s="269"/>
      <c r="MYG30" s="269"/>
      <c r="MYH30" s="269"/>
      <c r="MYI30" s="269"/>
      <c r="MYJ30" s="269"/>
      <c r="MYK30" s="269"/>
      <c r="MYL30" s="269"/>
      <c r="MYM30" s="269"/>
      <c r="MYN30" s="269"/>
      <c r="MYO30" s="269"/>
      <c r="MYP30" s="269"/>
      <c r="MYQ30" s="269"/>
      <c r="MYR30" s="269"/>
      <c r="MYS30" s="269"/>
      <c r="MYT30" s="269"/>
      <c r="MYU30" s="269"/>
      <c r="MYV30" s="269"/>
      <c r="MYW30" s="269"/>
      <c r="MYX30" s="269"/>
      <c r="MYY30" s="269"/>
      <c r="MYZ30" s="269"/>
      <c r="MZA30" s="269"/>
      <c r="MZB30" s="269"/>
      <c r="MZC30" s="269"/>
      <c r="MZD30" s="269"/>
      <c r="MZE30" s="269"/>
      <c r="MZF30" s="269"/>
      <c r="MZG30" s="269"/>
      <c r="MZH30" s="269"/>
      <c r="MZI30" s="269"/>
      <c r="MZJ30" s="269"/>
      <c r="MZK30" s="269"/>
      <c r="MZL30" s="269"/>
      <c r="MZM30" s="269"/>
      <c r="MZN30" s="269"/>
      <c r="MZO30" s="269"/>
      <c r="MZP30" s="269"/>
      <c r="MZQ30" s="269"/>
      <c r="MZR30" s="269"/>
      <c r="MZS30" s="269"/>
      <c r="MZT30" s="269"/>
      <c r="MZU30" s="269"/>
      <c r="MZV30" s="269"/>
      <c r="MZW30" s="269"/>
      <c r="MZX30" s="269"/>
      <c r="MZY30" s="269"/>
      <c r="MZZ30" s="269"/>
      <c r="NAA30" s="269"/>
      <c r="NAB30" s="269"/>
      <c r="NAC30" s="269"/>
      <c r="NAD30" s="269"/>
      <c r="NAE30" s="269"/>
      <c r="NAF30" s="269"/>
      <c r="NAG30" s="269"/>
      <c r="NAH30" s="269"/>
      <c r="NAI30" s="269"/>
      <c r="NAJ30" s="269"/>
      <c r="NAK30" s="269"/>
      <c r="NAL30" s="269"/>
      <c r="NAM30" s="269"/>
      <c r="NAN30" s="269"/>
      <c r="NAO30" s="269"/>
      <c r="NAP30" s="269"/>
      <c r="NAQ30" s="269"/>
      <c r="NAR30" s="269"/>
      <c r="NAS30" s="269"/>
      <c r="NAT30" s="269"/>
      <c r="NAU30" s="269"/>
      <c r="NAV30" s="269"/>
      <c r="NAW30" s="269"/>
      <c r="NAX30" s="269"/>
      <c r="NAY30" s="269"/>
      <c r="NAZ30" s="269"/>
      <c r="NBA30" s="269"/>
      <c r="NBB30" s="269"/>
      <c r="NBC30" s="269"/>
      <c r="NBD30" s="269"/>
      <c r="NBE30" s="269"/>
      <c r="NBF30" s="269"/>
      <c r="NBG30" s="269"/>
      <c r="NBH30" s="269"/>
      <c r="NBI30" s="269"/>
      <c r="NBJ30" s="269"/>
      <c r="NBK30" s="269"/>
      <c r="NBL30" s="269"/>
      <c r="NBM30" s="269"/>
      <c r="NBN30" s="269"/>
      <c r="NBO30" s="269"/>
      <c r="NBP30" s="269"/>
      <c r="NBQ30" s="269"/>
      <c r="NBR30" s="269"/>
      <c r="NBS30" s="269"/>
      <c r="NBT30" s="269"/>
      <c r="NBU30" s="269"/>
      <c r="NBV30" s="269"/>
      <c r="NBW30" s="269"/>
      <c r="NBX30" s="269"/>
      <c r="NBY30" s="269"/>
      <c r="NBZ30" s="269"/>
      <c r="NCA30" s="269"/>
      <c r="NCB30" s="269"/>
      <c r="NCC30" s="269"/>
      <c r="NCD30" s="269"/>
      <c r="NCE30" s="269"/>
      <c r="NCF30" s="269"/>
      <c r="NCG30" s="269"/>
      <c r="NCH30" s="269"/>
      <c r="NCI30" s="269"/>
      <c r="NCJ30" s="269"/>
      <c r="NCK30" s="269"/>
      <c r="NCL30" s="269"/>
      <c r="NCM30" s="269"/>
      <c r="NCN30" s="269"/>
      <c r="NCO30" s="269"/>
      <c r="NCP30" s="269"/>
      <c r="NCQ30" s="269"/>
      <c r="NCR30" s="269"/>
      <c r="NCS30" s="269"/>
      <c r="NCT30" s="269"/>
      <c r="NCU30" s="269"/>
      <c r="NCV30" s="269"/>
      <c r="NCW30" s="269"/>
      <c r="NCX30" s="269"/>
      <c r="NCY30" s="269"/>
      <c r="NCZ30" s="269"/>
      <c r="NDA30" s="269"/>
      <c r="NDB30" s="269"/>
      <c r="NDC30" s="269"/>
      <c r="NDD30" s="269"/>
      <c r="NDE30" s="269"/>
      <c r="NDF30" s="269"/>
      <c r="NDG30" s="269"/>
      <c r="NDH30" s="269"/>
      <c r="NDI30" s="269"/>
      <c r="NDJ30" s="269"/>
      <c r="NDK30" s="269"/>
      <c r="NDL30" s="269"/>
      <c r="NDM30" s="269"/>
      <c r="NDN30" s="269"/>
      <c r="NDO30" s="269"/>
      <c r="NDP30" s="269"/>
      <c r="NDQ30" s="269"/>
      <c r="NDR30" s="269"/>
      <c r="NDS30" s="269"/>
      <c r="NDT30" s="269"/>
      <c r="NDU30" s="269"/>
      <c r="NDV30" s="269"/>
      <c r="NDW30" s="269"/>
      <c r="NDX30" s="269"/>
      <c r="NDY30" s="269"/>
      <c r="NDZ30" s="269"/>
      <c r="NEA30" s="269"/>
      <c r="NEB30" s="269"/>
      <c r="NEC30" s="269"/>
      <c r="NED30" s="269"/>
      <c r="NEE30" s="269"/>
      <c r="NEF30" s="269"/>
      <c r="NEG30" s="269"/>
      <c r="NEH30" s="269"/>
      <c r="NEI30" s="269"/>
      <c r="NEJ30" s="269"/>
      <c r="NEK30" s="269"/>
      <c r="NEL30" s="269"/>
      <c r="NEM30" s="269"/>
      <c r="NEN30" s="269"/>
      <c r="NEO30" s="269"/>
      <c r="NEP30" s="269"/>
      <c r="NEQ30" s="269"/>
      <c r="NER30" s="269"/>
      <c r="NES30" s="269"/>
      <c r="NET30" s="269"/>
      <c r="NEU30" s="269"/>
      <c r="NEV30" s="269"/>
      <c r="NEW30" s="269"/>
      <c r="NEX30" s="269"/>
      <c r="NEY30" s="269"/>
      <c r="NEZ30" s="269"/>
      <c r="NFA30" s="269"/>
      <c r="NFB30" s="269"/>
      <c r="NFC30" s="269"/>
      <c r="NFD30" s="269"/>
      <c r="NFE30" s="269"/>
      <c r="NFF30" s="269"/>
      <c r="NFG30" s="269"/>
      <c r="NFH30" s="269"/>
      <c r="NFI30" s="269"/>
      <c r="NFJ30" s="269"/>
      <c r="NFK30" s="269"/>
      <c r="NFL30" s="269"/>
      <c r="NFM30" s="269"/>
      <c r="NFN30" s="269"/>
      <c r="NFO30" s="269"/>
      <c r="NFP30" s="269"/>
      <c r="NFQ30" s="269"/>
      <c r="NFR30" s="269"/>
      <c r="NFS30" s="269"/>
      <c r="NFT30" s="269"/>
      <c r="NFU30" s="269"/>
      <c r="NFV30" s="269"/>
      <c r="NFW30" s="269"/>
      <c r="NFX30" s="269"/>
      <c r="NFY30" s="269"/>
      <c r="NFZ30" s="269"/>
      <c r="NGA30" s="269"/>
      <c r="NGB30" s="269"/>
      <c r="NGC30" s="269"/>
      <c r="NGD30" s="269"/>
      <c r="NGE30" s="269"/>
      <c r="NGF30" s="269"/>
      <c r="NGG30" s="269"/>
      <c r="NGH30" s="269"/>
      <c r="NGI30" s="269"/>
      <c r="NGJ30" s="269"/>
      <c r="NGK30" s="269"/>
      <c r="NGL30" s="269"/>
      <c r="NGM30" s="269"/>
      <c r="NGN30" s="269"/>
      <c r="NGO30" s="269"/>
      <c r="NGP30" s="269"/>
      <c r="NGQ30" s="269"/>
      <c r="NGR30" s="269"/>
      <c r="NGS30" s="269"/>
      <c r="NGT30" s="269"/>
      <c r="NGU30" s="269"/>
      <c r="NGV30" s="269"/>
      <c r="NGW30" s="269"/>
      <c r="NGX30" s="269"/>
      <c r="NGY30" s="269"/>
      <c r="NGZ30" s="269"/>
      <c r="NHA30" s="269"/>
      <c r="NHB30" s="269"/>
      <c r="NHC30" s="269"/>
      <c r="NHD30" s="269"/>
      <c r="NHE30" s="269"/>
      <c r="NHF30" s="269"/>
      <c r="NHG30" s="269"/>
      <c r="NHH30" s="269"/>
      <c r="NHI30" s="269"/>
      <c r="NHJ30" s="269"/>
      <c r="NHK30" s="269"/>
      <c r="NHL30" s="269"/>
      <c r="NHM30" s="269"/>
      <c r="NHN30" s="269"/>
      <c r="NHO30" s="269"/>
      <c r="NHP30" s="269"/>
      <c r="NHQ30" s="269"/>
      <c r="NHR30" s="269"/>
      <c r="NHS30" s="269"/>
      <c r="NHT30" s="269"/>
      <c r="NHU30" s="269"/>
      <c r="NHV30" s="269"/>
      <c r="NHW30" s="269"/>
      <c r="NHX30" s="269"/>
      <c r="NHY30" s="269"/>
      <c r="NHZ30" s="269"/>
      <c r="NIA30" s="269"/>
      <c r="NIB30" s="269"/>
      <c r="NIC30" s="269"/>
      <c r="NID30" s="269"/>
      <c r="NIE30" s="269"/>
      <c r="NIF30" s="269"/>
      <c r="NIG30" s="269"/>
      <c r="NIH30" s="269"/>
      <c r="NII30" s="269"/>
      <c r="NIJ30" s="269"/>
      <c r="NIK30" s="269"/>
      <c r="NIL30" s="269"/>
      <c r="NIM30" s="269"/>
      <c r="NIN30" s="269"/>
      <c r="NIO30" s="269"/>
      <c r="NIP30" s="269"/>
      <c r="NIQ30" s="269"/>
      <c r="NIR30" s="269"/>
      <c r="NIS30" s="269"/>
      <c r="NIT30" s="269"/>
      <c r="NIU30" s="269"/>
      <c r="NIV30" s="269"/>
      <c r="NIW30" s="269"/>
      <c r="NIX30" s="269"/>
      <c r="NIY30" s="269"/>
      <c r="NIZ30" s="269"/>
      <c r="NJA30" s="269"/>
      <c r="NJB30" s="269"/>
      <c r="NJC30" s="269"/>
      <c r="NJD30" s="269"/>
      <c r="NJE30" s="269"/>
      <c r="NJF30" s="269"/>
      <c r="NJG30" s="269"/>
      <c r="NJH30" s="269"/>
      <c r="NJI30" s="269"/>
      <c r="NJJ30" s="269"/>
      <c r="NJK30" s="269"/>
      <c r="NJL30" s="269"/>
      <c r="NJM30" s="269"/>
      <c r="NJN30" s="269"/>
      <c r="NJO30" s="269"/>
      <c r="NJP30" s="269"/>
      <c r="NJQ30" s="269"/>
      <c r="NJR30" s="269"/>
      <c r="NJS30" s="269"/>
      <c r="NJT30" s="269"/>
      <c r="NJU30" s="269"/>
      <c r="NJV30" s="269"/>
      <c r="NJW30" s="269"/>
      <c r="NJX30" s="269"/>
      <c r="NJY30" s="269"/>
      <c r="NJZ30" s="269"/>
      <c r="NKA30" s="269"/>
      <c r="NKB30" s="269"/>
      <c r="NKC30" s="269"/>
      <c r="NKD30" s="269"/>
      <c r="NKE30" s="269"/>
      <c r="NKF30" s="269"/>
      <c r="NKG30" s="269"/>
      <c r="NKH30" s="269"/>
      <c r="NKI30" s="269"/>
      <c r="NKJ30" s="269"/>
      <c r="NKK30" s="269"/>
      <c r="NKL30" s="269"/>
      <c r="NKM30" s="269"/>
      <c r="NKN30" s="269"/>
      <c r="NKO30" s="269"/>
      <c r="NKP30" s="269"/>
      <c r="NKQ30" s="269"/>
      <c r="NKR30" s="269"/>
      <c r="NKS30" s="269"/>
      <c r="NKT30" s="269"/>
      <c r="NKU30" s="269"/>
      <c r="NKV30" s="269"/>
      <c r="NKW30" s="269"/>
      <c r="NKX30" s="269"/>
      <c r="NKY30" s="269"/>
      <c r="NKZ30" s="269"/>
      <c r="NLA30" s="269"/>
      <c r="NLB30" s="269"/>
      <c r="NLC30" s="269"/>
      <c r="NLD30" s="269"/>
      <c r="NLE30" s="269"/>
      <c r="NLF30" s="269"/>
      <c r="NLG30" s="269"/>
      <c r="NLH30" s="269"/>
      <c r="NLI30" s="269"/>
      <c r="NLJ30" s="269"/>
      <c r="NLK30" s="269"/>
      <c r="NLL30" s="269"/>
      <c r="NLM30" s="269"/>
      <c r="NLN30" s="269"/>
      <c r="NLO30" s="269"/>
      <c r="NLP30" s="269"/>
      <c r="NLQ30" s="269"/>
      <c r="NLR30" s="269"/>
      <c r="NLS30" s="269"/>
      <c r="NLT30" s="269"/>
      <c r="NLU30" s="269"/>
      <c r="NLV30" s="269"/>
      <c r="NLW30" s="269"/>
      <c r="NLX30" s="269"/>
      <c r="NLY30" s="269"/>
      <c r="NLZ30" s="269"/>
      <c r="NMA30" s="269"/>
      <c r="NMB30" s="269"/>
      <c r="NMC30" s="269"/>
      <c r="NMD30" s="269"/>
      <c r="NME30" s="269"/>
      <c r="NMF30" s="269"/>
      <c r="NMG30" s="269"/>
      <c r="NMH30" s="269"/>
      <c r="NMI30" s="269"/>
      <c r="NMJ30" s="269"/>
      <c r="NMK30" s="269"/>
      <c r="NML30" s="269"/>
      <c r="NMM30" s="269"/>
      <c r="NMN30" s="269"/>
      <c r="NMO30" s="269"/>
      <c r="NMP30" s="269"/>
      <c r="NMQ30" s="269"/>
      <c r="NMR30" s="269"/>
      <c r="NMS30" s="269"/>
      <c r="NMT30" s="269"/>
      <c r="NMU30" s="269"/>
      <c r="NMV30" s="269"/>
      <c r="NMW30" s="269"/>
      <c r="NMX30" s="269"/>
      <c r="NMY30" s="269"/>
      <c r="NMZ30" s="269"/>
      <c r="NNA30" s="269"/>
      <c r="NNB30" s="269"/>
      <c r="NNC30" s="269"/>
      <c r="NND30" s="269"/>
      <c r="NNE30" s="269"/>
      <c r="NNF30" s="269"/>
      <c r="NNG30" s="269"/>
      <c r="NNH30" s="269"/>
      <c r="NNI30" s="269"/>
      <c r="NNJ30" s="269"/>
      <c r="NNK30" s="269"/>
      <c r="NNL30" s="269"/>
      <c r="NNM30" s="269"/>
      <c r="NNN30" s="269"/>
      <c r="NNO30" s="269"/>
      <c r="NNP30" s="269"/>
      <c r="NNQ30" s="269"/>
      <c r="NNR30" s="269"/>
      <c r="NNS30" s="269"/>
      <c r="NNT30" s="269"/>
      <c r="NNU30" s="269"/>
      <c r="NNV30" s="269"/>
      <c r="NNW30" s="269"/>
      <c r="NNX30" s="269"/>
      <c r="NNY30" s="269"/>
      <c r="NNZ30" s="269"/>
      <c r="NOA30" s="269"/>
      <c r="NOB30" s="269"/>
      <c r="NOC30" s="269"/>
      <c r="NOD30" s="269"/>
      <c r="NOE30" s="269"/>
      <c r="NOF30" s="269"/>
      <c r="NOG30" s="269"/>
      <c r="NOH30" s="269"/>
      <c r="NOI30" s="269"/>
      <c r="NOJ30" s="269"/>
      <c r="NOK30" s="269"/>
      <c r="NOL30" s="269"/>
      <c r="NOM30" s="269"/>
      <c r="NON30" s="269"/>
      <c r="NOO30" s="269"/>
      <c r="NOP30" s="269"/>
      <c r="NOQ30" s="269"/>
      <c r="NOR30" s="269"/>
      <c r="NOS30" s="269"/>
      <c r="NOT30" s="269"/>
      <c r="NOU30" s="269"/>
      <c r="NOV30" s="269"/>
      <c r="NOW30" s="269"/>
      <c r="NOX30" s="269"/>
      <c r="NOY30" s="269"/>
      <c r="NOZ30" s="269"/>
      <c r="NPA30" s="269"/>
      <c r="NPB30" s="269"/>
      <c r="NPC30" s="269"/>
      <c r="NPD30" s="269"/>
      <c r="NPE30" s="269"/>
      <c r="NPF30" s="269"/>
      <c r="NPG30" s="269"/>
      <c r="NPH30" s="269"/>
      <c r="NPI30" s="269"/>
      <c r="NPJ30" s="269"/>
      <c r="NPK30" s="269"/>
      <c r="NPL30" s="269"/>
      <c r="NPM30" s="269"/>
      <c r="NPN30" s="269"/>
      <c r="NPO30" s="269"/>
      <c r="NPP30" s="269"/>
      <c r="NPQ30" s="269"/>
      <c r="NPR30" s="269"/>
      <c r="NPS30" s="269"/>
      <c r="NPT30" s="269"/>
      <c r="NPU30" s="269"/>
      <c r="NPV30" s="269"/>
      <c r="NPW30" s="269"/>
      <c r="NPX30" s="269"/>
      <c r="NPY30" s="269"/>
      <c r="NPZ30" s="269"/>
      <c r="NQA30" s="269"/>
      <c r="NQB30" s="269"/>
      <c r="NQC30" s="269"/>
      <c r="NQD30" s="269"/>
      <c r="NQE30" s="269"/>
      <c r="NQF30" s="269"/>
      <c r="NQG30" s="269"/>
      <c r="NQH30" s="269"/>
      <c r="NQI30" s="269"/>
      <c r="NQJ30" s="269"/>
      <c r="NQK30" s="269"/>
      <c r="NQL30" s="269"/>
      <c r="NQM30" s="269"/>
      <c r="NQN30" s="269"/>
      <c r="NQO30" s="269"/>
      <c r="NQP30" s="269"/>
      <c r="NQQ30" s="269"/>
      <c r="NQR30" s="269"/>
      <c r="NQS30" s="269"/>
      <c r="NQT30" s="269"/>
      <c r="NQU30" s="269"/>
      <c r="NQV30" s="269"/>
      <c r="NQW30" s="269"/>
      <c r="NQX30" s="269"/>
      <c r="NQY30" s="269"/>
      <c r="NQZ30" s="269"/>
      <c r="NRA30" s="269"/>
      <c r="NRB30" s="269"/>
      <c r="NRC30" s="269"/>
      <c r="NRD30" s="269"/>
      <c r="NRE30" s="269"/>
      <c r="NRF30" s="269"/>
      <c r="NRG30" s="269"/>
      <c r="NRH30" s="269"/>
      <c r="NRI30" s="269"/>
      <c r="NRJ30" s="269"/>
      <c r="NRK30" s="269"/>
      <c r="NRL30" s="269"/>
      <c r="NRM30" s="269"/>
      <c r="NRN30" s="269"/>
      <c r="NRO30" s="269"/>
      <c r="NRP30" s="269"/>
      <c r="NRQ30" s="269"/>
      <c r="NRR30" s="269"/>
      <c r="NRS30" s="269"/>
      <c r="NRT30" s="269"/>
      <c r="NRU30" s="269"/>
      <c r="NRV30" s="269"/>
      <c r="NRW30" s="269"/>
      <c r="NRX30" s="269"/>
      <c r="NRY30" s="269"/>
      <c r="NRZ30" s="269"/>
      <c r="NSA30" s="269"/>
      <c r="NSB30" s="269"/>
      <c r="NSC30" s="269"/>
      <c r="NSD30" s="269"/>
      <c r="NSE30" s="269"/>
      <c r="NSF30" s="269"/>
      <c r="NSG30" s="269"/>
      <c r="NSH30" s="269"/>
      <c r="NSI30" s="269"/>
      <c r="NSJ30" s="269"/>
      <c r="NSK30" s="269"/>
      <c r="NSL30" s="269"/>
      <c r="NSM30" s="269"/>
      <c r="NSN30" s="269"/>
      <c r="NSO30" s="269"/>
      <c r="NSP30" s="269"/>
      <c r="NSQ30" s="269"/>
      <c r="NSR30" s="269"/>
      <c r="NSS30" s="269"/>
      <c r="NST30" s="269"/>
      <c r="NSU30" s="269"/>
      <c r="NSV30" s="269"/>
      <c r="NSW30" s="269"/>
      <c r="NSX30" s="269"/>
      <c r="NSY30" s="269"/>
      <c r="NSZ30" s="269"/>
      <c r="NTA30" s="269"/>
      <c r="NTB30" s="269"/>
      <c r="NTC30" s="269"/>
      <c r="NTD30" s="269"/>
      <c r="NTE30" s="269"/>
      <c r="NTF30" s="269"/>
      <c r="NTG30" s="269"/>
      <c r="NTH30" s="269"/>
      <c r="NTI30" s="269"/>
      <c r="NTJ30" s="269"/>
      <c r="NTK30" s="269"/>
      <c r="NTL30" s="269"/>
      <c r="NTM30" s="269"/>
      <c r="NTN30" s="269"/>
      <c r="NTO30" s="269"/>
      <c r="NTP30" s="269"/>
      <c r="NTQ30" s="269"/>
      <c r="NTR30" s="269"/>
      <c r="NTS30" s="269"/>
      <c r="NTT30" s="269"/>
      <c r="NTU30" s="269"/>
      <c r="NTV30" s="269"/>
      <c r="NTW30" s="269"/>
      <c r="NTX30" s="269"/>
      <c r="NTY30" s="269"/>
      <c r="NTZ30" s="269"/>
      <c r="NUA30" s="269"/>
      <c r="NUB30" s="269"/>
      <c r="NUC30" s="269"/>
      <c r="NUD30" s="269"/>
      <c r="NUE30" s="269"/>
      <c r="NUF30" s="269"/>
      <c r="NUG30" s="269"/>
      <c r="NUH30" s="269"/>
      <c r="NUI30" s="269"/>
      <c r="NUJ30" s="269"/>
      <c r="NUK30" s="269"/>
      <c r="NUL30" s="269"/>
      <c r="NUM30" s="269"/>
      <c r="NUN30" s="269"/>
      <c r="NUO30" s="269"/>
      <c r="NUP30" s="269"/>
      <c r="NUQ30" s="269"/>
      <c r="NUR30" s="269"/>
      <c r="NUS30" s="269"/>
      <c r="NUT30" s="269"/>
      <c r="NUU30" s="269"/>
      <c r="NUV30" s="269"/>
      <c r="NUW30" s="269"/>
      <c r="NUX30" s="269"/>
      <c r="NUY30" s="269"/>
      <c r="NUZ30" s="269"/>
      <c r="NVA30" s="269"/>
      <c r="NVB30" s="269"/>
      <c r="NVC30" s="269"/>
      <c r="NVD30" s="269"/>
      <c r="NVE30" s="269"/>
      <c r="NVF30" s="269"/>
      <c r="NVG30" s="269"/>
      <c r="NVH30" s="269"/>
      <c r="NVI30" s="269"/>
      <c r="NVJ30" s="269"/>
      <c r="NVK30" s="269"/>
      <c r="NVL30" s="269"/>
      <c r="NVM30" s="269"/>
      <c r="NVN30" s="269"/>
      <c r="NVO30" s="269"/>
      <c r="NVP30" s="269"/>
      <c r="NVQ30" s="269"/>
      <c r="NVR30" s="269"/>
      <c r="NVS30" s="269"/>
      <c r="NVT30" s="269"/>
      <c r="NVU30" s="269"/>
      <c r="NVV30" s="269"/>
      <c r="NVW30" s="269"/>
      <c r="NVX30" s="269"/>
      <c r="NVY30" s="269"/>
      <c r="NVZ30" s="269"/>
      <c r="NWA30" s="269"/>
      <c r="NWB30" s="269"/>
      <c r="NWC30" s="269"/>
      <c r="NWD30" s="269"/>
      <c r="NWE30" s="269"/>
      <c r="NWF30" s="269"/>
      <c r="NWG30" s="269"/>
      <c r="NWH30" s="269"/>
      <c r="NWI30" s="269"/>
      <c r="NWJ30" s="269"/>
      <c r="NWK30" s="269"/>
      <c r="NWL30" s="269"/>
      <c r="NWM30" s="269"/>
      <c r="NWN30" s="269"/>
      <c r="NWO30" s="269"/>
      <c r="NWP30" s="269"/>
      <c r="NWQ30" s="269"/>
      <c r="NWR30" s="269"/>
      <c r="NWS30" s="269"/>
      <c r="NWT30" s="269"/>
      <c r="NWU30" s="269"/>
      <c r="NWV30" s="269"/>
      <c r="NWW30" s="269"/>
      <c r="NWX30" s="269"/>
      <c r="NWY30" s="269"/>
      <c r="NWZ30" s="269"/>
      <c r="NXA30" s="269"/>
      <c r="NXB30" s="269"/>
      <c r="NXC30" s="269"/>
      <c r="NXD30" s="269"/>
      <c r="NXE30" s="269"/>
      <c r="NXF30" s="269"/>
      <c r="NXG30" s="269"/>
      <c r="NXH30" s="269"/>
      <c r="NXI30" s="269"/>
      <c r="NXJ30" s="269"/>
      <c r="NXK30" s="269"/>
      <c r="NXL30" s="269"/>
      <c r="NXM30" s="269"/>
      <c r="NXN30" s="269"/>
      <c r="NXO30" s="269"/>
      <c r="NXP30" s="269"/>
      <c r="NXQ30" s="269"/>
      <c r="NXR30" s="269"/>
      <c r="NXS30" s="269"/>
      <c r="NXT30" s="269"/>
      <c r="NXU30" s="269"/>
      <c r="NXV30" s="269"/>
      <c r="NXW30" s="269"/>
      <c r="NXX30" s="269"/>
      <c r="NXY30" s="269"/>
      <c r="NXZ30" s="269"/>
      <c r="NYA30" s="269"/>
      <c r="NYB30" s="269"/>
      <c r="NYC30" s="269"/>
      <c r="NYD30" s="269"/>
      <c r="NYE30" s="269"/>
      <c r="NYF30" s="269"/>
      <c r="NYG30" s="269"/>
      <c r="NYH30" s="269"/>
      <c r="NYI30" s="269"/>
      <c r="NYJ30" s="269"/>
      <c r="NYK30" s="269"/>
      <c r="NYL30" s="269"/>
      <c r="NYM30" s="269"/>
      <c r="NYN30" s="269"/>
      <c r="NYO30" s="269"/>
      <c r="NYP30" s="269"/>
      <c r="NYQ30" s="269"/>
      <c r="NYR30" s="269"/>
      <c r="NYS30" s="269"/>
      <c r="NYT30" s="269"/>
      <c r="NYU30" s="269"/>
      <c r="NYV30" s="269"/>
      <c r="NYW30" s="269"/>
      <c r="NYX30" s="269"/>
      <c r="NYY30" s="269"/>
      <c r="NYZ30" s="269"/>
      <c r="NZA30" s="269"/>
      <c r="NZB30" s="269"/>
      <c r="NZC30" s="269"/>
      <c r="NZD30" s="269"/>
      <c r="NZE30" s="269"/>
      <c r="NZF30" s="269"/>
      <c r="NZG30" s="269"/>
      <c r="NZH30" s="269"/>
      <c r="NZI30" s="269"/>
      <c r="NZJ30" s="269"/>
      <c r="NZK30" s="269"/>
      <c r="NZL30" s="269"/>
      <c r="NZM30" s="269"/>
      <c r="NZN30" s="269"/>
      <c r="NZO30" s="269"/>
      <c r="NZP30" s="269"/>
      <c r="NZQ30" s="269"/>
      <c r="NZR30" s="269"/>
      <c r="NZS30" s="269"/>
      <c r="NZT30" s="269"/>
      <c r="NZU30" s="269"/>
      <c r="NZV30" s="269"/>
      <c r="NZW30" s="269"/>
      <c r="NZX30" s="269"/>
      <c r="NZY30" s="269"/>
      <c r="NZZ30" s="269"/>
      <c r="OAA30" s="269"/>
      <c r="OAB30" s="269"/>
      <c r="OAC30" s="269"/>
      <c r="OAD30" s="269"/>
      <c r="OAE30" s="269"/>
      <c r="OAF30" s="269"/>
      <c r="OAG30" s="269"/>
      <c r="OAH30" s="269"/>
      <c r="OAI30" s="269"/>
      <c r="OAJ30" s="269"/>
      <c r="OAK30" s="269"/>
      <c r="OAL30" s="269"/>
      <c r="OAM30" s="269"/>
      <c r="OAN30" s="269"/>
      <c r="OAO30" s="269"/>
      <c r="OAP30" s="269"/>
      <c r="OAQ30" s="269"/>
      <c r="OAR30" s="269"/>
      <c r="OAS30" s="269"/>
      <c r="OAT30" s="269"/>
      <c r="OAU30" s="269"/>
      <c r="OAV30" s="269"/>
      <c r="OAW30" s="269"/>
      <c r="OAX30" s="269"/>
      <c r="OAY30" s="269"/>
      <c r="OAZ30" s="269"/>
      <c r="OBA30" s="269"/>
      <c r="OBB30" s="269"/>
      <c r="OBC30" s="269"/>
      <c r="OBD30" s="269"/>
      <c r="OBE30" s="269"/>
      <c r="OBF30" s="269"/>
      <c r="OBG30" s="269"/>
      <c r="OBH30" s="269"/>
      <c r="OBI30" s="269"/>
      <c r="OBJ30" s="269"/>
      <c r="OBK30" s="269"/>
      <c r="OBL30" s="269"/>
      <c r="OBM30" s="269"/>
      <c r="OBN30" s="269"/>
      <c r="OBO30" s="269"/>
      <c r="OBP30" s="269"/>
      <c r="OBQ30" s="269"/>
      <c r="OBR30" s="269"/>
      <c r="OBS30" s="269"/>
      <c r="OBT30" s="269"/>
      <c r="OBU30" s="269"/>
      <c r="OBV30" s="269"/>
      <c r="OBW30" s="269"/>
      <c r="OBX30" s="269"/>
      <c r="OBY30" s="269"/>
      <c r="OBZ30" s="269"/>
      <c r="OCA30" s="269"/>
      <c r="OCB30" s="269"/>
      <c r="OCC30" s="269"/>
      <c r="OCD30" s="269"/>
      <c r="OCE30" s="269"/>
      <c r="OCF30" s="269"/>
      <c r="OCG30" s="269"/>
      <c r="OCH30" s="269"/>
      <c r="OCI30" s="269"/>
      <c r="OCJ30" s="269"/>
      <c r="OCK30" s="269"/>
      <c r="OCL30" s="269"/>
      <c r="OCM30" s="269"/>
      <c r="OCN30" s="269"/>
      <c r="OCO30" s="269"/>
      <c r="OCP30" s="269"/>
      <c r="OCQ30" s="269"/>
      <c r="OCR30" s="269"/>
      <c r="OCS30" s="269"/>
      <c r="OCT30" s="269"/>
      <c r="OCU30" s="269"/>
      <c r="OCV30" s="269"/>
      <c r="OCW30" s="269"/>
      <c r="OCX30" s="269"/>
      <c r="OCY30" s="269"/>
      <c r="OCZ30" s="269"/>
      <c r="ODA30" s="269"/>
      <c r="ODB30" s="269"/>
      <c r="ODC30" s="269"/>
      <c r="ODD30" s="269"/>
      <c r="ODE30" s="269"/>
      <c r="ODF30" s="269"/>
      <c r="ODG30" s="269"/>
      <c r="ODH30" s="269"/>
      <c r="ODI30" s="269"/>
      <c r="ODJ30" s="269"/>
      <c r="ODK30" s="269"/>
      <c r="ODL30" s="269"/>
      <c r="ODM30" s="269"/>
      <c r="ODN30" s="269"/>
      <c r="ODO30" s="269"/>
      <c r="ODP30" s="269"/>
      <c r="ODQ30" s="269"/>
      <c r="ODR30" s="269"/>
      <c r="ODS30" s="269"/>
      <c r="ODT30" s="269"/>
      <c r="ODU30" s="269"/>
      <c r="ODV30" s="269"/>
      <c r="ODW30" s="269"/>
      <c r="ODX30" s="269"/>
      <c r="ODY30" s="269"/>
      <c r="ODZ30" s="269"/>
      <c r="OEA30" s="269"/>
      <c r="OEB30" s="269"/>
      <c r="OEC30" s="269"/>
      <c r="OED30" s="269"/>
      <c r="OEE30" s="269"/>
      <c r="OEF30" s="269"/>
      <c r="OEG30" s="269"/>
      <c r="OEH30" s="269"/>
      <c r="OEI30" s="269"/>
      <c r="OEJ30" s="269"/>
      <c r="OEK30" s="269"/>
      <c r="OEL30" s="269"/>
      <c r="OEM30" s="269"/>
      <c r="OEN30" s="269"/>
      <c r="OEO30" s="269"/>
      <c r="OEP30" s="269"/>
      <c r="OEQ30" s="269"/>
      <c r="OER30" s="269"/>
      <c r="OES30" s="269"/>
      <c r="OET30" s="269"/>
      <c r="OEU30" s="269"/>
      <c r="OEV30" s="269"/>
      <c r="OEW30" s="269"/>
      <c r="OEX30" s="269"/>
      <c r="OEY30" s="269"/>
      <c r="OEZ30" s="269"/>
      <c r="OFA30" s="269"/>
      <c r="OFB30" s="269"/>
      <c r="OFC30" s="269"/>
      <c r="OFD30" s="269"/>
      <c r="OFE30" s="269"/>
      <c r="OFF30" s="269"/>
      <c r="OFG30" s="269"/>
      <c r="OFH30" s="269"/>
      <c r="OFI30" s="269"/>
      <c r="OFJ30" s="269"/>
      <c r="OFK30" s="269"/>
      <c r="OFL30" s="269"/>
      <c r="OFM30" s="269"/>
      <c r="OFN30" s="269"/>
      <c r="OFO30" s="269"/>
      <c r="OFP30" s="269"/>
      <c r="OFQ30" s="269"/>
      <c r="OFR30" s="269"/>
      <c r="OFS30" s="269"/>
      <c r="OFT30" s="269"/>
      <c r="OFU30" s="269"/>
      <c r="OFV30" s="269"/>
      <c r="OFW30" s="269"/>
      <c r="OFX30" s="269"/>
      <c r="OFY30" s="269"/>
      <c r="OFZ30" s="269"/>
      <c r="OGA30" s="269"/>
      <c r="OGB30" s="269"/>
      <c r="OGC30" s="269"/>
      <c r="OGD30" s="269"/>
      <c r="OGE30" s="269"/>
      <c r="OGF30" s="269"/>
      <c r="OGG30" s="269"/>
      <c r="OGH30" s="269"/>
      <c r="OGI30" s="269"/>
      <c r="OGJ30" s="269"/>
      <c r="OGK30" s="269"/>
      <c r="OGL30" s="269"/>
      <c r="OGM30" s="269"/>
      <c r="OGN30" s="269"/>
      <c r="OGO30" s="269"/>
      <c r="OGP30" s="269"/>
      <c r="OGQ30" s="269"/>
      <c r="OGR30" s="269"/>
      <c r="OGS30" s="269"/>
      <c r="OGT30" s="269"/>
      <c r="OGU30" s="269"/>
      <c r="OGV30" s="269"/>
      <c r="OGW30" s="269"/>
      <c r="OGX30" s="269"/>
      <c r="OGY30" s="269"/>
      <c r="OGZ30" s="269"/>
      <c r="OHA30" s="269"/>
      <c r="OHB30" s="269"/>
      <c r="OHC30" s="269"/>
      <c r="OHD30" s="269"/>
      <c r="OHE30" s="269"/>
      <c r="OHF30" s="269"/>
      <c r="OHG30" s="269"/>
      <c r="OHH30" s="269"/>
      <c r="OHI30" s="269"/>
      <c r="OHJ30" s="269"/>
      <c r="OHK30" s="269"/>
      <c r="OHL30" s="269"/>
      <c r="OHM30" s="269"/>
      <c r="OHN30" s="269"/>
      <c r="OHO30" s="269"/>
      <c r="OHP30" s="269"/>
      <c r="OHQ30" s="269"/>
      <c r="OHR30" s="269"/>
      <c r="OHS30" s="269"/>
      <c r="OHT30" s="269"/>
      <c r="OHU30" s="269"/>
      <c r="OHV30" s="269"/>
      <c r="OHW30" s="269"/>
      <c r="OHX30" s="269"/>
      <c r="OHY30" s="269"/>
      <c r="OHZ30" s="269"/>
      <c r="OIA30" s="269"/>
      <c r="OIB30" s="269"/>
      <c r="OIC30" s="269"/>
      <c r="OID30" s="269"/>
      <c r="OIE30" s="269"/>
      <c r="OIF30" s="269"/>
      <c r="OIG30" s="269"/>
      <c r="OIH30" s="269"/>
      <c r="OII30" s="269"/>
      <c r="OIJ30" s="269"/>
      <c r="OIK30" s="269"/>
      <c r="OIL30" s="269"/>
      <c r="OIM30" s="269"/>
      <c r="OIN30" s="269"/>
      <c r="OIO30" s="269"/>
      <c r="OIP30" s="269"/>
      <c r="OIQ30" s="269"/>
      <c r="OIR30" s="269"/>
      <c r="OIS30" s="269"/>
      <c r="OIT30" s="269"/>
      <c r="OIU30" s="269"/>
      <c r="OIV30" s="269"/>
      <c r="OIW30" s="269"/>
      <c r="OIX30" s="269"/>
      <c r="OIY30" s="269"/>
      <c r="OIZ30" s="269"/>
      <c r="OJA30" s="269"/>
      <c r="OJB30" s="269"/>
      <c r="OJC30" s="269"/>
      <c r="OJD30" s="269"/>
      <c r="OJE30" s="269"/>
      <c r="OJF30" s="269"/>
      <c r="OJG30" s="269"/>
      <c r="OJH30" s="269"/>
      <c r="OJI30" s="269"/>
      <c r="OJJ30" s="269"/>
      <c r="OJK30" s="269"/>
      <c r="OJL30" s="269"/>
      <c r="OJM30" s="269"/>
      <c r="OJN30" s="269"/>
      <c r="OJO30" s="269"/>
      <c r="OJP30" s="269"/>
      <c r="OJQ30" s="269"/>
      <c r="OJR30" s="269"/>
      <c r="OJS30" s="269"/>
      <c r="OJT30" s="269"/>
      <c r="OJU30" s="269"/>
      <c r="OJV30" s="269"/>
      <c r="OJW30" s="269"/>
      <c r="OJX30" s="269"/>
      <c r="OJY30" s="269"/>
      <c r="OJZ30" s="269"/>
      <c r="OKA30" s="269"/>
      <c r="OKB30" s="269"/>
      <c r="OKC30" s="269"/>
      <c r="OKD30" s="269"/>
      <c r="OKE30" s="269"/>
      <c r="OKF30" s="269"/>
      <c r="OKG30" s="269"/>
      <c r="OKH30" s="269"/>
      <c r="OKI30" s="269"/>
      <c r="OKJ30" s="269"/>
      <c r="OKK30" s="269"/>
      <c r="OKL30" s="269"/>
      <c r="OKM30" s="269"/>
      <c r="OKN30" s="269"/>
      <c r="OKO30" s="269"/>
      <c r="OKP30" s="269"/>
      <c r="OKQ30" s="269"/>
      <c r="OKR30" s="269"/>
      <c r="OKS30" s="269"/>
      <c r="OKT30" s="269"/>
      <c r="OKU30" s="269"/>
      <c r="OKV30" s="269"/>
      <c r="OKW30" s="269"/>
      <c r="OKX30" s="269"/>
      <c r="OKY30" s="269"/>
      <c r="OKZ30" s="269"/>
      <c r="OLA30" s="269"/>
      <c r="OLB30" s="269"/>
      <c r="OLC30" s="269"/>
      <c r="OLD30" s="269"/>
      <c r="OLE30" s="269"/>
      <c r="OLF30" s="269"/>
      <c r="OLG30" s="269"/>
      <c r="OLH30" s="269"/>
      <c r="OLI30" s="269"/>
      <c r="OLJ30" s="269"/>
      <c r="OLK30" s="269"/>
      <c r="OLL30" s="269"/>
      <c r="OLM30" s="269"/>
      <c r="OLN30" s="269"/>
      <c r="OLO30" s="269"/>
      <c r="OLP30" s="269"/>
      <c r="OLQ30" s="269"/>
      <c r="OLR30" s="269"/>
      <c r="OLS30" s="269"/>
      <c r="OLT30" s="269"/>
      <c r="OLU30" s="269"/>
      <c r="OLV30" s="269"/>
      <c r="OLW30" s="269"/>
      <c r="OLX30" s="269"/>
      <c r="OLY30" s="269"/>
      <c r="OLZ30" s="269"/>
      <c r="OMA30" s="269"/>
      <c r="OMB30" s="269"/>
      <c r="OMC30" s="269"/>
      <c r="OMD30" s="269"/>
      <c r="OME30" s="269"/>
      <c r="OMF30" s="269"/>
      <c r="OMG30" s="269"/>
      <c r="OMH30" s="269"/>
      <c r="OMI30" s="269"/>
      <c r="OMJ30" s="269"/>
      <c r="OMK30" s="269"/>
      <c r="OML30" s="269"/>
      <c r="OMM30" s="269"/>
      <c r="OMN30" s="269"/>
      <c r="OMO30" s="269"/>
      <c r="OMP30" s="269"/>
      <c r="OMQ30" s="269"/>
      <c r="OMR30" s="269"/>
      <c r="OMS30" s="269"/>
      <c r="OMT30" s="269"/>
      <c r="OMU30" s="269"/>
      <c r="OMV30" s="269"/>
      <c r="OMW30" s="269"/>
      <c r="OMX30" s="269"/>
      <c r="OMY30" s="269"/>
      <c r="OMZ30" s="269"/>
      <c r="ONA30" s="269"/>
      <c r="ONB30" s="269"/>
      <c r="ONC30" s="269"/>
      <c r="OND30" s="269"/>
      <c r="ONE30" s="269"/>
      <c r="ONF30" s="269"/>
      <c r="ONG30" s="269"/>
      <c r="ONH30" s="269"/>
      <c r="ONI30" s="269"/>
      <c r="ONJ30" s="269"/>
      <c r="ONK30" s="269"/>
      <c r="ONL30" s="269"/>
      <c r="ONM30" s="269"/>
      <c r="ONN30" s="269"/>
      <c r="ONO30" s="269"/>
      <c r="ONP30" s="269"/>
      <c r="ONQ30" s="269"/>
      <c r="ONR30" s="269"/>
      <c r="ONS30" s="269"/>
      <c r="ONT30" s="269"/>
      <c r="ONU30" s="269"/>
      <c r="ONV30" s="269"/>
      <c r="ONW30" s="269"/>
      <c r="ONX30" s="269"/>
      <c r="ONY30" s="269"/>
      <c r="ONZ30" s="269"/>
      <c r="OOA30" s="269"/>
      <c r="OOB30" s="269"/>
      <c r="OOC30" s="269"/>
      <c r="OOD30" s="269"/>
      <c r="OOE30" s="269"/>
      <c r="OOF30" s="269"/>
      <c r="OOG30" s="269"/>
      <c r="OOH30" s="269"/>
      <c r="OOI30" s="269"/>
      <c r="OOJ30" s="269"/>
      <c r="OOK30" s="269"/>
      <c r="OOL30" s="269"/>
      <c r="OOM30" s="269"/>
      <c r="OON30" s="269"/>
      <c r="OOO30" s="269"/>
      <c r="OOP30" s="269"/>
      <c r="OOQ30" s="269"/>
      <c r="OOR30" s="269"/>
      <c r="OOS30" s="269"/>
      <c r="OOT30" s="269"/>
      <c r="OOU30" s="269"/>
      <c r="OOV30" s="269"/>
      <c r="OOW30" s="269"/>
      <c r="OOX30" s="269"/>
      <c r="OOY30" s="269"/>
      <c r="OOZ30" s="269"/>
      <c r="OPA30" s="269"/>
      <c r="OPB30" s="269"/>
      <c r="OPC30" s="269"/>
      <c r="OPD30" s="269"/>
      <c r="OPE30" s="269"/>
      <c r="OPF30" s="269"/>
      <c r="OPG30" s="269"/>
      <c r="OPH30" s="269"/>
      <c r="OPI30" s="269"/>
      <c r="OPJ30" s="269"/>
      <c r="OPK30" s="269"/>
      <c r="OPL30" s="269"/>
      <c r="OPM30" s="269"/>
      <c r="OPN30" s="269"/>
      <c r="OPO30" s="269"/>
      <c r="OPP30" s="269"/>
      <c r="OPQ30" s="269"/>
      <c r="OPR30" s="269"/>
      <c r="OPS30" s="269"/>
      <c r="OPT30" s="269"/>
      <c r="OPU30" s="269"/>
      <c r="OPV30" s="269"/>
      <c r="OPW30" s="269"/>
      <c r="OPX30" s="269"/>
      <c r="OPY30" s="269"/>
      <c r="OPZ30" s="269"/>
      <c r="OQA30" s="269"/>
      <c r="OQB30" s="269"/>
      <c r="OQC30" s="269"/>
      <c r="OQD30" s="269"/>
      <c r="OQE30" s="269"/>
      <c r="OQF30" s="269"/>
      <c r="OQG30" s="269"/>
      <c r="OQH30" s="269"/>
      <c r="OQI30" s="269"/>
      <c r="OQJ30" s="269"/>
      <c r="OQK30" s="269"/>
      <c r="OQL30" s="269"/>
      <c r="OQM30" s="269"/>
      <c r="OQN30" s="269"/>
      <c r="OQO30" s="269"/>
      <c r="OQP30" s="269"/>
      <c r="OQQ30" s="269"/>
      <c r="OQR30" s="269"/>
      <c r="OQS30" s="269"/>
      <c r="OQT30" s="269"/>
      <c r="OQU30" s="269"/>
      <c r="OQV30" s="269"/>
      <c r="OQW30" s="269"/>
      <c r="OQX30" s="269"/>
      <c r="OQY30" s="269"/>
      <c r="OQZ30" s="269"/>
      <c r="ORA30" s="269"/>
      <c r="ORB30" s="269"/>
      <c r="ORC30" s="269"/>
      <c r="ORD30" s="269"/>
      <c r="ORE30" s="269"/>
      <c r="ORF30" s="269"/>
      <c r="ORG30" s="269"/>
      <c r="ORH30" s="269"/>
      <c r="ORI30" s="269"/>
      <c r="ORJ30" s="269"/>
      <c r="ORK30" s="269"/>
      <c r="ORL30" s="269"/>
      <c r="ORM30" s="269"/>
      <c r="ORN30" s="269"/>
      <c r="ORO30" s="269"/>
      <c r="ORP30" s="269"/>
      <c r="ORQ30" s="269"/>
      <c r="ORR30" s="269"/>
      <c r="ORS30" s="269"/>
      <c r="ORT30" s="269"/>
      <c r="ORU30" s="269"/>
      <c r="ORV30" s="269"/>
      <c r="ORW30" s="269"/>
      <c r="ORX30" s="269"/>
      <c r="ORY30" s="269"/>
      <c r="ORZ30" s="269"/>
      <c r="OSA30" s="269"/>
      <c r="OSB30" s="269"/>
      <c r="OSC30" s="269"/>
      <c r="OSD30" s="269"/>
      <c r="OSE30" s="269"/>
      <c r="OSF30" s="269"/>
      <c r="OSG30" s="269"/>
      <c r="OSH30" s="269"/>
      <c r="OSI30" s="269"/>
      <c r="OSJ30" s="269"/>
      <c r="OSK30" s="269"/>
      <c r="OSL30" s="269"/>
      <c r="OSM30" s="269"/>
      <c r="OSN30" s="269"/>
      <c r="OSO30" s="269"/>
      <c r="OSP30" s="269"/>
      <c r="OSQ30" s="269"/>
      <c r="OSR30" s="269"/>
      <c r="OSS30" s="269"/>
      <c r="OST30" s="269"/>
      <c r="OSU30" s="269"/>
      <c r="OSV30" s="269"/>
      <c r="OSW30" s="269"/>
      <c r="OSX30" s="269"/>
      <c r="OSY30" s="269"/>
      <c r="OSZ30" s="269"/>
      <c r="OTA30" s="269"/>
      <c r="OTB30" s="269"/>
      <c r="OTC30" s="269"/>
      <c r="OTD30" s="269"/>
      <c r="OTE30" s="269"/>
      <c r="OTF30" s="269"/>
      <c r="OTG30" s="269"/>
      <c r="OTH30" s="269"/>
      <c r="OTI30" s="269"/>
      <c r="OTJ30" s="269"/>
      <c r="OTK30" s="269"/>
      <c r="OTL30" s="269"/>
      <c r="OTM30" s="269"/>
      <c r="OTN30" s="269"/>
      <c r="OTO30" s="269"/>
      <c r="OTP30" s="269"/>
      <c r="OTQ30" s="269"/>
      <c r="OTR30" s="269"/>
      <c r="OTS30" s="269"/>
      <c r="OTT30" s="269"/>
      <c r="OTU30" s="269"/>
      <c r="OTV30" s="269"/>
      <c r="OTW30" s="269"/>
      <c r="OTX30" s="269"/>
      <c r="OTY30" s="269"/>
      <c r="OTZ30" s="269"/>
      <c r="OUA30" s="269"/>
      <c r="OUB30" s="269"/>
      <c r="OUC30" s="269"/>
      <c r="OUD30" s="269"/>
      <c r="OUE30" s="269"/>
      <c r="OUF30" s="269"/>
      <c r="OUG30" s="269"/>
      <c r="OUH30" s="269"/>
      <c r="OUI30" s="269"/>
      <c r="OUJ30" s="269"/>
      <c r="OUK30" s="269"/>
      <c r="OUL30" s="269"/>
      <c r="OUM30" s="269"/>
      <c r="OUN30" s="269"/>
      <c r="OUO30" s="269"/>
      <c r="OUP30" s="269"/>
      <c r="OUQ30" s="269"/>
      <c r="OUR30" s="269"/>
      <c r="OUS30" s="269"/>
      <c r="OUT30" s="269"/>
      <c r="OUU30" s="269"/>
      <c r="OUV30" s="269"/>
      <c r="OUW30" s="269"/>
      <c r="OUX30" s="269"/>
      <c r="OUY30" s="269"/>
      <c r="OUZ30" s="269"/>
      <c r="OVA30" s="269"/>
      <c r="OVB30" s="269"/>
      <c r="OVC30" s="269"/>
      <c r="OVD30" s="269"/>
      <c r="OVE30" s="269"/>
      <c r="OVF30" s="269"/>
      <c r="OVG30" s="269"/>
      <c r="OVH30" s="269"/>
      <c r="OVI30" s="269"/>
      <c r="OVJ30" s="269"/>
      <c r="OVK30" s="269"/>
      <c r="OVL30" s="269"/>
      <c r="OVM30" s="269"/>
      <c r="OVN30" s="269"/>
      <c r="OVO30" s="269"/>
      <c r="OVP30" s="269"/>
      <c r="OVQ30" s="269"/>
      <c r="OVR30" s="269"/>
      <c r="OVS30" s="269"/>
      <c r="OVT30" s="269"/>
      <c r="OVU30" s="269"/>
      <c r="OVV30" s="269"/>
      <c r="OVW30" s="269"/>
      <c r="OVX30" s="269"/>
      <c r="OVY30" s="269"/>
      <c r="OVZ30" s="269"/>
      <c r="OWA30" s="269"/>
      <c r="OWB30" s="269"/>
      <c r="OWC30" s="269"/>
      <c r="OWD30" s="269"/>
      <c r="OWE30" s="269"/>
      <c r="OWF30" s="269"/>
      <c r="OWG30" s="269"/>
      <c r="OWH30" s="269"/>
      <c r="OWI30" s="269"/>
      <c r="OWJ30" s="269"/>
      <c r="OWK30" s="269"/>
      <c r="OWL30" s="269"/>
      <c r="OWM30" s="269"/>
      <c r="OWN30" s="269"/>
      <c r="OWO30" s="269"/>
      <c r="OWP30" s="269"/>
      <c r="OWQ30" s="269"/>
      <c r="OWR30" s="269"/>
      <c r="OWS30" s="269"/>
      <c r="OWT30" s="269"/>
      <c r="OWU30" s="269"/>
      <c r="OWV30" s="269"/>
      <c r="OWW30" s="269"/>
      <c r="OWX30" s="269"/>
      <c r="OWY30" s="269"/>
      <c r="OWZ30" s="269"/>
      <c r="OXA30" s="269"/>
      <c r="OXB30" s="269"/>
      <c r="OXC30" s="269"/>
      <c r="OXD30" s="269"/>
      <c r="OXE30" s="269"/>
      <c r="OXF30" s="269"/>
      <c r="OXG30" s="269"/>
      <c r="OXH30" s="269"/>
      <c r="OXI30" s="269"/>
      <c r="OXJ30" s="269"/>
      <c r="OXK30" s="269"/>
      <c r="OXL30" s="269"/>
      <c r="OXM30" s="269"/>
      <c r="OXN30" s="269"/>
      <c r="OXO30" s="269"/>
      <c r="OXP30" s="269"/>
      <c r="OXQ30" s="269"/>
      <c r="OXR30" s="269"/>
      <c r="OXS30" s="269"/>
      <c r="OXT30" s="269"/>
      <c r="OXU30" s="269"/>
      <c r="OXV30" s="269"/>
      <c r="OXW30" s="269"/>
      <c r="OXX30" s="269"/>
      <c r="OXY30" s="269"/>
      <c r="OXZ30" s="269"/>
      <c r="OYA30" s="269"/>
      <c r="OYB30" s="269"/>
      <c r="OYC30" s="269"/>
      <c r="OYD30" s="269"/>
      <c r="OYE30" s="269"/>
      <c r="OYF30" s="269"/>
      <c r="OYG30" s="269"/>
      <c r="OYH30" s="269"/>
      <c r="OYI30" s="269"/>
      <c r="OYJ30" s="269"/>
      <c r="OYK30" s="269"/>
      <c r="OYL30" s="269"/>
      <c r="OYM30" s="269"/>
      <c r="OYN30" s="269"/>
      <c r="OYO30" s="269"/>
      <c r="OYP30" s="269"/>
      <c r="OYQ30" s="269"/>
      <c r="OYR30" s="269"/>
      <c r="OYS30" s="269"/>
      <c r="OYT30" s="269"/>
      <c r="OYU30" s="269"/>
      <c r="OYV30" s="269"/>
      <c r="OYW30" s="269"/>
      <c r="OYX30" s="269"/>
      <c r="OYY30" s="269"/>
      <c r="OYZ30" s="269"/>
      <c r="OZA30" s="269"/>
      <c r="OZB30" s="269"/>
      <c r="OZC30" s="269"/>
      <c r="OZD30" s="269"/>
      <c r="OZE30" s="269"/>
      <c r="OZF30" s="269"/>
      <c r="OZG30" s="269"/>
      <c r="OZH30" s="269"/>
      <c r="OZI30" s="269"/>
      <c r="OZJ30" s="269"/>
      <c r="OZK30" s="269"/>
      <c r="OZL30" s="269"/>
      <c r="OZM30" s="269"/>
      <c r="OZN30" s="269"/>
      <c r="OZO30" s="269"/>
      <c r="OZP30" s="269"/>
      <c r="OZQ30" s="269"/>
      <c r="OZR30" s="269"/>
      <c r="OZS30" s="269"/>
      <c r="OZT30" s="269"/>
      <c r="OZU30" s="269"/>
      <c r="OZV30" s="269"/>
      <c r="OZW30" s="269"/>
      <c r="OZX30" s="269"/>
      <c r="OZY30" s="269"/>
      <c r="OZZ30" s="269"/>
      <c r="PAA30" s="269"/>
      <c r="PAB30" s="269"/>
      <c r="PAC30" s="269"/>
      <c r="PAD30" s="269"/>
      <c r="PAE30" s="269"/>
      <c r="PAF30" s="269"/>
      <c r="PAG30" s="269"/>
      <c r="PAH30" s="269"/>
      <c r="PAI30" s="269"/>
      <c r="PAJ30" s="269"/>
      <c r="PAK30" s="269"/>
      <c r="PAL30" s="269"/>
      <c r="PAM30" s="269"/>
      <c r="PAN30" s="269"/>
      <c r="PAO30" s="269"/>
      <c r="PAP30" s="269"/>
      <c r="PAQ30" s="269"/>
      <c r="PAR30" s="269"/>
      <c r="PAS30" s="269"/>
      <c r="PAT30" s="269"/>
      <c r="PAU30" s="269"/>
      <c r="PAV30" s="269"/>
      <c r="PAW30" s="269"/>
      <c r="PAX30" s="269"/>
      <c r="PAY30" s="269"/>
      <c r="PAZ30" s="269"/>
      <c r="PBA30" s="269"/>
      <c r="PBB30" s="269"/>
      <c r="PBC30" s="269"/>
      <c r="PBD30" s="269"/>
      <c r="PBE30" s="269"/>
      <c r="PBF30" s="269"/>
      <c r="PBG30" s="269"/>
      <c r="PBH30" s="269"/>
      <c r="PBI30" s="269"/>
      <c r="PBJ30" s="269"/>
      <c r="PBK30" s="269"/>
      <c r="PBL30" s="269"/>
      <c r="PBM30" s="269"/>
      <c r="PBN30" s="269"/>
      <c r="PBO30" s="269"/>
      <c r="PBP30" s="269"/>
      <c r="PBQ30" s="269"/>
      <c r="PBR30" s="269"/>
      <c r="PBS30" s="269"/>
      <c r="PBT30" s="269"/>
      <c r="PBU30" s="269"/>
      <c r="PBV30" s="269"/>
      <c r="PBW30" s="269"/>
      <c r="PBX30" s="269"/>
      <c r="PBY30" s="269"/>
      <c r="PBZ30" s="269"/>
      <c r="PCA30" s="269"/>
      <c r="PCB30" s="269"/>
      <c r="PCC30" s="269"/>
      <c r="PCD30" s="269"/>
      <c r="PCE30" s="269"/>
      <c r="PCF30" s="269"/>
      <c r="PCG30" s="269"/>
      <c r="PCH30" s="269"/>
      <c r="PCI30" s="269"/>
      <c r="PCJ30" s="269"/>
      <c r="PCK30" s="269"/>
      <c r="PCL30" s="269"/>
      <c r="PCM30" s="269"/>
      <c r="PCN30" s="269"/>
      <c r="PCO30" s="269"/>
      <c r="PCP30" s="269"/>
      <c r="PCQ30" s="269"/>
      <c r="PCR30" s="269"/>
      <c r="PCS30" s="269"/>
      <c r="PCT30" s="269"/>
      <c r="PCU30" s="269"/>
      <c r="PCV30" s="269"/>
      <c r="PCW30" s="269"/>
      <c r="PCX30" s="269"/>
      <c r="PCY30" s="269"/>
      <c r="PCZ30" s="269"/>
      <c r="PDA30" s="269"/>
      <c r="PDB30" s="269"/>
      <c r="PDC30" s="269"/>
      <c r="PDD30" s="269"/>
      <c r="PDE30" s="269"/>
      <c r="PDF30" s="269"/>
      <c r="PDG30" s="269"/>
      <c r="PDH30" s="269"/>
      <c r="PDI30" s="269"/>
      <c r="PDJ30" s="269"/>
      <c r="PDK30" s="269"/>
      <c r="PDL30" s="269"/>
      <c r="PDM30" s="269"/>
      <c r="PDN30" s="269"/>
      <c r="PDO30" s="269"/>
      <c r="PDP30" s="269"/>
      <c r="PDQ30" s="269"/>
      <c r="PDR30" s="269"/>
      <c r="PDS30" s="269"/>
      <c r="PDT30" s="269"/>
      <c r="PDU30" s="269"/>
      <c r="PDV30" s="269"/>
      <c r="PDW30" s="269"/>
      <c r="PDX30" s="269"/>
      <c r="PDY30" s="269"/>
      <c r="PDZ30" s="269"/>
      <c r="PEA30" s="269"/>
      <c r="PEB30" s="269"/>
      <c r="PEC30" s="269"/>
      <c r="PED30" s="269"/>
      <c r="PEE30" s="269"/>
      <c r="PEF30" s="269"/>
      <c r="PEG30" s="269"/>
      <c r="PEH30" s="269"/>
      <c r="PEI30" s="269"/>
      <c r="PEJ30" s="269"/>
      <c r="PEK30" s="269"/>
      <c r="PEL30" s="269"/>
      <c r="PEM30" s="269"/>
      <c r="PEN30" s="269"/>
      <c r="PEO30" s="269"/>
      <c r="PEP30" s="269"/>
      <c r="PEQ30" s="269"/>
      <c r="PER30" s="269"/>
      <c r="PES30" s="269"/>
      <c r="PET30" s="269"/>
      <c r="PEU30" s="269"/>
      <c r="PEV30" s="269"/>
      <c r="PEW30" s="269"/>
      <c r="PEX30" s="269"/>
      <c r="PEY30" s="269"/>
      <c r="PEZ30" s="269"/>
      <c r="PFA30" s="269"/>
      <c r="PFB30" s="269"/>
      <c r="PFC30" s="269"/>
      <c r="PFD30" s="269"/>
      <c r="PFE30" s="269"/>
      <c r="PFF30" s="269"/>
      <c r="PFG30" s="269"/>
      <c r="PFH30" s="269"/>
      <c r="PFI30" s="269"/>
      <c r="PFJ30" s="269"/>
      <c r="PFK30" s="269"/>
      <c r="PFL30" s="269"/>
      <c r="PFM30" s="269"/>
      <c r="PFN30" s="269"/>
      <c r="PFO30" s="269"/>
      <c r="PFP30" s="269"/>
      <c r="PFQ30" s="269"/>
      <c r="PFR30" s="269"/>
      <c r="PFS30" s="269"/>
      <c r="PFT30" s="269"/>
      <c r="PFU30" s="269"/>
      <c r="PFV30" s="269"/>
      <c r="PFW30" s="269"/>
      <c r="PFX30" s="269"/>
      <c r="PFY30" s="269"/>
      <c r="PFZ30" s="269"/>
      <c r="PGA30" s="269"/>
      <c r="PGB30" s="269"/>
      <c r="PGC30" s="269"/>
      <c r="PGD30" s="269"/>
      <c r="PGE30" s="269"/>
      <c r="PGF30" s="269"/>
      <c r="PGG30" s="269"/>
      <c r="PGH30" s="269"/>
      <c r="PGI30" s="269"/>
      <c r="PGJ30" s="269"/>
      <c r="PGK30" s="269"/>
      <c r="PGL30" s="269"/>
      <c r="PGM30" s="269"/>
      <c r="PGN30" s="269"/>
      <c r="PGO30" s="269"/>
      <c r="PGP30" s="269"/>
      <c r="PGQ30" s="269"/>
      <c r="PGR30" s="269"/>
      <c r="PGS30" s="269"/>
      <c r="PGT30" s="269"/>
      <c r="PGU30" s="269"/>
      <c r="PGV30" s="269"/>
      <c r="PGW30" s="269"/>
      <c r="PGX30" s="269"/>
      <c r="PGY30" s="269"/>
      <c r="PGZ30" s="269"/>
      <c r="PHA30" s="269"/>
      <c r="PHB30" s="269"/>
      <c r="PHC30" s="269"/>
      <c r="PHD30" s="269"/>
      <c r="PHE30" s="269"/>
      <c r="PHF30" s="269"/>
      <c r="PHG30" s="269"/>
      <c r="PHH30" s="269"/>
      <c r="PHI30" s="269"/>
      <c r="PHJ30" s="269"/>
      <c r="PHK30" s="269"/>
      <c r="PHL30" s="269"/>
      <c r="PHM30" s="269"/>
      <c r="PHN30" s="269"/>
      <c r="PHO30" s="269"/>
      <c r="PHP30" s="269"/>
      <c r="PHQ30" s="269"/>
      <c r="PHR30" s="269"/>
      <c r="PHS30" s="269"/>
      <c r="PHT30" s="269"/>
      <c r="PHU30" s="269"/>
      <c r="PHV30" s="269"/>
      <c r="PHW30" s="269"/>
      <c r="PHX30" s="269"/>
      <c r="PHY30" s="269"/>
      <c r="PHZ30" s="269"/>
      <c r="PIA30" s="269"/>
      <c r="PIB30" s="269"/>
      <c r="PIC30" s="269"/>
      <c r="PID30" s="269"/>
      <c r="PIE30" s="269"/>
      <c r="PIF30" s="269"/>
      <c r="PIG30" s="269"/>
      <c r="PIH30" s="269"/>
      <c r="PII30" s="269"/>
      <c r="PIJ30" s="269"/>
      <c r="PIK30" s="269"/>
      <c r="PIL30" s="269"/>
      <c r="PIM30" s="269"/>
      <c r="PIN30" s="269"/>
      <c r="PIO30" s="269"/>
      <c r="PIP30" s="269"/>
      <c r="PIQ30" s="269"/>
      <c r="PIR30" s="269"/>
      <c r="PIS30" s="269"/>
      <c r="PIT30" s="269"/>
      <c r="PIU30" s="269"/>
      <c r="PIV30" s="269"/>
      <c r="PIW30" s="269"/>
      <c r="PIX30" s="269"/>
      <c r="PIY30" s="269"/>
      <c r="PIZ30" s="269"/>
      <c r="PJA30" s="269"/>
      <c r="PJB30" s="269"/>
      <c r="PJC30" s="269"/>
      <c r="PJD30" s="269"/>
      <c r="PJE30" s="269"/>
      <c r="PJF30" s="269"/>
      <c r="PJG30" s="269"/>
      <c r="PJH30" s="269"/>
      <c r="PJI30" s="269"/>
      <c r="PJJ30" s="269"/>
      <c r="PJK30" s="269"/>
      <c r="PJL30" s="269"/>
      <c r="PJM30" s="269"/>
      <c r="PJN30" s="269"/>
      <c r="PJO30" s="269"/>
      <c r="PJP30" s="269"/>
      <c r="PJQ30" s="269"/>
      <c r="PJR30" s="269"/>
      <c r="PJS30" s="269"/>
      <c r="PJT30" s="269"/>
      <c r="PJU30" s="269"/>
      <c r="PJV30" s="269"/>
      <c r="PJW30" s="269"/>
      <c r="PJX30" s="269"/>
      <c r="PJY30" s="269"/>
      <c r="PJZ30" s="269"/>
      <c r="PKA30" s="269"/>
      <c r="PKB30" s="269"/>
      <c r="PKC30" s="269"/>
      <c r="PKD30" s="269"/>
      <c r="PKE30" s="269"/>
      <c r="PKF30" s="269"/>
      <c r="PKG30" s="269"/>
      <c r="PKH30" s="269"/>
      <c r="PKI30" s="269"/>
      <c r="PKJ30" s="269"/>
      <c r="PKK30" s="269"/>
      <c r="PKL30" s="269"/>
      <c r="PKM30" s="269"/>
      <c r="PKN30" s="269"/>
      <c r="PKO30" s="269"/>
      <c r="PKP30" s="269"/>
      <c r="PKQ30" s="269"/>
      <c r="PKR30" s="269"/>
      <c r="PKS30" s="269"/>
      <c r="PKT30" s="269"/>
      <c r="PKU30" s="269"/>
      <c r="PKV30" s="269"/>
      <c r="PKW30" s="269"/>
      <c r="PKX30" s="269"/>
      <c r="PKY30" s="269"/>
      <c r="PKZ30" s="269"/>
      <c r="PLA30" s="269"/>
      <c r="PLB30" s="269"/>
      <c r="PLC30" s="269"/>
      <c r="PLD30" s="269"/>
      <c r="PLE30" s="269"/>
      <c r="PLF30" s="269"/>
      <c r="PLG30" s="269"/>
      <c r="PLH30" s="269"/>
      <c r="PLI30" s="269"/>
      <c r="PLJ30" s="269"/>
      <c r="PLK30" s="269"/>
      <c r="PLL30" s="269"/>
      <c r="PLM30" s="269"/>
      <c r="PLN30" s="269"/>
      <c r="PLO30" s="269"/>
      <c r="PLP30" s="269"/>
      <c r="PLQ30" s="269"/>
      <c r="PLR30" s="269"/>
      <c r="PLS30" s="269"/>
      <c r="PLT30" s="269"/>
      <c r="PLU30" s="269"/>
      <c r="PLV30" s="269"/>
      <c r="PLW30" s="269"/>
      <c r="PLX30" s="269"/>
      <c r="PLY30" s="269"/>
      <c r="PLZ30" s="269"/>
      <c r="PMA30" s="269"/>
      <c r="PMB30" s="269"/>
      <c r="PMC30" s="269"/>
      <c r="PMD30" s="269"/>
      <c r="PME30" s="269"/>
      <c r="PMF30" s="269"/>
      <c r="PMG30" s="269"/>
      <c r="PMH30" s="269"/>
      <c r="PMI30" s="269"/>
      <c r="PMJ30" s="269"/>
      <c r="PMK30" s="269"/>
      <c r="PML30" s="269"/>
      <c r="PMM30" s="269"/>
      <c r="PMN30" s="269"/>
      <c r="PMO30" s="269"/>
      <c r="PMP30" s="269"/>
      <c r="PMQ30" s="269"/>
      <c r="PMR30" s="269"/>
      <c r="PMS30" s="269"/>
      <c r="PMT30" s="269"/>
      <c r="PMU30" s="269"/>
      <c r="PMV30" s="269"/>
      <c r="PMW30" s="269"/>
      <c r="PMX30" s="269"/>
      <c r="PMY30" s="269"/>
      <c r="PMZ30" s="269"/>
      <c r="PNA30" s="269"/>
      <c r="PNB30" s="269"/>
      <c r="PNC30" s="269"/>
      <c r="PND30" s="269"/>
      <c r="PNE30" s="269"/>
      <c r="PNF30" s="269"/>
      <c r="PNG30" s="269"/>
      <c r="PNH30" s="269"/>
      <c r="PNI30" s="269"/>
      <c r="PNJ30" s="269"/>
      <c r="PNK30" s="269"/>
      <c r="PNL30" s="269"/>
      <c r="PNM30" s="269"/>
      <c r="PNN30" s="269"/>
      <c r="PNO30" s="269"/>
      <c r="PNP30" s="269"/>
      <c r="PNQ30" s="269"/>
      <c r="PNR30" s="269"/>
      <c r="PNS30" s="269"/>
      <c r="PNT30" s="269"/>
      <c r="PNU30" s="269"/>
      <c r="PNV30" s="269"/>
      <c r="PNW30" s="269"/>
      <c r="PNX30" s="269"/>
      <c r="PNY30" s="269"/>
      <c r="PNZ30" s="269"/>
      <c r="POA30" s="269"/>
      <c r="POB30" s="269"/>
      <c r="POC30" s="269"/>
      <c r="POD30" s="269"/>
      <c r="POE30" s="269"/>
      <c r="POF30" s="269"/>
      <c r="POG30" s="269"/>
      <c r="POH30" s="269"/>
      <c r="POI30" s="269"/>
      <c r="POJ30" s="269"/>
      <c r="POK30" s="269"/>
      <c r="POL30" s="269"/>
      <c r="POM30" s="269"/>
      <c r="PON30" s="269"/>
      <c r="POO30" s="269"/>
      <c r="POP30" s="269"/>
      <c r="POQ30" s="269"/>
      <c r="POR30" s="269"/>
      <c r="POS30" s="269"/>
      <c r="POT30" s="269"/>
      <c r="POU30" s="269"/>
      <c r="POV30" s="269"/>
      <c r="POW30" s="269"/>
      <c r="POX30" s="269"/>
      <c r="POY30" s="269"/>
      <c r="POZ30" s="269"/>
      <c r="PPA30" s="269"/>
      <c r="PPB30" s="269"/>
      <c r="PPC30" s="269"/>
      <c r="PPD30" s="269"/>
      <c r="PPE30" s="269"/>
      <c r="PPF30" s="269"/>
      <c r="PPG30" s="269"/>
      <c r="PPH30" s="269"/>
      <c r="PPI30" s="269"/>
      <c r="PPJ30" s="269"/>
      <c r="PPK30" s="269"/>
      <c r="PPL30" s="269"/>
      <c r="PPM30" s="269"/>
      <c r="PPN30" s="269"/>
      <c r="PPO30" s="269"/>
      <c r="PPP30" s="269"/>
      <c r="PPQ30" s="269"/>
      <c r="PPR30" s="269"/>
      <c r="PPS30" s="269"/>
      <c r="PPT30" s="269"/>
      <c r="PPU30" s="269"/>
      <c r="PPV30" s="269"/>
      <c r="PPW30" s="269"/>
      <c r="PPX30" s="269"/>
      <c r="PPY30" s="269"/>
      <c r="PPZ30" s="269"/>
      <c r="PQA30" s="269"/>
      <c r="PQB30" s="269"/>
      <c r="PQC30" s="269"/>
      <c r="PQD30" s="269"/>
      <c r="PQE30" s="269"/>
      <c r="PQF30" s="269"/>
      <c r="PQG30" s="269"/>
      <c r="PQH30" s="269"/>
      <c r="PQI30" s="269"/>
      <c r="PQJ30" s="269"/>
      <c r="PQK30" s="269"/>
      <c r="PQL30" s="269"/>
      <c r="PQM30" s="269"/>
      <c r="PQN30" s="269"/>
      <c r="PQO30" s="269"/>
      <c r="PQP30" s="269"/>
      <c r="PQQ30" s="269"/>
      <c r="PQR30" s="269"/>
      <c r="PQS30" s="269"/>
      <c r="PQT30" s="269"/>
      <c r="PQU30" s="269"/>
      <c r="PQV30" s="269"/>
      <c r="PQW30" s="269"/>
      <c r="PQX30" s="269"/>
      <c r="PQY30" s="269"/>
      <c r="PQZ30" s="269"/>
      <c r="PRA30" s="269"/>
      <c r="PRB30" s="269"/>
      <c r="PRC30" s="269"/>
      <c r="PRD30" s="269"/>
      <c r="PRE30" s="269"/>
      <c r="PRF30" s="269"/>
      <c r="PRG30" s="269"/>
      <c r="PRH30" s="269"/>
      <c r="PRI30" s="269"/>
      <c r="PRJ30" s="269"/>
      <c r="PRK30" s="269"/>
      <c r="PRL30" s="269"/>
      <c r="PRM30" s="269"/>
      <c r="PRN30" s="269"/>
      <c r="PRO30" s="269"/>
      <c r="PRP30" s="269"/>
      <c r="PRQ30" s="269"/>
      <c r="PRR30" s="269"/>
      <c r="PRS30" s="269"/>
      <c r="PRT30" s="269"/>
      <c r="PRU30" s="269"/>
      <c r="PRV30" s="269"/>
      <c r="PRW30" s="269"/>
      <c r="PRX30" s="269"/>
      <c r="PRY30" s="269"/>
      <c r="PRZ30" s="269"/>
      <c r="PSA30" s="269"/>
      <c r="PSB30" s="269"/>
      <c r="PSC30" s="269"/>
      <c r="PSD30" s="269"/>
      <c r="PSE30" s="269"/>
      <c r="PSF30" s="269"/>
      <c r="PSG30" s="269"/>
      <c r="PSH30" s="269"/>
      <c r="PSI30" s="269"/>
      <c r="PSJ30" s="269"/>
      <c r="PSK30" s="269"/>
      <c r="PSL30" s="269"/>
      <c r="PSM30" s="269"/>
      <c r="PSN30" s="269"/>
      <c r="PSO30" s="269"/>
      <c r="PSP30" s="269"/>
      <c r="PSQ30" s="269"/>
      <c r="PSR30" s="269"/>
      <c r="PSS30" s="269"/>
      <c r="PST30" s="269"/>
      <c r="PSU30" s="269"/>
      <c r="PSV30" s="269"/>
      <c r="PSW30" s="269"/>
      <c r="PSX30" s="269"/>
      <c r="PSY30" s="269"/>
      <c r="PSZ30" s="269"/>
      <c r="PTA30" s="269"/>
      <c r="PTB30" s="269"/>
      <c r="PTC30" s="269"/>
      <c r="PTD30" s="269"/>
      <c r="PTE30" s="269"/>
      <c r="PTF30" s="269"/>
      <c r="PTG30" s="269"/>
      <c r="PTH30" s="269"/>
      <c r="PTI30" s="269"/>
      <c r="PTJ30" s="269"/>
      <c r="PTK30" s="269"/>
      <c r="PTL30" s="269"/>
      <c r="PTM30" s="269"/>
      <c r="PTN30" s="269"/>
      <c r="PTO30" s="269"/>
      <c r="PTP30" s="269"/>
      <c r="PTQ30" s="269"/>
      <c r="PTR30" s="269"/>
      <c r="PTS30" s="269"/>
      <c r="PTT30" s="269"/>
      <c r="PTU30" s="269"/>
      <c r="PTV30" s="269"/>
      <c r="PTW30" s="269"/>
      <c r="PTX30" s="269"/>
      <c r="PTY30" s="269"/>
      <c r="PTZ30" s="269"/>
      <c r="PUA30" s="269"/>
      <c r="PUB30" s="269"/>
      <c r="PUC30" s="269"/>
      <c r="PUD30" s="269"/>
      <c r="PUE30" s="269"/>
      <c r="PUF30" s="269"/>
      <c r="PUG30" s="269"/>
      <c r="PUH30" s="269"/>
      <c r="PUI30" s="269"/>
      <c r="PUJ30" s="269"/>
      <c r="PUK30" s="269"/>
      <c r="PUL30" s="269"/>
      <c r="PUM30" s="269"/>
      <c r="PUN30" s="269"/>
      <c r="PUO30" s="269"/>
      <c r="PUP30" s="269"/>
      <c r="PUQ30" s="269"/>
      <c r="PUR30" s="269"/>
      <c r="PUS30" s="269"/>
      <c r="PUT30" s="269"/>
      <c r="PUU30" s="269"/>
      <c r="PUV30" s="269"/>
      <c r="PUW30" s="269"/>
      <c r="PUX30" s="269"/>
      <c r="PUY30" s="269"/>
      <c r="PUZ30" s="269"/>
      <c r="PVA30" s="269"/>
      <c r="PVB30" s="269"/>
      <c r="PVC30" s="269"/>
      <c r="PVD30" s="269"/>
      <c r="PVE30" s="269"/>
      <c r="PVF30" s="269"/>
      <c r="PVG30" s="269"/>
      <c r="PVH30" s="269"/>
      <c r="PVI30" s="269"/>
      <c r="PVJ30" s="269"/>
      <c r="PVK30" s="269"/>
      <c r="PVL30" s="269"/>
      <c r="PVM30" s="269"/>
      <c r="PVN30" s="269"/>
      <c r="PVO30" s="269"/>
      <c r="PVP30" s="269"/>
      <c r="PVQ30" s="269"/>
      <c r="PVR30" s="269"/>
      <c r="PVS30" s="269"/>
      <c r="PVT30" s="269"/>
      <c r="PVU30" s="269"/>
      <c r="PVV30" s="269"/>
      <c r="PVW30" s="269"/>
      <c r="PVX30" s="269"/>
      <c r="PVY30" s="269"/>
      <c r="PVZ30" s="269"/>
      <c r="PWA30" s="269"/>
      <c r="PWB30" s="269"/>
      <c r="PWC30" s="269"/>
      <c r="PWD30" s="269"/>
      <c r="PWE30" s="269"/>
      <c r="PWF30" s="269"/>
      <c r="PWG30" s="269"/>
      <c r="PWH30" s="269"/>
      <c r="PWI30" s="269"/>
      <c r="PWJ30" s="269"/>
      <c r="PWK30" s="269"/>
      <c r="PWL30" s="269"/>
      <c r="PWM30" s="269"/>
      <c r="PWN30" s="269"/>
      <c r="PWO30" s="269"/>
      <c r="PWP30" s="269"/>
      <c r="PWQ30" s="269"/>
      <c r="PWR30" s="269"/>
      <c r="PWS30" s="269"/>
      <c r="PWT30" s="269"/>
      <c r="PWU30" s="269"/>
      <c r="PWV30" s="269"/>
      <c r="PWW30" s="269"/>
      <c r="PWX30" s="269"/>
      <c r="PWY30" s="269"/>
      <c r="PWZ30" s="269"/>
      <c r="PXA30" s="269"/>
      <c r="PXB30" s="269"/>
      <c r="PXC30" s="269"/>
      <c r="PXD30" s="269"/>
      <c r="PXE30" s="269"/>
      <c r="PXF30" s="269"/>
      <c r="PXG30" s="269"/>
      <c r="PXH30" s="269"/>
      <c r="PXI30" s="269"/>
      <c r="PXJ30" s="269"/>
      <c r="PXK30" s="269"/>
      <c r="PXL30" s="269"/>
      <c r="PXM30" s="269"/>
      <c r="PXN30" s="269"/>
      <c r="PXO30" s="269"/>
      <c r="PXP30" s="269"/>
      <c r="PXQ30" s="269"/>
      <c r="PXR30" s="269"/>
      <c r="PXS30" s="269"/>
      <c r="PXT30" s="269"/>
      <c r="PXU30" s="269"/>
      <c r="PXV30" s="269"/>
      <c r="PXW30" s="269"/>
      <c r="PXX30" s="269"/>
      <c r="PXY30" s="269"/>
      <c r="PXZ30" s="269"/>
      <c r="PYA30" s="269"/>
      <c r="PYB30" s="269"/>
      <c r="PYC30" s="269"/>
      <c r="PYD30" s="269"/>
      <c r="PYE30" s="269"/>
      <c r="PYF30" s="269"/>
      <c r="PYG30" s="269"/>
      <c r="PYH30" s="269"/>
      <c r="PYI30" s="269"/>
      <c r="PYJ30" s="269"/>
      <c r="PYK30" s="269"/>
      <c r="PYL30" s="269"/>
      <c r="PYM30" s="269"/>
      <c r="PYN30" s="269"/>
      <c r="PYO30" s="269"/>
      <c r="PYP30" s="269"/>
      <c r="PYQ30" s="269"/>
      <c r="PYR30" s="269"/>
      <c r="PYS30" s="269"/>
      <c r="PYT30" s="269"/>
      <c r="PYU30" s="269"/>
      <c r="PYV30" s="269"/>
      <c r="PYW30" s="269"/>
      <c r="PYX30" s="269"/>
      <c r="PYY30" s="269"/>
      <c r="PYZ30" s="269"/>
      <c r="PZA30" s="269"/>
      <c r="PZB30" s="269"/>
      <c r="PZC30" s="269"/>
      <c r="PZD30" s="269"/>
      <c r="PZE30" s="269"/>
      <c r="PZF30" s="269"/>
      <c r="PZG30" s="269"/>
      <c r="PZH30" s="269"/>
      <c r="PZI30" s="269"/>
      <c r="PZJ30" s="269"/>
      <c r="PZK30" s="269"/>
      <c r="PZL30" s="269"/>
      <c r="PZM30" s="269"/>
      <c r="PZN30" s="269"/>
      <c r="PZO30" s="269"/>
      <c r="PZP30" s="269"/>
      <c r="PZQ30" s="269"/>
      <c r="PZR30" s="269"/>
      <c r="PZS30" s="269"/>
      <c r="PZT30" s="269"/>
      <c r="PZU30" s="269"/>
      <c r="PZV30" s="269"/>
      <c r="PZW30" s="269"/>
      <c r="PZX30" s="269"/>
      <c r="PZY30" s="269"/>
      <c r="PZZ30" s="269"/>
      <c r="QAA30" s="269"/>
      <c r="QAB30" s="269"/>
      <c r="QAC30" s="269"/>
      <c r="QAD30" s="269"/>
      <c r="QAE30" s="269"/>
      <c r="QAF30" s="269"/>
      <c r="QAG30" s="269"/>
      <c r="QAH30" s="269"/>
      <c r="QAI30" s="269"/>
      <c r="QAJ30" s="269"/>
      <c r="QAK30" s="269"/>
      <c r="QAL30" s="269"/>
      <c r="QAM30" s="269"/>
      <c r="QAN30" s="269"/>
      <c r="QAO30" s="269"/>
      <c r="QAP30" s="269"/>
      <c r="QAQ30" s="269"/>
      <c r="QAR30" s="269"/>
      <c r="QAS30" s="269"/>
      <c r="QAT30" s="269"/>
      <c r="QAU30" s="269"/>
      <c r="QAV30" s="269"/>
      <c r="QAW30" s="269"/>
      <c r="QAX30" s="269"/>
      <c r="QAY30" s="269"/>
      <c r="QAZ30" s="269"/>
      <c r="QBA30" s="269"/>
      <c r="QBB30" s="269"/>
      <c r="QBC30" s="269"/>
      <c r="QBD30" s="269"/>
      <c r="QBE30" s="269"/>
      <c r="QBF30" s="269"/>
      <c r="QBG30" s="269"/>
      <c r="QBH30" s="269"/>
      <c r="QBI30" s="269"/>
      <c r="QBJ30" s="269"/>
      <c r="QBK30" s="269"/>
      <c r="QBL30" s="269"/>
      <c r="QBM30" s="269"/>
      <c r="QBN30" s="269"/>
      <c r="QBO30" s="269"/>
      <c r="QBP30" s="269"/>
      <c r="QBQ30" s="269"/>
      <c r="QBR30" s="269"/>
      <c r="QBS30" s="269"/>
      <c r="QBT30" s="269"/>
      <c r="QBU30" s="269"/>
      <c r="QBV30" s="269"/>
      <c r="QBW30" s="269"/>
      <c r="QBX30" s="269"/>
      <c r="QBY30" s="269"/>
      <c r="QBZ30" s="269"/>
      <c r="QCA30" s="269"/>
      <c r="QCB30" s="269"/>
      <c r="QCC30" s="269"/>
      <c r="QCD30" s="269"/>
      <c r="QCE30" s="269"/>
      <c r="QCF30" s="269"/>
      <c r="QCG30" s="269"/>
      <c r="QCH30" s="269"/>
      <c r="QCI30" s="269"/>
      <c r="QCJ30" s="269"/>
      <c r="QCK30" s="269"/>
      <c r="QCL30" s="269"/>
      <c r="QCM30" s="269"/>
      <c r="QCN30" s="269"/>
      <c r="QCO30" s="269"/>
      <c r="QCP30" s="269"/>
      <c r="QCQ30" s="269"/>
      <c r="QCR30" s="269"/>
      <c r="QCS30" s="269"/>
      <c r="QCT30" s="269"/>
      <c r="QCU30" s="269"/>
      <c r="QCV30" s="269"/>
      <c r="QCW30" s="269"/>
      <c r="QCX30" s="269"/>
      <c r="QCY30" s="269"/>
      <c r="QCZ30" s="269"/>
      <c r="QDA30" s="269"/>
      <c r="QDB30" s="269"/>
      <c r="QDC30" s="269"/>
      <c r="QDD30" s="269"/>
      <c r="QDE30" s="269"/>
      <c r="QDF30" s="269"/>
      <c r="QDG30" s="269"/>
      <c r="QDH30" s="269"/>
      <c r="QDI30" s="269"/>
      <c r="QDJ30" s="269"/>
      <c r="QDK30" s="269"/>
      <c r="QDL30" s="269"/>
      <c r="QDM30" s="269"/>
      <c r="QDN30" s="269"/>
      <c r="QDO30" s="269"/>
      <c r="QDP30" s="269"/>
      <c r="QDQ30" s="269"/>
      <c r="QDR30" s="269"/>
      <c r="QDS30" s="269"/>
      <c r="QDT30" s="269"/>
      <c r="QDU30" s="269"/>
      <c r="QDV30" s="269"/>
      <c r="QDW30" s="269"/>
      <c r="QDX30" s="269"/>
      <c r="QDY30" s="269"/>
      <c r="QDZ30" s="269"/>
      <c r="QEA30" s="269"/>
      <c r="QEB30" s="269"/>
      <c r="QEC30" s="269"/>
      <c r="QED30" s="269"/>
      <c r="QEE30" s="269"/>
      <c r="QEF30" s="269"/>
      <c r="QEG30" s="269"/>
      <c r="QEH30" s="269"/>
      <c r="QEI30" s="269"/>
      <c r="QEJ30" s="269"/>
      <c r="QEK30" s="269"/>
      <c r="QEL30" s="269"/>
      <c r="QEM30" s="269"/>
      <c r="QEN30" s="269"/>
      <c r="QEO30" s="269"/>
      <c r="QEP30" s="269"/>
      <c r="QEQ30" s="269"/>
      <c r="QER30" s="269"/>
      <c r="QES30" s="269"/>
      <c r="QET30" s="269"/>
      <c r="QEU30" s="269"/>
      <c r="QEV30" s="269"/>
      <c r="QEW30" s="269"/>
      <c r="QEX30" s="269"/>
      <c r="QEY30" s="269"/>
      <c r="QEZ30" s="269"/>
      <c r="QFA30" s="269"/>
      <c r="QFB30" s="269"/>
      <c r="QFC30" s="269"/>
      <c r="QFD30" s="269"/>
      <c r="QFE30" s="269"/>
      <c r="QFF30" s="269"/>
      <c r="QFG30" s="269"/>
      <c r="QFH30" s="269"/>
      <c r="QFI30" s="269"/>
      <c r="QFJ30" s="269"/>
      <c r="QFK30" s="269"/>
      <c r="QFL30" s="269"/>
      <c r="QFM30" s="269"/>
      <c r="QFN30" s="269"/>
      <c r="QFO30" s="269"/>
      <c r="QFP30" s="269"/>
      <c r="QFQ30" s="269"/>
      <c r="QFR30" s="269"/>
      <c r="QFS30" s="269"/>
      <c r="QFT30" s="269"/>
      <c r="QFU30" s="269"/>
      <c r="QFV30" s="269"/>
      <c r="QFW30" s="269"/>
      <c r="QFX30" s="269"/>
      <c r="QFY30" s="269"/>
      <c r="QFZ30" s="269"/>
      <c r="QGA30" s="269"/>
      <c r="QGB30" s="269"/>
      <c r="QGC30" s="269"/>
      <c r="QGD30" s="269"/>
      <c r="QGE30" s="269"/>
      <c r="QGF30" s="269"/>
      <c r="QGG30" s="269"/>
      <c r="QGH30" s="269"/>
      <c r="QGI30" s="269"/>
      <c r="QGJ30" s="269"/>
      <c r="QGK30" s="269"/>
      <c r="QGL30" s="269"/>
      <c r="QGM30" s="269"/>
      <c r="QGN30" s="269"/>
      <c r="QGO30" s="269"/>
      <c r="QGP30" s="269"/>
      <c r="QGQ30" s="269"/>
      <c r="QGR30" s="269"/>
      <c r="QGS30" s="269"/>
      <c r="QGT30" s="269"/>
      <c r="QGU30" s="269"/>
      <c r="QGV30" s="269"/>
      <c r="QGW30" s="269"/>
      <c r="QGX30" s="269"/>
      <c r="QGY30" s="269"/>
      <c r="QGZ30" s="269"/>
      <c r="QHA30" s="269"/>
      <c r="QHB30" s="269"/>
      <c r="QHC30" s="269"/>
      <c r="QHD30" s="269"/>
      <c r="QHE30" s="269"/>
      <c r="QHF30" s="269"/>
      <c r="QHG30" s="269"/>
      <c r="QHH30" s="269"/>
      <c r="QHI30" s="269"/>
      <c r="QHJ30" s="269"/>
      <c r="QHK30" s="269"/>
      <c r="QHL30" s="269"/>
      <c r="QHM30" s="269"/>
      <c r="QHN30" s="269"/>
      <c r="QHO30" s="269"/>
      <c r="QHP30" s="269"/>
      <c r="QHQ30" s="269"/>
      <c r="QHR30" s="269"/>
      <c r="QHS30" s="269"/>
      <c r="QHT30" s="269"/>
      <c r="QHU30" s="269"/>
      <c r="QHV30" s="269"/>
      <c r="QHW30" s="269"/>
      <c r="QHX30" s="269"/>
      <c r="QHY30" s="269"/>
      <c r="QHZ30" s="269"/>
      <c r="QIA30" s="269"/>
      <c r="QIB30" s="269"/>
      <c r="QIC30" s="269"/>
      <c r="QID30" s="269"/>
      <c r="QIE30" s="269"/>
      <c r="QIF30" s="269"/>
      <c r="QIG30" s="269"/>
      <c r="QIH30" s="269"/>
      <c r="QII30" s="269"/>
      <c r="QIJ30" s="269"/>
      <c r="QIK30" s="269"/>
      <c r="QIL30" s="269"/>
      <c r="QIM30" s="269"/>
      <c r="QIN30" s="269"/>
      <c r="QIO30" s="269"/>
      <c r="QIP30" s="269"/>
      <c r="QIQ30" s="269"/>
      <c r="QIR30" s="269"/>
      <c r="QIS30" s="269"/>
      <c r="QIT30" s="269"/>
      <c r="QIU30" s="269"/>
      <c r="QIV30" s="269"/>
      <c r="QIW30" s="269"/>
      <c r="QIX30" s="269"/>
      <c r="QIY30" s="269"/>
      <c r="QIZ30" s="269"/>
      <c r="QJA30" s="269"/>
      <c r="QJB30" s="269"/>
      <c r="QJC30" s="269"/>
      <c r="QJD30" s="269"/>
      <c r="QJE30" s="269"/>
      <c r="QJF30" s="269"/>
      <c r="QJG30" s="269"/>
      <c r="QJH30" s="269"/>
      <c r="QJI30" s="269"/>
      <c r="QJJ30" s="269"/>
      <c r="QJK30" s="269"/>
      <c r="QJL30" s="269"/>
      <c r="QJM30" s="269"/>
      <c r="QJN30" s="269"/>
      <c r="QJO30" s="269"/>
      <c r="QJP30" s="269"/>
      <c r="QJQ30" s="269"/>
      <c r="QJR30" s="269"/>
      <c r="QJS30" s="269"/>
      <c r="QJT30" s="269"/>
      <c r="QJU30" s="269"/>
      <c r="QJV30" s="269"/>
      <c r="QJW30" s="269"/>
      <c r="QJX30" s="269"/>
      <c r="QJY30" s="269"/>
      <c r="QJZ30" s="269"/>
      <c r="QKA30" s="269"/>
      <c r="QKB30" s="269"/>
      <c r="QKC30" s="269"/>
      <c r="QKD30" s="269"/>
      <c r="QKE30" s="269"/>
      <c r="QKF30" s="269"/>
      <c r="QKG30" s="269"/>
      <c r="QKH30" s="269"/>
      <c r="QKI30" s="269"/>
      <c r="QKJ30" s="269"/>
      <c r="QKK30" s="269"/>
      <c r="QKL30" s="269"/>
      <c r="QKM30" s="269"/>
      <c r="QKN30" s="269"/>
      <c r="QKO30" s="269"/>
      <c r="QKP30" s="269"/>
      <c r="QKQ30" s="269"/>
      <c r="QKR30" s="269"/>
      <c r="QKS30" s="269"/>
      <c r="QKT30" s="269"/>
      <c r="QKU30" s="269"/>
      <c r="QKV30" s="269"/>
      <c r="QKW30" s="269"/>
      <c r="QKX30" s="269"/>
      <c r="QKY30" s="269"/>
      <c r="QKZ30" s="269"/>
      <c r="QLA30" s="269"/>
      <c r="QLB30" s="269"/>
      <c r="QLC30" s="269"/>
      <c r="QLD30" s="269"/>
      <c r="QLE30" s="269"/>
      <c r="QLF30" s="269"/>
      <c r="QLG30" s="269"/>
      <c r="QLH30" s="269"/>
      <c r="QLI30" s="269"/>
      <c r="QLJ30" s="269"/>
      <c r="QLK30" s="269"/>
      <c r="QLL30" s="269"/>
      <c r="QLM30" s="269"/>
      <c r="QLN30" s="269"/>
      <c r="QLO30" s="269"/>
      <c r="QLP30" s="269"/>
      <c r="QLQ30" s="269"/>
      <c r="QLR30" s="269"/>
      <c r="QLS30" s="269"/>
      <c r="QLT30" s="269"/>
      <c r="QLU30" s="269"/>
      <c r="QLV30" s="269"/>
      <c r="QLW30" s="269"/>
      <c r="QLX30" s="269"/>
      <c r="QLY30" s="269"/>
      <c r="QLZ30" s="269"/>
      <c r="QMA30" s="269"/>
      <c r="QMB30" s="269"/>
      <c r="QMC30" s="269"/>
      <c r="QMD30" s="269"/>
      <c r="QME30" s="269"/>
      <c r="QMF30" s="269"/>
      <c r="QMG30" s="269"/>
      <c r="QMH30" s="269"/>
      <c r="QMI30" s="269"/>
      <c r="QMJ30" s="269"/>
      <c r="QMK30" s="269"/>
      <c r="QML30" s="269"/>
      <c r="QMM30" s="269"/>
      <c r="QMN30" s="269"/>
      <c r="QMO30" s="269"/>
      <c r="QMP30" s="269"/>
      <c r="QMQ30" s="269"/>
      <c r="QMR30" s="269"/>
      <c r="QMS30" s="269"/>
      <c r="QMT30" s="269"/>
      <c r="QMU30" s="269"/>
      <c r="QMV30" s="269"/>
      <c r="QMW30" s="269"/>
      <c r="QMX30" s="269"/>
      <c r="QMY30" s="269"/>
      <c r="QMZ30" s="269"/>
      <c r="QNA30" s="269"/>
      <c r="QNB30" s="269"/>
      <c r="QNC30" s="269"/>
      <c r="QND30" s="269"/>
      <c r="QNE30" s="269"/>
      <c r="QNF30" s="269"/>
      <c r="QNG30" s="269"/>
      <c r="QNH30" s="269"/>
      <c r="QNI30" s="269"/>
      <c r="QNJ30" s="269"/>
      <c r="QNK30" s="269"/>
      <c r="QNL30" s="269"/>
      <c r="QNM30" s="269"/>
      <c r="QNN30" s="269"/>
      <c r="QNO30" s="269"/>
      <c r="QNP30" s="269"/>
      <c r="QNQ30" s="269"/>
      <c r="QNR30" s="269"/>
      <c r="QNS30" s="269"/>
      <c r="QNT30" s="269"/>
      <c r="QNU30" s="269"/>
      <c r="QNV30" s="269"/>
      <c r="QNW30" s="269"/>
      <c r="QNX30" s="269"/>
      <c r="QNY30" s="269"/>
      <c r="QNZ30" s="269"/>
      <c r="QOA30" s="269"/>
      <c r="QOB30" s="269"/>
      <c r="QOC30" s="269"/>
      <c r="QOD30" s="269"/>
      <c r="QOE30" s="269"/>
      <c r="QOF30" s="269"/>
      <c r="QOG30" s="269"/>
      <c r="QOH30" s="269"/>
      <c r="QOI30" s="269"/>
      <c r="QOJ30" s="269"/>
      <c r="QOK30" s="269"/>
      <c r="QOL30" s="269"/>
      <c r="QOM30" s="269"/>
      <c r="QON30" s="269"/>
      <c r="QOO30" s="269"/>
      <c r="QOP30" s="269"/>
      <c r="QOQ30" s="269"/>
      <c r="QOR30" s="269"/>
      <c r="QOS30" s="269"/>
      <c r="QOT30" s="269"/>
      <c r="QOU30" s="269"/>
      <c r="QOV30" s="269"/>
      <c r="QOW30" s="269"/>
      <c r="QOX30" s="269"/>
      <c r="QOY30" s="269"/>
      <c r="QOZ30" s="269"/>
      <c r="QPA30" s="269"/>
      <c r="QPB30" s="269"/>
      <c r="QPC30" s="269"/>
      <c r="QPD30" s="269"/>
      <c r="QPE30" s="269"/>
      <c r="QPF30" s="269"/>
      <c r="QPG30" s="269"/>
      <c r="QPH30" s="269"/>
      <c r="QPI30" s="269"/>
      <c r="QPJ30" s="269"/>
      <c r="QPK30" s="269"/>
      <c r="QPL30" s="269"/>
      <c r="QPM30" s="269"/>
      <c r="QPN30" s="269"/>
      <c r="QPO30" s="269"/>
      <c r="QPP30" s="269"/>
      <c r="QPQ30" s="269"/>
      <c r="QPR30" s="269"/>
      <c r="QPS30" s="269"/>
      <c r="QPT30" s="269"/>
      <c r="QPU30" s="269"/>
      <c r="QPV30" s="269"/>
      <c r="QPW30" s="269"/>
      <c r="QPX30" s="269"/>
      <c r="QPY30" s="269"/>
      <c r="QPZ30" s="269"/>
      <c r="QQA30" s="269"/>
      <c r="QQB30" s="269"/>
      <c r="QQC30" s="269"/>
      <c r="QQD30" s="269"/>
      <c r="QQE30" s="269"/>
      <c r="QQF30" s="269"/>
      <c r="QQG30" s="269"/>
      <c r="QQH30" s="269"/>
      <c r="QQI30" s="269"/>
      <c r="QQJ30" s="269"/>
      <c r="QQK30" s="269"/>
      <c r="QQL30" s="269"/>
      <c r="QQM30" s="269"/>
      <c r="QQN30" s="269"/>
      <c r="QQO30" s="269"/>
      <c r="QQP30" s="269"/>
      <c r="QQQ30" s="269"/>
      <c r="QQR30" s="269"/>
      <c r="QQS30" s="269"/>
      <c r="QQT30" s="269"/>
      <c r="QQU30" s="269"/>
      <c r="QQV30" s="269"/>
      <c r="QQW30" s="269"/>
      <c r="QQX30" s="269"/>
      <c r="QQY30" s="269"/>
      <c r="QQZ30" s="269"/>
      <c r="QRA30" s="269"/>
      <c r="QRB30" s="269"/>
      <c r="QRC30" s="269"/>
      <c r="QRD30" s="269"/>
      <c r="QRE30" s="269"/>
      <c r="QRF30" s="269"/>
      <c r="QRG30" s="269"/>
      <c r="QRH30" s="269"/>
      <c r="QRI30" s="269"/>
      <c r="QRJ30" s="269"/>
      <c r="QRK30" s="269"/>
      <c r="QRL30" s="269"/>
      <c r="QRM30" s="269"/>
      <c r="QRN30" s="269"/>
      <c r="QRO30" s="269"/>
      <c r="QRP30" s="269"/>
      <c r="QRQ30" s="269"/>
      <c r="QRR30" s="269"/>
      <c r="QRS30" s="269"/>
      <c r="QRT30" s="269"/>
      <c r="QRU30" s="269"/>
      <c r="QRV30" s="269"/>
      <c r="QRW30" s="269"/>
      <c r="QRX30" s="269"/>
      <c r="QRY30" s="269"/>
      <c r="QRZ30" s="269"/>
      <c r="QSA30" s="269"/>
      <c r="QSB30" s="269"/>
      <c r="QSC30" s="269"/>
      <c r="QSD30" s="269"/>
      <c r="QSE30" s="269"/>
      <c r="QSF30" s="269"/>
      <c r="QSG30" s="269"/>
      <c r="QSH30" s="269"/>
      <c r="QSI30" s="269"/>
      <c r="QSJ30" s="269"/>
      <c r="QSK30" s="269"/>
      <c r="QSL30" s="269"/>
      <c r="QSM30" s="269"/>
      <c r="QSN30" s="269"/>
      <c r="QSO30" s="269"/>
      <c r="QSP30" s="269"/>
      <c r="QSQ30" s="269"/>
      <c r="QSR30" s="269"/>
      <c r="QSS30" s="269"/>
      <c r="QST30" s="269"/>
      <c r="QSU30" s="269"/>
      <c r="QSV30" s="269"/>
      <c r="QSW30" s="269"/>
      <c r="QSX30" s="269"/>
      <c r="QSY30" s="269"/>
      <c r="QSZ30" s="269"/>
      <c r="QTA30" s="269"/>
      <c r="QTB30" s="269"/>
      <c r="QTC30" s="269"/>
      <c r="QTD30" s="269"/>
      <c r="QTE30" s="269"/>
      <c r="QTF30" s="269"/>
      <c r="QTG30" s="269"/>
      <c r="QTH30" s="269"/>
      <c r="QTI30" s="269"/>
      <c r="QTJ30" s="269"/>
      <c r="QTK30" s="269"/>
      <c r="QTL30" s="269"/>
      <c r="QTM30" s="269"/>
      <c r="QTN30" s="269"/>
      <c r="QTO30" s="269"/>
      <c r="QTP30" s="269"/>
      <c r="QTQ30" s="269"/>
      <c r="QTR30" s="269"/>
      <c r="QTS30" s="269"/>
      <c r="QTT30" s="269"/>
      <c r="QTU30" s="269"/>
      <c r="QTV30" s="269"/>
      <c r="QTW30" s="269"/>
      <c r="QTX30" s="269"/>
      <c r="QTY30" s="269"/>
      <c r="QTZ30" s="269"/>
      <c r="QUA30" s="269"/>
      <c r="QUB30" s="269"/>
      <c r="QUC30" s="269"/>
      <c r="QUD30" s="269"/>
      <c r="QUE30" s="269"/>
      <c r="QUF30" s="269"/>
      <c r="QUG30" s="269"/>
      <c r="QUH30" s="269"/>
      <c r="QUI30" s="269"/>
      <c r="QUJ30" s="269"/>
      <c r="QUK30" s="269"/>
      <c r="QUL30" s="269"/>
      <c r="QUM30" s="269"/>
      <c r="QUN30" s="269"/>
      <c r="QUO30" s="269"/>
      <c r="QUP30" s="269"/>
      <c r="QUQ30" s="269"/>
      <c r="QUR30" s="269"/>
      <c r="QUS30" s="269"/>
      <c r="QUT30" s="269"/>
      <c r="QUU30" s="269"/>
      <c r="QUV30" s="269"/>
      <c r="QUW30" s="269"/>
      <c r="QUX30" s="269"/>
      <c r="QUY30" s="269"/>
      <c r="QUZ30" s="269"/>
      <c r="QVA30" s="269"/>
      <c r="QVB30" s="269"/>
      <c r="QVC30" s="269"/>
      <c r="QVD30" s="269"/>
      <c r="QVE30" s="269"/>
      <c r="QVF30" s="269"/>
      <c r="QVG30" s="269"/>
      <c r="QVH30" s="269"/>
      <c r="QVI30" s="269"/>
      <c r="QVJ30" s="269"/>
      <c r="QVK30" s="269"/>
      <c r="QVL30" s="269"/>
      <c r="QVM30" s="269"/>
      <c r="QVN30" s="269"/>
      <c r="QVO30" s="269"/>
      <c r="QVP30" s="269"/>
      <c r="QVQ30" s="269"/>
      <c r="QVR30" s="269"/>
      <c r="QVS30" s="269"/>
      <c r="QVT30" s="269"/>
      <c r="QVU30" s="269"/>
      <c r="QVV30" s="269"/>
      <c r="QVW30" s="269"/>
      <c r="QVX30" s="269"/>
      <c r="QVY30" s="269"/>
      <c r="QVZ30" s="269"/>
      <c r="QWA30" s="269"/>
      <c r="QWB30" s="269"/>
      <c r="QWC30" s="269"/>
      <c r="QWD30" s="269"/>
      <c r="QWE30" s="269"/>
      <c r="QWF30" s="269"/>
      <c r="QWG30" s="269"/>
      <c r="QWH30" s="269"/>
      <c r="QWI30" s="269"/>
      <c r="QWJ30" s="269"/>
      <c r="QWK30" s="269"/>
      <c r="QWL30" s="269"/>
      <c r="QWM30" s="269"/>
      <c r="QWN30" s="269"/>
      <c r="QWO30" s="269"/>
      <c r="QWP30" s="269"/>
      <c r="QWQ30" s="269"/>
      <c r="QWR30" s="269"/>
      <c r="QWS30" s="269"/>
      <c r="QWT30" s="269"/>
      <c r="QWU30" s="269"/>
      <c r="QWV30" s="269"/>
      <c r="QWW30" s="269"/>
      <c r="QWX30" s="269"/>
      <c r="QWY30" s="269"/>
      <c r="QWZ30" s="269"/>
      <c r="QXA30" s="269"/>
      <c r="QXB30" s="269"/>
      <c r="QXC30" s="269"/>
      <c r="QXD30" s="269"/>
      <c r="QXE30" s="269"/>
      <c r="QXF30" s="269"/>
      <c r="QXG30" s="269"/>
      <c r="QXH30" s="269"/>
      <c r="QXI30" s="269"/>
      <c r="QXJ30" s="269"/>
      <c r="QXK30" s="269"/>
      <c r="QXL30" s="269"/>
      <c r="QXM30" s="269"/>
      <c r="QXN30" s="269"/>
      <c r="QXO30" s="269"/>
      <c r="QXP30" s="269"/>
      <c r="QXQ30" s="269"/>
      <c r="QXR30" s="269"/>
      <c r="QXS30" s="269"/>
      <c r="QXT30" s="269"/>
      <c r="QXU30" s="269"/>
      <c r="QXV30" s="269"/>
      <c r="QXW30" s="269"/>
      <c r="QXX30" s="269"/>
      <c r="QXY30" s="269"/>
      <c r="QXZ30" s="269"/>
      <c r="QYA30" s="269"/>
      <c r="QYB30" s="269"/>
      <c r="QYC30" s="269"/>
      <c r="QYD30" s="269"/>
      <c r="QYE30" s="269"/>
      <c r="QYF30" s="269"/>
      <c r="QYG30" s="269"/>
      <c r="QYH30" s="269"/>
      <c r="QYI30" s="269"/>
      <c r="QYJ30" s="269"/>
      <c r="QYK30" s="269"/>
      <c r="QYL30" s="269"/>
      <c r="QYM30" s="269"/>
      <c r="QYN30" s="269"/>
      <c r="QYO30" s="269"/>
      <c r="QYP30" s="269"/>
      <c r="QYQ30" s="269"/>
      <c r="QYR30" s="269"/>
      <c r="QYS30" s="269"/>
      <c r="QYT30" s="269"/>
      <c r="QYU30" s="269"/>
      <c r="QYV30" s="269"/>
      <c r="QYW30" s="269"/>
      <c r="QYX30" s="269"/>
      <c r="QYY30" s="269"/>
      <c r="QYZ30" s="269"/>
      <c r="QZA30" s="269"/>
      <c r="QZB30" s="269"/>
      <c r="QZC30" s="269"/>
      <c r="QZD30" s="269"/>
      <c r="QZE30" s="269"/>
      <c r="QZF30" s="269"/>
      <c r="QZG30" s="269"/>
      <c r="QZH30" s="269"/>
      <c r="QZI30" s="269"/>
      <c r="QZJ30" s="269"/>
      <c r="QZK30" s="269"/>
      <c r="QZL30" s="269"/>
      <c r="QZM30" s="269"/>
      <c r="QZN30" s="269"/>
      <c r="QZO30" s="269"/>
      <c r="QZP30" s="269"/>
      <c r="QZQ30" s="269"/>
      <c r="QZR30" s="269"/>
      <c r="QZS30" s="269"/>
      <c r="QZT30" s="269"/>
      <c r="QZU30" s="269"/>
      <c r="QZV30" s="269"/>
      <c r="QZW30" s="269"/>
      <c r="QZX30" s="269"/>
      <c r="QZY30" s="269"/>
      <c r="QZZ30" s="269"/>
      <c r="RAA30" s="269"/>
      <c r="RAB30" s="269"/>
      <c r="RAC30" s="269"/>
      <c r="RAD30" s="269"/>
      <c r="RAE30" s="269"/>
      <c r="RAF30" s="269"/>
      <c r="RAG30" s="269"/>
      <c r="RAH30" s="269"/>
      <c r="RAI30" s="269"/>
      <c r="RAJ30" s="269"/>
      <c r="RAK30" s="269"/>
      <c r="RAL30" s="269"/>
      <c r="RAM30" s="269"/>
      <c r="RAN30" s="269"/>
      <c r="RAO30" s="269"/>
      <c r="RAP30" s="269"/>
      <c r="RAQ30" s="269"/>
      <c r="RAR30" s="269"/>
      <c r="RAS30" s="269"/>
      <c r="RAT30" s="269"/>
      <c r="RAU30" s="269"/>
      <c r="RAV30" s="269"/>
      <c r="RAW30" s="269"/>
      <c r="RAX30" s="269"/>
      <c r="RAY30" s="269"/>
      <c r="RAZ30" s="269"/>
      <c r="RBA30" s="269"/>
      <c r="RBB30" s="269"/>
      <c r="RBC30" s="269"/>
      <c r="RBD30" s="269"/>
      <c r="RBE30" s="269"/>
      <c r="RBF30" s="269"/>
      <c r="RBG30" s="269"/>
      <c r="RBH30" s="269"/>
      <c r="RBI30" s="269"/>
      <c r="RBJ30" s="269"/>
      <c r="RBK30" s="269"/>
      <c r="RBL30" s="269"/>
      <c r="RBM30" s="269"/>
      <c r="RBN30" s="269"/>
      <c r="RBO30" s="269"/>
      <c r="RBP30" s="269"/>
      <c r="RBQ30" s="269"/>
      <c r="RBR30" s="269"/>
      <c r="RBS30" s="269"/>
      <c r="RBT30" s="269"/>
      <c r="RBU30" s="269"/>
      <c r="RBV30" s="269"/>
      <c r="RBW30" s="269"/>
      <c r="RBX30" s="269"/>
      <c r="RBY30" s="269"/>
      <c r="RBZ30" s="269"/>
      <c r="RCA30" s="269"/>
      <c r="RCB30" s="269"/>
      <c r="RCC30" s="269"/>
      <c r="RCD30" s="269"/>
      <c r="RCE30" s="269"/>
      <c r="RCF30" s="269"/>
      <c r="RCG30" s="269"/>
      <c r="RCH30" s="269"/>
      <c r="RCI30" s="269"/>
      <c r="RCJ30" s="269"/>
      <c r="RCK30" s="269"/>
      <c r="RCL30" s="269"/>
      <c r="RCM30" s="269"/>
      <c r="RCN30" s="269"/>
      <c r="RCO30" s="269"/>
      <c r="RCP30" s="269"/>
      <c r="RCQ30" s="269"/>
      <c r="RCR30" s="269"/>
      <c r="RCS30" s="269"/>
      <c r="RCT30" s="269"/>
      <c r="RCU30" s="269"/>
      <c r="RCV30" s="269"/>
      <c r="RCW30" s="269"/>
      <c r="RCX30" s="269"/>
      <c r="RCY30" s="269"/>
      <c r="RCZ30" s="269"/>
      <c r="RDA30" s="269"/>
      <c r="RDB30" s="269"/>
      <c r="RDC30" s="269"/>
      <c r="RDD30" s="269"/>
      <c r="RDE30" s="269"/>
      <c r="RDF30" s="269"/>
      <c r="RDG30" s="269"/>
      <c r="RDH30" s="269"/>
      <c r="RDI30" s="269"/>
      <c r="RDJ30" s="269"/>
      <c r="RDK30" s="269"/>
      <c r="RDL30" s="269"/>
      <c r="RDM30" s="269"/>
      <c r="RDN30" s="269"/>
      <c r="RDO30" s="269"/>
      <c r="RDP30" s="269"/>
      <c r="RDQ30" s="269"/>
      <c r="RDR30" s="269"/>
      <c r="RDS30" s="269"/>
      <c r="RDT30" s="269"/>
      <c r="RDU30" s="269"/>
      <c r="RDV30" s="269"/>
      <c r="RDW30" s="269"/>
      <c r="RDX30" s="269"/>
      <c r="RDY30" s="269"/>
      <c r="RDZ30" s="269"/>
      <c r="REA30" s="269"/>
      <c r="REB30" s="269"/>
      <c r="REC30" s="269"/>
      <c r="RED30" s="269"/>
      <c r="REE30" s="269"/>
      <c r="REF30" s="269"/>
      <c r="REG30" s="269"/>
      <c r="REH30" s="269"/>
      <c r="REI30" s="269"/>
      <c r="REJ30" s="269"/>
      <c r="REK30" s="269"/>
      <c r="REL30" s="269"/>
      <c r="REM30" s="269"/>
      <c r="REN30" s="269"/>
      <c r="REO30" s="269"/>
      <c r="REP30" s="269"/>
      <c r="REQ30" s="269"/>
      <c r="RER30" s="269"/>
      <c r="RES30" s="269"/>
      <c r="RET30" s="269"/>
      <c r="REU30" s="269"/>
      <c r="REV30" s="269"/>
      <c r="REW30" s="269"/>
      <c r="REX30" s="269"/>
      <c r="REY30" s="269"/>
      <c r="REZ30" s="269"/>
      <c r="RFA30" s="269"/>
      <c r="RFB30" s="269"/>
      <c r="RFC30" s="269"/>
      <c r="RFD30" s="269"/>
      <c r="RFE30" s="269"/>
      <c r="RFF30" s="269"/>
      <c r="RFG30" s="269"/>
      <c r="RFH30" s="269"/>
      <c r="RFI30" s="269"/>
      <c r="RFJ30" s="269"/>
      <c r="RFK30" s="269"/>
      <c r="RFL30" s="269"/>
      <c r="RFM30" s="269"/>
      <c r="RFN30" s="269"/>
      <c r="RFO30" s="269"/>
      <c r="RFP30" s="269"/>
      <c r="RFQ30" s="269"/>
      <c r="RFR30" s="269"/>
      <c r="RFS30" s="269"/>
      <c r="RFT30" s="269"/>
      <c r="RFU30" s="269"/>
      <c r="RFV30" s="269"/>
      <c r="RFW30" s="269"/>
      <c r="RFX30" s="269"/>
      <c r="RFY30" s="269"/>
      <c r="RFZ30" s="269"/>
      <c r="RGA30" s="269"/>
      <c r="RGB30" s="269"/>
      <c r="RGC30" s="269"/>
      <c r="RGD30" s="269"/>
      <c r="RGE30" s="269"/>
      <c r="RGF30" s="269"/>
      <c r="RGG30" s="269"/>
      <c r="RGH30" s="269"/>
      <c r="RGI30" s="269"/>
      <c r="RGJ30" s="269"/>
      <c r="RGK30" s="269"/>
      <c r="RGL30" s="269"/>
      <c r="RGM30" s="269"/>
      <c r="RGN30" s="269"/>
      <c r="RGO30" s="269"/>
      <c r="RGP30" s="269"/>
      <c r="RGQ30" s="269"/>
      <c r="RGR30" s="269"/>
      <c r="RGS30" s="269"/>
      <c r="RGT30" s="269"/>
      <c r="RGU30" s="269"/>
      <c r="RGV30" s="269"/>
      <c r="RGW30" s="269"/>
      <c r="RGX30" s="269"/>
      <c r="RGY30" s="269"/>
      <c r="RGZ30" s="269"/>
      <c r="RHA30" s="269"/>
      <c r="RHB30" s="269"/>
      <c r="RHC30" s="269"/>
      <c r="RHD30" s="269"/>
      <c r="RHE30" s="269"/>
      <c r="RHF30" s="269"/>
      <c r="RHG30" s="269"/>
      <c r="RHH30" s="269"/>
      <c r="RHI30" s="269"/>
      <c r="RHJ30" s="269"/>
      <c r="RHK30" s="269"/>
      <c r="RHL30" s="269"/>
      <c r="RHM30" s="269"/>
      <c r="RHN30" s="269"/>
      <c r="RHO30" s="269"/>
      <c r="RHP30" s="269"/>
      <c r="RHQ30" s="269"/>
      <c r="RHR30" s="269"/>
      <c r="RHS30" s="269"/>
      <c r="RHT30" s="269"/>
      <c r="RHU30" s="269"/>
      <c r="RHV30" s="269"/>
      <c r="RHW30" s="269"/>
      <c r="RHX30" s="269"/>
      <c r="RHY30" s="269"/>
      <c r="RHZ30" s="269"/>
      <c r="RIA30" s="269"/>
      <c r="RIB30" s="269"/>
      <c r="RIC30" s="269"/>
      <c r="RID30" s="269"/>
      <c r="RIE30" s="269"/>
      <c r="RIF30" s="269"/>
      <c r="RIG30" s="269"/>
      <c r="RIH30" s="269"/>
      <c r="RII30" s="269"/>
      <c r="RIJ30" s="269"/>
      <c r="RIK30" s="269"/>
      <c r="RIL30" s="269"/>
      <c r="RIM30" s="269"/>
      <c r="RIN30" s="269"/>
      <c r="RIO30" s="269"/>
      <c r="RIP30" s="269"/>
      <c r="RIQ30" s="269"/>
      <c r="RIR30" s="269"/>
      <c r="RIS30" s="269"/>
      <c r="RIT30" s="269"/>
      <c r="RIU30" s="269"/>
      <c r="RIV30" s="269"/>
      <c r="RIW30" s="269"/>
      <c r="RIX30" s="269"/>
      <c r="RIY30" s="269"/>
      <c r="RIZ30" s="269"/>
      <c r="RJA30" s="269"/>
      <c r="RJB30" s="269"/>
      <c r="RJC30" s="269"/>
      <c r="RJD30" s="269"/>
      <c r="RJE30" s="269"/>
      <c r="RJF30" s="269"/>
      <c r="RJG30" s="269"/>
      <c r="RJH30" s="269"/>
      <c r="RJI30" s="269"/>
      <c r="RJJ30" s="269"/>
      <c r="RJK30" s="269"/>
      <c r="RJL30" s="269"/>
      <c r="RJM30" s="269"/>
      <c r="RJN30" s="269"/>
      <c r="RJO30" s="269"/>
      <c r="RJP30" s="269"/>
      <c r="RJQ30" s="269"/>
      <c r="RJR30" s="269"/>
      <c r="RJS30" s="269"/>
      <c r="RJT30" s="269"/>
      <c r="RJU30" s="269"/>
      <c r="RJV30" s="269"/>
      <c r="RJW30" s="269"/>
      <c r="RJX30" s="269"/>
      <c r="RJY30" s="269"/>
      <c r="RJZ30" s="269"/>
      <c r="RKA30" s="269"/>
      <c r="RKB30" s="269"/>
      <c r="RKC30" s="269"/>
      <c r="RKD30" s="269"/>
      <c r="RKE30" s="269"/>
      <c r="RKF30" s="269"/>
      <c r="RKG30" s="269"/>
      <c r="RKH30" s="269"/>
      <c r="RKI30" s="269"/>
      <c r="RKJ30" s="269"/>
      <c r="RKK30" s="269"/>
      <c r="RKL30" s="269"/>
      <c r="RKM30" s="269"/>
      <c r="RKN30" s="269"/>
      <c r="RKO30" s="269"/>
      <c r="RKP30" s="269"/>
      <c r="RKQ30" s="269"/>
      <c r="RKR30" s="269"/>
      <c r="RKS30" s="269"/>
      <c r="RKT30" s="269"/>
      <c r="RKU30" s="269"/>
      <c r="RKV30" s="269"/>
      <c r="RKW30" s="269"/>
      <c r="RKX30" s="269"/>
      <c r="RKY30" s="269"/>
      <c r="RKZ30" s="269"/>
      <c r="RLA30" s="269"/>
      <c r="RLB30" s="269"/>
      <c r="RLC30" s="269"/>
      <c r="RLD30" s="269"/>
      <c r="RLE30" s="269"/>
      <c r="RLF30" s="269"/>
      <c r="RLG30" s="269"/>
      <c r="RLH30" s="269"/>
      <c r="RLI30" s="269"/>
      <c r="RLJ30" s="269"/>
      <c r="RLK30" s="269"/>
      <c r="RLL30" s="269"/>
      <c r="RLM30" s="269"/>
      <c r="RLN30" s="269"/>
      <c r="RLO30" s="269"/>
      <c r="RLP30" s="269"/>
      <c r="RLQ30" s="269"/>
      <c r="RLR30" s="269"/>
      <c r="RLS30" s="269"/>
      <c r="RLT30" s="269"/>
      <c r="RLU30" s="269"/>
      <c r="RLV30" s="269"/>
      <c r="RLW30" s="269"/>
      <c r="RLX30" s="269"/>
      <c r="RLY30" s="269"/>
      <c r="RLZ30" s="269"/>
      <c r="RMA30" s="269"/>
      <c r="RMB30" s="269"/>
      <c r="RMC30" s="269"/>
      <c r="RMD30" s="269"/>
      <c r="RME30" s="269"/>
      <c r="RMF30" s="269"/>
      <c r="RMG30" s="269"/>
      <c r="RMH30" s="269"/>
      <c r="RMI30" s="269"/>
      <c r="RMJ30" s="269"/>
      <c r="RMK30" s="269"/>
      <c r="RML30" s="269"/>
      <c r="RMM30" s="269"/>
      <c r="RMN30" s="269"/>
      <c r="RMO30" s="269"/>
      <c r="RMP30" s="269"/>
      <c r="RMQ30" s="269"/>
      <c r="RMR30" s="269"/>
      <c r="RMS30" s="269"/>
      <c r="RMT30" s="269"/>
      <c r="RMU30" s="269"/>
      <c r="RMV30" s="269"/>
      <c r="RMW30" s="269"/>
      <c r="RMX30" s="269"/>
      <c r="RMY30" s="269"/>
      <c r="RMZ30" s="269"/>
      <c r="RNA30" s="269"/>
      <c r="RNB30" s="269"/>
      <c r="RNC30" s="269"/>
      <c r="RND30" s="269"/>
      <c r="RNE30" s="269"/>
      <c r="RNF30" s="269"/>
      <c r="RNG30" s="269"/>
      <c r="RNH30" s="269"/>
      <c r="RNI30" s="269"/>
      <c r="RNJ30" s="269"/>
      <c r="RNK30" s="269"/>
      <c r="RNL30" s="269"/>
      <c r="RNM30" s="269"/>
      <c r="RNN30" s="269"/>
      <c r="RNO30" s="269"/>
      <c r="RNP30" s="269"/>
      <c r="RNQ30" s="269"/>
      <c r="RNR30" s="269"/>
      <c r="RNS30" s="269"/>
      <c r="RNT30" s="269"/>
      <c r="RNU30" s="269"/>
      <c r="RNV30" s="269"/>
      <c r="RNW30" s="269"/>
      <c r="RNX30" s="269"/>
      <c r="RNY30" s="269"/>
      <c r="RNZ30" s="269"/>
      <c r="ROA30" s="269"/>
      <c r="ROB30" s="269"/>
      <c r="ROC30" s="269"/>
      <c r="ROD30" s="269"/>
      <c r="ROE30" s="269"/>
      <c r="ROF30" s="269"/>
      <c r="ROG30" s="269"/>
      <c r="ROH30" s="269"/>
      <c r="ROI30" s="269"/>
      <c r="ROJ30" s="269"/>
      <c r="ROK30" s="269"/>
      <c r="ROL30" s="269"/>
      <c r="ROM30" s="269"/>
      <c r="RON30" s="269"/>
      <c r="ROO30" s="269"/>
      <c r="ROP30" s="269"/>
      <c r="ROQ30" s="269"/>
      <c r="ROR30" s="269"/>
      <c r="ROS30" s="269"/>
      <c r="ROT30" s="269"/>
      <c r="ROU30" s="269"/>
      <c r="ROV30" s="269"/>
      <c r="ROW30" s="269"/>
      <c r="ROX30" s="269"/>
      <c r="ROY30" s="269"/>
      <c r="ROZ30" s="269"/>
      <c r="RPA30" s="269"/>
      <c r="RPB30" s="269"/>
      <c r="RPC30" s="269"/>
      <c r="RPD30" s="269"/>
      <c r="RPE30" s="269"/>
      <c r="RPF30" s="269"/>
      <c r="RPG30" s="269"/>
      <c r="RPH30" s="269"/>
      <c r="RPI30" s="269"/>
      <c r="RPJ30" s="269"/>
      <c r="RPK30" s="269"/>
      <c r="RPL30" s="269"/>
      <c r="RPM30" s="269"/>
      <c r="RPN30" s="269"/>
      <c r="RPO30" s="269"/>
      <c r="RPP30" s="269"/>
      <c r="RPQ30" s="269"/>
      <c r="RPR30" s="269"/>
      <c r="RPS30" s="269"/>
      <c r="RPT30" s="269"/>
      <c r="RPU30" s="269"/>
      <c r="RPV30" s="269"/>
      <c r="RPW30" s="269"/>
      <c r="RPX30" s="269"/>
      <c r="RPY30" s="269"/>
      <c r="RPZ30" s="269"/>
      <c r="RQA30" s="269"/>
      <c r="RQB30" s="269"/>
      <c r="RQC30" s="269"/>
      <c r="RQD30" s="269"/>
      <c r="RQE30" s="269"/>
      <c r="RQF30" s="269"/>
      <c r="RQG30" s="269"/>
      <c r="RQH30" s="269"/>
      <c r="RQI30" s="269"/>
      <c r="RQJ30" s="269"/>
      <c r="RQK30" s="269"/>
      <c r="RQL30" s="269"/>
      <c r="RQM30" s="269"/>
      <c r="RQN30" s="269"/>
      <c r="RQO30" s="269"/>
      <c r="RQP30" s="269"/>
      <c r="RQQ30" s="269"/>
      <c r="RQR30" s="269"/>
      <c r="RQS30" s="269"/>
      <c r="RQT30" s="269"/>
      <c r="RQU30" s="269"/>
      <c r="RQV30" s="269"/>
      <c r="RQW30" s="269"/>
      <c r="RQX30" s="269"/>
      <c r="RQY30" s="269"/>
      <c r="RQZ30" s="269"/>
      <c r="RRA30" s="269"/>
      <c r="RRB30" s="269"/>
      <c r="RRC30" s="269"/>
      <c r="RRD30" s="269"/>
      <c r="RRE30" s="269"/>
      <c r="RRF30" s="269"/>
      <c r="RRG30" s="269"/>
      <c r="RRH30" s="269"/>
      <c r="RRI30" s="269"/>
      <c r="RRJ30" s="269"/>
      <c r="RRK30" s="269"/>
      <c r="RRL30" s="269"/>
      <c r="RRM30" s="269"/>
      <c r="RRN30" s="269"/>
      <c r="RRO30" s="269"/>
      <c r="RRP30" s="269"/>
      <c r="RRQ30" s="269"/>
      <c r="RRR30" s="269"/>
      <c r="RRS30" s="269"/>
      <c r="RRT30" s="269"/>
      <c r="RRU30" s="269"/>
      <c r="RRV30" s="269"/>
      <c r="RRW30" s="269"/>
      <c r="RRX30" s="269"/>
      <c r="RRY30" s="269"/>
      <c r="RRZ30" s="269"/>
      <c r="RSA30" s="269"/>
      <c r="RSB30" s="269"/>
      <c r="RSC30" s="269"/>
      <c r="RSD30" s="269"/>
      <c r="RSE30" s="269"/>
      <c r="RSF30" s="269"/>
      <c r="RSG30" s="269"/>
      <c r="RSH30" s="269"/>
      <c r="RSI30" s="269"/>
      <c r="RSJ30" s="269"/>
      <c r="RSK30" s="269"/>
      <c r="RSL30" s="269"/>
      <c r="RSM30" s="269"/>
      <c r="RSN30" s="269"/>
      <c r="RSO30" s="269"/>
      <c r="RSP30" s="269"/>
      <c r="RSQ30" s="269"/>
      <c r="RSR30" s="269"/>
      <c r="RSS30" s="269"/>
      <c r="RST30" s="269"/>
      <c r="RSU30" s="269"/>
      <c r="RSV30" s="269"/>
      <c r="RSW30" s="269"/>
      <c r="RSX30" s="269"/>
      <c r="RSY30" s="269"/>
      <c r="RSZ30" s="269"/>
      <c r="RTA30" s="269"/>
      <c r="RTB30" s="269"/>
      <c r="RTC30" s="269"/>
      <c r="RTD30" s="269"/>
      <c r="RTE30" s="269"/>
      <c r="RTF30" s="269"/>
      <c r="RTG30" s="269"/>
      <c r="RTH30" s="269"/>
      <c r="RTI30" s="269"/>
      <c r="RTJ30" s="269"/>
      <c r="RTK30" s="269"/>
      <c r="RTL30" s="269"/>
      <c r="RTM30" s="269"/>
      <c r="RTN30" s="269"/>
      <c r="RTO30" s="269"/>
      <c r="RTP30" s="269"/>
      <c r="RTQ30" s="269"/>
      <c r="RTR30" s="269"/>
      <c r="RTS30" s="269"/>
      <c r="RTT30" s="269"/>
      <c r="RTU30" s="269"/>
      <c r="RTV30" s="269"/>
      <c r="RTW30" s="269"/>
      <c r="RTX30" s="269"/>
      <c r="RTY30" s="269"/>
      <c r="RTZ30" s="269"/>
      <c r="RUA30" s="269"/>
      <c r="RUB30" s="269"/>
      <c r="RUC30" s="269"/>
      <c r="RUD30" s="269"/>
      <c r="RUE30" s="269"/>
      <c r="RUF30" s="269"/>
      <c r="RUG30" s="269"/>
      <c r="RUH30" s="269"/>
      <c r="RUI30" s="269"/>
      <c r="RUJ30" s="269"/>
      <c r="RUK30" s="269"/>
      <c r="RUL30" s="269"/>
      <c r="RUM30" s="269"/>
      <c r="RUN30" s="269"/>
      <c r="RUO30" s="269"/>
      <c r="RUP30" s="269"/>
      <c r="RUQ30" s="269"/>
      <c r="RUR30" s="269"/>
      <c r="RUS30" s="269"/>
      <c r="RUT30" s="269"/>
      <c r="RUU30" s="269"/>
      <c r="RUV30" s="269"/>
      <c r="RUW30" s="269"/>
      <c r="RUX30" s="269"/>
      <c r="RUY30" s="269"/>
      <c r="RUZ30" s="269"/>
      <c r="RVA30" s="269"/>
      <c r="RVB30" s="269"/>
      <c r="RVC30" s="269"/>
      <c r="RVD30" s="269"/>
      <c r="RVE30" s="269"/>
      <c r="RVF30" s="269"/>
      <c r="RVG30" s="269"/>
      <c r="RVH30" s="269"/>
      <c r="RVI30" s="269"/>
      <c r="RVJ30" s="269"/>
      <c r="RVK30" s="269"/>
      <c r="RVL30" s="269"/>
      <c r="RVM30" s="269"/>
      <c r="RVN30" s="269"/>
      <c r="RVO30" s="269"/>
      <c r="RVP30" s="269"/>
      <c r="RVQ30" s="269"/>
      <c r="RVR30" s="269"/>
      <c r="RVS30" s="269"/>
      <c r="RVT30" s="269"/>
      <c r="RVU30" s="269"/>
      <c r="RVV30" s="269"/>
      <c r="RVW30" s="269"/>
      <c r="RVX30" s="269"/>
      <c r="RVY30" s="269"/>
      <c r="RVZ30" s="269"/>
      <c r="RWA30" s="269"/>
      <c r="RWB30" s="269"/>
      <c r="RWC30" s="269"/>
      <c r="RWD30" s="269"/>
      <c r="RWE30" s="269"/>
      <c r="RWF30" s="269"/>
      <c r="RWG30" s="269"/>
      <c r="RWH30" s="269"/>
      <c r="RWI30" s="269"/>
      <c r="RWJ30" s="269"/>
      <c r="RWK30" s="269"/>
      <c r="RWL30" s="269"/>
      <c r="RWM30" s="269"/>
      <c r="RWN30" s="269"/>
      <c r="RWO30" s="269"/>
      <c r="RWP30" s="269"/>
      <c r="RWQ30" s="269"/>
      <c r="RWR30" s="269"/>
      <c r="RWS30" s="269"/>
      <c r="RWT30" s="269"/>
      <c r="RWU30" s="269"/>
      <c r="RWV30" s="269"/>
      <c r="RWW30" s="269"/>
      <c r="RWX30" s="269"/>
      <c r="RWY30" s="269"/>
      <c r="RWZ30" s="269"/>
      <c r="RXA30" s="269"/>
      <c r="RXB30" s="269"/>
      <c r="RXC30" s="269"/>
      <c r="RXD30" s="269"/>
      <c r="RXE30" s="269"/>
      <c r="RXF30" s="269"/>
      <c r="RXG30" s="269"/>
      <c r="RXH30" s="269"/>
      <c r="RXI30" s="269"/>
      <c r="RXJ30" s="269"/>
      <c r="RXK30" s="269"/>
      <c r="RXL30" s="269"/>
      <c r="RXM30" s="269"/>
      <c r="RXN30" s="269"/>
      <c r="RXO30" s="269"/>
      <c r="RXP30" s="269"/>
      <c r="RXQ30" s="269"/>
      <c r="RXR30" s="269"/>
      <c r="RXS30" s="269"/>
      <c r="RXT30" s="269"/>
      <c r="RXU30" s="269"/>
      <c r="RXV30" s="269"/>
      <c r="RXW30" s="269"/>
      <c r="RXX30" s="269"/>
      <c r="RXY30" s="269"/>
      <c r="RXZ30" s="269"/>
      <c r="RYA30" s="269"/>
      <c r="RYB30" s="269"/>
      <c r="RYC30" s="269"/>
      <c r="RYD30" s="269"/>
      <c r="RYE30" s="269"/>
      <c r="RYF30" s="269"/>
      <c r="RYG30" s="269"/>
      <c r="RYH30" s="269"/>
      <c r="RYI30" s="269"/>
      <c r="RYJ30" s="269"/>
      <c r="RYK30" s="269"/>
      <c r="RYL30" s="269"/>
      <c r="RYM30" s="269"/>
      <c r="RYN30" s="269"/>
      <c r="RYO30" s="269"/>
      <c r="RYP30" s="269"/>
      <c r="RYQ30" s="269"/>
      <c r="RYR30" s="269"/>
      <c r="RYS30" s="269"/>
      <c r="RYT30" s="269"/>
      <c r="RYU30" s="269"/>
      <c r="RYV30" s="269"/>
      <c r="RYW30" s="269"/>
      <c r="RYX30" s="269"/>
      <c r="RYY30" s="269"/>
      <c r="RYZ30" s="269"/>
      <c r="RZA30" s="269"/>
      <c r="RZB30" s="269"/>
      <c r="RZC30" s="269"/>
      <c r="RZD30" s="269"/>
      <c r="RZE30" s="269"/>
      <c r="RZF30" s="269"/>
      <c r="RZG30" s="269"/>
      <c r="RZH30" s="269"/>
      <c r="RZI30" s="269"/>
      <c r="RZJ30" s="269"/>
      <c r="RZK30" s="269"/>
      <c r="RZL30" s="269"/>
      <c r="RZM30" s="269"/>
      <c r="RZN30" s="269"/>
      <c r="RZO30" s="269"/>
      <c r="RZP30" s="269"/>
      <c r="RZQ30" s="269"/>
      <c r="RZR30" s="269"/>
      <c r="RZS30" s="269"/>
      <c r="RZT30" s="269"/>
      <c r="RZU30" s="269"/>
      <c r="RZV30" s="269"/>
      <c r="RZW30" s="269"/>
      <c r="RZX30" s="269"/>
      <c r="RZY30" s="269"/>
      <c r="RZZ30" s="269"/>
      <c r="SAA30" s="269"/>
      <c r="SAB30" s="269"/>
      <c r="SAC30" s="269"/>
      <c r="SAD30" s="269"/>
      <c r="SAE30" s="269"/>
      <c r="SAF30" s="269"/>
      <c r="SAG30" s="269"/>
      <c r="SAH30" s="269"/>
      <c r="SAI30" s="269"/>
      <c r="SAJ30" s="269"/>
      <c r="SAK30" s="269"/>
      <c r="SAL30" s="269"/>
      <c r="SAM30" s="269"/>
      <c r="SAN30" s="269"/>
      <c r="SAO30" s="269"/>
      <c r="SAP30" s="269"/>
      <c r="SAQ30" s="269"/>
      <c r="SAR30" s="269"/>
      <c r="SAS30" s="269"/>
      <c r="SAT30" s="269"/>
      <c r="SAU30" s="269"/>
      <c r="SAV30" s="269"/>
      <c r="SAW30" s="269"/>
      <c r="SAX30" s="269"/>
      <c r="SAY30" s="269"/>
      <c r="SAZ30" s="269"/>
      <c r="SBA30" s="269"/>
      <c r="SBB30" s="269"/>
      <c r="SBC30" s="269"/>
      <c r="SBD30" s="269"/>
      <c r="SBE30" s="269"/>
      <c r="SBF30" s="269"/>
      <c r="SBG30" s="269"/>
      <c r="SBH30" s="269"/>
      <c r="SBI30" s="269"/>
      <c r="SBJ30" s="269"/>
      <c r="SBK30" s="269"/>
      <c r="SBL30" s="269"/>
      <c r="SBM30" s="269"/>
      <c r="SBN30" s="269"/>
      <c r="SBO30" s="269"/>
      <c r="SBP30" s="269"/>
      <c r="SBQ30" s="269"/>
      <c r="SBR30" s="269"/>
      <c r="SBS30" s="269"/>
      <c r="SBT30" s="269"/>
      <c r="SBU30" s="269"/>
      <c r="SBV30" s="269"/>
      <c r="SBW30" s="269"/>
      <c r="SBX30" s="269"/>
      <c r="SBY30" s="269"/>
      <c r="SBZ30" s="269"/>
      <c r="SCA30" s="269"/>
      <c r="SCB30" s="269"/>
      <c r="SCC30" s="269"/>
      <c r="SCD30" s="269"/>
      <c r="SCE30" s="269"/>
      <c r="SCF30" s="269"/>
      <c r="SCG30" s="269"/>
      <c r="SCH30" s="269"/>
      <c r="SCI30" s="269"/>
      <c r="SCJ30" s="269"/>
      <c r="SCK30" s="269"/>
      <c r="SCL30" s="269"/>
      <c r="SCM30" s="269"/>
      <c r="SCN30" s="269"/>
      <c r="SCO30" s="269"/>
      <c r="SCP30" s="269"/>
      <c r="SCQ30" s="269"/>
      <c r="SCR30" s="269"/>
      <c r="SCS30" s="269"/>
      <c r="SCT30" s="269"/>
      <c r="SCU30" s="269"/>
      <c r="SCV30" s="269"/>
      <c r="SCW30" s="269"/>
      <c r="SCX30" s="269"/>
      <c r="SCY30" s="269"/>
      <c r="SCZ30" s="269"/>
      <c r="SDA30" s="269"/>
      <c r="SDB30" s="269"/>
      <c r="SDC30" s="269"/>
      <c r="SDD30" s="269"/>
      <c r="SDE30" s="269"/>
      <c r="SDF30" s="269"/>
      <c r="SDG30" s="269"/>
      <c r="SDH30" s="269"/>
      <c r="SDI30" s="269"/>
      <c r="SDJ30" s="269"/>
      <c r="SDK30" s="269"/>
      <c r="SDL30" s="269"/>
      <c r="SDM30" s="269"/>
      <c r="SDN30" s="269"/>
      <c r="SDO30" s="269"/>
      <c r="SDP30" s="269"/>
      <c r="SDQ30" s="269"/>
      <c r="SDR30" s="269"/>
      <c r="SDS30" s="269"/>
      <c r="SDT30" s="269"/>
      <c r="SDU30" s="269"/>
      <c r="SDV30" s="269"/>
      <c r="SDW30" s="269"/>
      <c r="SDX30" s="269"/>
      <c r="SDY30" s="269"/>
      <c r="SDZ30" s="269"/>
      <c r="SEA30" s="269"/>
      <c r="SEB30" s="269"/>
      <c r="SEC30" s="269"/>
      <c r="SED30" s="269"/>
      <c r="SEE30" s="269"/>
      <c r="SEF30" s="269"/>
      <c r="SEG30" s="269"/>
      <c r="SEH30" s="269"/>
      <c r="SEI30" s="269"/>
      <c r="SEJ30" s="269"/>
      <c r="SEK30" s="269"/>
      <c r="SEL30" s="269"/>
      <c r="SEM30" s="269"/>
      <c r="SEN30" s="269"/>
      <c r="SEO30" s="269"/>
      <c r="SEP30" s="269"/>
      <c r="SEQ30" s="269"/>
      <c r="SER30" s="269"/>
      <c r="SES30" s="269"/>
      <c r="SET30" s="269"/>
      <c r="SEU30" s="269"/>
      <c r="SEV30" s="269"/>
      <c r="SEW30" s="269"/>
      <c r="SEX30" s="269"/>
      <c r="SEY30" s="269"/>
      <c r="SEZ30" s="269"/>
      <c r="SFA30" s="269"/>
      <c r="SFB30" s="269"/>
      <c r="SFC30" s="269"/>
      <c r="SFD30" s="269"/>
      <c r="SFE30" s="269"/>
      <c r="SFF30" s="269"/>
      <c r="SFG30" s="269"/>
      <c r="SFH30" s="269"/>
      <c r="SFI30" s="269"/>
      <c r="SFJ30" s="269"/>
      <c r="SFK30" s="269"/>
      <c r="SFL30" s="269"/>
      <c r="SFM30" s="269"/>
      <c r="SFN30" s="269"/>
      <c r="SFO30" s="269"/>
      <c r="SFP30" s="269"/>
      <c r="SFQ30" s="269"/>
      <c r="SFR30" s="269"/>
      <c r="SFS30" s="269"/>
      <c r="SFT30" s="269"/>
      <c r="SFU30" s="269"/>
      <c r="SFV30" s="269"/>
      <c r="SFW30" s="269"/>
      <c r="SFX30" s="269"/>
      <c r="SFY30" s="269"/>
      <c r="SFZ30" s="269"/>
      <c r="SGA30" s="269"/>
      <c r="SGB30" s="269"/>
      <c r="SGC30" s="269"/>
      <c r="SGD30" s="269"/>
      <c r="SGE30" s="269"/>
      <c r="SGF30" s="269"/>
      <c r="SGG30" s="269"/>
      <c r="SGH30" s="269"/>
      <c r="SGI30" s="269"/>
      <c r="SGJ30" s="269"/>
      <c r="SGK30" s="269"/>
      <c r="SGL30" s="269"/>
      <c r="SGM30" s="269"/>
      <c r="SGN30" s="269"/>
      <c r="SGO30" s="269"/>
      <c r="SGP30" s="269"/>
      <c r="SGQ30" s="269"/>
      <c r="SGR30" s="269"/>
      <c r="SGS30" s="269"/>
      <c r="SGT30" s="269"/>
      <c r="SGU30" s="269"/>
      <c r="SGV30" s="269"/>
      <c r="SGW30" s="269"/>
      <c r="SGX30" s="269"/>
      <c r="SGY30" s="269"/>
      <c r="SGZ30" s="269"/>
      <c r="SHA30" s="269"/>
      <c r="SHB30" s="269"/>
      <c r="SHC30" s="269"/>
      <c r="SHD30" s="269"/>
      <c r="SHE30" s="269"/>
      <c r="SHF30" s="269"/>
      <c r="SHG30" s="269"/>
      <c r="SHH30" s="269"/>
      <c r="SHI30" s="269"/>
      <c r="SHJ30" s="269"/>
      <c r="SHK30" s="269"/>
      <c r="SHL30" s="269"/>
      <c r="SHM30" s="269"/>
      <c r="SHN30" s="269"/>
      <c r="SHO30" s="269"/>
      <c r="SHP30" s="269"/>
      <c r="SHQ30" s="269"/>
      <c r="SHR30" s="269"/>
      <c r="SHS30" s="269"/>
      <c r="SHT30" s="269"/>
      <c r="SHU30" s="269"/>
      <c r="SHV30" s="269"/>
      <c r="SHW30" s="269"/>
      <c r="SHX30" s="269"/>
      <c r="SHY30" s="269"/>
      <c r="SHZ30" s="269"/>
      <c r="SIA30" s="269"/>
      <c r="SIB30" s="269"/>
      <c r="SIC30" s="269"/>
      <c r="SID30" s="269"/>
      <c r="SIE30" s="269"/>
      <c r="SIF30" s="269"/>
      <c r="SIG30" s="269"/>
      <c r="SIH30" s="269"/>
      <c r="SII30" s="269"/>
      <c r="SIJ30" s="269"/>
      <c r="SIK30" s="269"/>
      <c r="SIL30" s="269"/>
      <c r="SIM30" s="269"/>
      <c r="SIN30" s="269"/>
      <c r="SIO30" s="269"/>
      <c r="SIP30" s="269"/>
      <c r="SIQ30" s="269"/>
      <c r="SIR30" s="269"/>
      <c r="SIS30" s="269"/>
      <c r="SIT30" s="269"/>
      <c r="SIU30" s="269"/>
      <c r="SIV30" s="269"/>
      <c r="SIW30" s="269"/>
      <c r="SIX30" s="269"/>
      <c r="SIY30" s="269"/>
      <c r="SIZ30" s="269"/>
      <c r="SJA30" s="269"/>
      <c r="SJB30" s="269"/>
      <c r="SJC30" s="269"/>
      <c r="SJD30" s="269"/>
      <c r="SJE30" s="269"/>
      <c r="SJF30" s="269"/>
      <c r="SJG30" s="269"/>
      <c r="SJH30" s="269"/>
      <c r="SJI30" s="269"/>
      <c r="SJJ30" s="269"/>
      <c r="SJK30" s="269"/>
      <c r="SJL30" s="269"/>
      <c r="SJM30" s="269"/>
      <c r="SJN30" s="269"/>
      <c r="SJO30" s="269"/>
      <c r="SJP30" s="269"/>
      <c r="SJQ30" s="269"/>
      <c r="SJR30" s="269"/>
      <c r="SJS30" s="269"/>
      <c r="SJT30" s="269"/>
      <c r="SJU30" s="269"/>
      <c r="SJV30" s="269"/>
      <c r="SJW30" s="269"/>
      <c r="SJX30" s="269"/>
      <c r="SJY30" s="269"/>
      <c r="SJZ30" s="269"/>
      <c r="SKA30" s="269"/>
      <c r="SKB30" s="269"/>
      <c r="SKC30" s="269"/>
      <c r="SKD30" s="269"/>
      <c r="SKE30" s="269"/>
      <c r="SKF30" s="269"/>
      <c r="SKG30" s="269"/>
      <c r="SKH30" s="269"/>
      <c r="SKI30" s="269"/>
      <c r="SKJ30" s="269"/>
      <c r="SKK30" s="269"/>
      <c r="SKL30" s="269"/>
      <c r="SKM30" s="269"/>
      <c r="SKN30" s="269"/>
      <c r="SKO30" s="269"/>
      <c r="SKP30" s="269"/>
      <c r="SKQ30" s="269"/>
      <c r="SKR30" s="269"/>
      <c r="SKS30" s="269"/>
      <c r="SKT30" s="269"/>
      <c r="SKU30" s="269"/>
      <c r="SKV30" s="269"/>
      <c r="SKW30" s="269"/>
      <c r="SKX30" s="269"/>
      <c r="SKY30" s="269"/>
      <c r="SKZ30" s="269"/>
      <c r="SLA30" s="269"/>
      <c r="SLB30" s="269"/>
      <c r="SLC30" s="269"/>
      <c r="SLD30" s="269"/>
      <c r="SLE30" s="269"/>
      <c r="SLF30" s="269"/>
      <c r="SLG30" s="269"/>
      <c r="SLH30" s="269"/>
      <c r="SLI30" s="269"/>
      <c r="SLJ30" s="269"/>
      <c r="SLK30" s="269"/>
      <c r="SLL30" s="269"/>
      <c r="SLM30" s="269"/>
      <c r="SLN30" s="269"/>
      <c r="SLO30" s="269"/>
      <c r="SLP30" s="269"/>
      <c r="SLQ30" s="269"/>
      <c r="SLR30" s="269"/>
      <c r="SLS30" s="269"/>
      <c r="SLT30" s="269"/>
      <c r="SLU30" s="269"/>
      <c r="SLV30" s="269"/>
      <c r="SLW30" s="269"/>
      <c r="SLX30" s="269"/>
      <c r="SLY30" s="269"/>
      <c r="SLZ30" s="269"/>
      <c r="SMA30" s="269"/>
      <c r="SMB30" s="269"/>
      <c r="SMC30" s="269"/>
      <c r="SMD30" s="269"/>
      <c r="SME30" s="269"/>
      <c r="SMF30" s="269"/>
      <c r="SMG30" s="269"/>
      <c r="SMH30" s="269"/>
      <c r="SMI30" s="269"/>
      <c r="SMJ30" s="269"/>
      <c r="SMK30" s="269"/>
      <c r="SML30" s="269"/>
      <c r="SMM30" s="269"/>
      <c r="SMN30" s="269"/>
      <c r="SMO30" s="269"/>
      <c r="SMP30" s="269"/>
      <c r="SMQ30" s="269"/>
      <c r="SMR30" s="269"/>
      <c r="SMS30" s="269"/>
      <c r="SMT30" s="269"/>
      <c r="SMU30" s="269"/>
      <c r="SMV30" s="269"/>
      <c r="SMW30" s="269"/>
      <c r="SMX30" s="269"/>
      <c r="SMY30" s="269"/>
      <c r="SMZ30" s="269"/>
      <c r="SNA30" s="269"/>
      <c r="SNB30" s="269"/>
      <c r="SNC30" s="269"/>
      <c r="SND30" s="269"/>
      <c r="SNE30" s="269"/>
      <c r="SNF30" s="269"/>
      <c r="SNG30" s="269"/>
      <c r="SNH30" s="269"/>
      <c r="SNI30" s="269"/>
      <c r="SNJ30" s="269"/>
      <c r="SNK30" s="269"/>
      <c r="SNL30" s="269"/>
      <c r="SNM30" s="269"/>
      <c r="SNN30" s="269"/>
      <c r="SNO30" s="269"/>
      <c r="SNP30" s="269"/>
      <c r="SNQ30" s="269"/>
      <c r="SNR30" s="269"/>
      <c r="SNS30" s="269"/>
      <c r="SNT30" s="269"/>
      <c r="SNU30" s="269"/>
      <c r="SNV30" s="269"/>
      <c r="SNW30" s="269"/>
      <c r="SNX30" s="269"/>
      <c r="SNY30" s="269"/>
      <c r="SNZ30" s="269"/>
      <c r="SOA30" s="269"/>
      <c r="SOB30" s="269"/>
      <c r="SOC30" s="269"/>
      <c r="SOD30" s="269"/>
      <c r="SOE30" s="269"/>
      <c r="SOF30" s="269"/>
      <c r="SOG30" s="269"/>
      <c r="SOH30" s="269"/>
      <c r="SOI30" s="269"/>
      <c r="SOJ30" s="269"/>
      <c r="SOK30" s="269"/>
      <c r="SOL30" s="269"/>
      <c r="SOM30" s="269"/>
      <c r="SON30" s="269"/>
      <c r="SOO30" s="269"/>
      <c r="SOP30" s="269"/>
      <c r="SOQ30" s="269"/>
      <c r="SOR30" s="269"/>
      <c r="SOS30" s="269"/>
      <c r="SOT30" s="269"/>
      <c r="SOU30" s="269"/>
      <c r="SOV30" s="269"/>
      <c r="SOW30" s="269"/>
      <c r="SOX30" s="269"/>
      <c r="SOY30" s="269"/>
      <c r="SOZ30" s="269"/>
      <c r="SPA30" s="269"/>
      <c r="SPB30" s="269"/>
      <c r="SPC30" s="269"/>
      <c r="SPD30" s="269"/>
      <c r="SPE30" s="269"/>
      <c r="SPF30" s="269"/>
      <c r="SPG30" s="269"/>
      <c r="SPH30" s="269"/>
      <c r="SPI30" s="269"/>
      <c r="SPJ30" s="269"/>
      <c r="SPK30" s="269"/>
      <c r="SPL30" s="269"/>
      <c r="SPM30" s="269"/>
      <c r="SPN30" s="269"/>
      <c r="SPO30" s="269"/>
      <c r="SPP30" s="269"/>
      <c r="SPQ30" s="269"/>
      <c r="SPR30" s="269"/>
      <c r="SPS30" s="269"/>
      <c r="SPT30" s="269"/>
      <c r="SPU30" s="269"/>
      <c r="SPV30" s="269"/>
      <c r="SPW30" s="269"/>
      <c r="SPX30" s="269"/>
      <c r="SPY30" s="269"/>
      <c r="SPZ30" s="269"/>
      <c r="SQA30" s="269"/>
      <c r="SQB30" s="269"/>
      <c r="SQC30" s="269"/>
      <c r="SQD30" s="269"/>
      <c r="SQE30" s="269"/>
      <c r="SQF30" s="269"/>
      <c r="SQG30" s="269"/>
      <c r="SQH30" s="269"/>
      <c r="SQI30" s="269"/>
      <c r="SQJ30" s="269"/>
      <c r="SQK30" s="269"/>
      <c r="SQL30" s="269"/>
      <c r="SQM30" s="269"/>
      <c r="SQN30" s="269"/>
      <c r="SQO30" s="269"/>
      <c r="SQP30" s="269"/>
      <c r="SQQ30" s="269"/>
      <c r="SQR30" s="269"/>
      <c r="SQS30" s="269"/>
      <c r="SQT30" s="269"/>
      <c r="SQU30" s="269"/>
      <c r="SQV30" s="269"/>
      <c r="SQW30" s="269"/>
      <c r="SQX30" s="269"/>
      <c r="SQY30" s="269"/>
      <c r="SQZ30" s="269"/>
      <c r="SRA30" s="269"/>
      <c r="SRB30" s="269"/>
      <c r="SRC30" s="269"/>
      <c r="SRD30" s="269"/>
      <c r="SRE30" s="269"/>
      <c r="SRF30" s="269"/>
      <c r="SRG30" s="269"/>
      <c r="SRH30" s="269"/>
      <c r="SRI30" s="269"/>
      <c r="SRJ30" s="269"/>
      <c r="SRK30" s="269"/>
      <c r="SRL30" s="269"/>
      <c r="SRM30" s="269"/>
      <c r="SRN30" s="269"/>
      <c r="SRO30" s="269"/>
      <c r="SRP30" s="269"/>
      <c r="SRQ30" s="269"/>
      <c r="SRR30" s="269"/>
      <c r="SRS30" s="269"/>
      <c r="SRT30" s="269"/>
      <c r="SRU30" s="269"/>
      <c r="SRV30" s="269"/>
      <c r="SRW30" s="269"/>
      <c r="SRX30" s="269"/>
      <c r="SRY30" s="269"/>
      <c r="SRZ30" s="269"/>
      <c r="SSA30" s="269"/>
      <c r="SSB30" s="269"/>
      <c r="SSC30" s="269"/>
      <c r="SSD30" s="269"/>
      <c r="SSE30" s="269"/>
      <c r="SSF30" s="269"/>
      <c r="SSG30" s="269"/>
      <c r="SSH30" s="269"/>
      <c r="SSI30" s="269"/>
      <c r="SSJ30" s="269"/>
      <c r="SSK30" s="269"/>
      <c r="SSL30" s="269"/>
      <c r="SSM30" s="269"/>
      <c r="SSN30" s="269"/>
      <c r="SSO30" s="269"/>
      <c r="SSP30" s="269"/>
      <c r="SSQ30" s="269"/>
      <c r="SSR30" s="269"/>
      <c r="SSS30" s="269"/>
      <c r="SST30" s="269"/>
      <c r="SSU30" s="269"/>
      <c r="SSV30" s="269"/>
      <c r="SSW30" s="269"/>
      <c r="SSX30" s="269"/>
      <c r="SSY30" s="269"/>
      <c r="SSZ30" s="269"/>
      <c r="STA30" s="269"/>
      <c r="STB30" s="269"/>
      <c r="STC30" s="269"/>
      <c r="STD30" s="269"/>
      <c r="STE30" s="269"/>
      <c r="STF30" s="269"/>
      <c r="STG30" s="269"/>
      <c r="STH30" s="269"/>
      <c r="STI30" s="269"/>
      <c r="STJ30" s="269"/>
      <c r="STK30" s="269"/>
      <c r="STL30" s="269"/>
      <c r="STM30" s="269"/>
      <c r="STN30" s="269"/>
      <c r="STO30" s="269"/>
      <c r="STP30" s="269"/>
      <c r="STQ30" s="269"/>
      <c r="STR30" s="269"/>
      <c r="STS30" s="269"/>
      <c r="STT30" s="269"/>
      <c r="STU30" s="269"/>
      <c r="STV30" s="269"/>
      <c r="STW30" s="269"/>
      <c r="STX30" s="269"/>
      <c r="STY30" s="269"/>
      <c r="STZ30" s="269"/>
      <c r="SUA30" s="269"/>
      <c r="SUB30" s="269"/>
      <c r="SUC30" s="269"/>
      <c r="SUD30" s="269"/>
      <c r="SUE30" s="269"/>
      <c r="SUF30" s="269"/>
      <c r="SUG30" s="269"/>
      <c r="SUH30" s="269"/>
      <c r="SUI30" s="269"/>
      <c r="SUJ30" s="269"/>
      <c r="SUK30" s="269"/>
      <c r="SUL30" s="269"/>
      <c r="SUM30" s="269"/>
      <c r="SUN30" s="269"/>
      <c r="SUO30" s="269"/>
      <c r="SUP30" s="269"/>
      <c r="SUQ30" s="269"/>
      <c r="SUR30" s="269"/>
      <c r="SUS30" s="269"/>
      <c r="SUT30" s="269"/>
      <c r="SUU30" s="269"/>
      <c r="SUV30" s="269"/>
      <c r="SUW30" s="269"/>
      <c r="SUX30" s="269"/>
      <c r="SUY30" s="269"/>
      <c r="SUZ30" s="269"/>
      <c r="SVA30" s="269"/>
      <c r="SVB30" s="269"/>
      <c r="SVC30" s="269"/>
      <c r="SVD30" s="269"/>
      <c r="SVE30" s="269"/>
      <c r="SVF30" s="269"/>
      <c r="SVG30" s="269"/>
      <c r="SVH30" s="269"/>
      <c r="SVI30" s="269"/>
      <c r="SVJ30" s="269"/>
      <c r="SVK30" s="269"/>
      <c r="SVL30" s="269"/>
      <c r="SVM30" s="269"/>
      <c r="SVN30" s="269"/>
      <c r="SVO30" s="269"/>
      <c r="SVP30" s="269"/>
      <c r="SVQ30" s="269"/>
      <c r="SVR30" s="269"/>
      <c r="SVS30" s="269"/>
      <c r="SVT30" s="269"/>
      <c r="SVU30" s="269"/>
      <c r="SVV30" s="269"/>
      <c r="SVW30" s="269"/>
      <c r="SVX30" s="269"/>
      <c r="SVY30" s="269"/>
      <c r="SVZ30" s="269"/>
      <c r="SWA30" s="269"/>
      <c r="SWB30" s="269"/>
      <c r="SWC30" s="269"/>
      <c r="SWD30" s="269"/>
      <c r="SWE30" s="269"/>
      <c r="SWF30" s="269"/>
      <c r="SWG30" s="269"/>
      <c r="SWH30" s="269"/>
      <c r="SWI30" s="269"/>
      <c r="SWJ30" s="269"/>
      <c r="SWK30" s="269"/>
      <c r="SWL30" s="269"/>
      <c r="SWM30" s="269"/>
      <c r="SWN30" s="269"/>
      <c r="SWO30" s="269"/>
      <c r="SWP30" s="269"/>
      <c r="SWQ30" s="269"/>
      <c r="SWR30" s="269"/>
      <c r="SWS30" s="269"/>
      <c r="SWT30" s="269"/>
      <c r="SWU30" s="269"/>
      <c r="SWV30" s="269"/>
      <c r="SWW30" s="269"/>
      <c r="SWX30" s="269"/>
      <c r="SWY30" s="269"/>
      <c r="SWZ30" s="269"/>
      <c r="SXA30" s="269"/>
      <c r="SXB30" s="269"/>
      <c r="SXC30" s="269"/>
      <c r="SXD30" s="269"/>
      <c r="SXE30" s="269"/>
      <c r="SXF30" s="269"/>
      <c r="SXG30" s="269"/>
      <c r="SXH30" s="269"/>
      <c r="SXI30" s="269"/>
      <c r="SXJ30" s="269"/>
      <c r="SXK30" s="269"/>
      <c r="SXL30" s="269"/>
      <c r="SXM30" s="269"/>
      <c r="SXN30" s="269"/>
      <c r="SXO30" s="269"/>
      <c r="SXP30" s="269"/>
      <c r="SXQ30" s="269"/>
      <c r="SXR30" s="269"/>
      <c r="SXS30" s="269"/>
      <c r="SXT30" s="269"/>
      <c r="SXU30" s="269"/>
      <c r="SXV30" s="269"/>
      <c r="SXW30" s="269"/>
      <c r="SXX30" s="269"/>
      <c r="SXY30" s="269"/>
      <c r="SXZ30" s="269"/>
      <c r="SYA30" s="269"/>
      <c r="SYB30" s="269"/>
      <c r="SYC30" s="269"/>
      <c r="SYD30" s="269"/>
      <c r="SYE30" s="269"/>
      <c r="SYF30" s="269"/>
      <c r="SYG30" s="269"/>
      <c r="SYH30" s="269"/>
      <c r="SYI30" s="269"/>
      <c r="SYJ30" s="269"/>
      <c r="SYK30" s="269"/>
      <c r="SYL30" s="269"/>
      <c r="SYM30" s="269"/>
      <c r="SYN30" s="269"/>
      <c r="SYO30" s="269"/>
      <c r="SYP30" s="269"/>
      <c r="SYQ30" s="269"/>
      <c r="SYR30" s="269"/>
      <c r="SYS30" s="269"/>
      <c r="SYT30" s="269"/>
      <c r="SYU30" s="269"/>
      <c r="SYV30" s="269"/>
      <c r="SYW30" s="269"/>
      <c r="SYX30" s="269"/>
      <c r="SYY30" s="269"/>
      <c r="SYZ30" s="269"/>
      <c r="SZA30" s="269"/>
      <c r="SZB30" s="269"/>
      <c r="SZC30" s="269"/>
      <c r="SZD30" s="269"/>
      <c r="SZE30" s="269"/>
      <c r="SZF30" s="269"/>
      <c r="SZG30" s="269"/>
      <c r="SZH30" s="269"/>
      <c r="SZI30" s="269"/>
      <c r="SZJ30" s="269"/>
      <c r="SZK30" s="269"/>
      <c r="SZL30" s="269"/>
      <c r="SZM30" s="269"/>
      <c r="SZN30" s="269"/>
      <c r="SZO30" s="269"/>
      <c r="SZP30" s="269"/>
      <c r="SZQ30" s="269"/>
      <c r="SZR30" s="269"/>
      <c r="SZS30" s="269"/>
      <c r="SZT30" s="269"/>
      <c r="SZU30" s="269"/>
      <c r="SZV30" s="269"/>
      <c r="SZW30" s="269"/>
      <c r="SZX30" s="269"/>
      <c r="SZY30" s="269"/>
      <c r="SZZ30" s="269"/>
      <c r="TAA30" s="269"/>
      <c r="TAB30" s="269"/>
      <c r="TAC30" s="269"/>
      <c r="TAD30" s="269"/>
      <c r="TAE30" s="269"/>
      <c r="TAF30" s="269"/>
      <c r="TAG30" s="269"/>
      <c r="TAH30" s="269"/>
      <c r="TAI30" s="269"/>
      <c r="TAJ30" s="269"/>
      <c r="TAK30" s="269"/>
      <c r="TAL30" s="269"/>
      <c r="TAM30" s="269"/>
      <c r="TAN30" s="269"/>
      <c r="TAO30" s="269"/>
      <c r="TAP30" s="269"/>
      <c r="TAQ30" s="269"/>
      <c r="TAR30" s="269"/>
      <c r="TAS30" s="269"/>
      <c r="TAT30" s="269"/>
      <c r="TAU30" s="269"/>
      <c r="TAV30" s="269"/>
      <c r="TAW30" s="269"/>
      <c r="TAX30" s="269"/>
      <c r="TAY30" s="269"/>
      <c r="TAZ30" s="269"/>
      <c r="TBA30" s="269"/>
      <c r="TBB30" s="269"/>
      <c r="TBC30" s="269"/>
      <c r="TBD30" s="269"/>
      <c r="TBE30" s="269"/>
      <c r="TBF30" s="269"/>
      <c r="TBG30" s="269"/>
      <c r="TBH30" s="269"/>
      <c r="TBI30" s="269"/>
      <c r="TBJ30" s="269"/>
      <c r="TBK30" s="269"/>
      <c r="TBL30" s="269"/>
      <c r="TBM30" s="269"/>
      <c r="TBN30" s="269"/>
      <c r="TBO30" s="269"/>
      <c r="TBP30" s="269"/>
      <c r="TBQ30" s="269"/>
      <c r="TBR30" s="269"/>
      <c r="TBS30" s="269"/>
      <c r="TBT30" s="269"/>
      <c r="TBU30" s="269"/>
      <c r="TBV30" s="269"/>
      <c r="TBW30" s="269"/>
      <c r="TBX30" s="269"/>
      <c r="TBY30" s="269"/>
      <c r="TBZ30" s="269"/>
      <c r="TCA30" s="269"/>
      <c r="TCB30" s="269"/>
      <c r="TCC30" s="269"/>
      <c r="TCD30" s="269"/>
      <c r="TCE30" s="269"/>
      <c r="TCF30" s="269"/>
      <c r="TCG30" s="269"/>
      <c r="TCH30" s="269"/>
      <c r="TCI30" s="269"/>
      <c r="TCJ30" s="269"/>
      <c r="TCK30" s="269"/>
      <c r="TCL30" s="269"/>
      <c r="TCM30" s="269"/>
      <c r="TCN30" s="269"/>
      <c r="TCO30" s="269"/>
      <c r="TCP30" s="269"/>
      <c r="TCQ30" s="269"/>
      <c r="TCR30" s="269"/>
      <c r="TCS30" s="269"/>
      <c r="TCT30" s="269"/>
      <c r="TCU30" s="269"/>
      <c r="TCV30" s="269"/>
      <c r="TCW30" s="269"/>
      <c r="TCX30" s="269"/>
      <c r="TCY30" s="269"/>
      <c r="TCZ30" s="269"/>
      <c r="TDA30" s="269"/>
      <c r="TDB30" s="269"/>
      <c r="TDC30" s="269"/>
      <c r="TDD30" s="269"/>
      <c r="TDE30" s="269"/>
      <c r="TDF30" s="269"/>
      <c r="TDG30" s="269"/>
      <c r="TDH30" s="269"/>
      <c r="TDI30" s="269"/>
      <c r="TDJ30" s="269"/>
      <c r="TDK30" s="269"/>
      <c r="TDL30" s="269"/>
      <c r="TDM30" s="269"/>
      <c r="TDN30" s="269"/>
      <c r="TDO30" s="269"/>
      <c r="TDP30" s="269"/>
      <c r="TDQ30" s="269"/>
      <c r="TDR30" s="269"/>
      <c r="TDS30" s="269"/>
      <c r="TDT30" s="269"/>
      <c r="TDU30" s="269"/>
      <c r="TDV30" s="269"/>
      <c r="TDW30" s="269"/>
      <c r="TDX30" s="269"/>
      <c r="TDY30" s="269"/>
      <c r="TDZ30" s="269"/>
      <c r="TEA30" s="269"/>
      <c r="TEB30" s="269"/>
      <c r="TEC30" s="269"/>
      <c r="TED30" s="269"/>
      <c r="TEE30" s="269"/>
      <c r="TEF30" s="269"/>
      <c r="TEG30" s="269"/>
      <c r="TEH30" s="269"/>
      <c r="TEI30" s="269"/>
      <c r="TEJ30" s="269"/>
      <c r="TEK30" s="269"/>
      <c r="TEL30" s="269"/>
      <c r="TEM30" s="269"/>
      <c r="TEN30" s="269"/>
      <c r="TEO30" s="269"/>
      <c r="TEP30" s="269"/>
      <c r="TEQ30" s="269"/>
      <c r="TER30" s="269"/>
      <c r="TES30" s="269"/>
      <c r="TET30" s="269"/>
      <c r="TEU30" s="269"/>
      <c r="TEV30" s="269"/>
      <c r="TEW30" s="269"/>
      <c r="TEX30" s="269"/>
      <c r="TEY30" s="269"/>
      <c r="TEZ30" s="269"/>
      <c r="TFA30" s="269"/>
      <c r="TFB30" s="269"/>
      <c r="TFC30" s="269"/>
      <c r="TFD30" s="269"/>
      <c r="TFE30" s="269"/>
      <c r="TFF30" s="269"/>
      <c r="TFG30" s="269"/>
      <c r="TFH30" s="269"/>
      <c r="TFI30" s="269"/>
      <c r="TFJ30" s="269"/>
      <c r="TFK30" s="269"/>
      <c r="TFL30" s="269"/>
      <c r="TFM30" s="269"/>
      <c r="TFN30" s="269"/>
      <c r="TFO30" s="269"/>
      <c r="TFP30" s="269"/>
      <c r="TFQ30" s="269"/>
      <c r="TFR30" s="269"/>
      <c r="TFS30" s="269"/>
      <c r="TFT30" s="269"/>
      <c r="TFU30" s="269"/>
      <c r="TFV30" s="269"/>
      <c r="TFW30" s="269"/>
      <c r="TFX30" s="269"/>
      <c r="TFY30" s="269"/>
      <c r="TFZ30" s="269"/>
      <c r="TGA30" s="269"/>
      <c r="TGB30" s="269"/>
      <c r="TGC30" s="269"/>
      <c r="TGD30" s="269"/>
      <c r="TGE30" s="269"/>
      <c r="TGF30" s="269"/>
      <c r="TGG30" s="269"/>
      <c r="TGH30" s="269"/>
      <c r="TGI30" s="269"/>
      <c r="TGJ30" s="269"/>
      <c r="TGK30" s="269"/>
      <c r="TGL30" s="269"/>
      <c r="TGM30" s="269"/>
      <c r="TGN30" s="269"/>
      <c r="TGO30" s="269"/>
      <c r="TGP30" s="269"/>
      <c r="TGQ30" s="269"/>
      <c r="TGR30" s="269"/>
      <c r="TGS30" s="269"/>
      <c r="TGT30" s="269"/>
      <c r="TGU30" s="269"/>
      <c r="TGV30" s="269"/>
      <c r="TGW30" s="269"/>
      <c r="TGX30" s="269"/>
      <c r="TGY30" s="269"/>
      <c r="TGZ30" s="269"/>
      <c r="THA30" s="269"/>
      <c r="THB30" s="269"/>
      <c r="THC30" s="269"/>
      <c r="THD30" s="269"/>
      <c r="THE30" s="269"/>
      <c r="THF30" s="269"/>
      <c r="THG30" s="269"/>
      <c r="THH30" s="269"/>
      <c r="THI30" s="269"/>
      <c r="THJ30" s="269"/>
      <c r="THK30" s="269"/>
      <c r="THL30" s="269"/>
      <c r="THM30" s="269"/>
      <c r="THN30" s="269"/>
      <c r="THO30" s="269"/>
      <c r="THP30" s="269"/>
      <c r="THQ30" s="269"/>
      <c r="THR30" s="269"/>
      <c r="THS30" s="269"/>
      <c r="THT30" s="269"/>
      <c r="THU30" s="269"/>
      <c r="THV30" s="269"/>
      <c r="THW30" s="269"/>
      <c r="THX30" s="269"/>
      <c r="THY30" s="269"/>
      <c r="THZ30" s="269"/>
      <c r="TIA30" s="269"/>
      <c r="TIB30" s="269"/>
      <c r="TIC30" s="269"/>
      <c r="TID30" s="269"/>
      <c r="TIE30" s="269"/>
      <c r="TIF30" s="269"/>
      <c r="TIG30" s="269"/>
      <c r="TIH30" s="269"/>
      <c r="TII30" s="269"/>
      <c r="TIJ30" s="269"/>
      <c r="TIK30" s="269"/>
      <c r="TIL30" s="269"/>
      <c r="TIM30" s="269"/>
      <c r="TIN30" s="269"/>
      <c r="TIO30" s="269"/>
      <c r="TIP30" s="269"/>
      <c r="TIQ30" s="269"/>
      <c r="TIR30" s="269"/>
      <c r="TIS30" s="269"/>
      <c r="TIT30" s="269"/>
      <c r="TIU30" s="269"/>
      <c r="TIV30" s="269"/>
      <c r="TIW30" s="269"/>
      <c r="TIX30" s="269"/>
      <c r="TIY30" s="269"/>
      <c r="TIZ30" s="269"/>
      <c r="TJA30" s="269"/>
      <c r="TJB30" s="269"/>
      <c r="TJC30" s="269"/>
      <c r="TJD30" s="269"/>
      <c r="TJE30" s="269"/>
      <c r="TJF30" s="269"/>
      <c r="TJG30" s="269"/>
      <c r="TJH30" s="269"/>
      <c r="TJI30" s="269"/>
      <c r="TJJ30" s="269"/>
      <c r="TJK30" s="269"/>
      <c r="TJL30" s="269"/>
      <c r="TJM30" s="269"/>
      <c r="TJN30" s="269"/>
      <c r="TJO30" s="269"/>
      <c r="TJP30" s="269"/>
      <c r="TJQ30" s="269"/>
      <c r="TJR30" s="269"/>
      <c r="TJS30" s="269"/>
      <c r="TJT30" s="269"/>
      <c r="TJU30" s="269"/>
      <c r="TJV30" s="269"/>
      <c r="TJW30" s="269"/>
      <c r="TJX30" s="269"/>
      <c r="TJY30" s="269"/>
      <c r="TJZ30" s="269"/>
      <c r="TKA30" s="269"/>
      <c r="TKB30" s="269"/>
      <c r="TKC30" s="269"/>
      <c r="TKD30" s="269"/>
      <c r="TKE30" s="269"/>
      <c r="TKF30" s="269"/>
      <c r="TKG30" s="269"/>
      <c r="TKH30" s="269"/>
      <c r="TKI30" s="269"/>
      <c r="TKJ30" s="269"/>
      <c r="TKK30" s="269"/>
      <c r="TKL30" s="269"/>
      <c r="TKM30" s="269"/>
      <c r="TKN30" s="269"/>
      <c r="TKO30" s="269"/>
      <c r="TKP30" s="269"/>
      <c r="TKQ30" s="269"/>
      <c r="TKR30" s="269"/>
      <c r="TKS30" s="269"/>
      <c r="TKT30" s="269"/>
      <c r="TKU30" s="269"/>
      <c r="TKV30" s="269"/>
      <c r="TKW30" s="269"/>
      <c r="TKX30" s="269"/>
      <c r="TKY30" s="269"/>
      <c r="TKZ30" s="269"/>
      <c r="TLA30" s="269"/>
      <c r="TLB30" s="269"/>
      <c r="TLC30" s="269"/>
      <c r="TLD30" s="269"/>
      <c r="TLE30" s="269"/>
      <c r="TLF30" s="269"/>
      <c r="TLG30" s="269"/>
      <c r="TLH30" s="269"/>
      <c r="TLI30" s="269"/>
      <c r="TLJ30" s="269"/>
      <c r="TLK30" s="269"/>
      <c r="TLL30" s="269"/>
      <c r="TLM30" s="269"/>
      <c r="TLN30" s="269"/>
      <c r="TLO30" s="269"/>
      <c r="TLP30" s="269"/>
      <c r="TLQ30" s="269"/>
      <c r="TLR30" s="269"/>
      <c r="TLS30" s="269"/>
      <c r="TLT30" s="269"/>
      <c r="TLU30" s="269"/>
      <c r="TLV30" s="269"/>
      <c r="TLW30" s="269"/>
      <c r="TLX30" s="269"/>
      <c r="TLY30" s="269"/>
      <c r="TLZ30" s="269"/>
      <c r="TMA30" s="269"/>
      <c r="TMB30" s="269"/>
      <c r="TMC30" s="269"/>
      <c r="TMD30" s="269"/>
      <c r="TME30" s="269"/>
      <c r="TMF30" s="269"/>
      <c r="TMG30" s="269"/>
      <c r="TMH30" s="269"/>
      <c r="TMI30" s="269"/>
      <c r="TMJ30" s="269"/>
      <c r="TMK30" s="269"/>
      <c r="TML30" s="269"/>
      <c r="TMM30" s="269"/>
      <c r="TMN30" s="269"/>
      <c r="TMO30" s="269"/>
      <c r="TMP30" s="269"/>
      <c r="TMQ30" s="269"/>
      <c r="TMR30" s="269"/>
      <c r="TMS30" s="269"/>
      <c r="TMT30" s="269"/>
      <c r="TMU30" s="269"/>
      <c r="TMV30" s="269"/>
      <c r="TMW30" s="269"/>
      <c r="TMX30" s="269"/>
      <c r="TMY30" s="269"/>
      <c r="TMZ30" s="269"/>
      <c r="TNA30" s="269"/>
      <c r="TNB30" s="269"/>
      <c r="TNC30" s="269"/>
      <c r="TND30" s="269"/>
      <c r="TNE30" s="269"/>
      <c r="TNF30" s="269"/>
      <c r="TNG30" s="269"/>
      <c r="TNH30" s="269"/>
      <c r="TNI30" s="269"/>
      <c r="TNJ30" s="269"/>
      <c r="TNK30" s="269"/>
      <c r="TNL30" s="269"/>
      <c r="TNM30" s="269"/>
      <c r="TNN30" s="269"/>
      <c r="TNO30" s="269"/>
      <c r="TNP30" s="269"/>
      <c r="TNQ30" s="269"/>
      <c r="TNR30" s="269"/>
      <c r="TNS30" s="269"/>
      <c r="TNT30" s="269"/>
      <c r="TNU30" s="269"/>
      <c r="TNV30" s="269"/>
      <c r="TNW30" s="269"/>
      <c r="TNX30" s="269"/>
      <c r="TNY30" s="269"/>
      <c r="TNZ30" s="269"/>
      <c r="TOA30" s="269"/>
      <c r="TOB30" s="269"/>
      <c r="TOC30" s="269"/>
      <c r="TOD30" s="269"/>
      <c r="TOE30" s="269"/>
      <c r="TOF30" s="269"/>
      <c r="TOG30" s="269"/>
      <c r="TOH30" s="269"/>
      <c r="TOI30" s="269"/>
      <c r="TOJ30" s="269"/>
      <c r="TOK30" s="269"/>
      <c r="TOL30" s="269"/>
      <c r="TOM30" s="269"/>
      <c r="TON30" s="269"/>
      <c r="TOO30" s="269"/>
      <c r="TOP30" s="269"/>
      <c r="TOQ30" s="269"/>
      <c r="TOR30" s="269"/>
      <c r="TOS30" s="269"/>
      <c r="TOT30" s="269"/>
      <c r="TOU30" s="269"/>
      <c r="TOV30" s="269"/>
      <c r="TOW30" s="269"/>
      <c r="TOX30" s="269"/>
      <c r="TOY30" s="269"/>
      <c r="TOZ30" s="269"/>
      <c r="TPA30" s="269"/>
      <c r="TPB30" s="269"/>
      <c r="TPC30" s="269"/>
      <c r="TPD30" s="269"/>
      <c r="TPE30" s="269"/>
      <c r="TPF30" s="269"/>
      <c r="TPG30" s="269"/>
      <c r="TPH30" s="269"/>
      <c r="TPI30" s="269"/>
      <c r="TPJ30" s="269"/>
      <c r="TPK30" s="269"/>
      <c r="TPL30" s="269"/>
      <c r="TPM30" s="269"/>
      <c r="TPN30" s="269"/>
      <c r="TPO30" s="269"/>
      <c r="TPP30" s="269"/>
      <c r="TPQ30" s="269"/>
      <c r="TPR30" s="269"/>
      <c r="TPS30" s="269"/>
      <c r="TPT30" s="269"/>
      <c r="TPU30" s="269"/>
      <c r="TPV30" s="269"/>
      <c r="TPW30" s="269"/>
      <c r="TPX30" s="269"/>
      <c r="TPY30" s="269"/>
      <c r="TPZ30" s="269"/>
      <c r="TQA30" s="269"/>
      <c r="TQB30" s="269"/>
      <c r="TQC30" s="269"/>
      <c r="TQD30" s="269"/>
      <c r="TQE30" s="269"/>
      <c r="TQF30" s="269"/>
      <c r="TQG30" s="269"/>
      <c r="TQH30" s="269"/>
      <c r="TQI30" s="269"/>
      <c r="TQJ30" s="269"/>
      <c r="TQK30" s="269"/>
      <c r="TQL30" s="269"/>
      <c r="TQM30" s="269"/>
      <c r="TQN30" s="269"/>
      <c r="TQO30" s="269"/>
      <c r="TQP30" s="269"/>
      <c r="TQQ30" s="269"/>
      <c r="TQR30" s="269"/>
      <c r="TQS30" s="269"/>
      <c r="TQT30" s="269"/>
      <c r="TQU30" s="269"/>
      <c r="TQV30" s="269"/>
      <c r="TQW30" s="269"/>
      <c r="TQX30" s="269"/>
      <c r="TQY30" s="269"/>
      <c r="TQZ30" s="269"/>
      <c r="TRA30" s="269"/>
      <c r="TRB30" s="269"/>
      <c r="TRC30" s="269"/>
      <c r="TRD30" s="269"/>
      <c r="TRE30" s="269"/>
      <c r="TRF30" s="269"/>
      <c r="TRG30" s="269"/>
      <c r="TRH30" s="269"/>
      <c r="TRI30" s="269"/>
      <c r="TRJ30" s="269"/>
      <c r="TRK30" s="269"/>
      <c r="TRL30" s="269"/>
      <c r="TRM30" s="269"/>
      <c r="TRN30" s="269"/>
      <c r="TRO30" s="269"/>
      <c r="TRP30" s="269"/>
      <c r="TRQ30" s="269"/>
      <c r="TRR30" s="269"/>
      <c r="TRS30" s="269"/>
      <c r="TRT30" s="269"/>
      <c r="TRU30" s="269"/>
      <c r="TRV30" s="269"/>
      <c r="TRW30" s="269"/>
      <c r="TRX30" s="269"/>
      <c r="TRY30" s="269"/>
      <c r="TRZ30" s="269"/>
      <c r="TSA30" s="269"/>
      <c r="TSB30" s="269"/>
      <c r="TSC30" s="269"/>
      <c r="TSD30" s="269"/>
      <c r="TSE30" s="269"/>
      <c r="TSF30" s="269"/>
      <c r="TSG30" s="269"/>
      <c r="TSH30" s="269"/>
      <c r="TSI30" s="269"/>
      <c r="TSJ30" s="269"/>
      <c r="TSK30" s="269"/>
      <c r="TSL30" s="269"/>
      <c r="TSM30" s="269"/>
      <c r="TSN30" s="269"/>
      <c r="TSO30" s="269"/>
      <c r="TSP30" s="269"/>
      <c r="TSQ30" s="269"/>
      <c r="TSR30" s="269"/>
      <c r="TSS30" s="269"/>
      <c r="TST30" s="269"/>
      <c r="TSU30" s="269"/>
      <c r="TSV30" s="269"/>
      <c r="TSW30" s="269"/>
      <c r="TSX30" s="269"/>
      <c r="TSY30" s="269"/>
      <c r="TSZ30" s="269"/>
      <c r="TTA30" s="269"/>
      <c r="TTB30" s="269"/>
      <c r="TTC30" s="269"/>
      <c r="TTD30" s="269"/>
      <c r="TTE30" s="269"/>
      <c r="TTF30" s="269"/>
      <c r="TTG30" s="269"/>
      <c r="TTH30" s="269"/>
      <c r="TTI30" s="269"/>
      <c r="TTJ30" s="269"/>
      <c r="TTK30" s="269"/>
      <c r="TTL30" s="269"/>
      <c r="TTM30" s="269"/>
      <c r="TTN30" s="269"/>
      <c r="TTO30" s="269"/>
      <c r="TTP30" s="269"/>
      <c r="TTQ30" s="269"/>
      <c r="TTR30" s="269"/>
      <c r="TTS30" s="269"/>
      <c r="TTT30" s="269"/>
      <c r="TTU30" s="269"/>
      <c r="TTV30" s="269"/>
      <c r="TTW30" s="269"/>
      <c r="TTX30" s="269"/>
      <c r="TTY30" s="269"/>
      <c r="TTZ30" s="269"/>
      <c r="TUA30" s="269"/>
      <c r="TUB30" s="269"/>
      <c r="TUC30" s="269"/>
      <c r="TUD30" s="269"/>
      <c r="TUE30" s="269"/>
      <c r="TUF30" s="269"/>
      <c r="TUG30" s="269"/>
      <c r="TUH30" s="269"/>
      <c r="TUI30" s="269"/>
      <c r="TUJ30" s="269"/>
      <c r="TUK30" s="269"/>
      <c r="TUL30" s="269"/>
      <c r="TUM30" s="269"/>
      <c r="TUN30" s="269"/>
      <c r="TUO30" s="269"/>
      <c r="TUP30" s="269"/>
      <c r="TUQ30" s="269"/>
      <c r="TUR30" s="269"/>
      <c r="TUS30" s="269"/>
      <c r="TUT30" s="269"/>
      <c r="TUU30" s="269"/>
      <c r="TUV30" s="269"/>
      <c r="TUW30" s="269"/>
      <c r="TUX30" s="269"/>
      <c r="TUY30" s="269"/>
      <c r="TUZ30" s="269"/>
      <c r="TVA30" s="269"/>
      <c r="TVB30" s="269"/>
      <c r="TVC30" s="269"/>
      <c r="TVD30" s="269"/>
      <c r="TVE30" s="269"/>
      <c r="TVF30" s="269"/>
      <c r="TVG30" s="269"/>
      <c r="TVH30" s="269"/>
      <c r="TVI30" s="269"/>
      <c r="TVJ30" s="269"/>
      <c r="TVK30" s="269"/>
      <c r="TVL30" s="269"/>
      <c r="TVM30" s="269"/>
      <c r="TVN30" s="269"/>
      <c r="TVO30" s="269"/>
      <c r="TVP30" s="269"/>
      <c r="TVQ30" s="269"/>
      <c r="TVR30" s="269"/>
      <c r="TVS30" s="269"/>
      <c r="TVT30" s="269"/>
      <c r="TVU30" s="269"/>
      <c r="TVV30" s="269"/>
      <c r="TVW30" s="269"/>
      <c r="TVX30" s="269"/>
      <c r="TVY30" s="269"/>
      <c r="TVZ30" s="269"/>
      <c r="TWA30" s="269"/>
      <c r="TWB30" s="269"/>
      <c r="TWC30" s="269"/>
      <c r="TWD30" s="269"/>
      <c r="TWE30" s="269"/>
      <c r="TWF30" s="269"/>
      <c r="TWG30" s="269"/>
      <c r="TWH30" s="269"/>
      <c r="TWI30" s="269"/>
      <c r="TWJ30" s="269"/>
      <c r="TWK30" s="269"/>
      <c r="TWL30" s="269"/>
      <c r="TWM30" s="269"/>
      <c r="TWN30" s="269"/>
      <c r="TWO30" s="269"/>
      <c r="TWP30" s="269"/>
      <c r="TWQ30" s="269"/>
      <c r="TWR30" s="269"/>
      <c r="TWS30" s="269"/>
      <c r="TWT30" s="269"/>
      <c r="TWU30" s="269"/>
      <c r="TWV30" s="269"/>
      <c r="TWW30" s="269"/>
      <c r="TWX30" s="269"/>
      <c r="TWY30" s="269"/>
      <c r="TWZ30" s="269"/>
      <c r="TXA30" s="269"/>
      <c r="TXB30" s="269"/>
      <c r="TXC30" s="269"/>
      <c r="TXD30" s="269"/>
      <c r="TXE30" s="269"/>
      <c r="TXF30" s="269"/>
      <c r="TXG30" s="269"/>
      <c r="TXH30" s="269"/>
      <c r="TXI30" s="269"/>
      <c r="TXJ30" s="269"/>
      <c r="TXK30" s="269"/>
      <c r="TXL30" s="269"/>
      <c r="TXM30" s="269"/>
      <c r="TXN30" s="269"/>
      <c r="TXO30" s="269"/>
      <c r="TXP30" s="269"/>
      <c r="TXQ30" s="269"/>
      <c r="TXR30" s="269"/>
      <c r="TXS30" s="269"/>
      <c r="TXT30" s="269"/>
      <c r="TXU30" s="269"/>
      <c r="TXV30" s="269"/>
      <c r="TXW30" s="269"/>
      <c r="TXX30" s="269"/>
      <c r="TXY30" s="269"/>
      <c r="TXZ30" s="269"/>
      <c r="TYA30" s="269"/>
      <c r="TYB30" s="269"/>
      <c r="TYC30" s="269"/>
      <c r="TYD30" s="269"/>
      <c r="TYE30" s="269"/>
      <c r="TYF30" s="269"/>
      <c r="TYG30" s="269"/>
      <c r="TYH30" s="269"/>
      <c r="TYI30" s="269"/>
      <c r="TYJ30" s="269"/>
      <c r="TYK30" s="269"/>
      <c r="TYL30" s="269"/>
      <c r="TYM30" s="269"/>
      <c r="TYN30" s="269"/>
      <c r="TYO30" s="269"/>
      <c r="TYP30" s="269"/>
      <c r="TYQ30" s="269"/>
      <c r="TYR30" s="269"/>
      <c r="TYS30" s="269"/>
      <c r="TYT30" s="269"/>
      <c r="TYU30" s="269"/>
      <c r="TYV30" s="269"/>
      <c r="TYW30" s="269"/>
      <c r="TYX30" s="269"/>
      <c r="TYY30" s="269"/>
      <c r="TYZ30" s="269"/>
      <c r="TZA30" s="269"/>
      <c r="TZB30" s="269"/>
      <c r="TZC30" s="269"/>
      <c r="TZD30" s="269"/>
      <c r="TZE30" s="269"/>
      <c r="TZF30" s="269"/>
      <c r="TZG30" s="269"/>
      <c r="TZH30" s="269"/>
      <c r="TZI30" s="269"/>
      <c r="TZJ30" s="269"/>
      <c r="TZK30" s="269"/>
      <c r="TZL30" s="269"/>
      <c r="TZM30" s="269"/>
      <c r="TZN30" s="269"/>
      <c r="TZO30" s="269"/>
      <c r="TZP30" s="269"/>
      <c r="TZQ30" s="269"/>
      <c r="TZR30" s="269"/>
      <c r="TZS30" s="269"/>
      <c r="TZT30" s="269"/>
      <c r="TZU30" s="269"/>
      <c r="TZV30" s="269"/>
      <c r="TZW30" s="269"/>
      <c r="TZX30" s="269"/>
      <c r="TZY30" s="269"/>
      <c r="TZZ30" s="269"/>
      <c r="UAA30" s="269"/>
      <c r="UAB30" s="269"/>
      <c r="UAC30" s="269"/>
      <c r="UAD30" s="269"/>
      <c r="UAE30" s="269"/>
      <c r="UAF30" s="269"/>
      <c r="UAG30" s="269"/>
      <c r="UAH30" s="269"/>
      <c r="UAI30" s="269"/>
      <c r="UAJ30" s="269"/>
      <c r="UAK30" s="269"/>
      <c r="UAL30" s="269"/>
      <c r="UAM30" s="269"/>
      <c r="UAN30" s="269"/>
      <c r="UAO30" s="269"/>
      <c r="UAP30" s="269"/>
      <c r="UAQ30" s="269"/>
      <c r="UAR30" s="269"/>
      <c r="UAS30" s="269"/>
      <c r="UAT30" s="269"/>
      <c r="UAU30" s="269"/>
      <c r="UAV30" s="269"/>
      <c r="UAW30" s="269"/>
      <c r="UAX30" s="269"/>
      <c r="UAY30" s="269"/>
      <c r="UAZ30" s="269"/>
      <c r="UBA30" s="269"/>
      <c r="UBB30" s="269"/>
      <c r="UBC30" s="269"/>
      <c r="UBD30" s="269"/>
      <c r="UBE30" s="269"/>
      <c r="UBF30" s="269"/>
      <c r="UBG30" s="269"/>
      <c r="UBH30" s="269"/>
      <c r="UBI30" s="269"/>
      <c r="UBJ30" s="269"/>
      <c r="UBK30" s="269"/>
      <c r="UBL30" s="269"/>
      <c r="UBM30" s="269"/>
      <c r="UBN30" s="269"/>
      <c r="UBO30" s="269"/>
      <c r="UBP30" s="269"/>
      <c r="UBQ30" s="269"/>
      <c r="UBR30" s="269"/>
      <c r="UBS30" s="269"/>
      <c r="UBT30" s="269"/>
      <c r="UBU30" s="269"/>
      <c r="UBV30" s="269"/>
      <c r="UBW30" s="269"/>
      <c r="UBX30" s="269"/>
      <c r="UBY30" s="269"/>
      <c r="UBZ30" s="269"/>
      <c r="UCA30" s="269"/>
      <c r="UCB30" s="269"/>
      <c r="UCC30" s="269"/>
      <c r="UCD30" s="269"/>
      <c r="UCE30" s="269"/>
      <c r="UCF30" s="269"/>
      <c r="UCG30" s="269"/>
      <c r="UCH30" s="269"/>
      <c r="UCI30" s="269"/>
      <c r="UCJ30" s="269"/>
      <c r="UCK30" s="269"/>
      <c r="UCL30" s="269"/>
      <c r="UCM30" s="269"/>
      <c r="UCN30" s="269"/>
      <c r="UCO30" s="269"/>
      <c r="UCP30" s="269"/>
      <c r="UCQ30" s="269"/>
      <c r="UCR30" s="269"/>
      <c r="UCS30" s="269"/>
      <c r="UCT30" s="269"/>
      <c r="UCU30" s="269"/>
      <c r="UCV30" s="269"/>
      <c r="UCW30" s="269"/>
      <c r="UCX30" s="269"/>
      <c r="UCY30" s="269"/>
      <c r="UCZ30" s="269"/>
      <c r="UDA30" s="269"/>
      <c r="UDB30" s="269"/>
      <c r="UDC30" s="269"/>
      <c r="UDD30" s="269"/>
      <c r="UDE30" s="269"/>
      <c r="UDF30" s="269"/>
      <c r="UDG30" s="269"/>
      <c r="UDH30" s="269"/>
      <c r="UDI30" s="269"/>
      <c r="UDJ30" s="269"/>
      <c r="UDK30" s="269"/>
      <c r="UDL30" s="269"/>
      <c r="UDM30" s="269"/>
      <c r="UDN30" s="269"/>
      <c r="UDO30" s="269"/>
      <c r="UDP30" s="269"/>
      <c r="UDQ30" s="269"/>
      <c r="UDR30" s="269"/>
      <c r="UDS30" s="269"/>
      <c r="UDT30" s="269"/>
      <c r="UDU30" s="269"/>
      <c r="UDV30" s="269"/>
      <c r="UDW30" s="269"/>
      <c r="UDX30" s="269"/>
      <c r="UDY30" s="269"/>
      <c r="UDZ30" s="269"/>
      <c r="UEA30" s="269"/>
      <c r="UEB30" s="269"/>
      <c r="UEC30" s="269"/>
      <c r="UED30" s="269"/>
      <c r="UEE30" s="269"/>
      <c r="UEF30" s="269"/>
      <c r="UEG30" s="269"/>
      <c r="UEH30" s="269"/>
      <c r="UEI30" s="269"/>
      <c r="UEJ30" s="269"/>
      <c r="UEK30" s="269"/>
      <c r="UEL30" s="269"/>
      <c r="UEM30" s="269"/>
      <c r="UEN30" s="269"/>
      <c r="UEO30" s="269"/>
      <c r="UEP30" s="269"/>
      <c r="UEQ30" s="269"/>
      <c r="UER30" s="269"/>
      <c r="UES30" s="269"/>
      <c r="UET30" s="269"/>
      <c r="UEU30" s="269"/>
      <c r="UEV30" s="269"/>
      <c r="UEW30" s="269"/>
      <c r="UEX30" s="269"/>
      <c r="UEY30" s="269"/>
      <c r="UEZ30" s="269"/>
      <c r="UFA30" s="269"/>
      <c r="UFB30" s="269"/>
      <c r="UFC30" s="269"/>
      <c r="UFD30" s="269"/>
      <c r="UFE30" s="269"/>
      <c r="UFF30" s="269"/>
      <c r="UFG30" s="269"/>
      <c r="UFH30" s="269"/>
      <c r="UFI30" s="269"/>
      <c r="UFJ30" s="269"/>
      <c r="UFK30" s="269"/>
      <c r="UFL30" s="269"/>
      <c r="UFM30" s="269"/>
      <c r="UFN30" s="269"/>
      <c r="UFO30" s="269"/>
      <c r="UFP30" s="269"/>
      <c r="UFQ30" s="269"/>
      <c r="UFR30" s="269"/>
      <c r="UFS30" s="269"/>
      <c r="UFT30" s="269"/>
      <c r="UFU30" s="269"/>
      <c r="UFV30" s="269"/>
      <c r="UFW30" s="269"/>
      <c r="UFX30" s="269"/>
      <c r="UFY30" s="269"/>
      <c r="UFZ30" s="269"/>
      <c r="UGA30" s="269"/>
      <c r="UGB30" s="269"/>
      <c r="UGC30" s="269"/>
      <c r="UGD30" s="269"/>
      <c r="UGE30" s="269"/>
      <c r="UGF30" s="269"/>
      <c r="UGG30" s="269"/>
      <c r="UGH30" s="269"/>
      <c r="UGI30" s="269"/>
      <c r="UGJ30" s="269"/>
      <c r="UGK30" s="269"/>
      <c r="UGL30" s="269"/>
      <c r="UGM30" s="269"/>
      <c r="UGN30" s="269"/>
      <c r="UGO30" s="269"/>
      <c r="UGP30" s="269"/>
      <c r="UGQ30" s="269"/>
      <c r="UGR30" s="269"/>
      <c r="UGS30" s="269"/>
      <c r="UGT30" s="269"/>
      <c r="UGU30" s="269"/>
      <c r="UGV30" s="269"/>
      <c r="UGW30" s="269"/>
      <c r="UGX30" s="269"/>
      <c r="UGY30" s="269"/>
      <c r="UGZ30" s="269"/>
      <c r="UHA30" s="269"/>
      <c r="UHB30" s="269"/>
      <c r="UHC30" s="269"/>
      <c r="UHD30" s="269"/>
      <c r="UHE30" s="269"/>
      <c r="UHF30" s="269"/>
      <c r="UHG30" s="269"/>
      <c r="UHH30" s="269"/>
      <c r="UHI30" s="269"/>
      <c r="UHJ30" s="269"/>
      <c r="UHK30" s="269"/>
      <c r="UHL30" s="269"/>
      <c r="UHM30" s="269"/>
      <c r="UHN30" s="269"/>
      <c r="UHO30" s="269"/>
      <c r="UHP30" s="269"/>
      <c r="UHQ30" s="269"/>
      <c r="UHR30" s="269"/>
      <c r="UHS30" s="269"/>
      <c r="UHT30" s="269"/>
      <c r="UHU30" s="269"/>
      <c r="UHV30" s="269"/>
      <c r="UHW30" s="269"/>
      <c r="UHX30" s="269"/>
      <c r="UHY30" s="269"/>
      <c r="UHZ30" s="269"/>
      <c r="UIA30" s="269"/>
      <c r="UIB30" s="269"/>
      <c r="UIC30" s="269"/>
      <c r="UID30" s="269"/>
      <c r="UIE30" s="269"/>
      <c r="UIF30" s="269"/>
      <c r="UIG30" s="269"/>
      <c r="UIH30" s="269"/>
      <c r="UII30" s="269"/>
      <c r="UIJ30" s="269"/>
      <c r="UIK30" s="269"/>
      <c r="UIL30" s="269"/>
      <c r="UIM30" s="269"/>
      <c r="UIN30" s="269"/>
      <c r="UIO30" s="269"/>
      <c r="UIP30" s="269"/>
      <c r="UIQ30" s="269"/>
      <c r="UIR30" s="269"/>
      <c r="UIS30" s="269"/>
      <c r="UIT30" s="269"/>
      <c r="UIU30" s="269"/>
      <c r="UIV30" s="269"/>
      <c r="UIW30" s="269"/>
      <c r="UIX30" s="269"/>
      <c r="UIY30" s="269"/>
      <c r="UIZ30" s="269"/>
      <c r="UJA30" s="269"/>
      <c r="UJB30" s="269"/>
      <c r="UJC30" s="269"/>
      <c r="UJD30" s="269"/>
      <c r="UJE30" s="269"/>
      <c r="UJF30" s="269"/>
      <c r="UJG30" s="269"/>
      <c r="UJH30" s="269"/>
      <c r="UJI30" s="269"/>
      <c r="UJJ30" s="269"/>
      <c r="UJK30" s="269"/>
      <c r="UJL30" s="269"/>
      <c r="UJM30" s="269"/>
      <c r="UJN30" s="269"/>
      <c r="UJO30" s="269"/>
      <c r="UJP30" s="269"/>
      <c r="UJQ30" s="269"/>
      <c r="UJR30" s="269"/>
      <c r="UJS30" s="269"/>
      <c r="UJT30" s="269"/>
      <c r="UJU30" s="269"/>
      <c r="UJV30" s="269"/>
      <c r="UJW30" s="269"/>
      <c r="UJX30" s="269"/>
      <c r="UJY30" s="269"/>
      <c r="UJZ30" s="269"/>
      <c r="UKA30" s="269"/>
      <c r="UKB30" s="269"/>
      <c r="UKC30" s="269"/>
      <c r="UKD30" s="269"/>
      <c r="UKE30" s="269"/>
      <c r="UKF30" s="269"/>
      <c r="UKG30" s="269"/>
      <c r="UKH30" s="269"/>
      <c r="UKI30" s="269"/>
      <c r="UKJ30" s="269"/>
      <c r="UKK30" s="269"/>
      <c r="UKL30" s="269"/>
      <c r="UKM30" s="269"/>
      <c r="UKN30" s="269"/>
      <c r="UKO30" s="269"/>
      <c r="UKP30" s="269"/>
      <c r="UKQ30" s="269"/>
      <c r="UKR30" s="269"/>
      <c r="UKS30" s="269"/>
      <c r="UKT30" s="269"/>
      <c r="UKU30" s="269"/>
      <c r="UKV30" s="269"/>
      <c r="UKW30" s="269"/>
      <c r="UKX30" s="269"/>
      <c r="UKY30" s="269"/>
      <c r="UKZ30" s="269"/>
      <c r="ULA30" s="269"/>
      <c r="ULB30" s="269"/>
      <c r="ULC30" s="269"/>
      <c r="ULD30" s="269"/>
      <c r="ULE30" s="269"/>
      <c r="ULF30" s="269"/>
      <c r="ULG30" s="269"/>
      <c r="ULH30" s="269"/>
      <c r="ULI30" s="269"/>
      <c r="ULJ30" s="269"/>
      <c r="ULK30" s="269"/>
      <c r="ULL30" s="269"/>
      <c r="ULM30" s="269"/>
      <c r="ULN30" s="269"/>
      <c r="ULO30" s="269"/>
      <c r="ULP30" s="269"/>
      <c r="ULQ30" s="269"/>
      <c r="ULR30" s="269"/>
      <c r="ULS30" s="269"/>
      <c r="ULT30" s="269"/>
      <c r="ULU30" s="269"/>
      <c r="ULV30" s="269"/>
      <c r="ULW30" s="269"/>
      <c r="ULX30" s="269"/>
      <c r="ULY30" s="269"/>
      <c r="ULZ30" s="269"/>
      <c r="UMA30" s="269"/>
      <c r="UMB30" s="269"/>
      <c r="UMC30" s="269"/>
      <c r="UMD30" s="269"/>
      <c r="UME30" s="269"/>
      <c r="UMF30" s="269"/>
      <c r="UMG30" s="269"/>
      <c r="UMH30" s="269"/>
      <c r="UMI30" s="269"/>
      <c r="UMJ30" s="269"/>
      <c r="UMK30" s="269"/>
      <c r="UML30" s="269"/>
      <c r="UMM30" s="269"/>
      <c r="UMN30" s="269"/>
      <c r="UMO30" s="269"/>
      <c r="UMP30" s="269"/>
      <c r="UMQ30" s="269"/>
      <c r="UMR30" s="269"/>
      <c r="UMS30" s="269"/>
      <c r="UMT30" s="269"/>
      <c r="UMU30" s="269"/>
      <c r="UMV30" s="269"/>
      <c r="UMW30" s="269"/>
      <c r="UMX30" s="269"/>
      <c r="UMY30" s="269"/>
      <c r="UMZ30" s="269"/>
      <c r="UNA30" s="269"/>
      <c r="UNB30" s="269"/>
      <c r="UNC30" s="269"/>
      <c r="UND30" s="269"/>
      <c r="UNE30" s="269"/>
      <c r="UNF30" s="269"/>
      <c r="UNG30" s="269"/>
      <c r="UNH30" s="269"/>
      <c r="UNI30" s="269"/>
      <c r="UNJ30" s="269"/>
      <c r="UNK30" s="269"/>
      <c r="UNL30" s="269"/>
      <c r="UNM30" s="269"/>
      <c r="UNN30" s="269"/>
      <c r="UNO30" s="269"/>
      <c r="UNP30" s="269"/>
      <c r="UNQ30" s="269"/>
      <c r="UNR30" s="269"/>
      <c r="UNS30" s="269"/>
      <c r="UNT30" s="269"/>
      <c r="UNU30" s="269"/>
      <c r="UNV30" s="269"/>
      <c r="UNW30" s="269"/>
      <c r="UNX30" s="269"/>
      <c r="UNY30" s="269"/>
      <c r="UNZ30" s="269"/>
      <c r="UOA30" s="269"/>
      <c r="UOB30" s="269"/>
      <c r="UOC30" s="269"/>
      <c r="UOD30" s="269"/>
      <c r="UOE30" s="269"/>
      <c r="UOF30" s="269"/>
      <c r="UOG30" s="269"/>
      <c r="UOH30" s="269"/>
      <c r="UOI30" s="269"/>
      <c r="UOJ30" s="269"/>
      <c r="UOK30" s="269"/>
      <c r="UOL30" s="269"/>
      <c r="UOM30" s="269"/>
      <c r="UON30" s="269"/>
      <c r="UOO30" s="269"/>
      <c r="UOP30" s="269"/>
      <c r="UOQ30" s="269"/>
      <c r="UOR30" s="269"/>
      <c r="UOS30" s="269"/>
      <c r="UOT30" s="269"/>
      <c r="UOU30" s="269"/>
      <c r="UOV30" s="269"/>
      <c r="UOW30" s="269"/>
      <c r="UOX30" s="269"/>
      <c r="UOY30" s="269"/>
      <c r="UOZ30" s="269"/>
      <c r="UPA30" s="269"/>
      <c r="UPB30" s="269"/>
      <c r="UPC30" s="269"/>
      <c r="UPD30" s="269"/>
      <c r="UPE30" s="269"/>
      <c r="UPF30" s="269"/>
      <c r="UPG30" s="269"/>
      <c r="UPH30" s="269"/>
      <c r="UPI30" s="269"/>
      <c r="UPJ30" s="269"/>
      <c r="UPK30" s="269"/>
      <c r="UPL30" s="269"/>
      <c r="UPM30" s="269"/>
      <c r="UPN30" s="269"/>
      <c r="UPO30" s="269"/>
      <c r="UPP30" s="269"/>
      <c r="UPQ30" s="269"/>
      <c r="UPR30" s="269"/>
      <c r="UPS30" s="269"/>
      <c r="UPT30" s="269"/>
      <c r="UPU30" s="269"/>
      <c r="UPV30" s="269"/>
      <c r="UPW30" s="269"/>
      <c r="UPX30" s="269"/>
      <c r="UPY30" s="269"/>
      <c r="UPZ30" s="269"/>
      <c r="UQA30" s="269"/>
      <c r="UQB30" s="269"/>
      <c r="UQC30" s="269"/>
      <c r="UQD30" s="269"/>
      <c r="UQE30" s="269"/>
      <c r="UQF30" s="269"/>
      <c r="UQG30" s="269"/>
      <c r="UQH30" s="269"/>
      <c r="UQI30" s="269"/>
      <c r="UQJ30" s="269"/>
      <c r="UQK30" s="269"/>
      <c r="UQL30" s="269"/>
      <c r="UQM30" s="269"/>
      <c r="UQN30" s="269"/>
      <c r="UQO30" s="269"/>
      <c r="UQP30" s="269"/>
      <c r="UQQ30" s="269"/>
      <c r="UQR30" s="269"/>
      <c r="UQS30" s="269"/>
      <c r="UQT30" s="269"/>
      <c r="UQU30" s="269"/>
      <c r="UQV30" s="269"/>
      <c r="UQW30" s="269"/>
      <c r="UQX30" s="269"/>
      <c r="UQY30" s="269"/>
      <c r="UQZ30" s="269"/>
      <c r="URA30" s="269"/>
      <c r="URB30" s="269"/>
      <c r="URC30" s="269"/>
      <c r="URD30" s="269"/>
      <c r="URE30" s="269"/>
      <c r="URF30" s="269"/>
      <c r="URG30" s="269"/>
      <c r="URH30" s="269"/>
      <c r="URI30" s="269"/>
      <c r="URJ30" s="269"/>
      <c r="URK30" s="269"/>
      <c r="URL30" s="269"/>
      <c r="URM30" s="269"/>
      <c r="URN30" s="269"/>
      <c r="URO30" s="269"/>
      <c r="URP30" s="269"/>
      <c r="URQ30" s="269"/>
      <c r="URR30" s="269"/>
      <c r="URS30" s="269"/>
      <c r="URT30" s="269"/>
      <c r="URU30" s="269"/>
      <c r="URV30" s="269"/>
      <c r="URW30" s="269"/>
      <c r="URX30" s="269"/>
      <c r="URY30" s="269"/>
      <c r="URZ30" s="269"/>
      <c r="USA30" s="269"/>
      <c r="USB30" s="269"/>
      <c r="USC30" s="269"/>
      <c r="USD30" s="269"/>
      <c r="USE30" s="269"/>
      <c r="USF30" s="269"/>
      <c r="USG30" s="269"/>
      <c r="USH30" s="269"/>
      <c r="USI30" s="269"/>
      <c r="USJ30" s="269"/>
      <c r="USK30" s="269"/>
      <c r="USL30" s="269"/>
      <c r="USM30" s="269"/>
      <c r="USN30" s="269"/>
      <c r="USO30" s="269"/>
      <c r="USP30" s="269"/>
      <c r="USQ30" s="269"/>
      <c r="USR30" s="269"/>
      <c r="USS30" s="269"/>
      <c r="UST30" s="269"/>
      <c r="USU30" s="269"/>
      <c r="USV30" s="269"/>
      <c r="USW30" s="269"/>
      <c r="USX30" s="269"/>
      <c r="USY30" s="269"/>
      <c r="USZ30" s="269"/>
      <c r="UTA30" s="269"/>
      <c r="UTB30" s="269"/>
      <c r="UTC30" s="269"/>
      <c r="UTD30" s="269"/>
      <c r="UTE30" s="269"/>
      <c r="UTF30" s="269"/>
      <c r="UTG30" s="269"/>
      <c r="UTH30" s="269"/>
      <c r="UTI30" s="269"/>
      <c r="UTJ30" s="269"/>
      <c r="UTK30" s="269"/>
      <c r="UTL30" s="269"/>
      <c r="UTM30" s="269"/>
      <c r="UTN30" s="269"/>
      <c r="UTO30" s="269"/>
      <c r="UTP30" s="269"/>
      <c r="UTQ30" s="269"/>
      <c r="UTR30" s="269"/>
      <c r="UTS30" s="269"/>
      <c r="UTT30" s="269"/>
      <c r="UTU30" s="269"/>
      <c r="UTV30" s="269"/>
      <c r="UTW30" s="269"/>
      <c r="UTX30" s="269"/>
      <c r="UTY30" s="269"/>
      <c r="UTZ30" s="269"/>
      <c r="UUA30" s="269"/>
      <c r="UUB30" s="269"/>
      <c r="UUC30" s="269"/>
      <c r="UUD30" s="269"/>
      <c r="UUE30" s="269"/>
      <c r="UUF30" s="269"/>
      <c r="UUG30" s="269"/>
      <c r="UUH30" s="269"/>
      <c r="UUI30" s="269"/>
      <c r="UUJ30" s="269"/>
      <c r="UUK30" s="269"/>
      <c r="UUL30" s="269"/>
      <c r="UUM30" s="269"/>
      <c r="UUN30" s="269"/>
      <c r="UUO30" s="269"/>
      <c r="UUP30" s="269"/>
      <c r="UUQ30" s="269"/>
      <c r="UUR30" s="269"/>
      <c r="UUS30" s="269"/>
      <c r="UUT30" s="269"/>
      <c r="UUU30" s="269"/>
      <c r="UUV30" s="269"/>
      <c r="UUW30" s="269"/>
      <c r="UUX30" s="269"/>
      <c r="UUY30" s="269"/>
      <c r="UUZ30" s="269"/>
      <c r="UVA30" s="269"/>
      <c r="UVB30" s="269"/>
      <c r="UVC30" s="269"/>
      <c r="UVD30" s="269"/>
      <c r="UVE30" s="269"/>
      <c r="UVF30" s="269"/>
      <c r="UVG30" s="269"/>
      <c r="UVH30" s="269"/>
      <c r="UVI30" s="269"/>
      <c r="UVJ30" s="269"/>
      <c r="UVK30" s="269"/>
      <c r="UVL30" s="269"/>
      <c r="UVM30" s="269"/>
      <c r="UVN30" s="269"/>
      <c r="UVO30" s="269"/>
      <c r="UVP30" s="269"/>
      <c r="UVQ30" s="269"/>
      <c r="UVR30" s="269"/>
      <c r="UVS30" s="269"/>
      <c r="UVT30" s="269"/>
      <c r="UVU30" s="269"/>
      <c r="UVV30" s="269"/>
      <c r="UVW30" s="269"/>
      <c r="UVX30" s="269"/>
      <c r="UVY30" s="269"/>
      <c r="UVZ30" s="269"/>
      <c r="UWA30" s="269"/>
      <c r="UWB30" s="269"/>
      <c r="UWC30" s="269"/>
      <c r="UWD30" s="269"/>
      <c r="UWE30" s="269"/>
      <c r="UWF30" s="269"/>
      <c r="UWG30" s="269"/>
      <c r="UWH30" s="269"/>
      <c r="UWI30" s="269"/>
      <c r="UWJ30" s="269"/>
      <c r="UWK30" s="269"/>
      <c r="UWL30" s="269"/>
      <c r="UWM30" s="269"/>
      <c r="UWN30" s="269"/>
      <c r="UWO30" s="269"/>
      <c r="UWP30" s="269"/>
      <c r="UWQ30" s="269"/>
      <c r="UWR30" s="269"/>
      <c r="UWS30" s="269"/>
      <c r="UWT30" s="269"/>
      <c r="UWU30" s="269"/>
      <c r="UWV30" s="269"/>
      <c r="UWW30" s="269"/>
      <c r="UWX30" s="269"/>
      <c r="UWY30" s="269"/>
      <c r="UWZ30" s="269"/>
      <c r="UXA30" s="269"/>
      <c r="UXB30" s="269"/>
      <c r="UXC30" s="269"/>
      <c r="UXD30" s="269"/>
      <c r="UXE30" s="269"/>
      <c r="UXF30" s="269"/>
      <c r="UXG30" s="269"/>
      <c r="UXH30" s="269"/>
      <c r="UXI30" s="269"/>
      <c r="UXJ30" s="269"/>
      <c r="UXK30" s="269"/>
      <c r="UXL30" s="269"/>
      <c r="UXM30" s="269"/>
      <c r="UXN30" s="269"/>
      <c r="UXO30" s="269"/>
      <c r="UXP30" s="269"/>
      <c r="UXQ30" s="269"/>
      <c r="UXR30" s="269"/>
      <c r="UXS30" s="269"/>
      <c r="UXT30" s="269"/>
      <c r="UXU30" s="269"/>
      <c r="UXV30" s="269"/>
      <c r="UXW30" s="269"/>
      <c r="UXX30" s="269"/>
      <c r="UXY30" s="269"/>
      <c r="UXZ30" s="269"/>
      <c r="UYA30" s="269"/>
      <c r="UYB30" s="269"/>
      <c r="UYC30" s="269"/>
      <c r="UYD30" s="269"/>
      <c r="UYE30" s="269"/>
      <c r="UYF30" s="269"/>
      <c r="UYG30" s="269"/>
      <c r="UYH30" s="269"/>
      <c r="UYI30" s="269"/>
      <c r="UYJ30" s="269"/>
      <c r="UYK30" s="269"/>
      <c r="UYL30" s="269"/>
      <c r="UYM30" s="269"/>
      <c r="UYN30" s="269"/>
      <c r="UYO30" s="269"/>
      <c r="UYP30" s="269"/>
      <c r="UYQ30" s="269"/>
      <c r="UYR30" s="269"/>
      <c r="UYS30" s="269"/>
      <c r="UYT30" s="269"/>
      <c r="UYU30" s="269"/>
      <c r="UYV30" s="269"/>
      <c r="UYW30" s="269"/>
      <c r="UYX30" s="269"/>
      <c r="UYY30" s="269"/>
      <c r="UYZ30" s="269"/>
      <c r="UZA30" s="269"/>
      <c r="UZB30" s="269"/>
      <c r="UZC30" s="269"/>
      <c r="UZD30" s="269"/>
      <c r="UZE30" s="269"/>
      <c r="UZF30" s="269"/>
      <c r="UZG30" s="269"/>
      <c r="UZH30" s="269"/>
      <c r="UZI30" s="269"/>
      <c r="UZJ30" s="269"/>
      <c r="UZK30" s="269"/>
      <c r="UZL30" s="269"/>
      <c r="UZM30" s="269"/>
      <c r="UZN30" s="269"/>
      <c r="UZO30" s="269"/>
      <c r="UZP30" s="269"/>
      <c r="UZQ30" s="269"/>
      <c r="UZR30" s="269"/>
      <c r="UZS30" s="269"/>
      <c r="UZT30" s="269"/>
      <c r="UZU30" s="269"/>
      <c r="UZV30" s="269"/>
      <c r="UZW30" s="269"/>
      <c r="UZX30" s="269"/>
      <c r="UZY30" s="269"/>
      <c r="UZZ30" s="269"/>
      <c r="VAA30" s="269"/>
      <c r="VAB30" s="269"/>
      <c r="VAC30" s="269"/>
      <c r="VAD30" s="269"/>
      <c r="VAE30" s="269"/>
      <c r="VAF30" s="269"/>
      <c r="VAG30" s="269"/>
      <c r="VAH30" s="269"/>
      <c r="VAI30" s="269"/>
      <c r="VAJ30" s="269"/>
      <c r="VAK30" s="269"/>
      <c r="VAL30" s="269"/>
      <c r="VAM30" s="269"/>
      <c r="VAN30" s="269"/>
      <c r="VAO30" s="269"/>
      <c r="VAP30" s="269"/>
      <c r="VAQ30" s="269"/>
      <c r="VAR30" s="269"/>
      <c r="VAS30" s="269"/>
      <c r="VAT30" s="269"/>
      <c r="VAU30" s="269"/>
      <c r="VAV30" s="269"/>
      <c r="VAW30" s="269"/>
      <c r="VAX30" s="269"/>
      <c r="VAY30" s="269"/>
      <c r="VAZ30" s="269"/>
      <c r="VBA30" s="269"/>
      <c r="VBB30" s="269"/>
      <c r="VBC30" s="269"/>
      <c r="VBD30" s="269"/>
      <c r="VBE30" s="269"/>
      <c r="VBF30" s="269"/>
      <c r="VBG30" s="269"/>
      <c r="VBH30" s="269"/>
      <c r="VBI30" s="269"/>
      <c r="VBJ30" s="269"/>
      <c r="VBK30" s="269"/>
      <c r="VBL30" s="269"/>
      <c r="VBM30" s="269"/>
      <c r="VBN30" s="269"/>
      <c r="VBO30" s="269"/>
      <c r="VBP30" s="269"/>
      <c r="VBQ30" s="269"/>
      <c r="VBR30" s="269"/>
      <c r="VBS30" s="269"/>
      <c r="VBT30" s="269"/>
      <c r="VBU30" s="269"/>
      <c r="VBV30" s="269"/>
      <c r="VBW30" s="269"/>
      <c r="VBX30" s="269"/>
      <c r="VBY30" s="269"/>
      <c r="VBZ30" s="269"/>
      <c r="VCA30" s="269"/>
      <c r="VCB30" s="269"/>
      <c r="VCC30" s="269"/>
      <c r="VCD30" s="269"/>
      <c r="VCE30" s="269"/>
      <c r="VCF30" s="269"/>
      <c r="VCG30" s="269"/>
      <c r="VCH30" s="269"/>
      <c r="VCI30" s="269"/>
      <c r="VCJ30" s="269"/>
      <c r="VCK30" s="269"/>
      <c r="VCL30" s="269"/>
      <c r="VCM30" s="269"/>
      <c r="VCN30" s="269"/>
      <c r="VCO30" s="269"/>
      <c r="VCP30" s="269"/>
      <c r="VCQ30" s="269"/>
      <c r="VCR30" s="269"/>
      <c r="VCS30" s="269"/>
      <c r="VCT30" s="269"/>
      <c r="VCU30" s="269"/>
      <c r="VCV30" s="269"/>
      <c r="VCW30" s="269"/>
      <c r="VCX30" s="269"/>
      <c r="VCY30" s="269"/>
      <c r="VCZ30" s="269"/>
      <c r="VDA30" s="269"/>
      <c r="VDB30" s="269"/>
      <c r="VDC30" s="269"/>
      <c r="VDD30" s="269"/>
      <c r="VDE30" s="269"/>
      <c r="VDF30" s="269"/>
      <c r="VDG30" s="269"/>
      <c r="VDH30" s="269"/>
      <c r="VDI30" s="269"/>
      <c r="VDJ30" s="269"/>
      <c r="VDK30" s="269"/>
      <c r="VDL30" s="269"/>
      <c r="VDM30" s="269"/>
      <c r="VDN30" s="269"/>
      <c r="VDO30" s="269"/>
      <c r="VDP30" s="269"/>
      <c r="VDQ30" s="269"/>
      <c r="VDR30" s="269"/>
      <c r="VDS30" s="269"/>
      <c r="VDT30" s="269"/>
      <c r="VDU30" s="269"/>
      <c r="VDV30" s="269"/>
      <c r="VDW30" s="269"/>
      <c r="VDX30" s="269"/>
      <c r="VDY30" s="269"/>
      <c r="VDZ30" s="269"/>
      <c r="VEA30" s="269"/>
      <c r="VEB30" s="269"/>
      <c r="VEC30" s="269"/>
      <c r="VED30" s="269"/>
      <c r="VEE30" s="269"/>
      <c r="VEF30" s="269"/>
      <c r="VEG30" s="269"/>
      <c r="VEH30" s="269"/>
      <c r="VEI30" s="269"/>
      <c r="VEJ30" s="269"/>
      <c r="VEK30" s="269"/>
      <c r="VEL30" s="269"/>
      <c r="VEM30" s="269"/>
      <c r="VEN30" s="269"/>
      <c r="VEO30" s="269"/>
      <c r="VEP30" s="269"/>
      <c r="VEQ30" s="269"/>
      <c r="VER30" s="269"/>
      <c r="VES30" s="269"/>
      <c r="VET30" s="269"/>
      <c r="VEU30" s="269"/>
      <c r="VEV30" s="269"/>
      <c r="VEW30" s="269"/>
      <c r="VEX30" s="269"/>
      <c r="VEY30" s="269"/>
      <c r="VEZ30" s="269"/>
      <c r="VFA30" s="269"/>
      <c r="VFB30" s="269"/>
      <c r="VFC30" s="269"/>
      <c r="VFD30" s="269"/>
      <c r="VFE30" s="269"/>
      <c r="VFF30" s="269"/>
      <c r="VFG30" s="269"/>
      <c r="VFH30" s="269"/>
      <c r="VFI30" s="269"/>
      <c r="VFJ30" s="269"/>
      <c r="VFK30" s="269"/>
      <c r="VFL30" s="269"/>
      <c r="VFM30" s="269"/>
      <c r="VFN30" s="269"/>
      <c r="VFO30" s="269"/>
      <c r="VFP30" s="269"/>
      <c r="VFQ30" s="269"/>
      <c r="VFR30" s="269"/>
      <c r="VFS30" s="269"/>
      <c r="VFT30" s="269"/>
      <c r="VFU30" s="269"/>
      <c r="VFV30" s="269"/>
      <c r="VFW30" s="269"/>
      <c r="VFX30" s="269"/>
      <c r="VFY30" s="269"/>
      <c r="VFZ30" s="269"/>
      <c r="VGA30" s="269"/>
      <c r="VGB30" s="269"/>
      <c r="VGC30" s="269"/>
      <c r="VGD30" s="269"/>
      <c r="VGE30" s="269"/>
      <c r="VGF30" s="269"/>
      <c r="VGG30" s="269"/>
      <c r="VGH30" s="269"/>
      <c r="VGI30" s="269"/>
      <c r="VGJ30" s="269"/>
      <c r="VGK30" s="269"/>
      <c r="VGL30" s="269"/>
      <c r="VGM30" s="269"/>
      <c r="VGN30" s="269"/>
      <c r="VGO30" s="269"/>
      <c r="VGP30" s="269"/>
      <c r="VGQ30" s="269"/>
      <c r="VGR30" s="269"/>
      <c r="VGS30" s="269"/>
      <c r="VGT30" s="269"/>
      <c r="VGU30" s="269"/>
      <c r="VGV30" s="269"/>
      <c r="VGW30" s="269"/>
      <c r="VGX30" s="269"/>
      <c r="VGY30" s="269"/>
      <c r="VGZ30" s="269"/>
      <c r="VHA30" s="269"/>
      <c r="VHB30" s="269"/>
      <c r="VHC30" s="269"/>
      <c r="VHD30" s="269"/>
      <c r="VHE30" s="269"/>
      <c r="VHF30" s="269"/>
      <c r="VHG30" s="269"/>
      <c r="VHH30" s="269"/>
      <c r="VHI30" s="269"/>
      <c r="VHJ30" s="269"/>
      <c r="VHK30" s="269"/>
      <c r="VHL30" s="269"/>
      <c r="VHM30" s="269"/>
      <c r="VHN30" s="269"/>
      <c r="VHO30" s="269"/>
      <c r="VHP30" s="269"/>
      <c r="VHQ30" s="269"/>
      <c r="VHR30" s="269"/>
      <c r="VHS30" s="269"/>
      <c r="VHT30" s="269"/>
      <c r="VHU30" s="269"/>
      <c r="VHV30" s="269"/>
      <c r="VHW30" s="269"/>
      <c r="VHX30" s="269"/>
      <c r="VHY30" s="269"/>
      <c r="VHZ30" s="269"/>
      <c r="VIA30" s="269"/>
      <c r="VIB30" s="269"/>
      <c r="VIC30" s="269"/>
      <c r="VID30" s="269"/>
      <c r="VIE30" s="269"/>
      <c r="VIF30" s="269"/>
      <c r="VIG30" s="269"/>
      <c r="VIH30" s="269"/>
      <c r="VII30" s="269"/>
      <c r="VIJ30" s="269"/>
      <c r="VIK30" s="269"/>
      <c r="VIL30" s="269"/>
      <c r="VIM30" s="269"/>
      <c r="VIN30" s="269"/>
      <c r="VIO30" s="269"/>
      <c r="VIP30" s="269"/>
      <c r="VIQ30" s="269"/>
      <c r="VIR30" s="269"/>
      <c r="VIS30" s="269"/>
      <c r="VIT30" s="269"/>
      <c r="VIU30" s="269"/>
      <c r="VIV30" s="269"/>
      <c r="VIW30" s="269"/>
      <c r="VIX30" s="269"/>
      <c r="VIY30" s="269"/>
      <c r="VIZ30" s="269"/>
      <c r="VJA30" s="269"/>
      <c r="VJB30" s="269"/>
      <c r="VJC30" s="269"/>
      <c r="VJD30" s="269"/>
      <c r="VJE30" s="269"/>
      <c r="VJF30" s="269"/>
      <c r="VJG30" s="269"/>
      <c r="VJH30" s="269"/>
      <c r="VJI30" s="269"/>
      <c r="VJJ30" s="269"/>
      <c r="VJK30" s="269"/>
      <c r="VJL30" s="269"/>
      <c r="VJM30" s="269"/>
      <c r="VJN30" s="269"/>
      <c r="VJO30" s="269"/>
      <c r="VJP30" s="269"/>
      <c r="VJQ30" s="269"/>
      <c r="VJR30" s="269"/>
      <c r="VJS30" s="269"/>
      <c r="VJT30" s="269"/>
      <c r="VJU30" s="269"/>
      <c r="VJV30" s="269"/>
      <c r="VJW30" s="269"/>
      <c r="VJX30" s="269"/>
      <c r="VJY30" s="269"/>
      <c r="VJZ30" s="269"/>
      <c r="VKA30" s="269"/>
      <c r="VKB30" s="269"/>
      <c r="VKC30" s="269"/>
      <c r="VKD30" s="269"/>
      <c r="VKE30" s="269"/>
      <c r="VKF30" s="269"/>
      <c r="VKG30" s="269"/>
      <c r="VKH30" s="269"/>
      <c r="VKI30" s="269"/>
      <c r="VKJ30" s="269"/>
      <c r="VKK30" s="269"/>
      <c r="VKL30" s="269"/>
      <c r="VKM30" s="269"/>
      <c r="VKN30" s="269"/>
      <c r="VKO30" s="269"/>
      <c r="VKP30" s="269"/>
      <c r="VKQ30" s="269"/>
      <c r="VKR30" s="269"/>
      <c r="VKS30" s="269"/>
      <c r="VKT30" s="269"/>
      <c r="VKU30" s="269"/>
      <c r="VKV30" s="269"/>
      <c r="VKW30" s="269"/>
      <c r="VKX30" s="269"/>
      <c r="VKY30" s="269"/>
      <c r="VKZ30" s="269"/>
      <c r="VLA30" s="269"/>
      <c r="VLB30" s="269"/>
      <c r="VLC30" s="269"/>
      <c r="VLD30" s="269"/>
      <c r="VLE30" s="269"/>
      <c r="VLF30" s="269"/>
      <c r="VLG30" s="269"/>
      <c r="VLH30" s="269"/>
      <c r="VLI30" s="269"/>
      <c r="VLJ30" s="269"/>
      <c r="VLK30" s="269"/>
      <c r="VLL30" s="269"/>
      <c r="VLM30" s="269"/>
      <c r="VLN30" s="269"/>
      <c r="VLO30" s="269"/>
      <c r="VLP30" s="269"/>
      <c r="VLQ30" s="269"/>
      <c r="VLR30" s="269"/>
      <c r="VLS30" s="269"/>
      <c r="VLT30" s="269"/>
      <c r="VLU30" s="269"/>
      <c r="VLV30" s="269"/>
      <c r="VLW30" s="269"/>
      <c r="VLX30" s="269"/>
      <c r="VLY30" s="269"/>
      <c r="VLZ30" s="269"/>
      <c r="VMA30" s="269"/>
      <c r="VMB30" s="269"/>
      <c r="VMC30" s="269"/>
      <c r="VMD30" s="269"/>
      <c r="VME30" s="269"/>
      <c r="VMF30" s="269"/>
      <c r="VMG30" s="269"/>
      <c r="VMH30" s="269"/>
      <c r="VMI30" s="269"/>
      <c r="VMJ30" s="269"/>
      <c r="VMK30" s="269"/>
      <c r="VML30" s="269"/>
      <c r="VMM30" s="269"/>
      <c r="VMN30" s="269"/>
      <c r="VMO30" s="269"/>
      <c r="VMP30" s="269"/>
      <c r="VMQ30" s="269"/>
      <c r="VMR30" s="269"/>
      <c r="VMS30" s="269"/>
      <c r="VMT30" s="269"/>
      <c r="VMU30" s="269"/>
      <c r="VMV30" s="269"/>
      <c r="VMW30" s="269"/>
      <c r="VMX30" s="269"/>
      <c r="VMY30" s="269"/>
      <c r="VMZ30" s="269"/>
      <c r="VNA30" s="269"/>
      <c r="VNB30" s="269"/>
      <c r="VNC30" s="269"/>
      <c r="VND30" s="269"/>
      <c r="VNE30" s="269"/>
      <c r="VNF30" s="269"/>
      <c r="VNG30" s="269"/>
      <c r="VNH30" s="269"/>
      <c r="VNI30" s="269"/>
      <c r="VNJ30" s="269"/>
      <c r="VNK30" s="269"/>
      <c r="VNL30" s="269"/>
      <c r="VNM30" s="269"/>
      <c r="VNN30" s="269"/>
      <c r="VNO30" s="269"/>
      <c r="VNP30" s="269"/>
      <c r="VNQ30" s="269"/>
      <c r="VNR30" s="269"/>
      <c r="VNS30" s="269"/>
      <c r="VNT30" s="269"/>
      <c r="VNU30" s="269"/>
      <c r="VNV30" s="269"/>
      <c r="VNW30" s="269"/>
      <c r="VNX30" s="269"/>
      <c r="VNY30" s="269"/>
      <c r="VNZ30" s="269"/>
      <c r="VOA30" s="269"/>
      <c r="VOB30" s="269"/>
      <c r="VOC30" s="269"/>
      <c r="VOD30" s="269"/>
      <c r="VOE30" s="269"/>
      <c r="VOF30" s="269"/>
      <c r="VOG30" s="269"/>
      <c r="VOH30" s="269"/>
      <c r="VOI30" s="269"/>
      <c r="VOJ30" s="269"/>
      <c r="VOK30" s="269"/>
      <c r="VOL30" s="269"/>
      <c r="VOM30" s="269"/>
      <c r="VON30" s="269"/>
      <c r="VOO30" s="269"/>
      <c r="VOP30" s="269"/>
      <c r="VOQ30" s="269"/>
      <c r="VOR30" s="269"/>
      <c r="VOS30" s="269"/>
      <c r="VOT30" s="269"/>
      <c r="VOU30" s="269"/>
      <c r="VOV30" s="269"/>
      <c r="VOW30" s="269"/>
      <c r="VOX30" s="269"/>
      <c r="VOY30" s="269"/>
      <c r="VOZ30" s="269"/>
      <c r="VPA30" s="269"/>
      <c r="VPB30" s="269"/>
      <c r="VPC30" s="269"/>
      <c r="VPD30" s="269"/>
      <c r="VPE30" s="269"/>
      <c r="VPF30" s="269"/>
      <c r="VPG30" s="269"/>
      <c r="VPH30" s="269"/>
      <c r="VPI30" s="269"/>
      <c r="VPJ30" s="269"/>
      <c r="VPK30" s="269"/>
      <c r="VPL30" s="269"/>
      <c r="VPM30" s="269"/>
      <c r="VPN30" s="269"/>
      <c r="VPO30" s="269"/>
      <c r="VPP30" s="269"/>
      <c r="VPQ30" s="269"/>
      <c r="VPR30" s="269"/>
      <c r="VPS30" s="269"/>
      <c r="VPT30" s="269"/>
      <c r="VPU30" s="269"/>
      <c r="VPV30" s="269"/>
      <c r="VPW30" s="269"/>
      <c r="VPX30" s="269"/>
      <c r="VPY30" s="269"/>
      <c r="VPZ30" s="269"/>
      <c r="VQA30" s="269"/>
      <c r="VQB30" s="269"/>
      <c r="VQC30" s="269"/>
      <c r="VQD30" s="269"/>
      <c r="VQE30" s="269"/>
      <c r="VQF30" s="269"/>
      <c r="VQG30" s="269"/>
      <c r="VQH30" s="269"/>
      <c r="VQI30" s="269"/>
      <c r="VQJ30" s="269"/>
      <c r="VQK30" s="269"/>
      <c r="VQL30" s="269"/>
      <c r="VQM30" s="269"/>
      <c r="VQN30" s="269"/>
      <c r="VQO30" s="269"/>
      <c r="VQP30" s="269"/>
      <c r="VQQ30" s="269"/>
      <c r="VQR30" s="269"/>
      <c r="VQS30" s="269"/>
      <c r="VQT30" s="269"/>
      <c r="VQU30" s="269"/>
      <c r="VQV30" s="269"/>
      <c r="VQW30" s="269"/>
      <c r="VQX30" s="269"/>
      <c r="VQY30" s="269"/>
      <c r="VQZ30" s="269"/>
      <c r="VRA30" s="269"/>
      <c r="VRB30" s="269"/>
      <c r="VRC30" s="269"/>
      <c r="VRD30" s="269"/>
      <c r="VRE30" s="269"/>
      <c r="VRF30" s="269"/>
      <c r="VRG30" s="269"/>
      <c r="VRH30" s="269"/>
      <c r="VRI30" s="269"/>
      <c r="VRJ30" s="269"/>
      <c r="VRK30" s="269"/>
      <c r="VRL30" s="269"/>
      <c r="VRM30" s="269"/>
      <c r="VRN30" s="269"/>
      <c r="VRO30" s="269"/>
      <c r="VRP30" s="269"/>
      <c r="VRQ30" s="269"/>
      <c r="VRR30" s="269"/>
      <c r="VRS30" s="269"/>
      <c r="VRT30" s="269"/>
      <c r="VRU30" s="269"/>
      <c r="VRV30" s="269"/>
      <c r="VRW30" s="269"/>
      <c r="VRX30" s="269"/>
      <c r="VRY30" s="269"/>
      <c r="VRZ30" s="269"/>
      <c r="VSA30" s="269"/>
      <c r="VSB30" s="269"/>
      <c r="VSC30" s="269"/>
      <c r="VSD30" s="269"/>
      <c r="VSE30" s="269"/>
      <c r="VSF30" s="269"/>
      <c r="VSG30" s="269"/>
      <c r="VSH30" s="269"/>
      <c r="VSI30" s="269"/>
      <c r="VSJ30" s="269"/>
      <c r="VSK30" s="269"/>
      <c r="VSL30" s="269"/>
      <c r="VSM30" s="269"/>
      <c r="VSN30" s="269"/>
      <c r="VSO30" s="269"/>
      <c r="VSP30" s="269"/>
      <c r="VSQ30" s="269"/>
      <c r="VSR30" s="269"/>
      <c r="VSS30" s="269"/>
      <c r="VST30" s="269"/>
      <c r="VSU30" s="269"/>
      <c r="VSV30" s="269"/>
      <c r="VSW30" s="269"/>
      <c r="VSX30" s="269"/>
      <c r="VSY30" s="269"/>
      <c r="VSZ30" s="269"/>
      <c r="VTA30" s="269"/>
      <c r="VTB30" s="269"/>
      <c r="VTC30" s="269"/>
      <c r="VTD30" s="269"/>
      <c r="VTE30" s="269"/>
      <c r="VTF30" s="269"/>
      <c r="VTG30" s="269"/>
      <c r="VTH30" s="269"/>
      <c r="VTI30" s="269"/>
      <c r="VTJ30" s="269"/>
      <c r="VTK30" s="269"/>
      <c r="VTL30" s="269"/>
      <c r="VTM30" s="269"/>
      <c r="VTN30" s="269"/>
      <c r="VTO30" s="269"/>
      <c r="VTP30" s="269"/>
      <c r="VTQ30" s="269"/>
      <c r="VTR30" s="269"/>
      <c r="VTS30" s="269"/>
      <c r="VTT30" s="269"/>
      <c r="VTU30" s="269"/>
      <c r="VTV30" s="269"/>
      <c r="VTW30" s="269"/>
      <c r="VTX30" s="269"/>
      <c r="VTY30" s="269"/>
      <c r="VTZ30" s="269"/>
      <c r="VUA30" s="269"/>
      <c r="VUB30" s="269"/>
      <c r="VUC30" s="269"/>
      <c r="VUD30" s="269"/>
      <c r="VUE30" s="269"/>
      <c r="VUF30" s="269"/>
      <c r="VUG30" s="269"/>
      <c r="VUH30" s="269"/>
      <c r="VUI30" s="269"/>
      <c r="VUJ30" s="269"/>
      <c r="VUK30" s="269"/>
      <c r="VUL30" s="269"/>
      <c r="VUM30" s="269"/>
      <c r="VUN30" s="269"/>
      <c r="VUO30" s="269"/>
      <c r="VUP30" s="269"/>
      <c r="VUQ30" s="269"/>
      <c r="VUR30" s="269"/>
      <c r="VUS30" s="269"/>
      <c r="VUT30" s="269"/>
      <c r="VUU30" s="269"/>
      <c r="VUV30" s="269"/>
      <c r="VUW30" s="269"/>
      <c r="VUX30" s="269"/>
      <c r="VUY30" s="269"/>
      <c r="VUZ30" s="269"/>
      <c r="VVA30" s="269"/>
      <c r="VVB30" s="269"/>
      <c r="VVC30" s="269"/>
      <c r="VVD30" s="269"/>
      <c r="VVE30" s="269"/>
      <c r="VVF30" s="269"/>
      <c r="VVG30" s="269"/>
      <c r="VVH30" s="269"/>
      <c r="VVI30" s="269"/>
      <c r="VVJ30" s="269"/>
      <c r="VVK30" s="269"/>
      <c r="VVL30" s="269"/>
      <c r="VVM30" s="269"/>
      <c r="VVN30" s="269"/>
      <c r="VVO30" s="269"/>
      <c r="VVP30" s="269"/>
      <c r="VVQ30" s="269"/>
      <c r="VVR30" s="269"/>
      <c r="VVS30" s="269"/>
      <c r="VVT30" s="269"/>
      <c r="VVU30" s="269"/>
      <c r="VVV30" s="269"/>
      <c r="VVW30" s="269"/>
      <c r="VVX30" s="269"/>
      <c r="VVY30" s="269"/>
      <c r="VVZ30" s="269"/>
      <c r="VWA30" s="269"/>
      <c r="VWB30" s="269"/>
      <c r="VWC30" s="269"/>
      <c r="VWD30" s="269"/>
      <c r="VWE30" s="269"/>
      <c r="VWF30" s="269"/>
      <c r="VWG30" s="269"/>
      <c r="VWH30" s="269"/>
      <c r="VWI30" s="269"/>
      <c r="VWJ30" s="269"/>
      <c r="VWK30" s="269"/>
      <c r="VWL30" s="269"/>
      <c r="VWM30" s="269"/>
      <c r="VWN30" s="269"/>
      <c r="VWO30" s="269"/>
      <c r="VWP30" s="269"/>
      <c r="VWQ30" s="269"/>
      <c r="VWR30" s="269"/>
      <c r="VWS30" s="269"/>
      <c r="VWT30" s="269"/>
      <c r="VWU30" s="269"/>
      <c r="VWV30" s="269"/>
      <c r="VWW30" s="269"/>
      <c r="VWX30" s="269"/>
      <c r="VWY30" s="269"/>
      <c r="VWZ30" s="269"/>
      <c r="VXA30" s="269"/>
      <c r="VXB30" s="269"/>
      <c r="VXC30" s="269"/>
      <c r="VXD30" s="269"/>
      <c r="VXE30" s="269"/>
      <c r="VXF30" s="269"/>
      <c r="VXG30" s="269"/>
      <c r="VXH30" s="269"/>
      <c r="VXI30" s="269"/>
      <c r="VXJ30" s="269"/>
      <c r="VXK30" s="269"/>
      <c r="VXL30" s="269"/>
      <c r="VXM30" s="269"/>
      <c r="VXN30" s="269"/>
      <c r="VXO30" s="269"/>
      <c r="VXP30" s="269"/>
      <c r="VXQ30" s="269"/>
      <c r="VXR30" s="269"/>
      <c r="VXS30" s="269"/>
      <c r="VXT30" s="269"/>
      <c r="VXU30" s="269"/>
      <c r="VXV30" s="269"/>
      <c r="VXW30" s="269"/>
      <c r="VXX30" s="269"/>
      <c r="VXY30" s="269"/>
      <c r="VXZ30" s="269"/>
      <c r="VYA30" s="269"/>
      <c r="VYB30" s="269"/>
      <c r="VYC30" s="269"/>
      <c r="VYD30" s="269"/>
      <c r="VYE30" s="269"/>
      <c r="VYF30" s="269"/>
      <c r="VYG30" s="269"/>
      <c r="VYH30" s="269"/>
      <c r="VYI30" s="269"/>
      <c r="VYJ30" s="269"/>
      <c r="VYK30" s="269"/>
      <c r="VYL30" s="269"/>
      <c r="VYM30" s="269"/>
      <c r="VYN30" s="269"/>
      <c r="VYO30" s="269"/>
      <c r="VYP30" s="269"/>
      <c r="VYQ30" s="269"/>
      <c r="VYR30" s="269"/>
      <c r="VYS30" s="269"/>
      <c r="VYT30" s="269"/>
      <c r="VYU30" s="269"/>
      <c r="VYV30" s="269"/>
      <c r="VYW30" s="269"/>
      <c r="VYX30" s="269"/>
      <c r="VYY30" s="269"/>
      <c r="VYZ30" s="269"/>
      <c r="VZA30" s="269"/>
      <c r="VZB30" s="269"/>
      <c r="VZC30" s="269"/>
      <c r="VZD30" s="269"/>
      <c r="VZE30" s="269"/>
      <c r="VZF30" s="269"/>
      <c r="VZG30" s="269"/>
      <c r="VZH30" s="269"/>
      <c r="VZI30" s="269"/>
      <c r="VZJ30" s="269"/>
      <c r="VZK30" s="269"/>
      <c r="VZL30" s="269"/>
      <c r="VZM30" s="269"/>
      <c r="VZN30" s="269"/>
      <c r="VZO30" s="269"/>
      <c r="VZP30" s="269"/>
      <c r="VZQ30" s="269"/>
      <c r="VZR30" s="269"/>
      <c r="VZS30" s="269"/>
      <c r="VZT30" s="269"/>
      <c r="VZU30" s="269"/>
      <c r="VZV30" s="269"/>
      <c r="VZW30" s="269"/>
      <c r="VZX30" s="269"/>
      <c r="VZY30" s="269"/>
      <c r="VZZ30" s="269"/>
      <c r="WAA30" s="269"/>
      <c r="WAB30" s="269"/>
      <c r="WAC30" s="269"/>
      <c r="WAD30" s="269"/>
      <c r="WAE30" s="269"/>
      <c r="WAF30" s="269"/>
      <c r="WAG30" s="269"/>
      <c r="WAH30" s="269"/>
      <c r="WAI30" s="269"/>
      <c r="WAJ30" s="269"/>
      <c r="WAK30" s="269"/>
      <c r="WAL30" s="269"/>
      <c r="WAM30" s="269"/>
      <c r="WAN30" s="269"/>
      <c r="WAO30" s="269"/>
      <c r="WAP30" s="269"/>
      <c r="WAQ30" s="269"/>
      <c r="WAR30" s="269"/>
      <c r="WAS30" s="269"/>
      <c r="WAT30" s="269"/>
      <c r="WAU30" s="269"/>
      <c r="WAV30" s="269"/>
      <c r="WAW30" s="269"/>
      <c r="WAX30" s="269"/>
      <c r="WAY30" s="269"/>
      <c r="WAZ30" s="269"/>
      <c r="WBA30" s="269"/>
      <c r="WBB30" s="269"/>
      <c r="WBC30" s="269"/>
      <c r="WBD30" s="269"/>
      <c r="WBE30" s="269"/>
      <c r="WBF30" s="269"/>
      <c r="WBG30" s="269"/>
      <c r="WBH30" s="269"/>
      <c r="WBI30" s="269"/>
      <c r="WBJ30" s="269"/>
      <c r="WBK30" s="269"/>
      <c r="WBL30" s="269"/>
      <c r="WBM30" s="269"/>
      <c r="WBN30" s="269"/>
      <c r="WBO30" s="269"/>
      <c r="WBP30" s="269"/>
      <c r="WBQ30" s="269"/>
      <c r="WBR30" s="269"/>
      <c r="WBS30" s="269"/>
      <c r="WBT30" s="269"/>
      <c r="WBU30" s="269"/>
      <c r="WBV30" s="269"/>
      <c r="WBW30" s="269"/>
      <c r="WBX30" s="269"/>
      <c r="WBY30" s="269"/>
      <c r="WBZ30" s="269"/>
      <c r="WCA30" s="269"/>
      <c r="WCB30" s="269"/>
      <c r="WCC30" s="269"/>
      <c r="WCD30" s="269"/>
      <c r="WCE30" s="269"/>
      <c r="WCF30" s="269"/>
      <c r="WCG30" s="269"/>
      <c r="WCH30" s="269"/>
      <c r="WCI30" s="269"/>
      <c r="WCJ30" s="269"/>
      <c r="WCK30" s="269"/>
      <c r="WCL30" s="269"/>
      <c r="WCM30" s="269"/>
      <c r="WCN30" s="269"/>
      <c r="WCO30" s="269"/>
      <c r="WCP30" s="269"/>
      <c r="WCQ30" s="269"/>
      <c r="WCR30" s="269"/>
      <c r="WCS30" s="269"/>
      <c r="WCT30" s="269"/>
      <c r="WCU30" s="269"/>
      <c r="WCV30" s="269"/>
      <c r="WCW30" s="269"/>
      <c r="WCX30" s="269"/>
      <c r="WCY30" s="269"/>
      <c r="WCZ30" s="269"/>
      <c r="WDA30" s="269"/>
      <c r="WDB30" s="269"/>
      <c r="WDC30" s="269"/>
      <c r="WDD30" s="269"/>
      <c r="WDE30" s="269"/>
      <c r="WDF30" s="269"/>
      <c r="WDG30" s="269"/>
      <c r="WDH30" s="269"/>
      <c r="WDI30" s="269"/>
      <c r="WDJ30" s="269"/>
      <c r="WDK30" s="269"/>
      <c r="WDL30" s="269"/>
      <c r="WDM30" s="269"/>
      <c r="WDN30" s="269"/>
      <c r="WDO30" s="269"/>
      <c r="WDP30" s="269"/>
      <c r="WDQ30" s="269"/>
      <c r="WDR30" s="269"/>
      <c r="WDS30" s="269"/>
      <c r="WDT30" s="269"/>
      <c r="WDU30" s="269"/>
      <c r="WDV30" s="269"/>
      <c r="WDW30" s="269"/>
      <c r="WDX30" s="269"/>
      <c r="WDY30" s="269"/>
      <c r="WDZ30" s="269"/>
      <c r="WEA30" s="269"/>
      <c r="WEB30" s="269"/>
      <c r="WEC30" s="269"/>
      <c r="WED30" s="269"/>
      <c r="WEE30" s="269"/>
      <c r="WEF30" s="269"/>
      <c r="WEG30" s="269"/>
      <c r="WEH30" s="269"/>
      <c r="WEI30" s="269"/>
      <c r="WEJ30" s="269"/>
      <c r="WEK30" s="269"/>
      <c r="WEL30" s="269"/>
      <c r="WEM30" s="269"/>
      <c r="WEN30" s="269"/>
      <c r="WEO30" s="269"/>
      <c r="WEP30" s="269"/>
      <c r="WEQ30" s="269"/>
      <c r="WER30" s="269"/>
      <c r="WES30" s="269"/>
      <c r="WET30" s="269"/>
      <c r="WEU30" s="269"/>
      <c r="WEV30" s="269"/>
      <c r="WEW30" s="269"/>
      <c r="WEX30" s="269"/>
      <c r="WEY30" s="269"/>
      <c r="WEZ30" s="269"/>
      <c r="WFA30" s="269"/>
      <c r="WFB30" s="269"/>
      <c r="WFC30" s="269"/>
      <c r="WFD30" s="269"/>
      <c r="WFE30" s="269"/>
      <c r="WFF30" s="269"/>
      <c r="WFG30" s="269"/>
      <c r="WFH30" s="269"/>
      <c r="WFI30" s="269"/>
      <c r="WFJ30" s="269"/>
      <c r="WFK30" s="269"/>
      <c r="WFL30" s="269"/>
      <c r="WFM30" s="269"/>
      <c r="WFN30" s="269"/>
      <c r="WFO30" s="269"/>
      <c r="WFP30" s="269"/>
      <c r="WFQ30" s="269"/>
      <c r="WFR30" s="269"/>
      <c r="WFS30" s="269"/>
      <c r="WFT30" s="269"/>
      <c r="WFU30" s="269"/>
      <c r="WFV30" s="269"/>
      <c r="WFW30" s="269"/>
      <c r="WFX30" s="269"/>
      <c r="WFY30" s="269"/>
      <c r="WFZ30" s="269"/>
      <c r="WGA30" s="269"/>
      <c r="WGB30" s="269"/>
      <c r="WGC30" s="269"/>
      <c r="WGD30" s="269"/>
      <c r="WGE30" s="269"/>
      <c r="WGF30" s="269"/>
      <c r="WGG30" s="269"/>
      <c r="WGH30" s="269"/>
      <c r="WGI30" s="269"/>
      <c r="WGJ30" s="269"/>
      <c r="WGK30" s="269"/>
      <c r="WGL30" s="269"/>
      <c r="WGM30" s="269"/>
      <c r="WGN30" s="269"/>
      <c r="WGO30" s="269"/>
      <c r="WGP30" s="269"/>
      <c r="WGQ30" s="269"/>
      <c r="WGR30" s="269"/>
      <c r="WGS30" s="269"/>
      <c r="WGT30" s="269"/>
      <c r="WGU30" s="269"/>
      <c r="WGV30" s="269"/>
      <c r="WGW30" s="269"/>
      <c r="WGX30" s="269"/>
      <c r="WGY30" s="269"/>
      <c r="WGZ30" s="269"/>
      <c r="WHA30" s="269"/>
      <c r="WHB30" s="269"/>
      <c r="WHC30" s="269"/>
      <c r="WHD30" s="269"/>
      <c r="WHE30" s="269"/>
      <c r="WHF30" s="269"/>
      <c r="WHG30" s="269"/>
      <c r="WHH30" s="269"/>
      <c r="WHI30" s="269"/>
      <c r="WHJ30" s="269"/>
      <c r="WHK30" s="269"/>
      <c r="WHL30" s="269"/>
      <c r="WHM30" s="269"/>
      <c r="WHN30" s="269"/>
      <c r="WHO30" s="269"/>
      <c r="WHP30" s="269"/>
      <c r="WHQ30" s="269"/>
      <c r="WHR30" s="269"/>
      <c r="WHS30" s="269"/>
      <c r="WHT30" s="269"/>
      <c r="WHU30" s="269"/>
      <c r="WHV30" s="269"/>
      <c r="WHW30" s="269"/>
      <c r="WHX30" s="269"/>
      <c r="WHY30" s="269"/>
      <c r="WHZ30" s="269"/>
      <c r="WIA30" s="269"/>
      <c r="WIB30" s="269"/>
      <c r="WIC30" s="269"/>
      <c r="WID30" s="269"/>
      <c r="WIE30" s="269"/>
      <c r="WIF30" s="269"/>
      <c r="WIG30" s="269"/>
      <c r="WIH30" s="269"/>
      <c r="WII30" s="269"/>
      <c r="WIJ30" s="269"/>
      <c r="WIK30" s="269"/>
      <c r="WIL30" s="269"/>
      <c r="WIM30" s="269"/>
      <c r="WIN30" s="269"/>
      <c r="WIO30" s="269"/>
      <c r="WIP30" s="269"/>
      <c r="WIQ30" s="269"/>
      <c r="WIR30" s="269"/>
      <c r="WIS30" s="269"/>
      <c r="WIT30" s="269"/>
      <c r="WIU30" s="269"/>
      <c r="WIV30" s="269"/>
      <c r="WIW30" s="269"/>
      <c r="WIX30" s="269"/>
      <c r="WIY30" s="269"/>
      <c r="WIZ30" s="269"/>
      <c r="WJA30" s="269"/>
      <c r="WJB30" s="269"/>
      <c r="WJC30" s="269"/>
      <c r="WJD30" s="269"/>
      <c r="WJE30" s="269"/>
      <c r="WJF30" s="269"/>
      <c r="WJG30" s="269"/>
      <c r="WJH30" s="269"/>
      <c r="WJI30" s="269"/>
      <c r="WJJ30" s="269"/>
      <c r="WJK30" s="269"/>
      <c r="WJL30" s="269"/>
      <c r="WJM30" s="269"/>
      <c r="WJN30" s="269"/>
      <c r="WJO30" s="269"/>
      <c r="WJP30" s="269"/>
      <c r="WJQ30" s="269"/>
      <c r="WJR30" s="269"/>
      <c r="WJS30" s="269"/>
      <c r="WJT30" s="269"/>
      <c r="WJU30" s="269"/>
      <c r="WJV30" s="269"/>
      <c r="WJW30" s="269"/>
      <c r="WJX30" s="269"/>
      <c r="WJY30" s="269"/>
      <c r="WJZ30" s="269"/>
      <c r="WKA30" s="269"/>
      <c r="WKB30" s="269"/>
      <c r="WKC30" s="269"/>
      <c r="WKD30" s="269"/>
      <c r="WKE30" s="269"/>
      <c r="WKF30" s="269"/>
      <c r="WKG30" s="269"/>
      <c r="WKH30" s="269"/>
      <c r="WKI30" s="269"/>
      <c r="WKJ30" s="269"/>
      <c r="WKK30" s="269"/>
      <c r="WKL30" s="269"/>
      <c r="WKM30" s="269"/>
      <c r="WKN30" s="269"/>
      <c r="WKO30" s="269"/>
      <c r="WKP30" s="269"/>
      <c r="WKQ30" s="269"/>
      <c r="WKR30" s="269"/>
      <c r="WKS30" s="269"/>
      <c r="WKT30" s="269"/>
      <c r="WKU30" s="269"/>
      <c r="WKV30" s="269"/>
      <c r="WKW30" s="269"/>
      <c r="WKX30" s="269"/>
      <c r="WKY30" s="269"/>
      <c r="WKZ30" s="269"/>
      <c r="WLA30" s="269"/>
      <c r="WLB30" s="269"/>
      <c r="WLC30" s="269"/>
      <c r="WLD30" s="269"/>
      <c r="WLE30" s="269"/>
      <c r="WLF30" s="269"/>
      <c r="WLG30" s="269"/>
      <c r="WLH30" s="269"/>
      <c r="WLI30" s="269"/>
      <c r="WLJ30" s="269"/>
      <c r="WLK30" s="269"/>
      <c r="WLL30" s="269"/>
      <c r="WLM30" s="269"/>
      <c r="WLN30" s="269"/>
      <c r="WLO30" s="269"/>
      <c r="WLP30" s="269"/>
      <c r="WLQ30" s="269"/>
      <c r="WLR30" s="269"/>
      <c r="WLS30" s="269"/>
      <c r="WLT30" s="269"/>
      <c r="WLU30" s="269"/>
      <c r="WLV30" s="269"/>
      <c r="WLW30" s="269"/>
      <c r="WLX30" s="269"/>
      <c r="WLY30" s="269"/>
      <c r="WLZ30" s="269"/>
      <c r="WMA30" s="269"/>
      <c r="WMB30" s="269"/>
      <c r="WMC30" s="269"/>
      <c r="WMD30" s="269"/>
      <c r="WME30" s="269"/>
      <c r="WMF30" s="269"/>
      <c r="WMG30" s="269"/>
      <c r="WMH30" s="269"/>
      <c r="WMI30" s="269"/>
      <c r="WMJ30" s="269"/>
      <c r="WMK30" s="269"/>
      <c r="WML30" s="269"/>
      <c r="WMM30" s="269"/>
      <c r="WMN30" s="269"/>
      <c r="WMO30" s="269"/>
      <c r="WMP30" s="269"/>
      <c r="WMQ30" s="269"/>
      <c r="WMR30" s="269"/>
      <c r="WMS30" s="269"/>
      <c r="WMT30" s="269"/>
      <c r="WMU30" s="269"/>
      <c r="WMV30" s="269"/>
      <c r="WMW30" s="269"/>
      <c r="WMX30" s="269"/>
      <c r="WMY30" s="269"/>
      <c r="WMZ30" s="269"/>
      <c r="WNA30" s="269"/>
      <c r="WNB30" s="269"/>
      <c r="WNC30" s="269"/>
      <c r="WND30" s="269"/>
      <c r="WNE30" s="269"/>
      <c r="WNF30" s="269"/>
      <c r="WNG30" s="269"/>
      <c r="WNH30" s="269"/>
      <c r="WNI30" s="269"/>
      <c r="WNJ30" s="269"/>
      <c r="WNK30" s="269"/>
      <c r="WNL30" s="269"/>
      <c r="WNM30" s="269"/>
      <c r="WNN30" s="269"/>
      <c r="WNO30" s="269"/>
      <c r="WNP30" s="269"/>
      <c r="WNQ30" s="269"/>
      <c r="WNR30" s="269"/>
      <c r="WNS30" s="269"/>
      <c r="WNT30" s="269"/>
      <c r="WNU30" s="269"/>
      <c r="WNV30" s="269"/>
      <c r="WNW30" s="269"/>
      <c r="WNX30" s="269"/>
      <c r="WNY30" s="269"/>
      <c r="WNZ30" s="269"/>
      <c r="WOA30" s="269"/>
      <c r="WOB30" s="269"/>
      <c r="WOC30" s="269"/>
      <c r="WOD30" s="269"/>
      <c r="WOE30" s="269"/>
      <c r="WOF30" s="269"/>
      <c r="WOG30" s="269"/>
      <c r="WOH30" s="269"/>
      <c r="WOI30" s="269"/>
      <c r="WOJ30" s="269"/>
      <c r="WOK30" s="269"/>
      <c r="WOL30" s="269"/>
      <c r="WOM30" s="269"/>
      <c r="WON30" s="269"/>
      <c r="WOO30" s="269"/>
      <c r="WOP30" s="269"/>
      <c r="WOQ30" s="269"/>
      <c r="WOR30" s="269"/>
      <c r="WOS30" s="269"/>
      <c r="WOT30" s="269"/>
      <c r="WOU30" s="269"/>
      <c r="WOV30" s="269"/>
      <c r="WOW30" s="269"/>
      <c r="WOX30" s="269"/>
      <c r="WOY30" s="269"/>
      <c r="WOZ30" s="269"/>
      <c r="WPA30" s="269"/>
      <c r="WPB30" s="269"/>
      <c r="WPC30" s="269"/>
      <c r="WPD30" s="269"/>
      <c r="WPE30" s="269"/>
      <c r="WPF30" s="269"/>
      <c r="WPG30" s="269"/>
      <c r="WPH30" s="269"/>
      <c r="WPI30" s="269"/>
      <c r="WPJ30" s="269"/>
      <c r="WPK30" s="269"/>
      <c r="WPL30" s="269"/>
      <c r="WPM30" s="269"/>
      <c r="WPN30" s="269"/>
      <c r="WPO30" s="269"/>
      <c r="WPP30" s="269"/>
      <c r="WPQ30" s="269"/>
      <c r="WPR30" s="269"/>
      <c r="WPS30" s="269"/>
      <c r="WPT30" s="269"/>
      <c r="WPU30" s="269"/>
      <c r="WPV30" s="269"/>
      <c r="WPW30" s="269"/>
      <c r="WPX30" s="269"/>
      <c r="WPY30" s="269"/>
      <c r="WPZ30" s="269"/>
      <c r="WQA30" s="269"/>
      <c r="WQB30" s="269"/>
      <c r="WQC30" s="269"/>
      <c r="WQD30" s="269"/>
      <c r="WQE30" s="269"/>
      <c r="WQF30" s="269"/>
      <c r="WQG30" s="269"/>
      <c r="WQH30" s="269"/>
      <c r="WQI30" s="269"/>
      <c r="WQJ30" s="269"/>
      <c r="WQK30" s="269"/>
      <c r="WQL30" s="269"/>
      <c r="WQM30" s="269"/>
      <c r="WQN30" s="269"/>
      <c r="WQO30" s="269"/>
      <c r="WQP30" s="269"/>
      <c r="WQQ30" s="269"/>
      <c r="WQR30" s="269"/>
      <c r="WQS30" s="269"/>
      <c r="WQT30" s="269"/>
      <c r="WQU30" s="269"/>
      <c r="WQV30" s="269"/>
      <c r="WQW30" s="269"/>
      <c r="WQX30" s="269"/>
      <c r="WQY30" s="269"/>
      <c r="WQZ30" s="269"/>
      <c r="WRA30" s="269"/>
      <c r="WRB30" s="269"/>
      <c r="WRC30" s="269"/>
      <c r="WRD30" s="269"/>
      <c r="WRE30" s="269"/>
      <c r="WRF30" s="269"/>
      <c r="WRG30" s="269"/>
      <c r="WRH30" s="269"/>
      <c r="WRI30" s="269"/>
      <c r="WRJ30" s="269"/>
      <c r="WRK30" s="269"/>
      <c r="WRL30" s="269"/>
      <c r="WRM30" s="269"/>
      <c r="WRN30" s="269"/>
      <c r="WRO30" s="269"/>
      <c r="WRP30" s="269"/>
      <c r="WRQ30" s="269"/>
      <c r="WRR30" s="269"/>
      <c r="WRS30" s="269"/>
      <c r="WRT30" s="269"/>
      <c r="WRU30" s="269"/>
      <c r="WRV30" s="269"/>
      <c r="WRW30" s="269"/>
      <c r="WRX30" s="269"/>
      <c r="WRY30" s="269"/>
      <c r="WRZ30" s="269"/>
      <c r="WSA30" s="269"/>
      <c r="WSB30" s="269"/>
      <c r="WSC30" s="269"/>
      <c r="WSD30" s="269"/>
      <c r="WSE30" s="269"/>
      <c r="WSF30" s="269"/>
      <c r="WSG30" s="269"/>
      <c r="WSH30" s="269"/>
      <c r="WSI30" s="269"/>
      <c r="WSJ30" s="269"/>
      <c r="WSK30" s="269"/>
      <c r="WSL30" s="269"/>
      <c r="WSM30" s="269"/>
      <c r="WSN30" s="269"/>
      <c r="WSO30" s="269"/>
      <c r="WSP30" s="269"/>
      <c r="WSQ30" s="269"/>
      <c r="WSR30" s="269"/>
      <c r="WSS30" s="269"/>
      <c r="WST30" s="269"/>
      <c r="WSU30" s="269"/>
      <c r="WSV30" s="269"/>
      <c r="WSW30" s="269"/>
      <c r="WSX30" s="269"/>
      <c r="WSY30" s="269"/>
      <c r="WSZ30" s="269"/>
      <c r="WTA30" s="269"/>
      <c r="WTB30" s="269"/>
      <c r="WTC30" s="269"/>
      <c r="WTD30" s="269"/>
      <c r="WTE30" s="269"/>
      <c r="WTF30" s="269"/>
      <c r="WTG30" s="269"/>
      <c r="WTH30" s="269"/>
      <c r="WTI30" s="269"/>
      <c r="WTJ30" s="269"/>
      <c r="WTK30" s="269"/>
      <c r="WTL30" s="269"/>
      <c r="WTM30" s="269"/>
      <c r="WTN30" s="269"/>
      <c r="WTO30" s="269"/>
      <c r="WTP30" s="269"/>
      <c r="WTQ30" s="269"/>
      <c r="WTR30" s="269"/>
      <c r="WTS30" s="269"/>
      <c r="WTT30" s="269"/>
      <c r="WTU30" s="269"/>
      <c r="WTV30" s="269"/>
      <c r="WTW30" s="269"/>
      <c r="WTX30" s="269"/>
      <c r="WTY30" s="269"/>
      <c r="WTZ30" s="269"/>
      <c r="WUA30" s="269"/>
      <c r="WUB30" s="269"/>
      <c r="WUC30" s="269"/>
      <c r="WUD30" s="269"/>
      <c r="WUE30" s="269"/>
      <c r="WUF30" s="269"/>
      <c r="WUG30" s="269"/>
      <c r="WUH30" s="269"/>
      <c r="WUI30" s="269"/>
      <c r="WUJ30" s="269"/>
      <c r="WUK30" s="269"/>
      <c r="WUL30" s="269"/>
      <c r="WUM30" s="269"/>
      <c r="WUN30" s="269"/>
      <c r="WUO30" s="269"/>
      <c r="WUP30" s="269"/>
      <c r="WUQ30" s="269"/>
      <c r="WUR30" s="269"/>
      <c r="WUS30" s="269"/>
      <c r="WUT30" s="269"/>
      <c r="WUU30" s="269"/>
      <c r="WUV30" s="269"/>
      <c r="WUW30" s="269"/>
      <c r="WUX30" s="269"/>
      <c r="WUY30" s="269"/>
      <c r="WUZ30" s="269"/>
      <c r="WVA30" s="269"/>
      <c r="WVB30" s="269"/>
      <c r="WVC30" s="269"/>
      <c r="WVD30" s="269"/>
      <c r="WVE30" s="269"/>
      <c r="WVF30" s="269"/>
      <c r="WVG30" s="269"/>
      <c r="WVH30" s="269"/>
      <c r="WVI30" s="269"/>
      <c r="WVJ30" s="269"/>
      <c r="WVK30" s="269"/>
      <c r="WVL30" s="269"/>
      <c r="WVM30" s="269"/>
      <c r="WVN30" s="269"/>
      <c r="WVO30" s="269"/>
      <c r="WVP30" s="269"/>
      <c r="WVQ30" s="269"/>
      <c r="WVR30" s="269"/>
      <c r="WVS30" s="269"/>
      <c r="WVT30" s="269"/>
      <c r="WVU30" s="269"/>
      <c r="WVV30" s="269"/>
      <c r="WVW30" s="269"/>
      <c r="WVX30" s="269"/>
      <c r="WVY30" s="269"/>
      <c r="WVZ30" s="269"/>
      <c r="WWA30" s="269"/>
      <c r="WWB30" s="269"/>
      <c r="WWC30" s="269"/>
      <c r="WWD30" s="269"/>
      <c r="WWE30" s="269"/>
      <c r="WWF30" s="269"/>
      <c r="WWG30" s="269"/>
      <c r="WWH30" s="269"/>
      <c r="WWI30" s="269"/>
      <c r="WWJ30" s="269"/>
      <c r="WWK30" s="269"/>
      <c r="WWL30" s="269"/>
      <c r="WWM30" s="269"/>
      <c r="WWN30" s="269"/>
      <c r="WWO30" s="269"/>
      <c r="WWP30" s="269"/>
      <c r="WWQ30" s="269"/>
      <c r="WWR30" s="269"/>
      <c r="WWS30" s="269"/>
      <c r="WWT30" s="269"/>
      <c r="WWU30" s="269"/>
      <c r="WWV30" s="269"/>
      <c r="WWW30" s="269"/>
      <c r="WWX30" s="269"/>
      <c r="WWY30" s="269"/>
      <c r="WWZ30" s="269"/>
      <c r="WXA30" s="269"/>
      <c r="WXB30" s="269"/>
      <c r="WXC30" s="269"/>
      <c r="WXD30" s="269"/>
      <c r="WXE30" s="269"/>
      <c r="WXF30" s="269"/>
      <c r="WXG30" s="269"/>
      <c r="WXH30" s="269"/>
      <c r="WXI30" s="269"/>
      <c r="WXJ30" s="269"/>
      <c r="WXK30" s="269"/>
      <c r="WXL30" s="269"/>
      <c r="WXM30" s="269"/>
      <c r="WXN30" s="269"/>
      <c r="WXO30" s="269"/>
      <c r="WXP30" s="269"/>
      <c r="WXQ30" s="269"/>
      <c r="WXR30" s="269"/>
      <c r="WXS30" s="269"/>
      <c r="WXT30" s="269"/>
      <c r="WXU30" s="269"/>
      <c r="WXV30" s="269"/>
      <c r="WXW30" s="269"/>
      <c r="WXX30" s="269"/>
      <c r="WXY30" s="269"/>
      <c r="WXZ30" s="269"/>
      <c r="WYA30" s="269"/>
      <c r="WYB30" s="269"/>
      <c r="WYC30" s="269"/>
      <c r="WYD30" s="269"/>
      <c r="WYE30" s="269"/>
      <c r="WYF30" s="269"/>
      <c r="WYG30" s="269"/>
      <c r="WYH30" s="269"/>
      <c r="WYI30" s="269"/>
      <c r="WYJ30" s="269"/>
      <c r="WYK30" s="269"/>
      <c r="WYL30" s="269"/>
      <c r="WYM30" s="269"/>
      <c r="WYN30" s="269"/>
      <c r="WYO30" s="269"/>
      <c r="WYP30" s="269"/>
      <c r="WYQ30" s="269"/>
      <c r="WYR30" s="269"/>
      <c r="WYS30" s="269"/>
      <c r="WYT30" s="269"/>
      <c r="WYU30" s="269"/>
      <c r="WYV30" s="269"/>
      <c r="WYW30" s="269"/>
      <c r="WYX30" s="269"/>
      <c r="WYY30" s="269"/>
      <c r="WYZ30" s="269"/>
      <c r="WZA30" s="269"/>
      <c r="WZB30" s="269"/>
      <c r="WZC30" s="269"/>
      <c r="WZD30" s="269"/>
      <c r="WZE30" s="269"/>
      <c r="WZF30" s="269"/>
      <c r="WZG30" s="269"/>
      <c r="WZH30" s="269"/>
      <c r="WZI30" s="269"/>
      <c r="WZJ30" s="269"/>
      <c r="WZK30" s="269"/>
      <c r="WZL30" s="269"/>
      <c r="WZM30" s="269"/>
      <c r="WZN30" s="269"/>
      <c r="WZO30" s="269"/>
      <c r="WZP30" s="269"/>
      <c r="WZQ30" s="269"/>
      <c r="WZR30" s="269"/>
      <c r="WZS30" s="269"/>
      <c r="WZT30" s="269"/>
      <c r="WZU30" s="269"/>
      <c r="WZV30" s="269"/>
      <c r="WZW30" s="269"/>
      <c r="WZX30" s="269"/>
      <c r="WZY30" s="269"/>
      <c r="WZZ30" s="269"/>
      <c r="XAA30" s="269"/>
      <c r="XAB30" s="269"/>
      <c r="XAC30" s="269"/>
      <c r="XAD30" s="269"/>
      <c r="XAE30" s="269"/>
      <c r="XAF30" s="269"/>
      <c r="XAG30" s="269"/>
      <c r="XAH30" s="269"/>
      <c r="XAI30" s="269"/>
      <c r="XAJ30" s="269"/>
      <c r="XAK30" s="269"/>
      <c r="XAL30" s="269"/>
      <c r="XAM30" s="269"/>
      <c r="XAN30" s="269"/>
      <c r="XAO30" s="269"/>
      <c r="XAP30" s="269"/>
      <c r="XAQ30" s="269"/>
      <c r="XAR30" s="269"/>
      <c r="XAS30" s="269"/>
      <c r="XAT30" s="269"/>
      <c r="XAU30" s="269"/>
      <c r="XAV30" s="269"/>
      <c r="XAW30" s="269"/>
      <c r="XAX30" s="269"/>
      <c r="XAY30" s="269"/>
      <c r="XAZ30" s="269"/>
      <c r="XBA30" s="269"/>
      <c r="XBB30" s="269"/>
      <c r="XBC30" s="269"/>
      <c r="XBD30" s="269"/>
      <c r="XBE30" s="269"/>
      <c r="XBF30" s="269"/>
      <c r="XBG30" s="269"/>
      <c r="XBH30" s="269"/>
      <c r="XBI30" s="269"/>
      <c r="XBJ30" s="269"/>
      <c r="XBK30" s="269"/>
      <c r="XBL30" s="269"/>
      <c r="XBM30" s="269"/>
      <c r="XBN30" s="269"/>
      <c r="XBO30" s="269"/>
      <c r="XBP30" s="269"/>
      <c r="XBQ30" s="269"/>
      <c r="XBR30" s="269"/>
      <c r="XBS30" s="269"/>
      <c r="XBT30" s="269"/>
      <c r="XBU30" s="269"/>
      <c r="XBV30" s="269"/>
      <c r="XBW30" s="269"/>
      <c r="XBX30" s="269"/>
      <c r="XBY30" s="269"/>
      <c r="XBZ30" s="269"/>
      <c r="XCA30" s="269"/>
      <c r="XCB30" s="269"/>
      <c r="XCC30" s="269"/>
      <c r="XCD30" s="269"/>
      <c r="XCE30" s="269"/>
      <c r="XCF30" s="269"/>
      <c r="XCG30" s="269"/>
      <c r="XCH30" s="269"/>
      <c r="XCI30" s="269"/>
      <c r="XCJ30" s="269"/>
      <c r="XCK30" s="269"/>
      <c r="XCL30" s="269"/>
      <c r="XCM30" s="269"/>
      <c r="XCN30" s="269"/>
      <c r="XCO30" s="269"/>
      <c r="XCP30" s="269"/>
      <c r="XCQ30" s="269"/>
      <c r="XCR30" s="269"/>
      <c r="XCS30" s="269"/>
      <c r="XCT30" s="269"/>
      <c r="XCU30" s="269"/>
      <c r="XCV30" s="269"/>
      <c r="XCW30" s="269"/>
      <c r="XCX30" s="269"/>
      <c r="XCY30" s="269"/>
      <c r="XCZ30" s="269"/>
      <c r="XDA30" s="269"/>
      <c r="XDB30" s="269"/>
      <c r="XDC30" s="269"/>
      <c r="XDD30" s="269"/>
      <c r="XDE30" s="269"/>
      <c r="XDF30" s="269"/>
      <c r="XDG30" s="269"/>
      <c r="XDH30" s="269"/>
      <c r="XDI30" s="269"/>
      <c r="XDJ30" s="269"/>
      <c r="XDK30" s="269"/>
      <c r="XDL30" s="269"/>
      <c r="XDM30" s="269"/>
      <c r="XDN30" s="269"/>
      <c r="XDO30" s="269"/>
      <c r="XDP30" s="269"/>
      <c r="XDQ30" s="269"/>
      <c r="XDR30" s="269"/>
      <c r="XDS30" s="269"/>
      <c r="XDT30" s="269"/>
      <c r="XDU30" s="269"/>
      <c r="XDV30" s="269"/>
      <c r="XDW30" s="269"/>
      <c r="XDX30" s="269"/>
      <c r="XDY30" s="269"/>
      <c r="XDZ30" s="269"/>
      <c r="XEA30" s="269"/>
      <c r="XEB30" s="269"/>
      <c r="XEC30" s="269"/>
      <c r="XED30" s="269"/>
      <c r="XEE30" s="269"/>
      <c r="XEF30" s="269"/>
      <c r="XEG30" s="269"/>
      <c r="XEH30" s="269"/>
      <c r="XEI30" s="269"/>
      <c r="XEJ30" s="269"/>
      <c r="XEK30" s="269"/>
      <c r="XEL30" s="269"/>
      <c r="XEM30" s="269"/>
      <c r="XEN30" s="269"/>
      <c r="XEO30" s="269"/>
    </row>
    <row r="31" spans="1:16369" ht="65.25" customHeight="1">
      <c r="A31" s="176">
        <v>88</v>
      </c>
      <c r="B31" s="180">
        <v>46101.486909722204</v>
      </c>
      <c r="C31" s="180">
        <v>46106.567800925899</v>
      </c>
      <c r="D31" s="176" t="s">
        <v>2857</v>
      </c>
      <c r="E31" s="176" t="s">
        <v>205</v>
      </c>
      <c r="F31" s="176" t="s">
        <v>3950</v>
      </c>
      <c r="G31" s="176" t="s">
        <v>3951</v>
      </c>
      <c r="H31" s="176" t="s">
        <v>159</v>
      </c>
      <c r="I31" s="176" t="s">
        <v>208</v>
      </c>
      <c r="J31" s="176" t="s">
        <v>1787</v>
      </c>
      <c r="K31" s="176"/>
      <c r="L31" s="176" t="s">
        <v>54</v>
      </c>
      <c r="M31" s="143">
        <v>46129</v>
      </c>
      <c r="N31" s="176" t="s">
        <v>15</v>
      </c>
      <c r="O31" s="176">
        <v>0</v>
      </c>
      <c r="P31" s="176"/>
      <c r="Q31" s="176" t="s">
        <v>111</v>
      </c>
      <c r="R31" s="176" t="s">
        <v>3952</v>
      </c>
      <c r="S31" s="176"/>
      <c r="T31" s="176" t="s">
        <v>3953</v>
      </c>
      <c r="U31" s="176"/>
      <c r="V31" s="176" t="s">
        <v>3954</v>
      </c>
      <c r="W31" s="176"/>
      <c r="X31" s="176" t="s">
        <v>3955</v>
      </c>
      <c r="Y31" s="176" t="s">
        <v>3956</v>
      </c>
      <c r="Z31" s="176" t="s">
        <v>3957</v>
      </c>
      <c r="AA31" s="176"/>
      <c r="AB31" s="245" t="s">
        <v>71</v>
      </c>
      <c r="AC31" s="245" t="s">
        <v>2702</v>
      </c>
      <c r="AD31" s="245"/>
      <c r="AE31" s="245" t="s">
        <v>2</v>
      </c>
      <c r="AF31" s="245"/>
      <c r="AG31" s="245"/>
      <c r="AH31" s="245">
        <v>4</v>
      </c>
      <c r="AI31" s="245">
        <v>23200</v>
      </c>
      <c r="AJ31" s="245">
        <v>82360</v>
      </c>
      <c r="AK31" s="245" t="s">
        <v>3958</v>
      </c>
      <c r="AL31" s="245" t="s">
        <v>592</v>
      </c>
      <c r="AM31" s="245" t="s">
        <v>535</v>
      </c>
      <c r="AN31" s="245"/>
      <c r="AO31" s="245" t="s">
        <v>964</v>
      </c>
      <c r="AP31" s="147"/>
      <c r="AQ31" s="225"/>
      <c r="AR31" s="225"/>
      <c r="AS31" s="237"/>
      <c r="AT31" s="232"/>
      <c r="AU31" s="225"/>
      <c r="AV31" s="225"/>
      <c r="AW31" s="225"/>
      <c r="AX31" s="225"/>
      <c r="AY31" s="225"/>
      <c r="AZ31" s="225"/>
      <c r="BA31" s="225"/>
      <c r="BB31" s="245" t="s">
        <v>15</v>
      </c>
      <c r="BC31" s="245" t="s">
        <v>3959</v>
      </c>
      <c r="BD31" s="245"/>
      <c r="BE31" s="245"/>
      <c r="BF31" s="268"/>
      <c r="BG31" s="245"/>
      <c r="BH31" s="245"/>
      <c r="BI31" s="510"/>
      <c r="BJ31" s="400">
        <v>46148</v>
      </c>
      <c r="BK31" s="314" t="s">
        <v>3786</v>
      </c>
      <c r="BL31" s="307" t="s">
        <v>3959</v>
      </c>
    </row>
    <row r="32" spans="1:16369" ht="65.25" customHeight="1">
      <c r="A32" s="135">
        <v>89</v>
      </c>
      <c r="B32" s="143">
        <v>46108.472812499997</v>
      </c>
      <c r="C32" s="143">
        <v>46108.482928240701</v>
      </c>
      <c r="D32" s="144" t="s">
        <v>1541</v>
      </c>
      <c r="E32" s="144" t="s">
        <v>1542</v>
      </c>
      <c r="F32" s="144" t="s">
        <v>3960</v>
      </c>
      <c r="G32" s="144" t="s">
        <v>3961</v>
      </c>
      <c r="H32" s="144" t="s">
        <v>134</v>
      </c>
      <c r="I32" s="135" t="s">
        <v>135</v>
      </c>
      <c r="J32" s="135" t="s">
        <v>3962</v>
      </c>
      <c r="K32" s="135"/>
      <c r="L32" s="135" t="s">
        <v>57</v>
      </c>
      <c r="M32" s="143">
        <v>46188</v>
      </c>
      <c r="N32" s="135" t="s">
        <v>15</v>
      </c>
      <c r="O32" s="135">
        <v>0</v>
      </c>
      <c r="P32" s="135"/>
      <c r="Q32" s="176" t="s">
        <v>111</v>
      </c>
      <c r="R32" s="144" t="s">
        <v>3963</v>
      </c>
      <c r="S32" s="144"/>
      <c r="T32" s="144" t="s">
        <v>3964</v>
      </c>
      <c r="U32" s="144"/>
      <c r="V32" s="144" t="s">
        <v>1181</v>
      </c>
      <c r="W32" s="144"/>
      <c r="X32" s="144" t="s">
        <v>3965</v>
      </c>
      <c r="Y32" s="144" t="s">
        <v>3966</v>
      </c>
      <c r="Z32" s="135" t="s">
        <v>3967</v>
      </c>
      <c r="AA32" s="135"/>
      <c r="AB32" s="147" t="s">
        <v>1227</v>
      </c>
      <c r="AC32" s="147" t="s">
        <v>2702</v>
      </c>
      <c r="AD32" s="151"/>
      <c r="AE32" s="147"/>
      <c r="AF32" s="151"/>
      <c r="AG32" s="248"/>
      <c r="AH32" s="152"/>
      <c r="AI32" s="148"/>
      <c r="AJ32" s="149">
        <v>0</v>
      </c>
      <c r="AK32" s="150" t="s">
        <v>3968</v>
      </c>
      <c r="AL32" s="153"/>
      <c r="AM32" s="147"/>
      <c r="AN32" s="147"/>
      <c r="AO32" s="152" t="s">
        <v>964</v>
      </c>
      <c r="AP32" s="147"/>
      <c r="AQ32" s="225"/>
      <c r="AR32" s="225"/>
      <c r="AS32" s="237"/>
      <c r="AT32" s="232"/>
      <c r="AU32" s="225"/>
      <c r="AV32" s="225"/>
      <c r="AW32" s="225"/>
      <c r="AX32" s="225"/>
      <c r="AY32" s="225"/>
      <c r="AZ32" s="225"/>
      <c r="BA32" s="225"/>
      <c r="BB32" s="152" t="s">
        <v>494</v>
      </c>
      <c r="BC32" s="147" t="s">
        <v>3969</v>
      </c>
      <c r="BD32" s="152"/>
      <c r="BE32" s="152"/>
      <c r="BF32" s="541"/>
      <c r="BG32" s="152"/>
      <c r="BH32" s="152"/>
      <c r="BI32" s="574"/>
      <c r="BJ32" s="400">
        <v>46142</v>
      </c>
      <c r="BK32" s="314" t="s">
        <v>3755</v>
      </c>
      <c r="BL32" s="307" t="s">
        <v>3748</v>
      </c>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c r="DN32" s="9"/>
      <c r="DO32" s="9"/>
      <c r="DP32" s="9"/>
      <c r="DQ32" s="9"/>
      <c r="DR32" s="9"/>
      <c r="DS32" s="9"/>
      <c r="DT32" s="9"/>
      <c r="DU32" s="9"/>
      <c r="DV32" s="9"/>
      <c r="DW32" s="9"/>
      <c r="DX32" s="9"/>
      <c r="DY32" s="9"/>
      <c r="DZ32" s="9"/>
      <c r="EA32" s="9"/>
      <c r="EB32" s="9"/>
      <c r="EC32" s="9"/>
      <c r="ED32" s="9"/>
      <c r="EE32" s="9"/>
      <c r="EF32" s="9"/>
      <c r="EG32" s="9"/>
      <c r="EH32" s="9"/>
      <c r="EI32" s="9"/>
      <c r="EJ32" s="9"/>
      <c r="EK32" s="9"/>
      <c r="EL32" s="9"/>
      <c r="EM32" s="9"/>
      <c r="EN32" s="9"/>
      <c r="EO32" s="9"/>
      <c r="EP32" s="9"/>
      <c r="EQ32" s="9"/>
      <c r="ER32" s="9"/>
      <c r="ES32" s="9"/>
      <c r="ET32" s="9"/>
      <c r="EU32" s="9"/>
      <c r="EV32" s="9"/>
      <c r="EW32" s="9"/>
      <c r="EX32" s="9"/>
      <c r="EY32" s="9"/>
      <c r="EZ32" s="9"/>
      <c r="FA32" s="9"/>
      <c r="FB32" s="9"/>
      <c r="FC32" s="9"/>
      <c r="FD32" s="9"/>
      <c r="FE32" s="9"/>
      <c r="FF32" s="9"/>
      <c r="FG32" s="9"/>
      <c r="FH32" s="9"/>
      <c r="FI32" s="9"/>
      <c r="FJ32" s="9"/>
      <c r="FK32" s="9"/>
      <c r="FL32" s="9"/>
      <c r="FM32" s="9"/>
      <c r="FN32" s="9"/>
      <c r="FO32" s="9"/>
      <c r="FP32" s="9"/>
      <c r="FQ32" s="9"/>
      <c r="FR32" s="9"/>
      <c r="FS32" s="9"/>
      <c r="FT32" s="9"/>
      <c r="FU32" s="9"/>
      <c r="FV32" s="9"/>
      <c r="FW32" s="9"/>
      <c r="FX32" s="9"/>
      <c r="FY32" s="9"/>
      <c r="FZ32" s="9"/>
      <c r="GA32" s="9"/>
      <c r="GB32" s="9"/>
      <c r="GC32" s="9"/>
      <c r="GD32" s="9"/>
      <c r="GE32" s="9"/>
      <c r="GF32" s="9"/>
      <c r="GG32" s="9"/>
      <c r="GH32" s="9"/>
      <c r="GI32" s="9"/>
      <c r="GJ32" s="9"/>
      <c r="GK32" s="9"/>
      <c r="GL32" s="9"/>
      <c r="GM32" s="9"/>
      <c r="GN32" s="9"/>
      <c r="GO32" s="9"/>
      <c r="GP32" s="9"/>
      <c r="GQ32" s="9"/>
      <c r="GR32" s="9"/>
      <c r="GS32" s="9"/>
      <c r="GT32" s="9"/>
      <c r="GU32" s="9"/>
      <c r="GV32" s="9"/>
      <c r="GW32" s="9"/>
      <c r="GX32" s="9"/>
      <c r="GY32" s="9"/>
      <c r="GZ32" s="9"/>
      <c r="HA32" s="9"/>
      <c r="HB32" s="9"/>
      <c r="HC32" s="9"/>
      <c r="HD32" s="9"/>
      <c r="HE32" s="9"/>
      <c r="HF32" s="9"/>
      <c r="HG32" s="9"/>
      <c r="HH32" s="9"/>
      <c r="HI32" s="9"/>
      <c r="HJ32" s="9"/>
      <c r="HK32" s="9"/>
      <c r="HL32" s="9"/>
      <c r="HM32" s="9"/>
      <c r="HN32" s="9"/>
      <c r="HO32" s="9"/>
      <c r="HP32" s="9"/>
      <c r="HQ32" s="9"/>
      <c r="HR32" s="9"/>
      <c r="HS32" s="9"/>
      <c r="HT32" s="9"/>
      <c r="HU32" s="9"/>
      <c r="HV32" s="9"/>
      <c r="HW32" s="9"/>
      <c r="HX32" s="9"/>
      <c r="HY32" s="9"/>
      <c r="HZ32" s="9"/>
      <c r="IA32" s="9"/>
      <c r="IB32" s="9"/>
      <c r="IC32" s="9"/>
      <c r="ID32" s="9"/>
      <c r="IE32" s="9"/>
      <c r="IF32" s="9"/>
      <c r="IG32" s="9"/>
      <c r="IH32" s="9"/>
      <c r="II32" s="9"/>
      <c r="IJ32" s="9"/>
      <c r="IK32" s="9"/>
      <c r="IL32" s="9"/>
      <c r="IM32" s="9"/>
      <c r="IN32" s="9"/>
      <c r="IO32" s="9"/>
      <c r="IP32" s="9"/>
      <c r="IQ32" s="9"/>
      <c r="IR32" s="9"/>
      <c r="IS32" s="9"/>
      <c r="IT32" s="9"/>
      <c r="IU32" s="9"/>
      <c r="IV32" s="9"/>
      <c r="IW32" s="9"/>
      <c r="IX32" s="9"/>
      <c r="IY32" s="9"/>
      <c r="IZ32" s="9"/>
      <c r="JA32" s="9"/>
      <c r="JB32" s="9"/>
      <c r="JC32" s="9"/>
      <c r="JD32" s="9"/>
      <c r="JE32" s="9"/>
      <c r="JF32" s="9"/>
      <c r="JG32" s="9"/>
      <c r="JH32" s="9"/>
      <c r="JI32" s="9"/>
      <c r="JJ32" s="9"/>
      <c r="JK32" s="9"/>
      <c r="JL32" s="9"/>
      <c r="JM32" s="9"/>
      <c r="JN32" s="9"/>
      <c r="JO32" s="9"/>
      <c r="JP32" s="9"/>
      <c r="JQ32" s="9"/>
      <c r="JR32" s="9"/>
      <c r="JS32" s="9"/>
      <c r="JT32" s="9"/>
      <c r="JU32" s="9"/>
      <c r="JV32" s="9"/>
      <c r="JW32" s="9"/>
      <c r="JX32" s="9"/>
      <c r="JY32" s="9"/>
      <c r="JZ32" s="9"/>
      <c r="KA32" s="9"/>
      <c r="KB32" s="9"/>
      <c r="KC32" s="9"/>
      <c r="KD32" s="9"/>
      <c r="KE32" s="9"/>
      <c r="KF32" s="9"/>
      <c r="KG32" s="9"/>
      <c r="KH32" s="9"/>
      <c r="KI32" s="9"/>
      <c r="KJ32" s="9"/>
      <c r="KK32" s="9"/>
      <c r="KL32" s="9"/>
      <c r="KM32" s="9"/>
      <c r="KN32" s="9"/>
      <c r="KO32" s="9"/>
      <c r="KP32" s="9"/>
      <c r="KQ32" s="9"/>
      <c r="KR32" s="9"/>
      <c r="KS32" s="9"/>
      <c r="KT32" s="9"/>
      <c r="KU32" s="9"/>
      <c r="KV32" s="9"/>
      <c r="KW32" s="9"/>
      <c r="KX32" s="9"/>
      <c r="KY32" s="9"/>
      <c r="KZ32" s="9"/>
      <c r="LA32" s="9"/>
      <c r="LB32" s="9"/>
      <c r="LC32" s="9"/>
      <c r="LD32" s="9"/>
      <c r="LE32" s="9"/>
      <c r="LF32" s="9"/>
      <c r="LG32" s="9"/>
      <c r="LH32" s="9"/>
      <c r="LI32" s="9"/>
      <c r="LJ32" s="9"/>
      <c r="LK32" s="9"/>
      <c r="LL32" s="9"/>
      <c r="LM32" s="9"/>
      <c r="LN32" s="9"/>
      <c r="LO32" s="9"/>
      <c r="LP32" s="9"/>
      <c r="LQ32" s="9"/>
      <c r="LR32" s="9"/>
      <c r="LS32" s="9"/>
      <c r="LT32" s="9"/>
      <c r="LU32" s="9"/>
      <c r="LV32" s="9"/>
      <c r="LW32" s="9"/>
      <c r="LX32" s="9"/>
      <c r="LY32" s="9"/>
      <c r="LZ32" s="9"/>
      <c r="MA32" s="9"/>
      <c r="MB32" s="9"/>
      <c r="MC32" s="9"/>
      <c r="MD32" s="9"/>
      <c r="ME32" s="9"/>
      <c r="MF32" s="9"/>
      <c r="MG32" s="9"/>
      <c r="MH32" s="9"/>
      <c r="MI32" s="9"/>
      <c r="MJ32" s="9"/>
      <c r="MK32" s="9"/>
      <c r="ML32" s="9"/>
      <c r="MM32" s="9"/>
      <c r="MN32" s="9"/>
      <c r="MO32" s="9"/>
      <c r="MP32" s="9"/>
      <c r="MQ32" s="9"/>
      <c r="MR32" s="9"/>
      <c r="MS32" s="9"/>
      <c r="MT32" s="9"/>
      <c r="MU32" s="9"/>
      <c r="MV32" s="9"/>
      <c r="MW32" s="9"/>
      <c r="MX32" s="9"/>
      <c r="MY32" s="9"/>
      <c r="MZ32" s="9"/>
      <c r="NA32" s="9"/>
      <c r="NB32" s="9"/>
      <c r="NC32" s="9"/>
      <c r="ND32" s="9"/>
      <c r="NE32" s="9"/>
      <c r="NF32" s="9"/>
      <c r="NG32" s="9"/>
      <c r="NH32" s="9"/>
      <c r="NI32" s="9"/>
      <c r="NJ32" s="9"/>
      <c r="NK32" s="9"/>
      <c r="NL32" s="9"/>
      <c r="NM32" s="9"/>
      <c r="NN32" s="9"/>
      <c r="NO32" s="9"/>
      <c r="NP32" s="9"/>
      <c r="NQ32" s="9"/>
      <c r="NR32" s="9"/>
      <c r="NS32" s="9"/>
      <c r="NT32" s="9"/>
      <c r="NU32" s="9"/>
      <c r="NV32" s="9"/>
      <c r="NW32" s="9"/>
      <c r="NX32" s="9"/>
      <c r="NY32" s="9"/>
      <c r="NZ32" s="9"/>
      <c r="OA32" s="9"/>
      <c r="OB32" s="9"/>
      <c r="OC32" s="9"/>
      <c r="OD32" s="9"/>
      <c r="OE32" s="9"/>
      <c r="OF32" s="9"/>
      <c r="OG32" s="9"/>
      <c r="OH32" s="9"/>
      <c r="OI32" s="9"/>
      <c r="OJ32" s="9"/>
      <c r="OK32" s="9"/>
      <c r="OL32" s="9"/>
      <c r="OM32" s="9"/>
      <c r="ON32" s="9"/>
      <c r="OO32" s="9"/>
      <c r="OP32" s="9"/>
      <c r="OQ32" s="9"/>
      <c r="OR32" s="9"/>
      <c r="OS32" s="9"/>
      <c r="OT32" s="9"/>
      <c r="OU32" s="9"/>
      <c r="OV32" s="9"/>
      <c r="OW32" s="9"/>
      <c r="OX32" s="9"/>
      <c r="OY32" s="9"/>
      <c r="OZ32" s="9"/>
      <c r="PA32" s="9"/>
      <c r="PB32" s="9"/>
      <c r="PC32" s="9"/>
      <c r="PD32" s="9"/>
      <c r="PE32" s="9"/>
      <c r="PF32" s="9"/>
      <c r="PG32" s="9"/>
      <c r="PH32" s="9"/>
      <c r="PI32" s="9"/>
      <c r="PJ32" s="9"/>
      <c r="PK32" s="9"/>
      <c r="PL32" s="9"/>
      <c r="PM32" s="9"/>
      <c r="PN32" s="9"/>
      <c r="PO32" s="9"/>
      <c r="PP32" s="9"/>
      <c r="PQ32" s="9"/>
      <c r="PR32" s="9"/>
      <c r="PS32" s="9"/>
      <c r="PT32" s="9"/>
      <c r="PU32" s="9"/>
      <c r="PV32" s="9"/>
      <c r="PW32" s="9"/>
      <c r="PX32" s="9"/>
      <c r="PY32" s="9"/>
      <c r="PZ32" s="9"/>
      <c r="QA32" s="9"/>
      <c r="QB32" s="9"/>
      <c r="QC32" s="9"/>
      <c r="QD32" s="9"/>
      <c r="QE32" s="9"/>
      <c r="QF32" s="9"/>
      <c r="QG32" s="9"/>
      <c r="QH32" s="9"/>
      <c r="QI32" s="9"/>
      <c r="QJ32" s="9"/>
      <c r="QK32" s="9"/>
      <c r="QL32" s="9"/>
      <c r="QM32" s="9"/>
      <c r="QN32" s="9"/>
      <c r="QO32" s="9"/>
      <c r="QP32" s="9"/>
      <c r="QQ32" s="9"/>
      <c r="QR32" s="9"/>
      <c r="QS32" s="9"/>
      <c r="QT32" s="9"/>
      <c r="QU32" s="9"/>
      <c r="QV32" s="9"/>
      <c r="QW32" s="9"/>
      <c r="QX32" s="9"/>
      <c r="QY32" s="9"/>
      <c r="QZ32" s="9"/>
      <c r="RA32" s="9"/>
      <c r="RB32" s="9"/>
      <c r="RC32" s="9"/>
      <c r="RD32" s="9"/>
      <c r="RE32" s="9"/>
      <c r="RF32" s="9"/>
      <c r="RG32" s="9"/>
      <c r="RH32" s="9"/>
      <c r="RI32" s="9"/>
      <c r="RJ32" s="9"/>
      <c r="RK32" s="9"/>
      <c r="RL32" s="9"/>
      <c r="RM32" s="9"/>
      <c r="RN32" s="9"/>
      <c r="RO32" s="9"/>
      <c r="RP32" s="9"/>
      <c r="RQ32" s="9"/>
      <c r="RR32" s="9"/>
      <c r="RS32" s="9"/>
      <c r="RT32" s="9"/>
      <c r="RU32" s="9"/>
      <c r="RV32" s="9"/>
      <c r="RW32" s="9"/>
      <c r="RX32" s="9"/>
      <c r="RY32" s="9"/>
      <c r="RZ32" s="9"/>
      <c r="SA32" s="9"/>
      <c r="SB32" s="9"/>
      <c r="SC32" s="9"/>
      <c r="SD32" s="9"/>
      <c r="SE32" s="9"/>
      <c r="SF32" s="9"/>
      <c r="SG32" s="9"/>
      <c r="SH32" s="9"/>
      <c r="SI32" s="9"/>
      <c r="SJ32" s="9"/>
      <c r="SK32" s="9"/>
      <c r="SL32" s="9"/>
      <c r="SM32" s="9"/>
      <c r="SN32" s="9"/>
      <c r="SO32" s="9"/>
      <c r="SP32" s="9"/>
      <c r="SQ32" s="9"/>
      <c r="SR32" s="9"/>
      <c r="SS32" s="9"/>
      <c r="ST32" s="9"/>
      <c r="SU32" s="9"/>
      <c r="SV32" s="9"/>
      <c r="SW32" s="9"/>
      <c r="SX32" s="9"/>
      <c r="SY32" s="9"/>
      <c r="SZ32" s="9"/>
      <c r="TA32" s="9"/>
      <c r="TB32" s="9"/>
      <c r="TC32" s="9"/>
      <c r="TD32" s="9"/>
      <c r="TE32" s="9"/>
      <c r="TF32" s="9"/>
      <c r="TG32" s="9"/>
      <c r="TH32" s="9"/>
      <c r="TI32" s="9"/>
      <c r="TJ32" s="9"/>
      <c r="TK32" s="9"/>
      <c r="TL32" s="9"/>
      <c r="TM32" s="9"/>
      <c r="TN32" s="9"/>
      <c r="TO32" s="9"/>
      <c r="TP32" s="9"/>
      <c r="TQ32" s="9"/>
      <c r="TR32" s="9"/>
      <c r="TS32" s="9"/>
      <c r="TT32" s="9"/>
      <c r="TU32" s="9"/>
      <c r="TV32" s="9"/>
      <c r="TW32" s="9"/>
      <c r="TX32" s="9"/>
      <c r="TY32" s="9"/>
      <c r="TZ32" s="9"/>
      <c r="UA32" s="9"/>
      <c r="UB32" s="9"/>
      <c r="UC32" s="9"/>
      <c r="UD32" s="9"/>
      <c r="UE32" s="9"/>
      <c r="UF32" s="9"/>
      <c r="UG32" s="9"/>
      <c r="UH32" s="9"/>
      <c r="UI32" s="9"/>
      <c r="UJ32" s="9"/>
      <c r="UK32" s="9"/>
      <c r="UL32" s="9"/>
      <c r="UM32" s="9"/>
      <c r="UN32" s="9"/>
      <c r="UO32" s="9"/>
      <c r="UP32" s="9"/>
      <c r="UQ32" s="9"/>
      <c r="UR32" s="9"/>
      <c r="US32" s="9"/>
      <c r="UT32" s="9"/>
      <c r="UU32" s="9"/>
      <c r="UV32" s="9"/>
      <c r="UW32" s="9"/>
      <c r="UX32" s="9"/>
      <c r="UY32" s="9"/>
      <c r="UZ32" s="9"/>
      <c r="VA32" s="9"/>
      <c r="VB32" s="9"/>
      <c r="VC32" s="9"/>
      <c r="VD32" s="9"/>
      <c r="VE32" s="9"/>
      <c r="VF32" s="9"/>
      <c r="VG32" s="9"/>
      <c r="VH32" s="9"/>
      <c r="VI32" s="9"/>
      <c r="VJ32" s="9"/>
      <c r="VK32" s="9"/>
      <c r="VL32" s="9"/>
      <c r="VM32" s="9"/>
      <c r="VN32" s="9"/>
      <c r="VO32" s="9"/>
      <c r="VP32" s="9"/>
      <c r="VQ32" s="9"/>
      <c r="VR32" s="9"/>
      <c r="VS32" s="9"/>
      <c r="VT32" s="9"/>
      <c r="VU32" s="9"/>
      <c r="VV32" s="9"/>
      <c r="VW32" s="9"/>
      <c r="VX32" s="9"/>
      <c r="VY32" s="9"/>
      <c r="VZ32" s="9"/>
      <c r="WA32" s="9"/>
      <c r="WB32" s="9"/>
      <c r="WC32" s="9"/>
      <c r="WD32" s="9"/>
      <c r="WE32" s="9"/>
      <c r="WF32" s="9"/>
      <c r="WG32" s="9"/>
      <c r="WH32" s="9"/>
      <c r="WI32" s="9"/>
      <c r="WJ32" s="9"/>
      <c r="WK32" s="9"/>
      <c r="WL32" s="9"/>
      <c r="WM32" s="9"/>
      <c r="WN32" s="9"/>
      <c r="WO32" s="9"/>
      <c r="WP32" s="9"/>
      <c r="WQ32" s="9"/>
      <c r="WR32" s="9"/>
      <c r="WS32" s="9"/>
      <c r="WT32" s="9"/>
      <c r="WU32" s="9"/>
      <c r="WV32" s="9"/>
      <c r="WW32" s="9"/>
      <c r="WX32" s="9"/>
      <c r="WY32" s="9"/>
      <c r="WZ32" s="9"/>
      <c r="XA32" s="9"/>
      <c r="XB32" s="9"/>
      <c r="XC32" s="9"/>
      <c r="XD32" s="9"/>
      <c r="XE32" s="9"/>
      <c r="XF32" s="9"/>
      <c r="XG32" s="9"/>
      <c r="XH32" s="9"/>
      <c r="XI32" s="9"/>
      <c r="XJ32" s="9"/>
      <c r="XK32" s="9"/>
      <c r="XL32" s="9"/>
      <c r="XM32" s="9"/>
      <c r="XN32" s="9"/>
      <c r="XO32" s="9"/>
      <c r="XP32" s="9"/>
      <c r="XQ32" s="9"/>
      <c r="XR32" s="9"/>
      <c r="XS32" s="9"/>
      <c r="XT32" s="9"/>
      <c r="XU32" s="9"/>
      <c r="XV32" s="9"/>
      <c r="XW32" s="9"/>
      <c r="XX32" s="9"/>
      <c r="XY32" s="9"/>
      <c r="XZ32" s="9"/>
      <c r="YA32" s="9"/>
      <c r="YB32" s="9"/>
      <c r="YC32" s="9"/>
      <c r="YD32" s="9"/>
      <c r="YE32" s="9"/>
      <c r="YF32" s="9"/>
      <c r="YG32" s="9"/>
      <c r="YH32" s="9"/>
      <c r="YI32" s="9"/>
      <c r="YJ32" s="9"/>
      <c r="YK32" s="9"/>
      <c r="YL32" s="9"/>
      <c r="YM32" s="9"/>
      <c r="YN32" s="9"/>
      <c r="YO32" s="9"/>
      <c r="YP32" s="9"/>
      <c r="YQ32" s="9"/>
      <c r="YR32" s="9"/>
      <c r="YS32" s="9"/>
      <c r="YT32" s="9"/>
      <c r="YU32" s="9"/>
      <c r="YV32" s="9"/>
      <c r="YW32" s="9"/>
      <c r="YX32" s="9"/>
      <c r="YY32" s="9"/>
      <c r="YZ32" s="9"/>
      <c r="ZA32" s="9"/>
      <c r="ZB32" s="9"/>
      <c r="ZC32" s="9"/>
      <c r="ZD32" s="9"/>
      <c r="ZE32" s="9"/>
      <c r="ZF32" s="9"/>
      <c r="ZG32" s="9"/>
      <c r="ZH32" s="9"/>
      <c r="ZI32" s="9"/>
      <c r="ZJ32" s="9"/>
      <c r="ZK32" s="9"/>
      <c r="ZL32" s="9"/>
      <c r="ZM32" s="9"/>
      <c r="ZN32" s="9"/>
      <c r="ZO32" s="9"/>
      <c r="ZP32" s="9"/>
      <c r="ZQ32" s="9"/>
      <c r="ZR32" s="9"/>
      <c r="ZS32" s="9"/>
      <c r="ZT32" s="9"/>
      <c r="ZU32" s="9"/>
      <c r="ZV32" s="9"/>
      <c r="ZW32" s="9"/>
      <c r="ZX32" s="9"/>
      <c r="ZY32" s="9"/>
      <c r="ZZ32" s="9"/>
      <c r="AAA32" s="9"/>
      <c r="AAB32" s="9"/>
      <c r="AAC32" s="9"/>
      <c r="AAD32" s="9"/>
      <c r="AAE32" s="9"/>
      <c r="AAF32" s="9"/>
      <c r="AAG32" s="9"/>
      <c r="AAH32" s="9"/>
      <c r="AAI32" s="9"/>
      <c r="AAJ32" s="9"/>
      <c r="AAK32" s="9"/>
      <c r="AAL32" s="9"/>
      <c r="AAM32" s="9"/>
      <c r="AAN32" s="9"/>
      <c r="AAO32" s="9"/>
      <c r="AAP32" s="9"/>
      <c r="AAQ32" s="9"/>
      <c r="AAR32" s="9"/>
      <c r="AAS32" s="9"/>
      <c r="AAT32" s="9"/>
      <c r="AAU32" s="9"/>
      <c r="AAV32" s="9"/>
      <c r="AAW32" s="9"/>
      <c r="AAX32" s="9"/>
      <c r="AAY32" s="9"/>
      <c r="AAZ32" s="9"/>
      <c r="ABA32" s="9"/>
      <c r="ABB32" s="9"/>
      <c r="ABC32" s="9"/>
      <c r="ABD32" s="9"/>
      <c r="ABE32" s="9"/>
      <c r="ABF32" s="9"/>
      <c r="ABG32" s="9"/>
      <c r="ABH32" s="9"/>
      <c r="ABI32" s="9"/>
      <c r="ABJ32" s="9"/>
      <c r="ABK32" s="9"/>
      <c r="ABL32" s="9"/>
      <c r="ABM32" s="9"/>
      <c r="ABN32" s="9"/>
      <c r="ABO32" s="9"/>
      <c r="ABP32" s="9"/>
      <c r="ABQ32" s="9"/>
      <c r="ABR32" s="9"/>
      <c r="ABS32" s="9"/>
      <c r="ABT32" s="9"/>
      <c r="ABU32" s="9"/>
      <c r="ABV32" s="9"/>
      <c r="ABW32" s="9"/>
      <c r="ABX32" s="9"/>
      <c r="ABY32" s="9"/>
      <c r="ABZ32" s="9"/>
      <c r="ACA32" s="9"/>
      <c r="ACB32" s="9"/>
      <c r="ACC32" s="9"/>
      <c r="ACD32" s="9"/>
      <c r="ACE32" s="9"/>
      <c r="ACF32" s="9"/>
      <c r="ACG32" s="9"/>
      <c r="ACH32" s="9"/>
      <c r="ACI32" s="9"/>
      <c r="ACJ32" s="9"/>
      <c r="ACK32" s="9"/>
      <c r="ACL32" s="9"/>
      <c r="ACM32" s="9"/>
      <c r="ACN32" s="9"/>
      <c r="ACO32" s="9"/>
      <c r="ACP32" s="9"/>
      <c r="ACQ32" s="9"/>
      <c r="ACR32" s="9"/>
      <c r="ACS32" s="9"/>
      <c r="ACT32" s="9"/>
      <c r="ACU32" s="9"/>
      <c r="ACV32" s="9"/>
      <c r="ACW32" s="9"/>
      <c r="ACX32" s="9"/>
      <c r="ACY32" s="9"/>
      <c r="ACZ32" s="9"/>
      <c r="ADA32" s="9"/>
      <c r="ADB32" s="9"/>
      <c r="ADC32" s="9"/>
      <c r="ADD32" s="9"/>
      <c r="ADE32" s="9"/>
      <c r="ADF32" s="9"/>
      <c r="ADG32" s="9"/>
      <c r="ADH32" s="9"/>
      <c r="ADI32" s="9"/>
      <c r="ADJ32" s="9"/>
      <c r="ADK32" s="9"/>
      <c r="ADL32" s="9"/>
      <c r="ADM32" s="9"/>
      <c r="ADN32" s="9"/>
      <c r="ADO32" s="9"/>
      <c r="ADP32" s="9"/>
      <c r="ADQ32" s="9"/>
      <c r="ADR32" s="9"/>
      <c r="ADS32" s="9"/>
      <c r="ADT32" s="9"/>
      <c r="ADU32" s="9"/>
      <c r="ADV32" s="9"/>
      <c r="ADW32" s="9"/>
      <c r="ADX32" s="9"/>
      <c r="ADY32" s="9"/>
      <c r="ADZ32" s="9"/>
      <c r="AEA32" s="9"/>
      <c r="AEB32" s="9"/>
      <c r="AEC32" s="9"/>
      <c r="AED32" s="9"/>
      <c r="AEE32" s="9"/>
      <c r="AEF32" s="9"/>
      <c r="AEG32" s="9"/>
      <c r="AEH32" s="9"/>
      <c r="AEI32" s="9"/>
      <c r="AEJ32" s="9"/>
      <c r="AEK32" s="9"/>
      <c r="AEL32" s="9"/>
      <c r="AEM32" s="9"/>
      <c r="AEN32" s="9"/>
      <c r="AEO32" s="9"/>
      <c r="AEP32" s="9"/>
      <c r="AEQ32" s="9"/>
      <c r="AER32" s="9"/>
      <c r="AES32" s="9"/>
      <c r="AET32" s="9"/>
      <c r="AEU32" s="9"/>
      <c r="AEV32" s="9"/>
      <c r="AEW32" s="9"/>
      <c r="AEX32" s="9"/>
      <c r="AEY32" s="9"/>
      <c r="AEZ32" s="9"/>
      <c r="AFA32" s="9"/>
      <c r="AFB32" s="9"/>
      <c r="AFC32" s="9"/>
      <c r="AFD32" s="9"/>
      <c r="AFE32" s="9"/>
      <c r="AFF32" s="9"/>
      <c r="AFG32" s="9"/>
      <c r="AFH32" s="9"/>
      <c r="AFI32" s="9"/>
      <c r="AFJ32" s="9"/>
      <c r="AFK32" s="9"/>
      <c r="AFL32" s="9"/>
      <c r="AFM32" s="9"/>
      <c r="AFN32" s="9"/>
      <c r="AFO32" s="9"/>
      <c r="AFP32" s="9"/>
      <c r="AFQ32" s="9"/>
      <c r="AFR32" s="9"/>
      <c r="AFS32" s="9"/>
      <c r="AFT32" s="9"/>
      <c r="AFU32" s="9"/>
      <c r="AFV32" s="9"/>
      <c r="AFW32" s="9"/>
      <c r="AFX32" s="9"/>
      <c r="AFY32" s="9"/>
      <c r="AFZ32" s="9"/>
      <c r="AGA32" s="9"/>
      <c r="AGB32" s="9"/>
      <c r="AGC32" s="9"/>
      <c r="AGD32" s="9"/>
      <c r="AGE32" s="9"/>
      <c r="AGF32" s="9"/>
      <c r="AGG32" s="9"/>
      <c r="AGH32" s="9"/>
      <c r="AGI32" s="9"/>
      <c r="AGJ32" s="9"/>
      <c r="AGK32" s="9"/>
      <c r="AGL32" s="9"/>
      <c r="AGM32" s="9"/>
      <c r="AGN32" s="9"/>
      <c r="AGO32" s="9"/>
      <c r="AGP32" s="9"/>
      <c r="AGQ32" s="9"/>
      <c r="AGR32" s="9"/>
      <c r="AGS32" s="9"/>
      <c r="AGT32" s="9"/>
      <c r="AGU32" s="9"/>
      <c r="AGV32" s="9"/>
      <c r="AGW32" s="9"/>
      <c r="AGX32" s="9"/>
      <c r="AGY32" s="9"/>
      <c r="AGZ32" s="9"/>
      <c r="AHA32" s="9"/>
      <c r="AHB32" s="9"/>
      <c r="AHC32" s="9"/>
      <c r="AHD32" s="9"/>
      <c r="AHE32" s="9"/>
      <c r="AHF32" s="9"/>
      <c r="AHG32" s="9"/>
      <c r="AHH32" s="9"/>
      <c r="AHI32" s="9"/>
      <c r="AHJ32" s="9"/>
      <c r="AHK32" s="9"/>
      <c r="AHL32" s="9"/>
      <c r="AHM32" s="9"/>
      <c r="AHN32" s="9"/>
      <c r="AHO32" s="9"/>
      <c r="AHP32" s="9"/>
      <c r="AHQ32" s="9"/>
      <c r="AHR32" s="9"/>
      <c r="AHS32" s="9"/>
      <c r="AHT32" s="9"/>
      <c r="AHU32" s="9"/>
      <c r="AHV32" s="9"/>
      <c r="AHW32" s="9"/>
      <c r="AHX32" s="9"/>
      <c r="AHY32" s="9"/>
      <c r="AHZ32" s="9"/>
      <c r="AIA32" s="9"/>
      <c r="AIB32" s="9"/>
      <c r="AIC32" s="9"/>
      <c r="AID32" s="9"/>
      <c r="AIE32" s="9"/>
      <c r="AIF32" s="9"/>
      <c r="AIG32" s="9"/>
      <c r="AIH32" s="9"/>
      <c r="AII32" s="9"/>
      <c r="AIJ32" s="9"/>
      <c r="AIK32" s="9"/>
      <c r="AIL32" s="9"/>
      <c r="AIM32" s="9"/>
      <c r="AIN32" s="9"/>
      <c r="AIO32" s="9"/>
      <c r="AIP32" s="9"/>
      <c r="AIQ32" s="9"/>
      <c r="AIR32" s="9"/>
      <c r="AIS32" s="9"/>
      <c r="AIT32" s="9"/>
      <c r="AIU32" s="9"/>
      <c r="AIV32" s="9"/>
      <c r="AIW32" s="9"/>
      <c r="AIX32" s="9"/>
      <c r="AIY32" s="9"/>
      <c r="AIZ32" s="9"/>
      <c r="AJA32" s="9"/>
      <c r="AJB32" s="9"/>
      <c r="AJC32" s="9"/>
      <c r="AJD32" s="9"/>
      <c r="AJE32" s="9"/>
      <c r="AJF32" s="9"/>
      <c r="AJG32" s="9"/>
      <c r="AJH32" s="9"/>
      <c r="AJI32" s="9"/>
      <c r="AJJ32" s="9"/>
      <c r="AJK32" s="9"/>
      <c r="AJL32" s="9"/>
      <c r="AJM32" s="9"/>
      <c r="AJN32" s="9"/>
      <c r="AJO32" s="9"/>
      <c r="AJP32" s="9"/>
      <c r="AJQ32" s="9"/>
      <c r="AJR32" s="9"/>
      <c r="AJS32" s="9"/>
      <c r="AJT32" s="9"/>
      <c r="AJU32" s="9"/>
      <c r="AJV32" s="9"/>
      <c r="AJW32" s="9"/>
      <c r="AJX32" s="9"/>
      <c r="AJY32" s="9"/>
      <c r="AJZ32" s="9"/>
      <c r="AKA32" s="9"/>
      <c r="AKB32" s="9"/>
      <c r="AKC32" s="9"/>
      <c r="AKD32" s="9"/>
      <c r="AKE32" s="9"/>
      <c r="AKF32" s="9"/>
      <c r="AKG32" s="9"/>
      <c r="AKH32" s="9"/>
      <c r="AKI32" s="9"/>
      <c r="AKJ32" s="9"/>
      <c r="AKK32" s="9"/>
      <c r="AKL32" s="9"/>
      <c r="AKM32" s="9"/>
      <c r="AKN32" s="9"/>
      <c r="AKO32" s="9"/>
      <c r="AKP32" s="9"/>
      <c r="AKQ32" s="9"/>
      <c r="AKR32" s="9"/>
      <c r="AKS32" s="9"/>
      <c r="AKT32" s="9"/>
      <c r="AKU32" s="9"/>
      <c r="AKV32" s="9"/>
      <c r="AKW32" s="9"/>
      <c r="AKX32" s="9"/>
      <c r="AKY32" s="9"/>
      <c r="AKZ32" s="9"/>
      <c r="ALA32" s="9"/>
      <c r="ALB32" s="9"/>
      <c r="ALC32" s="9"/>
      <c r="ALD32" s="9"/>
      <c r="ALE32" s="9"/>
      <c r="ALF32" s="9"/>
      <c r="ALG32" s="9"/>
      <c r="ALH32" s="9"/>
      <c r="ALI32" s="9"/>
      <c r="ALJ32" s="9"/>
      <c r="ALK32" s="9"/>
      <c r="ALL32" s="9"/>
      <c r="ALM32" s="9"/>
      <c r="ALN32" s="9"/>
      <c r="ALO32" s="9"/>
      <c r="ALP32" s="9"/>
      <c r="ALQ32" s="9"/>
      <c r="ALR32" s="9"/>
      <c r="ALS32" s="9"/>
      <c r="ALT32" s="9"/>
      <c r="ALU32" s="9"/>
      <c r="ALV32" s="9"/>
      <c r="ALW32" s="9"/>
      <c r="ALX32" s="9"/>
      <c r="ALY32" s="9"/>
      <c r="ALZ32" s="9"/>
      <c r="AMA32" s="9"/>
      <c r="AMB32" s="9"/>
      <c r="AMC32" s="9"/>
      <c r="AMD32" s="9"/>
      <c r="AME32" s="9"/>
      <c r="AMF32" s="9"/>
      <c r="AMG32" s="9"/>
      <c r="AMH32" s="9"/>
      <c r="AMI32" s="9"/>
      <c r="AMJ32" s="9"/>
      <c r="AMK32" s="9"/>
      <c r="AML32" s="9"/>
      <c r="AMM32" s="9"/>
      <c r="AMN32" s="9"/>
      <c r="AMO32" s="9"/>
      <c r="AMP32" s="9"/>
      <c r="AMQ32" s="9"/>
      <c r="AMR32" s="9"/>
      <c r="AMS32" s="9"/>
      <c r="AMT32" s="9"/>
      <c r="AMU32" s="9"/>
      <c r="AMV32" s="9"/>
      <c r="AMW32" s="9"/>
      <c r="AMX32" s="9"/>
      <c r="AMY32" s="9"/>
      <c r="AMZ32" s="9"/>
      <c r="ANA32" s="9"/>
      <c r="ANB32" s="9"/>
      <c r="ANC32" s="9"/>
      <c r="AND32" s="9"/>
      <c r="ANE32" s="9"/>
      <c r="ANF32" s="9"/>
      <c r="ANG32" s="9"/>
      <c r="ANH32" s="9"/>
      <c r="ANI32" s="9"/>
      <c r="ANJ32" s="9"/>
      <c r="ANK32" s="9"/>
      <c r="ANL32" s="9"/>
      <c r="ANM32" s="9"/>
      <c r="ANN32" s="9"/>
      <c r="ANO32" s="9"/>
      <c r="ANP32" s="9"/>
      <c r="ANQ32" s="9"/>
      <c r="ANR32" s="9"/>
      <c r="ANS32" s="9"/>
      <c r="ANT32" s="9"/>
      <c r="ANU32" s="9"/>
      <c r="ANV32" s="9"/>
      <c r="ANW32" s="9"/>
      <c r="ANX32" s="9"/>
      <c r="ANY32" s="9"/>
      <c r="ANZ32" s="9"/>
      <c r="AOA32" s="9"/>
      <c r="AOB32" s="9"/>
      <c r="AOC32" s="9"/>
      <c r="AOD32" s="9"/>
      <c r="AOE32" s="9"/>
      <c r="AOF32" s="9"/>
      <c r="AOG32" s="9"/>
      <c r="AOH32" s="9"/>
      <c r="AOI32" s="9"/>
      <c r="AOJ32" s="9"/>
      <c r="AOK32" s="9"/>
      <c r="AOL32" s="9"/>
      <c r="AOM32" s="9"/>
      <c r="AON32" s="9"/>
      <c r="AOO32" s="9"/>
      <c r="AOP32" s="9"/>
      <c r="AOQ32" s="9"/>
      <c r="AOR32" s="9"/>
      <c r="AOS32" s="9"/>
      <c r="AOT32" s="9"/>
      <c r="AOU32" s="9"/>
      <c r="AOV32" s="9"/>
      <c r="AOW32" s="9"/>
      <c r="AOX32" s="9"/>
      <c r="AOY32" s="9"/>
      <c r="AOZ32" s="9"/>
      <c r="APA32" s="9"/>
      <c r="APB32" s="9"/>
      <c r="APC32" s="9"/>
      <c r="APD32" s="9"/>
      <c r="APE32" s="9"/>
      <c r="APF32" s="9"/>
      <c r="APG32" s="9"/>
      <c r="APH32" s="9"/>
      <c r="API32" s="9"/>
      <c r="APJ32" s="9"/>
      <c r="APK32" s="9"/>
      <c r="APL32" s="9"/>
      <c r="APM32" s="9"/>
      <c r="APN32" s="9"/>
      <c r="APO32" s="9"/>
      <c r="APP32" s="9"/>
      <c r="APQ32" s="9"/>
      <c r="APR32" s="9"/>
      <c r="APS32" s="9"/>
      <c r="APT32" s="9"/>
      <c r="APU32" s="9"/>
      <c r="APV32" s="9"/>
      <c r="APW32" s="9"/>
      <c r="APX32" s="9"/>
      <c r="APY32" s="9"/>
      <c r="APZ32" s="9"/>
      <c r="AQA32" s="9"/>
      <c r="AQB32" s="9"/>
      <c r="AQC32" s="9"/>
      <c r="AQD32" s="9"/>
      <c r="AQE32" s="9"/>
      <c r="AQF32" s="9"/>
      <c r="AQG32" s="9"/>
      <c r="AQH32" s="9"/>
      <c r="AQI32" s="9"/>
      <c r="AQJ32" s="9"/>
      <c r="AQK32" s="9"/>
      <c r="AQL32" s="9"/>
      <c r="AQM32" s="9"/>
      <c r="AQN32" s="9"/>
      <c r="AQO32" s="9"/>
      <c r="AQP32" s="9"/>
      <c r="AQQ32" s="9"/>
      <c r="AQR32" s="9"/>
      <c r="AQS32" s="9"/>
      <c r="AQT32" s="9"/>
      <c r="AQU32" s="9"/>
      <c r="AQV32" s="9"/>
      <c r="AQW32" s="9"/>
      <c r="AQX32" s="9"/>
      <c r="AQY32" s="9"/>
      <c r="AQZ32" s="9"/>
      <c r="ARA32" s="9"/>
      <c r="ARB32" s="9"/>
      <c r="ARC32" s="9"/>
      <c r="ARD32" s="9"/>
      <c r="ARE32" s="9"/>
      <c r="ARF32" s="9"/>
      <c r="ARG32" s="9"/>
      <c r="ARH32" s="9"/>
      <c r="ARI32" s="9"/>
      <c r="ARJ32" s="9"/>
      <c r="ARK32" s="9"/>
      <c r="ARL32" s="9"/>
      <c r="ARM32" s="9"/>
      <c r="ARN32" s="9"/>
      <c r="ARO32" s="9"/>
      <c r="ARP32" s="9"/>
      <c r="ARQ32" s="9"/>
      <c r="ARR32" s="9"/>
      <c r="ARS32" s="9"/>
      <c r="ART32" s="9"/>
      <c r="ARU32" s="9"/>
      <c r="ARV32" s="9"/>
      <c r="ARW32" s="9"/>
      <c r="ARX32" s="9"/>
      <c r="ARY32" s="9"/>
      <c r="ARZ32" s="9"/>
      <c r="ASA32" s="9"/>
      <c r="ASB32" s="9"/>
      <c r="ASC32" s="9"/>
      <c r="ASD32" s="9"/>
      <c r="ASE32" s="9"/>
      <c r="ASF32" s="9"/>
      <c r="ASG32" s="9"/>
      <c r="ASH32" s="9"/>
      <c r="ASI32" s="9"/>
      <c r="ASJ32" s="9"/>
      <c r="ASK32" s="9"/>
      <c r="ASL32" s="9"/>
      <c r="ASM32" s="9"/>
      <c r="ASN32" s="9"/>
      <c r="ASO32" s="9"/>
      <c r="ASP32" s="9"/>
      <c r="ASQ32" s="9"/>
      <c r="ASR32" s="9"/>
      <c r="ASS32" s="9"/>
      <c r="AST32" s="9"/>
      <c r="ASU32" s="9"/>
      <c r="ASV32" s="9"/>
      <c r="ASW32" s="9"/>
      <c r="ASX32" s="9"/>
      <c r="ASY32" s="9"/>
      <c r="ASZ32" s="9"/>
      <c r="ATA32" s="9"/>
      <c r="ATB32" s="9"/>
      <c r="ATC32" s="9"/>
      <c r="ATD32" s="9"/>
      <c r="ATE32" s="9"/>
      <c r="ATF32" s="9"/>
      <c r="ATG32" s="9"/>
      <c r="ATH32" s="9"/>
      <c r="ATI32" s="9"/>
      <c r="ATJ32" s="9"/>
      <c r="ATK32" s="9"/>
      <c r="ATL32" s="9"/>
      <c r="ATM32" s="9"/>
      <c r="ATN32" s="9"/>
      <c r="ATO32" s="9"/>
      <c r="ATP32" s="9"/>
      <c r="ATQ32" s="9"/>
      <c r="ATR32" s="9"/>
      <c r="ATS32" s="9"/>
      <c r="ATT32" s="9"/>
      <c r="ATU32" s="9"/>
      <c r="ATV32" s="9"/>
      <c r="ATW32" s="9"/>
      <c r="ATX32" s="9"/>
      <c r="ATY32" s="9"/>
      <c r="ATZ32" s="9"/>
      <c r="AUA32" s="9"/>
      <c r="AUB32" s="9"/>
      <c r="AUC32" s="9"/>
      <c r="AUD32" s="9"/>
      <c r="AUE32" s="9"/>
      <c r="AUF32" s="9"/>
      <c r="AUG32" s="9"/>
      <c r="AUH32" s="9"/>
      <c r="AUI32" s="9"/>
      <c r="AUJ32" s="9"/>
      <c r="AUK32" s="9"/>
      <c r="AUL32" s="9"/>
      <c r="AUM32" s="9"/>
      <c r="AUN32" s="9"/>
      <c r="AUO32" s="9"/>
      <c r="AUP32" s="9"/>
      <c r="AUQ32" s="9"/>
      <c r="AUR32" s="9"/>
      <c r="AUS32" s="9"/>
      <c r="AUT32" s="9"/>
      <c r="AUU32" s="9"/>
      <c r="AUV32" s="9"/>
      <c r="AUW32" s="9"/>
      <c r="AUX32" s="9"/>
      <c r="AUY32" s="9"/>
      <c r="AUZ32" s="9"/>
      <c r="AVA32" s="9"/>
      <c r="AVB32" s="9"/>
      <c r="AVC32" s="9"/>
      <c r="AVD32" s="9"/>
      <c r="AVE32" s="9"/>
      <c r="AVF32" s="9"/>
      <c r="AVG32" s="9"/>
      <c r="AVH32" s="9"/>
      <c r="AVI32" s="9"/>
      <c r="AVJ32" s="9"/>
      <c r="AVK32" s="9"/>
      <c r="AVL32" s="9"/>
      <c r="AVM32" s="9"/>
      <c r="AVN32" s="9"/>
      <c r="AVO32" s="9"/>
      <c r="AVP32" s="9"/>
      <c r="AVQ32" s="9"/>
      <c r="AVR32" s="9"/>
      <c r="AVS32" s="9"/>
      <c r="AVT32" s="9"/>
      <c r="AVU32" s="9"/>
      <c r="AVV32" s="9"/>
      <c r="AVW32" s="9"/>
      <c r="AVX32" s="9"/>
      <c r="AVY32" s="9"/>
      <c r="AVZ32" s="9"/>
      <c r="AWA32" s="9"/>
      <c r="AWB32" s="9"/>
      <c r="AWC32" s="9"/>
      <c r="AWD32" s="9"/>
      <c r="AWE32" s="9"/>
      <c r="AWF32" s="9"/>
      <c r="AWG32" s="9"/>
      <c r="AWH32" s="9"/>
      <c r="AWI32" s="9"/>
      <c r="AWJ32" s="9"/>
      <c r="AWK32" s="9"/>
      <c r="AWL32" s="9"/>
      <c r="AWM32" s="9"/>
      <c r="AWN32" s="9"/>
      <c r="AWO32" s="9"/>
      <c r="AWP32" s="9"/>
      <c r="AWQ32" s="9"/>
      <c r="AWR32" s="9"/>
      <c r="AWS32" s="9"/>
      <c r="AWT32" s="9"/>
      <c r="AWU32" s="9"/>
      <c r="AWV32" s="9"/>
      <c r="AWW32" s="9"/>
      <c r="AWX32" s="9"/>
      <c r="AWY32" s="9"/>
      <c r="AWZ32" s="9"/>
      <c r="AXA32" s="9"/>
      <c r="AXB32" s="9"/>
      <c r="AXC32" s="9"/>
      <c r="AXD32" s="9"/>
      <c r="AXE32" s="9"/>
      <c r="AXF32" s="9"/>
      <c r="AXG32" s="9"/>
      <c r="AXH32" s="9"/>
      <c r="AXI32" s="9"/>
      <c r="AXJ32" s="9"/>
      <c r="AXK32" s="9"/>
      <c r="AXL32" s="9"/>
      <c r="AXM32" s="9"/>
      <c r="AXN32" s="9"/>
      <c r="AXO32" s="9"/>
      <c r="AXP32" s="9"/>
      <c r="AXQ32" s="9"/>
      <c r="AXR32" s="9"/>
      <c r="AXS32" s="9"/>
      <c r="AXT32" s="9"/>
      <c r="AXU32" s="9"/>
      <c r="AXV32" s="9"/>
      <c r="AXW32" s="9"/>
      <c r="AXX32" s="9"/>
      <c r="AXY32" s="9"/>
      <c r="AXZ32" s="9"/>
      <c r="AYA32" s="9"/>
      <c r="AYB32" s="9"/>
      <c r="AYC32" s="9"/>
      <c r="AYD32" s="9"/>
      <c r="AYE32" s="9"/>
      <c r="AYF32" s="9"/>
      <c r="AYG32" s="9"/>
      <c r="AYH32" s="9"/>
      <c r="AYI32" s="9"/>
      <c r="AYJ32" s="9"/>
      <c r="AYK32" s="9"/>
      <c r="AYL32" s="9"/>
      <c r="AYM32" s="9"/>
      <c r="AYN32" s="9"/>
      <c r="AYO32" s="9"/>
      <c r="AYP32" s="9"/>
      <c r="AYQ32" s="9"/>
      <c r="AYR32" s="9"/>
      <c r="AYS32" s="9"/>
      <c r="AYT32" s="9"/>
      <c r="AYU32" s="9"/>
      <c r="AYV32" s="9"/>
      <c r="AYW32" s="9"/>
      <c r="AYX32" s="9"/>
      <c r="AYY32" s="9"/>
      <c r="AYZ32" s="9"/>
      <c r="AZA32" s="9"/>
      <c r="AZB32" s="9"/>
      <c r="AZC32" s="9"/>
      <c r="AZD32" s="9"/>
      <c r="AZE32" s="9"/>
      <c r="AZF32" s="9"/>
      <c r="AZG32" s="9"/>
      <c r="AZH32" s="9"/>
      <c r="AZI32" s="9"/>
      <c r="AZJ32" s="9"/>
      <c r="AZK32" s="9"/>
      <c r="AZL32" s="9"/>
      <c r="AZM32" s="9"/>
      <c r="AZN32" s="9"/>
      <c r="AZO32" s="9"/>
      <c r="AZP32" s="9"/>
      <c r="AZQ32" s="9"/>
      <c r="AZR32" s="9"/>
      <c r="AZS32" s="9"/>
      <c r="AZT32" s="9"/>
      <c r="AZU32" s="9"/>
      <c r="AZV32" s="9"/>
      <c r="AZW32" s="9"/>
      <c r="AZX32" s="9"/>
      <c r="AZY32" s="9"/>
      <c r="AZZ32" s="9"/>
      <c r="BAA32" s="9"/>
      <c r="BAB32" s="9"/>
      <c r="BAC32" s="9"/>
      <c r="BAD32" s="9"/>
      <c r="BAE32" s="9"/>
      <c r="BAF32" s="9"/>
      <c r="BAG32" s="9"/>
      <c r="BAH32" s="9"/>
      <c r="BAI32" s="9"/>
      <c r="BAJ32" s="9"/>
      <c r="BAK32" s="9"/>
      <c r="BAL32" s="9"/>
      <c r="BAM32" s="9"/>
      <c r="BAN32" s="9"/>
      <c r="BAO32" s="9"/>
      <c r="BAP32" s="9"/>
      <c r="BAQ32" s="9"/>
      <c r="BAR32" s="9"/>
      <c r="BAS32" s="9"/>
      <c r="BAT32" s="9"/>
      <c r="BAU32" s="9"/>
      <c r="BAV32" s="9"/>
      <c r="BAW32" s="9"/>
      <c r="BAX32" s="9"/>
      <c r="BAY32" s="9"/>
      <c r="BAZ32" s="9"/>
      <c r="BBA32" s="9"/>
      <c r="BBB32" s="9"/>
      <c r="BBC32" s="9"/>
      <c r="BBD32" s="9"/>
      <c r="BBE32" s="9"/>
      <c r="BBF32" s="9"/>
      <c r="BBG32" s="9"/>
      <c r="BBH32" s="9"/>
      <c r="BBI32" s="9"/>
      <c r="BBJ32" s="9"/>
      <c r="BBK32" s="9"/>
      <c r="BBL32" s="9"/>
      <c r="BBM32" s="9"/>
      <c r="BBN32" s="9"/>
      <c r="BBO32" s="9"/>
      <c r="BBP32" s="9"/>
      <c r="BBQ32" s="9"/>
      <c r="BBR32" s="9"/>
      <c r="BBS32" s="9"/>
      <c r="BBT32" s="9"/>
      <c r="BBU32" s="9"/>
      <c r="BBV32" s="9"/>
      <c r="BBW32" s="9"/>
      <c r="BBX32" s="9"/>
      <c r="BBY32" s="9"/>
      <c r="BBZ32" s="9"/>
      <c r="BCA32" s="9"/>
      <c r="BCB32" s="9"/>
      <c r="BCC32" s="9"/>
      <c r="BCD32" s="9"/>
      <c r="BCE32" s="9"/>
      <c r="BCF32" s="9"/>
      <c r="BCG32" s="9"/>
      <c r="BCH32" s="9"/>
      <c r="BCI32" s="9"/>
      <c r="BCJ32" s="9"/>
      <c r="BCK32" s="9"/>
      <c r="BCL32" s="9"/>
      <c r="BCM32" s="9"/>
      <c r="BCN32" s="9"/>
      <c r="BCO32" s="9"/>
      <c r="BCP32" s="9"/>
      <c r="BCQ32" s="9"/>
      <c r="BCR32" s="9"/>
      <c r="BCS32" s="9"/>
      <c r="BCT32" s="9"/>
      <c r="BCU32" s="9"/>
      <c r="BCV32" s="9"/>
      <c r="BCW32" s="9"/>
      <c r="BCX32" s="9"/>
      <c r="BCY32" s="9"/>
      <c r="BCZ32" s="9"/>
      <c r="BDA32" s="9"/>
      <c r="BDB32" s="9"/>
      <c r="BDC32" s="9"/>
      <c r="BDD32" s="9"/>
      <c r="BDE32" s="9"/>
      <c r="BDF32" s="9"/>
      <c r="BDG32" s="9"/>
      <c r="BDH32" s="9"/>
      <c r="BDI32" s="9"/>
      <c r="BDJ32" s="9"/>
      <c r="BDK32" s="9"/>
      <c r="BDL32" s="9"/>
      <c r="BDM32" s="9"/>
      <c r="BDN32" s="9"/>
      <c r="BDO32" s="9"/>
      <c r="BDP32" s="9"/>
      <c r="BDQ32" s="9"/>
      <c r="BDR32" s="9"/>
      <c r="BDS32" s="9"/>
      <c r="BDT32" s="9"/>
      <c r="BDU32" s="9"/>
      <c r="BDV32" s="9"/>
      <c r="BDW32" s="9"/>
      <c r="BDX32" s="9"/>
      <c r="BDY32" s="9"/>
      <c r="BDZ32" s="9"/>
      <c r="BEA32" s="9"/>
      <c r="BEB32" s="9"/>
      <c r="BEC32" s="9"/>
      <c r="BED32" s="9"/>
      <c r="BEE32" s="9"/>
      <c r="BEF32" s="9"/>
      <c r="BEG32" s="9"/>
      <c r="BEH32" s="9"/>
      <c r="BEI32" s="9"/>
      <c r="BEJ32" s="9"/>
      <c r="BEK32" s="9"/>
      <c r="BEL32" s="9"/>
      <c r="BEM32" s="9"/>
      <c r="BEN32" s="9"/>
      <c r="BEO32" s="9"/>
      <c r="BEP32" s="9"/>
      <c r="BEQ32" s="9"/>
      <c r="BER32" s="9"/>
      <c r="BES32" s="9"/>
      <c r="BET32" s="9"/>
      <c r="BEU32" s="9"/>
      <c r="BEV32" s="9"/>
      <c r="BEW32" s="9"/>
      <c r="BEX32" s="9"/>
      <c r="BEY32" s="9"/>
      <c r="BEZ32" s="9"/>
      <c r="BFA32" s="9"/>
      <c r="BFB32" s="9"/>
      <c r="BFC32" s="9"/>
      <c r="BFD32" s="9"/>
      <c r="BFE32" s="9"/>
      <c r="BFF32" s="9"/>
      <c r="BFG32" s="9"/>
      <c r="BFH32" s="9"/>
      <c r="BFI32" s="9"/>
      <c r="BFJ32" s="9"/>
      <c r="BFK32" s="9"/>
      <c r="BFL32" s="9"/>
      <c r="BFM32" s="9"/>
      <c r="BFN32" s="9"/>
      <c r="BFO32" s="9"/>
      <c r="BFP32" s="9"/>
      <c r="BFQ32" s="9"/>
      <c r="BFR32" s="9"/>
      <c r="BFS32" s="9"/>
      <c r="BFT32" s="9"/>
      <c r="BFU32" s="9"/>
      <c r="BFV32" s="9"/>
      <c r="BFW32" s="9"/>
      <c r="BFX32" s="9"/>
      <c r="BFY32" s="9"/>
      <c r="BFZ32" s="9"/>
      <c r="BGA32" s="9"/>
      <c r="BGB32" s="9"/>
      <c r="BGC32" s="9"/>
      <c r="BGD32" s="9"/>
      <c r="BGE32" s="9"/>
      <c r="BGF32" s="9"/>
      <c r="BGG32" s="9"/>
      <c r="BGH32" s="9"/>
      <c r="BGI32" s="9"/>
      <c r="BGJ32" s="9"/>
      <c r="BGK32" s="9"/>
      <c r="BGL32" s="9"/>
      <c r="BGM32" s="9"/>
      <c r="BGN32" s="9"/>
      <c r="BGO32" s="9"/>
      <c r="BGP32" s="9"/>
      <c r="BGQ32" s="9"/>
      <c r="BGR32" s="9"/>
      <c r="BGS32" s="9"/>
      <c r="BGT32" s="9"/>
      <c r="BGU32" s="9"/>
      <c r="BGV32" s="9"/>
      <c r="BGW32" s="9"/>
      <c r="BGX32" s="9"/>
      <c r="BGY32" s="9"/>
      <c r="BGZ32" s="9"/>
      <c r="BHA32" s="9"/>
      <c r="BHB32" s="9"/>
      <c r="BHC32" s="9"/>
      <c r="BHD32" s="9"/>
      <c r="BHE32" s="9"/>
      <c r="BHF32" s="9"/>
      <c r="BHG32" s="9"/>
      <c r="BHH32" s="9"/>
      <c r="BHI32" s="9"/>
      <c r="BHJ32" s="9"/>
      <c r="BHK32" s="9"/>
      <c r="BHL32" s="9"/>
      <c r="BHM32" s="9"/>
      <c r="BHN32" s="9"/>
      <c r="BHO32" s="9"/>
      <c r="BHP32" s="9"/>
      <c r="BHQ32" s="9"/>
      <c r="BHR32" s="9"/>
      <c r="BHS32" s="9"/>
      <c r="BHT32" s="9"/>
      <c r="BHU32" s="9"/>
      <c r="BHV32" s="9"/>
      <c r="BHW32" s="9"/>
      <c r="BHX32" s="9"/>
      <c r="BHY32" s="9"/>
      <c r="BHZ32" s="9"/>
      <c r="BIA32" s="9"/>
      <c r="BIB32" s="9"/>
      <c r="BIC32" s="9"/>
      <c r="BID32" s="9"/>
      <c r="BIE32" s="9"/>
      <c r="BIF32" s="9"/>
      <c r="BIG32" s="9"/>
      <c r="BIH32" s="9"/>
      <c r="BII32" s="9"/>
      <c r="BIJ32" s="9"/>
      <c r="BIK32" s="9"/>
      <c r="BIL32" s="9"/>
      <c r="BIM32" s="9"/>
      <c r="BIN32" s="9"/>
      <c r="BIO32" s="9"/>
      <c r="BIP32" s="9"/>
      <c r="BIQ32" s="9"/>
      <c r="BIR32" s="9"/>
      <c r="BIS32" s="9"/>
      <c r="BIT32" s="9"/>
      <c r="BIU32" s="9"/>
      <c r="BIV32" s="9"/>
      <c r="BIW32" s="9"/>
      <c r="BIX32" s="9"/>
      <c r="BIY32" s="9"/>
      <c r="BIZ32" s="9"/>
      <c r="BJA32" s="9"/>
      <c r="BJB32" s="9"/>
      <c r="BJC32" s="9"/>
      <c r="BJD32" s="9"/>
      <c r="BJE32" s="9"/>
      <c r="BJF32" s="9"/>
      <c r="BJG32" s="9"/>
      <c r="BJH32" s="9"/>
      <c r="BJI32" s="9"/>
      <c r="BJJ32" s="9"/>
      <c r="BJK32" s="9"/>
      <c r="BJL32" s="9"/>
      <c r="BJM32" s="9"/>
      <c r="BJN32" s="9"/>
      <c r="BJO32" s="9"/>
      <c r="BJP32" s="9"/>
      <c r="BJQ32" s="9"/>
      <c r="BJR32" s="9"/>
      <c r="BJS32" s="9"/>
      <c r="BJT32" s="9"/>
      <c r="BJU32" s="9"/>
      <c r="BJV32" s="9"/>
      <c r="BJW32" s="9"/>
      <c r="BJX32" s="9"/>
      <c r="BJY32" s="9"/>
      <c r="BJZ32" s="9"/>
      <c r="BKA32" s="9"/>
      <c r="BKB32" s="9"/>
      <c r="BKC32" s="9"/>
      <c r="BKD32" s="9"/>
      <c r="BKE32" s="9"/>
      <c r="BKF32" s="9"/>
      <c r="BKG32" s="9"/>
      <c r="BKH32" s="9"/>
      <c r="BKI32" s="9"/>
      <c r="BKJ32" s="9"/>
      <c r="BKK32" s="9"/>
      <c r="BKL32" s="9"/>
      <c r="BKM32" s="9"/>
      <c r="BKN32" s="9"/>
      <c r="BKO32" s="9"/>
      <c r="BKP32" s="9"/>
      <c r="BKQ32" s="9"/>
      <c r="BKR32" s="9"/>
      <c r="BKS32" s="9"/>
      <c r="BKT32" s="9"/>
      <c r="BKU32" s="9"/>
      <c r="BKV32" s="9"/>
      <c r="BKW32" s="9"/>
      <c r="BKX32" s="9"/>
      <c r="BKY32" s="9"/>
      <c r="BKZ32" s="9"/>
      <c r="BLA32" s="9"/>
      <c r="BLB32" s="9"/>
      <c r="BLC32" s="9"/>
      <c r="BLD32" s="9"/>
      <c r="BLE32" s="9"/>
      <c r="BLF32" s="9"/>
      <c r="BLG32" s="9"/>
      <c r="BLH32" s="9"/>
      <c r="BLI32" s="9"/>
      <c r="BLJ32" s="9"/>
      <c r="BLK32" s="9"/>
      <c r="BLL32" s="9"/>
      <c r="BLM32" s="9"/>
      <c r="BLN32" s="9"/>
      <c r="BLO32" s="9"/>
      <c r="BLP32" s="9"/>
      <c r="BLQ32" s="9"/>
      <c r="BLR32" s="9"/>
      <c r="BLS32" s="9"/>
      <c r="BLT32" s="9"/>
      <c r="BLU32" s="9"/>
      <c r="BLV32" s="9"/>
      <c r="BLW32" s="9"/>
      <c r="BLX32" s="9"/>
      <c r="BLY32" s="9"/>
      <c r="BLZ32" s="9"/>
      <c r="BMA32" s="9"/>
      <c r="BMB32" s="9"/>
      <c r="BMC32" s="9"/>
      <c r="BMD32" s="9"/>
      <c r="BME32" s="9"/>
      <c r="BMF32" s="9"/>
      <c r="BMG32" s="9"/>
      <c r="BMH32" s="9"/>
      <c r="BMI32" s="9"/>
      <c r="BMJ32" s="9"/>
      <c r="BMK32" s="9"/>
      <c r="BML32" s="9"/>
      <c r="BMM32" s="9"/>
      <c r="BMN32" s="9"/>
      <c r="BMO32" s="9"/>
      <c r="BMP32" s="9"/>
      <c r="BMQ32" s="9"/>
      <c r="BMR32" s="9"/>
      <c r="BMS32" s="9"/>
      <c r="BMT32" s="9"/>
      <c r="BMU32" s="9"/>
      <c r="BMV32" s="9"/>
      <c r="BMW32" s="9"/>
      <c r="BMX32" s="9"/>
      <c r="BMY32" s="9"/>
      <c r="BMZ32" s="9"/>
      <c r="BNA32" s="9"/>
      <c r="BNB32" s="9"/>
      <c r="BNC32" s="9"/>
      <c r="BND32" s="9"/>
      <c r="BNE32" s="9"/>
      <c r="BNF32" s="9"/>
      <c r="BNG32" s="9"/>
      <c r="BNH32" s="9"/>
      <c r="BNI32" s="9"/>
      <c r="BNJ32" s="9"/>
      <c r="BNK32" s="9"/>
      <c r="BNL32" s="9"/>
      <c r="BNM32" s="9"/>
      <c r="BNN32" s="9"/>
      <c r="BNO32" s="9"/>
      <c r="BNP32" s="9"/>
      <c r="BNQ32" s="9"/>
      <c r="BNR32" s="9"/>
      <c r="BNS32" s="9"/>
      <c r="BNT32" s="9"/>
      <c r="BNU32" s="9"/>
      <c r="BNV32" s="9"/>
      <c r="BNW32" s="9"/>
      <c r="BNX32" s="9"/>
      <c r="BNY32" s="9"/>
      <c r="BNZ32" s="9"/>
      <c r="BOA32" s="9"/>
      <c r="BOB32" s="9"/>
      <c r="BOC32" s="9"/>
      <c r="BOD32" s="9"/>
      <c r="BOE32" s="9"/>
      <c r="BOF32" s="9"/>
      <c r="BOG32" s="9"/>
      <c r="BOH32" s="9"/>
      <c r="BOI32" s="9"/>
      <c r="BOJ32" s="9"/>
      <c r="BOK32" s="9"/>
      <c r="BOL32" s="9"/>
      <c r="BOM32" s="9"/>
      <c r="BON32" s="9"/>
      <c r="BOO32" s="9"/>
      <c r="BOP32" s="9"/>
      <c r="BOQ32" s="9"/>
      <c r="BOR32" s="9"/>
      <c r="BOS32" s="9"/>
      <c r="BOT32" s="9"/>
      <c r="BOU32" s="9"/>
      <c r="BOV32" s="9"/>
      <c r="BOW32" s="9"/>
      <c r="BOX32" s="9"/>
      <c r="BOY32" s="9"/>
      <c r="BOZ32" s="9"/>
      <c r="BPA32" s="9"/>
      <c r="BPB32" s="9"/>
      <c r="BPC32" s="9"/>
      <c r="BPD32" s="9"/>
      <c r="BPE32" s="9"/>
      <c r="BPF32" s="9"/>
      <c r="BPG32" s="9"/>
      <c r="BPH32" s="9"/>
      <c r="BPI32" s="9"/>
      <c r="BPJ32" s="9"/>
      <c r="BPK32" s="9"/>
      <c r="BPL32" s="9"/>
      <c r="BPM32" s="9"/>
      <c r="BPN32" s="9"/>
      <c r="BPO32" s="9"/>
      <c r="BPP32" s="9"/>
      <c r="BPQ32" s="9"/>
      <c r="BPR32" s="9"/>
      <c r="BPS32" s="9"/>
      <c r="BPT32" s="9"/>
      <c r="BPU32" s="9"/>
      <c r="BPV32" s="9"/>
      <c r="BPW32" s="9"/>
      <c r="BPX32" s="9"/>
      <c r="BPY32" s="9"/>
      <c r="BPZ32" s="9"/>
      <c r="BQA32" s="9"/>
      <c r="BQB32" s="9"/>
      <c r="BQC32" s="9"/>
      <c r="BQD32" s="9"/>
      <c r="BQE32" s="9"/>
      <c r="BQF32" s="9"/>
      <c r="BQG32" s="9"/>
      <c r="BQH32" s="9"/>
      <c r="BQI32" s="9"/>
      <c r="BQJ32" s="9"/>
      <c r="BQK32" s="9"/>
      <c r="BQL32" s="9"/>
      <c r="BQM32" s="9"/>
      <c r="BQN32" s="9"/>
      <c r="BQO32" s="9"/>
      <c r="BQP32" s="9"/>
      <c r="BQQ32" s="9"/>
      <c r="BQR32" s="9"/>
      <c r="BQS32" s="9"/>
      <c r="BQT32" s="9"/>
      <c r="BQU32" s="9"/>
      <c r="BQV32" s="9"/>
      <c r="BQW32" s="9"/>
      <c r="BQX32" s="9"/>
      <c r="BQY32" s="9"/>
      <c r="BQZ32" s="9"/>
      <c r="BRA32" s="9"/>
      <c r="BRB32" s="9"/>
      <c r="BRC32" s="9"/>
      <c r="BRD32" s="9"/>
      <c r="BRE32" s="9"/>
      <c r="BRF32" s="9"/>
      <c r="BRG32" s="9"/>
      <c r="BRH32" s="9"/>
      <c r="BRI32" s="9"/>
      <c r="BRJ32" s="9"/>
      <c r="BRK32" s="9"/>
      <c r="BRL32" s="9"/>
      <c r="BRM32" s="9"/>
      <c r="BRN32" s="9"/>
      <c r="BRO32" s="9"/>
      <c r="BRP32" s="9"/>
      <c r="BRQ32" s="9"/>
      <c r="BRR32" s="9"/>
      <c r="BRS32" s="9"/>
      <c r="BRT32" s="9"/>
      <c r="BRU32" s="9"/>
      <c r="BRV32" s="9"/>
      <c r="BRW32" s="9"/>
      <c r="BRX32" s="9"/>
      <c r="BRY32" s="9"/>
      <c r="BRZ32" s="9"/>
      <c r="BSA32" s="9"/>
      <c r="BSB32" s="9"/>
      <c r="BSC32" s="9"/>
      <c r="BSD32" s="9"/>
      <c r="BSE32" s="9"/>
      <c r="BSF32" s="9"/>
      <c r="BSG32" s="9"/>
      <c r="BSH32" s="9"/>
      <c r="BSI32" s="9"/>
      <c r="BSJ32" s="9"/>
      <c r="BSK32" s="9"/>
      <c r="BSL32" s="9"/>
      <c r="BSM32" s="9"/>
      <c r="BSN32" s="9"/>
      <c r="BSO32" s="9"/>
      <c r="BSP32" s="9"/>
      <c r="BSQ32" s="9"/>
      <c r="BSR32" s="9"/>
      <c r="BSS32" s="9"/>
      <c r="BST32" s="9"/>
      <c r="BSU32" s="9"/>
      <c r="BSV32" s="9"/>
      <c r="BSW32" s="9"/>
      <c r="BSX32" s="9"/>
      <c r="BSY32" s="9"/>
      <c r="BSZ32" s="9"/>
      <c r="BTA32" s="9"/>
      <c r="BTB32" s="9"/>
      <c r="BTC32" s="9"/>
      <c r="BTD32" s="9"/>
      <c r="BTE32" s="9"/>
      <c r="BTF32" s="9"/>
      <c r="BTG32" s="9"/>
      <c r="BTH32" s="9"/>
      <c r="BTI32" s="9"/>
      <c r="BTJ32" s="9"/>
      <c r="BTK32" s="9"/>
      <c r="BTL32" s="9"/>
      <c r="BTM32" s="9"/>
      <c r="BTN32" s="9"/>
      <c r="BTO32" s="9"/>
      <c r="BTP32" s="9"/>
      <c r="BTQ32" s="9"/>
      <c r="BTR32" s="9"/>
      <c r="BTS32" s="9"/>
      <c r="BTT32" s="9"/>
      <c r="BTU32" s="9"/>
      <c r="BTV32" s="9"/>
      <c r="BTW32" s="9"/>
      <c r="BTX32" s="9"/>
      <c r="BTY32" s="9"/>
      <c r="BTZ32" s="9"/>
      <c r="BUA32" s="9"/>
      <c r="BUB32" s="9"/>
      <c r="BUC32" s="9"/>
      <c r="BUD32" s="9"/>
      <c r="BUE32" s="9"/>
      <c r="BUF32" s="9"/>
      <c r="BUG32" s="9"/>
      <c r="BUH32" s="9"/>
      <c r="BUI32" s="9"/>
      <c r="BUJ32" s="9"/>
      <c r="BUK32" s="9"/>
      <c r="BUL32" s="9"/>
      <c r="BUM32" s="9"/>
      <c r="BUN32" s="9"/>
      <c r="BUO32" s="9"/>
      <c r="BUP32" s="9"/>
      <c r="BUQ32" s="9"/>
      <c r="BUR32" s="9"/>
      <c r="BUS32" s="9"/>
      <c r="BUT32" s="9"/>
      <c r="BUU32" s="9"/>
      <c r="BUV32" s="9"/>
      <c r="BUW32" s="9"/>
      <c r="BUX32" s="9"/>
      <c r="BUY32" s="9"/>
      <c r="BUZ32" s="9"/>
      <c r="BVA32" s="9"/>
      <c r="BVB32" s="9"/>
      <c r="BVC32" s="9"/>
      <c r="BVD32" s="9"/>
      <c r="BVE32" s="9"/>
      <c r="BVF32" s="9"/>
      <c r="BVG32" s="9"/>
      <c r="BVH32" s="9"/>
      <c r="BVI32" s="9"/>
      <c r="BVJ32" s="9"/>
      <c r="BVK32" s="9"/>
      <c r="BVL32" s="9"/>
      <c r="BVM32" s="9"/>
      <c r="BVN32" s="9"/>
      <c r="BVO32" s="9"/>
      <c r="BVP32" s="9"/>
      <c r="BVQ32" s="9"/>
      <c r="BVR32" s="9"/>
      <c r="BVS32" s="9"/>
      <c r="BVT32" s="9"/>
      <c r="BVU32" s="9"/>
      <c r="BVV32" s="9"/>
      <c r="BVW32" s="9"/>
      <c r="BVX32" s="9"/>
      <c r="BVY32" s="9"/>
      <c r="BVZ32" s="9"/>
      <c r="BWA32" s="9"/>
      <c r="BWB32" s="9"/>
      <c r="BWC32" s="9"/>
      <c r="BWD32" s="9"/>
      <c r="BWE32" s="9"/>
      <c r="BWF32" s="9"/>
      <c r="BWG32" s="9"/>
      <c r="BWH32" s="9"/>
      <c r="BWI32" s="9"/>
      <c r="BWJ32" s="9"/>
      <c r="BWK32" s="9"/>
      <c r="BWL32" s="9"/>
      <c r="BWM32" s="9"/>
      <c r="BWN32" s="9"/>
      <c r="BWO32" s="9"/>
      <c r="BWP32" s="9"/>
      <c r="BWQ32" s="9"/>
      <c r="BWR32" s="9"/>
      <c r="BWS32" s="9"/>
      <c r="BWT32" s="9"/>
      <c r="BWU32" s="9"/>
      <c r="BWV32" s="9"/>
      <c r="BWW32" s="9"/>
      <c r="BWX32" s="9"/>
      <c r="BWY32" s="9"/>
      <c r="BWZ32" s="9"/>
      <c r="BXA32" s="9"/>
      <c r="BXB32" s="9"/>
      <c r="BXC32" s="9"/>
      <c r="BXD32" s="9"/>
      <c r="BXE32" s="9"/>
      <c r="BXF32" s="9"/>
      <c r="BXG32" s="9"/>
      <c r="BXH32" s="9"/>
      <c r="BXI32" s="9"/>
      <c r="BXJ32" s="9"/>
      <c r="BXK32" s="9"/>
      <c r="BXL32" s="9"/>
      <c r="BXM32" s="9"/>
      <c r="BXN32" s="9"/>
      <c r="BXO32" s="9"/>
      <c r="BXP32" s="9"/>
      <c r="BXQ32" s="9"/>
      <c r="BXR32" s="9"/>
      <c r="BXS32" s="9"/>
      <c r="BXT32" s="9"/>
      <c r="BXU32" s="9"/>
      <c r="BXV32" s="9"/>
      <c r="BXW32" s="9"/>
      <c r="BXX32" s="9"/>
      <c r="BXY32" s="9"/>
      <c r="BXZ32" s="9"/>
      <c r="BYA32" s="9"/>
      <c r="BYB32" s="9"/>
      <c r="BYC32" s="9"/>
      <c r="BYD32" s="9"/>
      <c r="BYE32" s="9"/>
      <c r="BYF32" s="9"/>
      <c r="BYG32" s="9"/>
      <c r="BYH32" s="9"/>
      <c r="BYI32" s="9"/>
      <c r="BYJ32" s="9"/>
      <c r="BYK32" s="9"/>
      <c r="BYL32" s="9"/>
      <c r="BYM32" s="9"/>
      <c r="BYN32" s="9"/>
      <c r="BYO32" s="9"/>
      <c r="BYP32" s="9"/>
      <c r="BYQ32" s="9"/>
      <c r="BYR32" s="9"/>
      <c r="BYS32" s="9"/>
      <c r="BYT32" s="9"/>
      <c r="BYU32" s="9"/>
      <c r="BYV32" s="9"/>
      <c r="BYW32" s="9"/>
      <c r="BYX32" s="9"/>
      <c r="BYY32" s="9"/>
      <c r="BYZ32" s="9"/>
      <c r="BZA32" s="9"/>
      <c r="BZB32" s="9"/>
      <c r="BZC32" s="9"/>
      <c r="BZD32" s="9"/>
      <c r="BZE32" s="9"/>
      <c r="BZF32" s="9"/>
      <c r="BZG32" s="9"/>
      <c r="BZH32" s="9"/>
      <c r="BZI32" s="9"/>
      <c r="BZJ32" s="9"/>
      <c r="BZK32" s="9"/>
      <c r="BZL32" s="9"/>
      <c r="BZM32" s="9"/>
      <c r="BZN32" s="9"/>
      <c r="BZO32" s="9"/>
      <c r="BZP32" s="9"/>
      <c r="BZQ32" s="9"/>
      <c r="BZR32" s="9"/>
      <c r="BZS32" s="9"/>
      <c r="BZT32" s="9"/>
      <c r="BZU32" s="9"/>
      <c r="BZV32" s="9"/>
      <c r="BZW32" s="9"/>
      <c r="BZX32" s="9"/>
      <c r="BZY32" s="9"/>
      <c r="BZZ32" s="9"/>
      <c r="CAA32" s="9"/>
      <c r="CAB32" s="9"/>
      <c r="CAC32" s="9"/>
      <c r="CAD32" s="9"/>
      <c r="CAE32" s="9"/>
      <c r="CAF32" s="9"/>
      <c r="CAG32" s="9"/>
      <c r="CAH32" s="9"/>
      <c r="CAI32" s="9"/>
      <c r="CAJ32" s="9"/>
      <c r="CAK32" s="9"/>
      <c r="CAL32" s="9"/>
      <c r="CAM32" s="9"/>
      <c r="CAN32" s="9"/>
      <c r="CAO32" s="9"/>
      <c r="CAP32" s="9"/>
      <c r="CAQ32" s="9"/>
      <c r="CAR32" s="9"/>
      <c r="CAS32" s="9"/>
      <c r="CAT32" s="9"/>
      <c r="CAU32" s="9"/>
      <c r="CAV32" s="9"/>
      <c r="CAW32" s="9"/>
      <c r="CAX32" s="9"/>
      <c r="CAY32" s="9"/>
      <c r="CAZ32" s="9"/>
      <c r="CBA32" s="9"/>
      <c r="CBB32" s="9"/>
      <c r="CBC32" s="9"/>
      <c r="CBD32" s="9"/>
      <c r="CBE32" s="9"/>
      <c r="CBF32" s="9"/>
      <c r="CBG32" s="9"/>
      <c r="CBH32" s="9"/>
      <c r="CBI32" s="9"/>
      <c r="CBJ32" s="9"/>
      <c r="CBK32" s="9"/>
      <c r="CBL32" s="9"/>
      <c r="CBM32" s="9"/>
      <c r="CBN32" s="9"/>
      <c r="CBO32" s="9"/>
      <c r="CBP32" s="9"/>
      <c r="CBQ32" s="9"/>
      <c r="CBR32" s="9"/>
      <c r="CBS32" s="9"/>
      <c r="CBT32" s="9"/>
      <c r="CBU32" s="9"/>
      <c r="CBV32" s="9"/>
      <c r="CBW32" s="9"/>
      <c r="CBX32" s="9"/>
      <c r="CBY32" s="9"/>
      <c r="CBZ32" s="9"/>
      <c r="CCA32" s="9"/>
      <c r="CCB32" s="9"/>
      <c r="CCC32" s="9"/>
      <c r="CCD32" s="9"/>
      <c r="CCE32" s="9"/>
      <c r="CCF32" s="9"/>
      <c r="CCG32" s="9"/>
      <c r="CCH32" s="9"/>
      <c r="CCI32" s="9"/>
      <c r="CCJ32" s="9"/>
      <c r="CCK32" s="9"/>
      <c r="CCL32" s="9"/>
      <c r="CCM32" s="9"/>
      <c r="CCN32" s="9"/>
      <c r="CCO32" s="9"/>
      <c r="CCP32" s="9"/>
      <c r="CCQ32" s="9"/>
      <c r="CCR32" s="9"/>
      <c r="CCS32" s="9"/>
      <c r="CCT32" s="9"/>
      <c r="CCU32" s="9"/>
      <c r="CCV32" s="9"/>
      <c r="CCW32" s="9"/>
      <c r="CCX32" s="9"/>
      <c r="CCY32" s="9"/>
      <c r="CCZ32" s="9"/>
      <c r="CDA32" s="9"/>
      <c r="CDB32" s="9"/>
      <c r="CDC32" s="9"/>
      <c r="CDD32" s="9"/>
      <c r="CDE32" s="9"/>
      <c r="CDF32" s="9"/>
      <c r="CDG32" s="9"/>
      <c r="CDH32" s="9"/>
      <c r="CDI32" s="9"/>
      <c r="CDJ32" s="9"/>
      <c r="CDK32" s="9"/>
      <c r="CDL32" s="9"/>
      <c r="CDM32" s="9"/>
      <c r="CDN32" s="9"/>
      <c r="CDO32" s="9"/>
      <c r="CDP32" s="9"/>
      <c r="CDQ32" s="9"/>
      <c r="CDR32" s="9"/>
      <c r="CDS32" s="9"/>
      <c r="CDT32" s="9"/>
      <c r="CDU32" s="9"/>
      <c r="CDV32" s="9"/>
      <c r="CDW32" s="9"/>
      <c r="CDX32" s="9"/>
      <c r="CDY32" s="9"/>
      <c r="CDZ32" s="9"/>
      <c r="CEA32" s="9"/>
      <c r="CEB32" s="9"/>
      <c r="CEC32" s="9"/>
      <c r="CED32" s="9"/>
      <c r="CEE32" s="9"/>
      <c r="CEF32" s="9"/>
      <c r="CEG32" s="9"/>
      <c r="CEH32" s="9"/>
      <c r="CEI32" s="9"/>
      <c r="CEJ32" s="9"/>
      <c r="CEK32" s="9"/>
      <c r="CEL32" s="9"/>
      <c r="CEM32" s="9"/>
      <c r="CEN32" s="9"/>
      <c r="CEO32" s="9"/>
      <c r="CEP32" s="9"/>
      <c r="CEQ32" s="9"/>
      <c r="CER32" s="9"/>
      <c r="CES32" s="9"/>
      <c r="CET32" s="9"/>
      <c r="CEU32" s="9"/>
      <c r="CEV32" s="9"/>
      <c r="CEW32" s="9"/>
      <c r="CEX32" s="9"/>
      <c r="CEY32" s="9"/>
      <c r="CEZ32" s="9"/>
      <c r="CFA32" s="9"/>
      <c r="CFB32" s="9"/>
      <c r="CFC32" s="9"/>
      <c r="CFD32" s="9"/>
      <c r="CFE32" s="9"/>
      <c r="CFF32" s="9"/>
      <c r="CFG32" s="9"/>
      <c r="CFH32" s="9"/>
      <c r="CFI32" s="9"/>
      <c r="CFJ32" s="9"/>
      <c r="CFK32" s="9"/>
      <c r="CFL32" s="9"/>
      <c r="CFM32" s="9"/>
      <c r="CFN32" s="9"/>
      <c r="CFO32" s="9"/>
      <c r="CFP32" s="9"/>
      <c r="CFQ32" s="9"/>
      <c r="CFR32" s="9"/>
      <c r="CFS32" s="9"/>
      <c r="CFT32" s="9"/>
      <c r="CFU32" s="9"/>
      <c r="CFV32" s="9"/>
      <c r="CFW32" s="9"/>
      <c r="CFX32" s="9"/>
      <c r="CFY32" s="9"/>
      <c r="CFZ32" s="9"/>
      <c r="CGA32" s="9"/>
      <c r="CGB32" s="9"/>
      <c r="CGC32" s="9"/>
      <c r="CGD32" s="9"/>
      <c r="CGE32" s="9"/>
      <c r="CGF32" s="9"/>
      <c r="CGG32" s="9"/>
      <c r="CGH32" s="9"/>
      <c r="CGI32" s="9"/>
      <c r="CGJ32" s="9"/>
      <c r="CGK32" s="9"/>
      <c r="CGL32" s="9"/>
      <c r="CGM32" s="9"/>
      <c r="CGN32" s="9"/>
      <c r="CGO32" s="9"/>
      <c r="CGP32" s="9"/>
      <c r="CGQ32" s="9"/>
      <c r="CGR32" s="9"/>
      <c r="CGS32" s="9"/>
      <c r="CGT32" s="9"/>
      <c r="CGU32" s="9"/>
      <c r="CGV32" s="9"/>
      <c r="CGW32" s="9"/>
      <c r="CGX32" s="9"/>
      <c r="CGY32" s="9"/>
      <c r="CGZ32" s="9"/>
      <c r="CHA32" s="9"/>
      <c r="CHB32" s="9"/>
      <c r="CHC32" s="9"/>
      <c r="CHD32" s="9"/>
      <c r="CHE32" s="9"/>
      <c r="CHF32" s="9"/>
      <c r="CHG32" s="9"/>
      <c r="CHH32" s="9"/>
      <c r="CHI32" s="9"/>
      <c r="CHJ32" s="9"/>
      <c r="CHK32" s="9"/>
      <c r="CHL32" s="9"/>
      <c r="CHM32" s="9"/>
      <c r="CHN32" s="9"/>
      <c r="CHO32" s="9"/>
      <c r="CHP32" s="9"/>
      <c r="CHQ32" s="9"/>
      <c r="CHR32" s="9"/>
      <c r="CHS32" s="9"/>
      <c r="CHT32" s="9"/>
      <c r="CHU32" s="9"/>
      <c r="CHV32" s="9"/>
      <c r="CHW32" s="9"/>
      <c r="CHX32" s="9"/>
      <c r="CHY32" s="9"/>
      <c r="CHZ32" s="9"/>
      <c r="CIA32" s="9"/>
      <c r="CIB32" s="9"/>
      <c r="CIC32" s="9"/>
      <c r="CID32" s="9"/>
      <c r="CIE32" s="9"/>
      <c r="CIF32" s="9"/>
      <c r="CIG32" s="9"/>
      <c r="CIH32" s="9"/>
      <c r="CII32" s="9"/>
      <c r="CIJ32" s="9"/>
      <c r="CIK32" s="9"/>
      <c r="CIL32" s="9"/>
      <c r="CIM32" s="9"/>
      <c r="CIN32" s="9"/>
      <c r="CIO32" s="9"/>
      <c r="CIP32" s="9"/>
      <c r="CIQ32" s="9"/>
      <c r="CIR32" s="9"/>
      <c r="CIS32" s="9"/>
      <c r="CIT32" s="9"/>
      <c r="CIU32" s="9"/>
      <c r="CIV32" s="9"/>
      <c r="CIW32" s="9"/>
      <c r="CIX32" s="9"/>
      <c r="CIY32" s="9"/>
      <c r="CIZ32" s="9"/>
      <c r="CJA32" s="9"/>
      <c r="CJB32" s="9"/>
      <c r="CJC32" s="9"/>
      <c r="CJD32" s="9"/>
      <c r="CJE32" s="9"/>
      <c r="CJF32" s="9"/>
      <c r="CJG32" s="9"/>
      <c r="CJH32" s="9"/>
      <c r="CJI32" s="9"/>
      <c r="CJJ32" s="9"/>
      <c r="CJK32" s="9"/>
      <c r="CJL32" s="9"/>
      <c r="CJM32" s="9"/>
      <c r="CJN32" s="9"/>
      <c r="CJO32" s="9"/>
      <c r="CJP32" s="9"/>
      <c r="CJQ32" s="9"/>
      <c r="CJR32" s="9"/>
      <c r="CJS32" s="9"/>
      <c r="CJT32" s="9"/>
      <c r="CJU32" s="9"/>
      <c r="CJV32" s="9"/>
      <c r="CJW32" s="9"/>
      <c r="CJX32" s="9"/>
      <c r="CJY32" s="9"/>
      <c r="CJZ32" s="9"/>
      <c r="CKA32" s="9"/>
      <c r="CKB32" s="9"/>
      <c r="CKC32" s="9"/>
      <c r="CKD32" s="9"/>
      <c r="CKE32" s="9"/>
      <c r="CKF32" s="9"/>
      <c r="CKG32" s="9"/>
      <c r="CKH32" s="9"/>
      <c r="CKI32" s="9"/>
      <c r="CKJ32" s="9"/>
      <c r="CKK32" s="9"/>
      <c r="CKL32" s="9"/>
      <c r="CKM32" s="9"/>
      <c r="CKN32" s="9"/>
      <c r="CKO32" s="9"/>
      <c r="CKP32" s="9"/>
      <c r="CKQ32" s="9"/>
      <c r="CKR32" s="9"/>
      <c r="CKS32" s="9"/>
      <c r="CKT32" s="9"/>
      <c r="CKU32" s="9"/>
      <c r="CKV32" s="9"/>
      <c r="CKW32" s="9"/>
      <c r="CKX32" s="9"/>
      <c r="CKY32" s="9"/>
      <c r="CKZ32" s="9"/>
      <c r="CLA32" s="9"/>
      <c r="CLB32" s="9"/>
      <c r="CLC32" s="9"/>
      <c r="CLD32" s="9"/>
      <c r="CLE32" s="9"/>
      <c r="CLF32" s="9"/>
      <c r="CLG32" s="9"/>
      <c r="CLH32" s="9"/>
      <c r="CLI32" s="9"/>
      <c r="CLJ32" s="9"/>
      <c r="CLK32" s="9"/>
      <c r="CLL32" s="9"/>
      <c r="CLM32" s="9"/>
      <c r="CLN32" s="9"/>
      <c r="CLO32" s="9"/>
      <c r="CLP32" s="9"/>
      <c r="CLQ32" s="9"/>
      <c r="CLR32" s="9"/>
      <c r="CLS32" s="9"/>
      <c r="CLT32" s="9"/>
      <c r="CLU32" s="9"/>
      <c r="CLV32" s="9"/>
      <c r="CLW32" s="9"/>
      <c r="CLX32" s="9"/>
      <c r="CLY32" s="9"/>
      <c r="CLZ32" s="9"/>
      <c r="CMA32" s="9"/>
      <c r="CMB32" s="9"/>
      <c r="CMC32" s="9"/>
      <c r="CMD32" s="9"/>
      <c r="CME32" s="9"/>
      <c r="CMF32" s="9"/>
      <c r="CMG32" s="9"/>
      <c r="CMH32" s="9"/>
      <c r="CMI32" s="9"/>
      <c r="CMJ32" s="9"/>
      <c r="CMK32" s="9"/>
      <c r="CML32" s="9"/>
      <c r="CMM32" s="9"/>
      <c r="CMN32" s="9"/>
      <c r="CMO32" s="9"/>
      <c r="CMP32" s="9"/>
      <c r="CMQ32" s="9"/>
      <c r="CMR32" s="9"/>
      <c r="CMS32" s="9"/>
      <c r="CMT32" s="9"/>
      <c r="CMU32" s="9"/>
      <c r="CMV32" s="9"/>
      <c r="CMW32" s="9"/>
      <c r="CMX32" s="9"/>
      <c r="CMY32" s="9"/>
      <c r="CMZ32" s="9"/>
      <c r="CNA32" s="9"/>
      <c r="CNB32" s="9"/>
      <c r="CNC32" s="9"/>
      <c r="CND32" s="9"/>
      <c r="CNE32" s="9"/>
      <c r="CNF32" s="9"/>
      <c r="CNG32" s="9"/>
      <c r="CNH32" s="9"/>
      <c r="CNI32" s="9"/>
      <c r="CNJ32" s="9"/>
      <c r="CNK32" s="9"/>
      <c r="CNL32" s="9"/>
      <c r="CNM32" s="9"/>
      <c r="CNN32" s="9"/>
      <c r="CNO32" s="9"/>
      <c r="CNP32" s="9"/>
      <c r="CNQ32" s="9"/>
      <c r="CNR32" s="9"/>
      <c r="CNS32" s="9"/>
      <c r="CNT32" s="9"/>
      <c r="CNU32" s="9"/>
      <c r="CNV32" s="9"/>
      <c r="CNW32" s="9"/>
      <c r="CNX32" s="9"/>
      <c r="CNY32" s="9"/>
      <c r="CNZ32" s="9"/>
      <c r="COA32" s="9"/>
      <c r="COB32" s="9"/>
      <c r="COC32" s="9"/>
      <c r="COD32" s="9"/>
      <c r="COE32" s="9"/>
      <c r="COF32" s="9"/>
      <c r="COG32" s="9"/>
      <c r="COH32" s="9"/>
      <c r="COI32" s="9"/>
      <c r="COJ32" s="9"/>
      <c r="COK32" s="9"/>
      <c r="COL32" s="9"/>
      <c r="COM32" s="9"/>
      <c r="CON32" s="9"/>
      <c r="COO32" s="9"/>
      <c r="COP32" s="9"/>
      <c r="COQ32" s="9"/>
      <c r="COR32" s="9"/>
      <c r="COS32" s="9"/>
      <c r="COT32" s="9"/>
      <c r="COU32" s="9"/>
      <c r="COV32" s="9"/>
      <c r="COW32" s="9"/>
      <c r="COX32" s="9"/>
      <c r="COY32" s="9"/>
      <c r="COZ32" s="9"/>
      <c r="CPA32" s="9"/>
      <c r="CPB32" s="9"/>
      <c r="CPC32" s="9"/>
      <c r="CPD32" s="9"/>
      <c r="CPE32" s="9"/>
      <c r="CPF32" s="9"/>
      <c r="CPG32" s="9"/>
      <c r="CPH32" s="9"/>
      <c r="CPI32" s="9"/>
      <c r="CPJ32" s="9"/>
      <c r="CPK32" s="9"/>
      <c r="CPL32" s="9"/>
      <c r="CPM32" s="9"/>
      <c r="CPN32" s="9"/>
      <c r="CPO32" s="9"/>
      <c r="CPP32" s="9"/>
      <c r="CPQ32" s="9"/>
      <c r="CPR32" s="9"/>
      <c r="CPS32" s="9"/>
      <c r="CPT32" s="9"/>
      <c r="CPU32" s="9"/>
      <c r="CPV32" s="9"/>
      <c r="CPW32" s="9"/>
      <c r="CPX32" s="9"/>
      <c r="CPY32" s="9"/>
      <c r="CPZ32" s="9"/>
      <c r="CQA32" s="9"/>
      <c r="CQB32" s="9"/>
      <c r="CQC32" s="9"/>
      <c r="CQD32" s="9"/>
      <c r="CQE32" s="9"/>
      <c r="CQF32" s="9"/>
      <c r="CQG32" s="9"/>
      <c r="CQH32" s="9"/>
      <c r="CQI32" s="9"/>
      <c r="CQJ32" s="9"/>
      <c r="CQK32" s="9"/>
      <c r="CQL32" s="9"/>
      <c r="CQM32" s="9"/>
      <c r="CQN32" s="9"/>
      <c r="CQO32" s="9"/>
      <c r="CQP32" s="9"/>
      <c r="CQQ32" s="9"/>
      <c r="CQR32" s="9"/>
      <c r="CQS32" s="9"/>
      <c r="CQT32" s="9"/>
      <c r="CQU32" s="9"/>
      <c r="CQV32" s="9"/>
      <c r="CQW32" s="9"/>
      <c r="CQX32" s="9"/>
      <c r="CQY32" s="9"/>
      <c r="CQZ32" s="9"/>
      <c r="CRA32" s="9"/>
      <c r="CRB32" s="9"/>
      <c r="CRC32" s="9"/>
      <c r="CRD32" s="9"/>
      <c r="CRE32" s="9"/>
      <c r="CRF32" s="9"/>
      <c r="CRG32" s="9"/>
      <c r="CRH32" s="9"/>
      <c r="CRI32" s="9"/>
      <c r="CRJ32" s="9"/>
      <c r="CRK32" s="9"/>
      <c r="CRL32" s="9"/>
      <c r="CRM32" s="9"/>
      <c r="CRN32" s="9"/>
      <c r="CRO32" s="9"/>
      <c r="CRP32" s="9"/>
      <c r="CRQ32" s="9"/>
      <c r="CRR32" s="9"/>
      <c r="CRS32" s="9"/>
      <c r="CRT32" s="9"/>
      <c r="CRU32" s="9"/>
      <c r="CRV32" s="9"/>
      <c r="CRW32" s="9"/>
      <c r="CRX32" s="9"/>
      <c r="CRY32" s="9"/>
      <c r="CRZ32" s="9"/>
      <c r="CSA32" s="9"/>
      <c r="CSB32" s="9"/>
      <c r="CSC32" s="9"/>
      <c r="CSD32" s="9"/>
      <c r="CSE32" s="9"/>
      <c r="CSF32" s="9"/>
      <c r="CSG32" s="9"/>
      <c r="CSH32" s="9"/>
      <c r="CSI32" s="9"/>
      <c r="CSJ32" s="9"/>
      <c r="CSK32" s="9"/>
      <c r="CSL32" s="9"/>
      <c r="CSM32" s="9"/>
      <c r="CSN32" s="9"/>
      <c r="CSO32" s="9"/>
      <c r="CSP32" s="9"/>
      <c r="CSQ32" s="9"/>
      <c r="CSR32" s="9"/>
      <c r="CSS32" s="9"/>
      <c r="CST32" s="9"/>
      <c r="CSU32" s="9"/>
      <c r="CSV32" s="9"/>
      <c r="CSW32" s="9"/>
      <c r="CSX32" s="9"/>
      <c r="CSY32" s="9"/>
      <c r="CSZ32" s="9"/>
      <c r="CTA32" s="9"/>
      <c r="CTB32" s="9"/>
      <c r="CTC32" s="9"/>
      <c r="CTD32" s="9"/>
      <c r="CTE32" s="9"/>
      <c r="CTF32" s="9"/>
      <c r="CTG32" s="9"/>
      <c r="CTH32" s="9"/>
      <c r="CTI32" s="9"/>
      <c r="CTJ32" s="9"/>
      <c r="CTK32" s="9"/>
      <c r="CTL32" s="9"/>
      <c r="CTM32" s="9"/>
      <c r="CTN32" s="9"/>
      <c r="CTO32" s="9"/>
      <c r="CTP32" s="9"/>
      <c r="CTQ32" s="9"/>
      <c r="CTR32" s="9"/>
      <c r="CTS32" s="9"/>
      <c r="CTT32" s="9"/>
      <c r="CTU32" s="9"/>
      <c r="CTV32" s="9"/>
      <c r="CTW32" s="9"/>
      <c r="CTX32" s="9"/>
      <c r="CTY32" s="9"/>
      <c r="CTZ32" s="9"/>
      <c r="CUA32" s="9"/>
      <c r="CUB32" s="9"/>
      <c r="CUC32" s="9"/>
      <c r="CUD32" s="9"/>
      <c r="CUE32" s="9"/>
      <c r="CUF32" s="9"/>
      <c r="CUG32" s="9"/>
      <c r="CUH32" s="9"/>
      <c r="CUI32" s="9"/>
      <c r="CUJ32" s="9"/>
      <c r="CUK32" s="9"/>
      <c r="CUL32" s="9"/>
      <c r="CUM32" s="9"/>
      <c r="CUN32" s="9"/>
      <c r="CUO32" s="9"/>
      <c r="CUP32" s="9"/>
      <c r="CUQ32" s="9"/>
      <c r="CUR32" s="9"/>
      <c r="CUS32" s="9"/>
      <c r="CUT32" s="9"/>
      <c r="CUU32" s="9"/>
      <c r="CUV32" s="9"/>
      <c r="CUW32" s="9"/>
      <c r="CUX32" s="9"/>
      <c r="CUY32" s="9"/>
      <c r="CUZ32" s="9"/>
      <c r="CVA32" s="9"/>
      <c r="CVB32" s="9"/>
      <c r="CVC32" s="9"/>
      <c r="CVD32" s="9"/>
      <c r="CVE32" s="9"/>
      <c r="CVF32" s="9"/>
      <c r="CVG32" s="9"/>
      <c r="CVH32" s="9"/>
      <c r="CVI32" s="9"/>
      <c r="CVJ32" s="9"/>
      <c r="CVK32" s="9"/>
      <c r="CVL32" s="9"/>
      <c r="CVM32" s="9"/>
      <c r="CVN32" s="9"/>
      <c r="CVO32" s="9"/>
      <c r="CVP32" s="9"/>
      <c r="CVQ32" s="9"/>
      <c r="CVR32" s="9"/>
      <c r="CVS32" s="9"/>
      <c r="CVT32" s="9"/>
      <c r="CVU32" s="9"/>
      <c r="CVV32" s="9"/>
      <c r="CVW32" s="9"/>
      <c r="CVX32" s="9"/>
      <c r="CVY32" s="9"/>
      <c r="CVZ32" s="9"/>
      <c r="CWA32" s="9"/>
      <c r="CWB32" s="9"/>
      <c r="CWC32" s="9"/>
      <c r="CWD32" s="9"/>
      <c r="CWE32" s="9"/>
      <c r="CWF32" s="9"/>
      <c r="CWG32" s="9"/>
      <c r="CWH32" s="9"/>
      <c r="CWI32" s="9"/>
      <c r="CWJ32" s="9"/>
      <c r="CWK32" s="9"/>
      <c r="CWL32" s="9"/>
      <c r="CWM32" s="9"/>
      <c r="CWN32" s="9"/>
      <c r="CWO32" s="9"/>
      <c r="CWP32" s="9"/>
      <c r="CWQ32" s="9"/>
      <c r="CWR32" s="9"/>
      <c r="CWS32" s="9"/>
      <c r="CWT32" s="9"/>
      <c r="CWU32" s="9"/>
      <c r="CWV32" s="9"/>
      <c r="CWW32" s="9"/>
      <c r="CWX32" s="9"/>
      <c r="CWY32" s="9"/>
      <c r="CWZ32" s="9"/>
      <c r="CXA32" s="9"/>
      <c r="CXB32" s="9"/>
      <c r="CXC32" s="9"/>
      <c r="CXD32" s="9"/>
      <c r="CXE32" s="9"/>
      <c r="CXF32" s="9"/>
      <c r="CXG32" s="9"/>
      <c r="CXH32" s="9"/>
      <c r="CXI32" s="9"/>
      <c r="CXJ32" s="9"/>
      <c r="CXK32" s="9"/>
      <c r="CXL32" s="9"/>
      <c r="CXM32" s="9"/>
      <c r="CXN32" s="9"/>
      <c r="CXO32" s="9"/>
      <c r="CXP32" s="9"/>
      <c r="CXQ32" s="9"/>
      <c r="CXR32" s="9"/>
      <c r="CXS32" s="9"/>
      <c r="CXT32" s="9"/>
      <c r="CXU32" s="9"/>
      <c r="CXV32" s="9"/>
      <c r="CXW32" s="9"/>
      <c r="CXX32" s="9"/>
      <c r="CXY32" s="9"/>
      <c r="CXZ32" s="9"/>
      <c r="CYA32" s="9"/>
      <c r="CYB32" s="9"/>
      <c r="CYC32" s="9"/>
      <c r="CYD32" s="9"/>
      <c r="CYE32" s="9"/>
      <c r="CYF32" s="9"/>
      <c r="CYG32" s="9"/>
      <c r="CYH32" s="9"/>
      <c r="CYI32" s="9"/>
      <c r="CYJ32" s="9"/>
      <c r="CYK32" s="9"/>
      <c r="CYL32" s="9"/>
      <c r="CYM32" s="9"/>
      <c r="CYN32" s="9"/>
      <c r="CYO32" s="9"/>
      <c r="CYP32" s="9"/>
      <c r="CYQ32" s="9"/>
      <c r="CYR32" s="9"/>
      <c r="CYS32" s="9"/>
      <c r="CYT32" s="9"/>
      <c r="CYU32" s="9"/>
      <c r="CYV32" s="9"/>
      <c r="CYW32" s="9"/>
      <c r="CYX32" s="9"/>
      <c r="CYY32" s="9"/>
      <c r="CYZ32" s="9"/>
      <c r="CZA32" s="9"/>
      <c r="CZB32" s="9"/>
      <c r="CZC32" s="9"/>
      <c r="CZD32" s="9"/>
      <c r="CZE32" s="9"/>
      <c r="CZF32" s="9"/>
      <c r="CZG32" s="9"/>
      <c r="CZH32" s="9"/>
      <c r="CZI32" s="9"/>
      <c r="CZJ32" s="9"/>
      <c r="CZK32" s="9"/>
      <c r="CZL32" s="9"/>
      <c r="CZM32" s="9"/>
      <c r="CZN32" s="9"/>
      <c r="CZO32" s="9"/>
      <c r="CZP32" s="9"/>
      <c r="CZQ32" s="9"/>
      <c r="CZR32" s="9"/>
      <c r="CZS32" s="9"/>
      <c r="CZT32" s="9"/>
      <c r="CZU32" s="9"/>
      <c r="CZV32" s="9"/>
      <c r="CZW32" s="9"/>
      <c r="CZX32" s="9"/>
      <c r="CZY32" s="9"/>
      <c r="CZZ32" s="9"/>
      <c r="DAA32" s="9"/>
      <c r="DAB32" s="9"/>
      <c r="DAC32" s="9"/>
      <c r="DAD32" s="9"/>
      <c r="DAE32" s="9"/>
      <c r="DAF32" s="9"/>
      <c r="DAG32" s="9"/>
      <c r="DAH32" s="9"/>
      <c r="DAI32" s="9"/>
      <c r="DAJ32" s="9"/>
      <c r="DAK32" s="9"/>
      <c r="DAL32" s="9"/>
      <c r="DAM32" s="9"/>
      <c r="DAN32" s="9"/>
      <c r="DAO32" s="9"/>
      <c r="DAP32" s="9"/>
      <c r="DAQ32" s="9"/>
      <c r="DAR32" s="9"/>
      <c r="DAS32" s="9"/>
      <c r="DAT32" s="9"/>
      <c r="DAU32" s="9"/>
      <c r="DAV32" s="9"/>
      <c r="DAW32" s="9"/>
      <c r="DAX32" s="9"/>
      <c r="DAY32" s="9"/>
      <c r="DAZ32" s="9"/>
      <c r="DBA32" s="9"/>
      <c r="DBB32" s="9"/>
      <c r="DBC32" s="9"/>
      <c r="DBD32" s="9"/>
      <c r="DBE32" s="9"/>
      <c r="DBF32" s="9"/>
      <c r="DBG32" s="9"/>
      <c r="DBH32" s="9"/>
      <c r="DBI32" s="9"/>
      <c r="DBJ32" s="9"/>
      <c r="DBK32" s="9"/>
      <c r="DBL32" s="9"/>
      <c r="DBM32" s="9"/>
      <c r="DBN32" s="9"/>
      <c r="DBO32" s="9"/>
      <c r="DBP32" s="9"/>
      <c r="DBQ32" s="9"/>
      <c r="DBR32" s="9"/>
      <c r="DBS32" s="9"/>
      <c r="DBT32" s="9"/>
      <c r="DBU32" s="9"/>
      <c r="DBV32" s="9"/>
      <c r="DBW32" s="9"/>
      <c r="DBX32" s="9"/>
      <c r="DBY32" s="9"/>
      <c r="DBZ32" s="9"/>
      <c r="DCA32" s="9"/>
      <c r="DCB32" s="9"/>
      <c r="DCC32" s="9"/>
      <c r="DCD32" s="9"/>
      <c r="DCE32" s="9"/>
      <c r="DCF32" s="9"/>
      <c r="DCG32" s="9"/>
      <c r="DCH32" s="9"/>
      <c r="DCI32" s="9"/>
      <c r="DCJ32" s="9"/>
      <c r="DCK32" s="9"/>
      <c r="DCL32" s="9"/>
      <c r="DCM32" s="9"/>
      <c r="DCN32" s="9"/>
      <c r="DCO32" s="9"/>
      <c r="DCP32" s="9"/>
      <c r="DCQ32" s="9"/>
      <c r="DCR32" s="9"/>
      <c r="DCS32" s="9"/>
      <c r="DCT32" s="9"/>
      <c r="DCU32" s="9"/>
      <c r="DCV32" s="9"/>
      <c r="DCW32" s="9"/>
      <c r="DCX32" s="9"/>
      <c r="DCY32" s="9"/>
      <c r="DCZ32" s="9"/>
      <c r="DDA32" s="9"/>
      <c r="DDB32" s="9"/>
      <c r="DDC32" s="9"/>
      <c r="DDD32" s="9"/>
      <c r="DDE32" s="9"/>
      <c r="DDF32" s="9"/>
      <c r="DDG32" s="9"/>
      <c r="DDH32" s="9"/>
      <c r="DDI32" s="9"/>
      <c r="DDJ32" s="9"/>
      <c r="DDK32" s="9"/>
      <c r="DDL32" s="9"/>
      <c r="DDM32" s="9"/>
      <c r="DDN32" s="9"/>
      <c r="DDO32" s="9"/>
      <c r="DDP32" s="9"/>
      <c r="DDQ32" s="9"/>
      <c r="DDR32" s="9"/>
      <c r="DDS32" s="9"/>
      <c r="DDT32" s="9"/>
      <c r="DDU32" s="9"/>
      <c r="DDV32" s="9"/>
      <c r="DDW32" s="9"/>
      <c r="DDX32" s="9"/>
      <c r="DDY32" s="9"/>
      <c r="DDZ32" s="9"/>
      <c r="DEA32" s="9"/>
      <c r="DEB32" s="9"/>
      <c r="DEC32" s="9"/>
      <c r="DED32" s="9"/>
      <c r="DEE32" s="9"/>
      <c r="DEF32" s="9"/>
      <c r="DEG32" s="9"/>
      <c r="DEH32" s="9"/>
      <c r="DEI32" s="9"/>
      <c r="DEJ32" s="9"/>
      <c r="DEK32" s="9"/>
      <c r="DEL32" s="9"/>
      <c r="DEM32" s="9"/>
      <c r="DEN32" s="9"/>
      <c r="DEO32" s="9"/>
      <c r="DEP32" s="9"/>
      <c r="DEQ32" s="9"/>
      <c r="DER32" s="9"/>
      <c r="DES32" s="9"/>
      <c r="DET32" s="9"/>
      <c r="DEU32" s="9"/>
      <c r="DEV32" s="9"/>
      <c r="DEW32" s="9"/>
      <c r="DEX32" s="9"/>
      <c r="DEY32" s="9"/>
      <c r="DEZ32" s="9"/>
      <c r="DFA32" s="9"/>
      <c r="DFB32" s="9"/>
      <c r="DFC32" s="9"/>
      <c r="DFD32" s="9"/>
      <c r="DFE32" s="9"/>
      <c r="DFF32" s="9"/>
      <c r="DFG32" s="9"/>
      <c r="DFH32" s="9"/>
      <c r="DFI32" s="9"/>
      <c r="DFJ32" s="9"/>
      <c r="DFK32" s="9"/>
      <c r="DFL32" s="9"/>
      <c r="DFM32" s="9"/>
      <c r="DFN32" s="9"/>
      <c r="DFO32" s="9"/>
      <c r="DFP32" s="9"/>
      <c r="DFQ32" s="9"/>
      <c r="DFR32" s="9"/>
      <c r="DFS32" s="9"/>
      <c r="DFT32" s="9"/>
      <c r="DFU32" s="9"/>
      <c r="DFV32" s="9"/>
      <c r="DFW32" s="9"/>
      <c r="DFX32" s="9"/>
      <c r="DFY32" s="9"/>
      <c r="DFZ32" s="9"/>
      <c r="DGA32" s="9"/>
      <c r="DGB32" s="9"/>
      <c r="DGC32" s="9"/>
      <c r="DGD32" s="9"/>
      <c r="DGE32" s="9"/>
      <c r="DGF32" s="9"/>
      <c r="DGG32" s="9"/>
      <c r="DGH32" s="9"/>
      <c r="DGI32" s="9"/>
      <c r="DGJ32" s="9"/>
      <c r="DGK32" s="9"/>
      <c r="DGL32" s="9"/>
      <c r="DGM32" s="9"/>
      <c r="DGN32" s="9"/>
      <c r="DGO32" s="9"/>
      <c r="DGP32" s="9"/>
      <c r="DGQ32" s="9"/>
      <c r="DGR32" s="9"/>
      <c r="DGS32" s="9"/>
      <c r="DGT32" s="9"/>
      <c r="DGU32" s="9"/>
      <c r="DGV32" s="9"/>
      <c r="DGW32" s="9"/>
      <c r="DGX32" s="9"/>
      <c r="DGY32" s="9"/>
      <c r="DGZ32" s="9"/>
      <c r="DHA32" s="9"/>
      <c r="DHB32" s="9"/>
      <c r="DHC32" s="9"/>
      <c r="DHD32" s="9"/>
      <c r="DHE32" s="9"/>
      <c r="DHF32" s="9"/>
      <c r="DHG32" s="9"/>
      <c r="DHH32" s="9"/>
      <c r="DHI32" s="9"/>
      <c r="DHJ32" s="9"/>
      <c r="DHK32" s="9"/>
      <c r="DHL32" s="9"/>
      <c r="DHM32" s="9"/>
      <c r="DHN32" s="9"/>
      <c r="DHO32" s="9"/>
      <c r="DHP32" s="9"/>
      <c r="DHQ32" s="9"/>
      <c r="DHR32" s="9"/>
      <c r="DHS32" s="9"/>
      <c r="DHT32" s="9"/>
      <c r="DHU32" s="9"/>
      <c r="DHV32" s="9"/>
      <c r="DHW32" s="9"/>
      <c r="DHX32" s="9"/>
      <c r="DHY32" s="9"/>
      <c r="DHZ32" s="9"/>
      <c r="DIA32" s="9"/>
      <c r="DIB32" s="9"/>
      <c r="DIC32" s="9"/>
      <c r="DID32" s="9"/>
      <c r="DIE32" s="9"/>
      <c r="DIF32" s="9"/>
      <c r="DIG32" s="9"/>
      <c r="DIH32" s="9"/>
      <c r="DII32" s="9"/>
      <c r="DIJ32" s="9"/>
      <c r="DIK32" s="9"/>
      <c r="DIL32" s="9"/>
      <c r="DIM32" s="9"/>
      <c r="DIN32" s="9"/>
      <c r="DIO32" s="9"/>
      <c r="DIP32" s="9"/>
      <c r="DIQ32" s="9"/>
      <c r="DIR32" s="9"/>
      <c r="DIS32" s="9"/>
      <c r="DIT32" s="9"/>
      <c r="DIU32" s="9"/>
      <c r="DIV32" s="9"/>
      <c r="DIW32" s="9"/>
      <c r="DIX32" s="9"/>
      <c r="DIY32" s="9"/>
      <c r="DIZ32" s="9"/>
      <c r="DJA32" s="9"/>
      <c r="DJB32" s="9"/>
      <c r="DJC32" s="9"/>
      <c r="DJD32" s="9"/>
      <c r="DJE32" s="9"/>
      <c r="DJF32" s="9"/>
      <c r="DJG32" s="9"/>
      <c r="DJH32" s="9"/>
      <c r="DJI32" s="9"/>
      <c r="DJJ32" s="9"/>
      <c r="DJK32" s="9"/>
      <c r="DJL32" s="9"/>
      <c r="DJM32" s="9"/>
      <c r="DJN32" s="9"/>
      <c r="DJO32" s="9"/>
      <c r="DJP32" s="9"/>
      <c r="DJQ32" s="9"/>
      <c r="DJR32" s="9"/>
      <c r="DJS32" s="9"/>
      <c r="DJT32" s="9"/>
      <c r="DJU32" s="9"/>
      <c r="DJV32" s="9"/>
      <c r="DJW32" s="9"/>
      <c r="DJX32" s="9"/>
      <c r="DJY32" s="9"/>
      <c r="DJZ32" s="9"/>
      <c r="DKA32" s="9"/>
      <c r="DKB32" s="9"/>
      <c r="DKC32" s="9"/>
      <c r="DKD32" s="9"/>
      <c r="DKE32" s="9"/>
      <c r="DKF32" s="9"/>
      <c r="DKG32" s="9"/>
      <c r="DKH32" s="9"/>
      <c r="DKI32" s="9"/>
      <c r="DKJ32" s="9"/>
      <c r="DKK32" s="9"/>
      <c r="DKL32" s="9"/>
      <c r="DKM32" s="9"/>
      <c r="DKN32" s="9"/>
      <c r="DKO32" s="9"/>
      <c r="DKP32" s="9"/>
      <c r="DKQ32" s="9"/>
      <c r="DKR32" s="9"/>
      <c r="DKS32" s="9"/>
      <c r="DKT32" s="9"/>
      <c r="DKU32" s="9"/>
      <c r="DKV32" s="9"/>
      <c r="DKW32" s="9"/>
      <c r="DKX32" s="9"/>
      <c r="DKY32" s="9"/>
      <c r="DKZ32" s="9"/>
      <c r="DLA32" s="9"/>
      <c r="DLB32" s="9"/>
      <c r="DLC32" s="9"/>
      <c r="DLD32" s="9"/>
      <c r="DLE32" s="9"/>
      <c r="DLF32" s="9"/>
      <c r="DLG32" s="9"/>
      <c r="DLH32" s="9"/>
      <c r="DLI32" s="9"/>
      <c r="DLJ32" s="9"/>
      <c r="DLK32" s="9"/>
      <c r="DLL32" s="9"/>
      <c r="DLM32" s="9"/>
      <c r="DLN32" s="9"/>
      <c r="DLO32" s="9"/>
      <c r="DLP32" s="9"/>
      <c r="DLQ32" s="9"/>
      <c r="DLR32" s="9"/>
      <c r="DLS32" s="9"/>
      <c r="DLT32" s="9"/>
      <c r="DLU32" s="9"/>
      <c r="DLV32" s="9"/>
      <c r="DLW32" s="9"/>
      <c r="DLX32" s="9"/>
      <c r="DLY32" s="9"/>
      <c r="DLZ32" s="9"/>
      <c r="DMA32" s="9"/>
      <c r="DMB32" s="9"/>
      <c r="DMC32" s="9"/>
      <c r="DMD32" s="9"/>
      <c r="DME32" s="9"/>
      <c r="DMF32" s="9"/>
      <c r="DMG32" s="9"/>
      <c r="DMH32" s="9"/>
      <c r="DMI32" s="9"/>
      <c r="DMJ32" s="9"/>
      <c r="DMK32" s="9"/>
      <c r="DML32" s="9"/>
      <c r="DMM32" s="9"/>
      <c r="DMN32" s="9"/>
      <c r="DMO32" s="9"/>
      <c r="DMP32" s="9"/>
      <c r="DMQ32" s="9"/>
      <c r="DMR32" s="9"/>
      <c r="DMS32" s="9"/>
      <c r="DMT32" s="9"/>
      <c r="DMU32" s="9"/>
      <c r="DMV32" s="9"/>
      <c r="DMW32" s="9"/>
      <c r="DMX32" s="9"/>
      <c r="DMY32" s="9"/>
      <c r="DMZ32" s="9"/>
      <c r="DNA32" s="9"/>
      <c r="DNB32" s="9"/>
      <c r="DNC32" s="9"/>
      <c r="DND32" s="9"/>
      <c r="DNE32" s="9"/>
      <c r="DNF32" s="9"/>
      <c r="DNG32" s="9"/>
      <c r="DNH32" s="9"/>
      <c r="DNI32" s="9"/>
      <c r="DNJ32" s="9"/>
      <c r="DNK32" s="9"/>
      <c r="DNL32" s="9"/>
      <c r="DNM32" s="9"/>
      <c r="DNN32" s="9"/>
      <c r="DNO32" s="9"/>
      <c r="DNP32" s="9"/>
      <c r="DNQ32" s="9"/>
      <c r="DNR32" s="9"/>
      <c r="DNS32" s="9"/>
      <c r="DNT32" s="9"/>
      <c r="DNU32" s="9"/>
      <c r="DNV32" s="9"/>
      <c r="DNW32" s="9"/>
      <c r="DNX32" s="9"/>
      <c r="DNY32" s="9"/>
      <c r="DNZ32" s="9"/>
      <c r="DOA32" s="9"/>
      <c r="DOB32" s="9"/>
      <c r="DOC32" s="9"/>
      <c r="DOD32" s="9"/>
      <c r="DOE32" s="9"/>
      <c r="DOF32" s="9"/>
      <c r="DOG32" s="9"/>
      <c r="DOH32" s="9"/>
      <c r="DOI32" s="9"/>
      <c r="DOJ32" s="9"/>
      <c r="DOK32" s="9"/>
      <c r="DOL32" s="9"/>
      <c r="DOM32" s="9"/>
      <c r="DON32" s="9"/>
      <c r="DOO32" s="9"/>
      <c r="DOP32" s="9"/>
      <c r="DOQ32" s="9"/>
      <c r="DOR32" s="9"/>
      <c r="DOS32" s="9"/>
      <c r="DOT32" s="9"/>
      <c r="DOU32" s="9"/>
      <c r="DOV32" s="9"/>
      <c r="DOW32" s="9"/>
      <c r="DOX32" s="9"/>
      <c r="DOY32" s="9"/>
      <c r="DOZ32" s="9"/>
      <c r="DPA32" s="9"/>
      <c r="DPB32" s="9"/>
      <c r="DPC32" s="9"/>
      <c r="DPD32" s="9"/>
      <c r="DPE32" s="9"/>
      <c r="DPF32" s="9"/>
      <c r="DPG32" s="9"/>
      <c r="DPH32" s="9"/>
      <c r="DPI32" s="9"/>
      <c r="DPJ32" s="9"/>
      <c r="DPK32" s="9"/>
      <c r="DPL32" s="9"/>
      <c r="DPM32" s="9"/>
      <c r="DPN32" s="9"/>
      <c r="DPO32" s="9"/>
      <c r="DPP32" s="9"/>
      <c r="DPQ32" s="9"/>
      <c r="DPR32" s="9"/>
      <c r="DPS32" s="9"/>
      <c r="DPT32" s="9"/>
      <c r="DPU32" s="9"/>
      <c r="DPV32" s="9"/>
      <c r="DPW32" s="9"/>
      <c r="DPX32" s="9"/>
      <c r="DPY32" s="9"/>
      <c r="DPZ32" s="9"/>
      <c r="DQA32" s="9"/>
      <c r="DQB32" s="9"/>
      <c r="DQC32" s="9"/>
      <c r="DQD32" s="9"/>
      <c r="DQE32" s="9"/>
      <c r="DQF32" s="9"/>
      <c r="DQG32" s="9"/>
      <c r="DQH32" s="9"/>
      <c r="DQI32" s="9"/>
      <c r="DQJ32" s="9"/>
      <c r="DQK32" s="9"/>
      <c r="DQL32" s="9"/>
      <c r="DQM32" s="9"/>
      <c r="DQN32" s="9"/>
      <c r="DQO32" s="9"/>
      <c r="DQP32" s="9"/>
      <c r="DQQ32" s="9"/>
      <c r="DQR32" s="9"/>
      <c r="DQS32" s="9"/>
      <c r="DQT32" s="9"/>
      <c r="DQU32" s="9"/>
      <c r="DQV32" s="9"/>
      <c r="DQW32" s="9"/>
      <c r="DQX32" s="9"/>
      <c r="DQY32" s="9"/>
      <c r="DQZ32" s="9"/>
      <c r="DRA32" s="9"/>
      <c r="DRB32" s="9"/>
      <c r="DRC32" s="9"/>
      <c r="DRD32" s="9"/>
      <c r="DRE32" s="9"/>
      <c r="DRF32" s="9"/>
      <c r="DRG32" s="9"/>
      <c r="DRH32" s="9"/>
      <c r="DRI32" s="9"/>
      <c r="DRJ32" s="9"/>
      <c r="DRK32" s="9"/>
      <c r="DRL32" s="9"/>
      <c r="DRM32" s="9"/>
      <c r="DRN32" s="9"/>
      <c r="DRO32" s="9"/>
      <c r="DRP32" s="9"/>
      <c r="DRQ32" s="9"/>
      <c r="DRR32" s="9"/>
      <c r="DRS32" s="9"/>
      <c r="DRT32" s="9"/>
      <c r="DRU32" s="9"/>
      <c r="DRV32" s="9"/>
      <c r="DRW32" s="9"/>
      <c r="DRX32" s="9"/>
      <c r="DRY32" s="9"/>
      <c r="DRZ32" s="9"/>
      <c r="DSA32" s="9"/>
      <c r="DSB32" s="9"/>
      <c r="DSC32" s="9"/>
      <c r="DSD32" s="9"/>
      <c r="DSE32" s="9"/>
      <c r="DSF32" s="9"/>
      <c r="DSG32" s="9"/>
      <c r="DSH32" s="9"/>
      <c r="DSI32" s="9"/>
      <c r="DSJ32" s="9"/>
      <c r="DSK32" s="9"/>
      <c r="DSL32" s="9"/>
      <c r="DSM32" s="9"/>
      <c r="DSN32" s="9"/>
      <c r="DSO32" s="9"/>
      <c r="DSP32" s="9"/>
      <c r="DSQ32" s="9"/>
      <c r="DSR32" s="9"/>
      <c r="DSS32" s="9"/>
      <c r="DST32" s="9"/>
      <c r="DSU32" s="9"/>
      <c r="DSV32" s="9"/>
      <c r="DSW32" s="9"/>
      <c r="DSX32" s="9"/>
      <c r="DSY32" s="9"/>
      <c r="DSZ32" s="9"/>
      <c r="DTA32" s="9"/>
      <c r="DTB32" s="9"/>
      <c r="DTC32" s="9"/>
      <c r="DTD32" s="9"/>
      <c r="DTE32" s="9"/>
      <c r="DTF32" s="9"/>
      <c r="DTG32" s="9"/>
      <c r="DTH32" s="9"/>
      <c r="DTI32" s="9"/>
      <c r="DTJ32" s="9"/>
      <c r="DTK32" s="9"/>
      <c r="DTL32" s="9"/>
      <c r="DTM32" s="9"/>
      <c r="DTN32" s="9"/>
      <c r="DTO32" s="9"/>
      <c r="DTP32" s="9"/>
      <c r="DTQ32" s="9"/>
      <c r="DTR32" s="9"/>
      <c r="DTS32" s="9"/>
      <c r="DTT32" s="9"/>
      <c r="DTU32" s="9"/>
      <c r="DTV32" s="9"/>
      <c r="DTW32" s="9"/>
      <c r="DTX32" s="9"/>
      <c r="DTY32" s="9"/>
      <c r="DTZ32" s="9"/>
      <c r="DUA32" s="9"/>
      <c r="DUB32" s="9"/>
      <c r="DUC32" s="9"/>
      <c r="DUD32" s="9"/>
      <c r="DUE32" s="9"/>
      <c r="DUF32" s="9"/>
      <c r="DUG32" s="9"/>
      <c r="DUH32" s="9"/>
      <c r="DUI32" s="9"/>
      <c r="DUJ32" s="9"/>
      <c r="DUK32" s="9"/>
      <c r="DUL32" s="9"/>
      <c r="DUM32" s="9"/>
      <c r="DUN32" s="9"/>
      <c r="DUO32" s="9"/>
      <c r="DUP32" s="9"/>
      <c r="DUQ32" s="9"/>
      <c r="DUR32" s="9"/>
      <c r="DUS32" s="9"/>
      <c r="DUT32" s="9"/>
      <c r="DUU32" s="9"/>
      <c r="DUV32" s="9"/>
      <c r="DUW32" s="9"/>
      <c r="DUX32" s="9"/>
      <c r="DUY32" s="9"/>
      <c r="DUZ32" s="9"/>
      <c r="DVA32" s="9"/>
      <c r="DVB32" s="9"/>
      <c r="DVC32" s="9"/>
      <c r="DVD32" s="9"/>
      <c r="DVE32" s="9"/>
      <c r="DVF32" s="9"/>
      <c r="DVG32" s="9"/>
      <c r="DVH32" s="9"/>
      <c r="DVI32" s="9"/>
      <c r="DVJ32" s="9"/>
      <c r="DVK32" s="9"/>
      <c r="DVL32" s="9"/>
      <c r="DVM32" s="9"/>
      <c r="DVN32" s="9"/>
      <c r="DVO32" s="9"/>
      <c r="DVP32" s="9"/>
      <c r="DVQ32" s="9"/>
      <c r="DVR32" s="9"/>
      <c r="DVS32" s="9"/>
      <c r="DVT32" s="9"/>
      <c r="DVU32" s="9"/>
      <c r="DVV32" s="9"/>
      <c r="DVW32" s="9"/>
      <c r="DVX32" s="9"/>
      <c r="DVY32" s="9"/>
      <c r="DVZ32" s="9"/>
      <c r="DWA32" s="9"/>
      <c r="DWB32" s="9"/>
      <c r="DWC32" s="9"/>
      <c r="DWD32" s="9"/>
      <c r="DWE32" s="9"/>
      <c r="DWF32" s="9"/>
      <c r="DWG32" s="9"/>
      <c r="DWH32" s="9"/>
      <c r="DWI32" s="9"/>
      <c r="DWJ32" s="9"/>
      <c r="DWK32" s="9"/>
      <c r="DWL32" s="9"/>
      <c r="DWM32" s="9"/>
      <c r="DWN32" s="9"/>
      <c r="DWO32" s="9"/>
      <c r="DWP32" s="9"/>
      <c r="DWQ32" s="9"/>
      <c r="DWR32" s="9"/>
      <c r="DWS32" s="9"/>
      <c r="DWT32" s="9"/>
      <c r="DWU32" s="9"/>
      <c r="DWV32" s="9"/>
      <c r="DWW32" s="9"/>
      <c r="DWX32" s="9"/>
      <c r="DWY32" s="9"/>
      <c r="DWZ32" s="9"/>
      <c r="DXA32" s="9"/>
      <c r="DXB32" s="9"/>
      <c r="DXC32" s="9"/>
      <c r="DXD32" s="9"/>
      <c r="DXE32" s="9"/>
      <c r="DXF32" s="9"/>
      <c r="DXG32" s="9"/>
      <c r="DXH32" s="9"/>
      <c r="DXI32" s="9"/>
      <c r="DXJ32" s="9"/>
      <c r="DXK32" s="9"/>
      <c r="DXL32" s="9"/>
      <c r="DXM32" s="9"/>
      <c r="DXN32" s="9"/>
      <c r="DXO32" s="9"/>
      <c r="DXP32" s="9"/>
      <c r="DXQ32" s="9"/>
      <c r="DXR32" s="9"/>
      <c r="DXS32" s="9"/>
      <c r="DXT32" s="9"/>
      <c r="DXU32" s="9"/>
      <c r="DXV32" s="9"/>
      <c r="DXW32" s="9"/>
      <c r="DXX32" s="9"/>
      <c r="DXY32" s="9"/>
      <c r="DXZ32" s="9"/>
      <c r="DYA32" s="9"/>
      <c r="DYB32" s="9"/>
      <c r="DYC32" s="9"/>
      <c r="DYD32" s="9"/>
      <c r="DYE32" s="9"/>
      <c r="DYF32" s="9"/>
      <c r="DYG32" s="9"/>
      <c r="DYH32" s="9"/>
      <c r="DYI32" s="9"/>
      <c r="DYJ32" s="9"/>
      <c r="DYK32" s="9"/>
      <c r="DYL32" s="9"/>
      <c r="DYM32" s="9"/>
      <c r="DYN32" s="9"/>
      <c r="DYO32" s="9"/>
      <c r="DYP32" s="9"/>
      <c r="DYQ32" s="9"/>
      <c r="DYR32" s="9"/>
      <c r="DYS32" s="9"/>
      <c r="DYT32" s="9"/>
      <c r="DYU32" s="9"/>
      <c r="DYV32" s="9"/>
      <c r="DYW32" s="9"/>
      <c r="DYX32" s="9"/>
      <c r="DYY32" s="9"/>
      <c r="DYZ32" s="9"/>
      <c r="DZA32" s="9"/>
      <c r="DZB32" s="9"/>
      <c r="DZC32" s="9"/>
      <c r="DZD32" s="9"/>
      <c r="DZE32" s="9"/>
      <c r="DZF32" s="9"/>
      <c r="DZG32" s="9"/>
      <c r="DZH32" s="9"/>
      <c r="DZI32" s="9"/>
      <c r="DZJ32" s="9"/>
      <c r="DZK32" s="9"/>
      <c r="DZL32" s="9"/>
      <c r="DZM32" s="9"/>
      <c r="DZN32" s="9"/>
      <c r="DZO32" s="9"/>
      <c r="DZP32" s="9"/>
      <c r="DZQ32" s="9"/>
      <c r="DZR32" s="9"/>
      <c r="DZS32" s="9"/>
      <c r="DZT32" s="9"/>
      <c r="DZU32" s="9"/>
      <c r="DZV32" s="9"/>
      <c r="DZW32" s="9"/>
      <c r="DZX32" s="9"/>
      <c r="DZY32" s="9"/>
      <c r="DZZ32" s="9"/>
      <c r="EAA32" s="9"/>
      <c r="EAB32" s="9"/>
      <c r="EAC32" s="9"/>
      <c r="EAD32" s="9"/>
      <c r="EAE32" s="9"/>
      <c r="EAF32" s="9"/>
      <c r="EAG32" s="9"/>
      <c r="EAH32" s="9"/>
      <c r="EAI32" s="9"/>
      <c r="EAJ32" s="9"/>
      <c r="EAK32" s="9"/>
      <c r="EAL32" s="9"/>
      <c r="EAM32" s="9"/>
      <c r="EAN32" s="9"/>
      <c r="EAO32" s="9"/>
      <c r="EAP32" s="9"/>
      <c r="EAQ32" s="9"/>
      <c r="EAR32" s="9"/>
      <c r="EAS32" s="9"/>
      <c r="EAT32" s="9"/>
      <c r="EAU32" s="9"/>
      <c r="EAV32" s="9"/>
      <c r="EAW32" s="9"/>
      <c r="EAX32" s="9"/>
      <c r="EAY32" s="9"/>
      <c r="EAZ32" s="9"/>
      <c r="EBA32" s="9"/>
      <c r="EBB32" s="9"/>
      <c r="EBC32" s="9"/>
      <c r="EBD32" s="9"/>
      <c r="EBE32" s="9"/>
      <c r="EBF32" s="9"/>
      <c r="EBG32" s="9"/>
      <c r="EBH32" s="9"/>
      <c r="EBI32" s="9"/>
      <c r="EBJ32" s="9"/>
      <c r="EBK32" s="9"/>
      <c r="EBL32" s="9"/>
      <c r="EBM32" s="9"/>
      <c r="EBN32" s="9"/>
      <c r="EBO32" s="9"/>
      <c r="EBP32" s="9"/>
      <c r="EBQ32" s="9"/>
      <c r="EBR32" s="9"/>
      <c r="EBS32" s="9"/>
      <c r="EBT32" s="9"/>
      <c r="EBU32" s="9"/>
      <c r="EBV32" s="9"/>
      <c r="EBW32" s="9"/>
      <c r="EBX32" s="9"/>
      <c r="EBY32" s="9"/>
      <c r="EBZ32" s="9"/>
      <c r="ECA32" s="9"/>
      <c r="ECB32" s="9"/>
      <c r="ECC32" s="9"/>
      <c r="ECD32" s="9"/>
      <c r="ECE32" s="9"/>
      <c r="ECF32" s="9"/>
      <c r="ECG32" s="9"/>
      <c r="ECH32" s="9"/>
      <c r="ECI32" s="9"/>
      <c r="ECJ32" s="9"/>
      <c r="ECK32" s="9"/>
      <c r="ECL32" s="9"/>
      <c r="ECM32" s="9"/>
      <c r="ECN32" s="9"/>
      <c r="ECO32" s="9"/>
      <c r="ECP32" s="9"/>
      <c r="ECQ32" s="9"/>
      <c r="ECR32" s="9"/>
      <c r="ECS32" s="9"/>
      <c r="ECT32" s="9"/>
      <c r="ECU32" s="9"/>
      <c r="ECV32" s="9"/>
      <c r="ECW32" s="9"/>
      <c r="ECX32" s="9"/>
      <c r="ECY32" s="9"/>
      <c r="ECZ32" s="9"/>
      <c r="EDA32" s="9"/>
      <c r="EDB32" s="9"/>
      <c r="EDC32" s="9"/>
      <c r="EDD32" s="9"/>
      <c r="EDE32" s="9"/>
      <c r="EDF32" s="9"/>
      <c r="EDG32" s="9"/>
      <c r="EDH32" s="9"/>
      <c r="EDI32" s="9"/>
      <c r="EDJ32" s="9"/>
      <c r="EDK32" s="9"/>
      <c r="EDL32" s="9"/>
      <c r="EDM32" s="9"/>
      <c r="EDN32" s="9"/>
      <c r="EDO32" s="9"/>
      <c r="EDP32" s="9"/>
      <c r="EDQ32" s="9"/>
      <c r="EDR32" s="9"/>
      <c r="EDS32" s="9"/>
      <c r="EDT32" s="9"/>
      <c r="EDU32" s="9"/>
      <c r="EDV32" s="9"/>
      <c r="EDW32" s="9"/>
      <c r="EDX32" s="9"/>
      <c r="EDY32" s="9"/>
      <c r="EDZ32" s="9"/>
      <c r="EEA32" s="9"/>
      <c r="EEB32" s="9"/>
      <c r="EEC32" s="9"/>
      <c r="EED32" s="9"/>
      <c r="EEE32" s="9"/>
      <c r="EEF32" s="9"/>
      <c r="EEG32" s="9"/>
      <c r="EEH32" s="9"/>
      <c r="EEI32" s="9"/>
      <c r="EEJ32" s="9"/>
      <c r="EEK32" s="9"/>
      <c r="EEL32" s="9"/>
      <c r="EEM32" s="9"/>
      <c r="EEN32" s="9"/>
      <c r="EEO32" s="9"/>
      <c r="EEP32" s="9"/>
      <c r="EEQ32" s="9"/>
      <c r="EER32" s="9"/>
      <c r="EES32" s="9"/>
      <c r="EET32" s="9"/>
      <c r="EEU32" s="9"/>
      <c r="EEV32" s="9"/>
      <c r="EEW32" s="9"/>
      <c r="EEX32" s="9"/>
      <c r="EEY32" s="9"/>
      <c r="EEZ32" s="9"/>
      <c r="EFA32" s="9"/>
      <c r="EFB32" s="9"/>
      <c r="EFC32" s="9"/>
      <c r="EFD32" s="9"/>
      <c r="EFE32" s="9"/>
      <c r="EFF32" s="9"/>
      <c r="EFG32" s="9"/>
      <c r="EFH32" s="9"/>
      <c r="EFI32" s="9"/>
      <c r="EFJ32" s="9"/>
      <c r="EFK32" s="9"/>
      <c r="EFL32" s="9"/>
      <c r="EFM32" s="9"/>
      <c r="EFN32" s="9"/>
      <c r="EFO32" s="9"/>
      <c r="EFP32" s="9"/>
      <c r="EFQ32" s="9"/>
      <c r="EFR32" s="9"/>
      <c r="EFS32" s="9"/>
      <c r="EFT32" s="9"/>
      <c r="EFU32" s="9"/>
      <c r="EFV32" s="9"/>
      <c r="EFW32" s="9"/>
      <c r="EFX32" s="9"/>
      <c r="EFY32" s="9"/>
      <c r="EFZ32" s="9"/>
      <c r="EGA32" s="9"/>
      <c r="EGB32" s="9"/>
      <c r="EGC32" s="9"/>
      <c r="EGD32" s="9"/>
      <c r="EGE32" s="9"/>
      <c r="EGF32" s="9"/>
      <c r="EGG32" s="9"/>
      <c r="EGH32" s="9"/>
      <c r="EGI32" s="9"/>
      <c r="EGJ32" s="9"/>
      <c r="EGK32" s="9"/>
      <c r="EGL32" s="9"/>
      <c r="EGM32" s="9"/>
      <c r="EGN32" s="9"/>
      <c r="EGO32" s="9"/>
      <c r="EGP32" s="9"/>
      <c r="EGQ32" s="9"/>
      <c r="EGR32" s="9"/>
      <c r="EGS32" s="9"/>
      <c r="EGT32" s="9"/>
      <c r="EGU32" s="9"/>
      <c r="EGV32" s="9"/>
      <c r="EGW32" s="9"/>
      <c r="EGX32" s="9"/>
      <c r="EGY32" s="9"/>
      <c r="EGZ32" s="9"/>
      <c r="EHA32" s="9"/>
      <c r="EHB32" s="9"/>
      <c r="EHC32" s="9"/>
      <c r="EHD32" s="9"/>
      <c r="EHE32" s="9"/>
      <c r="EHF32" s="9"/>
      <c r="EHG32" s="9"/>
      <c r="EHH32" s="9"/>
      <c r="EHI32" s="9"/>
      <c r="EHJ32" s="9"/>
      <c r="EHK32" s="9"/>
      <c r="EHL32" s="9"/>
      <c r="EHM32" s="9"/>
      <c r="EHN32" s="9"/>
      <c r="EHO32" s="9"/>
      <c r="EHP32" s="9"/>
      <c r="EHQ32" s="9"/>
      <c r="EHR32" s="9"/>
      <c r="EHS32" s="9"/>
      <c r="EHT32" s="9"/>
      <c r="EHU32" s="9"/>
      <c r="EHV32" s="9"/>
      <c r="EHW32" s="9"/>
      <c r="EHX32" s="9"/>
      <c r="EHY32" s="9"/>
      <c r="EHZ32" s="9"/>
      <c r="EIA32" s="9"/>
      <c r="EIB32" s="9"/>
      <c r="EIC32" s="9"/>
      <c r="EID32" s="9"/>
      <c r="EIE32" s="9"/>
      <c r="EIF32" s="9"/>
      <c r="EIG32" s="9"/>
      <c r="EIH32" s="9"/>
      <c r="EII32" s="9"/>
      <c r="EIJ32" s="9"/>
      <c r="EIK32" s="9"/>
      <c r="EIL32" s="9"/>
      <c r="EIM32" s="9"/>
      <c r="EIN32" s="9"/>
      <c r="EIO32" s="9"/>
      <c r="EIP32" s="9"/>
      <c r="EIQ32" s="9"/>
      <c r="EIR32" s="9"/>
      <c r="EIS32" s="9"/>
      <c r="EIT32" s="9"/>
      <c r="EIU32" s="9"/>
      <c r="EIV32" s="9"/>
      <c r="EIW32" s="9"/>
      <c r="EIX32" s="9"/>
      <c r="EIY32" s="9"/>
      <c r="EIZ32" s="9"/>
      <c r="EJA32" s="9"/>
      <c r="EJB32" s="9"/>
      <c r="EJC32" s="9"/>
      <c r="EJD32" s="9"/>
      <c r="EJE32" s="9"/>
      <c r="EJF32" s="9"/>
      <c r="EJG32" s="9"/>
      <c r="EJH32" s="9"/>
      <c r="EJI32" s="9"/>
      <c r="EJJ32" s="9"/>
      <c r="EJK32" s="9"/>
      <c r="EJL32" s="9"/>
      <c r="EJM32" s="9"/>
      <c r="EJN32" s="9"/>
      <c r="EJO32" s="9"/>
      <c r="EJP32" s="9"/>
      <c r="EJQ32" s="9"/>
      <c r="EJR32" s="9"/>
      <c r="EJS32" s="9"/>
      <c r="EJT32" s="9"/>
      <c r="EJU32" s="9"/>
      <c r="EJV32" s="9"/>
      <c r="EJW32" s="9"/>
      <c r="EJX32" s="9"/>
      <c r="EJY32" s="9"/>
      <c r="EJZ32" s="9"/>
      <c r="EKA32" s="9"/>
      <c r="EKB32" s="9"/>
      <c r="EKC32" s="9"/>
      <c r="EKD32" s="9"/>
      <c r="EKE32" s="9"/>
      <c r="EKF32" s="9"/>
      <c r="EKG32" s="9"/>
      <c r="EKH32" s="9"/>
      <c r="EKI32" s="9"/>
      <c r="EKJ32" s="9"/>
      <c r="EKK32" s="9"/>
      <c r="EKL32" s="9"/>
      <c r="EKM32" s="9"/>
      <c r="EKN32" s="9"/>
      <c r="EKO32" s="9"/>
      <c r="EKP32" s="9"/>
      <c r="EKQ32" s="9"/>
      <c r="EKR32" s="9"/>
      <c r="EKS32" s="9"/>
      <c r="EKT32" s="9"/>
      <c r="EKU32" s="9"/>
      <c r="EKV32" s="9"/>
      <c r="EKW32" s="9"/>
      <c r="EKX32" s="9"/>
      <c r="EKY32" s="9"/>
      <c r="EKZ32" s="9"/>
      <c r="ELA32" s="9"/>
      <c r="ELB32" s="9"/>
      <c r="ELC32" s="9"/>
      <c r="ELD32" s="9"/>
      <c r="ELE32" s="9"/>
      <c r="ELF32" s="9"/>
      <c r="ELG32" s="9"/>
      <c r="ELH32" s="9"/>
      <c r="ELI32" s="9"/>
      <c r="ELJ32" s="9"/>
      <c r="ELK32" s="9"/>
      <c r="ELL32" s="9"/>
      <c r="ELM32" s="9"/>
      <c r="ELN32" s="9"/>
      <c r="ELO32" s="9"/>
      <c r="ELP32" s="9"/>
      <c r="ELQ32" s="9"/>
      <c r="ELR32" s="9"/>
      <c r="ELS32" s="9"/>
      <c r="ELT32" s="9"/>
      <c r="ELU32" s="9"/>
      <c r="ELV32" s="9"/>
      <c r="ELW32" s="9"/>
      <c r="ELX32" s="9"/>
      <c r="ELY32" s="9"/>
      <c r="ELZ32" s="9"/>
      <c r="EMA32" s="9"/>
      <c r="EMB32" s="9"/>
      <c r="EMC32" s="9"/>
      <c r="EMD32" s="9"/>
      <c r="EME32" s="9"/>
      <c r="EMF32" s="9"/>
      <c r="EMG32" s="9"/>
      <c r="EMH32" s="9"/>
      <c r="EMI32" s="9"/>
      <c r="EMJ32" s="9"/>
      <c r="EMK32" s="9"/>
      <c r="EML32" s="9"/>
      <c r="EMM32" s="9"/>
      <c r="EMN32" s="9"/>
      <c r="EMO32" s="9"/>
      <c r="EMP32" s="9"/>
      <c r="EMQ32" s="9"/>
      <c r="EMR32" s="9"/>
      <c r="EMS32" s="9"/>
      <c r="EMT32" s="9"/>
      <c r="EMU32" s="9"/>
      <c r="EMV32" s="9"/>
      <c r="EMW32" s="9"/>
      <c r="EMX32" s="9"/>
      <c r="EMY32" s="9"/>
      <c r="EMZ32" s="9"/>
      <c r="ENA32" s="9"/>
      <c r="ENB32" s="9"/>
      <c r="ENC32" s="9"/>
      <c r="END32" s="9"/>
      <c r="ENE32" s="9"/>
      <c r="ENF32" s="9"/>
      <c r="ENG32" s="9"/>
      <c r="ENH32" s="9"/>
      <c r="ENI32" s="9"/>
      <c r="ENJ32" s="9"/>
      <c r="ENK32" s="9"/>
      <c r="ENL32" s="9"/>
      <c r="ENM32" s="9"/>
      <c r="ENN32" s="9"/>
      <c r="ENO32" s="9"/>
      <c r="ENP32" s="9"/>
      <c r="ENQ32" s="9"/>
      <c r="ENR32" s="9"/>
      <c r="ENS32" s="9"/>
      <c r="ENT32" s="9"/>
      <c r="ENU32" s="9"/>
      <c r="ENV32" s="9"/>
      <c r="ENW32" s="9"/>
      <c r="ENX32" s="9"/>
      <c r="ENY32" s="9"/>
      <c r="ENZ32" s="9"/>
      <c r="EOA32" s="9"/>
      <c r="EOB32" s="9"/>
      <c r="EOC32" s="9"/>
      <c r="EOD32" s="9"/>
      <c r="EOE32" s="9"/>
      <c r="EOF32" s="9"/>
      <c r="EOG32" s="9"/>
      <c r="EOH32" s="9"/>
      <c r="EOI32" s="9"/>
      <c r="EOJ32" s="9"/>
      <c r="EOK32" s="9"/>
      <c r="EOL32" s="9"/>
      <c r="EOM32" s="9"/>
      <c r="EON32" s="9"/>
      <c r="EOO32" s="9"/>
      <c r="EOP32" s="9"/>
      <c r="EOQ32" s="9"/>
      <c r="EOR32" s="9"/>
      <c r="EOS32" s="9"/>
      <c r="EOT32" s="9"/>
      <c r="EOU32" s="9"/>
      <c r="EOV32" s="9"/>
      <c r="EOW32" s="9"/>
      <c r="EOX32" s="9"/>
      <c r="EOY32" s="9"/>
      <c r="EOZ32" s="9"/>
      <c r="EPA32" s="9"/>
      <c r="EPB32" s="9"/>
      <c r="EPC32" s="9"/>
      <c r="EPD32" s="9"/>
      <c r="EPE32" s="9"/>
      <c r="EPF32" s="9"/>
      <c r="EPG32" s="9"/>
      <c r="EPH32" s="9"/>
      <c r="EPI32" s="9"/>
      <c r="EPJ32" s="9"/>
      <c r="EPK32" s="9"/>
      <c r="EPL32" s="9"/>
      <c r="EPM32" s="9"/>
      <c r="EPN32" s="9"/>
      <c r="EPO32" s="9"/>
      <c r="EPP32" s="9"/>
      <c r="EPQ32" s="9"/>
      <c r="EPR32" s="9"/>
      <c r="EPS32" s="9"/>
      <c r="EPT32" s="9"/>
      <c r="EPU32" s="9"/>
      <c r="EPV32" s="9"/>
      <c r="EPW32" s="9"/>
      <c r="EPX32" s="9"/>
      <c r="EPY32" s="9"/>
      <c r="EPZ32" s="9"/>
      <c r="EQA32" s="9"/>
      <c r="EQB32" s="9"/>
      <c r="EQC32" s="9"/>
      <c r="EQD32" s="9"/>
      <c r="EQE32" s="9"/>
      <c r="EQF32" s="9"/>
      <c r="EQG32" s="9"/>
      <c r="EQH32" s="9"/>
      <c r="EQI32" s="9"/>
      <c r="EQJ32" s="9"/>
      <c r="EQK32" s="9"/>
      <c r="EQL32" s="9"/>
      <c r="EQM32" s="9"/>
      <c r="EQN32" s="9"/>
      <c r="EQO32" s="9"/>
      <c r="EQP32" s="9"/>
      <c r="EQQ32" s="9"/>
      <c r="EQR32" s="9"/>
      <c r="EQS32" s="9"/>
      <c r="EQT32" s="9"/>
      <c r="EQU32" s="9"/>
      <c r="EQV32" s="9"/>
      <c r="EQW32" s="9"/>
      <c r="EQX32" s="9"/>
      <c r="EQY32" s="9"/>
      <c r="EQZ32" s="9"/>
      <c r="ERA32" s="9"/>
      <c r="ERB32" s="9"/>
      <c r="ERC32" s="9"/>
      <c r="ERD32" s="9"/>
      <c r="ERE32" s="9"/>
      <c r="ERF32" s="9"/>
      <c r="ERG32" s="9"/>
      <c r="ERH32" s="9"/>
      <c r="ERI32" s="9"/>
      <c r="ERJ32" s="9"/>
      <c r="ERK32" s="9"/>
      <c r="ERL32" s="9"/>
      <c r="ERM32" s="9"/>
      <c r="ERN32" s="9"/>
      <c r="ERO32" s="9"/>
      <c r="ERP32" s="9"/>
      <c r="ERQ32" s="9"/>
      <c r="ERR32" s="9"/>
      <c r="ERS32" s="9"/>
      <c r="ERT32" s="9"/>
      <c r="ERU32" s="9"/>
      <c r="ERV32" s="9"/>
      <c r="ERW32" s="9"/>
      <c r="ERX32" s="9"/>
      <c r="ERY32" s="9"/>
      <c r="ERZ32" s="9"/>
      <c r="ESA32" s="9"/>
      <c r="ESB32" s="9"/>
      <c r="ESC32" s="9"/>
      <c r="ESD32" s="9"/>
      <c r="ESE32" s="9"/>
      <c r="ESF32" s="9"/>
      <c r="ESG32" s="9"/>
      <c r="ESH32" s="9"/>
      <c r="ESI32" s="9"/>
      <c r="ESJ32" s="9"/>
      <c r="ESK32" s="9"/>
      <c r="ESL32" s="9"/>
      <c r="ESM32" s="9"/>
      <c r="ESN32" s="9"/>
      <c r="ESO32" s="9"/>
      <c r="ESP32" s="9"/>
      <c r="ESQ32" s="9"/>
      <c r="ESR32" s="9"/>
      <c r="ESS32" s="9"/>
      <c r="EST32" s="9"/>
      <c r="ESU32" s="9"/>
      <c r="ESV32" s="9"/>
      <c r="ESW32" s="9"/>
      <c r="ESX32" s="9"/>
      <c r="ESY32" s="9"/>
      <c r="ESZ32" s="9"/>
      <c r="ETA32" s="9"/>
      <c r="ETB32" s="9"/>
      <c r="ETC32" s="9"/>
      <c r="ETD32" s="9"/>
      <c r="ETE32" s="9"/>
      <c r="ETF32" s="9"/>
      <c r="ETG32" s="9"/>
      <c r="ETH32" s="9"/>
      <c r="ETI32" s="9"/>
      <c r="ETJ32" s="9"/>
      <c r="ETK32" s="9"/>
      <c r="ETL32" s="9"/>
      <c r="ETM32" s="9"/>
      <c r="ETN32" s="9"/>
      <c r="ETO32" s="9"/>
      <c r="ETP32" s="9"/>
      <c r="ETQ32" s="9"/>
      <c r="ETR32" s="9"/>
      <c r="ETS32" s="9"/>
      <c r="ETT32" s="9"/>
      <c r="ETU32" s="9"/>
      <c r="ETV32" s="9"/>
      <c r="ETW32" s="9"/>
      <c r="ETX32" s="9"/>
      <c r="ETY32" s="9"/>
      <c r="ETZ32" s="9"/>
      <c r="EUA32" s="9"/>
      <c r="EUB32" s="9"/>
      <c r="EUC32" s="9"/>
      <c r="EUD32" s="9"/>
      <c r="EUE32" s="9"/>
      <c r="EUF32" s="9"/>
      <c r="EUG32" s="9"/>
      <c r="EUH32" s="9"/>
      <c r="EUI32" s="9"/>
      <c r="EUJ32" s="9"/>
      <c r="EUK32" s="9"/>
      <c r="EUL32" s="9"/>
      <c r="EUM32" s="9"/>
      <c r="EUN32" s="9"/>
      <c r="EUO32" s="9"/>
      <c r="EUP32" s="9"/>
      <c r="EUQ32" s="9"/>
      <c r="EUR32" s="9"/>
      <c r="EUS32" s="9"/>
      <c r="EUT32" s="9"/>
      <c r="EUU32" s="9"/>
      <c r="EUV32" s="9"/>
      <c r="EUW32" s="9"/>
      <c r="EUX32" s="9"/>
      <c r="EUY32" s="9"/>
      <c r="EUZ32" s="9"/>
      <c r="EVA32" s="9"/>
      <c r="EVB32" s="9"/>
      <c r="EVC32" s="9"/>
      <c r="EVD32" s="9"/>
      <c r="EVE32" s="9"/>
      <c r="EVF32" s="9"/>
      <c r="EVG32" s="9"/>
      <c r="EVH32" s="9"/>
      <c r="EVI32" s="9"/>
      <c r="EVJ32" s="9"/>
      <c r="EVK32" s="9"/>
      <c r="EVL32" s="9"/>
      <c r="EVM32" s="9"/>
      <c r="EVN32" s="9"/>
      <c r="EVO32" s="9"/>
      <c r="EVP32" s="9"/>
      <c r="EVQ32" s="9"/>
      <c r="EVR32" s="9"/>
      <c r="EVS32" s="9"/>
      <c r="EVT32" s="9"/>
      <c r="EVU32" s="9"/>
      <c r="EVV32" s="9"/>
      <c r="EVW32" s="9"/>
      <c r="EVX32" s="9"/>
      <c r="EVY32" s="9"/>
      <c r="EVZ32" s="9"/>
      <c r="EWA32" s="9"/>
      <c r="EWB32" s="9"/>
      <c r="EWC32" s="9"/>
      <c r="EWD32" s="9"/>
      <c r="EWE32" s="9"/>
      <c r="EWF32" s="9"/>
      <c r="EWG32" s="9"/>
      <c r="EWH32" s="9"/>
      <c r="EWI32" s="9"/>
      <c r="EWJ32" s="9"/>
      <c r="EWK32" s="9"/>
      <c r="EWL32" s="9"/>
      <c r="EWM32" s="9"/>
      <c r="EWN32" s="9"/>
      <c r="EWO32" s="9"/>
      <c r="EWP32" s="9"/>
      <c r="EWQ32" s="9"/>
      <c r="EWR32" s="9"/>
      <c r="EWS32" s="9"/>
      <c r="EWT32" s="9"/>
      <c r="EWU32" s="9"/>
      <c r="EWV32" s="9"/>
      <c r="EWW32" s="9"/>
      <c r="EWX32" s="9"/>
      <c r="EWY32" s="9"/>
      <c r="EWZ32" s="9"/>
      <c r="EXA32" s="9"/>
      <c r="EXB32" s="9"/>
      <c r="EXC32" s="9"/>
      <c r="EXD32" s="9"/>
      <c r="EXE32" s="9"/>
      <c r="EXF32" s="9"/>
      <c r="EXG32" s="9"/>
      <c r="EXH32" s="9"/>
      <c r="EXI32" s="9"/>
      <c r="EXJ32" s="9"/>
      <c r="EXK32" s="9"/>
      <c r="EXL32" s="9"/>
      <c r="EXM32" s="9"/>
      <c r="EXN32" s="9"/>
      <c r="EXO32" s="9"/>
      <c r="EXP32" s="9"/>
      <c r="EXQ32" s="9"/>
      <c r="EXR32" s="9"/>
      <c r="EXS32" s="9"/>
      <c r="EXT32" s="9"/>
      <c r="EXU32" s="9"/>
      <c r="EXV32" s="9"/>
      <c r="EXW32" s="9"/>
      <c r="EXX32" s="9"/>
      <c r="EXY32" s="9"/>
      <c r="EXZ32" s="9"/>
      <c r="EYA32" s="9"/>
      <c r="EYB32" s="9"/>
      <c r="EYC32" s="9"/>
      <c r="EYD32" s="9"/>
      <c r="EYE32" s="9"/>
      <c r="EYF32" s="9"/>
      <c r="EYG32" s="9"/>
      <c r="EYH32" s="9"/>
      <c r="EYI32" s="9"/>
      <c r="EYJ32" s="9"/>
      <c r="EYK32" s="9"/>
      <c r="EYL32" s="9"/>
      <c r="EYM32" s="9"/>
      <c r="EYN32" s="9"/>
      <c r="EYO32" s="9"/>
      <c r="EYP32" s="9"/>
      <c r="EYQ32" s="9"/>
      <c r="EYR32" s="9"/>
      <c r="EYS32" s="9"/>
      <c r="EYT32" s="9"/>
      <c r="EYU32" s="9"/>
      <c r="EYV32" s="9"/>
      <c r="EYW32" s="9"/>
      <c r="EYX32" s="9"/>
      <c r="EYY32" s="9"/>
      <c r="EYZ32" s="9"/>
      <c r="EZA32" s="9"/>
      <c r="EZB32" s="9"/>
      <c r="EZC32" s="9"/>
      <c r="EZD32" s="9"/>
      <c r="EZE32" s="9"/>
      <c r="EZF32" s="9"/>
      <c r="EZG32" s="9"/>
      <c r="EZH32" s="9"/>
      <c r="EZI32" s="9"/>
      <c r="EZJ32" s="9"/>
      <c r="EZK32" s="9"/>
      <c r="EZL32" s="9"/>
      <c r="EZM32" s="9"/>
      <c r="EZN32" s="9"/>
      <c r="EZO32" s="9"/>
      <c r="EZP32" s="9"/>
      <c r="EZQ32" s="9"/>
      <c r="EZR32" s="9"/>
      <c r="EZS32" s="9"/>
      <c r="EZT32" s="9"/>
      <c r="EZU32" s="9"/>
      <c r="EZV32" s="9"/>
      <c r="EZW32" s="9"/>
      <c r="EZX32" s="9"/>
      <c r="EZY32" s="9"/>
      <c r="EZZ32" s="9"/>
      <c r="FAA32" s="9"/>
      <c r="FAB32" s="9"/>
      <c r="FAC32" s="9"/>
      <c r="FAD32" s="9"/>
      <c r="FAE32" s="9"/>
      <c r="FAF32" s="9"/>
      <c r="FAG32" s="9"/>
      <c r="FAH32" s="9"/>
      <c r="FAI32" s="9"/>
      <c r="FAJ32" s="9"/>
      <c r="FAK32" s="9"/>
      <c r="FAL32" s="9"/>
      <c r="FAM32" s="9"/>
      <c r="FAN32" s="9"/>
      <c r="FAO32" s="9"/>
      <c r="FAP32" s="9"/>
      <c r="FAQ32" s="9"/>
      <c r="FAR32" s="9"/>
      <c r="FAS32" s="9"/>
      <c r="FAT32" s="9"/>
      <c r="FAU32" s="9"/>
      <c r="FAV32" s="9"/>
      <c r="FAW32" s="9"/>
      <c r="FAX32" s="9"/>
      <c r="FAY32" s="9"/>
      <c r="FAZ32" s="9"/>
      <c r="FBA32" s="9"/>
      <c r="FBB32" s="9"/>
      <c r="FBC32" s="9"/>
      <c r="FBD32" s="9"/>
      <c r="FBE32" s="9"/>
      <c r="FBF32" s="9"/>
      <c r="FBG32" s="9"/>
      <c r="FBH32" s="9"/>
      <c r="FBI32" s="9"/>
      <c r="FBJ32" s="9"/>
      <c r="FBK32" s="9"/>
      <c r="FBL32" s="9"/>
      <c r="FBM32" s="9"/>
      <c r="FBN32" s="9"/>
      <c r="FBO32" s="9"/>
      <c r="FBP32" s="9"/>
      <c r="FBQ32" s="9"/>
      <c r="FBR32" s="9"/>
      <c r="FBS32" s="9"/>
      <c r="FBT32" s="9"/>
      <c r="FBU32" s="9"/>
      <c r="FBV32" s="9"/>
      <c r="FBW32" s="9"/>
      <c r="FBX32" s="9"/>
      <c r="FBY32" s="9"/>
      <c r="FBZ32" s="9"/>
      <c r="FCA32" s="9"/>
      <c r="FCB32" s="9"/>
      <c r="FCC32" s="9"/>
      <c r="FCD32" s="9"/>
      <c r="FCE32" s="9"/>
      <c r="FCF32" s="9"/>
      <c r="FCG32" s="9"/>
      <c r="FCH32" s="9"/>
      <c r="FCI32" s="9"/>
      <c r="FCJ32" s="9"/>
      <c r="FCK32" s="9"/>
      <c r="FCL32" s="9"/>
      <c r="FCM32" s="9"/>
      <c r="FCN32" s="9"/>
      <c r="FCO32" s="9"/>
      <c r="FCP32" s="9"/>
      <c r="FCQ32" s="9"/>
      <c r="FCR32" s="9"/>
      <c r="FCS32" s="9"/>
      <c r="FCT32" s="9"/>
      <c r="FCU32" s="9"/>
      <c r="FCV32" s="9"/>
      <c r="FCW32" s="9"/>
      <c r="FCX32" s="9"/>
      <c r="FCY32" s="9"/>
      <c r="FCZ32" s="9"/>
      <c r="FDA32" s="9"/>
      <c r="FDB32" s="9"/>
      <c r="FDC32" s="9"/>
      <c r="FDD32" s="9"/>
      <c r="FDE32" s="9"/>
      <c r="FDF32" s="9"/>
      <c r="FDG32" s="9"/>
      <c r="FDH32" s="9"/>
      <c r="FDI32" s="9"/>
      <c r="FDJ32" s="9"/>
      <c r="FDK32" s="9"/>
      <c r="FDL32" s="9"/>
      <c r="FDM32" s="9"/>
      <c r="FDN32" s="9"/>
      <c r="FDO32" s="9"/>
      <c r="FDP32" s="9"/>
      <c r="FDQ32" s="9"/>
      <c r="FDR32" s="9"/>
      <c r="FDS32" s="9"/>
      <c r="FDT32" s="9"/>
      <c r="FDU32" s="9"/>
      <c r="FDV32" s="9"/>
      <c r="FDW32" s="9"/>
      <c r="FDX32" s="9"/>
      <c r="FDY32" s="9"/>
      <c r="FDZ32" s="9"/>
      <c r="FEA32" s="9"/>
      <c r="FEB32" s="9"/>
      <c r="FEC32" s="9"/>
      <c r="FED32" s="9"/>
      <c r="FEE32" s="9"/>
      <c r="FEF32" s="9"/>
      <c r="FEG32" s="9"/>
      <c r="FEH32" s="9"/>
      <c r="FEI32" s="9"/>
      <c r="FEJ32" s="9"/>
      <c r="FEK32" s="9"/>
      <c r="FEL32" s="9"/>
      <c r="FEM32" s="9"/>
      <c r="FEN32" s="9"/>
      <c r="FEO32" s="9"/>
      <c r="FEP32" s="9"/>
      <c r="FEQ32" s="9"/>
      <c r="FER32" s="9"/>
      <c r="FES32" s="9"/>
      <c r="FET32" s="9"/>
      <c r="FEU32" s="9"/>
      <c r="FEV32" s="9"/>
      <c r="FEW32" s="9"/>
      <c r="FEX32" s="9"/>
      <c r="FEY32" s="9"/>
      <c r="FEZ32" s="9"/>
      <c r="FFA32" s="9"/>
      <c r="FFB32" s="9"/>
      <c r="FFC32" s="9"/>
      <c r="FFD32" s="9"/>
      <c r="FFE32" s="9"/>
      <c r="FFF32" s="9"/>
      <c r="FFG32" s="9"/>
      <c r="FFH32" s="9"/>
      <c r="FFI32" s="9"/>
      <c r="FFJ32" s="9"/>
      <c r="FFK32" s="9"/>
      <c r="FFL32" s="9"/>
      <c r="FFM32" s="9"/>
      <c r="FFN32" s="9"/>
      <c r="FFO32" s="9"/>
      <c r="FFP32" s="9"/>
      <c r="FFQ32" s="9"/>
      <c r="FFR32" s="9"/>
      <c r="FFS32" s="9"/>
      <c r="FFT32" s="9"/>
      <c r="FFU32" s="9"/>
      <c r="FFV32" s="9"/>
      <c r="FFW32" s="9"/>
      <c r="FFX32" s="9"/>
      <c r="FFY32" s="9"/>
      <c r="FFZ32" s="9"/>
      <c r="FGA32" s="9"/>
      <c r="FGB32" s="9"/>
      <c r="FGC32" s="9"/>
      <c r="FGD32" s="9"/>
      <c r="FGE32" s="9"/>
      <c r="FGF32" s="9"/>
      <c r="FGG32" s="9"/>
      <c r="FGH32" s="9"/>
      <c r="FGI32" s="9"/>
      <c r="FGJ32" s="9"/>
      <c r="FGK32" s="9"/>
      <c r="FGL32" s="9"/>
      <c r="FGM32" s="9"/>
      <c r="FGN32" s="9"/>
      <c r="FGO32" s="9"/>
      <c r="FGP32" s="9"/>
      <c r="FGQ32" s="9"/>
      <c r="FGR32" s="9"/>
      <c r="FGS32" s="9"/>
      <c r="FGT32" s="9"/>
      <c r="FGU32" s="9"/>
      <c r="FGV32" s="9"/>
      <c r="FGW32" s="9"/>
      <c r="FGX32" s="9"/>
      <c r="FGY32" s="9"/>
      <c r="FGZ32" s="9"/>
      <c r="FHA32" s="9"/>
      <c r="FHB32" s="9"/>
      <c r="FHC32" s="9"/>
      <c r="FHD32" s="9"/>
      <c r="FHE32" s="9"/>
      <c r="FHF32" s="9"/>
      <c r="FHG32" s="9"/>
      <c r="FHH32" s="9"/>
      <c r="FHI32" s="9"/>
      <c r="FHJ32" s="9"/>
      <c r="FHK32" s="9"/>
      <c r="FHL32" s="9"/>
      <c r="FHM32" s="9"/>
      <c r="FHN32" s="9"/>
      <c r="FHO32" s="9"/>
      <c r="FHP32" s="9"/>
      <c r="FHQ32" s="9"/>
      <c r="FHR32" s="9"/>
      <c r="FHS32" s="9"/>
      <c r="FHT32" s="9"/>
      <c r="FHU32" s="9"/>
      <c r="FHV32" s="9"/>
      <c r="FHW32" s="9"/>
      <c r="FHX32" s="9"/>
      <c r="FHY32" s="9"/>
      <c r="FHZ32" s="9"/>
      <c r="FIA32" s="9"/>
      <c r="FIB32" s="9"/>
      <c r="FIC32" s="9"/>
      <c r="FID32" s="9"/>
      <c r="FIE32" s="9"/>
      <c r="FIF32" s="9"/>
      <c r="FIG32" s="9"/>
      <c r="FIH32" s="9"/>
      <c r="FII32" s="9"/>
      <c r="FIJ32" s="9"/>
      <c r="FIK32" s="9"/>
      <c r="FIL32" s="9"/>
      <c r="FIM32" s="9"/>
      <c r="FIN32" s="9"/>
      <c r="FIO32" s="9"/>
      <c r="FIP32" s="9"/>
      <c r="FIQ32" s="9"/>
      <c r="FIR32" s="9"/>
      <c r="FIS32" s="9"/>
      <c r="FIT32" s="9"/>
      <c r="FIU32" s="9"/>
      <c r="FIV32" s="9"/>
      <c r="FIW32" s="9"/>
      <c r="FIX32" s="9"/>
      <c r="FIY32" s="9"/>
      <c r="FIZ32" s="9"/>
      <c r="FJA32" s="9"/>
      <c r="FJB32" s="9"/>
      <c r="FJC32" s="9"/>
      <c r="FJD32" s="9"/>
      <c r="FJE32" s="9"/>
      <c r="FJF32" s="9"/>
      <c r="FJG32" s="9"/>
      <c r="FJH32" s="9"/>
      <c r="FJI32" s="9"/>
      <c r="FJJ32" s="9"/>
      <c r="FJK32" s="9"/>
      <c r="FJL32" s="9"/>
      <c r="FJM32" s="9"/>
      <c r="FJN32" s="9"/>
      <c r="FJO32" s="9"/>
      <c r="FJP32" s="9"/>
      <c r="FJQ32" s="9"/>
      <c r="FJR32" s="9"/>
      <c r="FJS32" s="9"/>
      <c r="FJT32" s="9"/>
      <c r="FJU32" s="9"/>
      <c r="FJV32" s="9"/>
      <c r="FJW32" s="9"/>
      <c r="FJX32" s="9"/>
      <c r="FJY32" s="9"/>
      <c r="FJZ32" s="9"/>
      <c r="FKA32" s="9"/>
      <c r="FKB32" s="9"/>
      <c r="FKC32" s="9"/>
      <c r="FKD32" s="9"/>
      <c r="FKE32" s="9"/>
      <c r="FKF32" s="9"/>
      <c r="FKG32" s="9"/>
      <c r="FKH32" s="9"/>
      <c r="FKI32" s="9"/>
      <c r="FKJ32" s="9"/>
      <c r="FKK32" s="9"/>
      <c r="FKL32" s="9"/>
      <c r="FKM32" s="9"/>
      <c r="FKN32" s="9"/>
      <c r="FKO32" s="9"/>
      <c r="FKP32" s="9"/>
      <c r="FKQ32" s="9"/>
      <c r="FKR32" s="9"/>
      <c r="FKS32" s="9"/>
      <c r="FKT32" s="9"/>
      <c r="FKU32" s="9"/>
      <c r="FKV32" s="9"/>
      <c r="FKW32" s="9"/>
      <c r="FKX32" s="9"/>
      <c r="FKY32" s="9"/>
      <c r="FKZ32" s="9"/>
      <c r="FLA32" s="9"/>
      <c r="FLB32" s="9"/>
      <c r="FLC32" s="9"/>
      <c r="FLD32" s="9"/>
      <c r="FLE32" s="9"/>
      <c r="FLF32" s="9"/>
      <c r="FLG32" s="9"/>
      <c r="FLH32" s="9"/>
      <c r="FLI32" s="9"/>
      <c r="FLJ32" s="9"/>
      <c r="FLK32" s="9"/>
      <c r="FLL32" s="9"/>
      <c r="FLM32" s="9"/>
      <c r="FLN32" s="9"/>
      <c r="FLO32" s="9"/>
      <c r="FLP32" s="9"/>
      <c r="FLQ32" s="9"/>
      <c r="FLR32" s="9"/>
      <c r="FLS32" s="9"/>
      <c r="FLT32" s="9"/>
      <c r="FLU32" s="9"/>
      <c r="FLV32" s="9"/>
      <c r="FLW32" s="9"/>
      <c r="FLX32" s="9"/>
      <c r="FLY32" s="9"/>
      <c r="FLZ32" s="9"/>
      <c r="FMA32" s="9"/>
      <c r="FMB32" s="9"/>
      <c r="FMC32" s="9"/>
      <c r="FMD32" s="9"/>
      <c r="FME32" s="9"/>
      <c r="FMF32" s="9"/>
      <c r="FMG32" s="9"/>
      <c r="FMH32" s="9"/>
      <c r="FMI32" s="9"/>
      <c r="FMJ32" s="9"/>
      <c r="FMK32" s="9"/>
      <c r="FML32" s="9"/>
      <c r="FMM32" s="9"/>
      <c r="FMN32" s="9"/>
      <c r="FMO32" s="9"/>
      <c r="FMP32" s="9"/>
      <c r="FMQ32" s="9"/>
      <c r="FMR32" s="9"/>
      <c r="FMS32" s="9"/>
      <c r="FMT32" s="9"/>
      <c r="FMU32" s="9"/>
      <c r="FMV32" s="9"/>
      <c r="FMW32" s="9"/>
      <c r="FMX32" s="9"/>
      <c r="FMY32" s="9"/>
      <c r="FMZ32" s="9"/>
      <c r="FNA32" s="9"/>
      <c r="FNB32" s="9"/>
      <c r="FNC32" s="9"/>
      <c r="FND32" s="9"/>
      <c r="FNE32" s="9"/>
      <c r="FNF32" s="9"/>
      <c r="FNG32" s="9"/>
      <c r="FNH32" s="9"/>
      <c r="FNI32" s="9"/>
      <c r="FNJ32" s="9"/>
      <c r="FNK32" s="9"/>
      <c r="FNL32" s="9"/>
      <c r="FNM32" s="9"/>
      <c r="FNN32" s="9"/>
      <c r="FNO32" s="9"/>
      <c r="FNP32" s="9"/>
      <c r="FNQ32" s="9"/>
      <c r="FNR32" s="9"/>
      <c r="FNS32" s="9"/>
      <c r="FNT32" s="9"/>
      <c r="FNU32" s="9"/>
      <c r="FNV32" s="9"/>
      <c r="FNW32" s="9"/>
      <c r="FNX32" s="9"/>
      <c r="FNY32" s="9"/>
      <c r="FNZ32" s="9"/>
      <c r="FOA32" s="9"/>
      <c r="FOB32" s="9"/>
      <c r="FOC32" s="9"/>
      <c r="FOD32" s="9"/>
      <c r="FOE32" s="9"/>
      <c r="FOF32" s="9"/>
      <c r="FOG32" s="9"/>
      <c r="FOH32" s="9"/>
      <c r="FOI32" s="9"/>
      <c r="FOJ32" s="9"/>
      <c r="FOK32" s="9"/>
      <c r="FOL32" s="9"/>
      <c r="FOM32" s="9"/>
      <c r="FON32" s="9"/>
      <c r="FOO32" s="9"/>
      <c r="FOP32" s="9"/>
      <c r="FOQ32" s="9"/>
      <c r="FOR32" s="9"/>
      <c r="FOS32" s="9"/>
      <c r="FOT32" s="9"/>
      <c r="FOU32" s="9"/>
      <c r="FOV32" s="9"/>
      <c r="FOW32" s="9"/>
      <c r="FOX32" s="9"/>
      <c r="FOY32" s="9"/>
      <c r="FOZ32" s="9"/>
      <c r="FPA32" s="9"/>
      <c r="FPB32" s="9"/>
      <c r="FPC32" s="9"/>
      <c r="FPD32" s="9"/>
      <c r="FPE32" s="9"/>
      <c r="FPF32" s="9"/>
      <c r="FPG32" s="9"/>
      <c r="FPH32" s="9"/>
      <c r="FPI32" s="9"/>
      <c r="FPJ32" s="9"/>
      <c r="FPK32" s="9"/>
      <c r="FPL32" s="9"/>
      <c r="FPM32" s="9"/>
      <c r="FPN32" s="9"/>
      <c r="FPO32" s="9"/>
      <c r="FPP32" s="9"/>
      <c r="FPQ32" s="9"/>
      <c r="FPR32" s="9"/>
      <c r="FPS32" s="9"/>
      <c r="FPT32" s="9"/>
      <c r="FPU32" s="9"/>
      <c r="FPV32" s="9"/>
      <c r="FPW32" s="9"/>
      <c r="FPX32" s="9"/>
      <c r="FPY32" s="9"/>
      <c r="FPZ32" s="9"/>
      <c r="FQA32" s="9"/>
      <c r="FQB32" s="9"/>
      <c r="FQC32" s="9"/>
      <c r="FQD32" s="9"/>
      <c r="FQE32" s="9"/>
      <c r="FQF32" s="9"/>
      <c r="FQG32" s="9"/>
      <c r="FQH32" s="9"/>
      <c r="FQI32" s="9"/>
      <c r="FQJ32" s="9"/>
      <c r="FQK32" s="9"/>
      <c r="FQL32" s="9"/>
      <c r="FQM32" s="9"/>
      <c r="FQN32" s="9"/>
      <c r="FQO32" s="9"/>
      <c r="FQP32" s="9"/>
      <c r="FQQ32" s="9"/>
      <c r="FQR32" s="9"/>
      <c r="FQS32" s="9"/>
      <c r="FQT32" s="9"/>
      <c r="FQU32" s="9"/>
      <c r="FQV32" s="9"/>
      <c r="FQW32" s="9"/>
      <c r="FQX32" s="9"/>
      <c r="FQY32" s="9"/>
      <c r="FQZ32" s="9"/>
      <c r="FRA32" s="9"/>
      <c r="FRB32" s="9"/>
      <c r="FRC32" s="9"/>
      <c r="FRD32" s="9"/>
      <c r="FRE32" s="9"/>
      <c r="FRF32" s="9"/>
      <c r="FRG32" s="9"/>
      <c r="FRH32" s="9"/>
      <c r="FRI32" s="9"/>
      <c r="FRJ32" s="9"/>
      <c r="FRK32" s="9"/>
      <c r="FRL32" s="9"/>
      <c r="FRM32" s="9"/>
      <c r="FRN32" s="9"/>
      <c r="FRO32" s="9"/>
      <c r="FRP32" s="9"/>
      <c r="FRQ32" s="9"/>
      <c r="FRR32" s="9"/>
      <c r="FRS32" s="9"/>
      <c r="FRT32" s="9"/>
      <c r="FRU32" s="9"/>
      <c r="FRV32" s="9"/>
      <c r="FRW32" s="9"/>
      <c r="FRX32" s="9"/>
      <c r="FRY32" s="9"/>
      <c r="FRZ32" s="9"/>
      <c r="FSA32" s="9"/>
      <c r="FSB32" s="9"/>
      <c r="FSC32" s="9"/>
      <c r="FSD32" s="9"/>
      <c r="FSE32" s="9"/>
      <c r="FSF32" s="9"/>
      <c r="FSG32" s="9"/>
      <c r="FSH32" s="9"/>
      <c r="FSI32" s="9"/>
      <c r="FSJ32" s="9"/>
      <c r="FSK32" s="9"/>
      <c r="FSL32" s="9"/>
      <c r="FSM32" s="9"/>
      <c r="FSN32" s="9"/>
      <c r="FSO32" s="9"/>
      <c r="FSP32" s="9"/>
      <c r="FSQ32" s="9"/>
      <c r="FSR32" s="9"/>
      <c r="FSS32" s="9"/>
      <c r="FST32" s="9"/>
      <c r="FSU32" s="9"/>
      <c r="FSV32" s="9"/>
      <c r="FSW32" s="9"/>
      <c r="FSX32" s="9"/>
      <c r="FSY32" s="9"/>
      <c r="FSZ32" s="9"/>
      <c r="FTA32" s="9"/>
      <c r="FTB32" s="9"/>
      <c r="FTC32" s="9"/>
      <c r="FTD32" s="9"/>
      <c r="FTE32" s="9"/>
      <c r="FTF32" s="9"/>
      <c r="FTG32" s="9"/>
      <c r="FTH32" s="9"/>
      <c r="FTI32" s="9"/>
      <c r="FTJ32" s="9"/>
      <c r="FTK32" s="9"/>
      <c r="FTL32" s="9"/>
      <c r="FTM32" s="9"/>
      <c r="FTN32" s="9"/>
      <c r="FTO32" s="9"/>
      <c r="FTP32" s="9"/>
      <c r="FTQ32" s="9"/>
      <c r="FTR32" s="9"/>
      <c r="FTS32" s="9"/>
      <c r="FTT32" s="9"/>
      <c r="FTU32" s="9"/>
      <c r="FTV32" s="9"/>
      <c r="FTW32" s="9"/>
      <c r="FTX32" s="9"/>
      <c r="FTY32" s="9"/>
      <c r="FTZ32" s="9"/>
      <c r="FUA32" s="9"/>
      <c r="FUB32" s="9"/>
      <c r="FUC32" s="9"/>
      <c r="FUD32" s="9"/>
      <c r="FUE32" s="9"/>
      <c r="FUF32" s="9"/>
      <c r="FUG32" s="9"/>
      <c r="FUH32" s="9"/>
      <c r="FUI32" s="9"/>
      <c r="FUJ32" s="9"/>
      <c r="FUK32" s="9"/>
      <c r="FUL32" s="9"/>
      <c r="FUM32" s="9"/>
      <c r="FUN32" s="9"/>
      <c r="FUO32" s="9"/>
      <c r="FUP32" s="9"/>
      <c r="FUQ32" s="9"/>
      <c r="FUR32" s="9"/>
      <c r="FUS32" s="9"/>
      <c r="FUT32" s="9"/>
      <c r="FUU32" s="9"/>
      <c r="FUV32" s="9"/>
      <c r="FUW32" s="9"/>
      <c r="FUX32" s="9"/>
      <c r="FUY32" s="9"/>
      <c r="FUZ32" s="9"/>
      <c r="FVA32" s="9"/>
      <c r="FVB32" s="9"/>
      <c r="FVC32" s="9"/>
      <c r="FVD32" s="9"/>
      <c r="FVE32" s="9"/>
      <c r="FVF32" s="9"/>
      <c r="FVG32" s="9"/>
      <c r="FVH32" s="9"/>
      <c r="FVI32" s="9"/>
      <c r="FVJ32" s="9"/>
      <c r="FVK32" s="9"/>
      <c r="FVL32" s="9"/>
      <c r="FVM32" s="9"/>
      <c r="FVN32" s="9"/>
      <c r="FVO32" s="9"/>
      <c r="FVP32" s="9"/>
      <c r="FVQ32" s="9"/>
      <c r="FVR32" s="9"/>
      <c r="FVS32" s="9"/>
      <c r="FVT32" s="9"/>
      <c r="FVU32" s="9"/>
      <c r="FVV32" s="9"/>
      <c r="FVW32" s="9"/>
      <c r="FVX32" s="9"/>
      <c r="FVY32" s="9"/>
      <c r="FVZ32" s="9"/>
      <c r="FWA32" s="9"/>
      <c r="FWB32" s="9"/>
      <c r="FWC32" s="9"/>
      <c r="FWD32" s="9"/>
      <c r="FWE32" s="9"/>
      <c r="FWF32" s="9"/>
      <c r="FWG32" s="9"/>
      <c r="FWH32" s="9"/>
      <c r="FWI32" s="9"/>
      <c r="FWJ32" s="9"/>
      <c r="FWK32" s="9"/>
      <c r="FWL32" s="9"/>
      <c r="FWM32" s="9"/>
      <c r="FWN32" s="9"/>
      <c r="FWO32" s="9"/>
      <c r="FWP32" s="9"/>
      <c r="FWQ32" s="9"/>
      <c r="FWR32" s="9"/>
      <c r="FWS32" s="9"/>
      <c r="FWT32" s="9"/>
      <c r="FWU32" s="9"/>
      <c r="FWV32" s="9"/>
      <c r="FWW32" s="9"/>
      <c r="FWX32" s="9"/>
      <c r="FWY32" s="9"/>
      <c r="FWZ32" s="9"/>
      <c r="FXA32" s="9"/>
      <c r="FXB32" s="9"/>
      <c r="FXC32" s="9"/>
      <c r="FXD32" s="9"/>
      <c r="FXE32" s="9"/>
      <c r="FXF32" s="9"/>
      <c r="FXG32" s="9"/>
      <c r="FXH32" s="9"/>
      <c r="FXI32" s="9"/>
      <c r="FXJ32" s="9"/>
      <c r="FXK32" s="9"/>
      <c r="FXL32" s="9"/>
      <c r="FXM32" s="9"/>
      <c r="FXN32" s="9"/>
      <c r="FXO32" s="9"/>
      <c r="FXP32" s="9"/>
      <c r="FXQ32" s="9"/>
      <c r="FXR32" s="9"/>
      <c r="FXS32" s="9"/>
      <c r="FXT32" s="9"/>
      <c r="FXU32" s="9"/>
      <c r="FXV32" s="9"/>
      <c r="FXW32" s="9"/>
      <c r="FXX32" s="9"/>
      <c r="FXY32" s="9"/>
      <c r="FXZ32" s="9"/>
      <c r="FYA32" s="9"/>
      <c r="FYB32" s="9"/>
      <c r="FYC32" s="9"/>
      <c r="FYD32" s="9"/>
      <c r="FYE32" s="9"/>
      <c r="FYF32" s="9"/>
      <c r="FYG32" s="9"/>
      <c r="FYH32" s="9"/>
      <c r="FYI32" s="9"/>
      <c r="FYJ32" s="9"/>
      <c r="FYK32" s="9"/>
      <c r="FYL32" s="9"/>
      <c r="FYM32" s="9"/>
      <c r="FYN32" s="9"/>
      <c r="FYO32" s="9"/>
      <c r="FYP32" s="9"/>
      <c r="FYQ32" s="9"/>
      <c r="FYR32" s="9"/>
      <c r="FYS32" s="9"/>
      <c r="FYT32" s="9"/>
      <c r="FYU32" s="9"/>
      <c r="FYV32" s="9"/>
      <c r="FYW32" s="9"/>
      <c r="FYX32" s="9"/>
      <c r="FYY32" s="9"/>
      <c r="FYZ32" s="9"/>
      <c r="FZA32" s="9"/>
      <c r="FZB32" s="9"/>
      <c r="FZC32" s="9"/>
      <c r="FZD32" s="9"/>
      <c r="FZE32" s="9"/>
      <c r="FZF32" s="9"/>
      <c r="FZG32" s="9"/>
      <c r="FZH32" s="9"/>
      <c r="FZI32" s="9"/>
      <c r="FZJ32" s="9"/>
      <c r="FZK32" s="9"/>
      <c r="FZL32" s="9"/>
      <c r="FZM32" s="9"/>
      <c r="FZN32" s="9"/>
      <c r="FZO32" s="9"/>
      <c r="FZP32" s="9"/>
      <c r="FZQ32" s="9"/>
      <c r="FZR32" s="9"/>
      <c r="FZS32" s="9"/>
      <c r="FZT32" s="9"/>
      <c r="FZU32" s="9"/>
      <c r="FZV32" s="9"/>
      <c r="FZW32" s="9"/>
      <c r="FZX32" s="9"/>
      <c r="FZY32" s="9"/>
      <c r="FZZ32" s="9"/>
      <c r="GAA32" s="9"/>
      <c r="GAB32" s="9"/>
      <c r="GAC32" s="9"/>
      <c r="GAD32" s="9"/>
      <c r="GAE32" s="9"/>
      <c r="GAF32" s="9"/>
      <c r="GAG32" s="9"/>
      <c r="GAH32" s="9"/>
      <c r="GAI32" s="9"/>
      <c r="GAJ32" s="9"/>
      <c r="GAK32" s="9"/>
      <c r="GAL32" s="9"/>
      <c r="GAM32" s="9"/>
      <c r="GAN32" s="9"/>
      <c r="GAO32" s="9"/>
      <c r="GAP32" s="9"/>
      <c r="GAQ32" s="9"/>
      <c r="GAR32" s="9"/>
      <c r="GAS32" s="9"/>
      <c r="GAT32" s="9"/>
      <c r="GAU32" s="9"/>
      <c r="GAV32" s="9"/>
      <c r="GAW32" s="9"/>
      <c r="GAX32" s="9"/>
      <c r="GAY32" s="9"/>
      <c r="GAZ32" s="9"/>
      <c r="GBA32" s="9"/>
      <c r="GBB32" s="9"/>
      <c r="GBC32" s="9"/>
      <c r="GBD32" s="9"/>
      <c r="GBE32" s="9"/>
      <c r="GBF32" s="9"/>
      <c r="GBG32" s="9"/>
      <c r="GBH32" s="9"/>
      <c r="GBI32" s="9"/>
      <c r="GBJ32" s="9"/>
      <c r="GBK32" s="9"/>
      <c r="GBL32" s="9"/>
      <c r="GBM32" s="9"/>
      <c r="GBN32" s="9"/>
      <c r="GBO32" s="9"/>
      <c r="GBP32" s="9"/>
      <c r="GBQ32" s="9"/>
      <c r="GBR32" s="9"/>
      <c r="GBS32" s="9"/>
      <c r="GBT32" s="9"/>
      <c r="GBU32" s="9"/>
      <c r="GBV32" s="9"/>
      <c r="GBW32" s="9"/>
      <c r="GBX32" s="9"/>
      <c r="GBY32" s="9"/>
      <c r="GBZ32" s="9"/>
      <c r="GCA32" s="9"/>
      <c r="GCB32" s="9"/>
      <c r="GCC32" s="9"/>
      <c r="GCD32" s="9"/>
      <c r="GCE32" s="9"/>
      <c r="GCF32" s="9"/>
      <c r="GCG32" s="9"/>
      <c r="GCH32" s="9"/>
      <c r="GCI32" s="9"/>
      <c r="GCJ32" s="9"/>
      <c r="GCK32" s="9"/>
      <c r="GCL32" s="9"/>
      <c r="GCM32" s="9"/>
      <c r="GCN32" s="9"/>
      <c r="GCO32" s="9"/>
      <c r="GCP32" s="9"/>
      <c r="GCQ32" s="9"/>
      <c r="GCR32" s="9"/>
      <c r="GCS32" s="9"/>
      <c r="GCT32" s="9"/>
      <c r="GCU32" s="9"/>
      <c r="GCV32" s="9"/>
      <c r="GCW32" s="9"/>
      <c r="GCX32" s="9"/>
      <c r="GCY32" s="9"/>
      <c r="GCZ32" s="9"/>
      <c r="GDA32" s="9"/>
      <c r="GDB32" s="9"/>
      <c r="GDC32" s="9"/>
      <c r="GDD32" s="9"/>
      <c r="GDE32" s="9"/>
      <c r="GDF32" s="9"/>
      <c r="GDG32" s="9"/>
      <c r="GDH32" s="9"/>
      <c r="GDI32" s="9"/>
      <c r="GDJ32" s="9"/>
      <c r="GDK32" s="9"/>
      <c r="GDL32" s="9"/>
      <c r="GDM32" s="9"/>
      <c r="GDN32" s="9"/>
      <c r="GDO32" s="9"/>
      <c r="GDP32" s="9"/>
      <c r="GDQ32" s="9"/>
      <c r="GDR32" s="9"/>
      <c r="GDS32" s="9"/>
      <c r="GDT32" s="9"/>
      <c r="GDU32" s="9"/>
      <c r="GDV32" s="9"/>
      <c r="GDW32" s="9"/>
      <c r="GDX32" s="9"/>
      <c r="GDY32" s="9"/>
      <c r="GDZ32" s="9"/>
      <c r="GEA32" s="9"/>
      <c r="GEB32" s="9"/>
      <c r="GEC32" s="9"/>
      <c r="GED32" s="9"/>
      <c r="GEE32" s="9"/>
      <c r="GEF32" s="9"/>
      <c r="GEG32" s="9"/>
      <c r="GEH32" s="9"/>
      <c r="GEI32" s="9"/>
      <c r="GEJ32" s="9"/>
      <c r="GEK32" s="9"/>
      <c r="GEL32" s="9"/>
      <c r="GEM32" s="9"/>
      <c r="GEN32" s="9"/>
      <c r="GEO32" s="9"/>
      <c r="GEP32" s="9"/>
      <c r="GEQ32" s="9"/>
      <c r="GER32" s="9"/>
      <c r="GES32" s="9"/>
      <c r="GET32" s="9"/>
      <c r="GEU32" s="9"/>
      <c r="GEV32" s="9"/>
      <c r="GEW32" s="9"/>
      <c r="GEX32" s="9"/>
      <c r="GEY32" s="9"/>
      <c r="GEZ32" s="9"/>
      <c r="GFA32" s="9"/>
      <c r="GFB32" s="9"/>
      <c r="GFC32" s="9"/>
      <c r="GFD32" s="9"/>
      <c r="GFE32" s="9"/>
      <c r="GFF32" s="9"/>
      <c r="GFG32" s="9"/>
      <c r="GFH32" s="9"/>
      <c r="GFI32" s="9"/>
      <c r="GFJ32" s="9"/>
      <c r="GFK32" s="9"/>
      <c r="GFL32" s="9"/>
      <c r="GFM32" s="9"/>
      <c r="GFN32" s="9"/>
      <c r="GFO32" s="9"/>
      <c r="GFP32" s="9"/>
      <c r="GFQ32" s="9"/>
      <c r="GFR32" s="9"/>
      <c r="GFS32" s="9"/>
      <c r="GFT32" s="9"/>
      <c r="GFU32" s="9"/>
      <c r="GFV32" s="9"/>
      <c r="GFW32" s="9"/>
      <c r="GFX32" s="9"/>
      <c r="GFY32" s="9"/>
      <c r="GFZ32" s="9"/>
      <c r="GGA32" s="9"/>
      <c r="GGB32" s="9"/>
      <c r="GGC32" s="9"/>
      <c r="GGD32" s="9"/>
      <c r="GGE32" s="9"/>
      <c r="GGF32" s="9"/>
      <c r="GGG32" s="9"/>
      <c r="GGH32" s="9"/>
      <c r="GGI32" s="9"/>
      <c r="GGJ32" s="9"/>
      <c r="GGK32" s="9"/>
      <c r="GGL32" s="9"/>
      <c r="GGM32" s="9"/>
      <c r="GGN32" s="9"/>
      <c r="GGO32" s="9"/>
      <c r="GGP32" s="9"/>
      <c r="GGQ32" s="9"/>
      <c r="GGR32" s="9"/>
      <c r="GGS32" s="9"/>
      <c r="GGT32" s="9"/>
      <c r="GGU32" s="9"/>
      <c r="GGV32" s="9"/>
      <c r="GGW32" s="9"/>
      <c r="GGX32" s="9"/>
      <c r="GGY32" s="9"/>
      <c r="GGZ32" s="9"/>
      <c r="GHA32" s="9"/>
      <c r="GHB32" s="9"/>
      <c r="GHC32" s="9"/>
      <c r="GHD32" s="9"/>
      <c r="GHE32" s="9"/>
      <c r="GHF32" s="9"/>
      <c r="GHG32" s="9"/>
      <c r="GHH32" s="9"/>
      <c r="GHI32" s="9"/>
      <c r="GHJ32" s="9"/>
      <c r="GHK32" s="9"/>
      <c r="GHL32" s="9"/>
      <c r="GHM32" s="9"/>
      <c r="GHN32" s="9"/>
      <c r="GHO32" s="9"/>
      <c r="GHP32" s="9"/>
      <c r="GHQ32" s="9"/>
      <c r="GHR32" s="9"/>
      <c r="GHS32" s="9"/>
      <c r="GHT32" s="9"/>
      <c r="GHU32" s="9"/>
      <c r="GHV32" s="9"/>
      <c r="GHW32" s="9"/>
      <c r="GHX32" s="9"/>
      <c r="GHY32" s="9"/>
      <c r="GHZ32" s="9"/>
      <c r="GIA32" s="9"/>
      <c r="GIB32" s="9"/>
      <c r="GIC32" s="9"/>
      <c r="GID32" s="9"/>
      <c r="GIE32" s="9"/>
      <c r="GIF32" s="9"/>
      <c r="GIG32" s="9"/>
      <c r="GIH32" s="9"/>
      <c r="GII32" s="9"/>
      <c r="GIJ32" s="9"/>
      <c r="GIK32" s="9"/>
      <c r="GIL32" s="9"/>
      <c r="GIM32" s="9"/>
      <c r="GIN32" s="9"/>
      <c r="GIO32" s="9"/>
      <c r="GIP32" s="9"/>
      <c r="GIQ32" s="9"/>
      <c r="GIR32" s="9"/>
      <c r="GIS32" s="9"/>
      <c r="GIT32" s="9"/>
      <c r="GIU32" s="9"/>
      <c r="GIV32" s="9"/>
      <c r="GIW32" s="9"/>
      <c r="GIX32" s="9"/>
      <c r="GIY32" s="9"/>
      <c r="GIZ32" s="9"/>
      <c r="GJA32" s="9"/>
      <c r="GJB32" s="9"/>
      <c r="GJC32" s="9"/>
      <c r="GJD32" s="9"/>
      <c r="GJE32" s="9"/>
      <c r="GJF32" s="9"/>
      <c r="GJG32" s="9"/>
      <c r="GJH32" s="9"/>
      <c r="GJI32" s="9"/>
      <c r="GJJ32" s="9"/>
      <c r="GJK32" s="9"/>
      <c r="GJL32" s="9"/>
      <c r="GJM32" s="9"/>
      <c r="GJN32" s="9"/>
      <c r="GJO32" s="9"/>
      <c r="GJP32" s="9"/>
      <c r="GJQ32" s="9"/>
      <c r="GJR32" s="9"/>
      <c r="GJS32" s="9"/>
      <c r="GJT32" s="9"/>
      <c r="GJU32" s="9"/>
      <c r="GJV32" s="9"/>
      <c r="GJW32" s="9"/>
      <c r="GJX32" s="9"/>
      <c r="GJY32" s="9"/>
      <c r="GJZ32" s="9"/>
      <c r="GKA32" s="9"/>
      <c r="GKB32" s="9"/>
      <c r="GKC32" s="9"/>
      <c r="GKD32" s="9"/>
      <c r="GKE32" s="9"/>
      <c r="GKF32" s="9"/>
      <c r="GKG32" s="9"/>
      <c r="GKH32" s="9"/>
      <c r="GKI32" s="9"/>
      <c r="GKJ32" s="9"/>
      <c r="GKK32" s="9"/>
      <c r="GKL32" s="9"/>
      <c r="GKM32" s="9"/>
      <c r="GKN32" s="9"/>
      <c r="GKO32" s="9"/>
      <c r="GKP32" s="9"/>
      <c r="GKQ32" s="9"/>
      <c r="GKR32" s="9"/>
      <c r="GKS32" s="9"/>
      <c r="GKT32" s="9"/>
      <c r="GKU32" s="9"/>
      <c r="GKV32" s="9"/>
      <c r="GKW32" s="9"/>
      <c r="GKX32" s="9"/>
      <c r="GKY32" s="9"/>
      <c r="GKZ32" s="9"/>
      <c r="GLA32" s="9"/>
      <c r="GLB32" s="9"/>
      <c r="GLC32" s="9"/>
      <c r="GLD32" s="9"/>
      <c r="GLE32" s="9"/>
      <c r="GLF32" s="9"/>
      <c r="GLG32" s="9"/>
      <c r="GLH32" s="9"/>
      <c r="GLI32" s="9"/>
      <c r="GLJ32" s="9"/>
      <c r="GLK32" s="9"/>
      <c r="GLL32" s="9"/>
      <c r="GLM32" s="9"/>
      <c r="GLN32" s="9"/>
      <c r="GLO32" s="9"/>
      <c r="GLP32" s="9"/>
      <c r="GLQ32" s="9"/>
      <c r="GLR32" s="9"/>
      <c r="GLS32" s="9"/>
      <c r="GLT32" s="9"/>
      <c r="GLU32" s="9"/>
      <c r="GLV32" s="9"/>
      <c r="GLW32" s="9"/>
      <c r="GLX32" s="9"/>
      <c r="GLY32" s="9"/>
      <c r="GLZ32" s="9"/>
      <c r="GMA32" s="9"/>
      <c r="GMB32" s="9"/>
      <c r="GMC32" s="9"/>
      <c r="GMD32" s="9"/>
      <c r="GME32" s="9"/>
      <c r="GMF32" s="9"/>
      <c r="GMG32" s="9"/>
      <c r="GMH32" s="9"/>
      <c r="GMI32" s="9"/>
      <c r="GMJ32" s="9"/>
      <c r="GMK32" s="9"/>
      <c r="GML32" s="9"/>
      <c r="GMM32" s="9"/>
      <c r="GMN32" s="9"/>
      <c r="GMO32" s="9"/>
      <c r="GMP32" s="9"/>
      <c r="GMQ32" s="9"/>
      <c r="GMR32" s="9"/>
      <c r="GMS32" s="9"/>
      <c r="GMT32" s="9"/>
      <c r="GMU32" s="9"/>
      <c r="GMV32" s="9"/>
      <c r="GMW32" s="9"/>
      <c r="GMX32" s="9"/>
      <c r="GMY32" s="9"/>
      <c r="GMZ32" s="9"/>
      <c r="GNA32" s="9"/>
      <c r="GNB32" s="9"/>
      <c r="GNC32" s="9"/>
      <c r="GND32" s="9"/>
      <c r="GNE32" s="9"/>
      <c r="GNF32" s="9"/>
      <c r="GNG32" s="9"/>
      <c r="GNH32" s="9"/>
      <c r="GNI32" s="9"/>
      <c r="GNJ32" s="9"/>
      <c r="GNK32" s="9"/>
      <c r="GNL32" s="9"/>
      <c r="GNM32" s="9"/>
      <c r="GNN32" s="9"/>
      <c r="GNO32" s="9"/>
      <c r="GNP32" s="9"/>
      <c r="GNQ32" s="9"/>
      <c r="GNR32" s="9"/>
      <c r="GNS32" s="9"/>
      <c r="GNT32" s="9"/>
      <c r="GNU32" s="9"/>
      <c r="GNV32" s="9"/>
      <c r="GNW32" s="9"/>
      <c r="GNX32" s="9"/>
      <c r="GNY32" s="9"/>
      <c r="GNZ32" s="9"/>
      <c r="GOA32" s="9"/>
      <c r="GOB32" s="9"/>
      <c r="GOC32" s="9"/>
      <c r="GOD32" s="9"/>
      <c r="GOE32" s="9"/>
      <c r="GOF32" s="9"/>
      <c r="GOG32" s="9"/>
      <c r="GOH32" s="9"/>
      <c r="GOI32" s="9"/>
      <c r="GOJ32" s="9"/>
      <c r="GOK32" s="9"/>
      <c r="GOL32" s="9"/>
      <c r="GOM32" s="9"/>
      <c r="GON32" s="9"/>
      <c r="GOO32" s="9"/>
      <c r="GOP32" s="9"/>
      <c r="GOQ32" s="9"/>
      <c r="GOR32" s="9"/>
      <c r="GOS32" s="9"/>
      <c r="GOT32" s="9"/>
      <c r="GOU32" s="9"/>
      <c r="GOV32" s="9"/>
      <c r="GOW32" s="9"/>
      <c r="GOX32" s="9"/>
      <c r="GOY32" s="9"/>
      <c r="GOZ32" s="9"/>
      <c r="GPA32" s="9"/>
      <c r="GPB32" s="9"/>
      <c r="GPC32" s="9"/>
      <c r="GPD32" s="9"/>
      <c r="GPE32" s="9"/>
      <c r="GPF32" s="9"/>
      <c r="GPG32" s="9"/>
      <c r="GPH32" s="9"/>
      <c r="GPI32" s="9"/>
      <c r="GPJ32" s="9"/>
      <c r="GPK32" s="9"/>
      <c r="GPL32" s="9"/>
      <c r="GPM32" s="9"/>
      <c r="GPN32" s="9"/>
      <c r="GPO32" s="9"/>
      <c r="GPP32" s="9"/>
      <c r="GPQ32" s="9"/>
      <c r="GPR32" s="9"/>
      <c r="GPS32" s="9"/>
      <c r="GPT32" s="9"/>
      <c r="GPU32" s="9"/>
      <c r="GPV32" s="9"/>
      <c r="GPW32" s="9"/>
      <c r="GPX32" s="9"/>
      <c r="GPY32" s="9"/>
      <c r="GPZ32" s="9"/>
      <c r="GQA32" s="9"/>
      <c r="GQB32" s="9"/>
      <c r="GQC32" s="9"/>
      <c r="GQD32" s="9"/>
      <c r="GQE32" s="9"/>
      <c r="GQF32" s="9"/>
      <c r="GQG32" s="9"/>
      <c r="GQH32" s="9"/>
      <c r="GQI32" s="9"/>
      <c r="GQJ32" s="9"/>
      <c r="GQK32" s="9"/>
      <c r="GQL32" s="9"/>
      <c r="GQM32" s="9"/>
      <c r="GQN32" s="9"/>
      <c r="GQO32" s="9"/>
      <c r="GQP32" s="9"/>
      <c r="GQQ32" s="9"/>
      <c r="GQR32" s="9"/>
      <c r="GQS32" s="9"/>
      <c r="GQT32" s="9"/>
      <c r="GQU32" s="9"/>
      <c r="GQV32" s="9"/>
      <c r="GQW32" s="9"/>
      <c r="GQX32" s="9"/>
      <c r="GQY32" s="9"/>
      <c r="GQZ32" s="9"/>
      <c r="GRA32" s="9"/>
      <c r="GRB32" s="9"/>
      <c r="GRC32" s="9"/>
      <c r="GRD32" s="9"/>
      <c r="GRE32" s="9"/>
      <c r="GRF32" s="9"/>
      <c r="GRG32" s="9"/>
      <c r="GRH32" s="9"/>
      <c r="GRI32" s="9"/>
      <c r="GRJ32" s="9"/>
      <c r="GRK32" s="9"/>
      <c r="GRL32" s="9"/>
      <c r="GRM32" s="9"/>
      <c r="GRN32" s="9"/>
      <c r="GRO32" s="9"/>
      <c r="GRP32" s="9"/>
      <c r="GRQ32" s="9"/>
      <c r="GRR32" s="9"/>
      <c r="GRS32" s="9"/>
      <c r="GRT32" s="9"/>
      <c r="GRU32" s="9"/>
      <c r="GRV32" s="9"/>
      <c r="GRW32" s="9"/>
      <c r="GRX32" s="9"/>
      <c r="GRY32" s="9"/>
      <c r="GRZ32" s="9"/>
      <c r="GSA32" s="9"/>
      <c r="GSB32" s="9"/>
      <c r="GSC32" s="9"/>
      <c r="GSD32" s="9"/>
      <c r="GSE32" s="9"/>
      <c r="GSF32" s="9"/>
      <c r="GSG32" s="9"/>
      <c r="GSH32" s="9"/>
      <c r="GSI32" s="9"/>
      <c r="GSJ32" s="9"/>
      <c r="GSK32" s="9"/>
      <c r="GSL32" s="9"/>
      <c r="GSM32" s="9"/>
      <c r="GSN32" s="9"/>
      <c r="GSO32" s="9"/>
      <c r="GSP32" s="9"/>
      <c r="GSQ32" s="9"/>
      <c r="GSR32" s="9"/>
      <c r="GSS32" s="9"/>
      <c r="GST32" s="9"/>
      <c r="GSU32" s="9"/>
      <c r="GSV32" s="9"/>
      <c r="GSW32" s="9"/>
      <c r="GSX32" s="9"/>
      <c r="GSY32" s="9"/>
      <c r="GSZ32" s="9"/>
      <c r="GTA32" s="9"/>
      <c r="GTB32" s="9"/>
      <c r="GTC32" s="9"/>
      <c r="GTD32" s="9"/>
      <c r="GTE32" s="9"/>
      <c r="GTF32" s="9"/>
      <c r="GTG32" s="9"/>
      <c r="GTH32" s="9"/>
      <c r="GTI32" s="9"/>
      <c r="GTJ32" s="9"/>
      <c r="GTK32" s="9"/>
      <c r="GTL32" s="9"/>
      <c r="GTM32" s="9"/>
      <c r="GTN32" s="9"/>
      <c r="GTO32" s="9"/>
      <c r="GTP32" s="9"/>
      <c r="GTQ32" s="9"/>
      <c r="GTR32" s="9"/>
      <c r="GTS32" s="9"/>
      <c r="GTT32" s="9"/>
      <c r="GTU32" s="9"/>
      <c r="GTV32" s="9"/>
      <c r="GTW32" s="9"/>
      <c r="GTX32" s="9"/>
      <c r="GTY32" s="9"/>
      <c r="GTZ32" s="9"/>
      <c r="GUA32" s="9"/>
      <c r="GUB32" s="9"/>
      <c r="GUC32" s="9"/>
      <c r="GUD32" s="9"/>
      <c r="GUE32" s="9"/>
      <c r="GUF32" s="9"/>
      <c r="GUG32" s="9"/>
      <c r="GUH32" s="9"/>
      <c r="GUI32" s="9"/>
      <c r="GUJ32" s="9"/>
      <c r="GUK32" s="9"/>
      <c r="GUL32" s="9"/>
      <c r="GUM32" s="9"/>
      <c r="GUN32" s="9"/>
      <c r="GUO32" s="9"/>
      <c r="GUP32" s="9"/>
      <c r="GUQ32" s="9"/>
      <c r="GUR32" s="9"/>
      <c r="GUS32" s="9"/>
      <c r="GUT32" s="9"/>
      <c r="GUU32" s="9"/>
      <c r="GUV32" s="9"/>
      <c r="GUW32" s="9"/>
      <c r="GUX32" s="9"/>
      <c r="GUY32" s="9"/>
      <c r="GUZ32" s="9"/>
      <c r="GVA32" s="9"/>
      <c r="GVB32" s="9"/>
      <c r="GVC32" s="9"/>
      <c r="GVD32" s="9"/>
      <c r="GVE32" s="9"/>
      <c r="GVF32" s="9"/>
      <c r="GVG32" s="9"/>
      <c r="GVH32" s="9"/>
      <c r="GVI32" s="9"/>
      <c r="GVJ32" s="9"/>
      <c r="GVK32" s="9"/>
      <c r="GVL32" s="9"/>
      <c r="GVM32" s="9"/>
      <c r="GVN32" s="9"/>
      <c r="GVO32" s="9"/>
      <c r="GVP32" s="9"/>
      <c r="GVQ32" s="9"/>
      <c r="GVR32" s="9"/>
      <c r="GVS32" s="9"/>
      <c r="GVT32" s="9"/>
      <c r="GVU32" s="9"/>
      <c r="GVV32" s="9"/>
      <c r="GVW32" s="9"/>
      <c r="GVX32" s="9"/>
      <c r="GVY32" s="9"/>
      <c r="GVZ32" s="9"/>
      <c r="GWA32" s="9"/>
      <c r="GWB32" s="9"/>
      <c r="GWC32" s="9"/>
      <c r="GWD32" s="9"/>
      <c r="GWE32" s="9"/>
      <c r="GWF32" s="9"/>
      <c r="GWG32" s="9"/>
      <c r="GWH32" s="9"/>
      <c r="GWI32" s="9"/>
      <c r="GWJ32" s="9"/>
      <c r="GWK32" s="9"/>
      <c r="GWL32" s="9"/>
      <c r="GWM32" s="9"/>
      <c r="GWN32" s="9"/>
      <c r="GWO32" s="9"/>
      <c r="GWP32" s="9"/>
      <c r="GWQ32" s="9"/>
      <c r="GWR32" s="9"/>
      <c r="GWS32" s="9"/>
      <c r="GWT32" s="9"/>
      <c r="GWU32" s="9"/>
      <c r="GWV32" s="9"/>
      <c r="GWW32" s="9"/>
      <c r="GWX32" s="9"/>
      <c r="GWY32" s="9"/>
      <c r="GWZ32" s="9"/>
      <c r="GXA32" s="9"/>
      <c r="GXB32" s="9"/>
      <c r="GXC32" s="9"/>
      <c r="GXD32" s="9"/>
      <c r="GXE32" s="9"/>
      <c r="GXF32" s="9"/>
      <c r="GXG32" s="9"/>
      <c r="GXH32" s="9"/>
      <c r="GXI32" s="9"/>
      <c r="GXJ32" s="9"/>
      <c r="GXK32" s="9"/>
      <c r="GXL32" s="9"/>
      <c r="GXM32" s="9"/>
      <c r="GXN32" s="9"/>
      <c r="GXO32" s="9"/>
      <c r="GXP32" s="9"/>
      <c r="GXQ32" s="9"/>
      <c r="GXR32" s="9"/>
      <c r="GXS32" s="9"/>
      <c r="GXT32" s="9"/>
      <c r="GXU32" s="9"/>
      <c r="GXV32" s="9"/>
      <c r="GXW32" s="9"/>
      <c r="GXX32" s="9"/>
      <c r="GXY32" s="9"/>
      <c r="GXZ32" s="9"/>
      <c r="GYA32" s="9"/>
      <c r="GYB32" s="9"/>
      <c r="GYC32" s="9"/>
      <c r="GYD32" s="9"/>
      <c r="GYE32" s="9"/>
      <c r="GYF32" s="9"/>
      <c r="GYG32" s="9"/>
      <c r="GYH32" s="9"/>
      <c r="GYI32" s="9"/>
      <c r="GYJ32" s="9"/>
      <c r="GYK32" s="9"/>
      <c r="GYL32" s="9"/>
      <c r="GYM32" s="9"/>
      <c r="GYN32" s="9"/>
      <c r="GYO32" s="9"/>
      <c r="GYP32" s="9"/>
      <c r="GYQ32" s="9"/>
      <c r="GYR32" s="9"/>
      <c r="GYS32" s="9"/>
      <c r="GYT32" s="9"/>
      <c r="GYU32" s="9"/>
      <c r="GYV32" s="9"/>
      <c r="GYW32" s="9"/>
      <c r="GYX32" s="9"/>
      <c r="GYY32" s="9"/>
      <c r="GYZ32" s="9"/>
      <c r="GZA32" s="9"/>
      <c r="GZB32" s="9"/>
      <c r="GZC32" s="9"/>
      <c r="GZD32" s="9"/>
      <c r="GZE32" s="9"/>
      <c r="GZF32" s="9"/>
      <c r="GZG32" s="9"/>
      <c r="GZH32" s="9"/>
      <c r="GZI32" s="9"/>
      <c r="GZJ32" s="9"/>
      <c r="GZK32" s="9"/>
      <c r="GZL32" s="9"/>
      <c r="GZM32" s="9"/>
      <c r="GZN32" s="9"/>
      <c r="GZO32" s="9"/>
      <c r="GZP32" s="9"/>
      <c r="GZQ32" s="9"/>
      <c r="GZR32" s="9"/>
      <c r="GZS32" s="9"/>
      <c r="GZT32" s="9"/>
      <c r="GZU32" s="9"/>
      <c r="GZV32" s="9"/>
      <c r="GZW32" s="9"/>
      <c r="GZX32" s="9"/>
      <c r="GZY32" s="9"/>
      <c r="GZZ32" s="9"/>
      <c r="HAA32" s="9"/>
      <c r="HAB32" s="9"/>
      <c r="HAC32" s="9"/>
      <c r="HAD32" s="9"/>
      <c r="HAE32" s="9"/>
      <c r="HAF32" s="9"/>
      <c r="HAG32" s="9"/>
      <c r="HAH32" s="9"/>
      <c r="HAI32" s="9"/>
      <c r="HAJ32" s="9"/>
      <c r="HAK32" s="9"/>
      <c r="HAL32" s="9"/>
      <c r="HAM32" s="9"/>
      <c r="HAN32" s="9"/>
      <c r="HAO32" s="9"/>
      <c r="HAP32" s="9"/>
      <c r="HAQ32" s="9"/>
      <c r="HAR32" s="9"/>
      <c r="HAS32" s="9"/>
      <c r="HAT32" s="9"/>
      <c r="HAU32" s="9"/>
      <c r="HAV32" s="9"/>
      <c r="HAW32" s="9"/>
      <c r="HAX32" s="9"/>
      <c r="HAY32" s="9"/>
      <c r="HAZ32" s="9"/>
      <c r="HBA32" s="9"/>
      <c r="HBB32" s="9"/>
      <c r="HBC32" s="9"/>
      <c r="HBD32" s="9"/>
      <c r="HBE32" s="9"/>
      <c r="HBF32" s="9"/>
      <c r="HBG32" s="9"/>
      <c r="HBH32" s="9"/>
      <c r="HBI32" s="9"/>
      <c r="HBJ32" s="9"/>
      <c r="HBK32" s="9"/>
      <c r="HBL32" s="9"/>
      <c r="HBM32" s="9"/>
      <c r="HBN32" s="9"/>
      <c r="HBO32" s="9"/>
      <c r="HBP32" s="9"/>
      <c r="HBQ32" s="9"/>
      <c r="HBR32" s="9"/>
      <c r="HBS32" s="9"/>
      <c r="HBT32" s="9"/>
      <c r="HBU32" s="9"/>
      <c r="HBV32" s="9"/>
      <c r="HBW32" s="9"/>
      <c r="HBX32" s="9"/>
      <c r="HBY32" s="9"/>
      <c r="HBZ32" s="9"/>
      <c r="HCA32" s="9"/>
      <c r="HCB32" s="9"/>
      <c r="HCC32" s="9"/>
      <c r="HCD32" s="9"/>
      <c r="HCE32" s="9"/>
      <c r="HCF32" s="9"/>
      <c r="HCG32" s="9"/>
      <c r="HCH32" s="9"/>
      <c r="HCI32" s="9"/>
      <c r="HCJ32" s="9"/>
      <c r="HCK32" s="9"/>
      <c r="HCL32" s="9"/>
      <c r="HCM32" s="9"/>
      <c r="HCN32" s="9"/>
      <c r="HCO32" s="9"/>
      <c r="HCP32" s="9"/>
      <c r="HCQ32" s="9"/>
      <c r="HCR32" s="9"/>
      <c r="HCS32" s="9"/>
      <c r="HCT32" s="9"/>
      <c r="HCU32" s="9"/>
      <c r="HCV32" s="9"/>
      <c r="HCW32" s="9"/>
      <c r="HCX32" s="9"/>
      <c r="HCY32" s="9"/>
      <c r="HCZ32" s="9"/>
      <c r="HDA32" s="9"/>
      <c r="HDB32" s="9"/>
      <c r="HDC32" s="9"/>
      <c r="HDD32" s="9"/>
      <c r="HDE32" s="9"/>
      <c r="HDF32" s="9"/>
      <c r="HDG32" s="9"/>
      <c r="HDH32" s="9"/>
      <c r="HDI32" s="9"/>
      <c r="HDJ32" s="9"/>
      <c r="HDK32" s="9"/>
      <c r="HDL32" s="9"/>
      <c r="HDM32" s="9"/>
      <c r="HDN32" s="9"/>
      <c r="HDO32" s="9"/>
      <c r="HDP32" s="9"/>
      <c r="HDQ32" s="9"/>
      <c r="HDR32" s="9"/>
      <c r="HDS32" s="9"/>
      <c r="HDT32" s="9"/>
      <c r="HDU32" s="9"/>
      <c r="HDV32" s="9"/>
      <c r="HDW32" s="9"/>
      <c r="HDX32" s="9"/>
      <c r="HDY32" s="9"/>
      <c r="HDZ32" s="9"/>
      <c r="HEA32" s="9"/>
      <c r="HEB32" s="9"/>
      <c r="HEC32" s="9"/>
      <c r="HED32" s="9"/>
      <c r="HEE32" s="9"/>
      <c r="HEF32" s="9"/>
      <c r="HEG32" s="9"/>
      <c r="HEH32" s="9"/>
      <c r="HEI32" s="9"/>
      <c r="HEJ32" s="9"/>
      <c r="HEK32" s="9"/>
      <c r="HEL32" s="9"/>
      <c r="HEM32" s="9"/>
      <c r="HEN32" s="9"/>
      <c r="HEO32" s="9"/>
      <c r="HEP32" s="9"/>
      <c r="HEQ32" s="9"/>
      <c r="HER32" s="9"/>
      <c r="HES32" s="9"/>
      <c r="HET32" s="9"/>
      <c r="HEU32" s="9"/>
      <c r="HEV32" s="9"/>
      <c r="HEW32" s="9"/>
      <c r="HEX32" s="9"/>
      <c r="HEY32" s="9"/>
      <c r="HEZ32" s="9"/>
      <c r="HFA32" s="9"/>
      <c r="HFB32" s="9"/>
      <c r="HFC32" s="9"/>
      <c r="HFD32" s="9"/>
      <c r="HFE32" s="9"/>
      <c r="HFF32" s="9"/>
      <c r="HFG32" s="9"/>
      <c r="HFH32" s="9"/>
      <c r="HFI32" s="9"/>
      <c r="HFJ32" s="9"/>
      <c r="HFK32" s="9"/>
      <c r="HFL32" s="9"/>
      <c r="HFM32" s="9"/>
      <c r="HFN32" s="9"/>
      <c r="HFO32" s="9"/>
      <c r="HFP32" s="9"/>
      <c r="HFQ32" s="9"/>
      <c r="HFR32" s="9"/>
      <c r="HFS32" s="9"/>
      <c r="HFT32" s="9"/>
      <c r="HFU32" s="9"/>
      <c r="HFV32" s="9"/>
      <c r="HFW32" s="9"/>
      <c r="HFX32" s="9"/>
      <c r="HFY32" s="9"/>
      <c r="HFZ32" s="9"/>
      <c r="HGA32" s="9"/>
      <c r="HGB32" s="9"/>
      <c r="HGC32" s="9"/>
      <c r="HGD32" s="9"/>
      <c r="HGE32" s="9"/>
      <c r="HGF32" s="9"/>
      <c r="HGG32" s="9"/>
      <c r="HGH32" s="9"/>
      <c r="HGI32" s="9"/>
      <c r="HGJ32" s="9"/>
      <c r="HGK32" s="9"/>
      <c r="HGL32" s="9"/>
      <c r="HGM32" s="9"/>
      <c r="HGN32" s="9"/>
      <c r="HGO32" s="9"/>
      <c r="HGP32" s="9"/>
      <c r="HGQ32" s="9"/>
      <c r="HGR32" s="9"/>
      <c r="HGS32" s="9"/>
      <c r="HGT32" s="9"/>
      <c r="HGU32" s="9"/>
      <c r="HGV32" s="9"/>
      <c r="HGW32" s="9"/>
      <c r="HGX32" s="9"/>
      <c r="HGY32" s="9"/>
      <c r="HGZ32" s="9"/>
      <c r="HHA32" s="9"/>
      <c r="HHB32" s="9"/>
      <c r="HHC32" s="9"/>
      <c r="HHD32" s="9"/>
      <c r="HHE32" s="9"/>
      <c r="HHF32" s="9"/>
      <c r="HHG32" s="9"/>
      <c r="HHH32" s="9"/>
      <c r="HHI32" s="9"/>
      <c r="HHJ32" s="9"/>
      <c r="HHK32" s="9"/>
      <c r="HHL32" s="9"/>
      <c r="HHM32" s="9"/>
      <c r="HHN32" s="9"/>
      <c r="HHO32" s="9"/>
      <c r="HHP32" s="9"/>
      <c r="HHQ32" s="9"/>
      <c r="HHR32" s="9"/>
      <c r="HHS32" s="9"/>
      <c r="HHT32" s="9"/>
      <c r="HHU32" s="9"/>
      <c r="HHV32" s="9"/>
      <c r="HHW32" s="9"/>
      <c r="HHX32" s="9"/>
      <c r="HHY32" s="9"/>
      <c r="HHZ32" s="9"/>
      <c r="HIA32" s="9"/>
      <c r="HIB32" s="9"/>
      <c r="HIC32" s="9"/>
      <c r="HID32" s="9"/>
      <c r="HIE32" s="9"/>
      <c r="HIF32" s="9"/>
      <c r="HIG32" s="9"/>
      <c r="HIH32" s="9"/>
      <c r="HII32" s="9"/>
      <c r="HIJ32" s="9"/>
      <c r="HIK32" s="9"/>
      <c r="HIL32" s="9"/>
      <c r="HIM32" s="9"/>
      <c r="HIN32" s="9"/>
      <c r="HIO32" s="9"/>
      <c r="HIP32" s="9"/>
      <c r="HIQ32" s="9"/>
      <c r="HIR32" s="9"/>
      <c r="HIS32" s="9"/>
      <c r="HIT32" s="9"/>
      <c r="HIU32" s="9"/>
      <c r="HIV32" s="9"/>
      <c r="HIW32" s="9"/>
      <c r="HIX32" s="9"/>
      <c r="HIY32" s="9"/>
      <c r="HIZ32" s="9"/>
      <c r="HJA32" s="9"/>
      <c r="HJB32" s="9"/>
      <c r="HJC32" s="9"/>
      <c r="HJD32" s="9"/>
      <c r="HJE32" s="9"/>
      <c r="HJF32" s="9"/>
      <c r="HJG32" s="9"/>
      <c r="HJH32" s="9"/>
      <c r="HJI32" s="9"/>
      <c r="HJJ32" s="9"/>
      <c r="HJK32" s="9"/>
      <c r="HJL32" s="9"/>
      <c r="HJM32" s="9"/>
      <c r="HJN32" s="9"/>
      <c r="HJO32" s="9"/>
      <c r="HJP32" s="9"/>
      <c r="HJQ32" s="9"/>
      <c r="HJR32" s="9"/>
      <c r="HJS32" s="9"/>
      <c r="HJT32" s="9"/>
      <c r="HJU32" s="9"/>
      <c r="HJV32" s="9"/>
      <c r="HJW32" s="9"/>
      <c r="HJX32" s="9"/>
      <c r="HJY32" s="9"/>
      <c r="HJZ32" s="9"/>
      <c r="HKA32" s="9"/>
      <c r="HKB32" s="9"/>
      <c r="HKC32" s="9"/>
      <c r="HKD32" s="9"/>
      <c r="HKE32" s="9"/>
      <c r="HKF32" s="9"/>
      <c r="HKG32" s="9"/>
      <c r="HKH32" s="9"/>
      <c r="HKI32" s="9"/>
      <c r="HKJ32" s="9"/>
      <c r="HKK32" s="9"/>
      <c r="HKL32" s="9"/>
      <c r="HKM32" s="9"/>
      <c r="HKN32" s="9"/>
      <c r="HKO32" s="9"/>
      <c r="HKP32" s="9"/>
      <c r="HKQ32" s="9"/>
      <c r="HKR32" s="9"/>
      <c r="HKS32" s="9"/>
      <c r="HKT32" s="9"/>
      <c r="HKU32" s="9"/>
      <c r="HKV32" s="9"/>
      <c r="HKW32" s="9"/>
      <c r="HKX32" s="9"/>
      <c r="HKY32" s="9"/>
      <c r="HKZ32" s="9"/>
      <c r="HLA32" s="9"/>
      <c r="HLB32" s="9"/>
      <c r="HLC32" s="9"/>
      <c r="HLD32" s="9"/>
      <c r="HLE32" s="9"/>
      <c r="HLF32" s="9"/>
      <c r="HLG32" s="9"/>
      <c r="HLH32" s="9"/>
      <c r="HLI32" s="9"/>
      <c r="HLJ32" s="9"/>
      <c r="HLK32" s="9"/>
      <c r="HLL32" s="9"/>
      <c r="HLM32" s="9"/>
      <c r="HLN32" s="9"/>
      <c r="HLO32" s="9"/>
      <c r="HLP32" s="9"/>
      <c r="HLQ32" s="9"/>
      <c r="HLR32" s="9"/>
      <c r="HLS32" s="9"/>
      <c r="HLT32" s="9"/>
      <c r="HLU32" s="9"/>
      <c r="HLV32" s="9"/>
      <c r="HLW32" s="9"/>
      <c r="HLX32" s="9"/>
      <c r="HLY32" s="9"/>
      <c r="HLZ32" s="9"/>
      <c r="HMA32" s="9"/>
      <c r="HMB32" s="9"/>
      <c r="HMC32" s="9"/>
      <c r="HMD32" s="9"/>
      <c r="HME32" s="9"/>
      <c r="HMF32" s="9"/>
      <c r="HMG32" s="9"/>
      <c r="HMH32" s="9"/>
      <c r="HMI32" s="9"/>
      <c r="HMJ32" s="9"/>
      <c r="HMK32" s="9"/>
      <c r="HML32" s="9"/>
      <c r="HMM32" s="9"/>
      <c r="HMN32" s="9"/>
      <c r="HMO32" s="9"/>
      <c r="HMP32" s="9"/>
      <c r="HMQ32" s="9"/>
      <c r="HMR32" s="9"/>
      <c r="HMS32" s="9"/>
      <c r="HMT32" s="9"/>
      <c r="HMU32" s="9"/>
      <c r="HMV32" s="9"/>
      <c r="HMW32" s="9"/>
      <c r="HMX32" s="9"/>
      <c r="HMY32" s="9"/>
      <c r="HMZ32" s="9"/>
      <c r="HNA32" s="9"/>
      <c r="HNB32" s="9"/>
      <c r="HNC32" s="9"/>
      <c r="HND32" s="9"/>
      <c r="HNE32" s="9"/>
      <c r="HNF32" s="9"/>
      <c r="HNG32" s="9"/>
      <c r="HNH32" s="9"/>
      <c r="HNI32" s="9"/>
      <c r="HNJ32" s="9"/>
      <c r="HNK32" s="9"/>
      <c r="HNL32" s="9"/>
      <c r="HNM32" s="9"/>
      <c r="HNN32" s="9"/>
      <c r="HNO32" s="9"/>
      <c r="HNP32" s="9"/>
      <c r="HNQ32" s="9"/>
      <c r="HNR32" s="9"/>
      <c r="HNS32" s="9"/>
      <c r="HNT32" s="9"/>
      <c r="HNU32" s="9"/>
      <c r="HNV32" s="9"/>
      <c r="HNW32" s="9"/>
      <c r="HNX32" s="9"/>
      <c r="HNY32" s="9"/>
      <c r="HNZ32" s="9"/>
      <c r="HOA32" s="9"/>
      <c r="HOB32" s="9"/>
      <c r="HOC32" s="9"/>
      <c r="HOD32" s="9"/>
      <c r="HOE32" s="9"/>
      <c r="HOF32" s="9"/>
      <c r="HOG32" s="9"/>
      <c r="HOH32" s="9"/>
      <c r="HOI32" s="9"/>
      <c r="HOJ32" s="9"/>
      <c r="HOK32" s="9"/>
      <c r="HOL32" s="9"/>
      <c r="HOM32" s="9"/>
      <c r="HON32" s="9"/>
      <c r="HOO32" s="9"/>
      <c r="HOP32" s="9"/>
      <c r="HOQ32" s="9"/>
      <c r="HOR32" s="9"/>
      <c r="HOS32" s="9"/>
      <c r="HOT32" s="9"/>
      <c r="HOU32" s="9"/>
      <c r="HOV32" s="9"/>
      <c r="HOW32" s="9"/>
      <c r="HOX32" s="9"/>
      <c r="HOY32" s="9"/>
      <c r="HOZ32" s="9"/>
      <c r="HPA32" s="9"/>
      <c r="HPB32" s="9"/>
      <c r="HPC32" s="9"/>
      <c r="HPD32" s="9"/>
      <c r="HPE32" s="9"/>
      <c r="HPF32" s="9"/>
      <c r="HPG32" s="9"/>
      <c r="HPH32" s="9"/>
      <c r="HPI32" s="9"/>
      <c r="HPJ32" s="9"/>
      <c r="HPK32" s="9"/>
      <c r="HPL32" s="9"/>
      <c r="HPM32" s="9"/>
      <c r="HPN32" s="9"/>
      <c r="HPO32" s="9"/>
      <c r="HPP32" s="9"/>
      <c r="HPQ32" s="9"/>
      <c r="HPR32" s="9"/>
      <c r="HPS32" s="9"/>
      <c r="HPT32" s="9"/>
      <c r="HPU32" s="9"/>
      <c r="HPV32" s="9"/>
      <c r="HPW32" s="9"/>
      <c r="HPX32" s="9"/>
      <c r="HPY32" s="9"/>
      <c r="HPZ32" s="9"/>
      <c r="HQA32" s="9"/>
      <c r="HQB32" s="9"/>
      <c r="HQC32" s="9"/>
      <c r="HQD32" s="9"/>
      <c r="HQE32" s="9"/>
      <c r="HQF32" s="9"/>
      <c r="HQG32" s="9"/>
      <c r="HQH32" s="9"/>
      <c r="HQI32" s="9"/>
      <c r="HQJ32" s="9"/>
      <c r="HQK32" s="9"/>
      <c r="HQL32" s="9"/>
      <c r="HQM32" s="9"/>
      <c r="HQN32" s="9"/>
      <c r="HQO32" s="9"/>
      <c r="HQP32" s="9"/>
      <c r="HQQ32" s="9"/>
      <c r="HQR32" s="9"/>
      <c r="HQS32" s="9"/>
      <c r="HQT32" s="9"/>
      <c r="HQU32" s="9"/>
      <c r="HQV32" s="9"/>
      <c r="HQW32" s="9"/>
      <c r="HQX32" s="9"/>
      <c r="HQY32" s="9"/>
      <c r="HQZ32" s="9"/>
      <c r="HRA32" s="9"/>
      <c r="HRB32" s="9"/>
      <c r="HRC32" s="9"/>
      <c r="HRD32" s="9"/>
      <c r="HRE32" s="9"/>
      <c r="HRF32" s="9"/>
      <c r="HRG32" s="9"/>
      <c r="HRH32" s="9"/>
      <c r="HRI32" s="9"/>
      <c r="HRJ32" s="9"/>
      <c r="HRK32" s="9"/>
      <c r="HRL32" s="9"/>
      <c r="HRM32" s="9"/>
      <c r="HRN32" s="9"/>
      <c r="HRO32" s="9"/>
      <c r="HRP32" s="9"/>
      <c r="HRQ32" s="9"/>
      <c r="HRR32" s="9"/>
      <c r="HRS32" s="9"/>
      <c r="HRT32" s="9"/>
      <c r="HRU32" s="9"/>
      <c r="HRV32" s="9"/>
      <c r="HRW32" s="9"/>
      <c r="HRX32" s="9"/>
      <c r="HRY32" s="9"/>
      <c r="HRZ32" s="9"/>
      <c r="HSA32" s="9"/>
      <c r="HSB32" s="9"/>
      <c r="HSC32" s="9"/>
      <c r="HSD32" s="9"/>
      <c r="HSE32" s="9"/>
      <c r="HSF32" s="9"/>
      <c r="HSG32" s="9"/>
      <c r="HSH32" s="9"/>
      <c r="HSI32" s="9"/>
      <c r="HSJ32" s="9"/>
      <c r="HSK32" s="9"/>
      <c r="HSL32" s="9"/>
      <c r="HSM32" s="9"/>
      <c r="HSN32" s="9"/>
      <c r="HSO32" s="9"/>
      <c r="HSP32" s="9"/>
      <c r="HSQ32" s="9"/>
      <c r="HSR32" s="9"/>
      <c r="HSS32" s="9"/>
      <c r="HST32" s="9"/>
      <c r="HSU32" s="9"/>
      <c r="HSV32" s="9"/>
      <c r="HSW32" s="9"/>
      <c r="HSX32" s="9"/>
      <c r="HSY32" s="9"/>
      <c r="HSZ32" s="9"/>
      <c r="HTA32" s="9"/>
      <c r="HTB32" s="9"/>
      <c r="HTC32" s="9"/>
      <c r="HTD32" s="9"/>
      <c r="HTE32" s="9"/>
      <c r="HTF32" s="9"/>
      <c r="HTG32" s="9"/>
      <c r="HTH32" s="9"/>
      <c r="HTI32" s="9"/>
      <c r="HTJ32" s="9"/>
      <c r="HTK32" s="9"/>
      <c r="HTL32" s="9"/>
      <c r="HTM32" s="9"/>
      <c r="HTN32" s="9"/>
      <c r="HTO32" s="9"/>
      <c r="HTP32" s="9"/>
      <c r="HTQ32" s="9"/>
      <c r="HTR32" s="9"/>
      <c r="HTS32" s="9"/>
      <c r="HTT32" s="9"/>
      <c r="HTU32" s="9"/>
      <c r="HTV32" s="9"/>
      <c r="HTW32" s="9"/>
      <c r="HTX32" s="9"/>
      <c r="HTY32" s="9"/>
      <c r="HTZ32" s="9"/>
      <c r="HUA32" s="9"/>
      <c r="HUB32" s="9"/>
      <c r="HUC32" s="9"/>
      <c r="HUD32" s="9"/>
      <c r="HUE32" s="9"/>
      <c r="HUF32" s="9"/>
      <c r="HUG32" s="9"/>
      <c r="HUH32" s="9"/>
      <c r="HUI32" s="9"/>
      <c r="HUJ32" s="9"/>
      <c r="HUK32" s="9"/>
      <c r="HUL32" s="9"/>
      <c r="HUM32" s="9"/>
      <c r="HUN32" s="9"/>
      <c r="HUO32" s="9"/>
      <c r="HUP32" s="9"/>
      <c r="HUQ32" s="9"/>
      <c r="HUR32" s="9"/>
      <c r="HUS32" s="9"/>
      <c r="HUT32" s="9"/>
      <c r="HUU32" s="9"/>
      <c r="HUV32" s="9"/>
      <c r="HUW32" s="9"/>
      <c r="HUX32" s="9"/>
      <c r="HUY32" s="9"/>
      <c r="HUZ32" s="9"/>
      <c r="HVA32" s="9"/>
      <c r="HVB32" s="9"/>
      <c r="HVC32" s="9"/>
      <c r="HVD32" s="9"/>
      <c r="HVE32" s="9"/>
      <c r="HVF32" s="9"/>
      <c r="HVG32" s="9"/>
      <c r="HVH32" s="9"/>
      <c r="HVI32" s="9"/>
      <c r="HVJ32" s="9"/>
      <c r="HVK32" s="9"/>
      <c r="HVL32" s="9"/>
      <c r="HVM32" s="9"/>
      <c r="HVN32" s="9"/>
      <c r="HVO32" s="9"/>
      <c r="HVP32" s="9"/>
      <c r="HVQ32" s="9"/>
      <c r="HVR32" s="9"/>
      <c r="HVS32" s="9"/>
      <c r="HVT32" s="9"/>
      <c r="HVU32" s="9"/>
      <c r="HVV32" s="9"/>
      <c r="HVW32" s="9"/>
      <c r="HVX32" s="9"/>
      <c r="HVY32" s="9"/>
      <c r="HVZ32" s="9"/>
      <c r="HWA32" s="9"/>
      <c r="HWB32" s="9"/>
      <c r="HWC32" s="9"/>
      <c r="HWD32" s="9"/>
      <c r="HWE32" s="9"/>
      <c r="HWF32" s="9"/>
      <c r="HWG32" s="9"/>
      <c r="HWH32" s="9"/>
      <c r="HWI32" s="9"/>
      <c r="HWJ32" s="9"/>
      <c r="HWK32" s="9"/>
      <c r="HWL32" s="9"/>
      <c r="HWM32" s="9"/>
      <c r="HWN32" s="9"/>
      <c r="HWO32" s="9"/>
      <c r="HWP32" s="9"/>
      <c r="HWQ32" s="9"/>
      <c r="HWR32" s="9"/>
      <c r="HWS32" s="9"/>
      <c r="HWT32" s="9"/>
      <c r="HWU32" s="9"/>
      <c r="HWV32" s="9"/>
      <c r="HWW32" s="9"/>
      <c r="HWX32" s="9"/>
      <c r="HWY32" s="9"/>
      <c r="HWZ32" s="9"/>
      <c r="HXA32" s="9"/>
      <c r="HXB32" s="9"/>
      <c r="HXC32" s="9"/>
      <c r="HXD32" s="9"/>
      <c r="HXE32" s="9"/>
      <c r="HXF32" s="9"/>
      <c r="HXG32" s="9"/>
      <c r="HXH32" s="9"/>
      <c r="HXI32" s="9"/>
      <c r="HXJ32" s="9"/>
      <c r="HXK32" s="9"/>
      <c r="HXL32" s="9"/>
      <c r="HXM32" s="9"/>
      <c r="HXN32" s="9"/>
      <c r="HXO32" s="9"/>
      <c r="HXP32" s="9"/>
      <c r="HXQ32" s="9"/>
      <c r="HXR32" s="9"/>
      <c r="HXS32" s="9"/>
      <c r="HXT32" s="9"/>
      <c r="HXU32" s="9"/>
      <c r="HXV32" s="9"/>
      <c r="HXW32" s="9"/>
      <c r="HXX32" s="9"/>
      <c r="HXY32" s="9"/>
      <c r="HXZ32" s="9"/>
      <c r="HYA32" s="9"/>
      <c r="HYB32" s="9"/>
      <c r="HYC32" s="9"/>
      <c r="HYD32" s="9"/>
      <c r="HYE32" s="9"/>
      <c r="HYF32" s="9"/>
      <c r="HYG32" s="9"/>
      <c r="HYH32" s="9"/>
      <c r="HYI32" s="9"/>
      <c r="HYJ32" s="9"/>
      <c r="HYK32" s="9"/>
      <c r="HYL32" s="9"/>
      <c r="HYM32" s="9"/>
      <c r="HYN32" s="9"/>
      <c r="HYO32" s="9"/>
      <c r="HYP32" s="9"/>
      <c r="HYQ32" s="9"/>
      <c r="HYR32" s="9"/>
      <c r="HYS32" s="9"/>
      <c r="HYT32" s="9"/>
      <c r="HYU32" s="9"/>
      <c r="HYV32" s="9"/>
      <c r="HYW32" s="9"/>
      <c r="HYX32" s="9"/>
      <c r="HYY32" s="9"/>
      <c r="HYZ32" s="9"/>
      <c r="HZA32" s="9"/>
      <c r="HZB32" s="9"/>
      <c r="HZC32" s="9"/>
      <c r="HZD32" s="9"/>
      <c r="HZE32" s="9"/>
      <c r="HZF32" s="9"/>
      <c r="HZG32" s="9"/>
      <c r="HZH32" s="9"/>
      <c r="HZI32" s="9"/>
      <c r="HZJ32" s="9"/>
      <c r="HZK32" s="9"/>
      <c r="HZL32" s="9"/>
      <c r="HZM32" s="9"/>
      <c r="HZN32" s="9"/>
      <c r="HZO32" s="9"/>
      <c r="HZP32" s="9"/>
      <c r="HZQ32" s="9"/>
      <c r="HZR32" s="9"/>
      <c r="HZS32" s="9"/>
      <c r="HZT32" s="9"/>
      <c r="HZU32" s="9"/>
      <c r="HZV32" s="9"/>
      <c r="HZW32" s="9"/>
      <c r="HZX32" s="9"/>
      <c r="HZY32" s="9"/>
      <c r="HZZ32" s="9"/>
      <c r="IAA32" s="9"/>
      <c r="IAB32" s="9"/>
      <c r="IAC32" s="9"/>
      <c r="IAD32" s="9"/>
      <c r="IAE32" s="9"/>
      <c r="IAF32" s="9"/>
      <c r="IAG32" s="9"/>
      <c r="IAH32" s="9"/>
      <c r="IAI32" s="9"/>
      <c r="IAJ32" s="9"/>
      <c r="IAK32" s="9"/>
      <c r="IAL32" s="9"/>
      <c r="IAM32" s="9"/>
      <c r="IAN32" s="9"/>
      <c r="IAO32" s="9"/>
      <c r="IAP32" s="9"/>
      <c r="IAQ32" s="9"/>
      <c r="IAR32" s="9"/>
      <c r="IAS32" s="9"/>
      <c r="IAT32" s="9"/>
      <c r="IAU32" s="9"/>
      <c r="IAV32" s="9"/>
      <c r="IAW32" s="9"/>
      <c r="IAX32" s="9"/>
      <c r="IAY32" s="9"/>
      <c r="IAZ32" s="9"/>
      <c r="IBA32" s="9"/>
      <c r="IBB32" s="9"/>
      <c r="IBC32" s="9"/>
      <c r="IBD32" s="9"/>
      <c r="IBE32" s="9"/>
      <c r="IBF32" s="9"/>
      <c r="IBG32" s="9"/>
      <c r="IBH32" s="9"/>
      <c r="IBI32" s="9"/>
      <c r="IBJ32" s="9"/>
      <c r="IBK32" s="9"/>
      <c r="IBL32" s="9"/>
      <c r="IBM32" s="9"/>
      <c r="IBN32" s="9"/>
      <c r="IBO32" s="9"/>
      <c r="IBP32" s="9"/>
      <c r="IBQ32" s="9"/>
      <c r="IBR32" s="9"/>
      <c r="IBS32" s="9"/>
      <c r="IBT32" s="9"/>
      <c r="IBU32" s="9"/>
      <c r="IBV32" s="9"/>
      <c r="IBW32" s="9"/>
      <c r="IBX32" s="9"/>
      <c r="IBY32" s="9"/>
      <c r="IBZ32" s="9"/>
      <c r="ICA32" s="9"/>
      <c r="ICB32" s="9"/>
      <c r="ICC32" s="9"/>
      <c r="ICD32" s="9"/>
      <c r="ICE32" s="9"/>
      <c r="ICF32" s="9"/>
      <c r="ICG32" s="9"/>
      <c r="ICH32" s="9"/>
      <c r="ICI32" s="9"/>
      <c r="ICJ32" s="9"/>
      <c r="ICK32" s="9"/>
      <c r="ICL32" s="9"/>
      <c r="ICM32" s="9"/>
      <c r="ICN32" s="9"/>
      <c r="ICO32" s="9"/>
      <c r="ICP32" s="9"/>
      <c r="ICQ32" s="9"/>
      <c r="ICR32" s="9"/>
      <c r="ICS32" s="9"/>
      <c r="ICT32" s="9"/>
      <c r="ICU32" s="9"/>
      <c r="ICV32" s="9"/>
      <c r="ICW32" s="9"/>
      <c r="ICX32" s="9"/>
      <c r="ICY32" s="9"/>
      <c r="ICZ32" s="9"/>
      <c r="IDA32" s="9"/>
      <c r="IDB32" s="9"/>
      <c r="IDC32" s="9"/>
      <c r="IDD32" s="9"/>
      <c r="IDE32" s="9"/>
      <c r="IDF32" s="9"/>
      <c r="IDG32" s="9"/>
      <c r="IDH32" s="9"/>
      <c r="IDI32" s="9"/>
      <c r="IDJ32" s="9"/>
      <c r="IDK32" s="9"/>
      <c r="IDL32" s="9"/>
      <c r="IDM32" s="9"/>
      <c r="IDN32" s="9"/>
      <c r="IDO32" s="9"/>
      <c r="IDP32" s="9"/>
      <c r="IDQ32" s="9"/>
      <c r="IDR32" s="9"/>
      <c r="IDS32" s="9"/>
      <c r="IDT32" s="9"/>
      <c r="IDU32" s="9"/>
      <c r="IDV32" s="9"/>
      <c r="IDW32" s="9"/>
      <c r="IDX32" s="9"/>
      <c r="IDY32" s="9"/>
      <c r="IDZ32" s="9"/>
      <c r="IEA32" s="9"/>
      <c r="IEB32" s="9"/>
      <c r="IEC32" s="9"/>
      <c r="IED32" s="9"/>
      <c r="IEE32" s="9"/>
      <c r="IEF32" s="9"/>
      <c r="IEG32" s="9"/>
      <c r="IEH32" s="9"/>
      <c r="IEI32" s="9"/>
      <c r="IEJ32" s="9"/>
      <c r="IEK32" s="9"/>
      <c r="IEL32" s="9"/>
      <c r="IEM32" s="9"/>
      <c r="IEN32" s="9"/>
      <c r="IEO32" s="9"/>
      <c r="IEP32" s="9"/>
      <c r="IEQ32" s="9"/>
      <c r="IER32" s="9"/>
      <c r="IES32" s="9"/>
      <c r="IET32" s="9"/>
      <c r="IEU32" s="9"/>
      <c r="IEV32" s="9"/>
      <c r="IEW32" s="9"/>
      <c r="IEX32" s="9"/>
      <c r="IEY32" s="9"/>
      <c r="IEZ32" s="9"/>
      <c r="IFA32" s="9"/>
      <c r="IFB32" s="9"/>
      <c r="IFC32" s="9"/>
      <c r="IFD32" s="9"/>
      <c r="IFE32" s="9"/>
      <c r="IFF32" s="9"/>
      <c r="IFG32" s="9"/>
      <c r="IFH32" s="9"/>
      <c r="IFI32" s="9"/>
      <c r="IFJ32" s="9"/>
      <c r="IFK32" s="9"/>
      <c r="IFL32" s="9"/>
      <c r="IFM32" s="9"/>
      <c r="IFN32" s="9"/>
      <c r="IFO32" s="9"/>
      <c r="IFP32" s="9"/>
      <c r="IFQ32" s="9"/>
      <c r="IFR32" s="9"/>
      <c r="IFS32" s="9"/>
      <c r="IFT32" s="9"/>
      <c r="IFU32" s="9"/>
      <c r="IFV32" s="9"/>
      <c r="IFW32" s="9"/>
      <c r="IFX32" s="9"/>
      <c r="IFY32" s="9"/>
      <c r="IFZ32" s="9"/>
      <c r="IGA32" s="9"/>
      <c r="IGB32" s="9"/>
      <c r="IGC32" s="9"/>
      <c r="IGD32" s="9"/>
      <c r="IGE32" s="9"/>
      <c r="IGF32" s="9"/>
      <c r="IGG32" s="9"/>
      <c r="IGH32" s="9"/>
      <c r="IGI32" s="9"/>
      <c r="IGJ32" s="9"/>
      <c r="IGK32" s="9"/>
      <c r="IGL32" s="9"/>
      <c r="IGM32" s="9"/>
      <c r="IGN32" s="9"/>
      <c r="IGO32" s="9"/>
      <c r="IGP32" s="9"/>
      <c r="IGQ32" s="9"/>
      <c r="IGR32" s="9"/>
      <c r="IGS32" s="9"/>
      <c r="IGT32" s="9"/>
      <c r="IGU32" s="9"/>
      <c r="IGV32" s="9"/>
      <c r="IGW32" s="9"/>
      <c r="IGX32" s="9"/>
      <c r="IGY32" s="9"/>
      <c r="IGZ32" s="9"/>
      <c r="IHA32" s="9"/>
      <c r="IHB32" s="9"/>
      <c r="IHC32" s="9"/>
      <c r="IHD32" s="9"/>
      <c r="IHE32" s="9"/>
      <c r="IHF32" s="9"/>
      <c r="IHG32" s="9"/>
      <c r="IHH32" s="9"/>
      <c r="IHI32" s="9"/>
      <c r="IHJ32" s="9"/>
      <c r="IHK32" s="9"/>
      <c r="IHL32" s="9"/>
      <c r="IHM32" s="9"/>
      <c r="IHN32" s="9"/>
      <c r="IHO32" s="9"/>
      <c r="IHP32" s="9"/>
      <c r="IHQ32" s="9"/>
      <c r="IHR32" s="9"/>
      <c r="IHS32" s="9"/>
      <c r="IHT32" s="9"/>
      <c r="IHU32" s="9"/>
      <c r="IHV32" s="9"/>
      <c r="IHW32" s="9"/>
      <c r="IHX32" s="9"/>
      <c r="IHY32" s="9"/>
      <c r="IHZ32" s="9"/>
      <c r="IIA32" s="9"/>
      <c r="IIB32" s="9"/>
      <c r="IIC32" s="9"/>
      <c r="IID32" s="9"/>
      <c r="IIE32" s="9"/>
      <c r="IIF32" s="9"/>
      <c r="IIG32" s="9"/>
      <c r="IIH32" s="9"/>
      <c r="III32" s="9"/>
      <c r="IIJ32" s="9"/>
      <c r="IIK32" s="9"/>
      <c r="IIL32" s="9"/>
      <c r="IIM32" s="9"/>
      <c r="IIN32" s="9"/>
      <c r="IIO32" s="9"/>
      <c r="IIP32" s="9"/>
      <c r="IIQ32" s="9"/>
      <c r="IIR32" s="9"/>
      <c r="IIS32" s="9"/>
      <c r="IIT32" s="9"/>
      <c r="IIU32" s="9"/>
      <c r="IIV32" s="9"/>
      <c r="IIW32" s="9"/>
      <c r="IIX32" s="9"/>
      <c r="IIY32" s="9"/>
      <c r="IIZ32" s="9"/>
      <c r="IJA32" s="9"/>
      <c r="IJB32" s="9"/>
      <c r="IJC32" s="9"/>
      <c r="IJD32" s="9"/>
      <c r="IJE32" s="9"/>
      <c r="IJF32" s="9"/>
      <c r="IJG32" s="9"/>
      <c r="IJH32" s="9"/>
      <c r="IJI32" s="9"/>
      <c r="IJJ32" s="9"/>
      <c r="IJK32" s="9"/>
      <c r="IJL32" s="9"/>
      <c r="IJM32" s="9"/>
      <c r="IJN32" s="9"/>
      <c r="IJO32" s="9"/>
      <c r="IJP32" s="9"/>
      <c r="IJQ32" s="9"/>
      <c r="IJR32" s="9"/>
      <c r="IJS32" s="9"/>
      <c r="IJT32" s="9"/>
      <c r="IJU32" s="9"/>
      <c r="IJV32" s="9"/>
      <c r="IJW32" s="9"/>
      <c r="IJX32" s="9"/>
      <c r="IJY32" s="9"/>
      <c r="IJZ32" s="9"/>
      <c r="IKA32" s="9"/>
      <c r="IKB32" s="9"/>
      <c r="IKC32" s="9"/>
      <c r="IKD32" s="9"/>
      <c r="IKE32" s="9"/>
      <c r="IKF32" s="9"/>
      <c r="IKG32" s="9"/>
      <c r="IKH32" s="9"/>
      <c r="IKI32" s="9"/>
      <c r="IKJ32" s="9"/>
      <c r="IKK32" s="9"/>
      <c r="IKL32" s="9"/>
      <c r="IKM32" s="9"/>
      <c r="IKN32" s="9"/>
      <c r="IKO32" s="9"/>
      <c r="IKP32" s="9"/>
      <c r="IKQ32" s="9"/>
      <c r="IKR32" s="9"/>
      <c r="IKS32" s="9"/>
      <c r="IKT32" s="9"/>
      <c r="IKU32" s="9"/>
      <c r="IKV32" s="9"/>
      <c r="IKW32" s="9"/>
      <c r="IKX32" s="9"/>
      <c r="IKY32" s="9"/>
      <c r="IKZ32" s="9"/>
      <c r="ILA32" s="9"/>
      <c r="ILB32" s="9"/>
      <c r="ILC32" s="9"/>
      <c r="ILD32" s="9"/>
      <c r="ILE32" s="9"/>
      <c r="ILF32" s="9"/>
      <c r="ILG32" s="9"/>
      <c r="ILH32" s="9"/>
      <c r="ILI32" s="9"/>
      <c r="ILJ32" s="9"/>
      <c r="ILK32" s="9"/>
      <c r="ILL32" s="9"/>
      <c r="ILM32" s="9"/>
      <c r="ILN32" s="9"/>
      <c r="ILO32" s="9"/>
      <c r="ILP32" s="9"/>
      <c r="ILQ32" s="9"/>
      <c r="ILR32" s="9"/>
      <c r="ILS32" s="9"/>
      <c r="ILT32" s="9"/>
      <c r="ILU32" s="9"/>
      <c r="ILV32" s="9"/>
      <c r="ILW32" s="9"/>
      <c r="ILX32" s="9"/>
      <c r="ILY32" s="9"/>
      <c r="ILZ32" s="9"/>
      <c r="IMA32" s="9"/>
      <c r="IMB32" s="9"/>
      <c r="IMC32" s="9"/>
      <c r="IMD32" s="9"/>
      <c r="IME32" s="9"/>
      <c r="IMF32" s="9"/>
      <c r="IMG32" s="9"/>
      <c r="IMH32" s="9"/>
      <c r="IMI32" s="9"/>
      <c r="IMJ32" s="9"/>
      <c r="IMK32" s="9"/>
      <c r="IML32" s="9"/>
      <c r="IMM32" s="9"/>
      <c r="IMN32" s="9"/>
      <c r="IMO32" s="9"/>
      <c r="IMP32" s="9"/>
      <c r="IMQ32" s="9"/>
      <c r="IMR32" s="9"/>
      <c r="IMS32" s="9"/>
      <c r="IMT32" s="9"/>
      <c r="IMU32" s="9"/>
      <c r="IMV32" s="9"/>
      <c r="IMW32" s="9"/>
      <c r="IMX32" s="9"/>
      <c r="IMY32" s="9"/>
      <c r="IMZ32" s="9"/>
      <c r="INA32" s="9"/>
      <c r="INB32" s="9"/>
      <c r="INC32" s="9"/>
      <c r="IND32" s="9"/>
      <c r="INE32" s="9"/>
      <c r="INF32" s="9"/>
      <c r="ING32" s="9"/>
      <c r="INH32" s="9"/>
      <c r="INI32" s="9"/>
      <c r="INJ32" s="9"/>
      <c r="INK32" s="9"/>
      <c r="INL32" s="9"/>
      <c r="INM32" s="9"/>
      <c r="INN32" s="9"/>
      <c r="INO32" s="9"/>
      <c r="INP32" s="9"/>
      <c r="INQ32" s="9"/>
      <c r="INR32" s="9"/>
      <c r="INS32" s="9"/>
      <c r="INT32" s="9"/>
      <c r="INU32" s="9"/>
      <c r="INV32" s="9"/>
      <c r="INW32" s="9"/>
      <c r="INX32" s="9"/>
      <c r="INY32" s="9"/>
      <c r="INZ32" s="9"/>
      <c r="IOA32" s="9"/>
      <c r="IOB32" s="9"/>
      <c r="IOC32" s="9"/>
      <c r="IOD32" s="9"/>
      <c r="IOE32" s="9"/>
      <c r="IOF32" s="9"/>
      <c r="IOG32" s="9"/>
      <c r="IOH32" s="9"/>
      <c r="IOI32" s="9"/>
      <c r="IOJ32" s="9"/>
      <c r="IOK32" s="9"/>
      <c r="IOL32" s="9"/>
      <c r="IOM32" s="9"/>
      <c r="ION32" s="9"/>
      <c r="IOO32" s="9"/>
      <c r="IOP32" s="9"/>
      <c r="IOQ32" s="9"/>
      <c r="IOR32" s="9"/>
      <c r="IOS32" s="9"/>
      <c r="IOT32" s="9"/>
      <c r="IOU32" s="9"/>
      <c r="IOV32" s="9"/>
      <c r="IOW32" s="9"/>
      <c r="IOX32" s="9"/>
      <c r="IOY32" s="9"/>
      <c r="IOZ32" s="9"/>
      <c r="IPA32" s="9"/>
      <c r="IPB32" s="9"/>
      <c r="IPC32" s="9"/>
      <c r="IPD32" s="9"/>
      <c r="IPE32" s="9"/>
      <c r="IPF32" s="9"/>
      <c r="IPG32" s="9"/>
      <c r="IPH32" s="9"/>
      <c r="IPI32" s="9"/>
      <c r="IPJ32" s="9"/>
      <c r="IPK32" s="9"/>
      <c r="IPL32" s="9"/>
      <c r="IPM32" s="9"/>
      <c r="IPN32" s="9"/>
      <c r="IPO32" s="9"/>
      <c r="IPP32" s="9"/>
      <c r="IPQ32" s="9"/>
      <c r="IPR32" s="9"/>
      <c r="IPS32" s="9"/>
      <c r="IPT32" s="9"/>
      <c r="IPU32" s="9"/>
      <c r="IPV32" s="9"/>
      <c r="IPW32" s="9"/>
      <c r="IPX32" s="9"/>
      <c r="IPY32" s="9"/>
      <c r="IPZ32" s="9"/>
      <c r="IQA32" s="9"/>
      <c r="IQB32" s="9"/>
      <c r="IQC32" s="9"/>
      <c r="IQD32" s="9"/>
      <c r="IQE32" s="9"/>
      <c r="IQF32" s="9"/>
      <c r="IQG32" s="9"/>
      <c r="IQH32" s="9"/>
      <c r="IQI32" s="9"/>
      <c r="IQJ32" s="9"/>
      <c r="IQK32" s="9"/>
      <c r="IQL32" s="9"/>
      <c r="IQM32" s="9"/>
      <c r="IQN32" s="9"/>
      <c r="IQO32" s="9"/>
      <c r="IQP32" s="9"/>
      <c r="IQQ32" s="9"/>
      <c r="IQR32" s="9"/>
      <c r="IQS32" s="9"/>
      <c r="IQT32" s="9"/>
      <c r="IQU32" s="9"/>
      <c r="IQV32" s="9"/>
      <c r="IQW32" s="9"/>
      <c r="IQX32" s="9"/>
      <c r="IQY32" s="9"/>
      <c r="IQZ32" s="9"/>
      <c r="IRA32" s="9"/>
      <c r="IRB32" s="9"/>
      <c r="IRC32" s="9"/>
      <c r="IRD32" s="9"/>
      <c r="IRE32" s="9"/>
      <c r="IRF32" s="9"/>
      <c r="IRG32" s="9"/>
      <c r="IRH32" s="9"/>
      <c r="IRI32" s="9"/>
      <c r="IRJ32" s="9"/>
      <c r="IRK32" s="9"/>
      <c r="IRL32" s="9"/>
      <c r="IRM32" s="9"/>
      <c r="IRN32" s="9"/>
      <c r="IRO32" s="9"/>
      <c r="IRP32" s="9"/>
      <c r="IRQ32" s="9"/>
      <c r="IRR32" s="9"/>
      <c r="IRS32" s="9"/>
      <c r="IRT32" s="9"/>
      <c r="IRU32" s="9"/>
      <c r="IRV32" s="9"/>
      <c r="IRW32" s="9"/>
      <c r="IRX32" s="9"/>
      <c r="IRY32" s="9"/>
      <c r="IRZ32" s="9"/>
      <c r="ISA32" s="9"/>
      <c r="ISB32" s="9"/>
      <c r="ISC32" s="9"/>
      <c r="ISD32" s="9"/>
      <c r="ISE32" s="9"/>
      <c r="ISF32" s="9"/>
      <c r="ISG32" s="9"/>
      <c r="ISH32" s="9"/>
      <c r="ISI32" s="9"/>
      <c r="ISJ32" s="9"/>
      <c r="ISK32" s="9"/>
      <c r="ISL32" s="9"/>
      <c r="ISM32" s="9"/>
      <c r="ISN32" s="9"/>
      <c r="ISO32" s="9"/>
      <c r="ISP32" s="9"/>
      <c r="ISQ32" s="9"/>
      <c r="ISR32" s="9"/>
      <c r="ISS32" s="9"/>
      <c r="IST32" s="9"/>
      <c r="ISU32" s="9"/>
      <c r="ISV32" s="9"/>
      <c r="ISW32" s="9"/>
      <c r="ISX32" s="9"/>
      <c r="ISY32" s="9"/>
      <c r="ISZ32" s="9"/>
      <c r="ITA32" s="9"/>
      <c r="ITB32" s="9"/>
      <c r="ITC32" s="9"/>
      <c r="ITD32" s="9"/>
      <c r="ITE32" s="9"/>
      <c r="ITF32" s="9"/>
      <c r="ITG32" s="9"/>
      <c r="ITH32" s="9"/>
      <c r="ITI32" s="9"/>
      <c r="ITJ32" s="9"/>
      <c r="ITK32" s="9"/>
      <c r="ITL32" s="9"/>
      <c r="ITM32" s="9"/>
      <c r="ITN32" s="9"/>
      <c r="ITO32" s="9"/>
      <c r="ITP32" s="9"/>
      <c r="ITQ32" s="9"/>
      <c r="ITR32" s="9"/>
      <c r="ITS32" s="9"/>
      <c r="ITT32" s="9"/>
      <c r="ITU32" s="9"/>
      <c r="ITV32" s="9"/>
      <c r="ITW32" s="9"/>
      <c r="ITX32" s="9"/>
      <c r="ITY32" s="9"/>
      <c r="ITZ32" s="9"/>
      <c r="IUA32" s="9"/>
      <c r="IUB32" s="9"/>
      <c r="IUC32" s="9"/>
      <c r="IUD32" s="9"/>
      <c r="IUE32" s="9"/>
      <c r="IUF32" s="9"/>
      <c r="IUG32" s="9"/>
      <c r="IUH32" s="9"/>
      <c r="IUI32" s="9"/>
      <c r="IUJ32" s="9"/>
      <c r="IUK32" s="9"/>
      <c r="IUL32" s="9"/>
      <c r="IUM32" s="9"/>
      <c r="IUN32" s="9"/>
      <c r="IUO32" s="9"/>
      <c r="IUP32" s="9"/>
      <c r="IUQ32" s="9"/>
      <c r="IUR32" s="9"/>
      <c r="IUS32" s="9"/>
      <c r="IUT32" s="9"/>
      <c r="IUU32" s="9"/>
      <c r="IUV32" s="9"/>
      <c r="IUW32" s="9"/>
      <c r="IUX32" s="9"/>
      <c r="IUY32" s="9"/>
      <c r="IUZ32" s="9"/>
      <c r="IVA32" s="9"/>
      <c r="IVB32" s="9"/>
      <c r="IVC32" s="9"/>
      <c r="IVD32" s="9"/>
      <c r="IVE32" s="9"/>
      <c r="IVF32" s="9"/>
      <c r="IVG32" s="9"/>
      <c r="IVH32" s="9"/>
      <c r="IVI32" s="9"/>
      <c r="IVJ32" s="9"/>
      <c r="IVK32" s="9"/>
      <c r="IVL32" s="9"/>
      <c r="IVM32" s="9"/>
      <c r="IVN32" s="9"/>
      <c r="IVO32" s="9"/>
      <c r="IVP32" s="9"/>
      <c r="IVQ32" s="9"/>
      <c r="IVR32" s="9"/>
      <c r="IVS32" s="9"/>
      <c r="IVT32" s="9"/>
      <c r="IVU32" s="9"/>
      <c r="IVV32" s="9"/>
      <c r="IVW32" s="9"/>
      <c r="IVX32" s="9"/>
      <c r="IVY32" s="9"/>
      <c r="IVZ32" s="9"/>
      <c r="IWA32" s="9"/>
      <c r="IWB32" s="9"/>
      <c r="IWC32" s="9"/>
      <c r="IWD32" s="9"/>
      <c r="IWE32" s="9"/>
      <c r="IWF32" s="9"/>
      <c r="IWG32" s="9"/>
      <c r="IWH32" s="9"/>
      <c r="IWI32" s="9"/>
      <c r="IWJ32" s="9"/>
      <c r="IWK32" s="9"/>
      <c r="IWL32" s="9"/>
      <c r="IWM32" s="9"/>
      <c r="IWN32" s="9"/>
      <c r="IWO32" s="9"/>
      <c r="IWP32" s="9"/>
      <c r="IWQ32" s="9"/>
      <c r="IWR32" s="9"/>
      <c r="IWS32" s="9"/>
      <c r="IWT32" s="9"/>
      <c r="IWU32" s="9"/>
      <c r="IWV32" s="9"/>
      <c r="IWW32" s="9"/>
      <c r="IWX32" s="9"/>
      <c r="IWY32" s="9"/>
      <c r="IWZ32" s="9"/>
      <c r="IXA32" s="9"/>
      <c r="IXB32" s="9"/>
      <c r="IXC32" s="9"/>
      <c r="IXD32" s="9"/>
      <c r="IXE32" s="9"/>
      <c r="IXF32" s="9"/>
      <c r="IXG32" s="9"/>
      <c r="IXH32" s="9"/>
      <c r="IXI32" s="9"/>
      <c r="IXJ32" s="9"/>
      <c r="IXK32" s="9"/>
      <c r="IXL32" s="9"/>
      <c r="IXM32" s="9"/>
      <c r="IXN32" s="9"/>
      <c r="IXO32" s="9"/>
      <c r="IXP32" s="9"/>
      <c r="IXQ32" s="9"/>
      <c r="IXR32" s="9"/>
      <c r="IXS32" s="9"/>
      <c r="IXT32" s="9"/>
      <c r="IXU32" s="9"/>
      <c r="IXV32" s="9"/>
      <c r="IXW32" s="9"/>
      <c r="IXX32" s="9"/>
      <c r="IXY32" s="9"/>
      <c r="IXZ32" s="9"/>
      <c r="IYA32" s="9"/>
      <c r="IYB32" s="9"/>
      <c r="IYC32" s="9"/>
      <c r="IYD32" s="9"/>
      <c r="IYE32" s="9"/>
      <c r="IYF32" s="9"/>
      <c r="IYG32" s="9"/>
      <c r="IYH32" s="9"/>
      <c r="IYI32" s="9"/>
      <c r="IYJ32" s="9"/>
      <c r="IYK32" s="9"/>
      <c r="IYL32" s="9"/>
      <c r="IYM32" s="9"/>
      <c r="IYN32" s="9"/>
      <c r="IYO32" s="9"/>
      <c r="IYP32" s="9"/>
      <c r="IYQ32" s="9"/>
      <c r="IYR32" s="9"/>
      <c r="IYS32" s="9"/>
      <c r="IYT32" s="9"/>
      <c r="IYU32" s="9"/>
      <c r="IYV32" s="9"/>
      <c r="IYW32" s="9"/>
      <c r="IYX32" s="9"/>
      <c r="IYY32" s="9"/>
      <c r="IYZ32" s="9"/>
      <c r="IZA32" s="9"/>
      <c r="IZB32" s="9"/>
      <c r="IZC32" s="9"/>
      <c r="IZD32" s="9"/>
      <c r="IZE32" s="9"/>
      <c r="IZF32" s="9"/>
      <c r="IZG32" s="9"/>
      <c r="IZH32" s="9"/>
      <c r="IZI32" s="9"/>
      <c r="IZJ32" s="9"/>
      <c r="IZK32" s="9"/>
      <c r="IZL32" s="9"/>
      <c r="IZM32" s="9"/>
      <c r="IZN32" s="9"/>
      <c r="IZO32" s="9"/>
      <c r="IZP32" s="9"/>
      <c r="IZQ32" s="9"/>
      <c r="IZR32" s="9"/>
      <c r="IZS32" s="9"/>
      <c r="IZT32" s="9"/>
      <c r="IZU32" s="9"/>
      <c r="IZV32" s="9"/>
      <c r="IZW32" s="9"/>
      <c r="IZX32" s="9"/>
      <c r="IZY32" s="9"/>
      <c r="IZZ32" s="9"/>
      <c r="JAA32" s="9"/>
      <c r="JAB32" s="9"/>
      <c r="JAC32" s="9"/>
      <c r="JAD32" s="9"/>
      <c r="JAE32" s="9"/>
      <c r="JAF32" s="9"/>
      <c r="JAG32" s="9"/>
      <c r="JAH32" s="9"/>
      <c r="JAI32" s="9"/>
      <c r="JAJ32" s="9"/>
      <c r="JAK32" s="9"/>
      <c r="JAL32" s="9"/>
      <c r="JAM32" s="9"/>
      <c r="JAN32" s="9"/>
      <c r="JAO32" s="9"/>
      <c r="JAP32" s="9"/>
      <c r="JAQ32" s="9"/>
      <c r="JAR32" s="9"/>
      <c r="JAS32" s="9"/>
      <c r="JAT32" s="9"/>
      <c r="JAU32" s="9"/>
      <c r="JAV32" s="9"/>
      <c r="JAW32" s="9"/>
      <c r="JAX32" s="9"/>
      <c r="JAY32" s="9"/>
      <c r="JAZ32" s="9"/>
      <c r="JBA32" s="9"/>
      <c r="JBB32" s="9"/>
      <c r="JBC32" s="9"/>
      <c r="JBD32" s="9"/>
      <c r="JBE32" s="9"/>
      <c r="JBF32" s="9"/>
      <c r="JBG32" s="9"/>
      <c r="JBH32" s="9"/>
      <c r="JBI32" s="9"/>
      <c r="JBJ32" s="9"/>
      <c r="JBK32" s="9"/>
      <c r="JBL32" s="9"/>
      <c r="JBM32" s="9"/>
      <c r="JBN32" s="9"/>
      <c r="JBO32" s="9"/>
      <c r="JBP32" s="9"/>
      <c r="JBQ32" s="9"/>
      <c r="JBR32" s="9"/>
      <c r="JBS32" s="9"/>
      <c r="JBT32" s="9"/>
      <c r="JBU32" s="9"/>
      <c r="JBV32" s="9"/>
      <c r="JBW32" s="9"/>
      <c r="JBX32" s="9"/>
      <c r="JBY32" s="9"/>
      <c r="JBZ32" s="9"/>
      <c r="JCA32" s="9"/>
      <c r="JCB32" s="9"/>
      <c r="JCC32" s="9"/>
      <c r="JCD32" s="9"/>
      <c r="JCE32" s="9"/>
      <c r="JCF32" s="9"/>
      <c r="JCG32" s="9"/>
      <c r="JCH32" s="9"/>
      <c r="JCI32" s="9"/>
      <c r="JCJ32" s="9"/>
      <c r="JCK32" s="9"/>
      <c r="JCL32" s="9"/>
      <c r="JCM32" s="9"/>
      <c r="JCN32" s="9"/>
      <c r="JCO32" s="9"/>
      <c r="JCP32" s="9"/>
      <c r="JCQ32" s="9"/>
      <c r="JCR32" s="9"/>
      <c r="JCS32" s="9"/>
      <c r="JCT32" s="9"/>
      <c r="JCU32" s="9"/>
      <c r="JCV32" s="9"/>
      <c r="JCW32" s="9"/>
      <c r="JCX32" s="9"/>
      <c r="JCY32" s="9"/>
      <c r="JCZ32" s="9"/>
      <c r="JDA32" s="9"/>
      <c r="JDB32" s="9"/>
      <c r="JDC32" s="9"/>
      <c r="JDD32" s="9"/>
      <c r="JDE32" s="9"/>
      <c r="JDF32" s="9"/>
      <c r="JDG32" s="9"/>
      <c r="JDH32" s="9"/>
      <c r="JDI32" s="9"/>
      <c r="JDJ32" s="9"/>
      <c r="JDK32" s="9"/>
      <c r="JDL32" s="9"/>
      <c r="JDM32" s="9"/>
      <c r="JDN32" s="9"/>
      <c r="JDO32" s="9"/>
      <c r="JDP32" s="9"/>
      <c r="JDQ32" s="9"/>
      <c r="JDR32" s="9"/>
      <c r="JDS32" s="9"/>
      <c r="JDT32" s="9"/>
      <c r="JDU32" s="9"/>
      <c r="JDV32" s="9"/>
      <c r="JDW32" s="9"/>
      <c r="JDX32" s="9"/>
      <c r="JDY32" s="9"/>
      <c r="JDZ32" s="9"/>
      <c r="JEA32" s="9"/>
      <c r="JEB32" s="9"/>
      <c r="JEC32" s="9"/>
      <c r="JED32" s="9"/>
      <c r="JEE32" s="9"/>
      <c r="JEF32" s="9"/>
      <c r="JEG32" s="9"/>
      <c r="JEH32" s="9"/>
      <c r="JEI32" s="9"/>
      <c r="JEJ32" s="9"/>
      <c r="JEK32" s="9"/>
      <c r="JEL32" s="9"/>
      <c r="JEM32" s="9"/>
      <c r="JEN32" s="9"/>
      <c r="JEO32" s="9"/>
      <c r="JEP32" s="9"/>
      <c r="JEQ32" s="9"/>
      <c r="JER32" s="9"/>
      <c r="JES32" s="9"/>
      <c r="JET32" s="9"/>
      <c r="JEU32" s="9"/>
      <c r="JEV32" s="9"/>
      <c r="JEW32" s="9"/>
      <c r="JEX32" s="9"/>
      <c r="JEY32" s="9"/>
      <c r="JEZ32" s="9"/>
      <c r="JFA32" s="9"/>
      <c r="JFB32" s="9"/>
      <c r="JFC32" s="9"/>
      <c r="JFD32" s="9"/>
      <c r="JFE32" s="9"/>
      <c r="JFF32" s="9"/>
      <c r="JFG32" s="9"/>
      <c r="JFH32" s="9"/>
      <c r="JFI32" s="9"/>
      <c r="JFJ32" s="9"/>
      <c r="JFK32" s="9"/>
      <c r="JFL32" s="9"/>
      <c r="JFM32" s="9"/>
      <c r="JFN32" s="9"/>
      <c r="JFO32" s="9"/>
      <c r="JFP32" s="9"/>
      <c r="JFQ32" s="9"/>
      <c r="JFR32" s="9"/>
      <c r="JFS32" s="9"/>
      <c r="JFT32" s="9"/>
      <c r="JFU32" s="9"/>
      <c r="JFV32" s="9"/>
      <c r="JFW32" s="9"/>
      <c r="JFX32" s="9"/>
      <c r="JFY32" s="9"/>
      <c r="JFZ32" s="9"/>
      <c r="JGA32" s="9"/>
      <c r="JGB32" s="9"/>
      <c r="JGC32" s="9"/>
      <c r="JGD32" s="9"/>
      <c r="JGE32" s="9"/>
      <c r="JGF32" s="9"/>
      <c r="JGG32" s="9"/>
      <c r="JGH32" s="9"/>
      <c r="JGI32" s="9"/>
      <c r="JGJ32" s="9"/>
      <c r="JGK32" s="9"/>
      <c r="JGL32" s="9"/>
      <c r="JGM32" s="9"/>
      <c r="JGN32" s="9"/>
      <c r="JGO32" s="9"/>
      <c r="JGP32" s="9"/>
      <c r="JGQ32" s="9"/>
      <c r="JGR32" s="9"/>
      <c r="JGS32" s="9"/>
      <c r="JGT32" s="9"/>
      <c r="JGU32" s="9"/>
      <c r="JGV32" s="9"/>
      <c r="JGW32" s="9"/>
      <c r="JGX32" s="9"/>
      <c r="JGY32" s="9"/>
      <c r="JGZ32" s="9"/>
      <c r="JHA32" s="9"/>
      <c r="JHB32" s="9"/>
      <c r="JHC32" s="9"/>
      <c r="JHD32" s="9"/>
      <c r="JHE32" s="9"/>
      <c r="JHF32" s="9"/>
      <c r="JHG32" s="9"/>
      <c r="JHH32" s="9"/>
      <c r="JHI32" s="9"/>
      <c r="JHJ32" s="9"/>
      <c r="JHK32" s="9"/>
      <c r="JHL32" s="9"/>
      <c r="JHM32" s="9"/>
      <c r="JHN32" s="9"/>
      <c r="JHO32" s="9"/>
      <c r="JHP32" s="9"/>
      <c r="JHQ32" s="9"/>
      <c r="JHR32" s="9"/>
      <c r="JHS32" s="9"/>
      <c r="JHT32" s="9"/>
      <c r="JHU32" s="9"/>
      <c r="JHV32" s="9"/>
      <c r="JHW32" s="9"/>
      <c r="JHX32" s="9"/>
      <c r="JHY32" s="9"/>
      <c r="JHZ32" s="9"/>
      <c r="JIA32" s="9"/>
      <c r="JIB32" s="9"/>
      <c r="JIC32" s="9"/>
      <c r="JID32" s="9"/>
      <c r="JIE32" s="9"/>
      <c r="JIF32" s="9"/>
      <c r="JIG32" s="9"/>
      <c r="JIH32" s="9"/>
      <c r="JII32" s="9"/>
      <c r="JIJ32" s="9"/>
      <c r="JIK32" s="9"/>
      <c r="JIL32" s="9"/>
      <c r="JIM32" s="9"/>
      <c r="JIN32" s="9"/>
      <c r="JIO32" s="9"/>
      <c r="JIP32" s="9"/>
      <c r="JIQ32" s="9"/>
      <c r="JIR32" s="9"/>
      <c r="JIS32" s="9"/>
      <c r="JIT32" s="9"/>
      <c r="JIU32" s="9"/>
      <c r="JIV32" s="9"/>
      <c r="JIW32" s="9"/>
      <c r="JIX32" s="9"/>
      <c r="JIY32" s="9"/>
      <c r="JIZ32" s="9"/>
      <c r="JJA32" s="9"/>
      <c r="JJB32" s="9"/>
      <c r="JJC32" s="9"/>
      <c r="JJD32" s="9"/>
      <c r="JJE32" s="9"/>
      <c r="JJF32" s="9"/>
      <c r="JJG32" s="9"/>
      <c r="JJH32" s="9"/>
      <c r="JJI32" s="9"/>
      <c r="JJJ32" s="9"/>
      <c r="JJK32" s="9"/>
      <c r="JJL32" s="9"/>
      <c r="JJM32" s="9"/>
      <c r="JJN32" s="9"/>
      <c r="JJO32" s="9"/>
      <c r="JJP32" s="9"/>
      <c r="JJQ32" s="9"/>
      <c r="JJR32" s="9"/>
      <c r="JJS32" s="9"/>
      <c r="JJT32" s="9"/>
      <c r="JJU32" s="9"/>
      <c r="JJV32" s="9"/>
      <c r="JJW32" s="9"/>
      <c r="JJX32" s="9"/>
      <c r="JJY32" s="9"/>
      <c r="JJZ32" s="9"/>
      <c r="JKA32" s="9"/>
      <c r="JKB32" s="9"/>
      <c r="JKC32" s="9"/>
      <c r="JKD32" s="9"/>
      <c r="JKE32" s="9"/>
      <c r="JKF32" s="9"/>
      <c r="JKG32" s="9"/>
      <c r="JKH32" s="9"/>
      <c r="JKI32" s="9"/>
      <c r="JKJ32" s="9"/>
      <c r="JKK32" s="9"/>
      <c r="JKL32" s="9"/>
      <c r="JKM32" s="9"/>
      <c r="JKN32" s="9"/>
      <c r="JKO32" s="9"/>
      <c r="JKP32" s="9"/>
      <c r="JKQ32" s="9"/>
      <c r="JKR32" s="9"/>
      <c r="JKS32" s="9"/>
      <c r="JKT32" s="9"/>
      <c r="JKU32" s="9"/>
      <c r="JKV32" s="9"/>
      <c r="JKW32" s="9"/>
      <c r="JKX32" s="9"/>
      <c r="JKY32" s="9"/>
      <c r="JKZ32" s="9"/>
      <c r="JLA32" s="9"/>
      <c r="JLB32" s="9"/>
      <c r="JLC32" s="9"/>
      <c r="JLD32" s="9"/>
      <c r="JLE32" s="9"/>
      <c r="JLF32" s="9"/>
      <c r="JLG32" s="9"/>
      <c r="JLH32" s="9"/>
      <c r="JLI32" s="9"/>
      <c r="JLJ32" s="9"/>
      <c r="JLK32" s="9"/>
      <c r="JLL32" s="9"/>
      <c r="JLM32" s="9"/>
      <c r="JLN32" s="9"/>
      <c r="JLO32" s="9"/>
      <c r="JLP32" s="9"/>
      <c r="JLQ32" s="9"/>
      <c r="JLR32" s="9"/>
      <c r="JLS32" s="9"/>
      <c r="JLT32" s="9"/>
      <c r="JLU32" s="9"/>
      <c r="JLV32" s="9"/>
      <c r="JLW32" s="9"/>
      <c r="JLX32" s="9"/>
      <c r="JLY32" s="9"/>
      <c r="JLZ32" s="9"/>
      <c r="JMA32" s="9"/>
      <c r="JMB32" s="9"/>
      <c r="JMC32" s="9"/>
      <c r="JMD32" s="9"/>
      <c r="JME32" s="9"/>
      <c r="JMF32" s="9"/>
      <c r="JMG32" s="9"/>
      <c r="JMH32" s="9"/>
      <c r="JMI32" s="9"/>
      <c r="JMJ32" s="9"/>
      <c r="JMK32" s="9"/>
      <c r="JML32" s="9"/>
      <c r="JMM32" s="9"/>
      <c r="JMN32" s="9"/>
      <c r="JMO32" s="9"/>
      <c r="JMP32" s="9"/>
      <c r="JMQ32" s="9"/>
      <c r="JMR32" s="9"/>
      <c r="JMS32" s="9"/>
      <c r="JMT32" s="9"/>
      <c r="JMU32" s="9"/>
      <c r="JMV32" s="9"/>
      <c r="JMW32" s="9"/>
      <c r="JMX32" s="9"/>
      <c r="JMY32" s="9"/>
      <c r="JMZ32" s="9"/>
      <c r="JNA32" s="9"/>
      <c r="JNB32" s="9"/>
      <c r="JNC32" s="9"/>
      <c r="JND32" s="9"/>
      <c r="JNE32" s="9"/>
      <c r="JNF32" s="9"/>
      <c r="JNG32" s="9"/>
      <c r="JNH32" s="9"/>
      <c r="JNI32" s="9"/>
      <c r="JNJ32" s="9"/>
      <c r="JNK32" s="9"/>
      <c r="JNL32" s="9"/>
      <c r="JNM32" s="9"/>
      <c r="JNN32" s="9"/>
      <c r="JNO32" s="9"/>
      <c r="JNP32" s="9"/>
      <c r="JNQ32" s="9"/>
      <c r="JNR32" s="9"/>
      <c r="JNS32" s="9"/>
      <c r="JNT32" s="9"/>
      <c r="JNU32" s="9"/>
      <c r="JNV32" s="9"/>
      <c r="JNW32" s="9"/>
      <c r="JNX32" s="9"/>
      <c r="JNY32" s="9"/>
      <c r="JNZ32" s="9"/>
      <c r="JOA32" s="9"/>
      <c r="JOB32" s="9"/>
      <c r="JOC32" s="9"/>
      <c r="JOD32" s="9"/>
      <c r="JOE32" s="9"/>
      <c r="JOF32" s="9"/>
      <c r="JOG32" s="9"/>
      <c r="JOH32" s="9"/>
      <c r="JOI32" s="9"/>
      <c r="JOJ32" s="9"/>
      <c r="JOK32" s="9"/>
      <c r="JOL32" s="9"/>
      <c r="JOM32" s="9"/>
      <c r="JON32" s="9"/>
      <c r="JOO32" s="9"/>
      <c r="JOP32" s="9"/>
      <c r="JOQ32" s="9"/>
      <c r="JOR32" s="9"/>
      <c r="JOS32" s="9"/>
      <c r="JOT32" s="9"/>
      <c r="JOU32" s="9"/>
      <c r="JOV32" s="9"/>
      <c r="JOW32" s="9"/>
      <c r="JOX32" s="9"/>
      <c r="JOY32" s="9"/>
      <c r="JOZ32" s="9"/>
      <c r="JPA32" s="9"/>
      <c r="JPB32" s="9"/>
      <c r="JPC32" s="9"/>
      <c r="JPD32" s="9"/>
      <c r="JPE32" s="9"/>
      <c r="JPF32" s="9"/>
      <c r="JPG32" s="9"/>
      <c r="JPH32" s="9"/>
      <c r="JPI32" s="9"/>
      <c r="JPJ32" s="9"/>
      <c r="JPK32" s="9"/>
      <c r="JPL32" s="9"/>
      <c r="JPM32" s="9"/>
      <c r="JPN32" s="9"/>
      <c r="JPO32" s="9"/>
      <c r="JPP32" s="9"/>
      <c r="JPQ32" s="9"/>
      <c r="JPR32" s="9"/>
      <c r="JPS32" s="9"/>
      <c r="JPT32" s="9"/>
      <c r="JPU32" s="9"/>
      <c r="JPV32" s="9"/>
      <c r="JPW32" s="9"/>
      <c r="JPX32" s="9"/>
      <c r="JPY32" s="9"/>
      <c r="JPZ32" s="9"/>
      <c r="JQA32" s="9"/>
      <c r="JQB32" s="9"/>
      <c r="JQC32" s="9"/>
      <c r="JQD32" s="9"/>
      <c r="JQE32" s="9"/>
      <c r="JQF32" s="9"/>
      <c r="JQG32" s="9"/>
      <c r="JQH32" s="9"/>
      <c r="JQI32" s="9"/>
      <c r="JQJ32" s="9"/>
      <c r="JQK32" s="9"/>
      <c r="JQL32" s="9"/>
      <c r="JQM32" s="9"/>
      <c r="JQN32" s="9"/>
      <c r="JQO32" s="9"/>
      <c r="JQP32" s="9"/>
      <c r="JQQ32" s="9"/>
      <c r="JQR32" s="9"/>
      <c r="JQS32" s="9"/>
      <c r="JQT32" s="9"/>
      <c r="JQU32" s="9"/>
      <c r="JQV32" s="9"/>
      <c r="JQW32" s="9"/>
      <c r="JQX32" s="9"/>
      <c r="JQY32" s="9"/>
      <c r="JQZ32" s="9"/>
      <c r="JRA32" s="9"/>
      <c r="JRB32" s="9"/>
      <c r="JRC32" s="9"/>
      <c r="JRD32" s="9"/>
      <c r="JRE32" s="9"/>
      <c r="JRF32" s="9"/>
      <c r="JRG32" s="9"/>
      <c r="JRH32" s="9"/>
      <c r="JRI32" s="9"/>
      <c r="JRJ32" s="9"/>
      <c r="JRK32" s="9"/>
      <c r="JRL32" s="9"/>
      <c r="JRM32" s="9"/>
      <c r="JRN32" s="9"/>
      <c r="JRO32" s="9"/>
      <c r="JRP32" s="9"/>
      <c r="JRQ32" s="9"/>
      <c r="JRR32" s="9"/>
      <c r="JRS32" s="9"/>
      <c r="JRT32" s="9"/>
      <c r="JRU32" s="9"/>
      <c r="JRV32" s="9"/>
      <c r="JRW32" s="9"/>
      <c r="JRX32" s="9"/>
      <c r="JRY32" s="9"/>
      <c r="JRZ32" s="9"/>
      <c r="JSA32" s="9"/>
      <c r="JSB32" s="9"/>
      <c r="JSC32" s="9"/>
      <c r="JSD32" s="9"/>
      <c r="JSE32" s="9"/>
      <c r="JSF32" s="9"/>
      <c r="JSG32" s="9"/>
      <c r="JSH32" s="9"/>
      <c r="JSI32" s="9"/>
      <c r="JSJ32" s="9"/>
      <c r="JSK32" s="9"/>
      <c r="JSL32" s="9"/>
      <c r="JSM32" s="9"/>
      <c r="JSN32" s="9"/>
      <c r="JSO32" s="9"/>
      <c r="JSP32" s="9"/>
      <c r="JSQ32" s="9"/>
      <c r="JSR32" s="9"/>
      <c r="JSS32" s="9"/>
      <c r="JST32" s="9"/>
      <c r="JSU32" s="9"/>
      <c r="JSV32" s="9"/>
      <c r="JSW32" s="9"/>
      <c r="JSX32" s="9"/>
      <c r="JSY32" s="9"/>
      <c r="JSZ32" s="9"/>
      <c r="JTA32" s="9"/>
      <c r="JTB32" s="9"/>
      <c r="JTC32" s="9"/>
      <c r="JTD32" s="9"/>
      <c r="JTE32" s="9"/>
      <c r="JTF32" s="9"/>
      <c r="JTG32" s="9"/>
      <c r="JTH32" s="9"/>
      <c r="JTI32" s="9"/>
      <c r="JTJ32" s="9"/>
      <c r="JTK32" s="9"/>
      <c r="JTL32" s="9"/>
      <c r="JTM32" s="9"/>
      <c r="JTN32" s="9"/>
      <c r="JTO32" s="9"/>
      <c r="JTP32" s="9"/>
      <c r="JTQ32" s="9"/>
      <c r="JTR32" s="9"/>
      <c r="JTS32" s="9"/>
      <c r="JTT32" s="9"/>
      <c r="JTU32" s="9"/>
      <c r="JTV32" s="9"/>
      <c r="JTW32" s="9"/>
      <c r="JTX32" s="9"/>
      <c r="JTY32" s="9"/>
      <c r="JTZ32" s="9"/>
      <c r="JUA32" s="9"/>
      <c r="JUB32" s="9"/>
      <c r="JUC32" s="9"/>
      <c r="JUD32" s="9"/>
      <c r="JUE32" s="9"/>
      <c r="JUF32" s="9"/>
      <c r="JUG32" s="9"/>
      <c r="JUH32" s="9"/>
      <c r="JUI32" s="9"/>
      <c r="JUJ32" s="9"/>
      <c r="JUK32" s="9"/>
      <c r="JUL32" s="9"/>
      <c r="JUM32" s="9"/>
      <c r="JUN32" s="9"/>
      <c r="JUO32" s="9"/>
      <c r="JUP32" s="9"/>
      <c r="JUQ32" s="9"/>
      <c r="JUR32" s="9"/>
      <c r="JUS32" s="9"/>
      <c r="JUT32" s="9"/>
      <c r="JUU32" s="9"/>
      <c r="JUV32" s="9"/>
      <c r="JUW32" s="9"/>
      <c r="JUX32" s="9"/>
      <c r="JUY32" s="9"/>
      <c r="JUZ32" s="9"/>
      <c r="JVA32" s="9"/>
      <c r="JVB32" s="9"/>
      <c r="JVC32" s="9"/>
      <c r="JVD32" s="9"/>
      <c r="JVE32" s="9"/>
      <c r="JVF32" s="9"/>
      <c r="JVG32" s="9"/>
      <c r="JVH32" s="9"/>
      <c r="JVI32" s="9"/>
      <c r="JVJ32" s="9"/>
      <c r="JVK32" s="9"/>
      <c r="JVL32" s="9"/>
      <c r="JVM32" s="9"/>
      <c r="JVN32" s="9"/>
      <c r="JVO32" s="9"/>
      <c r="JVP32" s="9"/>
      <c r="JVQ32" s="9"/>
      <c r="JVR32" s="9"/>
      <c r="JVS32" s="9"/>
      <c r="JVT32" s="9"/>
      <c r="JVU32" s="9"/>
      <c r="JVV32" s="9"/>
      <c r="JVW32" s="9"/>
      <c r="JVX32" s="9"/>
      <c r="JVY32" s="9"/>
      <c r="JVZ32" s="9"/>
      <c r="JWA32" s="9"/>
      <c r="JWB32" s="9"/>
      <c r="JWC32" s="9"/>
      <c r="JWD32" s="9"/>
      <c r="JWE32" s="9"/>
      <c r="JWF32" s="9"/>
      <c r="JWG32" s="9"/>
      <c r="JWH32" s="9"/>
      <c r="JWI32" s="9"/>
      <c r="JWJ32" s="9"/>
      <c r="JWK32" s="9"/>
      <c r="JWL32" s="9"/>
      <c r="JWM32" s="9"/>
      <c r="JWN32" s="9"/>
      <c r="JWO32" s="9"/>
      <c r="JWP32" s="9"/>
      <c r="JWQ32" s="9"/>
      <c r="JWR32" s="9"/>
      <c r="JWS32" s="9"/>
      <c r="JWT32" s="9"/>
      <c r="JWU32" s="9"/>
      <c r="JWV32" s="9"/>
      <c r="JWW32" s="9"/>
      <c r="JWX32" s="9"/>
      <c r="JWY32" s="9"/>
      <c r="JWZ32" s="9"/>
      <c r="JXA32" s="9"/>
      <c r="JXB32" s="9"/>
      <c r="JXC32" s="9"/>
      <c r="JXD32" s="9"/>
      <c r="JXE32" s="9"/>
      <c r="JXF32" s="9"/>
      <c r="JXG32" s="9"/>
      <c r="JXH32" s="9"/>
      <c r="JXI32" s="9"/>
      <c r="JXJ32" s="9"/>
      <c r="JXK32" s="9"/>
      <c r="JXL32" s="9"/>
      <c r="JXM32" s="9"/>
      <c r="JXN32" s="9"/>
      <c r="JXO32" s="9"/>
      <c r="JXP32" s="9"/>
      <c r="JXQ32" s="9"/>
      <c r="JXR32" s="9"/>
      <c r="JXS32" s="9"/>
      <c r="JXT32" s="9"/>
      <c r="JXU32" s="9"/>
      <c r="JXV32" s="9"/>
      <c r="JXW32" s="9"/>
      <c r="JXX32" s="9"/>
      <c r="JXY32" s="9"/>
      <c r="JXZ32" s="9"/>
      <c r="JYA32" s="9"/>
      <c r="JYB32" s="9"/>
      <c r="JYC32" s="9"/>
      <c r="JYD32" s="9"/>
      <c r="JYE32" s="9"/>
      <c r="JYF32" s="9"/>
      <c r="JYG32" s="9"/>
      <c r="JYH32" s="9"/>
      <c r="JYI32" s="9"/>
      <c r="JYJ32" s="9"/>
      <c r="JYK32" s="9"/>
      <c r="JYL32" s="9"/>
      <c r="JYM32" s="9"/>
      <c r="JYN32" s="9"/>
      <c r="JYO32" s="9"/>
      <c r="JYP32" s="9"/>
      <c r="JYQ32" s="9"/>
      <c r="JYR32" s="9"/>
      <c r="JYS32" s="9"/>
      <c r="JYT32" s="9"/>
      <c r="JYU32" s="9"/>
      <c r="JYV32" s="9"/>
      <c r="JYW32" s="9"/>
      <c r="JYX32" s="9"/>
      <c r="JYY32" s="9"/>
      <c r="JYZ32" s="9"/>
      <c r="JZA32" s="9"/>
      <c r="JZB32" s="9"/>
      <c r="JZC32" s="9"/>
      <c r="JZD32" s="9"/>
      <c r="JZE32" s="9"/>
      <c r="JZF32" s="9"/>
      <c r="JZG32" s="9"/>
      <c r="JZH32" s="9"/>
      <c r="JZI32" s="9"/>
      <c r="JZJ32" s="9"/>
      <c r="JZK32" s="9"/>
      <c r="JZL32" s="9"/>
      <c r="JZM32" s="9"/>
      <c r="JZN32" s="9"/>
      <c r="JZO32" s="9"/>
      <c r="JZP32" s="9"/>
      <c r="JZQ32" s="9"/>
      <c r="JZR32" s="9"/>
      <c r="JZS32" s="9"/>
      <c r="JZT32" s="9"/>
      <c r="JZU32" s="9"/>
      <c r="JZV32" s="9"/>
      <c r="JZW32" s="9"/>
      <c r="JZX32" s="9"/>
      <c r="JZY32" s="9"/>
      <c r="JZZ32" s="9"/>
      <c r="KAA32" s="9"/>
      <c r="KAB32" s="9"/>
      <c r="KAC32" s="9"/>
      <c r="KAD32" s="9"/>
      <c r="KAE32" s="9"/>
      <c r="KAF32" s="9"/>
      <c r="KAG32" s="9"/>
      <c r="KAH32" s="9"/>
      <c r="KAI32" s="9"/>
      <c r="KAJ32" s="9"/>
      <c r="KAK32" s="9"/>
      <c r="KAL32" s="9"/>
      <c r="KAM32" s="9"/>
      <c r="KAN32" s="9"/>
      <c r="KAO32" s="9"/>
      <c r="KAP32" s="9"/>
      <c r="KAQ32" s="9"/>
      <c r="KAR32" s="9"/>
      <c r="KAS32" s="9"/>
      <c r="KAT32" s="9"/>
      <c r="KAU32" s="9"/>
      <c r="KAV32" s="9"/>
      <c r="KAW32" s="9"/>
      <c r="KAX32" s="9"/>
      <c r="KAY32" s="9"/>
      <c r="KAZ32" s="9"/>
      <c r="KBA32" s="9"/>
      <c r="KBB32" s="9"/>
      <c r="KBC32" s="9"/>
      <c r="KBD32" s="9"/>
      <c r="KBE32" s="9"/>
      <c r="KBF32" s="9"/>
      <c r="KBG32" s="9"/>
      <c r="KBH32" s="9"/>
      <c r="KBI32" s="9"/>
      <c r="KBJ32" s="9"/>
      <c r="KBK32" s="9"/>
      <c r="KBL32" s="9"/>
      <c r="KBM32" s="9"/>
      <c r="KBN32" s="9"/>
      <c r="KBO32" s="9"/>
      <c r="KBP32" s="9"/>
      <c r="KBQ32" s="9"/>
      <c r="KBR32" s="9"/>
      <c r="KBS32" s="9"/>
      <c r="KBT32" s="9"/>
      <c r="KBU32" s="9"/>
      <c r="KBV32" s="9"/>
      <c r="KBW32" s="9"/>
      <c r="KBX32" s="9"/>
      <c r="KBY32" s="9"/>
      <c r="KBZ32" s="9"/>
      <c r="KCA32" s="9"/>
      <c r="KCB32" s="9"/>
      <c r="KCC32" s="9"/>
      <c r="KCD32" s="9"/>
      <c r="KCE32" s="9"/>
      <c r="KCF32" s="9"/>
      <c r="KCG32" s="9"/>
      <c r="KCH32" s="9"/>
      <c r="KCI32" s="9"/>
      <c r="KCJ32" s="9"/>
      <c r="KCK32" s="9"/>
      <c r="KCL32" s="9"/>
      <c r="KCM32" s="9"/>
      <c r="KCN32" s="9"/>
      <c r="KCO32" s="9"/>
      <c r="KCP32" s="9"/>
      <c r="KCQ32" s="9"/>
      <c r="KCR32" s="9"/>
      <c r="KCS32" s="9"/>
      <c r="KCT32" s="9"/>
      <c r="KCU32" s="9"/>
      <c r="KCV32" s="9"/>
      <c r="KCW32" s="9"/>
      <c r="KCX32" s="9"/>
      <c r="KCY32" s="9"/>
      <c r="KCZ32" s="9"/>
      <c r="KDA32" s="9"/>
      <c r="KDB32" s="9"/>
      <c r="KDC32" s="9"/>
      <c r="KDD32" s="9"/>
      <c r="KDE32" s="9"/>
      <c r="KDF32" s="9"/>
      <c r="KDG32" s="9"/>
      <c r="KDH32" s="9"/>
      <c r="KDI32" s="9"/>
      <c r="KDJ32" s="9"/>
      <c r="KDK32" s="9"/>
      <c r="KDL32" s="9"/>
      <c r="KDM32" s="9"/>
      <c r="KDN32" s="9"/>
      <c r="KDO32" s="9"/>
      <c r="KDP32" s="9"/>
      <c r="KDQ32" s="9"/>
      <c r="KDR32" s="9"/>
      <c r="KDS32" s="9"/>
      <c r="KDT32" s="9"/>
      <c r="KDU32" s="9"/>
      <c r="KDV32" s="9"/>
      <c r="KDW32" s="9"/>
      <c r="KDX32" s="9"/>
      <c r="KDY32" s="9"/>
      <c r="KDZ32" s="9"/>
      <c r="KEA32" s="9"/>
      <c r="KEB32" s="9"/>
      <c r="KEC32" s="9"/>
      <c r="KED32" s="9"/>
      <c r="KEE32" s="9"/>
      <c r="KEF32" s="9"/>
      <c r="KEG32" s="9"/>
      <c r="KEH32" s="9"/>
      <c r="KEI32" s="9"/>
      <c r="KEJ32" s="9"/>
      <c r="KEK32" s="9"/>
      <c r="KEL32" s="9"/>
      <c r="KEM32" s="9"/>
      <c r="KEN32" s="9"/>
      <c r="KEO32" s="9"/>
      <c r="KEP32" s="9"/>
      <c r="KEQ32" s="9"/>
      <c r="KER32" s="9"/>
      <c r="KES32" s="9"/>
      <c r="KET32" s="9"/>
      <c r="KEU32" s="9"/>
      <c r="KEV32" s="9"/>
      <c r="KEW32" s="9"/>
      <c r="KEX32" s="9"/>
      <c r="KEY32" s="9"/>
      <c r="KEZ32" s="9"/>
      <c r="KFA32" s="9"/>
      <c r="KFB32" s="9"/>
      <c r="KFC32" s="9"/>
      <c r="KFD32" s="9"/>
      <c r="KFE32" s="9"/>
      <c r="KFF32" s="9"/>
      <c r="KFG32" s="9"/>
      <c r="KFH32" s="9"/>
      <c r="KFI32" s="9"/>
      <c r="KFJ32" s="9"/>
      <c r="KFK32" s="9"/>
      <c r="KFL32" s="9"/>
      <c r="KFM32" s="9"/>
      <c r="KFN32" s="9"/>
      <c r="KFO32" s="9"/>
      <c r="KFP32" s="9"/>
      <c r="KFQ32" s="9"/>
      <c r="KFR32" s="9"/>
      <c r="KFS32" s="9"/>
      <c r="KFT32" s="9"/>
      <c r="KFU32" s="9"/>
      <c r="KFV32" s="9"/>
      <c r="KFW32" s="9"/>
      <c r="KFX32" s="9"/>
      <c r="KFY32" s="9"/>
      <c r="KFZ32" s="9"/>
      <c r="KGA32" s="9"/>
      <c r="KGB32" s="9"/>
      <c r="KGC32" s="9"/>
      <c r="KGD32" s="9"/>
      <c r="KGE32" s="9"/>
      <c r="KGF32" s="9"/>
      <c r="KGG32" s="9"/>
      <c r="KGH32" s="9"/>
      <c r="KGI32" s="9"/>
      <c r="KGJ32" s="9"/>
      <c r="KGK32" s="9"/>
      <c r="KGL32" s="9"/>
      <c r="KGM32" s="9"/>
      <c r="KGN32" s="9"/>
      <c r="KGO32" s="9"/>
      <c r="KGP32" s="9"/>
      <c r="KGQ32" s="9"/>
      <c r="KGR32" s="9"/>
      <c r="KGS32" s="9"/>
      <c r="KGT32" s="9"/>
      <c r="KGU32" s="9"/>
      <c r="KGV32" s="9"/>
      <c r="KGW32" s="9"/>
      <c r="KGX32" s="9"/>
      <c r="KGY32" s="9"/>
      <c r="KGZ32" s="9"/>
      <c r="KHA32" s="9"/>
      <c r="KHB32" s="9"/>
      <c r="KHC32" s="9"/>
      <c r="KHD32" s="9"/>
      <c r="KHE32" s="9"/>
      <c r="KHF32" s="9"/>
      <c r="KHG32" s="9"/>
      <c r="KHH32" s="9"/>
      <c r="KHI32" s="9"/>
      <c r="KHJ32" s="9"/>
      <c r="KHK32" s="9"/>
      <c r="KHL32" s="9"/>
      <c r="KHM32" s="9"/>
      <c r="KHN32" s="9"/>
      <c r="KHO32" s="9"/>
      <c r="KHP32" s="9"/>
      <c r="KHQ32" s="9"/>
      <c r="KHR32" s="9"/>
      <c r="KHS32" s="9"/>
      <c r="KHT32" s="9"/>
      <c r="KHU32" s="9"/>
      <c r="KHV32" s="9"/>
      <c r="KHW32" s="9"/>
      <c r="KHX32" s="9"/>
      <c r="KHY32" s="9"/>
      <c r="KHZ32" s="9"/>
      <c r="KIA32" s="9"/>
      <c r="KIB32" s="9"/>
      <c r="KIC32" s="9"/>
      <c r="KID32" s="9"/>
      <c r="KIE32" s="9"/>
      <c r="KIF32" s="9"/>
      <c r="KIG32" s="9"/>
      <c r="KIH32" s="9"/>
      <c r="KII32" s="9"/>
      <c r="KIJ32" s="9"/>
      <c r="KIK32" s="9"/>
      <c r="KIL32" s="9"/>
      <c r="KIM32" s="9"/>
      <c r="KIN32" s="9"/>
      <c r="KIO32" s="9"/>
      <c r="KIP32" s="9"/>
      <c r="KIQ32" s="9"/>
      <c r="KIR32" s="9"/>
      <c r="KIS32" s="9"/>
      <c r="KIT32" s="9"/>
      <c r="KIU32" s="9"/>
      <c r="KIV32" s="9"/>
      <c r="KIW32" s="9"/>
      <c r="KIX32" s="9"/>
      <c r="KIY32" s="9"/>
      <c r="KIZ32" s="9"/>
      <c r="KJA32" s="9"/>
      <c r="KJB32" s="9"/>
      <c r="KJC32" s="9"/>
      <c r="KJD32" s="9"/>
      <c r="KJE32" s="9"/>
      <c r="KJF32" s="9"/>
      <c r="KJG32" s="9"/>
      <c r="KJH32" s="9"/>
      <c r="KJI32" s="9"/>
      <c r="KJJ32" s="9"/>
      <c r="KJK32" s="9"/>
      <c r="KJL32" s="9"/>
      <c r="KJM32" s="9"/>
      <c r="KJN32" s="9"/>
      <c r="KJO32" s="9"/>
      <c r="KJP32" s="9"/>
      <c r="KJQ32" s="9"/>
      <c r="KJR32" s="9"/>
      <c r="KJS32" s="9"/>
      <c r="KJT32" s="9"/>
      <c r="KJU32" s="9"/>
      <c r="KJV32" s="9"/>
      <c r="KJW32" s="9"/>
      <c r="KJX32" s="9"/>
      <c r="KJY32" s="9"/>
      <c r="KJZ32" s="9"/>
      <c r="KKA32" s="9"/>
      <c r="KKB32" s="9"/>
      <c r="KKC32" s="9"/>
      <c r="KKD32" s="9"/>
      <c r="KKE32" s="9"/>
      <c r="KKF32" s="9"/>
      <c r="KKG32" s="9"/>
      <c r="KKH32" s="9"/>
      <c r="KKI32" s="9"/>
      <c r="KKJ32" s="9"/>
      <c r="KKK32" s="9"/>
      <c r="KKL32" s="9"/>
      <c r="KKM32" s="9"/>
      <c r="KKN32" s="9"/>
      <c r="KKO32" s="9"/>
      <c r="KKP32" s="9"/>
      <c r="KKQ32" s="9"/>
      <c r="KKR32" s="9"/>
      <c r="KKS32" s="9"/>
      <c r="KKT32" s="9"/>
      <c r="KKU32" s="9"/>
      <c r="KKV32" s="9"/>
      <c r="KKW32" s="9"/>
      <c r="KKX32" s="9"/>
      <c r="KKY32" s="9"/>
      <c r="KKZ32" s="9"/>
      <c r="KLA32" s="9"/>
      <c r="KLB32" s="9"/>
      <c r="KLC32" s="9"/>
      <c r="KLD32" s="9"/>
      <c r="KLE32" s="9"/>
      <c r="KLF32" s="9"/>
      <c r="KLG32" s="9"/>
      <c r="KLH32" s="9"/>
      <c r="KLI32" s="9"/>
      <c r="KLJ32" s="9"/>
      <c r="KLK32" s="9"/>
      <c r="KLL32" s="9"/>
      <c r="KLM32" s="9"/>
      <c r="KLN32" s="9"/>
      <c r="KLO32" s="9"/>
      <c r="KLP32" s="9"/>
      <c r="KLQ32" s="9"/>
      <c r="KLR32" s="9"/>
      <c r="KLS32" s="9"/>
      <c r="KLT32" s="9"/>
      <c r="KLU32" s="9"/>
      <c r="KLV32" s="9"/>
      <c r="KLW32" s="9"/>
      <c r="KLX32" s="9"/>
      <c r="KLY32" s="9"/>
      <c r="KLZ32" s="9"/>
      <c r="KMA32" s="9"/>
      <c r="KMB32" s="9"/>
      <c r="KMC32" s="9"/>
      <c r="KMD32" s="9"/>
      <c r="KME32" s="9"/>
      <c r="KMF32" s="9"/>
      <c r="KMG32" s="9"/>
      <c r="KMH32" s="9"/>
      <c r="KMI32" s="9"/>
      <c r="KMJ32" s="9"/>
      <c r="KMK32" s="9"/>
      <c r="KML32" s="9"/>
      <c r="KMM32" s="9"/>
      <c r="KMN32" s="9"/>
      <c r="KMO32" s="9"/>
      <c r="KMP32" s="9"/>
      <c r="KMQ32" s="9"/>
      <c r="KMR32" s="9"/>
      <c r="KMS32" s="9"/>
      <c r="KMT32" s="9"/>
      <c r="KMU32" s="9"/>
      <c r="KMV32" s="9"/>
      <c r="KMW32" s="9"/>
      <c r="KMX32" s="9"/>
      <c r="KMY32" s="9"/>
      <c r="KMZ32" s="9"/>
      <c r="KNA32" s="9"/>
      <c r="KNB32" s="9"/>
      <c r="KNC32" s="9"/>
      <c r="KND32" s="9"/>
      <c r="KNE32" s="9"/>
      <c r="KNF32" s="9"/>
      <c r="KNG32" s="9"/>
      <c r="KNH32" s="9"/>
      <c r="KNI32" s="9"/>
      <c r="KNJ32" s="9"/>
      <c r="KNK32" s="9"/>
      <c r="KNL32" s="9"/>
      <c r="KNM32" s="9"/>
      <c r="KNN32" s="9"/>
      <c r="KNO32" s="9"/>
      <c r="KNP32" s="9"/>
      <c r="KNQ32" s="9"/>
      <c r="KNR32" s="9"/>
      <c r="KNS32" s="9"/>
      <c r="KNT32" s="9"/>
      <c r="KNU32" s="9"/>
      <c r="KNV32" s="9"/>
      <c r="KNW32" s="9"/>
      <c r="KNX32" s="9"/>
      <c r="KNY32" s="9"/>
      <c r="KNZ32" s="9"/>
      <c r="KOA32" s="9"/>
      <c r="KOB32" s="9"/>
      <c r="KOC32" s="9"/>
      <c r="KOD32" s="9"/>
      <c r="KOE32" s="9"/>
      <c r="KOF32" s="9"/>
      <c r="KOG32" s="9"/>
      <c r="KOH32" s="9"/>
      <c r="KOI32" s="9"/>
      <c r="KOJ32" s="9"/>
      <c r="KOK32" s="9"/>
      <c r="KOL32" s="9"/>
      <c r="KOM32" s="9"/>
      <c r="KON32" s="9"/>
      <c r="KOO32" s="9"/>
      <c r="KOP32" s="9"/>
      <c r="KOQ32" s="9"/>
      <c r="KOR32" s="9"/>
      <c r="KOS32" s="9"/>
      <c r="KOT32" s="9"/>
      <c r="KOU32" s="9"/>
      <c r="KOV32" s="9"/>
      <c r="KOW32" s="9"/>
      <c r="KOX32" s="9"/>
      <c r="KOY32" s="9"/>
      <c r="KOZ32" s="9"/>
      <c r="KPA32" s="9"/>
      <c r="KPB32" s="9"/>
      <c r="KPC32" s="9"/>
      <c r="KPD32" s="9"/>
      <c r="KPE32" s="9"/>
      <c r="KPF32" s="9"/>
      <c r="KPG32" s="9"/>
      <c r="KPH32" s="9"/>
      <c r="KPI32" s="9"/>
      <c r="KPJ32" s="9"/>
      <c r="KPK32" s="9"/>
      <c r="KPL32" s="9"/>
      <c r="KPM32" s="9"/>
      <c r="KPN32" s="9"/>
      <c r="KPO32" s="9"/>
      <c r="KPP32" s="9"/>
      <c r="KPQ32" s="9"/>
      <c r="KPR32" s="9"/>
      <c r="KPS32" s="9"/>
      <c r="KPT32" s="9"/>
      <c r="KPU32" s="9"/>
      <c r="KPV32" s="9"/>
      <c r="KPW32" s="9"/>
      <c r="KPX32" s="9"/>
      <c r="KPY32" s="9"/>
      <c r="KPZ32" s="9"/>
      <c r="KQA32" s="9"/>
      <c r="KQB32" s="9"/>
      <c r="KQC32" s="9"/>
      <c r="KQD32" s="9"/>
      <c r="KQE32" s="9"/>
      <c r="KQF32" s="9"/>
      <c r="KQG32" s="9"/>
      <c r="KQH32" s="9"/>
      <c r="KQI32" s="9"/>
      <c r="KQJ32" s="9"/>
      <c r="KQK32" s="9"/>
      <c r="KQL32" s="9"/>
      <c r="KQM32" s="9"/>
      <c r="KQN32" s="9"/>
      <c r="KQO32" s="9"/>
      <c r="KQP32" s="9"/>
      <c r="KQQ32" s="9"/>
      <c r="KQR32" s="9"/>
      <c r="KQS32" s="9"/>
      <c r="KQT32" s="9"/>
      <c r="KQU32" s="9"/>
      <c r="KQV32" s="9"/>
      <c r="KQW32" s="9"/>
      <c r="KQX32" s="9"/>
      <c r="KQY32" s="9"/>
      <c r="KQZ32" s="9"/>
      <c r="KRA32" s="9"/>
      <c r="KRB32" s="9"/>
      <c r="KRC32" s="9"/>
      <c r="KRD32" s="9"/>
      <c r="KRE32" s="9"/>
      <c r="KRF32" s="9"/>
      <c r="KRG32" s="9"/>
      <c r="KRH32" s="9"/>
      <c r="KRI32" s="9"/>
      <c r="KRJ32" s="9"/>
      <c r="KRK32" s="9"/>
      <c r="KRL32" s="9"/>
      <c r="KRM32" s="9"/>
      <c r="KRN32" s="9"/>
      <c r="KRO32" s="9"/>
      <c r="KRP32" s="9"/>
      <c r="KRQ32" s="9"/>
      <c r="KRR32" s="9"/>
      <c r="KRS32" s="9"/>
      <c r="KRT32" s="9"/>
      <c r="KRU32" s="9"/>
      <c r="KRV32" s="9"/>
      <c r="KRW32" s="9"/>
      <c r="KRX32" s="9"/>
      <c r="KRY32" s="9"/>
      <c r="KRZ32" s="9"/>
      <c r="KSA32" s="9"/>
      <c r="KSB32" s="9"/>
      <c r="KSC32" s="9"/>
      <c r="KSD32" s="9"/>
      <c r="KSE32" s="9"/>
      <c r="KSF32" s="9"/>
      <c r="KSG32" s="9"/>
      <c r="KSH32" s="9"/>
      <c r="KSI32" s="9"/>
      <c r="KSJ32" s="9"/>
      <c r="KSK32" s="9"/>
      <c r="KSL32" s="9"/>
      <c r="KSM32" s="9"/>
      <c r="KSN32" s="9"/>
      <c r="KSO32" s="9"/>
      <c r="KSP32" s="9"/>
      <c r="KSQ32" s="9"/>
      <c r="KSR32" s="9"/>
      <c r="KSS32" s="9"/>
      <c r="KST32" s="9"/>
      <c r="KSU32" s="9"/>
      <c r="KSV32" s="9"/>
      <c r="KSW32" s="9"/>
      <c r="KSX32" s="9"/>
      <c r="KSY32" s="9"/>
      <c r="KSZ32" s="9"/>
      <c r="KTA32" s="9"/>
      <c r="KTB32" s="9"/>
      <c r="KTC32" s="9"/>
      <c r="KTD32" s="9"/>
      <c r="KTE32" s="9"/>
      <c r="KTF32" s="9"/>
      <c r="KTG32" s="9"/>
      <c r="KTH32" s="9"/>
      <c r="KTI32" s="9"/>
      <c r="KTJ32" s="9"/>
      <c r="KTK32" s="9"/>
      <c r="KTL32" s="9"/>
      <c r="KTM32" s="9"/>
      <c r="KTN32" s="9"/>
      <c r="KTO32" s="9"/>
      <c r="KTP32" s="9"/>
      <c r="KTQ32" s="9"/>
      <c r="KTR32" s="9"/>
      <c r="KTS32" s="9"/>
      <c r="KTT32" s="9"/>
      <c r="KTU32" s="9"/>
      <c r="KTV32" s="9"/>
      <c r="KTW32" s="9"/>
      <c r="KTX32" s="9"/>
      <c r="KTY32" s="9"/>
      <c r="KTZ32" s="9"/>
      <c r="KUA32" s="9"/>
      <c r="KUB32" s="9"/>
      <c r="KUC32" s="9"/>
      <c r="KUD32" s="9"/>
      <c r="KUE32" s="9"/>
      <c r="KUF32" s="9"/>
      <c r="KUG32" s="9"/>
      <c r="KUH32" s="9"/>
      <c r="KUI32" s="9"/>
      <c r="KUJ32" s="9"/>
      <c r="KUK32" s="9"/>
      <c r="KUL32" s="9"/>
      <c r="KUM32" s="9"/>
      <c r="KUN32" s="9"/>
      <c r="KUO32" s="9"/>
      <c r="KUP32" s="9"/>
      <c r="KUQ32" s="9"/>
      <c r="KUR32" s="9"/>
      <c r="KUS32" s="9"/>
      <c r="KUT32" s="9"/>
      <c r="KUU32" s="9"/>
      <c r="KUV32" s="9"/>
      <c r="KUW32" s="9"/>
      <c r="KUX32" s="9"/>
      <c r="KUY32" s="9"/>
      <c r="KUZ32" s="9"/>
      <c r="KVA32" s="9"/>
      <c r="KVB32" s="9"/>
      <c r="KVC32" s="9"/>
      <c r="KVD32" s="9"/>
      <c r="KVE32" s="9"/>
      <c r="KVF32" s="9"/>
      <c r="KVG32" s="9"/>
      <c r="KVH32" s="9"/>
      <c r="KVI32" s="9"/>
      <c r="KVJ32" s="9"/>
      <c r="KVK32" s="9"/>
      <c r="KVL32" s="9"/>
      <c r="KVM32" s="9"/>
      <c r="KVN32" s="9"/>
      <c r="KVO32" s="9"/>
      <c r="KVP32" s="9"/>
      <c r="KVQ32" s="9"/>
      <c r="KVR32" s="9"/>
      <c r="KVS32" s="9"/>
      <c r="KVT32" s="9"/>
      <c r="KVU32" s="9"/>
      <c r="KVV32" s="9"/>
      <c r="KVW32" s="9"/>
      <c r="KVX32" s="9"/>
      <c r="KVY32" s="9"/>
      <c r="KVZ32" s="9"/>
      <c r="KWA32" s="9"/>
      <c r="KWB32" s="9"/>
      <c r="KWC32" s="9"/>
      <c r="KWD32" s="9"/>
      <c r="KWE32" s="9"/>
      <c r="KWF32" s="9"/>
      <c r="KWG32" s="9"/>
      <c r="KWH32" s="9"/>
      <c r="KWI32" s="9"/>
      <c r="KWJ32" s="9"/>
      <c r="KWK32" s="9"/>
      <c r="KWL32" s="9"/>
      <c r="KWM32" s="9"/>
      <c r="KWN32" s="9"/>
      <c r="KWO32" s="9"/>
      <c r="KWP32" s="9"/>
      <c r="KWQ32" s="9"/>
      <c r="KWR32" s="9"/>
      <c r="KWS32" s="9"/>
      <c r="KWT32" s="9"/>
      <c r="KWU32" s="9"/>
      <c r="KWV32" s="9"/>
      <c r="KWW32" s="9"/>
      <c r="KWX32" s="9"/>
      <c r="KWY32" s="9"/>
      <c r="KWZ32" s="9"/>
      <c r="KXA32" s="9"/>
      <c r="KXB32" s="9"/>
      <c r="KXC32" s="9"/>
      <c r="KXD32" s="9"/>
      <c r="KXE32" s="9"/>
      <c r="KXF32" s="9"/>
      <c r="KXG32" s="9"/>
      <c r="KXH32" s="9"/>
      <c r="KXI32" s="9"/>
      <c r="KXJ32" s="9"/>
      <c r="KXK32" s="9"/>
      <c r="KXL32" s="9"/>
      <c r="KXM32" s="9"/>
      <c r="KXN32" s="9"/>
      <c r="KXO32" s="9"/>
      <c r="KXP32" s="9"/>
      <c r="KXQ32" s="9"/>
      <c r="KXR32" s="9"/>
      <c r="KXS32" s="9"/>
      <c r="KXT32" s="9"/>
      <c r="KXU32" s="9"/>
      <c r="KXV32" s="9"/>
      <c r="KXW32" s="9"/>
      <c r="KXX32" s="9"/>
      <c r="KXY32" s="9"/>
      <c r="KXZ32" s="9"/>
      <c r="KYA32" s="9"/>
      <c r="KYB32" s="9"/>
      <c r="KYC32" s="9"/>
      <c r="KYD32" s="9"/>
      <c r="KYE32" s="9"/>
      <c r="KYF32" s="9"/>
      <c r="KYG32" s="9"/>
      <c r="KYH32" s="9"/>
      <c r="KYI32" s="9"/>
      <c r="KYJ32" s="9"/>
      <c r="KYK32" s="9"/>
      <c r="KYL32" s="9"/>
      <c r="KYM32" s="9"/>
      <c r="KYN32" s="9"/>
      <c r="KYO32" s="9"/>
      <c r="KYP32" s="9"/>
      <c r="KYQ32" s="9"/>
      <c r="KYR32" s="9"/>
      <c r="KYS32" s="9"/>
      <c r="KYT32" s="9"/>
      <c r="KYU32" s="9"/>
      <c r="KYV32" s="9"/>
      <c r="KYW32" s="9"/>
      <c r="KYX32" s="9"/>
      <c r="KYY32" s="9"/>
      <c r="KYZ32" s="9"/>
      <c r="KZA32" s="9"/>
      <c r="KZB32" s="9"/>
      <c r="KZC32" s="9"/>
      <c r="KZD32" s="9"/>
      <c r="KZE32" s="9"/>
      <c r="KZF32" s="9"/>
      <c r="KZG32" s="9"/>
      <c r="KZH32" s="9"/>
      <c r="KZI32" s="9"/>
      <c r="KZJ32" s="9"/>
      <c r="KZK32" s="9"/>
      <c r="KZL32" s="9"/>
      <c r="KZM32" s="9"/>
      <c r="KZN32" s="9"/>
      <c r="KZO32" s="9"/>
      <c r="KZP32" s="9"/>
      <c r="KZQ32" s="9"/>
      <c r="KZR32" s="9"/>
      <c r="KZS32" s="9"/>
      <c r="KZT32" s="9"/>
      <c r="KZU32" s="9"/>
      <c r="KZV32" s="9"/>
      <c r="KZW32" s="9"/>
      <c r="KZX32" s="9"/>
      <c r="KZY32" s="9"/>
      <c r="KZZ32" s="9"/>
      <c r="LAA32" s="9"/>
      <c r="LAB32" s="9"/>
      <c r="LAC32" s="9"/>
      <c r="LAD32" s="9"/>
      <c r="LAE32" s="9"/>
      <c r="LAF32" s="9"/>
      <c r="LAG32" s="9"/>
      <c r="LAH32" s="9"/>
      <c r="LAI32" s="9"/>
      <c r="LAJ32" s="9"/>
      <c r="LAK32" s="9"/>
      <c r="LAL32" s="9"/>
      <c r="LAM32" s="9"/>
      <c r="LAN32" s="9"/>
      <c r="LAO32" s="9"/>
      <c r="LAP32" s="9"/>
      <c r="LAQ32" s="9"/>
      <c r="LAR32" s="9"/>
      <c r="LAS32" s="9"/>
      <c r="LAT32" s="9"/>
      <c r="LAU32" s="9"/>
      <c r="LAV32" s="9"/>
      <c r="LAW32" s="9"/>
      <c r="LAX32" s="9"/>
      <c r="LAY32" s="9"/>
      <c r="LAZ32" s="9"/>
      <c r="LBA32" s="9"/>
      <c r="LBB32" s="9"/>
      <c r="LBC32" s="9"/>
      <c r="LBD32" s="9"/>
      <c r="LBE32" s="9"/>
      <c r="LBF32" s="9"/>
      <c r="LBG32" s="9"/>
      <c r="LBH32" s="9"/>
      <c r="LBI32" s="9"/>
      <c r="LBJ32" s="9"/>
      <c r="LBK32" s="9"/>
      <c r="LBL32" s="9"/>
      <c r="LBM32" s="9"/>
      <c r="LBN32" s="9"/>
      <c r="LBO32" s="9"/>
      <c r="LBP32" s="9"/>
      <c r="LBQ32" s="9"/>
      <c r="LBR32" s="9"/>
      <c r="LBS32" s="9"/>
      <c r="LBT32" s="9"/>
      <c r="LBU32" s="9"/>
      <c r="LBV32" s="9"/>
      <c r="LBW32" s="9"/>
      <c r="LBX32" s="9"/>
      <c r="LBY32" s="9"/>
      <c r="LBZ32" s="9"/>
      <c r="LCA32" s="9"/>
      <c r="LCB32" s="9"/>
      <c r="LCC32" s="9"/>
      <c r="LCD32" s="9"/>
      <c r="LCE32" s="9"/>
      <c r="LCF32" s="9"/>
      <c r="LCG32" s="9"/>
      <c r="LCH32" s="9"/>
      <c r="LCI32" s="9"/>
      <c r="LCJ32" s="9"/>
      <c r="LCK32" s="9"/>
      <c r="LCL32" s="9"/>
      <c r="LCM32" s="9"/>
      <c r="LCN32" s="9"/>
      <c r="LCO32" s="9"/>
      <c r="LCP32" s="9"/>
      <c r="LCQ32" s="9"/>
      <c r="LCR32" s="9"/>
      <c r="LCS32" s="9"/>
      <c r="LCT32" s="9"/>
      <c r="LCU32" s="9"/>
      <c r="LCV32" s="9"/>
      <c r="LCW32" s="9"/>
      <c r="LCX32" s="9"/>
      <c r="LCY32" s="9"/>
      <c r="LCZ32" s="9"/>
      <c r="LDA32" s="9"/>
      <c r="LDB32" s="9"/>
      <c r="LDC32" s="9"/>
      <c r="LDD32" s="9"/>
      <c r="LDE32" s="9"/>
      <c r="LDF32" s="9"/>
      <c r="LDG32" s="9"/>
      <c r="LDH32" s="9"/>
      <c r="LDI32" s="9"/>
      <c r="LDJ32" s="9"/>
      <c r="LDK32" s="9"/>
      <c r="LDL32" s="9"/>
      <c r="LDM32" s="9"/>
      <c r="LDN32" s="9"/>
      <c r="LDO32" s="9"/>
      <c r="LDP32" s="9"/>
      <c r="LDQ32" s="9"/>
      <c r="LDR32" s="9"/>
      <c r="LDS32" s="9"/>
      <c r="LDT32" s="9"/>
      <c r="LDU32" s="9"/>
      <c r="LDV32" s="9"/>
      <c r="LDW32" s="9"/>
      <c r="LDX32" s="9"/>
      <c r="LDY32" s="9"/>
      <c r="LDZ32" s="9"/>
      <c r="LEA32" s="9"/>
      <c r="LEB32" s="9"/>
      <c r="LEC32" s="9"/>
      <c r="LED32" s="9"/>
      <c r="LEE32" s="9"/>
      <c r="LEF32" s="9"/>
      <c r="LEG32" s="9"/>
      <c r="LEH32" s="9"/>
      <c r="LEI32" s="9"/>
      <c r="LEJ32" s="9"/>
      <c r="LEK32" s="9"/>
      <c r="LEL32" s="9"/>
      <c r="LEM32" s="9"/>
      <c r="LEN32" s="9"/>
      <c r="LEO32" s="9"/>
      <c r="LEP32" s="9"/>
      <c r="LEQ32" s="9"/>
      <c r="LER32" s="9"/>
      <c r="LES32" s="9"/>
      <c r="LET32" s="9"/>
      <c r="LEU32" s="9"/>
      <c r="LEV32" s="9"/>
      <c r="LEW32" s="9"/>
      <c r="LEX32" s="9"/>
      <c r="LEY32" s="9"/>
      <c r="LEZ32" s="9"/>
      <c r="LFA32" s="9"/>
      <c r="LFB32" s="9"/>
      <c r="LFC32" s="9"/>
      <c r="LFD32" s="9"/>
      <c r="LFE32" s="9"/>
      <c r="LFF32" s="9"/>
      <c r="LFG32" s="9"/>
      <c r="LFH32" s="9"/>
      <c r="LFI32" s="9"/>
      <c r="LFJ32" s="9"/>
      <c r="LFK32" s="9"/>
      <c r="LFL32" s="9"/>
      <c r="LFM32" s="9"/>
      <c r="LFN32" s="9"/>
      <c r="LFO32" s="9"/>
      <c r="LFP32" s="9"/>
      <c r="LFQ32" s="9"/>
      <c r="LFR32" s="9"/>
      <c r="LFS32" s="9"/>
      <c r="LFT32" s="9"/>
      <c r="LFU32" s="9"/>
      <c r="LFV32" s="9"/>
      <c r="LFW32" s="9"/>
      <c r="LFX32" s="9"/>
      <c r="LFY32" s="9"/>
      <c r="LFZ32" s="9"/>
      <c r="LGA32" s="9"/>
      <c r="LGB32" s="9"/>
      <c r="LGC32" s="9"/>
      <c r="LGD32" s="9"/>
      <c r="LGE32" s="9"/>
      <c r="LGF32" s="9"/>
      <c r="LGG32" s="9"/>
      <c r="LGH32" s="9"/>
      <c r="LGI32" s="9"/>
      <c r="LGJ32" s="9"/>
      <c r="LGK32" s="9"/>
      <c r="LGL32" s="9"/>
      <c r="LGM32" s="9"/>
      <c r="LGN32" s="9"/>
      <c r="LGO32" s="9"/>
      <c r="LGP32" s="9"/>
      <c r="LGQ32" s="9"/>
      <c r="LGR32" s="9"/>
      <c r="LGS32" s="9"/>
      <c r="LGT32" s="9"/>
      <c r="LGU32" s="9"/>
      <c r="LGV32" s="9"/>
      <c r="LGW32" s="9"/>
      <c r="LGX32" s="9"/>
      <c r="LGY32" s="9"/>
      <c r="LGZ32" s="9"/>
      <c r="LHA32" s="9"/>
      <c r="LHB32" s="9"/>
      <c r="LHC32" s="9"/>
      <c r="LHD32" s="9"/>
      <c r="LHE32" s="9"/>
      <c r="LHF32" s="9"/>
      <c r="LHG32" s="9"/>
      <c r="LHH32" s="9"/>
      <c r="LHI32" s="9"/>
      <c r="LHJ32" s="9"/>
      <c r="LHK32" s="9"/>
      <c r="LHL32" s="9"/>
      <c r="LHM32" s="9"/>
      <c r="LHN32" s="9"/>
      <c r="LHO32" s="9"/>
      <c r="LHP32" s="9"/>
      <c r="LHQ32" s="9"/>
      <c r="LHR32" s="9"/>
      <c r="LHS32" s="9"/>
      <c r="LHT32" s="9"/>
      <c r="LHU32" s="9"/>
      <c r="LHV32" s="9"/>
      <c r="LHW32" s="9"/>
      <c r="LHX32" s="9"/>
      <c r="LHY32" s="9"/>
      <c r="LHZ32" s="9"/>
      <c r="LIA32" s="9"/>
      <c r="LIB32" s="9"/>
      <c r="LIC32" s="9"/>
      <c r="LID32" s="9"/>
      <c r="LIE32" s="9"/>
      <c r="LIF32" s="9"/>
      <c r="LIG32" s="9"/>
      <c r="LIH32" s="9"/>
      <c r="LII32" s="9"/>
      <c r="LIJ32" s="9"/>
      <c r="LIK32" s="9"/>
      <c r="LIL32" s="9"/>
      <c r="LIM32" s="9"/>
      <c r="LIN32" s="9"/>
      <c r="LIO32" s="9"/>
      <c r="LIP32" s="9"/>
      <c r="LIQ32" s="9"/>
      <c r="LIR32" s="9"/>
      <c r="LIS32" s="9"/>
      <c r="LIT32" s="9"/>
      <c r="LIU32" s="9"/>
      <c r="LIV32" s="9"/>
      <c r="LIW32" s="9"/>
      <c r="LIX32" s="9"/>
      <c r="LIY32" s="9"/>
      <c r="LIZ32" s="9"/>
      <c r="LJA32" s="9"/>
      <c r="LJB32" s="9"/>
      <c r="LJC32" s="9"/>
      <c r="LJD32" s="9"/>
      <c r="LJE32" s="9"/>
      <c r="LJF32" s="9"/>
      <c r="LJG32" s="9"/>
      <c r="LJH32" s="9"/>
      <c r="LJI32" s="9"/>
      <c r="LJJ32" s="9"/>
      <c r="LJK32" s="9"/>
      <c r="LJL32" s="9"/>
      <c r="LJM32" s="9"/>
      <c r="LJN32" s="9"/>
      <c r="LJO32" s="9"/>
      <c r="LJP32" s="9"/>
      <c r="LJQ32" s="9"/>
      <c r="LJR32" s="9"/>
      <c r="LJS32" s="9"/>
      <c r="LJT32" s="9"/>
      <c r="LJU32" s="9"/>
      <c r="LJV32" s="9"/>
      <c r="LJW32" s="9"/>
      <c r="LJX32" s="9"/>
      <c r="LJY32" s="9"/>
      <c r="LJZ32" s="9"/>
      <c r="LKA32" s="9"/>
      <c r="LKB32" s="9"/>
      <c r="LKC32" s="9"/>
      <c r="LKD32" s="9"/>
      <c r="LKE32" s="9"/>
      <c r="LKF32" s="9"/>
      <c r="LKG32" s="9"/>
      <c r="LKH32" s="9"/>
      <c r="LKI32" s="9"/>
      <c r="LKJ32" s="9"/>
      <c r="LKK32" s="9"/>
      <c r="LKL32" s="9"/>
      <c r="LKM32" s="9"/>
      <c r="LKN32" s="9"/>
      <c r="LKO32" s="9"/>
      <c r="LKP32" s="9"/>
      <c r="LKQ32" s="9"/>
      <c r="LKR32" s="9"/>
      <c r="LKS32" s="9"/>
      <c r="LKT32" s="9"/>
      <c r="LKU32" s="9"/>
      <c r="LKV32" s="9"/>
      <c r="LKW32" s="9"/>
      <c r="LKX32" s="9"/>
      <c r="LKY32" s="9"/>
      <c r="LKZ32" s="9"/>
      <c r="LLA32" s="9"/>
      <c r="LLB32" s="9"/>
      <c r="LLC32" s="9"/>
      <c r="LLD32" s="9"/>
      <c r="LLE32" s="9"/>
      <c r="LLF32" s="9"/>
      <c r="LLG32" s="9"/>
      <c r="LLH32" s="9"/>
      <c r="LLI32" s="9"/>
      <c r="LLJ32" s="9"/>
      <c r="LLK32" s="9"/>
      <c r="LLL32" s="9"/>
      <c r="LLM32" s="9"/>
      <c r="LLN32" s="9"/>
      <c r="LLO32" s="9"/>
      <c r="LLP32" s="9"/>
      <c r="LLQ32" s="9"/>
      <c r="LLR32" s="9"/>
      <c r="LLS32" s="9"/>
      <c r="LLT32" s="9"/>
      <c r="LLU32" s="9"/>
      <c r="LLV32" s="9"/>
      <c r="LLW32" s="9"/>
      <c r="LLX32" s="9"/>
      <c r="LLY32" s="9"/>
      <c r="LLZ32" s="9"/>
      <c r="LMA32" s="9"/>
      <c r="LMB32" s="9"/>
      <c r="LMC32" s="9"/>
      <c r="LMD32" s="9"/>
      <c r="LME32" s="9"/>
      <c r="LMF32" s="9"/>
      <c r="LMG32" s="9"/>
      <c r="LMH32" s="9"/>
      <c r="LMI32" s="9"/>
      <c r="LMJ32" s="9"/>
      <c r="LMK32" s="9"/>
      <c r="LML32" s="9"/>
      <c r="LMM32" s="9"/>
      <c r="LMN32" s="9"/>
      <c r="LMO32" s="9"/>
      <c r="LMP32" s="9"/>
      <c r="LMQ32" s="9"/>
      <c r="LMR32" s="9"/>
      <c r="LMS32" s="9"/>
      <c r="LMT32" s="9"/>
      <c r="LMU32" s="9"/>
      <c r="LMV32" s="9"/>
      <c r="LMW32" s="9"/>
      <c r="LMX32" s="9"/>
      <c r="LMY32" s="9"/>
      <c r="LMZ32" s="9"/>
      <c r="LNA32" s="9"/>
      <c r="LNB32" s="9"/>
      <c r="LNC32" s="9"/>
      <c r="LND32" s="9"/>
      <c r="LNE32" s="9"/>
      <c r="LNF32" s="9"/>
      <c r="LNG32" s="9"/>
      <c r="LNH32" s="9"/>
      <c r="LNI32" s="9"/>
      <c r="LNJ32" s="9"/>
      <c r="LNK32" s="9"/>
      <c r="LNL32" s="9"/>
      <c r="LNM32" s="9"/>
      <c r="LNN32" s="9"/>
      <c r="LNO32" s="9"/>
      <c r="LNP32" s="9"/>
      <c r="LNQ32" s="9"/>
      <c r="LNR32" s="9"/>
      <c r="LNS32" s="9"/>
      <c r="LNT32" s="9"/>
      <c r="LNU32" s="9"/>
      <c r="LNV32" s="9"/>
      <c r="LNW32" s="9"/>
      <c r="LNX32" s="9"/>
      <c r="LNY32" s="9"/>
      <c r="LNZ32" s="9"/>
      <c r="LOA32" s="9"/>
      <c r="LOB32" s="9"/>
      <c r="LOC32" s="9"/>
      <c r="LOD32" s="9"/>
      <c r="LOE32" s="9"/>
      <c r="LOF32" s="9"/>
      <c r="LOG32" s="9"/>
      <c r="LOH32" s="9"/>
      <c r="LOI32" s="9"/>
      <c r="LOJ32" s="9"/>
      <c r="LOK32" s="9"/>
      <c r="LOL32" s="9"/>
      <c r="LOM32" s="9"/>
      <c r="LON32" s="9"/>
      <c r="LOO32" s="9"/>
      <c r="LOP32" s="9"/>
      <c r="LOQ32" s="9"/>
      <c r="LOR32" s="9"/>
      <c r="LOS32" s="9"/>
      <c r="LOT32" s="9"/>
      <c r="LOU32" s="9"/>
      <c r="LOV32" s="9"/>
      <c r="LOW32" s="9"/>
      <c r="LOX32" s="9"/>
      <c r="LOY32" s="9"/>
      <c r="LOZ32" s="9"/>
      <c r="LPA32" s="9"/>
      <c r="LPB32" s="9"/>
      <c r="LPC32" s="9"/>
      <c r="LPD32" s="9"/>
      <c r="LPE32" s="9"/>
      <c r="LPF32" s="9"/>
      <c r="LPG32" s="9"/>
      <c r="LPH32" s="9"/>
      <c r="LPI32" s="9"/>
      <c r="LPJ32" s="9"/>
      <c r="LPK32" s="9"/>
      <c r="LPL32" s="9"/>
      <c r="LPM32" s="9"/>
      <c r="LPN32" s="9"/>
      <c r="LPO32" s="9"/>
      <c r="LPP32" s="9"/>
      <c r="LPQ32" s="9"/>
      <c r="LPR32" s="9"/>
      <c r="LPS32" s="9"/>
      <c r="LPT32" s="9"/>
      <c r="LPU32" s="9"/>
      <c r="LPV32" s="9"/>
      <c r="LPW32" s="9"/>
      <c r="LPX32" s="9"/>
      <c r="LPY32" s="9"/>
      <c r="LPZ32" s="9"/>
      <c r="LQA32" s="9"/>
      <c r="LQB32" s="9"/>
      <c r="LQC32" s="9"/>
      <c r="LQD32" s="9"/>
      <c r="LQE32" s="9"/>
      <c r="LQF32" s="9"/>
      <c r="LQG32" s="9"/>
      <c r="LQH32" s="9"/>
      <c r="LQI32" s="9"/>
      <c r="LQJ32" s="9"/>
      <c r="LQK32" s="9"/>
      <c r="LQL32" s="9"/>
      <c r="LQM32" s="9"/>
      <c r="LQN32" s="9"/>
      <c r="LQO32" s="9"/>
      <c r="LQP32" s="9"/>
      <c r="LQQ32" s="9"/>
      <c r="LQR32" s="9"/>
      <c r="LQS32" s="9"/>
      <c r="LQT32" s="9"/>
      <c r="LQU32" s="9"/>
      <c r="LQV32" s="9"/>
      <c r="LQW32" s="9"/>
      <c r="LQX32" s="9"/>
      <c r="LQY32" s="9"/>
      <c r="LQZ32" s="9"/>
      <c r="LRA32" s="9"/>
      <c r="LRB32" s="9"/>
      <c r="LRC32" s="9"/>
      <c r="LRD32" s="9"/>
      <c r="LRE32" s="9"/>
      <c r="LRF32" s="9"/>
      <c r="LRG32" s="9"/>
      <c r="LRH32" s="9"/>
      <c r="LRI32" s="9"/>
      <c r="LRJ32" s="9"/>
      <c r="LRK32" s="9"/>
      <c r="LRL32" s="9"/>
      <c r="LRM32" s="9"/>
      <c r="LRN32" s="9"/>
      <c r="LRO32" s="9"/>
      <c r="LRP32" s="9"/>
      <c r="LRQ32" s="9"/>
      <c r="LRR32" s="9"/>
      <c r="LRS32" s="9"/>
      <c r="LRT32" s="9"/>
      <c r="LRU32" s="9"/>
      <c r="LRV32" s="9"/>
      <c r="LRW32" s="9"/>
      <c r="LRX32" s="9"/>
      <c r="LRY32" s="9"/>
      <c r="LRZ32" s="9"/>
      <c r="LSA32" s="9"/>
      <c r="LSB32" s="9"/>
      <c r="LSC32" s="9"/>
      <c r="LSD32" s="9"/>
      <c r="LSE32" s="9"/>
      <c r="LSF32" s="9"/>
      <c r="LSG32" s="9"/>
      <c r="LSH32" s="9"/>
      <c r="LSI32" s="9"/>
      <c r="LSJ32" s="9"/>
      <c r="LSK32" s="9"/>
      <c r="LSL32" s="9"/>
      <c r="LSM32" s="9"/>
      <c r="LSN32" s="9"/>
      <c r="LSO32" s="9"/>
      <c r="LSP32" s="9"/>
      <c r="LSQ32" s="9"/>
      <c r="LSR32" s="9"/>
      <c r="LSS32" s="9"/>
      <c r="LST32" s="9"/>
      <c r="LSU32" s="9"/>
      <c r="LSV32" s="9"/>
      <c r="LSW32" s="9"/>
      <c r="LSX32" s="9"/>
      <c r="LSY32" s="9"/>
      <c r="LSZ32" s="9"/>
      <c r="LTA32" s="9"/>
      <c r="LTB32" s="9"/>
      <c r="LTC32" s="9"/>
      <c r="LTD32" s="9"/>
      <c r="LTE32" s="9"/>
      <c r="LTF32" s="9"/>
      <c r="LTG32" s="9"/>
      <c r="LTH32" s="9"/>
      <c r="LTI32" s="9"/>
      <c r="LTJ32" s="9"/>
      <c r="LTK32" s="9"/>
      <c r="LTL32" s="9"/>
      <c r="LTM32" s="9"/>
      <c r="LTN32" s="9"/>
      <c r="LTO32" s="9"/>
      <c r="LTP32" s="9"/>
      <c r="LTQ32" s="9"/>
      <c r="LTR32" s="9"/>
      <c r="LTS32" s="9"/>
      <c r="LTT32" s="9"/>
      <c r="LTU32" s="9"/>
      <c r="LTV32" s="9"/>
      <c r="LTW32" s="9"/>
      <c r="LTX32" s="9"/>
      <c r="LTY32" s="9"/>
      <c r="LTZ32" s="9"/>
      <c r="LUA32" s="9"/>
      <c r="LUB32" s="9"/>
      <c r="LUC32" s="9"/>
      <c r="LUD32" s="9"/>
      <c r="LUE32" s="9"/>
      <c r="LUF32" s="9"/>
      <c r="LUG32" s="9"/>
      <c r="LUH32" s="9"/>
      <c r="LUI32" s="9"/>
      <c r="LUJ32" s="9"/>
      <c r="LUK32" s="9"/>
      <c r="LUL32" s="9"/>
      <c r="LUM32" s="9"/>
      <c r="LUN32" s="9"/>
      <c r="LUO32" s="9"/>
      <c r="LUP32" s="9"/>
      <c r="LUQ32" s="9"/>
      <c r="LUR32" s="9"/>
      <c r="LUS32" s="9"/>
      <c r="LUT32" s="9"/>
      <c r="LUU32" s="9"/>
      <c r="LUV32" s="9"/>
      <c r="LUW32" s="9"/>
      <c r="LUX32" s="9"/>
      <c r="LUY32" s="9"/>
      <c r="LUZ32" s="9"/>
      <c r="LVA32" s="9"/>
      <c r="LVB32" s="9"/>
      <c r="LVC32" s="9"/>
      <c r="LVD32" s="9"/>
      <c r="LVE32" s="9"/>
      <c r="LVF32" s="9"/>
      <c r="LVG32" s="9"/>
      <c r="LVH32" s="9"/>
      <c r="LVI32" s="9"/>
      <c r="LVJ32" s="9"/>
      <c r="LVK32" s="9"/>
      <c r="LVL32" s="9"/>
      <c r="LVM32" s="9"/>
      <c r="LVN32" s="9"/>
      <c r="LVO32" s="9"/>
      <c r="LVP32" s="9"/>
      <c r="LVQ32" s="9"/>
      <c r="LVR32" s="9"/>
      <c r="LVS32" s="9"/>
      <c r="LVT32" s="9"/>
      <c r="LVU32" s="9"/>
      <c r="LVV32" s="9"/>
      <c r="LVW32" s="9"/>
      <c r="LVX32" s="9"/>
      <c r="LVY32" s="9"/>
      <c r="LVZ32" s="9"/>
      <c r="LWA32" s="9"/>
      <c r="LWB32" s="9"/>
      <c r="LWC32" s="9"/>
      <c r="LWD32" s="9"/>
      <c r="LWE32" s="9"/>
      <c r="LWF32" s="9"/>
      <c r="LWG32" s="9"/>
      <c r="LWH32" s="9"/>
      <c r="LWI32" s="9"/>
      <c r="LWJ32" s="9"/>
      <c r="LWK32" s="9"/>
      <c r="LWL32" s="9"/>
      <c r="LWM32" s="9"/>
      <c r="LWN32" s="9"/>
      <c r="LWO32" s="9"/>
      <c r="LWP32" s="9"/>
      <c r="LWQ32" s="9"/>
      <c r="LWR32" s="9"/>
      <c r="LWS32" s="9"/>
      <c r="LWT32" s="9"/>
      <c r="LWU32" s="9"/>
      <c r="LWV32" s="9"/>
      <c r="LWW32" s="9"/>
      <c r="LWX32" s="9"/>
      <c r="LWY32" s="9"/>
      <c r="LWZ32" s="9"/>
      <c r="LXA32" s="9"/>
      <c r="LXB32" s="9"/>
      <c r="LXC32" s="9"/>
      <c r="LXD32" s="9"/>
      <c r="LXE32" s="9"/>
      <c r="LXF32" s="9"/>
      <c r="LXG32" s="9"/>
      <c r="LXH32" s="9"/>
      <c r="LXI32" s="9"/>
      <c r="LXJ32" s="9"/>
      <c r="LXK32" s="9"/>
      <c r="LXL32" s="9"/>
      <c r="LXM32" s="9"/>
      <c r="LXN32" s="9"/>
      <c r="LXO32" s="9"/>
      <c r="LXP32" s="9"/>
      <c r="LXQ32" s="9"/>
      <c r="LXR32" s="9"/>
      <c r="LXS32" s="9"/>
      <c r="LXT32" s="9"/>
      <c r="LXU32" s="9"/>
      <c r="LXV32" s="9"/>
      <c r="LXW32" s="9"/>
      <c r="LXX32" s="9"/>
      <c r="LXY32" s="9"/>
      <c r="LXZ32" s="9"/>
      <c r="LYA32" s="9"/>
      <c r="LYB32" s="9"/>
      <c r="LYC32" s="9"/>
      <c r="LYD32" s="9"/>
      <c r="LYE32" s="9"/>
      <c r="LYF32" s="9"/>
      <c r="LYG32" s="9"/>
      <c r="LYH32" s="9"/>
      <c r="LYI32" s="9"/>
      <c r="LYJ32" s="9"/>
      <c r="LYK32" s="9"/>
      <c r="LYL32" s="9"/>
      <c r="LYM32" s="9"/>
      <c r="LYN32" s="9"/>
      <c r="LYO32" s="9"/>
      <c r="LYP32" s="9"/>
      <c r="LYQ32" s="9"/>
      <c r="LYR32" s="9"/>
      <c r="LYS32" s="9"/>
      <c r="LYT32" s="9"/>
      <c r="LYU32" s="9"/>
      <c r="LYV32" s="9"/>
      <c r="LYW32" s="9"/>
      <c r="LYX32" s="9"/>
      <c r="LYY32" s="9"/>
      <c r="LYZ32" s="9"/>
      <c r="LZA32" s="9"/>
      <c r="LZB32" s="9"/>
      <c r="LZC32" s="9"/>
      <c r="LZD32" s="9"/>
      <c r="LZE32" s="9"/>
      <c r="LZF32" s="9"/>
      <c r="LZG32" s="9"/>
      <c r="LZH32" s="9"/>
      <c r="LZI32" s="9"/>
      <c r="LZJ32" s="9"/>
      <c r="LZK32" s="9"/>
      <c r="LZL32" s="9"/>
      <c r="LZM32" s="9"/>
      <c r="LZN32" s="9"/>
      <c r="LZO32" s="9"/>
      <c r="LZP32" s="9"/>
      <c r="LZQ32" s="9"/>
      <c r="LZR32" s="9"/>
      <c r="LZS32" s="9"/>
      <c r="LZT32" s="9"/>
      <c r="LZU32" s="9"/>
      <c r="LZV32" s="9"/>
      <c r="LZW32" s="9"/>
      <c r="LZX32" s="9"/>
      <c r="LZY32" s="9"/>
      <c r="LZZ32" s="9"/>
      <c r="MAA32" s="9"/>
      <c r="MAB32" s="9"/>
      <c r="MAC32" s="9"/>
      <c r="MAD32" s="9"/>
      <c r="MAE32" s="9"/>
      <c r="MAF32" s="9"/>
      <c r="MAG32" s="9"/>
      <c r="MAH32" s="9"/>
      <c r="MAI32" s="9"/>
      <c r="MAJ32" s="9"/>
      <c r="MAK32" s="9"/>
      <c r="MAL32" s="9"/>
      <c r="MAM32" s="9"/>
      <c r="MAN32" s="9"/>
      <c r="MAO32" s="9"/>
      <c r="MAP32" s="9"/>
      <c r="MAQ32" s="9"/>
      <c r="MAR32" s="9"/>
      <c r="MAS32" s="9"/>
      <c r="MAT32" s="9"/>
      <c r="MAU32" s="9"/>
      <c r="MAV32" s="9"/>
      <c r="MAW32" s="9"/>
      <c r="MAX32" s="9"/>
      <c r="MAY32" s="9"/>
      <c r="MAZ32" s="9"/>
      <c r="MBA32" s="9"/>
      <c r="MBB32" s="9"/>
      <c r="MBC32" s="9"/>
      <c r="MBD32" s="9"/>
      <c r="MBE32" s="9"/>
      <c r="MBF32" s="9"/>
      <c r="MBG32" s="9"/>
      <c r="MBH32" s="9"/>
      <c r="MBI32" s="9"/>
      <c r="MBJ32" s="9"/>
      <c r="MBK32" s="9"/>
      <c r="MBL32" s="9"/>
      <c r="MBM32" s="9"/>
      <c r="MBN32" s="9"/>
      <c r="MBO32" s="9"/>
      <c r="MBP32" s="9"/>
      <c r="MBQ32" s="9"/>
      <c r="MBR32" s="9"/>
      <c r="MBS32" s="9"/>
      <c r="MBT32" s="9"/>
      <c r="MBU32" s="9"/>
      <c r="MBV32" s="9"/>
      <c r="MBW32" s="9"/>
      <c r="MBX32" s="9"/>
      <c r="MBY32" s="9"/>
      <c r="MBZ32" s="9"/>
      <c r="MCA32" s="9"/>
      <c r="MCB32" s="9"/>
      <c r="MCC32" s="9"/>
      <c r="MCD32" s="9"/>
      <c r="MCE32" s="9"/>
      <c r="MCF32" s="9"/>
      <c r="MCG32" s="9"/>
      <c r="MCH32" s="9"/>
      <c r="MCI32" s="9"/>
      <c r="MCJ32" s="9"/>
      <c r="MCK32" s="9"/>
      <c r="MCL32" s="9"/>
      <c r="MCM32" s="9"/>
      <c r="MCN32" s="9"/>
      <c r="MCO32" s="9"/>
      <c r="MCP32" s="9"/>
      <c r="MCQ32" s="9"/>
      <c r="MCR32" s="9"/>
      <c r="MCS32" s="9"/>
      <c r="MCT32" s="9"/>
      <c r="MCU32" s="9"/>
      <c r="MCV32" s="9"/>
      <c r="MCW32" s="9"/>
      <c r="MCX32" s="9"/>
      <c r="MCY32" s="9"/>
      <c r="MCZ32" s="9"/>
      <c r="MDA32" s="9"/>
      <c r="MDB32" s="9"/>
      <c r="MDC32" s="9"/>
      <c r="MDD32" s="9"/>
      <c r="MDE32" s="9"/>
      <c r="MDF32" s="9"/>
      <c r="MDG32" s="9"/>
      <c r="MDH32" s="9"/>
      <c r="MDI32" s="9"/>
      <c r="MDJ32" s="9"/>
      <c r="MDK32" s="9"/>
      <c r="MDL32" s="9"/>
      <c r="MDM32" s="9"/>
      <c r="MDN32" s="9"/>
      <c r="MDO32" s="9"/>
      <c r="MDP32" s="9"/>
      <c r="MDQ32" s="9"/>
      <c r="MDR32" s="9"/>
      <c r="MDS32" s="9"/>
      <c r="MDT32" s="9"/>
      <c r="MDU32" s="9"/>
      <c r="MDV32" s="9"/>
      <c r="MDW32" s="9"/>
      <c r="MDX32" s="9"/>
      <c r="MDY32" s="9"/>
      <c r="MDZ32" s="9"/>
      <c r="MEA32" s="9"/>
      <c r="MEB32" s="9"/>
      <c r="MEC32" s="9"/>
      <c r="MED32" s="9"/>
      <c r="MEE32" s="9"/>
      <c r="MEF32" s="9"/>
      <c r="MEG32" s="9"/>
      <c r="MEH32" s="9"/>
      <c r="MEI32" s="9"/>
      <c r="MEJ32" s="9"/>
      <c r="MEK32" s="9"/>
      <c r="MEL32" s="9"/>
      <c r="MEM32" s="9"/>
      <c r="MEN32" s="9"/>
      <c r="MEO32" s="9"/>
      <c r="MEP32" s="9"/>
      <c r="MEQ32" s="9"/>
      <c r="MER32" s="9"/>
      <c r="MES32" s="9"/>
      <c r="MET32" s="9"/>
      <c r="MEU32" s="9"/>
      <c r="MEV32" s="9"/>
      <c r="MEW32" s="9"/>
      <c r="MEX32" s="9"/>
      <c r="MEY32" s="9"/>
      <c r="MEZ32" s="9"/>
      <c r="MFA32" s="9"/>
      <c r="MFB32" s="9"/>
      <c r="MFC32" s="9"/>
      <c r="MFD32" s="9"/>
      <c r="MFE32" s="9"/>
      <c r="MFF32" s="9"/>
      <c r="MFG32" s="9"/>
      <c r="MFH32" s="9"/>
      <c r="MFI32" s="9"/>
      <c r="MFJ32" s="9"/>
      <c r="MFK32" s="9"/>
      <c r="MFL32" s="9"/>
      <c r="MFM32" s="9"/>
      <c r="MFN32" s="9"/>
      <c r="MFO32" s="9"/>
      <c r="MFP32" s="9"/>
      <c r="MFQ32" s="9"/>
      <c r="MFR32" s="9"/>
      <c r="MFS32" s="9"/>
      <c r="MFT32" s="9"/>
      <c r="MFU32" s="9"/>
      <c r="MFV32" s="9"/>
      <c r="MFW32" s="9"/>
      <c r="MFX32" s="9"/>
      <c r="MFY32" s="9"/>
      <c r="MFZ32" s="9"/>
      <c r="MGA32" s="9"/>
      <c r="MGB32" s="9"/>
      <c r="MGC32" s="9"/>
      <c r="MGD32" s="9"/>
      <c r="MGE32" s="9"/>
      <c r="MGF32" s="9"/>
      <c r="MGG32" s="9"/>
      <c r="MGH32" s="9"/>
      <c r="MGI32" s="9"/>
      <c r="MGJ32" s="9"/>
      <c r="MGK32" s="9"/>
      <c r="MGL32" s="9"/>
      <c r="MGM32" s="9"/>
      <c r="MGN32" s="9"/>
      <c r="MGO32" s="9"/>
      <c r="MGP32" s="9"/>
      <c r="MGQ32" s="9"/>
      <c r="MGR32" s="9"/>
      <c r="MGS32" s="9"/>
      <c r="MGT32" s="9"/>
      <c r="MGU32" s="9"/>
      <c r="MGV32" s="9"/>
      <c r="MGW32" s="9"/>
      <c r="MGX32" s="9"/>
      <c r="MGY32" s="9"/>
      <c r="MGZ32" s="9"/>
      <c r="MHA32" s="9"/>
      <c r="MHB32" s="9"/>
      <c r="MHC32" s="9"/>
      <c r="MHD32" s="9"/>
      <c r="MHE32" s="9"/>
      <c r="MHF32" s="9"/>
      <c r="MHG32" s="9"/>
      <c r="MHH32" s="9"/>
      <c r="MHI32" s="9"/>
      <c r="MHJ32" s="9"/>
      <c r="MHK32" s="9"/>
      <c r="MHL32" s="9"/>
      <c r="MHM32" s="9"/>
      <c r="MHN32" s="9"/>
      <c r="MHO32" s="9"/>
      <c r="MHP32" s="9"/>
      <c r="MHQ32" s="9"/>
      <c r="MHR32" s="9"/>
      <c r="MHS32" s="9"/>
      <c r="MHT32" s="9"/>
      <c r="MHU32" s="9"/>
      <c r="MHV32" s="9"/>
      <c r="MHW32" s="9"/>
      <c r="MHX32" s="9"/>
      <c r="MHY32" s="9"/>
      <c r="MHZ32" s="9"/>
      <c r="MIA32" s="9"/>
      <c r="MIB32" s="9"/>
      <c r="MIC32" s="9"/>
      <c r="MID32" s="9"/>
      <c r="MIE32" s="9"/>
      <c r="MIF32" s="9"/>
      <c r="MIG32" s="9"/>
      <c r="MIH32" s="9"/>
      <c r="MII32" s="9"/>
      <c r="MIJ32" s="9"/>
      <c r="MIK32" s="9"/>
      <c r="MIL32" s="9"/>
      <c r="MIM32" s="9"/>
      <c r="MIN32" s="9"/>
      <c r="MIO32" s="9"/>
      <c r="MIP32" s="9"/>
      <c r="MIQ32" s="9"/>
      <c r="MIR32" s="9"/>
      <c r="MIS32" s="9"/>
      <c r="MIT32" s="9"/>
      <c r="MIU32" s="9"/>
      <c r="MIV32" s="9"/>
      <c r="MIW32" s="9"/>
      <c r="MIX32" s="9"/>
      <c r="MIY32" s="9"/>
      <c r="MIZ32" s="9"/>
      <c r="MJA32" s="9"/>
      <c r="MJB32" s="9"/>
      <c r="MJC32" s="9"/>
      <c r="MJD32" s="9"/>
      <c r="MJE32" s="9"/>
      <c r="MJF32" s="9"/>
      <c r="MJG32" s="9"/>
      <c r="MJH32" s="9"/>
      <c r="MJI32" s="9"/>
      <c r="MJJ32" s="9"/>
      <c r="MJK32" s="9"/>
      <c r="MJL32" s="9"/>
      <c r="MJM32" s="9"/>
      <c r="MJN32" s="9"/>
      <c r="MJO32" s="9"/>
      <c r="MJP32" s="9"/>
      <c r="MJQ32" s="9"/>
      <c r="MJR32" s="9"/>
      <c r="MJS32" s="9"/>
      <c r="MJT32" s="9"/>
      <c r="MJU32" s="9"/>
      <c r="MJV32" s="9"/>
      <c r="MJW32" s="9"/>
      <c r="MJX32" s="9"/>
      <c r="MJY32" s="9"/>
      <c r="MJZ32" s="9"/>
      <c r="MKA32" s="9"/>
      <c r="MKB32" s="9"/>
      <c r="MKC32" s="9"/>
      <c r="MKD32" s="9"/>
      <c r="MKE32" s="9"/>
      <c r="MKF32" s="9"/>
      <c r="MKG32" s="9"/>
      <c r="MKH32" s="9"/>
      <c r="MKI32" s="9"/>
      <c r="MKJ32" s="9"/>
      <c r="MKK32" s="9"/>
      <c r="MKL32" s="9"/>
      <c r="MKM32" s="9"/>
      <c r="MKN32" s="9"/>
      <c r="MKO32" s="9"/>
      <c r="MKP32" s="9"/>
      <c r="MKQ32" s="9"/>
      <c r="MKR32" s="9"/>
      <c r="MKS32" s="9"/>
      <c r="MKT32" s="9"/>
      <c r="MKU32" s="9"/>
      <c r="MKV32" s="9"/>
      <c r="MKW32" s="9"/>
      <c r="MKX32" s="9"/>
      <c r="MKY32" s="9"/>
      <c r="MKZ32" s="9"/>
      <c r="MLA32" s="9"/>
      <c r="MLB32" s="9"/>
      <c r="MLC32" s="9"/>
      <c r="MLD32" s="9"/>
      <c r="MLE32" s="9"/>
      <c r="MLF32" s="9"/>
      <c r="MLG32" s="9"/>
      <c r="MLH32" s="9"/>
      <c r="MLI32" s="9"/>
      <c r="MLJ32" s="9"/>
      <c r="MLK32" s="9"/>
      <c r="MLL32" s="9"/>
      <c r="MLM32" s="9"/>
      <c r="MLN32" s="9"/>
      <c r="MLO32" s="9"/>
      <c r="MLP32" s="9"/>
      <c r="MLQ32" s="9"/>
      <c r="MLR32" s="9"/>
      <c r="MLS32" s="9"/>
      <c r="MLT32" s="9"/>
      <c r="MLU32" s="9"/>
      <c r="MLV32" s="9"/>
      <c r="MLW32" s="9"/>
      <c r="MLX32" s="9"/>
      <c r="MLY32" s="9"/>
      <c r="MLZ32" s="9"/>
      <c r="MMA32" s="9"/>
      <c r="MMB32" s="9"/>
      <c r="MMC32" s="9"/>
      <c r="MMD32" s="9"/>
      <c r="MME32" s="9"/>
      <c r="MMF32" s="9"/>
      <c r="MMG32" s="9"/>
      <c r="MMH32" s="9"/>
      <c r="MMI32" s="9"/>
      <c r="MMJ32" s="9"/>
      <c r="MMK32" s="9"/>
      <c r="MML32" s="9"/>
      <c r="MMM32" s="9"/>
      <c r="MMN32" s="9"/>
      <c r="MMO32" s="9"/>
      <c r="MMP32" s="9"/>
      <c r="MMQ32" s="9"/>
      <c r="MMR32" s="9"/>
      <c r="MMS32" s="9"/>
      <c r="MMT32" s="9"/>
      <c r="MMU32" s="9"/>
      <c r="MMV32" s="9"/>
      <c r="MMW32" s="9"/>
      <c r="MMX32" s="9"/>
      <c r="MMY32" s="9"/>
      <c r="MMZ32" s="9"/>
      <c r="MNA32" s="9"/>
      <c r="MNB32" s="9"/>
      <c r="MNC32" s="9"/>
      <c r="MND32" s="9"/>
      <c r="MNE32" s="9"/>
      <c r="MNF32" s="9"/>
      <c r="MNG32" s="9"/>
      <c r="MNH32" s="9"/>
      <c r="MNI32" s="9"/>
      <c r="MNJ32" s="9"/>
      <c r="MNK32" s="9"/>
      <c r="MNL32" s="9"/>
      <c r="MNM32" s="9"/>
      <c r="MNN32" s="9"/>
      <c r="MNO32" s="9"/>
      <c r="MNP32" s="9"/>
      <c r="MNQ32" s="9"/>
      <c r="MNR32" s="9"/>
      <c r="MNS32" s="9"/>
      <c r="MNT32" s="9"/>
      <c r="MNU32" s="9"/>
      <c r="MNV32" s="9"/>
      <c r="MNW32" s="9"/>
      <c r="MNX32" s="9"/>
      <c r="MNY32" s="9"/>
      <c r="MNZ32" s="9"/>
      <c r="MOA32" s="9"/>
      <c r="MOB32" s="9"/>
      <c r="MOC32" s="9"/>
      <c r="MOD32" s="9"/>
      <c r="MOE32" s="9"/>
      <c r="MOF32" s="9"/>
      <c r="MOG32" s="9"/>
      <c r="MOH32" s="9"/>
      <c r="MOI32" s="9"/>
      <c r="MOJ32" s="9"/>
      <c r="MOK32" s="9"/>
      <c r="MOL32" s="9"/>
      <c r="MOM32" s="9"/>
      <c r="MON32" s="9"/>
      <c r="MOO32" s="9"/>
      <c r="MOP32" s="9"/>
      <c r="MOQ32" s="9"/>
      <c r="MOR32" s="9"/>
      <c r="MOS32" s="9"/>
      <c r="MOT32" s="9"/>
      <c r="MOU32" s="9"/>
      <c r="MOV32" s="9"/>
      <c r="MOW32" s="9"/>
      <c r="MOX32" s="9"/>
      <c r="MOY32" s="9"/>
      <c r="MOZ32" s="9"/>
      <c r="MPA32" s="9"/>
      <c r="MPB32" s="9"/>
      <c r="MPC32" s="9"/>
      <c r="MPD32" s="9"/>
      <c r="MPE32" s="9"/>
      <c r="MPF32" s="9"/>
      <c r="MPG32" s="9"/>
      <c r="MPH32" s="9"/>
      <c r="MPI32" s="9"/>
      <c r="MPJ32" s="9"/>
      <c r="MPK32" s="9"/>
      <c r="MPL32" s="9"/>
      <c r="MPM32" s="9"/>
      <c r="MPN32" s="9"/>
      <c r="MPO32" s="9"/>
      <c r="MPP32" s="9"/>
      <c r="MPQ32" s="9"/>
      <c r="MPR32" s="9"/>
      <c r="MPS32" s="9"/>
      <c r="MPT32" s="9"/>
      <c r="MPU32" s="9"/>
      <c r="MPV32" s="9"/>
      <c r="MPW32" s="9"/>
      <c r="MPX32" s="9"/>
      <c r="MPY32" s="9"/>
      <c r="MPZ32" s="9"/>
      <c r="MQA32" s="9"/>
      <c r="MQB32" s="9"/>
      <c r="MQC32" s="9"/>
      <c r="MQD32" s="9"/>
      <c r="MQE32" s="9"/>
      <c r="MQF32" s="9"/>
      <c r="MQG32" s="9"/>
      <c r="MQH32" s="9"/>
      <c r="MQI32" s="9"/>
      <c r="MQJ32" s="9"/>
      <c r="MQK32" s="9"/>
      <c r="MQL32" s="9"/>
      <c r="MQM32" s="9"/>
      <c r="MQN32" s="9"/>
      <c r="MQO32" s="9"/>
      <c r="MQP32" s="9"/>
      <c r="MQQ32" s="9"/>
      <c r="MQR32" s="9"/>
      <c r="MQS32" s="9"/>
      <c r="MQT32" s="9"/>
      <c r="MQU32" s="9"/>
      <c r="MQV32" s="9"/>
      <c r="MQW32" s="9"/>
      <c r="MQX32" s="9"/>
      <c r="MQY32" s="9"/>
      <c r="MQZ32" s="9"/>
      <c r="MRA32" s="9"/>
      <c r="MRB32" s="9"/>
      <c r="MRC32" s="9"/>
      <c r="MRD32" s="9"/>
      <c r="MRE32" s="9"/>
      <c r="MRF32" s="9"/>
      <c r="MRG32" s="9"/>
      <c r="MRH32" s="9"/>
      <c r="MRI32" s="9"/>
      <c r="MRJ32" s="9"/>
      <c r="MRK32" s="9"/>
      <c r="MRL32" s="9"/>
      <c r="MRM32" s="9"/>
      <c r="MRN32" s="9"/>
      <c r="MRO32" s="9"/>
      <c r="MRP32" s="9"/>
      <c r="MRQ32" s="9"/>
      <c r="MRR32" s="9"/>
      <c r="MRS32" s="9"/>
      <c r="MRT32" s="9"/>
      <c r="MRU32" s="9"/>
      <c r="MRV32" s="9"/>
      <c r="MRW32" s="9"/>
      <c r="MRX32" s="9"/>
      <c r="MRY32" s="9"/>
      <c r="MRZ32" s="9"/>
      <c r="MSA32" s="9"/>
      <c r="MSB32" s="9"/>
      <c r="MSC32" s="9"/>
      <c r="MSD32" s="9"/>
      <c r="MSE32" s="9"/>
      <c r="MSF32" s="9"/>
      <c r="MSG32" s="9"/>
      <c r="MSH32" s="9"/>
      <c r="MSI32" s="9"/>
      <c r="MSJ32" s="9"/>
      <c r="MSK32" s="9"/>
      <c r="MSL32" s="9"/>
      <c r="MSM32" s="9"/>
      <c r="MSN32" s="9"/>
      <c r="MSO32" s="9"/>
      <c r="MSP32" s="9"/>
      <c r="MSQ32" s="9"/>
      <c r="MSR32" s="9"/>
      <c r="MSS32" s="9"/>
      <c r="MST32" s="9"/>
      <c r="MSU32" s="9"/>
      <c r="MSV32" s="9"/>
      <c r="MSW32" s="9"/>
      <c r="MSX32" s="9"/>
      <c r="MSY32" s="9"/>
      <c r="MSZ32" s="9"/>
      <c r="MTA32" s="9"/>
      <c r="MTB32" s="9"/>
      <c r="MTC32" s="9"/>
      <c r="MTD32" s="9"/>
      <c r="MTE32" s="9"/>
      <c r="MTF32" s="9"/>
      <c r="MTG32" s="9"/>
      <c r="MTH32" s="9"/>
      <c r="MTI32" s="9"/>
      <c r="MTJ32" s="9"/>
      <c r="MTK32" s="9"/>
      <c r="MTL32" s="9"/>
      <c r="MTM32" s="9"/>
      <c r="MTN32" s="9"/>
      <c r="MTO32" s="9"/>
      <c r="MTP32" s="9"/>
      <c r="MTQ32" s="9"/>
      <c r="MTR32" s="9"/>
      <c r="MTS32" s="9"/>
      <c r="MTT32" s="9"/>
      <c r="MTU32" s="9"/>
      <c r="MTV32" s="9"/>
      <c r="MTW32" s="9"/>
      <c r="MTX32" s="9"/>
      <c r="MTY32" s="9"/>
      <c r="MTZ32" s="9"/>
      <c r="MUA32" s="9"/>
      <c r="MUB32" s="9"/>
      <c r="MUC32" s="9"/>
      <c r="MUD32" s="9"/>
      <c r="MUE32" s="9"/>
      <c r="MUF32" s="9"/>
      <c r="MUG32" s="9"/>
      <c r="MUH32" s="9"/>
      <c r="MUI32" s="9"/>
      <c r="MUJ32" s="9"/>
      <c r="MUK32" s="9"/>
      <c r="MUL32" s="9"/>
      <c r="MUM32" s="9"/>
      <c r="MUN32" s="9"/>
      <c r="MUO32" s="9"/>
      <c r="MUP32" s="9"/>
      <c r="MUQ32" s="9"/>
      <c r="MUR32" s="9"/>
      <c r="MUS32" s="9"/>
      <c r="MUT32" s="9"/>
      <c r="MUU32" s="9"/>
      <c r="MUV32" s="9"/>
      <c r="MUW32" s="9"/>
      <c r="MUX32" s="9"/>
      <c r="MUY32" s="9"/>
      <c r="MUZ32" s="9"/>
      <c r="MVA32" s="9"/>
      <c r="MVB32" s="9"/>
      <c r="MVC32" s="9"/>
      <c r="MVD32" s="9"/>
      <c r="MVE32" s="9"/>
      <c r="MVF32" s="9"/>
      <c r="MVG32" s="9"/>
      <c r="MVH32" s="9"/>
      <c r="MVI32" s="9"/>
      <c r="MVJ32" s="9"/>
      <c r="MVK32" s="9"/>
      <c r="MVL32" s="9"/>
      <c r="MVM32" s="9"/>
      <c r="MVN32" s="9"/>
      <c r="MVO32" s="9"/>
      <c r="MVP32" s="9"/>
      <c r="MVQ32" s="9"/>
      <c r="MVR32" s="9"/>
      <c r="MVS32" s="9"/>
      <c r="MVT32" s="9"/>
      <c r="MVU32" s="9"/>
      <c r="MVV32" s="9"/>
      <c r="MVW32" s="9"/>
      <c r="MVX32" s="9"/>
      <c r="MVY32" s="9"/>
      <c r="MVZ32" s="9"/>
      <c r="MWA32" s="9"/>
      <c r="MWB32" s="9"/>
      <c r="MWC32" s="9"/>
      <c r="MWD32" s="9"/>
      <c r="MWE32" s="9"/>
      <c r="MWF32" s="9"/>
      <c r="MWG32" s="9"/>
      <c r="MWH32" s="9"/>
      <c r="MWI32" s="9"/>
      <c r="MWJ32" s="9"/>
      <c r="MWK32" s="9"/>
      <c r="MWL32" s="9"/>
      <c r="MWM32" s="9"/>
      <c r="MWN32" s="9"/>
      <c r="MWO32" s="9"/>
      <c r="MWP32" s="9"/>
      <c r="MWQ32" s="9"/>
      <c r="MWR32" s="9"/>
      <c r="MWS32" s="9"/>
      <c r="MWT32" s="9"/>
      <c r="MWU32" s="9"/>
      <c r="MWV32" s="9"/>
      <c r="MWW32" s="9"/>
      <c r="MWX32" s="9"/>
      <c r="MWY32" s="9"/>
      <c r="MWZ32" s="9"/>
      <c r="MXA32" s="9"/>
      <c r="MXB32" s="9"/>
      <c r="MXC32" s="9"/>
      <c r="MXD32" s="9"/>
      <c r="MXE32" s="9"/>
      <c r="MXF32" s="9"/>
      <c r="MXG32" s="9"/>
      <c r="MXH32" s="9"/>
      <c r="MXI32" s="9"/>
      <c r="MXJ32" s="9"/>
      <c r="MXK32" s="9"/>
      <c r="MXL32" s="9"/>
      <c r="MXM32" s="9"/>
      <c r="MXN32" s="9"/>
      <c r="MXO32" s="9"/>
      <c r="MXP32" s="9"/>
      <c r="MXQ32" s="9"/>
      <c r="MXR32" s="9"/>
      <c r="MXS32" s="9"/>
      <c r="MXT32" s="9"/>
      <c r="MXU32" s="9"/>
      <c r="MXV32" s="9"/>
      <c r="MXW32" s="9"/>
      <c r="MXX32" s="9"/>
      <c r="MXY32" s="9"/>
      <c r="MXZ32" s="9"/>
      <c r="MYA32" s="9"/>
      <c r="MYB32" s="9"/>
      <c r="MYC32" s="9"/>
      <c r="MYD32" s="9"/>
      <c r="MYE32" s="9"/>
      <c r="MYF32" s="9"/>
      <c r="MYG32" s="9"/>
      <c r="MYH32" s="9"/>
      <c r="MYI32" s="9"/>
      <c r="MYJ32" s="9"/>
      <c r="MYK32" s="9"/>
      <c r="MYL32" s="9"/>
      <c r="MYM32" s="9"/>
      <c r="MYN32" s="9"/>
      <c r="MYO32" s="9"/>
      <c r="MYP32" s="9"/>
      <c r="MYQ32" s="9"/>
      <c r="MYR32" s="9"/>
      <c r="MYS32" s="9"/>
      <c r="MYT32" s="9"/>
      <c r="MYU32" s="9"/>
      <c r="MYV32" s="9"/>
      <c r="MYW32" s="9"/>
      <c r="MYX32" s="9"/>
      <c r="MYY32" s="9"/>
      <c r="MYZ32" s="9"/>
      <c r="MZA32" s="9"/>
      <c r="MZB32" s="9"/>
      <c r="MZC32" s="9"/>
      <c r="MZD32" s="9"/>
      <c r="MZE32" s="9"/>
      <c r="MZF32" s="9"/>
      <c r="MZG32" s="9"/>
      <c r="MZH32" s="9"/>
      <c r="MZI32" s="9"/>
      <c r="MZJ32" s="9"/>
      <c r="MZK32" s="9"/>
      <c r="MZL32" s="9"/>
      <c r="MZM32" s="9"/>
      <c r="MZN32" s="9"/>
      <c r="MZO32" s="9"/>
      <c r="MZP32" s="9"/>
      <c r="MZQ32" s="9"/>
      <c r="MZR32" s="9"/>
      <c r="MZS32" s="9"/>
      <c r="MZT32" s="9"/>
      <c r="MZU32" s="9"/>
      <c r="MZV32" s="9"/>
      <c r="MZW32" s="9"/>
      <c r="MZX32" s="9"/>
      <c r="MZY32" s="9"/>
      <c r="MZZ32" s="9"/>
      <c r="NAA32" s="9"/>
      <c r="NAB32" s="9"/>
      <c r="NAC32" s="9"/>
      <c r="NAD32" s="9"/>
      <c r="NAE32" s="9"/>
      <c r="NAF32" s="9"/>
      <c r="NAG32" s="9"/>
      <c r="NAH32" s="9"/>
      <c r="NAI32" s="9"/>
      <c r="NAJ32" s="9"/>
      <c r="NAK32" s="9"/>
      <c r="NAL32" s="9"/>
      <c r="NAM32" s="9"/>
      <c r="NAN32" s="9"/>
      <c r="NAO32" s="9"/>
      <c r="NAP32" s="9"/>
      <c r="NAQ32" s="9"/>
      <c r="NAR32" s="9"/>
      <c r="NAS32" s="9"/>
      <c r="NAT32" s="9"/>
      <c r="NAU32" s="9"/>
      <c r="NAV32" s="9"/>
      <c r="NAW32" s="9"/>
      <c r="NAX32" s="9"/>
      <c r="NAY32" s="9"/>
      <c r="NAZ32" s="9"/>
      <c r="NBA32" s="9"/>
      <c r="NBB32" s="9"/>
      <c r="NBC32" s="9"/>
      <c r="NBD32" s="9"/>
      <c r="NBE32" s="9"/>
      <c r="NBF32" s="9"/>
      <c r="NBG32" s="9"/>
      <c r="NBH32" s="9"/>
      <c r="NBI32" s="9"/>
      <c r="NBJ32" s="9"/>
      <c r="NBK32" s="9"/>
      <c r="NBL32" s="9"/>
      <c r="NBM32" s="9"/>
      <c r="NBN32" s="9"/>
      <c r="NBO32" s="9"/>
      <c r="NBP32" s="9"/>
      <c r="NBQ32" s="9"/>
      <c r="NBR32" s="9"/>
      <c r="NBS32" s="9"/>
      <c r="NBT32" s="9"/>
      <c r="NBU32" s="9"/>
      <c r="NBV32" s="9"/>
      <c r="NBW32" s="9"/>
      <c r="NBX32" s="9"/>
      <c r="NBY32" s="9"/>
      <c r="NBZ32" s="9"/>
      <c r="NCA32" s="9"/>
      <c r="NCB32" s="9"/>
      <c r="NCC32" s="9"/>
      <c r="NCD32" s="9"/>
      <c r="NCE32" s="9"/>
      <c r="NCF32" s="9"/>
      <c r="NCG32" s="9"/>
      <c r="NCH32" s="9"/>
      <c r="NCI32" s="9"/>
      <c r="NCJ32" s="9"/>
      <c r="NCK32" s="9"/>
      <c r="NCL32" s="9"/>
      <c r="NCM32" s="9"/>
      <c r="NCN32" s="9"/>
      <c r="NCO32" s="9"/>
      <c r="NCP32" s="9"/>
      <c r="NCQ32" s="9"/>
      <c r="NCR32" s="9"/>
      <c r="NCS32" s="9"/>
      <c r="NCT32" s="9"/>
      <c r="NCU32" s="9"/>
      <c r="NCV32" s="9"/>
      <c r="NCW32" s="9"/>
      <c r="NCX32" s="9"/>
      <c r="NCY32" s="9"/>
      <c r="NCZ32" s="9"/>
      <c r="NDA32" s="9"/>
      <c r="NDB32" s="9"/>
      <c r="NDC32" s="9"/>
      <c r="NDD32" s="9"/>
      <c r="NDE32" s="9"/>
      <c r="NDF32" s="9"/>
      <c r="NDG32" s="9"/>
      <c r="NDH32" s="9"/>
      <c r="NDI32" s="9"/>
      <c r="NDJ32" s="9"/>
      <c r="NDK32" s="9"/>
      <c r="NDL32" s="9"/>
      <c r="NDM32" s="9"/>
      <c r="NDN32" s="9"/>
      <c r="NDO32" s="9"/>
      <c r="NDP32" s="9"/>
      <c r="NDQ32" s="9"/>
      <c r="NDR32" s="9"/>
      <c r="NDS32" s="9"/>
      <c r="NDT32" s="9"/>
      <c r="NDU32" s="9"/>
      <c r="NDV32" s="9"/>
      <c r="NDW32" s="9"/>
      <c r="NDX32" s="9"/>
      <c r="NDY32" s="9"/>
      <c r="NDZ32" s="9"/>
      <c r="NEA32" s="9"/>
      <c r="NEB32" s="9"/>
      <c r="NEC32" s="9"/>
      <c r="NED32" s="9"/>
      <c r="NEE32" s="9"/>
      <c r="NEF32" s="9"/>
      <c r="NEG32" s="9"/>
      <c r="NEH32" s="9"/>
      <c r="NEI32" s="9"/>
      <c r="NEJ32" s="9"/>
      <c r="NEK32" s="9"/>
      <c r="NEL32" s="9"/>
      <c r="NEM32" s="9"/>
      <c r="NEN32" s="9"/>
      <c r="NEO32" s="9"/>
      <c r="NEP32" s="9"/>
      <c r="NEQ32" s="9"/>
      <c r="NER32" s="9"/>
      <c r="NES32" s="9"/>
      <c r="NET32" s="9"/>
      <c r="NEU32" s="9"/>
      <c r="NEV32" s="9"/>
      <c r="NEW32" s="9"/>
      <c r="NEX32" s="9"/>
      <c r="NEY32" s="9"/>
      <c r="NEZ32" s="9"/>
      <c r="NFA32" s="9"/>
      <c r="NFB32" s="9"/>
      <c r="NFC32" s="9"/>
      <c r="NFD32" s="9"/>
      <c r="NFE32" s="9"/>
      <c r="NFF32" s="9"/>
      <c r="NFG32" s="9"/>
      <c r="NFH32" s="9"/>
      <c r="NFI32" s="9"/>
      <c r="NFJ32" s="9"/>
      <c r="NFK32" s="9"/>
      <c r="NFL32" s="9"/>
      <c r="NFM32" s="9"/>
      <c r="NFN32" s="9"/>
      <c r="NFO32" s="9"/>
      <c r="NFP32" s="9"/>
      <c r="NFQ32" s="9"/>
      <c r="NFR32" s="9"/>
      <c r="NFS32" s="9"/>
      <c r="NFT32" s="9"/>
      <c r="NFU32" s="9"/>
      <c r="NFV32" s="9"/>
      <c r="NFW32" s="9"/>
      <c r="NFX32" s="9"/>
      <c r="NFY32" s="9"/>
      <c r="NFZ32" s="9"/>
      <c r="NGA32" s="9"/>
      <c r="NGB32" s="9"/>
      <c r="NGC32" s="9"/>
      <c r="NGD32" s="9"/>
      <c r="NGE32" s="9"/>
      <c r="NGF32" s="9"/>
      <c r="NGG32" s="9"/>
      <c r="NGH32" s="9"/>
      <c r="NGI32" s="9"/>
      <c r="NGJ32" s="9"/>
      <c r="NGK32" s="9"/>
      <c r="NGL32" s="9"/>
      <c r="NGM32" s="9"/>
      <c r="NGN32" s="9"/>
      <c r="NGO32" s="9"/>
      <c r="NGP32" s="9"/>
      <c r="NGQ32" s="9"/>
      <c r="NGR32" s="9"/>
      <c r="NGS32" s="9"/>
      <c r="NGT32" s="9"/>
      <c r="NGU32" s="9"/>
      <c r="NGV32" s="9"/>
      <c r="NGW32" s="9"/>
      <c r="NGX32" s="9"/>
      <c r="NGY32" s="9"/>
      <c r="NGZ32" s="9"/>
      <c r="NHA32" s="9"/>
      <c r="NHB32" s="9"/>
      <c r="NHC32" s="9"/>
      <c r="NHD32" s="9"/>
      <c r="NHE32" s="9"/>
      <c r="NHF32" s="9"/>
      <c r="NHG32" s="9"/>
      <c r="NHH32" s="9"/>
      <c r="NHI32" s="9"/>
      <c r="NHJ32" s="9"/>
      <c r="NHK32" s="9"/>
      <c r="NHL32" s="9"/>
      <c r="NHM32" s="9"/>
      <c r="NHN32" s="9"/>
      <c r="NHO32" s="9"/>
      <c r="NHP32" s="9"/>
      <c r="NHQ32" s="9"/>
      <c r="NHR32" s="9"/>
      <c r="NHS32" s="9"/>
      <c r="NHT32" s="9"/>
      <c r="NHU32" s="9"/>
      <c r="NHV32" s="9"/>
      <c r="NHW32" s="9"/>
      <c r="NHX32" s="9"/>
      <c r="NHY32" s="9"/>
      <c r="NHZ32" s="9"/>
      <c r="NIA32" s="9"/>
      <c r="NIB32" s="9"/>
      <c r="NIC32" s="9"/>
      <c r="NID32" s="9"/>
      <c r="NIE32" s="9"/>
      <c r="NIF32" s="9"/>
      <c r="NIG32" s="9"/>
      <c r="NIH32" s="9"/>
      <c r="NII32" s="9"/>
      <c r="NIJ32" s="9"/>
      <c r="NIK32" s="9"/>
      <c r="NIL32" s="9"/>
      <c r="NIM32" s="9"/>
      <c r="NIN32" s="9"/>
      <c r="NIO32" s="9"/>
      <c r="NIP32" s="9"/>
      <c r="NIQ32" s="9"/>
      <c r="NIR32" s="9"/>
      <c r="NIS32" s="9"/>
      <c r="NIT32" s="9"/>
      <c r="NIU32" s="9"/>
      <c r="NIV32" s="9"/>
      <c r="NIW32" s="9"/>
      <c r="NIX32" s="9"/>
      <c r="NIY32" s="9"/>
      <c r="NIZ32" s="9"/>
      <c r="NJA32" s="9"/>
      <c r="NJB32" s="9"/>
      <c r="NJC32" s="9"/>
      <c r="NJD32" s="9"/>
      <c r="NJE32" s="9"/>
      <c r="NJF32" s="9"/>
      <c r="NJG32" s="9"/>
      <c r="NJH32" s="9"/>
      <c r="NJI32" s="9"/>
      <c r="NJJ32" s="9"/>
      <c r="NJK32" s="9"/>
      <c r="NJL32" s="9"/>
      <c r="NJM32" s="9"/>
      <c r="NJN32" s="9"/>
      <c r="NJO32" s="9"/>
      <c r="NJP32" s="9"/>
      <c r="NJQ32" s="9"/>
      <c r="NJR32" s="9"/>
      <c r="NJS32" s="9"/>
      <c r="NJT32" s="9"/>
      <c r="NJU32" s="9"/>
      <c r="NJV32" s="9"/>
      <c r="NJW32" s="9"/>
      <c r="NJX32" s="9"/>
      <c r="NJY32" s="9"/>
      <c r="NJZ32" s="9"/>
      <c r="NKA32" s="9"/>
      <c r="NKB32" s="9"/>
      <c r="NKC32" s="9"/>
      <c r="NKD32" s="9"/>
      <c r="NKE32" s="9"/>
      <c r="NKF32" s="9"/>
      <c r="NKG32" s="9"/>
      <c r="NKH32" s="9"/>
      <c r="NKI32" s="9"/>
      <c r="NKJ32" s="9"/>
      <c r="NKK32" s="9"/>
      <c r="NKL32" s="9"/>
      <c r="NKM32" s="9"/>
      <c r="NKN32" s="9"/>
      <c r="NKO32" s="9"/>
      <c r="NKP32" s="9"/>
      <c r="NKQ32" s="9"/>
      <c r="NKR32" s="9"/>
      <c r="NKS32" s="9"/>
      <c r="NKT32" s="9"/>
      <c r="NKU32" s="9"/>
      <c r="NKV32" s="9"/>
      <c r="NKW32" s="9"/>
      <c r="NKX32" s="9"/>
      <c r="NKY32" s="9"/>
      <c r="NKZ32" s="9"/>
      <c r="NLA32" s="9"/>
      <c r="NLB32" s="9"/>
      <c r="NLC32" s="9"/>
      <c r="NLD32" s="9"/>
      <c r="NLE32" s="9"/>
      <c r="NLF32" s="9"/>
      <c r="NLG32" s="9"/>
      <c r="NLH32" s="9"/>
      <c r="NLI32" s="9"/>
      <c r="NLJ32" s="9"/>
      <c r="NLK32" s="9"/>
      <c r="NLL32" s="9"/>
      <c r="NLM32" s="9"/>
      <c r="NLN32" s="9"/>
      <c r="NLO32" s="9"/>
      <c r="NLP32" s="9"/>
      <c r="NLQ32" s="9"/>
      <c r="NLR32" s="9"/>
      <c r="NLS32" s="9"/>
      <c r="NLT32" s="9"/>
      <c r="NLU32" s="9"/>
      <c r="NLV32" s="9"/>
      <c r="NLW32" s="9"/>
      <c r="NLX32" s="9"/>
      <c r="NLY32" s="9"/>
      <c r="NLZ32" s="9"/>
      <c r="NMA32" s="9"/>
      <c r="NMB32" s="9"/>
      <c r="NMC32" s="9"/>
      <c r="NMD32" s="9"/>
      <c r="NME32" s="9"/>
      <c r="NMF32" s="9"/>
      <c r="NMG32" s="9"/>
      <c r="NMH32" s="9"/>
      <c r="NMI32" s="9"/>
      <c r="NMJ32" s="9"/>
      <c r="NMK32" s="9"/>
      <c r="NML32" s="9"/>
      <c r="NMM32" s="9"/>
      <c r="NMN32" s="9"/>
      <c r="NMO32" s="9"/>
      <c r="NMP32" s="9"/>
      <c r="NMQ32" s="9"/>
      <c r="NMR32" s="9"/>
      <c r="NMS32" s="9"/>
      <c r="NMT32" s="9"/>
      <c r="NMU32" s="9"/>
      <c r="NMV32" s="9"/>
      <c r="NMW32" s="9"/>
      <c r="NMX32" s="9"/>
      <c r="NMY32" s="9"/>
      <c r="NMZ32" s="9"/>
      <c r="NNA32" s="9"/>
      <c r="NNB32" s="9"/>
      <c r="NNC32" s="9"/>
      <c r="NND32" s="9"/>
      <c r="NNE32" s="9"/>
      <c r="NNF32" s="9"/>
      <c r="NNG32" s="9"/>
      <c r="NNH32" s="9"/>
      <c r="NNI32" s="9"/>
      <c r="NNJ32" s="9"/>
      <c r="NNK32" s="9"/>
      <c r="NNL32" s="9"/>
      <c r="NNM32" s="9"/>
      <c r="NNN32" s="9"/>
      <c r="NNO32" s="9"/>
      <c r="NNP32" s="9"/>
      <c r="NNQ32" s="9"/>
      <c r="NNR32" s="9"/>
      <c r="NNS32" s="9"/>
      <c r="NNT32" s="9"/>
      <c r="NNU32" s="9"/>
      <c r="NNV32" s="9"/>
      <c r="NNW32" s="9"/>
      <c r="NNX32" s="9"/>
      <c r="NNY32" s="9"/>
      <c r="NNZ32" s="9"/>
      <c r="NOA32" s="9"/>
      <c r="NOB32" s="9"/>
      <c r="NOC32" s="9"/>
      <c r="NOD32" s="9"/>
      <c r="NOE32" s="9"/>
      <c r="NOF32" s="9"/>
      <c r="NOG32" s="9"/>
      <c r="NOH32" s="9"/>
      <c r="NOI32" s="9"/>
      <c r="NOJ32" s="9"/>
      <c r="NOK32" s="9"/>
      <c r="NOL32" s="9"/>
      <c r="NOM32" s="9"/>
      <c r="NON32" s="9"/>
      <c r="NOO32" s="9"/>
      <c r="NOP32" s="9"/>
      <c r="NOQ32" s="9"/>
      <c r="NOR32" s="9"/>
      <c r="NOS32" s="9"/>
      <c r="NOT32" s="9"/>
      <c r="NOU32" s="9"/>
      <c r="NOV32" s="9"/>
      <c r="NOW32" s="9"/>
      <c r="NOX32" s="9"/>
      <c r="NOY32" s="9"/>
      <c r="NOZ32" s="9"/>
      <c r="NPA32" s="9"/>
      <c r="NPB32" s="9"/>
      <c r="NPC32" s="9"/>
      <c r="NPD32" s="9"/>
      <c r="NPE32" s="9"/>
      <c r="NPF32" s="9"/>
      <c r="NPG32" s="9"/>
      <c r="NPH32" s="9"/>
      <c r="NPI32" s="9"/>
      <c r="NPJ32" s="9"/>
      <c r="NPK32" s="9"/>
      <c r="NPL32" s="9"/>
      <c r="NPM32" s="9"/>
      <c r="NPN32" s="9"/>
      <c r="NPO32" s="9"/>
      <c r="NPP32" s="9"/>
      <c r="NPQ32" s="9"/>
      <c r="NPR32" s="9"/>
      <c r="NPS32" s="9"/>
      <c r="NPT32" s="9"/>
      <c r="NPU32" s="9"/>
      <c r="NPV32" s="9"/>
      <c r="NPW32" s="9"/>
      <c r="NPX32" s="9"/>
      <c r="NPY32" s="9"/>
      <c r="NPZ32" s="9"/>
      <c r="NQA32" s="9"/>
      <c r="NQB32" s="9"/>
      <c r="NQC32" s="9"/>
      <c r="NQD32" s="9"/>
      <c r="NQE32" s="9"/>
      <c r="NQF32" s="9"/>
      <c r="NQG32" s="9"/>
      <c r="NQH32" s="9"/>
      <c r="NQI32" s="9"/>
      <c r="NQJ32" s="9"/>
      <c r="NQK32" s="9"/>
      <c r="NQL32" s="9"/>
      <c r="NQM32" s="9"/>
      <c r="NQN32" s="9"/>
      <c r="NQO32" s="9"/>
      <c r="NQP32" s="9"/>
      <c r="NQQ32" s="9"/>
      <c r="NQR32" s="9"/>
      <c r="NQS32" s="9"/>
      <c r="NQT32" s="9"/>
      <c r="NQU32" s="9"/>
      <c r="NQV32" s="9"/>
      <c r="NQW32" s="9"/>
      <c r="NQX32" s="9"/>
      <c r="NQY32" s="9"/>
      <c r="NQZ32" s="9"/>
      <c r="NRA32" s="9"/>
      <c r="NRB32" s="9"/>
      <c r="NRC32" s="9"/>
      <c r="NRD32" s="9"/>
      <c r="NRE32" s="9"/>
      <c r="NRF32" s="9"/>
      <c r="NRG32" s="9"/>
      <c r="NRH32" s="9"/>
      <c r="NRI32" s="9"/>
      <c r="NRJ32" s="9"/>
      <c r="NRK32" s="9"/>
      <c r="NRL32" s="9"/>
      <c r="NRM32" s="9"/>
      <c r="NRN32" s="9"/>
      <c r="NRO32" s="9"/>
      <c r="NRP32" s="9"/>
      <c r="NRQ32" s="9"/>
      <c r="NRR32" s="9"/>
      <c r="NRS32" s="9"/>
      <c r="NRT32" s="9"/>
      <c r="NRU32" s="9"/>
      <c r="NRV32" s="9"/>
      <c r="NRW32" s="9"/>
      <c r="NRX32" s="9"/>
      <c r="NRY32" s="9"/>
      <c r="NRZ32" s="9"/>
      <c r="NSA32" s="9"/>
      <c r="NSB32" s="9"/>
      <c r="NSC32" s="9"/>
      <c r="NSD32" s="9"/>
      <c r="NSE32" s="9"/>
      <c r="NSF32" s="9"/>
      <c r="NSG32" s="9"/>
      <c r="NSH32" s="9"/>
      <c r="NSI32" s="9"/>
      <c r="NSJ32" s="9"/>
      <c r="NSK32" s="9"/>
      <c r="NSL32" s="9"/>
      <c r="NSM32" s="9"/>
      <c r="NSN32" s="9"/>
      <c r="NSO32" s="9"/>
      <c r="NSP32" s="9"/>
      <c r="NSQ32" s="9"/>
      <c r="NSR32" s="9"/>
      <c r="NSS32" s="9"/>
      <c r="NST32" s="9"/>
      <c r="NSU32" s="9"/>
      <c r="NSV32" s="9"/>
      <c r="NSW32" s="9"/>
      <c r="NSX32" s="9"/>
      <c r="NSY32" s="9"/>
      <c r="NSZ32" s="9"/>
      <c r="NTA32" s="9"/>
      <c r="NTB32" s="9"/>
      <c r="NTC32" s="9"/>
      <c r="NTD32" s="9"/>
      <c r="NTE32" s="9"/>
      <c r="NTF32" s="9"/>
      <c r="NTG32" s="9"/>
      <c r="NTH32" s="9"/>
      <c r="NTI32" s="9"/>
      <c r="NTJ32" s="9"/>
      <c r="NTK32" s="9"/>
      <c r="NTL32" s="9"/>
      <c r="NTM32" s="9"/>
      <c r="NTN32" s="9"/>
      <c r="NTO32" s="9"/>
      <c r="NTP32" s="9"/>
      <c r="NTQ32" s="9"/>
      <c r="NTR32" s="9"/>
      <c r="NTS32" s="9"/>
      <c r="NTT32" s="9"/>
      <c r="NTU32" s="9"/>
      <c r="NTV32" s="9"/>
      <c r="NTW32" s="9"/>
      <c r="NTX32" s="9"/>
      <c r="NTY32" s="9"/>
      <c r="NTZ32" s="9"/>
      <c r="NUA32" s="9"/>
      <c r="NUB32" s="9"/>
      <c r="NUC32" s="9"/>
      <c r="NUD32" s="9"/>
      <c r="NUE32" s="9"/>
      <c r="NUF32" s="9"/>
      <c r="NUG32" s="9"/>
      <c r="NUH32" s="9"/>
      <c r="NUI32" s="9"/>
      <c r="NUJ32" s="9"/>
      <c r="NUK32" s="9"/>
      <c r="NUL32" s="9"/>
      <c r="NUM32" s="9"/>
      <c r="NUN32" s="9"/>
      <c r="NUO32" s="9"/>
      <c r="NUP32" s="9"/>
      <c r="NUQ32" s="9"/>
      <c r="NUR32" s="9"/>
      <c r="NUS32" s="9"/>
      <c r="NUT32" s="9"/>
      <c r="NUU32" s="9"/>
      <c r="NUV32" s="9"/>
      <c r="NUW32" s="9"/>
      <c r="NUX32" s="9"/>
      <c r="NUY32" s="9"/>
      <c r="NUZ32" s="9"/>
      <c r="NVA32" s="9"/>
      <c r="NVB32" s="9"/>
      <c r="NVC32" s="9"/>
      <c r="NVD32" s="9"/>
      <c r="NVE32" s="9"/>
      <c r="NVF32" s="9"/>
      <c r="NVG32" s="9"/>
      <c r="NVH32" s="9"/>
      <c r="NVI32" s="9"/>
      <c r="NVJ32" s="9"/>
      <c r="NVK32" s="9"/>
      <c r="NVL32" s="9"/>
      <c r="NVM32" s="9"/>
      <c r="NVN32" s="9"/>
      <c r="NVO32" s="9"/>
      <c r="NVP32" s="9"/>
      <c r="NVQ32" s="9"/>
      <c r="NVR32" s="9"/>
      <c r="NVS32" s="9"/>
      <c r="NVT32" s="9"/>
      <c r="NVU32" s="9"/>
      <c r="NVV32" s="9"/>
      <c r="NVW32" s="9"/>
      <c r="NVX32" s="9"/>
      <c r="NVY32" s="9"/>
      <c r="NVZ32" s="9"/>
      <c r="NWA32" s="9"/>
      <c r="NWB32" s="9"/>
      <c r="NWC32" s="9"/>
      <c r="NWD32" s="9"/>
      <c r="NWE32" s="9"/>
      <c r="NWF32" s="9"/>
      <c r="NWG32" s="9"/>
      <c r="NWH32" s="9"/>
      <c r="NWI32" s="9"/>
      <c r="NWJ32" s="9"/>
      <c r="NWK32" s="9"/>
      <c r="NWL32" s="9"/>
      <c r="NWM32" s="9"/>
      <c r="NWN32" s="9"/>
      <c r="NWO32" s="9"/>
      <c r="NWP32" s="9"/>
      <c r="NWQ32" s="9"/>
      <c r="NWR32" s="9"/>
      <c r="NWS32" s="9"/>
      <c r="NWT32" s="9"/>
      <c r="NWU32" s="9"/>
      <c r="NWV32" s="9"/>
      <c r="NWW32" s="9"/>
      <c r="NWX32" s="9"/>
      <c r="NWY32" s="9"/>
      <c r="NWZ32" s="9"/>
      <c r="NXA32" s="9"/>
      <c r="NXB32" s="9"/>
      <c r="NXC32" s="9"/>
      <c r="NXD32" s="9"/>
      <c r="NXE32" s="9"/>
      <c r="NXF32" s="9"/>
      <c r="NXG32" s="9"/>
      <c r="NXH32" s="9"/>
      <c r="NXI32" s="9"/>
      <c r="NXJ32" s="9"/>
      <c r="NXK32" s="9"/>
      <c r="NXL32" s="9"/>
      <c r="NXM32" s="9"/>
      <c r="NXN32" s="9"/>
      <c r="NXO32" s="9"/>
      <c r="NXP32" s="9"/>
      <c r="NXQ32" s="9"/>
      <c r="NXR32" s="9"/>
      <c r="NXS32" s="9"/>
      <c r="NXT32" s="9"/>
      <c r="NXU32" s="9"/>
      <c r="NXV32" s="9"/>
      <c r="NXW32" s="9"/>
      <c r="NXX32" s="9"/>
      <c r="NXY32" s="9"/>
      <c r="NXZ32" s="9"/>
      <c r="NYA32" s="9"/>
      <c r="NYB32" s="9"/>
      <c r="NYC32" s="9"/>
      <c r="NYD32" s="9"/>
      <c r="NYE32" s="9"/>
      <c r="NYF32" s="9"/>
      <c r="NYG32" s="9"/>
      <c r="NYH32" s="9"/>
      <c r="NYI32" s="9"/>
      <c r="NYJ32" s="9"/>
      <c r="NYK32" s="9"/>
      <c r="NYL32" s="9"/>
      <c r="NYM32" s="9"/>
      <c r="NYN32" s="9"/>
      <c r="NYO32" s="9"/>
      <c r="NYP32" s="9"/>
      <c r="NYQ32" s="9"/>
      <c r="NYR32" s="9"/>
      <c r="NYS32" s="9"/>
      <c r="NYT32" s="9"/>
      <c r="NYU32" s="9"/>
      <c r="NYV32" s="9"/>
      <c r="NYW32" s="9"/>
      <c r="NYX32" s="9"/>
      <c r="NYY32" s="9"/>
      <c r="NYZ32" s="9"/>
      <c r="NZA32" s="9"/>
      <c r="NZB32" s="9"/>
      <c r="NZC32" s="9"/>
      <c r="NZD32" s="9"/>
      <c r="NZE32" s="9"/>
      <c r="NZF32" s="9"/>
      <c r="NZG32" s="9"/>
      <c r="NZH32" s="9"/>
      <c r="NZI32" s="9"/>
      <c r="NZJ32" s="9"/>
      <c r="NZK32" s="9"/>
      <c r="NZL32" s="9"/>
      <c r="NZM32" s="9"/>
      <c r="NZN32" s="9"/>
      <c r="NZO32" s="9"/>
      <c r="NZP32" s="9"/>
      <c r="NZQ32" s="9"/>
      <c r="NZR32" s="9"/>
      <c r="NZS32" s="9"/>
      <c r="NZT32" s="9"/>
      <c r="NZU32" s="9"/>
      <c r="NZV32" s="9"/>
      <c r="NZW32" s="9"/>
      <c r="NZX32" s="9"/>
      <c r="NZY32" s="9"/>
      <c r="NZZ32" s="9"/>
      <c r="OAA32" s="9"/>
      <c r="OAB32" s="9"/>
      <c r="OAC32" s="9"/>
      <c r="OAD32" s="9"/>
      <c r="OAE32" s="9"/>
      <c r="OAF32" s="9"/>
      <c r="OAG32" s="9"/>
      <c r="OAH32" s="9"/>
      <c r="OAI32" s="9"/>
      <c r="OAJ32" s="9"/>
      <c r="OAK32" s="9"/>
      <c r="OAL32" s="9"/>
      <c r="OAM32" s="9"/>
      <c r="OAN32" s="9"/>
      <c r="OAO32" s="9"/>
      <c r="OAP32" s="9"/>
      <c r="OAQ32" s="9"/>
      <c r="OAR32" s="9"/>
      <c r="OAS32" s="9"/>
      <c r="OAT32" s="9"/>
      <c r="OAU32" s="9"/>
      <c r="OAV32" s="9"/>
      <c r="OAW32" s="9"/>
      <c r="OAX32" s="9"/>
      <c r="OAY32" s="9"/>
      <c r="OAZ32" s="9"/>
      <c r="OBA32" s="9"/>
      <c r="OBB32" s="9"/>
      <c r="OBC32" s="9"/>
      <c r="OBD32" s="9"/>
      <c r="OBE32" s="9"/>
      <c r="OBF32" s="9"/>
      <c r="OBG32" s="9"/>
      <c r="OBH32" s="9"/>
      <c r="OBI32" s="9"/>
      <c r="OBJ32" s="9"/>
      <c r="OBK32" s="9"/>
      <c r="OBL32" s="9"/>
      <c r="OBM32" s="9"/>
      <c r="OBN32" s="9"/>
      <c r="OBO32" s="9"/>
      <c r="OBP32" s="9"/>
      <c r="OBQ32" s="9"/>
      <c r="OBR32" s="9"/>
      <c r="OBS32" s="9"/>
      <c r="OBT32" s="9"/>
      <c r="OBU32" s="9"/>
      <c r="OBV32" s="9"/>
      <c r="OBW32" s="9"/>
      <c r="OBX32" s="9"/>
      <c r="OBY32" s="9"/>
      <c r="OBZ32" s="9"/>
      <c r="OCA32" s="9"/>
      <c r="OCB32" s="9"/>
      <c r="OCC32" s="9"/>
      <c r="OCD32" s="9"/>
      <c r="OCE32" s="9"/>
      <c r="OCF32" s="9"/>
      <c r="OCG32" s="9"/>
      <c r="OCH32" s="9"/>
      <c r="OCI32" s="9"/>
      <c r="OCJ32" s="9"/>
      <c r="OCK32" s="9"/>
      <c r="OCL32" s="9"/>
      <c r="OCM32" s="9"/>
      <c r="OCN32" s="9"/>
      <c r="OCO32" s="9"/>
      <c r="OCP32" s="9"/>
      <c r="OCQ32" s="9"/>
      <c r="OCR32" s="9"/>
      <c r="OCS32" s="9"/>
      <c r="OCT32" s="9"/>
      <c r="OCU32" s="9"/>
      <c r="OCV32" s="9"/>
      <c r="OCW32" s="9"/>
      <c r="OCX32" s="9"/>
      <c r="OCY32" s="9"/>
      <c r="OCZ32" s="9"/>
      <c r="ODA32" s="9"/>
      <c r="ODB32" s="9"/>
      <c r="ODC32" s="9"/>
      <c r="ODD32" s="9"/>
      <c r="ODE32" s="9"/>
      <c r="ODF32" s="9"/>
      <c r="ODG32" s="9"/>
      <c r="ODH32" s="9"/>
      <c r="ODI32" s="9"/>
      <c r="ODJ32" s="9"/>
      <c r="ODK32" s="9"/>
      <c r="ODL32" s="9"/>
      <c r="ODM32" s="9"/>
      <c r="ODN32" s="9"/>
      <c r="ODO32" s="9"/>
      <c r="ODP32" s="9"/>
      <c r="ODQ32" s="9"/>
      <c r="ODR32" s="9"/>
      <c r="ODS32" s="9"/>
      <c r="ODT32" s="9"/>
      <c r="ODU32" s="9"/>
      <c r="ODV32" s="9"/>
      <c r="ODW32" s="9"/>
      <c r="ODX32" s="9"/>
      <c r="ODY32" s="9"/>
      <c r="ODZ32" s="9"/>
      <c r="OEA32" s="9"/>
      <c r="OEB32" s="9"/>
      <c r="OEC32" s="9"/>
      <c r="OED32" s="9"/>
      <c r="OEE32" s="9"/>
      <c r="OEF32" s="9"/>
      <c r="OEG32" s="9"/>
      <c r="OEH32" s="9"/>
      <c r="OEI32" s="9"/>
      <c r="OEJ32" s="9"/>
      <c r="OEK32" s="9"/>
      <c r="OEL32" s="9"/>
      <c r="OEM32" s="9"/>
      <c r="OEN32" s="9"/>
      <c r="OEO32" s="9"/>
      <c r="OEP32" s="9"/>
      <c r="OEQ32" s="9"/>
      <c r="OER32" s="9"/>
      <c r="OES32" s="9"/>
      <c r="OET32" s="9"/>
      <c r="OEU32" s="9"/>
      <c r="OEV32" s="9"/>
      <c r="OEW32" s="9"/>
      <c r="OEX32" s="9"/>
      <c r="OEY32" s="9"/>
      <c r="OEZ32" s="9"/>
      <c r="OFA32" s="9"/>
      <c r="OFB32" s="9"/>
      <c r="OFC32" s="9"/>
      <c r="OFD32" s="9"/>
      <c r="OFE32" s="9"/>
      <c r="OFF32" s="9"/>
      <c r="OFG32" s="9"/>
      <c r="OFH32" s="9"/>
      <c r="OFI32" s="9"/>
      <c r="OFJ32" s="9"/>
      <c r="OFK32" s="9"/>
      <c r="OFL32" s="9"/>
      <c r="OFM32" s="9"/>
      <c r="OFN32" s="9"/>
      <c r="OFO32" s="9"/>
      <c r="OFP32" s="9"/>
      <c r="OFQ32" s="9"/>
      <c r="OFR32" s="9"/>
      <c r="OFS32" s="9"/>
      <c r="OFT32" s="9"/>
      <c r="OFU32" s="9"/>
      <c r="OFV32" s="9"/>
      <c r="OFW32" s="9"/>
      <c r="OFX32" s="9"/>
      <c r="OFY32" s="9"/>
      <c r="OFZ32" s="9"/>
      <c r="OGA32" s="9"/>
      <c r="OGB32" s="9"/>
      <c r="OGC32" s="9"/>
      <c r="OGD32" s="9"/>
      <c r="OGE32" s="9"/>
      <c r="OGF32" s="9"/>
      <c r="OGG32" s="9"/>
      <c r="OGH32" s="9"/>
      <c r="OGI32" s="9"/>
      <c r="OGJ32" s="9"/>
      <c r="OGK32" s="9"/>
      <c r="OGL32" s="9"/>
      <c r="OGM32" s="9"/>
      <c r="OGN32" s="9"/>
      <c r="OGO32" s="9"/>
      <c r="OGP32" s="9"/>
      <c r="OGQ32" s="9"/>
      <c r="OGR32" s="9"/>
      <c r="OGS32" s="9"/>
      <c r="OGT32" s="9"/>
      <c r="OGU32" s="9"/>
      <c r="OGV32" s="9"/>
      <c r="OGW32" s="9"/>
      <c r="OGX32" s="9"/>
      <c r="OGY32" s="9"/>
      <c r="OGZ32" s="9"/>
      <c r="OHA32" s="9"/>
      <c r="OHB32" s="9"/>
      <c r="OHC32" s="9"/>
      <c r="OHD32" s="9"/>
      <c r="OHE32" s="9"/>
      <c r="OHF32" s="9"/>
      <c r="OHG32" s="9"/>
      <c r="OHH32" s="9"/>
      <c r="OHI32" s="9"/>
      <c r="OHJ32" s="9"/>
      <c r="OHK32" s="9"/>
      <c r="OHL32" s="9"/>
      <c r="OHM32" s="9"/>
      <c r="OHN32" s="9"/>
      <c r="OHO32" s="9"/>
      <c r="OHP32" s="9"/>
      <c r="OHQ32" s="9"/>
      <c r="OHR32" s="9"/>
      <c r="OHS32" s="9"/>
      <c r="OHT32" s="9"/>
      <c r="OHU32" s="9"/>
      <c r="OHV32" s="9"/>
      <c r="OHW32" s="9"/>
      <c r="OHX32" s="9"/>
      <c r="OHY32" s="9"/>
      <c r="OHZ32" s="9"/>
      <c r="OIA32" s="9"/>
      <c r="OIB32" s="9"/>
      <c r="OIC32" s="9"/>
      <c r="OID32" s="9"/>
      <c r="OIE32" s="9"/>
      <c r="OIF32" s="9"/>
      <c r="OIG32" s="9"/>
      <c r="OIH32" s="9"/>
      <c r="OII32" s="9"/>
      <c r="OIJ32" s="9"/>
      <c r="OIK32" s="9"/>
      <c r="OIL32" s="9"/>
      <c r="OIM32" s="9"/>
      <c r="OIN32" s="9"/>
      <c r="OIO32" s="9"/>
      <c r="OIP32" s="9"/>
      <c r="OIQ32" s="9"/>
      <c r="OIR32" s="9"/>
      <c r="OIS32" s="9"/>
      <c r="OIT32" s="9"/>
      <c r="OIU32" s="9"/>
      <c r="OIV32" s="9"/>
      <c r="OIW32" s="9"/>
      <c r="OIX32" s="9"/>
      <c r="OIY32" s="9"/>
      <c r="OIZ32" s="9"/>
      <c r="OJA32" s="9"/>
      <c r="OJB32" s="9"/>
      <c r="OJC32" s="9"/>
      <c r="OJD32" s="9"/>
      <c r="OJE32" s="9"/>
      <c r="OJF32" s="9"/>
      <c r="OJG32" s="9"/>
      <c r="OJH32" s="9"/>
      <c r="OJI32" s="9"/>
      <c r="OJJ32" s="9"/>
      <c r="OJK32" s="9"/>
      <c r="OJL32" s="9"/>
      <c r="OJM32" s="9"/>
      <c r="OJN32" s="9"/>
      <c r="OJO32" s="9"/>
      <c r="OJP32" s="9"/>
      <c r="OJQ32" s="9"/>
      <c r="OJR32" s="9"/>
      <c r="OJS32" s="9"/>
      <c r="OJT32" s="9"/>
      <c r="OJU32" s="9"/>
      <c r="OJV32" s="9"/>
      <c r="OJW32" s="9"/>
      <c r="OJX32" s="9"/>
      <c r="OJY32" s="9"/>
      <c r="OJZ32" s="9"/>
      <c r="OKA32" s="9"/>
      <c r="OKB32" s="9"/>
      <c r="OKC32" s="9"/>
      <c r="OKD32" s="9"/>
      <c r="OKE32" s="9"/>
      <c r="OKF32" s="9"/>
      <c r="OKG32" s="9"/>
      <c r="OKH32" s="9"/>
      <c r="OKI32" s="9"/>
      <c r="OKJ32" s="9"/>
      <c r="OKK32" s="9"/>
      <c r="OKL32" s="9"/>
      <c r="OKM32" s="9"/>
      <c r="OKN32" s="9"/>
      <c r="OKO32" s="9"/>
      <c r="OKP32" s="9"/>
      <c r="OKQ32" s="9"/>
      <c r="OKR32" s="9"/>
      <c r="OKS32" s="9"/>
      <c r="OKT32" s="9"/>
      <c r="OKU32" s="9"/>
      <c r="OKV32" s="9"/>
      <c r="OKW32" s="9"/>
      <c r="OKX32" s="9"/>
      <c r="OKY32" s="9"/>
      <c r="OKZ32" s="9"/>
      <c r="OLA32" s="9"/>
      <c r="OLB32" s="9"/>
      <c r="OLC32" s="9"/>
      <c r="OLD32" s="9"/>
      <c r="OLE32" s="9"/>
      <c r="OLF32" s="9"/>
      <c r="OLG32" s="9"/>
      <c r="OLH32" s="9"/>
      <c r="OLI32" s="9"/>
      <c r="OLJ32" s="9"/>
      <c r="OLK32" s="9"/>
      <c r="OLL32" s="9"/>
      <c r="OLM32" s="9"/>
      <c r="OLN32" s="9"/>
      <c r="OLO32" s="9"/>
      <c r="OLP32" s="9"/>
      <c r="OLQ32" s="9"/>
      <c r="OLR32" s="9"/>
      <c r="OLS32" s="9"/>
      <c r="OLT32" s="9"/>
      <c r="OLU32" s="9"/>
      <c r="OLV32" s="9"/>
      <c r="OLW32" s="9"/>
      <c r="OLX32" s="9"/>
      <c r="OLY32" s="9"/>
      <c r="OLZ32" s="9"/>
      <c r="OMA32" s="9"/>
      <c r="OMB32" s="9"/>
      <c r="OMC32" s="9"/>
      <c r="OMD32" s="9"/>
      <c r="OME32" s="9"/>
      <c r="OMF32" s="9"/>
      <c r="OMG32" s="9"/>
      <c r="OMH32" s="9"/>
      <c r="OMI32" s="9"/>
      <c r="OMJ32" s="9"/>
      <c r="OMK32" s="9"/>
      <c r="OML32" s="9"/>
      <c r="OMM32" s="9"/>
      <c r="OMN32" s="9"/>
      <c r="OMO32" s="9"/>
      <c r="OMP32" s="9"/>
      <c r="OMQ32" s="9"/>
      <c r="OMR32" s="9"/>
      <c r="OMS32" s="9"/>
      <c r="OMT32" s="9"/>
      <c r="OMU32" s="9"/>
      <c r="OMV32" s="9"/>
      <c r="OMW32" s="9"/>
      <c r="OMX32" s="9"/>
      <c r="OMY32" s="9"/>
      <c r="OMZ32" s="9"/>
      <c r="ONA32" s="9"/>
      <c r="ONB32" s="9"/>
      <c r="ONC32" s="9"/>
      <c r="OND32" s="9"/>
      <c r="ONE32" s="9"/>
      <c r="ONF32" s="9"/>
      <c r="ONG32" s="9"/>
      <c r="ONH32" s="9"/>
      <c r="ONI32" s="9"/>
      <c r="ONJ32" s="9"/>
      <c r="ONK32" s="9"/>
      <c r="ONL32" s="9"/>
      <c r="ONM32" s="9"/>
      <c r="ONN32" s="9"/>
      <c r="ONO32" s="9"/>
      <c r="ONP32" s="9"/>
      <c r="ONQ32" s="9"/>
      <c r="ONR32" s="9"/>
      <c r="ONS32" s="9"/>
      <c r="ONT32" s="9"/>
      <c r="ONU32" s="9"/>
      <c r="ONV32" s="9"/>
      <c r="ONW32" s="9"/>
      <c r="ONX32" s="9"/>
      <c r="ONY32" s="9"/>
      <c r="ONZ32" s="9"/>
      <c r="OOA32" s="9"/>
      <c r="OOB32" s="9"/>
      <c r="OOC32" s="9"/>
      <c r="OOD32" s="9"/>
      <c r="OOE32" s="9"/>
      <c r="OOF32" s="9"/>
      <c r="OOG32" s="9"/>
      <c r="OOH32" s="9"/>
      <c r="OOI32" s="9"/>
      <c r="OOJ32" s="9"/>
      <c r="OOK32" s="9"/>
      <c r="OOL32" s="9"/>
      <c r="OOM32" s="9"/>
      <c r="OON32" s="9"/>
      <c r="OOO32" s="9"/>
      <c r="OOP32" s="9"/>
      <c r="OOQ32" s="9"/>
      <c r="OOR32" s="9"/>
      <c r="OOS32" s="9"/>
      <c r="OOT32" s="9"/>
      <c r="OOU32" s="9"/>
      <c r="OOV32" s="9"/>
      <c r="OOW32" s="9"/>
      <c r="OOX32" s="9"/>
      <c r="OOY32" s="9"/>
      <c r="OOZ32" s="9"/>
      <c r="OPA32" s="9"/>
      <c r="OPB32" s="9"/>
      <c r="OPC32" s="9"/>
      <c r="OPD32" s="9"/>
      <c r="OPE32" s="9"/>
      <c r="OPF32" s="9"/>
      <c r="OPG32" s="9"/>
      <c r="OPH32" s="9"/>
      <c r="OPI32" s="9"/>
      <c r="OPJ32" s="9"/>
      <c r="OPK32" s="9"/>
      <c r="OPL32" s="9"/>
      <c r="OPM32" s="9"/>
      <c r="OPN32" s="9"/>
      <c r="OPO32" s="9"/>
      <c r="OPP32" s="9"/>
      <c r="OPQ32" s="9"/>
      <c r="OPR32" s="9"/>
      <c r="OPS32" s="9"/>
      <c r="OPT32" s="9"/>
      <c r="OPU32" s="9"/>
      <c r="OPV32" s="9"/>
      <c r="OPW32" s="9"/>
      <c r="OPX32" s="9"/>
      <c r="OPY32" s="9"/>
      <c r="OPZ32" s="9"/>
      <c r="OQA32" s="9"/>
      <c r="OQB32" s="9"/>
      <c r="OQC32" s="9"/>
      <c r="OQD32" s="9"/>
      <c r="OQE32" s="9"/>
      <c r="OQF32" s="9"/>
      <c r="OQG32" s="9"/>
      <c r="OQH32" s="9"/>
      <c r="OQI32" s="9"/>
      <c r="OQJ32" s="9"/>
      <c r="OQK32" s="9"/>
      <c r="OQL32" s="9"/>
      <c r="OQM32" s="9"/>
      <c r="OQN32" s="9"/>
      <c r="OQO32" s="9"/>
      <c r="OQP32" s="9"/>
      <c r="OQQ32" s="9"/>
      <c r="OQR32" s="9"/>
      <c r="OQS32" s="9"/>
      <c r="OQT32" s="9"/>
      <c r="OQU32" s="9"/>
      <c r="OQV32" s="9"/>
      <c r="OQW32" s="9"/>
      <c r="OQX32" s="9"/>
      <c r="OQY32" s="9"/>
      <c r="OQZ32" s="9"/>
      <c r="ORA32" s="9"/>
      <c r="ORB32" s="9"/>
      <c r="ORC32" s="9"/>
      <c r="ORD32" s="9"/>
      <c r="ORE32" s="9"/>
      <c r="ORF32" s="9"/>
      <c r="ORG32" s="9"/>
      <c r="ORH32" s="9"/>
      <c r="ORI32" s="9"/>
      <c r="ORJ32" s="9"/>
      <c r="ORK32" s="9"/>
      <c r="ORL32" s="9"/>
      <c r="ORM32" s="9"/>
      <c r="ORN32" s="9"/>
      <c r="ORO32" s="9"/>
      <c r="ORP32" s="9"/>
      <c r="ORQ32" s="9"/>
      <c r="ORR32" s="9"/>
      <c r="ORS32" s="9"/>
      <c r="ORT32" s="9"/>
      <c r="ORU32" s="9"/>
      <c r="ORV32" s="9"/>
      <c r="ORW32" s="9"/>
      <c r="ORX32" s="9"/>
      <c r="ORY32" s="9"/>
      <c r="ORZ32" s="9"/>
      <c r="OSA32" s="9"/>
      <c r="OSB32" s="9"/>
      <c r="OSC32" s="9"/>
      <c r="OSD32" s="9"/>
      <c r="OSE32" s="9"/>
      <c r="OSF32" s="9"/>
      <c r="OSG32" s="9"/>
      <c r="OSH32" s="9"/>
      <c r="OSI32" s="9"/>
      <c r="OSJ32" s="9"/>
      <c r="OSK32" s="9"/>
      <c r="OSL32" s="9"/>
      <c r="OSM32" s="9"/>
      <c r="OSN32" s="9"/>
      <c r="OSO32" s="9"/>
      <c r="OSP32" s="9"/>
      <c r="OSQ32" s="9"/>
      <c r="OSR32" s="9"/>
      <c r="OSS32" s="9"/>
      <c r="OST32" s="9"/>
      <c r="OSU32" s="9"/>
      <c r="OSV32" s="9"/>
      <c r="OSW32" s="9"/>
      <c r="OSX32" s="9"/>
      <c r="OSY32" s="9"/>
      <c r="OSZ32" s="9"/>
      <c r="OTA32" s="9"/>
      <c r="OTB32" s="9"/>
      <c r="OTC32" s="9"/>
      <c r="OTD32" s="9"/>
      <c r="OTE32" s="9"/>
      <c r="OTF32" s="9"/>
      <c r="OTG32" s="9"/>
      <c r="OTH32" s="9"/>
      <c r="OTI32" s="9"/>
      <c r="OTJ32" s="9"/>
      <c r="OTK32" s="9"/>
      <c r="OTL32" s="9"/>
      <c r="OTM32" s="9"/>
      <c r="OTN32" s="9"/>
      <c r="OTO32" s="9"/>
      <c r="OTP32" s="9"/>
      <c r="OTQ32" s="9"/>
      <c r="OTR32" s="9"/>
      <c r="OTS32" s="9"/>
      <c r="OTT32" s="9"/>
      <c r="OTU32" s="9"/>
      <c r="OTV32" s="9"/>
      <c r="OTW32" s="9"/>
      <c r="OTX32" s="9"/>
      <c r="OTY32" s="9"/>
      <c r="OTZ32" s="9"/>
      <c r="OUA32" s="9"/>
      <c r="OUB32" s="9"/>
      <c r="OUC32" s="9"/>
      <c r="OUD32" s="9"/>
      <c r="OUE32" s="9"/>
      <c r="OUF32" s="9"/>
      <c r="OUG32" s="9"/>
      <c r="OUH32" s="9"/>
      <c r="OUI32" s="9"/>
      <c r="OUJ32" s="9"/>
      <c r="OUK32" s="9"/>
      <c r="OUL32" s="9"/>
      <c r="OUM32" s="9"/>
      <c r="OUN32" s="9"/>
      <c r="OUO32" s="9"/>
      <c r="OUP32" s="9"/>
      <c r="OUQ32" s="9"/>
      <c r="OUR32" s="9"/>
      <c r="OUS32" s="9"/>
      <c r="OUT32" s="9"/>
      <c r="OUU32" s="9"/>
      <c r="OUV32" s="9"/>
      <c r="OUW32" s="9"/>
      <c r="OUX32" s="9"/>
      <c r="OUY32" s="9"/>
      <c r="OUZ32" s="9"/>
      <c r="OVA32" s="9"/>
      <c r="OVB32" s="9"/>
      <c r="OVC32" s="9"/>
      <c r="OVD32" s="9"/>
      <c r="OVE32" s="9"/>
      <c r="OVF32" s="9"/>
      <c r="OVG32" s="9"/>
      <c r="OVH32" s="9"/>
      <c r="OVI32" s="9"/>
      <c r="OVJ32" s="9"/>
      <c r="OVK32" s="9"/>
      <c r="OVL32" s="9"/>
      <c r="OVM32" s="9"/>
      <c r="OVN32" s="9"/>
      <c r="OVO32" s="9"/>
      <c r="OVP32" s="9"/>
      <c r="OVQ32" s="9"/>
      <c r="OVR32" s="9"/>
      <c r="OVS32" s="9"/>
      <c r="OVT32" s="9"/>
      <c r="OVU32" s="9"/>
      <c r="OVV32" s="9"/>
      <c r="OVW32" s="9"/>
      <c r="OVX32" s="9"/>
      <c r="OVY32" s="9"/>
      <c r="OVZ32" s="9"/>
      <c r="OWA32" s="9"/>
      <c r="OWB32" s="9"/>
      <c r="OWC32" s="9"/>
      <c r="OWD32" s="9"/>
      <c r="OWE32" s="9"/>
      <c r="OWF32" s="9"/>
      <c r="OWG32" s="9"/>
      <c r="OWH32" s="9"/>
      <c r="OWI32" s="9"/>
      <c r="OWJ32" s="9"/>
      <c r="OWK32" s="9"/>
      <c r="OWL32" s="9"/>
      <c r="OWM32" s="9"/>
      <c r="OWN32" s="9"/>
      <c r="OWO32" s="9"/>
      <c r="OWP32" s="9"/>
      <c r="OWQ32" s="9"/>
      <c r="OWR32" s="9"/>
      <c r="OWS32" s="9"/>
      <c r="OWT32" s="9"/>
      <c r="OWU32" s="9"/>
      <c r="OWV32" s="9"/>
      <c r="OWW32" s="9"/>
      <c r="OWX32" s="9"/>
      <c r="OWY32" s="9"/>
      <c r="OWZ32" s="9"/>
      <c r="OXA32" s="9"/>
      <c r="OXB32" s="9"/>
      <c r="OXC32" s="9"/>
      <c r="OXD32" s="9"/>
      <c r="OXE32" s="9"/>
      <c r="OXF32" s="9"/>
      <c r="OXG32" s="9"/>
      <c r="OXH32" s="9"/>
      <c r="OXI32" s="9"/>
      <c r="OXJ32" s="9"/>
      <c r="OXK32" s="9"/>
      <c r="OXL32" s="9"/>
      <c r="OXM32" s="9"/>
      <c r="OXN32" s="9"/>
      <c r="OXO32" s="9"/>
      <c r="OXP32" s="9"/>
      <c r="OXQ32" s="9"/>
      <c r="OXR32" s="9"/>
      <c r="OXS32" s="9"/>
      <c r="OXT32" s="9"/>
      <c r="OXU32" s="9"/>
      <c r="OXV32" s="9"/>
      <c r="OXW32" s="9"/>
      <c r="OXX32" s="9"/>
      <c r="OXY32" s="9"/>
      <c r="OXZ32" s="9"/>
      <c r="OYA32" s="9"/>
      <c r="OYB32" s="9"/>
      <c r="OYC32" s="9"/>
      <c r="OYD32" s="9"/>
      <c r="OYE32" s="9"/>
      <c r="OYF32" s="9"/>
      <c r="OYG32" s="9"/>
      <c r="OYH32" s="9"/>
      <c r="OYI32" s="9"/>
      <c r="OYJ32" s="9"/>
      <c r="OYK32" s="9"/>
      <c r="OYL32" s="9"/>
      <c r="OYM32" s="9"/>
      <c r="OYN32" s="9"/>
      <c r="OYO32" s="9"/>
      <c r="OYP32" s="9"/>
      <c r="OYQ32" s="9"/>
      <c r="OYR32" s="9"/>
      <c r="OYS32" s="9"/>
      <c r="OYT32" s="9"/>
      <c r="OYU32" s="9"/>
      <c r="OYV32" s="9"/>
      <c r="OYW32" s="9"/>
      <c r="OYX32" s="9"/>
      <c r="OYY32" s="9"/>
      <c r="OYZ32" s="9"/>
      <c r="OZA32" s="9"/>
      <c r="OZB32" s="9"/>
      <c r="OZC32" s="9"/>
      <c r="OZD32" s="9"/>
      <c r="OZE32" s="9"/>
      <c r="OZF32" s="9"/>
      <c r="OZG32" s="9"/>
      <c r="OZH32" s="9"/>
      <c r="OZI32" s="9"/>
      <c r="OZJ32" s="9"/>
      <c r="OZK32" s="9"/>
      <c r="OZL32" s="9"/>
      <c r="OZM32" s="9"/>
      <c r="OZN32" s="9"/>
      <c r="OZO32" s="9"/>
      <c r="OZP32" s="9"/>
      <c r="OZQ32" s="9"/>
      <c r="OZR32" s="9"/>
      <c r="OZS32" s="9"/>
      <c r="OZT32" s="9"/>
      <c r="OZU32" s="9"/>
      <c r="OZV32" s="9"/>
      <c r="OZW32" s="9"/>
      <c r="OZX32" s="9"/>
      <c r="OZY32" s="9"/>
      <c r="OZZ32" s="9"/>
      <c r="PAA32" s="9"/>
      <c r="PAB32" s="9"/>
      <c r="PAC32" s="9"/>
      <c r="PAD32" s="9"/>
      <c r="PAE32" s="9"/>
      <c r="PAF32" s="9"/>
      <c r="PAG32" s="9"/>
      <c r="PAH32" s="9"/>
      <c r="PAI32" s="9"/>
      <c r="PAJ32" s="9"/>
      <c r="PAK32" s="9"/>
      <c r="PAL32" s="9"/>
      <c r="PAM32" s="9"/>
      <c r="PAN32" s="9"/>
      <c r="PAO32" s="9"/>
      <c r="PAP32" s="9"/>
      <c r="PAQ32" s="9"/>
      <c r="PAR32" s="9"/>
      <c r="PAS32" s="9"/>
      <c r="PAT32" s="9"/>
      <c r="PAU32" s="9"/>
      <c r="PAV32" s="9"/>
      <c r="PAW32" s="9"/>
      <c r="PAX32" s="9"/>
      <c r="PAY32" s="9"/>
      <c r="PAZ32" s="9"/>
      <c r="PBA32" s="9"/>
      <c r="PBB32" s="9"/>
      <c r="PBC32" s="9"/>
      <c r="PBD32" s="9"/>
      <c r="PBE32" s="9"/>
      <c r="PBF32" s="9"/>
      <c r="PBG32" s="9"/>
      <c r="PBH32" s="9"/>
      <c r="PBI32" s="9"/>
      <c r="PBJ32" s="9"/>
      <c r="PBK32" s="9"/>
      <c r="PBL32" s="9"/>
      <c r="PBM32" s="9"/>
      <c r="PBN32" s="9"/>
      <c r="PBO32" s="9"/>
      <c r="PBP32" s="9"/>
      <c r="PBQ32" s="9"/>
      <c r="PBR32" s="9"/>
      <c r="PBS32" s="9"/>
      <c r="PBT32" s="9"/>
      <c r="PBU32" s="9"/>
      <c r="PBV32" s="9"/>
      <c r="PBW32" s="9"/>
      <c r="PBX32" s="9"/>
      <c r="PBY32" s="9"/>
      <c r="PBZ32" s="9"/>
      <c r="PCA32" s="9"/>
      <c r="PCB32" s="9"/>
      <c r="PCC32" s="9"/>
      <c r="PCD32" s="9"/>
      <c r="PCE32" s="9"/>
      <c r="PCF32" s="9"/>
      <c r="PCG32" s="9"/>
      <c r="PCH32" s="9"/>
      <c r="PCI32" s="9"/>
      <c r="PCJ32" s="9"/>
      <c r="PCK32" s="9"/>
      <c r="PCL32" s="9"/>
      <c r="PCM32" s="9"/>
      <c r="PCN32" s="9"/>
      <c r="PCO32" s="9"/>
      <c r="PCP32" s="9"/>
      <c r="PCQ32" s="9"/>
      <c r="PCR32" s="9"/>
      <c r="PCS32" s="9"/>
      <c r="PCT32" s="9"/>
      <c r="PCU32" s="9"/>
      <c r="PCV32" s="9"/>
      <c r="PCW32" s="9"/>
      <c r="PCX32" s="9"/>
      <c r="PCY32" s="9"/>
      <c r="PCZ32" s="9"/>
      <c r="PDA32" s="9"/>
      <c r="PDB32" s="9"/>
      <c r="PDC32" s="9"/>
      <c r="PDD32" s="9"/>
      <c r="PDE32" s="9"/>
      <c r="PDF32" s="9"/>
      <c r="PDG32" s="9"/>
      <c r="PDH32" s="9"/>
      <c r="PDI32" s="9"/>
      <c r="PDJ32" s="9"/>
      <c r="PDK32" s="9"/>
      <c r="PDL32" s="9"/>
      <c r="PDM32" s="9"/>
      <c r="PDN32" s="9"/>
      <c r="PDO32" s="9"/>
      <c r="PDP32" s="9"/>
      <c r="PDQ32" s="9"/>
      <c r="PDR32" s="9"/>
      <c r="PDS32" s="9"/>
      <c r="PDT32" s="9"/>
      <c r="PDU32" s="9"/>
      <c r="PDV32" s="9"/>
      <c r="PDW32" s="9"/>
      <c r="PDX32" s="9"/>
      <c r="PDY32" s="9"/>
      <c r="PDZ32" s="9"/>
      <c r="PEA32" s="9"/>
      <c r="PEB32" s="9"/>
      <c r="PEC32" s="9"/>
      <c r="PED32" s="9"/>
      <c r="PEE32" s="9"/>
      <c r="PEF32" s="9"/>
      <c r="PEG32" s="9"/>
      <c r="PEH32" s="9"/>
      <c r="PEI32" s="9"/>
      <c r="PEJ32" s="9"/>
      <c r="PEK32" s="9"/>
      <c r="PEL32" s="9"/>
      <c r="PEM32" s="9"/>
      <c r="PEN32" s="9"/>
      <c r="PEO32" s="9"/>
      <c r="PEP32" s="9"/>
      <c r="PEQ32" s="9"/>
      <c r="PER32" s="9"/>
      <c r="PES32" s="9"/>
      <c r="PET32" s="9"/>
      <c r="PEU32" s="9"/>
      <c r="PEV32" s="9"/>
      <c r="PEW32" s="9"/>
      <c r="PEX32" s="9"/>
      <c r="PEY32" s="9"/>
      <c r="PEZ32" s="9"/>
      <c r="PFA32" s="9"/>
      <c r="PFB32" s="9"/>
      <c r="PFC32" s="9"/>
      <c r="PFD32" s="9"/>
      <c r="PFE32" s="9"/>
      <c r="PFF32" s="9"/>
      <c r="PFG32" s="9"/>
      <c r="PFH32" s="9"/>
      <c r="PFI32" s="9"/>
      <c r="PFJ32" s="9"/>
      <c r="PFK32" s="9"/>
      <c r="PFL32" s="9"/>
      <c r="PFM32" s="9"/>
      <c r="PFN32" s="9"/>
      <c r="PFO32" s="9"/>
      <c r="PFP32" s="9"/>
      <c r="PFQ32" s="9"/>
      <c r="PFR32" s="9"/>
      <c r="PFS32" s="9"/>
      <c r="PFT32" s="9"/>
      <c r="PFU32" s="9"/>
      <c r="PFV32" s="9"/>
      <c r="PFW32" s="9"/>
      <c r="PFX32" s="9"/>
      <c r="PFY32" s="9"/>
      <c r="PFZ32" s="9"/>
      <c r="PGA32" s="9"/>
      <c r="PGB32" s="9"/>
      <c r="PGC32" s="9"/>
      <c r="PGD32" s="9"/>
      <c r="PGE32" s="9"/>
      <c r="PGF32" s="9"/>
      <c r="PGG32" s="9"/>
      <c r="PGH32" s="9"/>
      <c r="PGI32" s="9"/>
      <c r="PGJ32" s="9"/>
      <c r="PGK32" s="9"/>
      <c r="PGL32" s="9"/>
      <c r="PGM32" s="9"/>
      <c r="PGN32" s="9"/>
      <c r="PGO32" s="9"/>
      <c r="PGP32" s="9"/>
      <c r="PGQ32" s="9"/>
      <c r="PGR32" s="9"/>
      <c r="PGS32" s="9"/>
      <c r="PGT32" s="9"/>
      <c r="PGU32" s="9"/>
      <c r="PGV32" s="9"/>
      <c r="PGW32" s="9"/>
      <c r="PGX32" s="9"/>
      <c r="PGY32" s="9"/>
      <c r="PGZ32" s="9"/>
      <c r="PHA32" s="9"/>
      <c r="PHB32" s="9"/>
      <c r="PHC32" s="9"/>
      <c r="PHD32" s="9"/>
      <c r="PHE32" s="9"/>
      <c r="PHF32" s="9"/>
      <c r="PHG32" s="9"/>
      <c r="PHH32" s="9"/>
      <c r="PHI32" s="9"/>
      <c r="PHJ32" s="9"/>
      <c r="PHK32" s="9"/>
      <c r="PHL32" s="9"/>
      <c r="PHM32" s="9"/>
      <c r="PHN32" s="9"/>
      <c r="PHO32" s="9"/>
      <c r="PHP32" s="9"/>
      <c r="PHQ32" s="9"/>
      <c r="PHR32" s="9"/>
      <c r="PHS32" s="9"/>
      <c r="PHT32" s="9"/>
      <c r="PHU32" s="9"/>
      <c r="PHV32" s="9"/>
      <c r="PHW32" s="9"/>
      <c r="PHX32" s="9"/>
      <c r="PHY32" s="9"/>
      <c r="PHZ32" s="9"/>
      <c r="PIA32" s="9"/>
      <c r="PIB32" s="9"/>
      <c r="PIC32" s="9"/>
      <c r="PID32" s="9"/>
      <c r="PIE32" s="9"/>
      <c r="PIF32" s="9"/>
      <c r="PIG32" s="9"/>
      <c r="PIH32" s="9"/>
      <c r="PII32" s="9"/>
      <c r="PIJ32" s="9"/>
      <c r="PIK32" s="9"/>
      <c r="PIL32" s="9"/>
      <c r="PIM32" s="9"/>
      <c r="PIN32" s="9"/>
      <c r="PIO32" s="9"/>
      <c r="PIP32" s="9"/>
      <c r="PIQ32" s="9"/>
      <c r="PIR32" s="9"/>
      <c r="PIS32" s="9"/>
      <c r="PIT32" s="9"/>
      <c r="PIU32" s="9"/>
      <c r="PIV32" s="9"/>
      <c r="PIW32" s="9"/>
      <c r="PIX32" s="9"/>
      <c r="PIY32" s="9"/>
      <c r="PIZ32" s="9"/>
      <c r="PJA32" s="9"/>
      <c r="PJB32" s="9"/>
      <c r="PJC32" s="9"/>
      <c r="PJD32" s="9"/>
      <c r="PJE32" s="9"/>
      <c r="PJF32" s="9"/>
      <c r="PJG32" s="9"/>
      <c r="PJH32" s="9"/>
      <c r="PJI32" s="9"/>
      <c r="PJJ32" s="9"/>
      <c r="PJK32" s="9"/>
      <c r="PJL32" s="9"/>
      <c r="PJM32" s="9"/>
      <c r="PJN32" s="9"/>
      <c r="PJO32" s="9"/>
      <c r="PJP32" s="9"/>
      <c r="PJQ32" s="9"/>
      <c r="PJR32" s="9"/>
      <c r="PJS32" s="9"/>
      <c r="PJT32" s="9"/>
      <c r="PJU32" s="9"/>
      <c r="PJV32" s="9"/>
      <c r="PJW32" s="9"/>
      <c r="PJX32" s="9"/>
      <c r="PJY32" s="9"/>
      <c r="PJZ32" s="9"/>
      <c r="PKA32" s="9"/>
      <c r="PKB32" s="9"/>
      <c r="PKC32" s="9"/>
      <c r="PKD32" s="9"/>
      <c r="PKE32" s="9"/>
      <c r="PKF32" s="9"/>
      <c r="PKG32" s="9"/>
      <c r="PKH32" s="9"/>
      <c r="PKI32" s="9"/>
      <c r="PKJ32" s="9"/>
      <c r="PKK32" s="9"/>
      <c r="PKL32" s="9"/>
      <c r="PKM32" s="9"/>
      <c r="PKN32" s="9"/>
      <c r="PKO32" s="9"/>
      <c r="PKP32" s="9"/>
      <c r="PKQ32" s="9"/>
      <c r="PKR32" s="9"/>
      <c r="PKS32" s="9"/>
      <c r="PKT32" s="9"/>
      <c r="PKU32" s="9"/>
      <c r="PKV32" s="9"/>
      <c r="PKW32" s="9"/>
      <c r="PKX32" s="9"/>
      <c r="PKY32" s="9"/>
      <c r="PKZ32" s="9"/>
      <c r="PLA32" s="9"/>
      <c r="PLB32" s="9"/>
      <c r="PLC32" s="9"/>
      <c r="PLD32" s="9"/>
      <c r="PLE32" s="9"/>
      <c r="PLF32" s="9"/>
      <c r="PLG32" s="9"/>
      <c r="PLH32" s="9"/>
      <c r="PLI32" s="9"/>
      <c r="PLJ32" s="9"/>
      <c r="PLK32" s="9"/>
      <c r="PLL32" s="9"/>
      <c r="PLM32" s="9"/>
      <c r="PLN32" s="9"/>
      <c r="PLO32" s="9"/>
      <c r="PLP32" s="9"/>
      <c r="PLQ32" s="9"/>
      <c r="PLR32" s="9"/>
      <c r="PLS32" s="9"/>
      <c r="PLT32" s="9"/>
      <c r="PLU32" s="9"/>
      <c r="PLV32" s="9"/>
      <c r="PLW32" s="9"/>
      <c r="PLX32" s="9"/>
      <c r="PLY32" s="9"/>
      <c r="PLZ32" s="9"/>
      <c r="PMA32" s="9"/>
      <c r="PMB32" s="9"/>
      <c r="PMC32" s="9"/>
      <c r="PMD32" s="9"/>
      <c r="PME32" s="9"/>
      <c r="PMF32" s="9"/>
      <c r="PMG32" s="9"/>
      <c r="PMH32" s="9"/>
      <c r="PMI32" s="9"/>
      <c r="PMJ32" s="9"/>
      <c r="PMK32" s="9"/>
      <c r="PML32" s="9"/>
      <c r="PMM32" s="9"/>
      <c r="PMN32" s="9"/>
      <c r="PMO32" s="9"/>
      <c r="PMP32" s="9"/>
      <c r="PMQ32" s="9"/>
      <c r="PMR32" s="9"/>
      <c r="PMS32" s="9"/>
      <c r="PMT32" s="9"/>
      <c r="PMU32" s="9"/>
      <c r="PMV32" s="9"/>
      <c r="PMW32" s="9"/>
      <c r="PMX32" s="9"/>
      <c r="PMY32" s="9"/>
      <c r="PMZ32" s="9"/>
      <c r="PNA32" s="9"/>
      <c r="PNB32" s="9"/>
      <c r="PNC32" s="9"/>
      <c r="PND32" s="9"/>
      <c r="PNE32" s="9"/>
      <c r="PNF32" s="9"/>
      <c r="PNG32" s="9"/>
      <c r="PNH32" s="9"/>
      <c r="PNI32" s="9"/>
      <c r="PNJ32" s="9"/>
      <c r="PNK32" s="9"/>
      <c r="PNL32" s="9"/>
      <c r="PNM32" s="9"/>
      <c r="PNN32" s="9"/>
      <c r="PNO32" s="9"/>
      <c r="PNP32" s="9"/>
      <c r="PNQ32" s="9"/>
      <c r="PNR32" s="9"/>
      <c r="PNS32" s="9"/>
      <c r="PNT32" s="9"/>
      <c r="PNU32" s="9"/>
      <c r="PNV32" s="9"/>
      <c r="PNW32" s="9"/>
      <c r="PNX32" s="9"/>
      <c r="PNY32" s="9"/>
      <c r="PNZ32" s="9"/>
      <c r="POA32" s="9"/>
      <c r="POB32" s="9"/>
      <c r="POC32" s="9"/>
      <c r="POD32" s="9"/>
      <c r="POE32" s="9"/>
      <c r="POF32" s="9"/>
      <c r="POG32" s="9"/>
      <c r="POH32" s="9"/>
      <c r="POI32" s="9"/>
      <c r="POJ32" s="9"/>
      <c r="POK32" s="9"/>
      <c r="POL32" s="9"/>
      <c r="POM32" s="9"/>
      <c r="PON32" s="9"/>
      <c r="POO32" s="9"/>
      <c r="POP32" s="9"/>
      <c r="POQ32" s="9"/>
      <c r="POR32" s="9"/>
      <c r="POS32" s="9"/>
      <c r="POT32" s="9"/>
      <c r="POU32" s="9"/>
      <c r="POV32" s="9"/>
      <c r="POW32" s="9"/>
      <c r="POX32" s="9"/>
      <c r="POY32" s="9"/>
      <c r="POZ32" s="9"/>
      <c r="PPA32" s="9"/>
      <c r="PPB32" s="9"/>
      <c r="PPC32" s="9"/>
      <c r="PPD32" s="9"/>
      <c r="PPE32" s="9"/>
      <c r="PPF32" s="9"/>
      <c r="PPG32" s="9"/>
      <c r="PPH32" s="9"/>
      <c r="PPI32" s="9"/>
      <c r="PPJ32" s="9"/>
      <c r="PPK32" s="9"/>
      <c r="PPL32" s="9"/>
      <c r="PPM32" s="9"/>
      <c r="PPN32" s="9"/>
      <c r="PPO32" s="9"/>
      <c r="PPP32" s="9"/>
      <c r="PPQ32" s="9"/>
      <c r="PPR32" s="9"/>
      <c r="PPS32" s="9"/>
      <c r="PPT32" s="9"/>
      <c r="PPU32" s="9"/>
      <c r="PPV32" s="9"/>
      <c r="PPW32" s="9"/>
      <c r="PPX32" s="9"/>
      <c r="PPY32" s="9"/>
      <c r="PPZ32" s="9"/>
      <c r="PQA32" s="9"/>
      <c r="PQB32" s="9"/>
      <c r="PQC32" s="9"/>
      <c r="PQD32" s="9"/>
      <c r="PQE32" s="9"/>
      <c r="PQF32" s="9"/>
      <c r="PQG32" s="9"/>
      <c r="PQH32" s="9"/>
      <c r="PQI32" s="9"/>
      <c r="PQJ32" s="9"/>
      <c r="PQK32" s="9"/>
      <c r="PQL32" s="9"/>
      <c r="PQM32" s="9"/>
      <c r="PQN32" s="9"/>
      <c r="PQO32" s="9"/>
      <c r="PQP32" s="9"/>
      <c r="PQQ32" s="9"/>
      <c r="PQR32" s="9"/>
      <c r="PQS32" s="9"/>
      <c r="PQT32" s="9"/>
      <c r="PQU32" s="9"/>
      <c r="PQV32" s="9"/>
      <c r="PQW32" s="9"/>
      <c r="PQX32" s="9"/>
      <c r="PQY32" s="9"/>
      <c r="PQZ32" s="9"/>
      <c r="PRA32" s="9"/>
      <c r="PRB32" s="9"/>
      <c r="PRC32" s="9"/>
      <c r="PRD32" s="9"/>
      <c r="PRE32" s="9"/>
      <c r="PRF32" s="9"/>
      <c r="PRG32" s="9"/>
      <c r="PRH32" s="9"/>
      <c r="PRI32" s="9"/>
      <c r="PRJ32" s="9"/>
      <c r="PRK32" s="9"/>
      <c r="PRL32" s="9"/>
      <c r="PRM32" s="9"/>
      <c r="PRN32" s="9"/>
      <c r="PRO32" s="9"/>
      <c r="PRP32" s="9"/>
      <c r="PRQ32" s="9"/>
      <c r="PRR32" s="9"/>
      <c r="PRS32" s="9"/>
      <c r="PRT32" s="9"/>
      <c r="PRU32" s="9"/>
      <c r="PRV32" s="9"/>
      <c r="PRW32" s="9"/>
      <c r="PRX32" s="9"/>
      <c r="PRY32" s="9"/>
      <c r="PRZ32" s="9"/>
      <c r="PSA32" s="9"/>
      <c r="PSB32" s="9"/>
      <c r="PSC32" s="9"/>
      <c r="PSD32" s="9"/>
      <c r="PSE32" s="9"/>
      <c r="PSF32" s="9"/>
      <c r="PSG32" s="9"/>
      <c r="PSH32" s="9"/>
      <c r="PSI32" s="9"/>
      <c r="PSJ32" s="9"/>
      <c r="PSK32" s="9"/>
      <c r="PSL32" s="9"/>
      <c r="PSM32" s="9"/>
      <c r="PSN32" s="9"/>
      <c r="PSO32" s="9"/>
      <c r="PSP32" s="9"/>
      <c r="PSQ32" s="9"/>
      <c r="PSR32" s="9"/>
      <c r="PSS32" s="9"/>
      <c r="PST32" s="9"/>
      <c r="PSU32" s="9"/>
      <c r="PSV32" s="9"/>
      <c r="PSW32" s="9"/>
      <c r="PSX32" s="9"/>
      <c r="PSY32" s="9"/>
      <c r="PSZ32" s="9"/>
      <c r="PTA32" s="9"/>
      <c r="PTB32" s="9"/>
      <c r="PTC32" s="9"/>
      <c r="PTD32" s="9"/>
      <c r="PTE32" s="9"/>
      <c r="PTF32" s="9"/>
      <c r="PTG32" s="9"/>
      <c r="PTH32" s="9"/>
      <c r="PTI32" s="9"/>
      <c r="PTJ32" s="9"/>
      <c r="PTK32" s="9"/>
      <c r="PTL32" s="9"/>
      <c r="PTM32" s="9"/>
      <c r="PTN32" s="9"/>
      <c r="PTO32" s="9"/>
      <c r="PTP32" s="9"/>
      <c r="PTQ32" s="9"/>
      <c r="PTR32" s="9"/>
      <c r="PTS32" s="9"/>
      <c r="PTT32" s="9"/>
      <c r="PTU32" s="9"/>
      <c r="PTV32" s="9"/>
      <c r="PTW32" s="9"/>
      <c r="PTX32" s="9"/>
      <c r="PTY32" s="9"/>
      <c r="PTZ32" s="9"/>
      <c r="PUA32" s="9"/>
      <c r="PUB32" s="9"/>
      <c r="PUC32" s="9"/>
      <c r="PUD32" s="9"/>
      <c r="PUE32" s="9"/>
      <c r="PUF32" s="9"/>
      <c r="PUG32" s="9"/>
      <c r="PUH32" s="9"/>
      <c r="PUI32" s="9"/>
      <c r="PUJ32" s="9"/>
      <c r="PUK32" s="9"/>
      <c r="PUL32" s="9"/>
      <c r="PUM32" s="9"/>
      <c r="PUN32" s="9"/>
      <c r="PUO32" s="9"/>
      <c r="PUP32" s="9"/>
      <c r="PUQ32" s="9"/>
      <c r="PUR32" s="9"/>
      <c r="PUS32" s="9"/>
      <c r="PUT32" s="9"/>
      <c r="PUU32" s="9"/>
      <c r="PUV32" s="9"/>
      <c r="PUW32" s="9"/>
      <c r="PUX32" s="9"/>
      <c r="PUY32" s="9"/>
      <c r="PUZ32" s="9"/>
      <c r="PVA32" s="9"/>
      <c r="PVB32" s="9"/>
      <c r="PVC32" s="9"/>
      <c r="PVD32" s="9"/>
      <c r="PVE32" s="9"/>
      <c r="PVF32" s="9"/>
      <c r="PVG32" s="9"/>
      <c r="PVH32" s="9"/>
      <c r="PVI32" s="9"/>
      <c r="PVJ32" s="9"/>
      <c r="PVK32" s="9"/>
      <c r="PVL32" s="9"/>
      <c r="PVM32" s="9"/>
      <c r="PVN32" s="9"/>
      <c r="PVO32" s="9"/>
      <c r="PVP32" s="9"/>
      <c r="PVQ32" s="9"/>
      <c r="PVR32" s="9"/>
      <c r="PVS32" s="9"/>
      <c r="PVT32" s="9"/>
      <c r="PVU32" s="9"/>
      <c r="PVV32" s="9"/>
      <c r="PVW32" s="9"/>
      <c r="PVX32" s="9"/>
      <c r="PVY32" s="9"/>
      <c r="PVZ32" s="9"/>
      <c r="PWA32" s="9"/>
      <c r="PWB32" s="9"/>
      <c r="PWC32" s="9"/>
      <c r="PWD32" s="9"/>
      <c r="PWE32" s="9"/>
      <c r="PWF32" s="9"/>
      <c r="PWG32" s="9"/>
      <c r="PWH32" s="9"/>
      <c r="PWI32" s="9"/>
      <c r="PWJ32" s="9"/>
      <c r="PWK32" s="9"/>
      <c r="PWL32" s="9"/>
      <c r="PWM32" s="9"/>
      <c r="PWN32" s="9"/>
      <c r="PWO32" s="9"/>
      <c r="PWP32" s="9"/>
      <c r="PWQ32" s="9"/>
      <c r="PWR32" s="9"/>
      <c r="PWS32" s="9"/>
      <c r="PWT32" s="9"/>
      <c r="PWU32" s="9"/>
      <c r="PWV32" s="9"/>
      <c r="PWW32" s="9"/>
      <c r="PWX32" s="9"/>
      <c r="PWY32" s="9"/>
      <c r="PWZ32" s="9"/>
      <c r="PXA32" s="9"/>
      <c r="PXB32" s="9"/>
      <c r="PXC32" s="9"/>
      <c r="PXD32" s="9"/>
      <c r="PXE32" s="9"/>
      <c r="PXF32" s="9"/>
      <c r="PXG32" s="9"/>
      <c r="PXH32" s="9"/>
      <c r="PXI32" s="9"/>
      <c r="PXJ32" s="9"/>
      <c r="PXK32" s="9"/>
      <c r="PXL32" s="9"/>
      <c r="PXM32" s="9"/>
      <c r="PXN32" s="9"/>
      <c r="PXO32" s="9"/>
      <c r="PXP32" s="9"/>
      <c r="PXQ32" s="9"/>
      <c r="PXR32" s="9"/>
      <c r="PXS32" s="9"/>
      <c r="PXT32" s="9"/>
      <c r="PXU32" s="9"/>
      <c r="PXV32" s="9"/>
      <c r="PXW32" s="9"/>
      <c r="PXX32" s="9"/>
      <c r="PXY32" s="9"/>
      <c r="PXZ32" s="9"/>
      <c r="PYA32" s="9"/>
      <c r="PYB32" s="9"/>
      <c r="PYC32" s="9"/>
      <c r="PYD32" s="9"/>
      <c r="PYE32" s="9"/>
      <c r="PYF32" s="9"/>
      <c r="PYG32" s="9"/>
      <c r="PYH32" s="9"/>
      <c r="PYI32" s="9"/>
      <c r="PYJ32" s="9"/>
      <c r="PYK32" s="9"/>
      <c r="PYL32" s="9"/>
      <c r="PYM32" s="9"/>
      <c r="PYN32" s="9"/>
      <c r="PYO32" s="9"/>
      <c r="PYP32" s="9"/>
      <c r="PYQ32" s="9"/>
      <c r="PYR32" s="9"/>
      <c r="PYS32" s="9"/>
      <c r="PYT32" s="9"/>
      <c r="PYU32" s="9"/>
      <c r="PYV32" s="9"/>
      <c r="PYW32" s="9"/>
      <c r="PYX32" s="9"/>
      <c r="PYY32" s="9"/>
      <c r="PYZ32" s="9"/>
      <c r="PZA32" s="9"/>
      <c r="PZB32" s="9"/>
      <c r="PZC32" s="9"/>
      <c r="PZD32" s="9"/>
      <c r="PZE32" s="9"/>
      <c r="PZF32" s="9"/>
      <c r="PZG32" s="9"/>
      <c r="PZH32" s="9"/>
      <c r="PZI32" s="9"/>
      <c r="PZJ32" s="9"/>
      <c r="PZK32" s="9"/>
      <c r="PZL32" s="9"/>
      <c r="PZM32" s="9"/>
      <c r="PZN32" s="9"/>
      <c r="PZO32" s="9"/>
      <c r="PZP32" s="9"/>
      <c r="PZQ32" s="9"/>
      <c r="PZR32" s="9"/>
      <c r="PZS32" s="9"/>
      <c r="PZT32" s="9"/>
      <c r="PZU32" s="9"/>
      <c r="PZV32" s="9"/>
      <c r="PZW32" s="9"/>
      <c r="PZX32" s="9"/>
      <c r="PZY32" s="9"/>
      <c r="PZZ32" s="9"/>
      <c r="QAA32" s="9"/>
      <c r="QAB32" s="9"/>
      <c r="QAC32" s="9"/>
      <c r="QAD32" s="9"/>
      <c r="QAE32" s="9"/>
      <c r="QAF32" s="9"/>
      <c r="QAG32" s="9"/>
      <c r="QAH32" s="9"/>
      <c r="QAI32" s="9"/>
      <c r="QAJ32" s="9"/>
      <c r="QAK32" s="9"/>
      <c r="QAL32" s="9"/>
      <c r="QAM32" s="9"/>
      <c r="QAN32" s="9"/>
      <c r="QAO32" s="9"/>
      <c r="QAP32" s="9"/>
      <c r="QAQ32" s="9"/>
      <c r="QAR32" s="9"/>
      <c r="QAS32" s="9"/>
      <c r="QAT32" s="9"/>
      <c r="QAU32" s="9"/>
      <c r="QAV32" s="9"/>
      <c r="QAW32" s="9"/>
      <c r="QAX32" s="9"/>
      <c r="QAY32" s="9"/>
      <c r="QAZ32" s="9"/>
      <c r="QBA32" s="9"/>
      <c r="QBB32" s="9"/>
      <c r="QBC32" s="9"/>
      <c r="QBD32" s="9"/>
      <c r="QBE32" s="9"/>
      <c r="QBF32" s="9"/>
      <c r="QBG32" s="9"/>
      <c r="QBH32" s="9"/>
      <c r="QBI32" s="9"/>
      <c r="QBJ32" s="9"/>
      <c r="QBK32" s="9"/>
      <c r="QBL32" s="9"/>
      <c r="QBM32" s="9"/>
      <c r="QBN32" s="9"/>
      <c r="QBO32" s="9"/>
      <c r="QBP32" s="9"/>
      <c r="QBQ32" s="9"/>
      <c r="QBR32" s="9"/>
      <c r="QBS32" s="9"/>
      <c r="QBT32" s="9"/>
      <c r="QBU32" s="9"/>
      <c r="QBV32" s="9"/>
      <c r="QBW32" s="9"/>
      <c r="QBX32" s="9"/>
      <c r="QBY32" s="9"/>
      <c r="QBZ32" s="9"/>
      <c r="QCA32" s="9"/>
      <c r="QCB32" s="9"/>
      <c r="QCC32" s="9"/>
      <c r="QCD32" s="9"/>
      <c r="QCE32" s="9"/>
      <c r="QCF32" s="9"/>
      <c r="QCG32" s="9"/>
      <c r="QCH32" s="9"/>
      <c r="QCI32" s="9"/>
      <c r="QCJ32" s="9"/>
      <c r="QCK32" s="9"/>
      <c r="QCL32" s="9"/>
      <c r="QCM32" s="9"/>
      <c r="QCN32" s="9"/>
      <c r="QCO32" s="9"/>
      <c r="QCP32" s="9"/>
      <c r="QCQ32" s="9"/>
      <c r="QCR32" s="9"/>
      <c r="QCS32" s="9"/>
      <c r="QCT32" s="9"/>
      <c r="QCU32" s="9"/>
      <c r="QCV32" s="9"/>
      <c r="QCW32" s="9"/>
      <c r="QCX32" s="9"/>
      <c r="QCY32" s="9"/>
      <c r="QCZ32" s="9"/>
      <c r="QDA32" s="9"/>
      <c r="QDB32" s="9"/>
      <c r="QDC32" s="9"/>
      <c r="QDD32" s="9"/>
      <c r="QDE32" s="9"/>
      <c r="QDF32" s="9"/>
      <c r="QDG32" s="9"/>
      <c r="QDH32" s="9"/>
      <c r="QDI32" s="9"/>
      <c r="QDJ32" s="9"/>
      <c r="QDK32" s="9"/>
      <c r="QDL32" s="9"/>
      <c r="QDM32" s="9"/>
      <c r="QDN32" s="9"/>
      <c r="QDO32" s="9"/>
      <c r="QDP32" s="9"/>
      <c r="QDQ32" s="9"/>
      <c r="QDR32" s="9"/>
      <c r="QDS32" s="9"/>
      <c r="QDT32" s="9"/>
      <c r="QDU32" s="9"/>
      <c r="QDV32" s="9"/>
      <c r="QDW32" s="9"/>
      <c r="QDX32" s="9"/>
      <c r="QDY32" s="9"/>
      <c r="QDZ32" s="9"/>
      <c r="QEA32" s="9"/>
      <c r="QEB32" s="9"/>
      <c r="QEC32" s="9"/>
      <c r="QED32" s="9"/>
      <c r="QEE32" s="9"/>
      <c r="QEF32" s="9"/>
      <c r="QEG32" s="9"/>
      <c r="QEH32" s="9"/>
      <c r="QEI32" s="9"/>
      <c r="QEJ32" s="9"/>
      <c r="QEK32" s="9"/>
      <c r="QEL32" s="9"/>
      <c r="QEM32" s="9"/>
      <c r="QEN32" s="9"/>
      <c r="QEO32" s="9"/>
      <c r="QEP32" s="9"/>
      <c r="QEQ32" s="9"/>
      <c r="QER32" s="9"/>
      <c r="QES32" s="9"/>
      <c r="QET32" s="9"/>
      <c r="QEU32" s="9"/>
      <c r="QEV32" s="9"/>
      <c r="QEW32" s="9"/>
      <c r="QEX32" s="9"/>
      <c r="QEY32" s="9"/>
      <c r="QEZ32" s="9"/>
      <c r="QFA32" s="9"/>
      <c r="QFB32" s="9"/>
      <c r="QFC32" s="9"/>
      <c r="QFD32" s="9"/>
      <c r="QFE32" s="9"/>
      <c r="QFF32" s="9"/>
      <c r="QFG32" s="9"/>
      <c r="QFH32" s="9"/>
      <c r="QFI32" s="9"/>
      <c r="QFJ32" s="9"/>
      <c r="QFK32" s="9"/>
      <c r="QFL32" s="9"/>
      <c r="QFM32" s="9"/>
      <c r="QFN32" s="9"/>
      <c r="QFO32" s="9"/>
      <c r="QFP32" s="9"/>
      <c r="QFQ32" s="9"/>
      <c r="QFR32" s="9"/>
      <c r="QFS32" s="9"/>
      <c r="QFT32" s="9"/>
      <c r="QFU32" s="9"/>
      <c r="QFV32" s="9"/>
      <c r="QFW32" s="9"/>
      <c r="QFX32" s="9"/>
      <c r="QFY32" s="9"/>
      <c r="QFZ32" s="9"/>
      <c r="QGA32" s="9"/>
      <c r="QGB32" s="9"/>
      <c r="QGC32" s="9"/>
      <c r="QGD32" s="9"/>
      <c r="QGE32" s="9"/>
      <c r="QGF32" s="9"/>
      <c r="QGG32" s="9"/>
      <c r="QGH32" s="9"/>
      <c r="QGI32" s="9"/>
      <c r="QGJ32" s="9"/>
      <c r="QGK32" s="9"/>
      <c r="QGL32" s="9"/>
      <c r="QGM32" s="9"/>
      <c r="QGN32" s="9"/>
      <c r="QGO32" s="9"/>
      <c r="QGP32" s="9"/>
      <c r="QGQ32" s="9"/>
      <c r="QGR32" s="9"/>
      <c r="QGS32" s="9"/>
      <c r="QGT32" s="9"/>
      <c r="QGU32" s="9"/>
      <c r="QGV32" s="9"/>
      <c r="QGW32" s="9"/>
      <c r="QGX32" s="9"/>
      <c r="QGY32" s="9"/>
      <c r="QGZ32" s="9"/>
      <c r="QHA32" s="9"/>
      <c r="QHB32" s="9"/>
      <c r="QHC32" s="9"/>
      <c r="QHD32" s="9"/>
      <c r="QHE32" s="9"/>
      <c r="QHF32" s="9"/>
      <c r="QHG32" s="9"/>
      <c r="QHH32" s="9"/>
      <c r="QHI32" s="9"/>
      <c r="QHJ32" s="9"/>
      <c r="QHK32" s="9"/>
      <c r="QHL32" s="9"/>
      <c r="QHM32" s="9"/>
      <c r="QHN32" s="9"/>
      <c r="QHO32" s="9"/>
      <c r="QHP32" s="9"/>
      <c r="QHQ32" s="9"/>
      <c r="QHR32" s="9"/>
      <c r="QHS32" s="9"/>
      <c r="QHT32" s="9"/>
      <c r="QHU32" s="9"/>
      <c r="QHV32" s="9"/>
      <c r="QHW32" s="9"/>
      <c r="QHX32" s="9"/>
      <c r="QHY32" s="9"/>
      <c r="QHZ32" s="9"/>
      <c r="QIA32" s="9"/>
      <c r="QIB32" s="9"/>
      <c r="QIC32" s="9"/>
      <c r="QID32" s="9"/>
      <c r="QIE32" s="9"/>
      <c r="QIF32" s="9"/>
      <c r="QIG32" s="9"/>
      <c r="QIH32" s="9"/>
      <c r="QII32" s="9"/>
      <c r="QIJ32" s="9"/>
      <c r="QIK32" s="9"/>
      <c r="QIL32" s="9"/>
      <c r="QIM32" s="9"/>
      <c r="QIN32" s="9"/>
      <c r="QIO32" s="9"/>
      <c r="QIP32" s="9"/>
      <c r="QIQ32" s="9"/>
      <c r="QIR32" s="9"/>
      <c r="QIS32" s="9"/>
      <c r="QIT32" s="9"/>
      <c r="QIU32" s="9"/>
      <c r="QIV32" s="9"/>
      <c r="QIW32" s="9"/>
      <c r="QIX32" s="9"/>
      <c r="QIY32" s="9"/>
      <c r="QIZ32" s="9"/>
      <c r="QJA32" s="9"/>
      <c r="QJB32" s="9"/>
      <c r="QJC32" s="9"/>
      <c r="QJD32" s="9"/>
      <c r="QJE32" s="9"/>
      <c r="QJF32" s="9"/>
      <c r="QJG32" s="9"/>
      <c r="QJH32" s="9"/>
      <c r="QJI32" s="9"/>
      <c r="QJJ32" s="9"/>
      <c r="QJK32" s="9"/>
      <c r="QJL32" s="9"/>
      <c r="QJM32" s="9"/>
      <c r="QJN32" s="9"/>
      <c r="QJO32" s="9"/>
      <c r="QJP32" s="9"/>
      <c r="QJQ32" s="9"/>
      <c r="QJR32" s="9"/>
      <c r="QJS32" s="9"/>
      <c r="QJT32" s="9"/>
      <c r="QJU32" s="9"/>
      <c r="QJV32" s="9"/>
      <c r="QJW32" s="9"/>
      <c r="QJX32" s="9"/>
      <c r="QJY32" s="9"/>
      <c r="QJZ32" s="9"/>
      <c r="QKA32" s="9"/>
      <c r="QKB32" s="9"/>
      <c r="QKC32" s="9"/>
      <c r="QKD32" s="9"/>
      <c r="QKE32" s="9"/>
      <c r="QKF32" s="9"/>
      <c r="QKG32" s="9"/>
      <c r="QKH32" s="9"/>
      <c r="QKI32" s="9"/>
      <c r="QKJ32" s="9"/>
      <c r="QKK32" s="9"/>
      <c r="QKL32" s="9"/>
      <c r="QKM32" s="9"/>
      <c r="QKN32" s="9"/>
      <c r="QKO32" s="9"/>
      <c r="QKP32" s="9"/>
      <c r="QKQ32" s="9"/>
      <c r="QKR32" s="9"/>
      <c r="QKS32" s="9"/>
      <c r="QKT32" s="9"/>
      <c r="QKU32" s="9"/>
      <c r="QKV32" s="9"/>
      <c r="QKW32" s="9"/>
      <c r="QKX32" s="9"/>
      <c r="QKY32" s="9"/>
      <c r="QKZ32" s="9"/>
      <c r="QLA32" s="9"/>
      <c r="QLB32" s="9"/>
      <c r="QLC32" s="9"/>
      <c r="QLD32" s="9"/>
      <c r="QLE32" s="9"/>
      <c r="QLF32" s="9"/>
      <c r="QLG32" s="9"/>
      <c r="QLH32" s="9"/>
      <c r="QLI32" s="9"/>
      <c r="QLJ32" s="9"/>
      <c r="QLK32" s="9"/>
      <c r="QLL32" s="9"/>
      <c r="QLM32" s="9"/>
      <c r="QLN32" s="9"/>
      <c r="QLO32" s="9"/>
      <c r="QLP32" s="9"/>
      <c r="QLQ32" s="9"/>
      <c r="QLR32" s="9"/>
      <c r="QLS32" s="9"/>
      <c r="QLT32" s="9"/>
      <c r="QLU32" s="9"/>
      <c r="QLV32" s="9"/>
      <c r="QLW32" s="9"/>
      <c r="QLX32" s="9"/>
      <c r="QLY32" s="9"/>
      <c r="QLZ32" s="9"/>
      <c r="QMA32" s="9"/>
      <c r="QMB32" s="9"/>
      <c r="QMC32" s="9"/>
      <c r="QMD32" s="9"/>
      <c r="QME32" s="9"/>
      <c r="QMF32" s="9"/>
      <c r="QMG32" s="9"/>
      <c r="QMH32" s="9"/>
      <c r="QMI32" s="9"/>
      <c r="QMJ32" s="9"/>
      <c r="QMK32" s="9"/>
      <c r="QML32" s="9"/>
      <c r="QMM32" s="9"/>
      <c r="QMN32" s="9"/>
      <c r="QMO32" s="9"/>
      <c r="QMP32" s="9"/>
      <c r="QMQ32" s="9"/>
      <c r="QMR32" s="9"/>
      <c r="QMS32" s="9"/>
      <c r="QMT32" s="9"/>
      <c r="QMU32" s="9"/>
      <c r="QMV32" s="9"/>
      <c r="QMW32" s="9"/>
      <c r="QMX32" s="9"/>
      <c r="QMY32" s="9"/>
      <c r="QMZ32" s="9"/>
      <c r="QNA32" s="9"/>
      <c r="QNB32" s="9"/>
      <c r="QNC32" s="9"/>
      <c r="QND32" s="9"/>
      <c r="QNE32" s="9"/>
      <c r="QNF32" s="9"/>
      <c r="QNG32" s="9"/>
      <c r="QNH32" s="9"/>
      <c r="QNI32" s="9"/>
      <c r="QNJ32" s="9"/>
      <c r="QNK32" s="9"/>
      <c r="QNL32" s="9"/>
      <c r="QNM32" s="9"/>
      <c r="QNN32" s="9"/>
      <c r="QNO32" s="9"/>
      <c r="QNP32" s="9"/>
      <c r="QNQ32" s="9"/>
      <c r="QNR32" s="9"/>
      <c r="QNS32" s="9"/>
      <c r="QNT32" s="9"/>
      <c r="QNU32" s="9"/>
      <c r="QNV32" s="9"/>
      <c r="QNW32" s="9"/>
      <c r="QNX32" s="9"/>
      <c r="QNY32" s="9"/>
      <c r="QNZ32" s="9"/>
      <c r="QOA32" s="9"/>
      <c r="QOB32" s="9"/>
      <c r="QOC32" s="9"/>
      <c r="QOD32" s="9"/>
      <c r="QOE32" s="9"/>
      <c r="QOF32" s="9"/>
      <c r="QOG32" s="9"/>
      <c r="QOH32" s="9"/>
      <c r="QOI32" s="9"/>
      <c r="QOJ32" s="9"/>
      <c r="QOK32" s="9"/>
      <c r="QOL32" s="9"/>
      <c r="QOM32" s="9"/>
      <c r="QON32" s="9"/>
      <c r="QOO32" s="9"/>
      <c r="QOP32" s="9"/>
      <c r="QOQ32" s="9"/>
      <c r="QOR32" s="9"/>
      <c r="QOS32" s="9"/>
      <c r="QOT32" s="9"/>
      <c r="QOU32" s="9"/>
      <c r="QOV32" s="9"/>
      <c r="QOW32" s="9"/>
      <c r="QOX32" s="9"/>
      <c r="QOY32" s="9"/>
      <c r="QOZ32" s="9"/>
      <c r="QPA32" s="9"/>
      <c r="QPB32" s="9"/>
      <c r="QPC32" s="9"/>
      <c r="QPD32" s="9"/>
      <c r="QPE32" s="9"/>
      <c r="QPF32" s="9"/>
      <c r="QPG32" s="9"/>
      <c r="QPH32" s="9"/>
      <c r="QPI32" s="9"/>
      <c r="QPJ32" s="9"/>
      <c r="QPK32" s="9"/>
      <c r="QPL32" s="9"/>
      <c r="QPM32" s="9"/>
      <c r="QPN32" s="9"/>
      <c r="QPO32" s="9"/>
      <c r="QPP32" s="9"/>
      <c r="QPQ32" s="9"/>
      <c r="QPR32" s="9"/>
      <c r="QPS32" s="9"/>
      <c r="QPT32" s="9"/>
      <c r="QPU32" s="9"/>
      <c r="QPV32" s="9"/>
      <c r="QPW32" s="9"/>
      <c r="QPX32" s="9"/>
      <c r="QPY32" s="9"/>
      <c r="QPZ32" s="9"/>
      <c r="QQA32" s="9"/>
      <c r="QQB32" s="9"/>
      <c r="QQC32" s="9"/>
      <c r="QQD32" s="9"/>
      <c r="QQE32" s="9"/>
      <c r="QQF32" s="9"/>
      <c r="QQG32" s="9"/>
      <c r="QQH32" s="9"/>
      <c r="QQI32" s="9"/>
      <c r="QQJ32" s="9"/>
      <c r="QQK32" s="9"/>
      <c r="QQL32" s="9"/>
      <c r="QQM32" s="9"/>
      <c r="QQN32" s="9"/>
      <c r="QQO32" s="9"/>
      <c r="QQP32" s="9"/>
      <c r="QQQ32" s="9"/>
      <c r="QQR32" s="9"/>
      <c r="QQS32" s="9"/>
      <c r="QQT32" s="9"/>
      <c r="QQU32" s="9"/>
      <c r="QQV32" s="9"/>
      <c r="QQW32" s="9"/>
      <c r="QQX32" s="9"/>
      <c r="QQY32" s="9"/>
      <c r="QQZ32" s="9"/>
      <c r="QRA32" s="9"/>
      <c r="QRB32" s="9"/>
      <c r="QRC32" s="9"/>
      <c r="QRD32" s="9"/>
      <c r="QRE32" s="9"/>
      <c r="QRF32" s="9"/>
      <c r="QRG32" s="9"/>
      <c r="QRH32" s="9"/>
      <c r="QRI32" s="9"/>
      <c r="QRJ32" s="9"/>
      <c r="QRK32" s="9"/>
      <c r="QRL32" s="9"/>
      <c r="QRM32" s="9"/>
      <c r="QRN32" s="9"/>
      <c r="QRO32" s="9"/>
      <c r="QRP32" s="9"/>
      <c r="QRQ32" s="9"/>
      <c r="QRR32" s="9"/>
      <c r="QRS32" s="9"/>
      <c r="QRT32" s="9"/>
      <c r="QRU32" s="9"/>
      <c r="QRV32" s="9"/>
      <c r="QRW32" s="9"/>
      <c r="QRX32" s="9"/>
      <c r="QRY32" s="9"/>
      <c r="QRZ32" s="9"/>
      <c r="QSA32" s="9"/>
      <c r="QSB32" s="9"/>
      <c r="QSC32" s="9"/>
      <c r="QSD32" s="9"/>
      <c r="QSE32" s="9"/>
      <c r="QSF32" s="9"/>
      <c r="QSG32" s="9"/>
      <c r="QSH32" s="9"/>
      <c r="QSI32" s="9"/>
      <c r="QSJ32" s="9"/>
      <c r="QSK32" s="9"/>
      <c r="QSL32" s="9"/>
      <c r="QSM32" s="9"/>
      <c r="QSN32" s="9"/>
      <c r="QSO32" s="9"/>
      <c r="QSP32" s="9"/>
      <c r="QSQ32" s="9"/>
      <c r="QSR32" s="9"/>
      <c r="QSS32" s="9"/>
      <c r="QST32" s="9"/>
      <c r="QSU32" s="9"/>
      <c r="QSV32" s="9"/>
      <c r="QSW32" s="9"/>
      <c r="QSX32" s="9"/>
      <c r="QSY32" s="9"/>
      <c r="QSZ32" s="9"/>
      <c r="QTA32" s="9"/>
      <c r="QTB32" s="9"/>
      <c r="QTC32" s="9"/>
      <c r="QTD32" s="9"/>
      <c r="QTE32" s="9"/>
      <c r="QTF32" s="9"/>
      <c r="QTG32" s="9"/>
      <c r="QTH32" s="9"/>
      <c r="QTI32" s="9"/>
      <c r="QTJ32" s="9"/>
      <c r="QTK32" s="9"/>
      <c r="QTL32" s="9"/>
      <c r="QTM32" s="9"/>
      <c r="QTN32" s="9"/>
      <c r="QTO32" s="9"/>
      <c r="QTP32" s="9"/>
      <c r="QTQ32" s="9"/>
      <c r="QTR32" s="9"/>
      <c r="QTS32" s="9"/>
      <c r="QTT32" s="9"/>
      <c r="QTU32" s="9"/>
      <c r="QTV32" s="9"/>
      <c r="QTW32" s="9"/>
      <c r="QTX32" s="9"/>
      <c r="QTY32" s="9"/>
      <c r="QTZ32" s="9"/>
      <c r="QUA32" s="9"/>
      <c r="QUB32" s="9"/>
      <c r="QUC32" s="9"/>
      <c r="QUD32" s="9"/>
      <c r="QUE32" s="9"/>
      <c r="QUF32" s="9"/>
      <c r="QUG32" s="9"/>
      <c r="QUH32" s="9"/>
      <c r="QUI32" s="9"/>
      <c r="QUJ32" s="9"/>
      <c r="QUK32" s="9"/>
      <c r="QUL32" s="9"/>
      <c r="QUM32" s="9"/>
      <c r="QUN32" s="9"/>
      <c r="QUO32" s="9"/>
      <c r="QUP32" s="9"/>
      <c r="QUQ32" s="9"/>
      <c r="QUR32" s="9"/>
      <c r="QUS32" s="9"/>
      <c r="QUT32" s="9"/>
      <c r="QUU32" s="9"/>
      <c r="QUV32" s="9"/>
      <c r="QUW32" s="9"/>
      <c r="QUX32" s="9"/>
      <c r="QUY32" s="9"/>
      <c r="QUZ32" s="9"/>
      <c r="QVA32" s="9"/>
      <c r="QVB32" s="9"/>
      <c r="QVC32" s="9"/>
      <c r="QVD32" s="9"/>
      <c r="QVE32" s="9"/>
      <c r="QVF32" s="9"/>
      <c r="QVG32" s="9"/>
      <c r="QVH32" s="9"/>
      <c r="QVI32" s="9"/>
      <c r="QVJ32" s="9"/>
      <c r="QVK32" s="9"/>
      <c r="QVL32" s="9"/>
      <c r="QVM32" s="9"/>
      <c r="QVN32" s="9"/>
      <c r="QVO32" s="9"/>
      <c r="QVP32" s="9"/>
      <c r="QVQ32" s="9"/>
      <c r="QVR32" s="9"/>
      <c r="QVS32" s="9"/>
      <c r="QVT32" s="9"/>
      <c r="QVU32" s="9"/>
      <c r="QVV32" s="9"/>
      <c r="QVW32" s="9"/>
      <c r="QVX32" s="9"/>
      <c r="QVY32" s="9"/>
      <c r="QVZ32" s="9"/>
      <c r="QWA32" s="9"/>
      <c r="QWB32" s="9"/>
      <c r="QWC32" s="9"/>
      <c r="QWD32" s="9"/>
      <c r="QWE32" s="9"/>
      <c r="QWF32" s="9"/>
      <c r="QWG32" s="9"/>
      <c r="QWH32" s="9"/>
      <c r="QWI32" s="9"/>
      <c r="QWJ32" s="9"/>
      <c r="QWK32" s="9"/>
      <c r="QWL32" s="9"/>
      <c r="QWM32" s="9"/>
      <c r="QWN32" s="9"/>
      <c r="QWO32" s="9"/>
      <c r="QWP32" s="9"/>
      <c r="QWQ32" s="9"/>
      <c r="QWR32" s="9"/>
      <c r="QWS32" s="9"/>
      <c r="QWT32" s="9"/>
      <c r="QWU32" s="9"/>
      <c r="QWV32" s="9"/>
      <c r="QWW32" s="9"/>
      <c r="QWX32" s="9"/>
      <c r="QWY32" s="9"/>
      <c r="QWZ32" s="9"/>
      <c r="QXA32" s="9"/>
      <c r="QXB32" s="9"/>
      <c r="QXC32" s="9"/>
      <c r="QXD32" s="9"/>
      <c r="QXE32" s="9"/>
      <c r="QXF32" s="9"/>
      <c r="QXG32" s="9"/>
      <c r="QXH32" s="9"/>
      <c r="QXI32" s="9"/>
      <c r="QXJ32" s="9"/>
      <c r="QXK32" s="9"/>
      <c r="QXL32" s="9"/>
      <c r="QXM32" s="9"/>
      <c r="QXN32" s="9"/>
      <c r="QXO32" s="9"/>
      <c r="QXP32" s="9"/>
      <c r="QXQ32" s="9"/>
      <c r="QXR32" s="9"/>
      <c r="QXS32" s="9"/>
      <c r="QXT32" s="9"/>
      <c r="QXU32" s="9"/>
      <c r="QXV32" s="9"/>
      <c r="QXW32" s="9"/>
      <c r="QXX32" s="9"/>
      <c r="QXY32" s="9"/>
      <c r="QXZ32" s="9"/>
      <c r="QYA32" s="9"/>
      <c r="QYB32" s="9"/>
      <c r="QYC32" s="9"/>
      <c r="QYD32" s="9"/>
      <c r="QYE32" s="9"/>
      <c r="QYF32" s="9"/>
      <c r="QYG32" s="9"/>
      <c r="QYH32" s="9"/>
      <c r="QYI32" s="9"/>
      <c r="QYJ32" s="9"/>
      <c r="QYK32" s="9"/>
      <c r="QYL32" s="9"/>
      <c r="QYM32" s="9"/>
      <c r="QYN32" s="9"/>
      <c r="QYO32" s="9"/>
      <c r="QYP32" s="9"/>
      <c r="QYQ32" s="9"/>
      <c r="QYR32" s="9"/>
      <c r="QYS32" s="9"/>
      <c r="QYT32" s="9"/>
      <c r="QYU32" s="9"/>
      <c r="QYV32" s="9"/>
      <c r="QYW32" s="9"/>
      <c r="QYX32" s="9"/>
      <c r="QYY32" s="9"/>
      <c r="QYZ32" s="9"/>
      <c r="QZA32" s="9"/>
      <c r="QZB32" s="9"/>
      <c r="QZC32" s="9"/>
      <c r="QZD32" s="9"/>
      <c r="QZE32" s="9"/>
      <c r="QZF32" s="9"/>
      <c r="QZG32" s="9"/>
      <c r="QZH32" s="9"/>
      <c r="QZI32" s="9"/>
      <c r="QZJ32" s="9"/>
      <c r="QZK32" s="9"/>
      <c r="QZL32" s="9"/>
      <c r="QZM32" s="9"/>
      <c r="QZN32" s="9"/>
      <c r="QZO32" s="9"/>
      <c r="QZP32" s="9"/>
      <c r="QZQ32" s="9"/>
      <c r="QZR32" s="9"/>
      <c r="QZS32" s="9"/>
      <c r="QZT32" s="9"/>
      <c r="QZU32" s="9"/>
      <c r="QZV32" s="9"/>
      <c r="QZW32" s="9"/>
      <c r="QZX32" s="9"/>
      <c r="QZY32" s="9"/>
      <c r="QZZ32" s="9"/>
      <c r="RAA32" s="9"/>
      <c r="RAB32" s="9"/>
      <c r="RAC32" s="9"/>
      <c r="RAD32" s="9"/>
      <c r="RAE32" s="9"/>
      <c r="RAF32" s="9"/>
      <c r="RAG32" s="9"/>
      <c r="RAH32" s="9"/>
      <c r="RAI32" s="9"/>
      <c r="RAJ32" s="9"/>
      <c r="RAK32" s="9"/>
      <c r="RAL32" s="9"/>
      <c r="RAM32" s="9"/>
      <c r="RAN32" s="9"/>
      <c r="RAO32" s="9"/>
      <c r="RAP32" s="9"/>
      <c r="RAQ32" s="9"/>
      <c r="RAR32" s="9"/>
      <c r="RAS32" s="9"/>
      <c r="RAT32" s="9"/>
      <c r="RAU32" s="9"/>
      <c r="RAV32" s="9"/>
      <c r="RAW32" s="9"/>
      <c r="RAX32" s="9"/>
      <c r="RAY32" s="9"/>
      <c r="RAZ32" s="9"/>
      <c r="RBA32" s="9"/>
      <c r="RBB32" s="9"/>
      <c r="RBC32" s="9"/>
      <c r="RBD32" s="9"/>
      <c r="RBE32" s="9"/>
      <c r="RBF32" s="9"/>
      <c r="RBG32" s="9"/>
      <c r="RBH32" s="9"/>
      <c r="RBI32" s="9"/>
      <c r="RBJ32" s="9"/>
      <c r="RBK32" s="9"/>
      <c r="RBL32" s="9"/>
      <c r="RBM32" s="9"/>
      <c r="RBN32" s="9"/>
      <c r="RBO32" s="9"/>
      <c r="RBP32" s="9"/>
      <c r="RBQ32" s="9"/>
      <c r="RBR32" s="9"/>
      <c r="RBS32" s="9"/>
      <c r="RBT32" s="9"/>
      <c r="RBU32" s="9"/>
      <c r="RBV32" s="9"/>
      <c r="RBW32" s="9"/>
      <c r="RBX32" s="9"/>
      <c r="RBY32" s="9"/>
      <c r="RBZ32" s="9"/>
      <c r="RCA32" s="9"/>
      <c r="RCB32" s="9"/>
      <c r="RCC32" s="9"/>
      <c r="RCD32" s="9"/>
      <c r="RCE32" s="9"/>
      <c r="RCF32" s="9"/>
      <c r="RCG32" s="9"/>
      <c r="RCH32" s="9"/>
      <c r="RCI32" s="9"/>
      <c r="RCJ32" s="9"/>
      <c r="RCK32" s="9"/>
      <c r="RCL32" s="9"/>
      <c r="RCM32" s="9"/>
      <c r="RCN32" s="9"/>
      <c r="RCO32" s="9"/>
      <c r="RCP32" s="9"/>
      <c r="RCQ32" s="9"/>
      <c r="RCR32" s="9"/>
      <c r="RCS32" s="9"/>
      <c r="RCT32" s="9"/>
      <c r="RCU32" s="9"/>
      <c r="RCV32" s="9"/>
      <c r="RCW32" s="9"/>
      <c r="RCX32" s="9"/>
      <c r="RCY32" s="9"/>
      <c r="RCZ32" s="9"/>
      <c r="RDA32" s="9"/>
      <c r="RDB32" s="9"/>
      <c r="RDC32" s="9"/>
      <c r="RDD32" s="9"/>
      <c r="RDE32" s="9"/>
      <c r="RDF32" s="9"/>
      <c r="RDG32" s="9"/>
      <c r="RDH32" s="9"/>
      <c r="RDI32" s="9"/>
      <c r="RDJ32" s="9"/>
      <c r="RDK32" s="9"/>
      <c r="RDL32" s="9"/>
      <c r="RDM32" s="9"/>
      <c r="RDN32" s="9"/>
      <c r="RDO32" s="9"/>
      <c r="RDP32" s="9"/>
      <c r="RDQ32" s="9"/>
      <c r="RDR32" s="9"/>
      <c r="RDS32" s="9"/>
      <c r="RDT32" s="9"/>
      <c r="RDU32" s="9"/>
      <c r="RDV32" s="9"/>
      <c r="RDW32" s="9"/>
      <c r="RDX32" s="9"/>
      <c r="RDY32" s="9"/>
      <c r="RDZ32" s="9"/>
      <c r="REA32" s="9"/>
      <c r="REB32" s="9"/>
      <c r="REC32" s="9"/>
      <c r="RED32" s="9"/>
      <c r="REE32" s="9"/>
      <c r="REF32" s="9"/>
      <c r="REG32" s="9"/>
      <c r="REH32" s="9"/>
      <c r="REI32" s="9"/>
      <c r="REJ32" s="9"/>
      <c r="REK32" s="9"/>
      <c r="REL32" s="9"/>
      <c r="REM32" s="9"/>
      <c r="REN32" s="9"/>
      <c r="REO32" s="9"/>
      <c r="REP32" s="9"/>
      <c r="REQ32" s="9"/>
      <c r="RER32" s="9"/>
      <c r="RES32" s="9"/>
      <c r="RET32" s="9"/>
      <c r="REU32" s="9"/>
      <c r="REV32" s="9"/>
      <c r="REW32" s="9"/>
      <c r="REX32" s="9"/>
      <c r="REY32" s="9"/>
      <c r="REZ32" s="9"/>
      <c r="RFA32" s="9"/>
      <c r="RFB32" s="9"/>
      <c r="RFC32" s="9"/>
      <c r="RFD32" s="9"/>
      <c r="RFE32" s="9"/>
      <c r="RFF32" s="9"/>
      <c r="RFG32" s="9"/>
      <c r="RFH32" s="9"/>
      <c r="RFI32" s="9"/>
      <c r="RFJ32" s="9"/>
      <c r="RFK32" s="9"/>
      <c r="RFL32" s="9"/>
      <c r="RFM32" s="9"/>
      <c r="RFN32" s="9"/>
      <c r="RFO32" s="9"/>
      <c r="RFP32" s="9"/>
      <c r="RFQ32" s="9"/>
      <c r="RFR32" s="9"/>
      <c r="RFS32" s="9"/>
      <c r="RFT32" s="9"/>
      <c r="RFU32" s="9"/>
      <c r="RFV32" s="9"/>
      <c r="RFW32" s="9"/>
      <c r="RFX32" s="9"/>
      <c r="RFY32" s="9"/>
      <c r="RFZ32" s="9"/>
      <c r="RGA32" s="9"/>
      <c r="RGB32" s="9"/>
      <c r="RGC32" s="9"/>
      <c r="RGD32" s="9"/>
      <c r="RGE32" s="9"/>
      <c r="RGF32" s="9"/>
      <c r="RGG32" s="9"/>
      <c r="RGH32" s="9"/>
      <c r="RGI32" s="9"/>
      <c r="RGJ32" s="9"/>
      <c r="RGK32" s="9"/>
      <c r="RGL32" s="9"/>
      <c r="RGM32" s="9"/>
      <c r="RGN32" s="9"/>
      <c r="RGO32" s="9"/>
      <c r="RGP32" s="9"/>
      <c r="RGQ32" s="9"/>
      <c r="RGR32" s="9"/>
      <c r="RGS32" s="9"/>
      <c r="RGT32" s="9"/>
      <c r="RGU32" s="9"/>
      <c r="RGV32" s="9"/>
      <c r="RGW32" s="9"/>
      <c r="RGX32" s="9"/>
      <c r="RGY32" s="9"/>
      <c r="RGZ32" s="9"/>
      <c r="RHA32" s="9"/>
      <c r="RHB32" s="9"/>
      <c r="RHC32" s="9"/>
      <c r="RHD32" s="9"/>
      <c r="RHE32" s="9"/>
      <c r="RHF32" s="9"/>
      <c r="RHG32" s="9"/>
      <c r="RHH32" s="9"/>
      <c r="RHI32" s="9"/>
      <c r="RHJ32" s="9"/>
      <c r="RHK32" s="9"/>
      <c r="RHL32" s="9"/>
      <c r="RHM32" s="9"/>
      <c r="RHN32" s="9"/>
      <c r="RHO32" s="9"/>
      <c r="RHP32" s="9"/>
      <c r="RHQ32" s="9"/>
      <c r="RHR32" s="9"/>
      <c r="RHS32" s="9"/>
      <c r="RHT32" s="9"/>
      <c r="RHU32" s="9"/>
      <c r="RHV32" s="9"/>
      <c r="RHW32" s="9"/>
      <c r="RHX32" s="9"/>
      <c r="RHY32" s="9"/>
      <c r="RHZ32" s="9"/>
      <c r="RIA32" s="9"/>
      <c r="RIB32" s="9"/>
      <c r="RIC32" s="9"/>
      <c r="RID32" s="9"/>
      <c r="RIE32" s="9"/>
      <c r="RIF32" s="9"/>
      <c r="RIG32" s="9"/>
      <c r="RIH32" s="9"/>
      <c r="RII32" s="9"/>
      <c r="RIJ32" s="9"/>
      <c r="RIK32" s="9"/>
      <c r="RIL32" s="9"/>
      <c r="RIM32" s="9"/>
      <c r="RIN32" s="9"/>
      <c r="RIO32" s="9"/>
      <c r="RIP32" s="9"/>
      <c r="RIQ32" s="9"/>
      <c r="RIR32" s="9"/>
      <c r="RIS32" s="9"/>
      <c r="RIT32" s="9"/>
      <c r="RIU32" s="9"/>
      <c r="RIV32" s="9"/>
      <c r="RIW32" s="9"/>
      <c r="RIX32" s="9"/>
      <c r="RIY32" s="9"/>
      <c r="RIZ32" s="9"/>
      <c r="RJA32" s="9"/>
      <c r="RJB32" s="9"/>
      <c r="RJC32" s="9"/>
      <c r="RJD32" s="9"/>
      <c r="RJE32" s="9"/>
      <c r="RJF32" s="9"/>
      <c r="RJG32" s="9"/>
      <c r="RJH32" s="9"/>
      <c r="RJI32" s="9"/>
      <c r="RJJ32" s="9"/>
      <c r="RJK32" s="9"/>
      <c r="RJL32" s="9"/>
      <c r="RJM32" s="9"/>
      <c r="RJN32" s="9"/>
      <c r="RJO32" s="9"/>
      <c r="RJP32" s="9"/>
      <c r="RJQ32" s="9"/>
      <c r="RJR32" s="9"/>
      <c r="RJS32" s="9"/>
      <c r="RJT32" s="9"/>
      <c r="RJU32" s="9"/>
      <c r="RJV32" s="9"/>
      <c r="RJW32" s="9"/>
      <c r="RJX32" s="9"/>
      <c r="RJY32" s="9"/>
      <c r="RJZ32" s="9"/>
      <c r="RKA32" s="9"/>
      <c r="RKB32" s="9"/>
      <c r="RKC32" s="9"/>
      <c r="RKD32" s="9"/>
      <c r="RKE32" s="9"/>
      <c r="RKF32" s="9"/>
      <c r="RKG32" s="9"/>
      <c r="RKH32" s="9"/>
      <c r="RKI32" s="9"/>
      <c r="RKJ32" s="9"/>
      <c r="RKK32" s="9"/>
      <c r="RKL32" s="9"/>
      <c r="RKM32" s="9"/>
      <c r="RKN32" s="9"/>
      <c r="RKO32" s="9"/>
      <c r="RKP32" s="9"/>
      <c r="RKQ32" s="9"/>
      <c r="RKR32" s="9"/>
      <c r="RKS32" s="9"/>
      <c r="RKT32" s="9"/>
      <c r="RKU32" s="9"/>
      <c r="RKV32" s="9"/>
      <c r="RKW32" s="9"/>
      <c r="RKX32" s="9"/>
      <c r="RKY32" s="9"/>
      <c r="RKZ32" s="9"/>
      <c r="RLA32" s="9"/>
      <c r="RLB32" s="9"/>
      <c r="RLC32" s="9"/>
      <c r="RLD32" s="9"/>
      <c r="RLE32" s="9"/>
      <c r="RLF32" s="9"/>
      <c r="RLG32" s="9"/>
      <c r="RLH32" s="9"/>
      <c r="RLI32" s="9"/>
      <c r="RLJ32" s="9"/>
      <c r="RLK32" s="9"/>
      <c r="RLL32" s="9"/>
      <c r="RLM32" s="9"/>
      <c r="RLN32" s="9"/>
      <c r="RLO32" s="9"/>
      <c r="RLP32" s="9"/>
      <c r="RLQ32" s="9"/>
      <c r="RLR32" s="9"/>
      <c r="RLS32" s="9"/>
      <c r="RLT32" s="9"/>
      <c r="RLU32" s="9"/>
      <c r="RLV32" s="9"/>
      <c r="RLW32" s="9"/>
      <c r="RLX32" s="9"/>
      <c r="RLY32" s="9"/>
      <c r="RLZ32" s="9"/>
      <c r="RMA32" s="9"/>
      <c r="RMB32" s="9"/>
      <c r="RMC32" s="9"/>
      <c r="RMD32" s="9"/>
      <c r="RME32" s="9"/>
      <c r="RMF32" s="9"/>
      <c r="RMG32" s="9"/>
      <c r="RMH32" s="9"/>
      <c r="RMI32" s="9"/>
      <c r="RMJ32" s="9"/>
      <c r="RMK32" s="9"/>
      <c r="RML32" s="9"/>
      <c r="RMM32" s="9"/>
      <c r="RMN32" s="9"/>
      <c r="RMO32" s="9"/>
      <c r="RMP32" s="9"/>
      <c r="RMQ32" s="9"/>
      <c r="RMR32" s="9"/>
      <c r="RMS32" s="9"/>
      <c r="RMT32" s="9"/>
      <c r="RMU32" s="9"/>
      <c r="RMV32" s="9"/>
      <c r="RMW32" s="9"/>
      <c r="RMX32" s="9"/>
      <c r="RMY32" s="9"/>
      <c r="RMZ32" s="9"/>
      <c r="RNA32" s="9"/>
      <c r="RNB32" s="9"/>
      <c r="RNC32" s="9"/>
      <c r="RND32" s="9"/>
      <c r="RNE32" s="9"/>
      <c r="RNF32" s="9"/>
      <c r="RNG32" s="9"/>
      <c r="RNH32" s="9"/>
      <c r="RNI32" s="9"/>
      <c r="RNJ32" s="9"/>
      <c r="RNK32" s="9"/>
      <c r="RNL32" s="9"/>
      <c r="RNM32" s="9"/>
      <c r="RNN32" s="9"/>
      <c r="RNO32" s="9"/>
      <c r="RNP32" s="9"/>
      <c r="RNQ32" s="9"/>
      <c r="RNR32" s="9"/>
      <c r="RNS32" s="9"/>
      <c r="RNT32" s="9"/>
      <c r="RNU32" s="9"/>
      <c r="RNV32" s="9"/>
      <c r="RNW32" s="9"/>
      <c r="RNX32" s="9"/>
      <c r="RNY32" s="9"/>
      <c r="RNZ32" s="9"/>
      <c r="ROA32" s="9"/>
      <c r="ROB32" s="9"/>
      <c r="ROC32" s="9"/>
      <c r="ROD32" s="9"/>
      <c r="ROE32" s="9"/>
      <c r="ROF32" s="9"/>
      <c r="ROG32" s="9"/>
      <c r="ROH32" s="9"/>
      <c r="ROI32" s="9"/>
      <c r="ROJ32" s="9"/>
      <c r="ROK32" s="9"/>
      <c r="ROL32" s="9"/>
      <c r="ROM32" s="9"/>
      <c r="RON32" s="9"/>
      <c r="ROO32" s="9"/>
      <c r="ROP32" s="9"/>
      <c r="ROQ32" s="9"/>
      <c r="ROR32" s="9"/>
      <c r="ROS32" s="9"/>
      <c r="ROT32" s="9"/>
      <c r="ROU32" s="9"/>
      <c r="ROV32" s="9"/>
      <c r="ROW32" s="9"/>
      <c r="ROX32" s="9"/>
      <c r="ROY32" s="9"/>
      <c r="ROZ32" s="9"/>
      <c r="RPA32" s="9"/>
      <c r="RPB32" s="9"/>
      <c r="RPC32" s="9"/>
      <c r="RPD32" s="9"/>
      <c r="RPE32" s="9"/>
      <c r="RPF32" s="9"/>
      <c r="RPG32" s="9"/>
      <c r="RPH32" s="9"/>
      <c r="RPI32" s="9"/>
      <c r="RPJ32" s="9"/>
      <c r="RPK32" s="9"/>
      <c r="RPL32" s="9"/>
      <c r="RPM32" s="9"/>
      <c r="RPN32" s="9"/>
      <c r="RPO32" s="9"/>
      <c r="RPP32" s="9"/>
      <c r="RPQ32" s="9"/>
      <c r="RPR32" s="9"/>
      <c r="RPS32" s="9"/>
      <c r="RPT32" s="9"/>
      <c r="RPU32" s="9"/>
      <c r="RPV32" s="9"/>
      <c r="RPW32" s="9"/>
      <c r="RPX32" s="9"/>
      <c r="RPY32" s="9"/>
      <c r="RPZ32" s="9"/>
      <c r="RQA32" s="9"/>
      <c r="RQB32" s="9"/>
      <c r="RQC32" s="9"/>
      <c r="RQD32" s="9"/>
      <c r="RQE32" s="9"/>
      <c r="RQF32" s="9"/>
      <c r="RQG32" s="9"/>
      <c r="RQH32" s="9"/>
      <c r="RQI32" s="9"/>
      <c r="RQJ32" s="9"/>
      <c r="RQK32" s="9"/>
      <c r="RQL32" s="9"/>
      <c r="RQM32" s="9"/>
      <c r="RQN32" s="9"/>
      <c r="RQO32" s="9"/>
      <c r="RQP32" s="9"/>
      <c r="RQQ32" s="9"/>
      <c r="RQR32" s="9"/>
      <c r="RQS32" s="9"/>
      <c r="RQT32" s="9"/>
      <c r="RQU32" s="9"/>
      <c r="RQV32" s="9"/>
      <c r="RQW32" s="9"/>
      <c r="RQX32" s="9"/>
      <c r="RQY32" s="9"/>
      <c r="RQZ32" s="9"/>
      <c r="RRA32" s="9"/>
      <c r="RRB32" s="9"/>
      <c r="RRC32" s="9"/>
      <c r="RRD32" s="9"/>
      <c r="RRE32" s="9"/>
      <c r="RRF32" s="9"/>
      <c r="RRG32" s="9"/>
      <c r="RRH32" s="9"/>
      <c r="RRI32" s="9"/>
      <c r="RRJ32" s="9"/>
      <c r="RRK32" s="9"/>
      <c r="RRL32" s="9"/>
      <c r="RRM32" s="9"/>
      <c r="RRN32" s="9"/>
      <c r="RRO32" s="9"/>
      <c r="RRP32" s="9"/>
      <c r="RRQ32" s="9"/>
      <c r="RRR32" s="9"/>
      <c r="RRS32" s="9"/>
      <c r="RRT32" s="9"/>
      <c r="RRU32" s="9"/>
      <c r="RRV32" s="9"/>
      <c r="RRW32" s="9"/>
      <c r="RRX32" s="9"/>
      <c r="RRY32" s="9"/>
      <c r="RRZ32" s="9"/>
      <c r="RSA32" s="9"/>
      <c r="RSB32" s="9"/>
      <c r="RSC32" s="9"/>
      <c r="RSD32" s="9"/>
      <c r="RSE32" s="9"/>
      <c r="RSF32" s="9"/>
      <c r="RSG32" s="9"/>
      <c r="RSH32" s="9"/>
      <c r="RSI32" s="9"/>
      <c r="RSJ32" s="9"/>
      <c r="RSK32" s="9"/>
      <c r="RSL32" s="9"/>
      <c r="RSM32" s="9"/>
      <c r="RSN32" s="9"/>
      <c r="RSO32" s="9"/>
      <c r="RSP32" s="9"/>
      <c r="RSQ32" s="9"/>
      <c r="RSR32" s="9"/>
      <c r="RSS32" s="9"/>
      <c r="RST32" s="9"/>
      <c r="RSU32" s="9"/>
      <c r="RSV32" s="9"/>
      <c r="RSW32" s="9"/>
      <c r="RSX32" s="9"/>
      <c r="RSY32" s="9"/>
      <c r="RSZ32" s="9"/>
      <c r="RTA32" s="9"/>
      <c r="RTB32" s="9"/>
      <c r="RTC32" s="9"/>
      <c r="RTD32" s="9"/>
      <c r="RTE32" s="9"/>
      <c r="RTF32" s="9"/>
      <c r="RTG32" s="9"/>
      <c r="RTH32" s="9"/>
      <c r="RTI32" s="9"/>
      <c r="RTJ32" s="9"/>
      <c r="RTK32" s="9"/>
      <c r="RTL32" s="9"/>
      <c r="RTM32" s="9"/>
      <c r="RTN32" s="9"/>
      <c r="RTO32" s="9"/>
      <c r="RTP32" s="9"/>
      <c r="RTQ32" s="9"/>
      <c r="RTR32" s="9"/>
      <c r="RTS32" s="9"/>
      <c r="RTT32" s="9"/>
      <c r="RTU32" s="9"/>
      <c r="RTV32" s="9"/>
      <c r="RTW32" s="9"/>
      <c r="RTX32" s="9"/>
      <c r="RTY32" s="9"/>
      <c r="RTZ32" s="9"/>
      <c r="RUA32" s="9"/>
      <c r="RUB32" s="9"/>
      <c r="RUC32" s="9"/>
      <c r="RUD32" s="9"/>
      <c r="RUE32" s="9"/>
      <c r="RUF32" s="9"/>
      <c r="RUG32" s="9"/>
      <c r="RUH32" s="9"/>
      <c r="RUI32" s="9"/>
      <c r="RUJ32" s="9"/>
      <c r="RUK32" s="9"/>
      <c r="RUL32" s="9"/>
      <c r="RUM32" s="9"/>
      <c r="RUN32" s="9"/>
      <c r="RUO32" s="9"/>
      <c r="RUP32" s="9"/>
      <c r="RUQ32" s="9"/>
      <c r="RUR32" s="9"/>
      <c r="RUS32" s="9"/>
      <c r="RUT32" s="9"/>
      <c r="RUU32" s="9"/>
      <c r="RUV32" s="9"/>
      <c r="RUW32" s="9"/>
      <c r="RUX32" s="9"/>
      <c r="RUY32" s="9"/>
      <c r="RUZ32" s="9"/>
      <c r="RVA32" s="9"/>
      <c r="RVB32" s="9"/>
      <c r="RVC32" s="9"/>
      <c r="RVD32" s="9"/>
      <c r="RVE32" s="9"/>
      <c r="RVF32" s="9"/>
      <c r="RVG32" s="9"/>
      <c r="RVH32" s="9"/>
      <c r="RVI32" s="9"/>
      <c r="RVJ32" s="9"/>
      <c r="RVK32" s="9"/>
      <c r="RVL32" s="9"/>
      <c r="RVM32" s="9"/>
      <c r="RVN32" s="9"/>
      <c r="RVO32" s="9"/>
      <c r="RVP32" s="9"/>
      <c r="RVQ32" s="9"/>
      <c r="RVR32" s="9"/>
      <c r="RVS32" s="9"/>
      <c r="RVT32" s="9"/>
      <c r="RVU32" s="9"/>
      <c r="RVV32" s="9"/>
      <c r="RVW32" s="9"/>
      <c r="RVX32" s="9"/>
      <c r="RVY32" s="9"/>
      <c r="RVZ32" s="9"/>
      <c r="RWA32" s="9"/>
      <c r="RWB32" s="9"/>
      <c r="RWC32" s="9"/>
      <c r="RWD32" s="9"/>
      <c r="RWE32" s="9"/>
      <c r="RWF32" s="9"/>
      <c r="RWG32" s="9"/>
      <c r="RWH32" s="9"/>
      <c r="RWI32" s="9"/>
      <c r="RWJ32" s="9"/>
      <c r="RWK32" s="9"/>
      <c r="RWL32" s="9"/>
      <c r="RWM32" s="9"/>
      <c r="RWN32" s="9"/>
      <c r="RWO32" s="9"/>
      <c r="RWP32" s="9"/>
      <c r="RWQ32" s="9"/>
      <c r="RWR32" s="9"/>
      <c r="RWS32" s="9"/>
      <c r="RWT32" s="9"/>
      <c r="RWU32" s="9"/>
      <c r="RWV32" s="9"/>
      <c r="RWW32" s="9"/>
      <c r="RWX32" s="9"/>
      <c r="RWY32" s="9"/>
      <c r="RWZ32" s="9"/>
      <c r="RXA32" s="9"/>
      <c r="RXB32" s="9"/>
      <c r="RXC32" s="9"/>
      <c r="RXD32" s="9"/>
      <c r="RXE32" s="9"/>
      <c r="RXF32" s="9"/>
      <c r="RXG32" s="9"/>
      <c r="RXH32" s="9"/>
      <c r="RXI32" s="9"/>
      <c r="RXJ32" s="9"/>
      <c r="RXK32" s="9"/>
      <c r="RXL32" s="9"/>
      <c r="RXM32" s="9"/>
      <c r="RXN32" s="9"/>
      <c r="RXO32" s="9"/>
      <c r="RXP32" s="9"/>
      <c r="RXQ32" s="9"/>
      <c r="RXR32" s="9"/>
      <c r="RXS32" s="9"/>
      <c r="RXT32" s="9"/>
      <c r="RXU32" s="9"/>
      <c r="RXV32" s="9"/>
      <c r="RXW32" s="9"/>
      <c r="RXX32" s="9"/>
      <c r="RXY32" s="9"/>
      <c r="RXZ32" s="9"/>
      <c r="RYA32" s="9"/>
      <c r="RYB32" s="9"/>
      <c r="RYC32" s="9"/>
      <c r="RYD32" s="9"/>
      <c r="RYE32" s="9"/>
      <c r="RYF32" s="9"/>
      <c r="RYG32" s="9"/>
      <c r="RYH32" s="9"/>
      <c r="RYI32" s="9"/>
      <c r="RYJ32" s="9"/>
      <c r="RYK32" s="9"/>
      <c r="RYL32" s="9"/>
      <c r="RYM32" s="9"/>
      <c r="RYN32" s="9"/>
      <c r="RYO32" s="9"/>
      <c r="RYP32" s="9"/>
      <c r="RYQ32" s="9"/>
      <c r="RYR32" s="9"/>
      <c r="RYS32" s="9"/>
      <c r="RYT32" s="9"/>
      <c r="RYU32" s="9"/>
      <c r="RYV32" s="9"/>
      <c r="RYW32" s="9"/>
      <c r="RYX32" s="9"/>
      <c r="RYY32" s="9"/>
      <c r="RYZ32" s="9"/>
      <c r="RZA32" s="9"/>
      <c r="RZB32" s="9"/>
      <c r="RZC32" s="9"/>
      <c r="RZD32" s="9"/>
      <c r="RZE32" s="9"/>
      <c r="RZF32" s="9"/>
      <c r="RZG32" s="9"/>
      <c r="RZH32" s="9"/>
      <c r="RZI32" s="9"/>
      <c r="RZJ32" s="9"/>
      <c r="RZK32" s="9"/>
      <c r="RZL32" s="9"/>
      <c r="RZM32" s="9"/>
      <c r="RZN32" s="9"/>
      <c r="RZO32" s="9"/>
      <c r="RZP32" s="9"/>
      <c r="RZQ32" s="9"/>
      <c r="RZR32" s="9"/>
      <c r="RZS32" s="9"/>
      <c r="RZT32" s="9"/>
      <c r="RZU32" s="9"/>
      <c r="RZV32" s="9"/>
      <c r="RZW32" s="9"/>
      <c r="RZX32" s="9"/>
      <c r="RZY32" s="9"/>
      <c r="RZZ32" s="9"/>
      <c r="SAA32" s="9"/>
      <c r="SAB32" s="9"/>
      <c r="SAC32" s="9"/>
      <c r="SAD32" s="9"/>
      <c r="SAE32" s="9"/>
      <c r="SAF32" s="9"/>
      <c r="SAG32" s="9"/>
      <c r="SAH32" s="9"/>
      <c r="SAI32" s="9"/>
      <c r="SAJ32" s="9"/>
      <c r="SAK32" s="9"/>
      <c r="SAL32" s="9"/>
      <c r="SAM32" s="9"/>
      <c r="SAN32" s="9"/>
      <c r="SAO32" s="9"/>
      <c r="SAP32" s="9"/>
      <c r="SAQ32" s="9"/>
      <c r="SAR32" s="9"/>
      <c r="SAS32" s="9"/>
      <c r="SAT32" s="9"/>
      <c r="SAU32" s="9"/>
      <c r="SAV32" s="9"/>
      <c r="SAW32" s="9"/>
      <c r="SAX32" s="9"/>
      <c r="SAY32" s="9"/>
      <c r="SAZ32" s="9"/>
      <c r="SBA32" s="9"/>
      <c r="SBB32" s="9"/>
      <c r="SBC32" s="9"/>
      <c r="SBD32" s="9"/>
      <c r="SBE32" s="9"/>
      <c r="SBF32" s="9"/>
      <c r="SBG32" s="9"/>
      <c r="SBH32" s="9"/>
      <c r="SBI32" s="9"/>
      <c r="SBJ32" s="9"/>
      <c r="SBK32" s="9"/>
      <c r="SBL32" s="9"/>
      <c r="SBM32" s="9"/>
      <c r="SBN32" s="9"/>
      <c r="SBO32" s="9"/>
      <c r="SBP32" s="9"/>
      <c r="SBQ32" s="9"/>
      <c r="SBR32" s="9"/>
      <c r="SBS32" s="9"/>
      <c r="SBT32" s="9"/>
      <c r="SBU32" s="9"/>
      <c r="SBV32" s="9"/>
      <c r="SBW32" s="9"/>
      <c r="SBX32" s="9"/>
      <c r="SBY32" s="9"/>
      <c r="SBZ32" s="9"/>
      <c r="SCA32" s="9"/>
      <c r="SCB32" s="9"/>
      <c r="SCC32" s="9"/>
      <c r="SCD32" s="9"/>
      <c r="SCE32" s="9"/>
      <c r="SCF32" s="9"/>
      <c r="SCG32" s="9"/>
      <c r="SCH32" s="9"/>
      <c r="SCI32" s="9"/>
      <c r="SCJ32" s="9"/>
      <c r="SCK32" s="9"/>
      <c r="SCL32" s="9"/>
      <c r="SCM32" s="9"/>
      <c r="SCN32" s="9"/>
      <c r="SCO32" s="9"/>
      <c r="SCP32" s="9"/>
      <c r="SCQ32" s="9"/>
      <c r="SCR32" s="9"/>
      <c r="SCS32" s="9"/>
      <c r="SCT32" s="9"/>
      <c r="SCU32" s="9"/>
      <c r="SCV32" s="9"/>
      <c r="SCW32" s="9"/>
      <c r="SCX32" s="9"/>
      <c r="SCY32" s="9"/>
      <c r="SCZ32" s="9"/>
      <c r="SDA32" s="9"/>
      <c r="SDB32" s="9"/>
      <c r="SDC32" s="9"/>
      <c r="SDD32" s="9"/>
      <c r="SDE32" s="9"/>
      <c r="SDF32" s="9"/>
      <c r="SDG32" s="9"/>
      <c r="SDH32" s="9"/>
      <c r="SDI32" s="9"/>
      <c r="SDJ32" s="9"/>
      <c r="SDK32" s="9"/>
      <c r="SDL32" s="9"/>
      <c r="SDM32" s="9"/>
      <c r="SDN32" s="9"/>
      <c r="SDO32" s="9"/>
      <c r="SDP32" s="9"/>
      <c r="SDQ32" s="9"/>
      <c r="SDR32" s="9"/>
      <c r="SDS32" s="9"/>
      <c r="SDT32" s="9"/>
      <c r="SDU32" s="9"/>
      <c r="SDV32" s="9"/>
      <c r="SDW32" s="9"/>
      <c r="SDX32" s="9"/>
      <c r="SDY32" s="9"/>
      <c r="SDZ32" s="9"/>
      <c r="SEA32" s="9"/>
      <c r="SEB32" s="9"/>
      <c r="SEC32" s="9"/>
      <c r="SED32" s="9"/>
      <c r="SEE32" s="9"/>
      <c r="SEF32" s="9"/>
      <c r="SEG32" s="9"/>
      <c r="SEH32" s="9"/>
      <c r="SEI32" s="9"/>
      <c r="SEJ32" s="9"/>
      <c r="SEK32" s="9"/>
      <c r="SEL32" s="9"/>
      <c r="SEM32" s="9"/>
      <c r="SEN32" s="9"/>
      <c r="SEO32" s="9"/>
      <c r="SEP32" s="9"/>
      <c r="SEQ32" s="9"/>
      <c r="SER32" s="9"/>
      <c r="SES32" s="9"/>
      <c r="SET32" s="9"/>
      <c r="SEU32" s="9"/>
      <c r="SEV32" s="9"/>
      <c r="SEW32" s="9"/>
      <c r="SEX32" s="9"/>
      <c r="SEY32" s="9"/>
      <c r="SEZ32" s="9"/>
      <c r="SFA32" s="9"/>
      <c r="SFB32" s="9"/>
      <c r="SFC32" s="9"/>
      <c r="SFD32" s="9"/>
      <c r="SFE32" s="9"/>
      <c r="SFF32" s="9"/>
      <c r="SFG32" s="9"/>
      <c r="SFH32" s="9"/>
      <c r="SFI32" s="9"/>
      <c r="SFJ32" s="9"/>
      <c r="SFK32" s="9"/>
      <c r="SFL32" s="9"/>
      <c r="SFM32" s="9"/>
      <c r="SFN32" s="9"/>
      <c r="SFO32" s="9"/>
      <c r="SFP32" s="9"/>
      <c r="SFQ32" s="9"/>
      <c r="SFR32" s="9"/>
      <c r="SFS32" s="9"/>
      <c r="SFT32" s="9"/>
      <c r="SFU32" s="9"/>
      <c r="SFV32" s="9"/>
      <c r="SFW32" s="9"/>
      <c r="SFX32" s="9"/>
      <c r="SFY32" s="9"/>
      <c r="SFZ32" s="9"/>
      <c r="SGA32" s="9"/>
      <c r="SGB32" s="9"/>
      <c r="SGC32" s="9"/>
      <c r="SGD32" s="9"/>
      <c r="SGE32" s="9"/>
      <c r="SGF32" s="9"/>
      <c r="SGG32" s="9"/>
      <c r="SGH32" s="9"/>
      <c r="SGI32" s="9"/>
      <c r="SGJ32" s="9"/>
      <c r="SGK32" s="9"/>
      <c r="SGL32" s="9"/>
      <c r="SGM32" s="9"/>
      <c r="SGN32" s="9"/>
      <c r="SGO32" s="9"/>
      <c r="SGP32" s="9"/>
      <c r="SGQ32" s="9"/>
      <c r="SGR32" s="9"/>
      <c r="SGS32" s="9"/>
      <c r="SGT32" s="9"/>
      <c r="SGU32" s="9"/>
      <c r="SGV32" s="9"/>
      <c r="SGW32" s="9"/>
      <c r="SGX32" s="9"/>
      <c r="SGY32" s="9"/>
      <c r="SGZ32" s="9"/>
      <c r="SHA32" s="9"/>
      <c r="SHB32" s="9"/>
      <c r="SHC32" s="9"/>
      <c r="SHD32" s="9"/>
      <c r="SHE32" s="9"/>
      <c r="SHF32" s="9"/>
      <c r="SHG32" s="9"/>
      <c r="SHH32" s="9"/>
      <c r="SHI32" s="9"/>
      <c r="SHJ32" s="9"/>
      <c r="SHK32" s="9"/>
      <c r="SHL32" s="9"/>
      <c r="SHM32" s="9"/>
      <c r="SHN32" s="9"/>
      <c r="SHO32" s="9"/>
      <c r="SHP32" s="9"/>
      <c r="SHQ32" s="9"/>
      <c r="SHR32" s="9"/>
      <c r="SHS32" s="9"/>
      <c r="SHT32" s="9"/>
      <c r="SHU32" s="9"/>
      <c r="SHV32" s="9"/>
      <c r="SHW32" s="9"/>
      <c r="SHX32" s="9"/>
      <c r="SHY32" s="9"/>
      <c r="SHZ32" s="9"/>
      <c r="SIA32" s="9"/>
      <c r="SIB32" s="9"/>
      <c r="SIC32" s="9"/>
      <c r="SID32" s="9"/>
      <c r="SIE32" s="9"/>
      <c r="SIF32" s="9"/>
      <c r="SIG32" s="9"/>
      <c r="SIH32" s="9"/>
      <c r="SII32" s="9"/>
      <c r="SIJ32" s="9"/>
      <c r="SIK32" s="9"/>
      <c r="SIL32" s="9"/>
      <c r="SIM32" s="9"/>
      <c r="SIN32" s="9"/>
      <c r="SIO32" s="9"/>
      <c r="SIP32" s="9"/>
      <c r="SIQ32" s="9"/>
      <c r="SIR32" s="9"/>
      <c r="SIS32" s="9"/>
      <c r="SIT32" s="9"/>
      <c r="SIU32" s="9"/>
      <c r="SIV32" s="9"/>
      <c r="SIW32" s="9"/>
      <c r="SIX32" s="9"/>
      <c r="SIY32" s="9"/>
      <c r="SIZ32" s="9"/>
      <c r="SJA32" s="9"/>
      <c r="SJB32" s="9"/>
      <c r="SJC32" s="9"/>
      <c r="SJD32" s="9"/>
      <c r="SJE32" s="9"/>
      <c r="SJF32" s="9"/>
      <c r="SJG32" s="9"/>
      <c r="SJH32" s="9"/>
      <c r="SJI32" s="9"/>
      <c r="SJJ32" s="9"/>
      <c r="SJK32" s="9"/>
      <c r="SJL32" s="9"/>
      <c r="SJM32" s="9"/>
      <c r="SJN32" s="9"/>
      <c r="SJO32" s="9"/>
      <c r="SJP32" s="9"/>
      <c r="SJQ32" s="9"/>
      <c r="SJR32" s="9"/>
      <c r="SJS32" s="9"/>
      <c r="SJT32" s="9"/>
      <c r="SJU32" s="9"/>
      <c r="SJV32" s="9"/>
      <c r="SJW32" s="9"/>
      <c r="SJX32" s="9"/>
      <c r="SJY32" s="9"/>
      <c r="SJZ32" s="9"/>
      <c r="SKA32" s="9"/>
      <c r="SKB32" s="9"/>
      <c r="SKC32" s="9"/>
      <c r="SKD32" s="9"/>
      <c r="SKE32" s="9"/>
      <c r="SKF32" s="9"/>
      <c r="SKG32" s="9"/>
      <c r="SKH32" s="9"/>
      <c r="SKI32" s="9"/>
      <c r="SKJ32" s="9"/>
      <c r="SKK32" s="9"/>
      <c r="SKL32" s="9"/>
      <c r="SKM32" s="9"/>
      <c r="SKN32" s="9"/>
      <c r="SKO32" s="9"/>
      <c r="SKP32" s="9"/>
      <c r="SKQ32" s="9"/>
      <c r="SKR32" s="9"/>
      <c r="SKS32" s="9"/>
      <c r="SKT32" s="9"/>
      <c r="SKU32" s="9"/>
      <c r="SKV32" s="9"/>
      <c r="SKW32" s="9"/>
      <c r="SKX32" s="9"/>
      <c r="SKY32" s="9"/>
      <c r="SKZ32" s="9"/>
      <c r="SLA32" s="9"/>
      <c r="SLB32" s="9"/>
      <c r="SLC32" s="9"/>
      <c r="SLD32" s="9"/>
      <c r="SLE32" s="9"/>
      <c r="SLF32" s="9"/>
      <c r="SLG32" s="9"/>
      <c r="SLH32" s="9"/>
      <c r="SLI32" s="9"/>
      <c r="SLJ32" s="9"/>
      <c r="SLK32" s="9"/>
      <c r="SLL32" s="9"/>
      <c r="SLM32" s="9"/>
      <c r="SLN32" s="9"/>
      <c r="SLO32" s="9"/>
      <c r="SLP32" s="9"/>
      <c r="SLQ32" s="9"/>
      <c r="SLR32" s="9"/>
      <c r="SLS32" s="9"/>
      <c r="SLT32" s="9"/>
      <c r="SLU32" s="9"/>
      <c r="SLV32" s="9"/>
      <c r="SLW32" s="9"/>
      <c r="SLX32" s="9"/>
      <c r="SLY32" s="9"/>
      <c r="SLZ32" s="9"/>
      <c r="SMA32" s="9"/>
      <c r="SMB32" s="9"/>
      <c r="SMC32" s="9"/>
      <c r="SMD32" s="9"/>
      <c r="SME32" s="9"/>
      <c r="SMF32" s="9"/>
      <c r="SMG32" s="9"/>
      <c r="SMH32" s="9"/>
      <c r="SMI32" s="9"/>
      <c r="SMJ32" s="9"/>
      <c r="SMK32" s="9"/>
      <c r="SML32" s="9"/>
      <c r="SMM32" s="9"/>
      <c r="SMN32" s="9"/>
      <c r="SMO32" s="9"/>
      <c r="SMP32" s="9"/>
      <c r="SMQ32" s="9"/>
      <c r="SMR32" s="9"/>
      <c r="SMS32" s="9"/>
      <c r="SMT32" s="9"/>
      <c r="SMU32" s="9"/>
      <c r="SMV32" s="9"/>
      <c r="SMW32" s="9"/>
      <c r="SMX32" s="9"/>
      <c r="SMY32" s="9"/>
      <c r="SMZ32" s="9"/>
      <c r="SNA32" s="9"/>
      <c r="SNB32" s="9"/>
      <c r="SNC32" s="9"/>
      <c r="SND32" s="9"/>
      <c r="SNE32" s="9"/>
      <c r="SNF32" s="9"/>
      <c r="SNG32" s="9"/>
      <c r="SNH32" s="9"/>
      <c r="SNI32" s="9"/>
      <c r="SNJ32" s="9"/>
      <c r="SNK32" s="9"/>
      <c r="SNL32" s="9"/>
      <c r="SNM32" s="9"/>
      <c r="SNN32" s="9"/>
      <c r="SNO32" s="9"/>
      <c r="SNP32" s="9"/>
      <c r="SNQ32" s="9"/>
      <c r="SNR32" s="9"/>
      <c r="SNS32" s="9"/>
      <c r="SNT32" s="9"/>
      <c r="SNU32" s="9"/>
      <c r="SNV32" s="9"/>
      <c r="SNW32" s="9"/>
      <c r="SNX32" s="9"/>
      <c r="SNY32" s="9"/>
      <c r="SNZ32" s="9"/>
      <c r="SOA32" s="9"/>
      <c r="SOB32" s="9"/>
      <c r="SOC32" s="9"/>
      <c r="SOD32" s="9"/>
      <c r="SOE32" s="9"/>
      <c r="SOF32" s="9"/>
      <c r="SOG32" s="9"/>
      <c r="SOH32" s="9"/>
      <c r="SOI32" s="9"/>
      <c r="SOJ32" s="9"/>
      <c r="SOK32" s="9"/>
      <c r="SOL32" s="9"/>
      <c r="SOM32" s="9"/>
      <c r="SON32" s="9"/>
      <c r="SOO32" s="9"/>
      <c r="SOP32" s="9"/>
      <c r="SOQ32" s="9"/>
      <c r="SOR32" s="9"/>
      <c r="SOS32" s="9"/>
      <c r="SOT32" s="9"/>
      <c r="SOU32" s="9"/>
      <c r="SOV32" s="9"/>
      <c r="SOW32" s="9"/>
      <c r="SOX32" s="9"/>
      <c r="SOY32" s="9"/>
      <c r="SOZ32" s="9"/>
      <c r="SPA32" s="9"/>
      <c r="SPB32" s="9"/>
      <c r="SPC32" s="9"/>
      <c r="SPD32" s="9"/>
      <c r="SPE32" s="9"/>
      <c r="SPF32" s="9"/>
      <c r="SPG32" s="9"/>
      <c r="SPH32" s="9"/>
      <c r="SPI32" s="9"/>
      <c r="SPJ32" s="9"/>
      <c r="SPK32" s="9"/>
      <c r="SPL32" s="9"/>
      <c r="SPM32" s="9"/>
      <c r="SPN32" s="9"/>
      <c r="SPO32" s="9"/>
      <c r="SPP32" s="9"/>
      <c r="SPQ32" s="9"/>
      <c r="SPR32" s="9"/>
      <c r="SPS32" s="9"/>
      <c r="SPT32" s="9"/>
      <c r="SPU32" s="9"/>
      <c r="SPV32" s="9"/>
      <c r="SPW32" s="9"/>
      <c r="SPX32" s="9"/>
      <c r="SPY32" s="9"/>
      <c r="SPZ32" s="9"/>
      <c r="SQA32" s="9"/>
      <c r="SQB32" s="9"/>
      <c r="SQC32" s="9"/>
      <c r="SQD32" s="9"/>
      <c r="SQE32" s="9"/>
      <c r="SQF32" s="9"/>
      <c r="SQG32" s="9"/>
      <c r="SQH32" s="9"/>
      <c r="SQI32" s="9"/>
      <c r="SQJ32" s="9"/>
      <c r="SQK32" s="9"/>
      <c r="SQL32" s="9"/>
      <c r="SQM32" s="9"/>
      <c r="SQN32" s="9"/>
      <c r="SQO32" s="9"/>
      <c r="SQP32" s="9"/>
      <c r="SQQ32" s="9"/>
      <c r="SQR32" s="9"/>
      <c r="SQS32" s="9"/>
      <c r="SQT32" s="9"/>
      <c r="SQU32" s="9"/>
      <c r="SQV32" s="9"/>
      <c r="SQW32" s="9"/>
      <c r="SQX32" s="9"/>
      <c r="SQY32" s="9"/>
      <c r="SQZ32" s="9"/>
      <c r="SRA32" s="9"/>
      <c r="SRB32" s="9"/>
      <c r="SRC32" s="9"/>
      <c r="SRD32" s="9"/>
      <c r="SRE32" s="9"/>
      <c r="SRF32" s="9"/>
      <c r="SRG32" s="9"/>
      <c r="SRH32" s="9"/>
      <c r="SRI32" s="9"/>
      <c r="SRJ32" s="9"/>
      <c r="SRK32" s="9"/>
      <c r="SRL32" s="9"/>
      <c r="SRM32" s="9"/>
      <c r="SRN32" s="9"/>
      <c r="SRO32" s="9"/>
      <c r="SRP32" s="9"/>
      <c r="SRQ32" s="9"/>
      <c r="SRR32" s="9"/>
      <c r="SRS32" s="9"/>
      <c r="SRT32" s="9"/>
      <c r="SRU32" s="9"/>
      <c r="SRV32" s="9"/>
      <c r="SRW32" s="9"/>
      <c r="SRX32" s="9"/>
      <c r="SRY32" s="9"/>
      <c r="SRZ32" s="9"/>
      <c r="SSA32" s="9"/>
      <c r="SSB32" s="9"/>
      <c r="SSC32" s="9"/>
      <c r="SSD32" s="9"/>
      <c r="SSE32" s="9"/>
      <c r="SSF32" s="9"/>
      <c r="SSG32" s="9"/>
      <c r="SSH32" s="9"/>
      <c r="SSI32" s="9"/>
      <c r="SSJ32" s="9"/>
      <c r="SSK32" s="9"/>
      <c r="SSL32" s="9"/>
      <c r="SSM32" s="9"/>
      <c r="SSN32" s="9"/>
      <c r="SSO32" s="9"/>
      <c r="SSP32" s="9"/>
      <c r="SSQ32" s="9"/>
      <c r="SSR32" s="9"/>
      <c r="SSS32" s="9"/>
      <c r="SST32" s="9"/>
      <c r="SSU32" s="9"/>
      <c r="SSV32" s="9"/>
      <c r="SSW32" s="9"/>
      <c r="SSX32" s="9"/>
      <c r="SSY32" s="9"/>
      <c r="SSZ32" s="9"/>
      <c r="STA32" s="9"/>
      <c r="STB32" s="9"/>
      <c r="STC32" s="9"/>
      <c r="STD32" s="9"/>
      <c r="STE32" s="9"/>
      <c r="STF32" s="9"/>
      <c r="STG32" s="9"/>
      <c r="STH32" s="9"/>
      <c r="STI32" s="9"/>
      <c r="STJ32" s="9"/>
      <c r="STK32" s="9"/>
      <c r="STL32" s="9"/>
      <c r="STM32" s="9"/>
      <c r="STN32" s="9"/>
      <c r="STO32" s="9"/>
      <c r="STP32" s="9"/>
      <c r="STQ32" s="9"/>
      <c r="STR32" s="9"/>
      <c r="STS32" s="9"/>
      <c r="STT32" s="9"/>
      <c r="STU32" s="9"/>
      <c r="STV32" s="9"/>
      <c r="STW32" s="9"/>
      <c r="STX32" s="9"/>
      <c r="STY32" s="9"/>
      <c r="STZ32" s="9"/>
      <c r="SUA32" s="9"/>
      <c r="SUB32" s="9"/>
      <c r="SUC32" s="9"/>
      <c r="SUD32" s="9"/>
      <c r="SUE32" s="9"/>
      <c r="SUF32" s="9"/>
      <c r="SUG32" s="9"/>
      <c r="SUH32" s="9"/>
      <c r="SUI32" s="9"/>
      <c r="SUJ32" s="9"/>
      <c r="SUK32" s="9"/>
      <c r="SUL32" s="9"/>
      <c r="SUM32" s="9"/>
      <c r="SUN32" s="9"/>
      <c r="SUO32" s="9"/>
      <c r="SUP32" s="9"/>
      <c r="SUQ32" s="9"/>
      <c r="SUR32" s="9"/>
      <c r="SUS32" s="9"/>
      <c r="SUT32" s="9"/>
      <c r="SUU32" s="9"/>
      <c r="SUV32" s="9"/>
      <c r="SUW32" s="9"/>
      <c r="SUX32" s="9"/>
      <c r="SUY32" s="9"/>
      <c r="SUZ32" s="9"/>
      <c r="SVA32" s="9"/>
      <c r="SVB32" s="9"/>
      <c r="SVC32" s="9"/>
      <c r="SVD32" s="9"/>
      <c r="SVE32" s="9"/>
      <c r="SVF32" s="9"/>
      <c r="SVG32" s="9"/>
      <c r="SVH32" s="9"/>
      <c r="SVI32" s="9"/>
      <c r="SVJ32" s="9"/>
      <c r="SVK32" s="9"/>
      <c r="SVL32" s="9"/>
      <c r="SVM32" s="9"/>
      <c r="SVN32" s="9"/>
      <c r="SVO32" s="9"/>
      <c r="SVP32" s="9"/>
      <c r="SVQ32" s="9"/>
      <c r="SVR32" s="9"/>
      <c r="SVS32" s="9"/>
      <c r="SVT32" s="9"/>
      <c r="SVU32" s="9"/>
      <c r="SVV32" s="9"/>
      <c r="SVW32" s="9"/>
      <c r="SVX32" s="9"/>
      <c r="SVY32" s="9"/>
      <c r="SVZ32" s="9"/>
      <c r="SWA32" s="9"/>
      <c r="SWB32" s="9"/>
      <c r="SWC32" s="9"/>
      <c r="SWD32" s="9"/>
      <c r="SWE32" s="9"/>
      <c r="SWF32" s="9"/>
      <c r="SWG32" s="9"/>
      <c r="SWH32" s="9"/>
      <c r="SWI32" s="9"/>
      <c r="SWJ32" s="9"/>
      <c r="SWK32" s="9"/>
      <c r="SWL32" s="9"/>
      <c r="SWM32" s="9"/>
      <c r="SWN32" s="9"/>
      <c r="SWO32" s="9"/>
      <c r="SWP32" s="9"/>
      <c r="SWQ32" s="9"/>
      <c r="SWR32" s="9"/>
      <c r="SWS32" s="9"/>
      <c r="SWT32" s="9"/>
      <c r="SWU32" s="9"/>
      <c r="SWV32" s="9"/>
      <c r="SWW32" s="9"/>
      <c r="SWX32" s="9"/>
      <c r="SWY32" s="9"/>
      <c r="SWZ32" s="9"/>
      <c r="SXA32" s="9"/>
      <c r="SXB32" s="9"/>
      <c r="SXC32" s="9"/>
      <c r="SXD32" s="9"/>
      <c r="SXE32" s="9"/>
      <c r="SXF32" s="9"/>
      <c r="SXG32" s="9"/>
      <c r="SXH32" s="9"/>
      <c r="SXI32" s="9"/>
      <c r="SXJ32" s="9"/>
      <c r="SXK32" s="9"/>
      <c r="SXL32" s="9"/>
      <c r="SXM32" s="9"/>
      <c r="SXN32" s="9"/>
      <c r="SXO32" s="9"/>
      <c r="SXP32" s="9"/>
      <c r="SXQ32" s="9"/>
      <c r="SXR32" s="9"/>
      <c r="SXS32" s="9"/>
      <c r="SXT32" s="9"/>
      <c r="SXU32" s="9"/>
      <c r="SXV32" s="9"/>
      <c r="SXW32" s="9"/>
      <c r="SXX32" s="9"/>
      <c r="SXY32" s="9"/>
      <c r="SXZ32" s="9"/>
      <c r="SYA32" s="9"/>
      <c r="SYB32" s="9"/>
      <c r="SYC32" s="9"/>
      <c r="SYD32" s="9"/>
      <c r="SYE32" s="9"/>
      <c r="SYF32" s="9"/>
      <c r="SYG32" s="9"/>
      <c r="SYH32" s="9"/>
      <c r="SYI32" s="9"/>
      <c r="SYJ32" s="9"/>
      <c r="SYK32" s="9"/>
      <c r="SYL32" s="9"/>
      <c r="SYM32" s="9"/>
      <c r="SYN32" s="9"/>
      <c r="SYO32" s="9"/>
      <c r="SYP32" s="9"/>
      <c r="SYQ32" s="9"/>
      <c r="SYR32" s="9"/>
      <c r="SYS32" s="9"/>
      <c r="SYT32" s="9"/>
      <c r="SYU32" s="9"/>
      <c r="SYV32" s="9"/>
      <c r="SYW32" s="9"/>
      <c r="SYX32" s="9"/>
      <c r="SYY32" s="9"/>
      <c r="SYZ32" s="9"/>
      <c r="SZA32" s="9"/>
      <c r="SZB32" s="9"/>
      <c r="SZC32" s="9"/>
      <c r="SZD32" s="9"/>
      <c r="SZE32" s="9"/>
      <c r="SZF32" s="9"/>
      <c r="SZG32" s="9"/>
      <c r="SZH32" s="9"/>
      <c r="SZI32" s="9"/>
      <c r="SZJ32" s="9"/>
      <c r="SZK32" s="9"/>
      <c r="SZL32" s="9"/>
      <c r="SZM32" s="9"/>
      <c r="SZN32" s="9"/>
      <c r="SZO32" s="9"/>
      <c r="SZP32" s="9"/>
      <c r="SZQ32" s="9"/>
      <c r="SZR32" s="9"/>
      <c r="SZS32" s="9"/>
      <c r="SZT32" s="9"/>
      <c r="SZU32" s="9"/>
      <c r="SZV32" s="9"/>
      <c r="SZW32" s="9"/>
      <c r="SZX32" s="9"/>
      <c r="SZY32" s="9"/>
      <c r="SZZ32" s="9"/>
      <c r="TAA32" s="9"/>
      <c r="TAB32" s="9"/>
      <c r="TAC32" s="9"/>
      <c r="TAD32" s="9"/>
      <c r="TAE32" s="9"/>
      <c r="TAF32" s="9"/>
      <c r="TAG32" s="9"/>
      <c r="TAH32" s="9"/>
      <c r="TAI32" s="9"/>
      <c r="TAJ32" s="9"/>
      <c r="TAK32" s="9"/>
      <c r="TAL32" s="9"/>
      <c r="TAM32" s="9"/>
      <c r="TAN32" s="9"/>
      <c r="TAO32" s="9"/>
      <c r="TAP32" s="9"/>
      <c r="TAQ32" s="9"/>
      <c r="TAR32" s="9"/>
      <c r="TAS32" s="9"/>
      <c r="TAT32" s="9"/>
      <c r="TAU32" s="9"/>
      <c r="TAV32" s="9"/>
      <c r="TAW32" s="9"/>
      <c r="TAX32" s="9"/>
      <c r="TAY32" s="9"/>
      <c r="TAZ32" s="9"/>
      <c r="TBA32" s="9"/>
      <c r="TBB32" s="9"/>
      <c r="TBC32" s="9"/>
      <c r="TBD32" s="9"/>
      <c r="TBE32" s="9"/>
      <c r="TBF32" s="9"/>
      <c r="TBG32" s="9"/>
      <c r="TBH32" s="9"/>
      <c r="TBI32" s="9"/>
      <c r="TBJ32" s="9"/>
      <c r="TBK32" s="9"/>
      <c r="TBL32" s="9"/>
      <c r="TBM32" s="9"/>
      <c r="TBN32" s="9"/>
      <c r="TBO32" s="9"/>
      <c r="TBP32" s="9"/>
      <c r="TBQ32" s="9"/>
      <c r="TBR32" s="9"/>
      <c r="TBS32" s="9"/>
      <c r="TBT32" s="9"/>
      <c r="TBU32" s="9"/>
      <c r="TBV32" s="9"/>
      <c r="TBW32" s="9"/>
      <c r="TBX32" s="9"/>
      <c r="TBY32" s="9"/>
      <c r="TBZ32" s="9"/>
      <c r="TCA32" s="9"/>
      <c r="TCB32" s="9"/>
      <c r="TCC32" s="9"/>
      <c r="TCD32" s="9"/>
      <c r="TCE32" s="9"/>
      <c r="TCF32" s="9"/>
      <c r="TCG32" s="9"/>
      <c r="TCH32" s="9"/>
      <c r="TCI32" s="9"/>
      <c r="TCJ32" s="9"/>
      <c r="TCK32" s="9"/>
      <c r="TCL32" s="9"/>
      <c r="TCM32" s="9"/>
      <c r="TCN32" s="9"/>
      <c r="TCO32" s="9"/>
      <c r="TCP32" s="9"/>
      <c r="TCQ32" s="9"/>
      <c r="TCR32" s="9"/>
      <c r="TCS32" s="9"/>
      <c r="TCT32" s="9"/>
      <c r="TCU32" s="9"/>
      <c r="TCV32" s="9"/>
      <c r="TCW32" s="9"/>
      <c r="TCX32" s="9"/>
      <c r="TCY32" s="9"/>
      <c r="TCZ32" s="9"/>
      <c r="TDA32" s="9"/>
      <c r="TDB32" s="9"/>
      <c r="TDC32" s="9"/>
      <c r="TDD32" s="9"/>
      <c r="TDE32" s="9"/>
      <c r="TDF32" s="9"/>
      <c r="TDG32" s="9"/>
      <c r="TDH32" s="9"/>
      <c r="TDI32" s="9"/>
      <c r="TDJ32" s="9"/>
      <c r="TDK32" s="9"/>
      <c r="TDL32" s="9"/>
      <c r="TDM32" s="9"/>
      <c r="TDN32" s="9"/>
      <c r="TDO32" s="9"/>
      <c r="TDP32" s="9"/>
      <c r="TDQ32" s="9"/>
      <c r="TDR32" s="9"/>
      <c r="TDS32" s="9"/>
      <c r="TDT32" s="9"/>
      <c r="TDU32" s="9"/>
      <c r="TDV32" s="9"/>
      <c r="TDW32" s="9"/>
      <c r="TDX32" s="9"/>
      <c r="TDY32" s="9"/>
      <c r="TDZ32" s="9"/>
      <c r="TEA32" s="9"/>
      <c r="TEB32" s="9"/>
      <c r="TEC32" s="9"/>
      <c r="TED32" s="9"/>
      <c r="TEE32" s="9"/>
      <c r="TEF32" s="9"/>
      <c r="TEG32" s="9"/>
      <c r="TEH32" s="9"/>
      <c r="TEI32" s="9"/>
      <c r="TEJ32" s="9"/>
      <c r="TEK32" s="9"/>
      <c r="TEL32" s="9"/>
      <c r="TEM32" s="9"/>
      <c r="TEN32" s="9"/>
      <c r="TEO32" s="9"/>
      <c r="TEP32" s="9"/>
      <c r="TEQ32" s="9"/>
      <c r="TER32" s="9"/>
      <c r="TES32" s="9"/>
      <c r="TET32" s="9"/>
      <c r="TEU32" s="9"/>
      <c r="TEV32" s="9"/>
      <c r="TEW32" s="9"/>
      <c r="TEX32" s="9"/>
      <c r="TEY32" s="9"/>
      <c r="TEZ32" s="9"/>
      <c r="TFA32" s="9"/>
      <c r="TFB32" s="9"/>
      <c r="TFC32" s="9"/>
      <c r="TFD32" s="9"/>
      <c r="TFE32" s="9"/>
      <c r="TFF32" s="9"/>
      <c r="TFG32" s="9"/>
      <c r="TFH32" s="9"/>
      <c r="TFI32" s="9"/>
      <c r="TFJ32" s="9"/>
      <c r="TFK32" s="9"/>
      <c r="TFL32" s="9"/>
      <c r="TFM32" s="9"/>
      <c r="TFN32" s="9"/>
      <c r="TFO32" s="9"/>
      <c r="TFP32" s="9"/>
      <c r="TFQ32" s="9"/>
      <c r="TFR32" s="9"/>
      <c r="TFS32" s="9"/>
      <c r="TFT32" s="9"/>
      <c r="TFU32" s="9"/>
      <c r="TFV32" s="9"/>
      <c r="TFW32" s="9"/>
      <c r="TFX32" s="9"/>
      <c r="TFY32" s="9"/>
      <c r="TFZ32" s="9"/>
      <c r="TGA32" s="9"/>
      <c r="TGB32" s="9"/>
      <c r="TGC32" s="9"/>
      <c r="TGD32" s="9"/>
      <c r="TGE32" s="9"/>
      <c r="TGF32" s="9"/>
      <c r="TGG32" s="9"/>
      <c r="TGH32" s="9"/>
      <c r="TGI32" s="9"/>
      <c r="TGJ32" s="9"/>
      <c r="TGK32" s="9"/>
      <c r="TGL32" s="9"/>
      <c r="TGM32" s="9"/>
      <c r="TGN32" s="9"/>
      <c r="TGO32" s="9"/>
      <c r="TGP32" s="9"/>
      <c r="TGQ32" s="9"/>
      <c r="TGR32" s="9"/>
      <c r="TGS32" s="9"/>
      <c r="TGT32" s="9"/>
      <c r="TGU32" s="9"/>
      <c r="TGV32" s="9"/>
      <c r="TGW32" s="9"/>
      <c r="TGX32" s="9"/>
      <c r="TGY32" s="9"/>
      <c r="TGZ32" s="9"/>
      <c r="THA32" s="9"/>
      <c r="THB32" s="9"/>
      <c r="THC32" s="9"/>
      <c r="THD32" s="9"/>
      <c r="THE32" s="9"/>
      <c r="THF32" s="9"/>
      <c r="THG32" s="9"/>
      <c r="THH32" s="9"/>
      <c r="THI32" s="9"/>
      <c r="THJ32" s="9"/>
      <c r="THK32" s="9"/>
      <c r="THL32" s="9"/>
      <c r="THM32" s="9"/>
      <c r="THN32" s="9"/>
      <c r="THO32" s="9"/>
      <c r="THP32" s="9"/>
      <c r="THQ32" s="9"/>
      <c r="THR32" s="9"/>
      <c r="THS32" s="9"/>
      <c r="THT32" s="9"/>
      <c r="THU32" s="9"/>
      <c r="THV32" s="9"/>
      <c r="THW32" s="9"/>
      <c r="THX32" s="9"/>
      <c r="THY32" s="9"/>
      <c r="THZ32" s="9"/>
      <c r="TIA32" s="9"/>
      <c r="TIB32" s="9"/>
      <c r="TIC32" s="9"/>
      <c r="TID32" s="9"/>
      <c r="TIE32" s="9"/>
      <c r="TIF32" s="9"/>
      <c r="TIG32" s="9"/>
      <c r="TIH32" s="9"/>
      <c r="TII32" s="9"/>
      <c r="TIJ32" s="9"/>
      <c r="TIK32" s="9"/>
      <c r="TIL32" s="9"/>
      <c r="TIM32" s="9"/>
      <c r="TIN32" s="9"/>
      <c r="TIO32" s="9"/>
      <c r="TIP32" s="9"/>
      <c r="TIQ32" s="9"/>
      <c r="TIR32" s="9"/>
      <c r="TIS32" s="9"/>
      <c r="TIT32" s="9"/>
      <c r="TIU32" s="9"/>
      <c r="TIV32" s="9"/>
      <c r="TIW32" s="9"/>
      <c r="TIX32" s="9"/>
      <c r="TIY32" s="9"/>
      <c r="TIZ32" s="9"/>
      <c r="TJA32" s="9"/>
      <c r="TJB32" s="9"/>
      <c r="TJC32" s="9"/>
      <c r="TJD32" s="9"/>
      <c r="TJE32" s="9"/>
      <c r="TJF32" s="9"/>
      <c r="TJG32" s="9"/>
      <c r="TJH32" s="9"/>
      <c r="TJI32" s="9"/>
      <c r="TJJ32" s="9"/>
      <c r="TJK32" s="9"/>
      <c r="TJL32" s="9"/>
      <c r="TJM32" s="9"/>
      <c r="TJN32" s="9"/>
      <c r="TJO32" s="9"/>
      <c r="TJP32" s="9"/>
      <c r="TJQ32" s="9"/>
      <c r="TJR32" s="9"/>
      <c r="TJS32" s="9"/>
      <c r="TJT32" s="9"/>
      <c r="TJU32" s="9"/>
      <c r="TJV32" s="9"/>
      <c r="TJW32" s="9"/>
      <c r="TJX32" s="9"/>
      <c r="TJY32" s="9"/>
      <c r="TJZ32" s="9"/>
      <c r="TKA32" s="9"/>
      <c r="TKB32" s="9"/>
      <c r="TKC32" s="9"/>
      <c r="TKD32" s="9"/>
      <c r="TKE32" s="9"/>
      <c r="TKF32" s="9"/>
      <c r="TKG32" s="9"/>
      <c r="TKH32" s="9"/>
      <c r="TKI32" s="9"/>
      <c r="TKJ32" s="9"/>
      <c r="TKK32" s="9"/>
      <c r="TKL32" s="9"/>
      <c r="TKM32" s="9"/>
      <c r="TKN32" s="9"/>
      <c r="TKO32" s="9"/>
      <c r="TKP32" s="9"/>
      <c r="TKQ32" s="9"/>
      <c r="TKR32" s="9"/>
      <c r="TKS32" s="9"/>
      <c r="TKT32" s="9"/>
      <c r="TKU32" s="9"/>
      <c r="TKV32" s="9"/>
      <c r="TKW32" s="9"/>
      <c r="TKX32" s="9"/>
      <c r="TKY32" s="9"/>
      <c r="TKZ32" s="9"/>
      <c r="TLA32" s="9"/>
      <c r="TLB32" s="9"/>
      <c r="TLC32" s="9"/>
      <c r="TLD32" s="9"/>
      <c r="TLE32" s="9"/>
      <c r="TLF32" s="9"/>
      <c r="TLG32" s="9"/>
      <c r="TLH32" s="9"/>
      <c r="TLI32" s="9"/>
      <c r="TLJ32" s="9"/>
      <c r="TLK32" s="9"/>
      <c r="TLL32" s="9"/>
      <c r="TLM32" s="9"/>
      <c r="TLN32" s="9"/>
      <c r="TLO32" s="9"/>
      <c r="TLP32" s="9"/>
      <c r="TLQ32" s="9"/>
      <c r="TLR32" s="9"/>
      <c r="TLS32" s="9"/>
      <c r="TLT32" s="9"/>
      <c r="TLU32" s="9"/>
      <c r="TLV32" s="9"/>
      <c r="TLW32" s="9"/>
      <c r="TLX32" s="9"/>
      <c r="TLY32" s="9"/>
      <c r="TLZ32" s="9"/>
      <c r="TMA32" s="9"/>
      <c r="TMB32" s="9"/>
      <c r="TMC32" s="9"/>
      <c r="TMD32" s="9"/>
      <c r="TME32" s="9"/>
      <c r="TMF32" s="9"/>
      <c r="TMG32" s="9"/>
      <c r="TMH32" s="9"/>
      <c r="TMI32" s="9"/>
      <c r="TMJ32" s="9"/>
      <c r="TMK32" s="9"/>
      <c r="TML32" s="9"/>
      <c r="TMM32" s="9"/>
      <c r="TMN32" s="9"/>
      <c r="TMO32" s="9"/>
      <c r="TMP32" s="9"/>
      <c r="TMQ32" s="9"/>
      <c r="TMR32" s="9"/>
      <c r="TMS32" s="9"/>
      <c r="TMT32" s="9"/>
      <c r="TMU32" s="9"/>
      <c r="TMV32" s="9"/>
      <c r="TMW32" s="9"/>
      <c r="TMX32" s="9"/>
      <c r="TMY32" s="9"/>
      <c r="TMZ32" s="9"/>
      <c r="TNA32" s="9"/>
      <c r="TNB32" s="9"/>
      <c r="TNC32" s="9"/>
      <c r="TND32" s="9"/>
      <c r="TNE32" s="9"/>
      <c r="TNF32" s="9"/>
      <c r="TNG32" s="9"/>
      <c r="TNH32" s="9"/>
      <c r="TNI32" s="9"/>
      <c r="TNJ32" s="9"/>
      <c r="TNK32" s="9"/>
      <c r="TNL32" s="9"/>
      <c r="TNM32" s="9"/>
      <c r="TNN32" s="9"/>
      <c r="TNO32" s="9"/>
      <c r="TNP32" s="9"/>
      <c r="TNQ32" s="9"/>
      <c r="TNR32" s="9"/>
      <c r="TNS32" s="9"/>
      <c r="TNT32" s="9"/>
      <c r="TNU32" s="9"/>
      <c r="TNV32" s="9"/>
      <c r="TNW32" s="9"/>
      <c r="TNX32" s="9"/>
      <c r="TNY32" s="9"/>
      <c r="TNZ32" s="9"/>
      <c r="TOA32" s="9"/>
      <c r="TOB32" s="9"/>
      <c r="TOC32" s="9"/>
      <c r="TOD32" s="9"/>
      <c r="TOE32" s="9"/>
      <c r="TOF32" s="9"/>
      <c r="TOG32" s="9"/>
      <c r="TOH32" s="9"/>
      <c r="TOI32" s="9"/>
      <c r="TOJ32" s="9"/>
      <c r="TOK32" s="9"/>
      <c r="TOL32" s="9"/>
      <c r="TOM32" s="9"/>
      <c r="TON32" s="9"/>
      <c r="TOO32" s="9"/>
      <c r="TOP32" s="9"/>
      <c r="TOQ32" s="9"/>
      <c r="TOR32" s="9"/>
      <c r="TOS32" s="9"/>
      <c r="TOT32" s="9"/>
      <c r="TOU32" s="9"/>
      <c r="TOV32" s="9"/>
      <c r="TOW32" s="9"/>
      <c r="TOX32" s="9"/>
      <c r="TOY32" s="9"/>
      <c r="TOZ32" s="9"/>
      <c r="TPA32" s="9"/>
      <c r="TPB32" s="9"/>
      <c r="TPC32" s="9"/>
      <c r="TPD32" s="9"/>
      <c r="TPE32" s="9"/>
      <c r="TPF32" s="9"/>
      <c r="TPG32" s="9"/>
      <c r="TPH32" s="9"/>
      <c r="TPI32" s="9"/>
      <c r="TPJ32" s="9"/>
      <c r="TPK32" s="9"/>
      <c r="TPL32" s="9"/>
      <c r="TPM32" s="9"/>
      <c r="TPN32" s="9"/>
      <c r="TPO32" s="9"/>
      <c r="TPP32" s="9"/>
      <c r="TPQ32" s="9"/>
      <c r="TPR32" s="9"/>
      <c r="TPS32" s="9"/>
      <c r="TPT32" s="9"/>
      <c r="TPU32" s="9"/>
      <c r="TPV32" s="9"/>
      <c r="TPW32" s="9"/>
      <c r="TPX32" s="9"/>
      <c r="TPY32" s="9"/>
      <c r="TPZ32" s="9"/>
      <c r="TQA32" s="9"/>
      <c r="TQB32" s="9"/>
      <c r="TQC32" s="9"/>
      <c r="TQD32" s="9"/>
      <c r="TQE32" s="9"/>
      <c r="TQF32" s="9"/>
      <c r="TQG32" s="9"/>
      <c r="TQH32" s="9"/>
      <c r="TQI32" s="9"/>
      <c r="TQJ32" s="9"/>
      <c r="TQK32" s="9"/>
      <c r="TQL32" s="9"/>
      <c r="TQM32" s="9"/>
      <c r="TQN32" s="9"/>
      <c r="TQO32" s="9"/>
      <c r="TQP32" s="9"/>
      <c r="TQQ32" s="9"/>
      <c r="TQR32" s="9"/>
      <c r="TQS32" s="9"/>
      <c r="TQT32" s="9"/>
      <c r="TQU32" s="9"/>
      <c r="TQV32" s="9"/>
      <c r="TQW32" s="9"/>
      <c r="TQX32" s="9"/>
      <c r="TQY32" s="9"/>
      <c r="TQZ32" s="9"/>
      <c r="TRA32" s="9"/>
      <c r="TRB32" s="9"/>
      <c r="TRC32" s="9"/>
      <c r="TRD32" s="9"/>
      <c r="TRE32" s="9"/>
      <c r="TRF32" s="9"/>
      <c r="TRG32" s="9"/>
      <c r="TRH32" s="9"/>
      <c r="TRI32" s="9"/>
      <c r="TRJ32" s="9"/>
      <c r="TRK32" s="9"/>
      <c r="TRL32" s="9"/>
      <c r="TRM32" s="9"/>
      <c r="TRN32" s="9"/>
      <c r="TRO32" s="9"/>
      <c r="TRP32" s="9"/>
      <c r="TRQ32" s="9"/>
      <c r="TRR32" s="9"/>
      <c r="TRS32" s="9"/>
      <c r="TRT32" s="9"/>
      <c r="TRU32" s="9"/>
      <c r="TRV32" s="9"/>
      <c r="TRW32" s="9"/>
      <c r="TRX32" s="9"/>
      <c r="TRY32" s="9"/>
      <c r="TRZ32" s="9"/>
      <c r="TSA32" s="9"/>
      <c r="TSB32" s="9"/>
      <c r="TSC32" s="9"/>
      <c r="TSD32" s="9"/>
      <c r="TSE32" s="9"/>
      <c r="TSF32" s="9"/>
      <c r="TSG32" s="9"/>
      <c r="TSH32" s="9"/>
      <c r="TSI32" s="9"/>
      <c r="TSJ32" s="9"/>
      <c r="TSK32" s="9"/>
      <c r="TSL32" s="9"/>
      <c r="TSM32" s="9"/>
      <c r="TSN32" s="9"/>
      <c r="TSO32" s="9"/>
      <c r="TSP32" s="9"/>
      <c r="TSQ32" s="9"/>
      <c r="TSR32" s="9"/>
      <c r="TSS32" s="9"/>
      <c r="TST32" s="9"/>
      <c r="TSU32" s="9"/>
      <c r="TSV32" s="9"/>
      <c r="TSW32" s="9"/>
      <c r="TSX32" s="9"/>
      <c r="TSY32" s="9"/>
      <c r="TSZ32" s="9"/>
      <c r="TTA32" s="9"/>
      <c r="TTB32" s="9"/>
      <c r="TTC32" s="9"/>
      <c r="TTD32" s="9"/>
      <c r="TTE32" s="9"/>
      <c r="TTF32" s="9"/>
      <c r="TTG32" s="9"/>
      <c r="TTH32" s="9"/>
      <c r="TTI32" s="9"/>
      <c r="TTJ32" s="9"/>
      <c r="TTK32" s="9"/>
      <c r="TTL32" s="9"/>
      <c r="TTM32" s="9"/>
      <c r="TTN32" s="9"/>
      <c r="TTO32" s="9"/>
      <c r="TTP32" s="9"/>
      <c r="TTQ32" s="9"/>
      <c r="TTR32" s="9"/>
      <c r="TTS32" s="9"/>
      <c r="TTT32" s="9"/>
      <c r="TTU32" s="9"/>
      <c r="TTV32" s="9"/>
      <c r="TTW32" s="9"/>
      <c r="TTX32" s="9"/>
      <c r="TTY32" s="9"/>
      <c r="TTZ32" s="9"/>
      <c r="TUA32" s="9"/>
      <c r="TUB32" s="9"/>
      <c r="TUC32" s="9"/>
      <c r="TUD32" s="9"/>
      <c r="TUE32" s="9"/>
      <c r="TUF32" s="9"/>
      <c r="TUG32" s="9"/>
      <c r="TUH32" s="9"/>
      <c r="TUI32" s="9"/>
      <c r="TUJ32" s="9"/>
      <c r="TUK32" s="9"/>
      <c r="TUL32" s="9"/>
      <c r="TUM32" s="9"/>
      <c r="TUN32" s="9"/>
      <c r="TUO32" s="9"/>
      <c r="TUP32" s="9"/>
      <c r="TUQ32" s="9"/>
      <c r="TUR32" s="9"/>
      <c r="TUS32" s="9"/>
      <c r="TUT32" s="9"/>
      <c r="TUU32" s="9"/>
      <c r="TUV32" s="9"/>
      <c r="TUW32" s="9"/>
      <c r="TUX32" s="9"/>
      <c r="TUY32" s="9"/>
      <c r="TUZ32" s="9"/>
      <c r="TVA32" s="9"/>
      <c r="TVB32" s="9"/>
      <c r="TVC32" s="9"/>
      <c r="TVD32" s="9"/>
      <c r="TVE32" s="9"/>
      <c r="TVF32" s="9"/>
      <c r="TVG32" s="9"/>
      <c r="TVH32" s="9"/>
      <c r="TVI32" s="9"/>
      <c r="TVJ32" s="9"/>
      <c r="TVK32" s="9"/>
      <c r="TVL32" s="9"/>
      <c r="TVM32" s="9"/>
      <c r="TVN32" s="9"/>
      <c r="TVO32" s="9"/>
      <c r="TVP32" s="9"/>
      <c r="TVQ32" s="9"/>
      <c r="TVR32" s="9"/>
      <c r="TVS32" s="9"/>
      <c r="TVT32" s="9"/>
      <c r="TVU32" s="9"/>
      <c r="TVV32" s="9"/>
      <c r="TVW32" s="9"/>
      <c r="TVX32" s="9"/>
      <c r="TVY32" s="9"/>
      <c r="TVZ32" s="9"/>
      <c r="TWA32" s="9"/>
      <c r="TWB32" s="9"/>
      <c r="TWC32" s="9"/>
      <c r="TWD32" s="9"/>
      <c r="TWE32" s="9"/>
      <c r="TWF32" s="9"/>
      <c r="TWG32" s="9"/>
      <c r="TWH32" s="9"/>
      <c r="TWI32" s="9"/>
      <c r="TWJ32" s="9"/>
      <c r="TWK32" s="9"/>
      <c r="TWL32" s="9"/>
      <c r="TWM32" s="9"/>
      <c r="TWN32" s="9"/>
      <c r="TWO32" s="9"/>
      <c r="TWP32" s="9"/>
      <c r="TWQ32" s="9"/>
      <c r="TWR32" s="9"/>
      <c r="TWS32" s="9"/>
      <c r="TWT32" s="9"/>
      <c r="TWU32" s="9"/>
      <c r="TWV32" s="9"/>
      <c r="TWW32" s="9"/>
      <c r="TWX32" s="9"/>
      <c r="TWY32" s="9"/>
      <c r="TWZ32" s="9"/>
      <c r="TXA32" s="9"/>
      <c r="TXB32" s="9"/>
      <c r="TXC32" s="9"/>
      <c r="TXD32" s="9"/>
      <c r="TXE32" s="9"/>
      <c r="TXF32" s="9"/>
      <c r="TXG32" s="9"/>
      <c r="TXH32" s="9"/>
      <c r="TXI32" s="9"/>
      <c r="TXJ32" s="9"/>
      <c r="TXK32" s="9"/>
      <c r="TXL32" s="9"/>
      <c r="TXM32" s="9"/>
      <c r="TXN32" s="9"/>
      <c r="TXO32" s="9"/>
      <c r="TXP32" s="9"/>
      <c r="TXQ32" s="9"/>
      <c r="TXR32" s="9"/>
      <c r="TXS32" s="9"/>
      <c r="TXT32" s="9"/>
      <c r="TXU32" s="9"/>
      <c r="TXV32" s="9"/>
      <c r="TXW32" s="9"/>
      <c r="TXX32" s="9"/>
      <c r="TXY32" s="9"/>
      <c r="TXZ32" s="9"/>
      <c r="TYA32" s="9"/>
      <c r="TYB32" s="9"/>
      <c r="TYC32" s="9"/>
      <c r="TYD32" s="9"/>
      <c r="TYE32" s="9"/>
      <c r="TYF32" s="9"/>
      <c r="TYG32" s="9"/>
      <c r="TYH32" s="9"/>
      <c r="TYI32" s="9"/>
      <c r="TYJ32" s="9"/>
      <c r="TYK32" s="9"/>
      <c r="TYL32" s="9"/>
      <c r="TYM32" s="9"/>
      <c r="TYN32" s="9"/>
      <c r="TYO32" s="9"/>
      <c r="TYP32" s="9"/>
      <c r="TYQ32" s="9"/>
      <c r="TYR32" s="9"/>
      <c r="TYS32" s="9"/>
      <c r="TYT32" s="9"/>
      <c r="TYU32" s="9"/>
      <c r="TYV32" s="9"/>
      <c r="TYW32" s="9"/>
      <c r="TYX32" s="9"/>
      <c r="TYY32" s="9"/>
      <c r="TYZ32" s="9"/>
      <c r="TZA32" s="9"/>
      <c r="TZB32" s="9"/>
      <c r="TZC32" s="9"/>
      <c r="TZD32" s="9"/>
      <c r="TZE32" s="9"/>
      <c r="TZF32" s="9"/>
      <c r="TZG32" s="9"/>
      <c r="TZH32" s="9"/>
      <c r="TZI32" s="9"/>
      <c r="TZJ32" s="9"/>
      <c r="TZK32" s="9"/>
      <c r="TZL32" s="9"/>
      <c r="TZM32" s="9"/>
      <c r="TZN32" s="9"/>
      <c r="TZO32" s="9"/>
      <c r="TZP32" s="9"/>
      <c r="TZQ32" s="9"/>
      <c r="TZR32" s="9"/>
      <c r="TZS32" s="9"/>
      <c r="TZT32" s="9"/>
      <c r="TZU32" s="9"/>
      <c r="TZV32" s="9"/>
      <c r="TZW32" s="9"/>
      <c r="TZX32" s="9"/>
      <c r="TZY32" s="9"/>
      <c r="TZZ32" s="9"/>
      <c r="UAA32" s="9"/>
      <c r="UAB32" s="9"/>
      <c r="UAC32" s="9"/>
      <c r="UAD32" s="9"/>
      <c r="UAE32" s="9"/>
      <c r="UAF32" s="9"/>
      <c r="UAG32" s="9"/>
      <c r="UAH32" s="9"/>
      <c r="UAI32" s="9"/>
      <c r="UAJ32" s="9"/>
      <c r="UAK32" s="9"/>
      <c r="UAL32" s="9"/>
      <c r="UAM32" s="9"/>
      <c r="UAN32" s="9"/>
      <c r="UAO32" s="9"/>
      <c r="UAP32" s="9"/>
      <c r="UAQ32" s="9"/>
      <c r="UAR32" s="9"/>
      <c r="UAS32" s="9"/>
      <c r="UAT32" s="9"/>
      <c r="UAU32" s="9"/>
      <c r="UAV32" s="9"/>
      <c r="UAW32" s="9"/>
      <c r="UAX32" s="9"/>
      <c r="UAY32" s="9"/>
      <c r="UAZ32" s="9"/>
      <c r="UBA32" s="9"/>
      <c r="UBB32" s="9"/>
      <c r="UBC32" s="9"/>
      <c r="UBD32" s="9"/>
      <c r="UBE32" s="9"/>
      <c r="UBF32" s="9"/>
      <c r="UBG32" s="9"/>
      <c r="UBH32" s="9"/>
      <c r="UBI32" s="9"/>
      <c r="UBJ32" s="9"/>
      <c r="UBK32" s="9"/>
      <c r="UBL32" s="9"/>
      <c r="UBM32" s="9"/>
      <c r="UBN32" s="9"/>
      <c r="UBO32" s="9"/>
      <c r="UBP32" s="9"/>
      <c r="UBQ32" s="9"/>
      <c r="UBR32" s="9"/>
      <c r="UBS32" s="9"/>
      <c r="UBT32" s="9"/>
      <c r="UBU32" s="9"/>
      <c r="UBV32" s="9"/>
      <c r="UBW32" s="9"/>
      <c r="UBX32" s="9"/>
      <c r="UBY32" s="9"/>
      <c r="UBZ32" s="9"/>
      <c r="UCA32" s="9"/>
      <c r="UCB32" s="9"/>
      <c r="UCC32" s="9"/>
      <c r="UCD32" s="9"/>
      <c r="UCE32" s="9"/>
      <c r="UCF32" s="9"/>
      <c r="UCG32" s="9"/>
      <c r="UCH32" s="9"/>
      <c r="UCI32" s="9"/>
      <c r="UCJ32" s="9"/>
      <c r="UCK32" s="9"/>
      <c r="UCL32" s="9"/>
      <c r="UCM32" s="9"/>
      <c r="UCN32" s="9"/>
      <c r="UCO32" s="9"/>
      <c r="UCP32" s="9"/>
      <c r="UCQ32" s="9"/>
      <c r="UCR32" s="9"/>
      <c r="UCS32" s="9"/>
      <c r="UCT32" s="9"/>
      <c r="UCU32" s="9"/>
      <c r="UCV32" s="9"/>
      <c r="UCW32" s="9"/>
      <c r="UCX32" s="9"/>
      <c r="UCY32" s="9"/>
      <c r="UCZ32" s="9"/>
      <c r="UDA32" s="9"/>
      <c r="UDB32" s="9"/>
      <c r="UDC32" s="9"/>
      <c r="UDD32" s="9"/>
      <c r="UDE32" s="9"/>
      <c r="UDF32" s="9"/>
      <c r="UDG32" s="9"/>
      <c r="UDH32" s="9"/>
      <c r="UDI32" s="9"/>
      <c r="UDJ32" s="9"/>
      <c r="UDK32" s="9"/>
      <c r="UDL32" s="9"/>
      <c r="UDM32" s="9"/>
      <c r="UDN32" s="9"/>
      <c r="UDO32" s="9"/>
      <c r="UDP32" s="9"/>
      <c r="UDQ32" s="9"/>
      <c r="UDR32" s="9"/>
      <c r="UDS32" s="9"/>
      <c r="UDT32" s="9"/>
      <c r="UDU32" s="9"/>
      <c r="UDV32" s="9"/>
      <c r="UDW32" s="9"/>
      <c r="UDX32" s="9"/>
      <c r="UDY32" s="9"/>
      <c r="UDZ32" s="9"/>
      <c r="UEA32" s="9"/>
      <c r="UEB32" s="9"/>
      <c r="UEC32" s="9"/>
      <c r="UED32" s="9"/>
      <c r="UEE32" s="9"/>
      <c r="UEF32" s="9"/>
      <c r="UEG32" s="9"/>
      <c r="UEH32" s="9"/>
      <c r="UEI32" s="9"/>
      <c r="UEJ32" s="9"/>
      <c r="UEK32" s="9"/>
      <c r="UEL32" s="9"/>
      <c r="UEM32" s="9"/>
      <c r="UEN32" s="9"/>
      <c r="UEO32" s="9"/>
      <c r="UEP32" s="9"/>
      <c r="UEQ32" s="9"/>
      <c r="UER32" s="9"/>
      <c r="UES32" s="9"/>
      <c r="UET32" s="9"/>
      <c r="UEU32" s="9"/>
      <c r="UEV32" s="9"/>
      <c r="UEW32" s="9"/>
      <c r="UEX32" s="9"/>
      <c r="UEY32" s="9"/>
      <c r="UEZ32" s="9"/>
      <c r="UFA32" s="9"/>
      <c r="UFB32" s="9"/>
      <c r="UFC32" s="9"/>
      <c r="UFD32" s="9"/>
      <c r="UFE32" s="9"/>
      <c r="UFF32" s="9"/>
      <c r="UFG32" s="9"/>
      <c r="UFH32" s="9"/>
      <c r="UFI32" s="9"/>
      <c r="UFJ32" s="9"/>
      <c r="UFK32" s="9"/>
      <c r="UFL32" s="9"/>
      <c r="UFM32" s="9"/>
      <c r="UFN32" s="9"/>
      <c r="UFO32" s="9"/>
      <c r="UFP32" s="9"/>
      <c r="UFQ32" s="9"/>
      <c r="UFR32" s="9"/>
      <c r="UFS32" s="9"/>
      <c r="UFT32" s="9"/>
      <c r="UFU32" s="9"/>
      <c r="UFV32" s="9"/>
      <c r="UFW32" s="9"/>
      <c r="UFX32" s="9"/>
      <c r="UFY32" s="9"/>
      <c r="UFZ32" s="9"/>
      <c r="UGA32" s="9"/>
      <c r="UGB32" s="9"/>
      <c r="UGC32" s="9"/>
      <c r="UGD32" s="9"/>
      <c r="UGE32" s="9"/>
      <c r="UGF32" s="9"/>
      <c r="UGG32" s="9"/>
      <c r="UGH32" s="9"/>
      <c r="UGI32" s="9"/>
      <c r="UGJ32" s="9"/>
      <c r="UGK32" s="9"/>
      <c r="UGL32" s="9"/>
      <c r="UGM32" s="9"/>
      <c r="UGN32" s="9"/>
      <c r="UGO32" s="9"/>
      <c r="UGP32" s="9"/>
      <c r="UGQ32" s="9"/>
      <c r="UGR32" s="9"/>
      <c r="UGS32" s="9"/>
      <c r="UGT32" s="9"/>
      <c r="UGU32" s="9"/>
      <c r="UGV32" s="9"/>
      <c r="UGW32" s="9"/>
      <c r="UGX32" s="9"/>
      <c r="UGY32" s="9"/>
      <c r="UGZ32" s="9"/>
      <c r="UHA32" s="9"/>
      <c r="UHB32" s="9"/>
      <c r="UHC32" s="9"/>
      <c r="UHD32" s="9"/>
      <c r="UHE32" s="9"/>
      <c r="UHF32" s="9"/>
      <c r="UHG32" s="9"/>
      <c r="UHH32" s="9"/>
      <c r="UHI32" s="9"/>
      <c r="UHJ32" s="9"/>
      <c r="UHK32" s="9"/>
      <c r="UHL32" s="9"/>
      <c r="UHM32" s="9"/>
      <c r="UHN32" s="9"/>
      <c r="UHO32" s="9"/>
      <c r="UHP32" s="9"/>
      <c r="UHQ32" s="9"/>
      <c r="UHR32" s="9"/>
      <c r="UHS32" s="9"/>
      <c r="UHT32" s="9"/>
      <c r="UHU32" s="9"/>
      <c r="UHV32" s="9"/>
      <c r="UHW32" s="9"/>
      <c r="UHX32" s="9"/>
      <c r="UHY32" s="9"/>
      <c r="UHZ32" s="9"/>
      <c r="UIA32" s="9"/>
      <c r="UIB32" s="9"/>
      <c r="UIC32" s="9"/>
      <c r="UID32" s="9"/>
      <c r="UIE32" s="9"/>
      <c r="UIF32" s="9"/>
      <c r="UIG32" s="9"/>
      <c r="UIH32" s="9"/>
      <c r="UII32" s="9"/>
      <c r="UIJ32" s="9"/>
      <c r="UIK32" s="9"/>
      <c r="UIL32" s="9"/>
      <c r="UIM32" s="9"/>
      <c r="UIN32" s="9"/>
      <c r="UIO32" s="9"/>
      <c r="UIP32" s="9"/>
      <c r="UIQ32" s="9"/>
      <c r="UIR32" s="9"/>
      <c r="UIS32" s="9"/>
      <c r="UIT32" s="9"/>
      <c r="UIU32" s="9"/>
      <c r="UIV32" s="9"/>
      <c r="UIW32" s="9"/>
      <c r="UIX32" s="9"/>
      <c r="UIY32" s="9"/>
      <c r="UIZ32" s="9"/>
      <c r="UJA32" s="9"/>
      <c r="UJB32" s="9"/>
      <c r="UJC32" s="9"/>
      <c r="UJD32" s="9"/>
      <c r="UJE32" s="9"/>
      <c r="UJF32" s="9"/>
      <c r="UJG32" s="9"/>
      <c r="UJH32" s="9"/>
      <c r="UJI32" s="9"/>
      <c r="UJJ32" s="9"/>
      <c r="UJK32" s="9"/>
      <c r="UJL32" s="9"/>
      <c r="UJM32" s="9"/>
      <c r="UJN32" s="9"/>
      <c r="UJO32" s="9"/>
      <c r="UJP32" s="9"/>
      <c r="UJQ32" s="9"/>
      <c r="UJR32" s="9"/>
      <c r="UJS32" s="9"/>
      <c r="UJT32" s="9"/>
      <c r="UJU32" s="9"/>
      <c r="UJV32" s="9"/>
      <c r="UJW32" s="9"/>
      <c r="UJX32" s="9"/>
      <c r="UJY32" s="9"/>
      <c r="UJZ32" s="9"/>
      <c r="UKA32" s="9"/>
      <c r="UKB32" s="9"/>
      <c r="UKC32" s="9"/>
      <c r="UKD32" s="9"/>
      <c r="UKE32" s="9"/>
      <c r="UKF32" s="9"/>
      <c r="UKG32" s="9"/>
      <c r="UKH32" s="9"/>
      <c r="UKI32" s="9"/>
      <c r="UKJ32" s="9"/>
      <c r="UKK32" s="9"/>
      <c r="UKL32" s="9"/>
      <c r="UKM32" s="9"/>
      <c r="UKN32" s="9"/>
      <c r="UKO32" s="9"/>
      <c r="UKP32" s="9"/>
      <c r="UKQ32" s="9"/>
      <c r="UKR32" s="9"/>
      <c r="UKS32" s="9"/>
      <c r="UKT32" s="9"/>
      <c r="UKU32" s="9"/>
      <c r="UKV32" s="9"/>
      <c r="UKW32" s="9"/>
      <c r="UKX32" s="9"/>
      <c r="UKY32" s="9"/>
      <c r="UKZ32" s="9"/>
      <c r="ULA32" s="9"/>
      <c r="ULB32" s="9"/>
      <c r="ULC32" s="9"/>
      <c r="ULD32" s="9"/>
      <c r="ULE32" s="9"/>
      <c r="ULF32" s="9"/>
      <c r="ULG32" s="9"/>
      <c r="ULH32" s="9"/>
      <c r="ULI32" s="9"/>
      <c r="ULJ32" s="9"/>
      <c r="ULK32" s="9"/>
      <c r="ULL32" s="9"/>
      <c r="ULM32" s="9"/>
      <c r="ULN32" s="9"/>
      <c r="ULO32" s="9"/>
      <c r="ULP32" s="9"/>
      <c r="ULQ32" s="9"/>
      <c r="ULR32" s="9"/>
      <c r="ULS32" s="9"/>
      <c r="ULT32" s="9"/>
      <c r="ULU32" s="9"/>
      <c r="ULV32" s="9"/>
      <c r="ULW32" s="9"/>
      <c r="ULX32" s="9"/>
      <c r="ULY32" s="9"/>
      <c r="ULZ32" s="9"/>
      <c r="UMA32" s="9"/>
      <c r="UMB32" s="9"/>
      <c r="UMC32" s="9"/>
      <c r="UMD32" s="9"/>
      <c r="UME32" s="9"/>
      <c r="UMF32" s="9"/>
      <c r="UMG32" s="9"/>
      <c r="UMH32" s="9"/>
      <c r="UMI32" s="9"/>
      <c r="UMJ32" s="9"/>
      <c r="UMK32" s="9"/>
      <c r="UML32" s="9"/>
      <c r="UMM32" s="9"/>
      <c r="UMN32" s="9"/>
      <c r="UMO32" s="9"/>
      <c r="UMP32" s="9"/>
      <c r="UMQ32" s="9"/>
      <c r="UMR32" s="9"/>
      <c r="UMS32" s="9"/>
      <c r="UMT32" s="9"/>
      <c r="UMU32" s="9"/>
      <c r="UMV32" s="9"/>
      <c r="UMW32" s="9"/>
      <c r="UMX32" s="9"/>
      <c r="UMY32" s="9"/>
      <c r="UMZ32" s="9"/>
      <c r="UNA32" s="9"/>
      <c r="UNB32" s="9"/>
      <c r="UNC32" s="9"/>
      <c r="UND32" s="9"/>
      <c r="UNE32" s="9"/>
      <c r="UNF32" s="9"/>
      <c r="UNG32" s="9"/>
      <c r="UNH32" s="9"/>
      <c r="UNI32" s="9"/>
      <c r="UNJ32" s="9"/>
      <c r="UNK32" s="9"/>
      <c r="UNL32" s="9"/>
      <c r="UNM32" s="9"/>
      <c r="UNN32" s="9"/>
      <c r="UNO32" s="9"/>
      <c r="UNP32" s="9"/>
      <c r="UNQ32" s="9"/>
      <c r="UNR32" s="9"/>
      <c r="UNS32" s="9"/>
      <c r="UNT32" s="9"/>
      <c r="UNU32" s="9"/>
      <c r="UNV32" s="9"/>
      <c r="UNW32" s="9"/>
      <c r="UNX32" s="9"/>
      <c r="UNY32" s="9"/>
      <c r="UNZ32" s="9"/>
      <c r="UOA32" s="9"/>
      <c r="UOB32" s="9"/>
      <c r="UOC32" s="9"/>
      <c r="UOD32" s="9"/>
      <c r="UOE32" s="9"/>
      <c r="UOF32" s="9"/>
      <c r="UOG32" s="9"/>
      <c r="UOH32" s="9"/>
      <c r="UOI32" s="9"/>
      <c r="UOJ32" s="9"/>
      <c r="UOK32" s="9"/>
      <c r="UOL32" s="9"/>
      <c r="UOM32" s="9"/>
      <c r="UON32" s="9"/>
      <c r="UOO32" s="9"/>
      <c r="UOP32" s="9"/>
      <c r="UOQ32" s="9"/>
      <c r="UOR32" s="9"/>
      <c r="UOS32" s="9"/>
      <c r="UOT32" s="9"/>
      <c r="UOU32" s="9"/>
      <c r="UOV32" s="9"/>
      <c r="UOW32" s="9"/>
      <c r="UOX32" s="9"/>
      <c r="UOY32" s="9"/>
      <c r="UOZ32" s="9"/>
      <c r="UPA32" s="9"/>
      <c r="UPB32" s="9"/>
      <c r="UPC32" s="9"/>
      <c r="UPD32" s="9"/>
      <c r="UPE32" s="9"/>
      <c r="UPF32" s="9"/>
      <c r="UPG32" s="9"/>
      <c r="UPH32" s="9"/>
      <c r="UPI32" s="9"/>
      <c r="UPJ32" s="9"/>
      <c r="UPK32" s="9"/>
      <c r="UPL32" s="9"/>
      <c r="UPM32" s="9"/>
      <c r="UPN32" s="9"/>
      <c r="UPO32" s="9"/>
      <c r="UPP32" s="9"/>
      <c r="UPQ32" s="9"/>
      <c r="UPR32" s="9"/>
      <c r="UPS32" s="9"/>
      <c r="UPT32" s="9"/>
      <c r="UPU32" s="9"/>
      <c r="UPV32" s="9"/>
      <c r="UPW32" s="9"/>
      <c r="UPX32" s="9"/>
      <c r="UPY32" s="9"/>
      <c r="UPZ32" s="9"/>
      <c r="UQA32" s="9"/>
      <c r="UQB32" s="9"/>
      <c r="UQC32" s="9"/>
      <c r="UQD32" s="9"/>
      <c r="UQE32" s="9"/>
      <c r="UQF32" s="9"/>
      <c r="UQG32" s="9"/>
      <c r="UQH32" s="9"/>
      <c r="UQI32" s="9"/>
      <c r="UQJ32" s="9"/>
      <c r="UQK32" s="9"/>
      <c r="UQL32" s="9"/>
      <c r="UQM32" s="9"/>
      <c r="UQN32" s="9"/>
      <c r="UQO32" s="9"/>
      <c r="UQP32" s="9"/>
      <c r="UQQ32" s="9"/>
      <c r="UQR32" s="9"/>
      <c r="UQS32" s="9"/>
      <c r="UQT32" s="9"/>
      <c r="UQU32" s="9"/>
      <c r="UQV32" s="9"/>
      <c r="UQW32" s="9"/>
      <c r="UQX32" s="9"/>
      <c r="UQY32" s="9"/>
      <c r="UQZ32" s="9"/>
      <c r="URA32" s="9"/>
      <c r="URB32" s="9"/>
      <c r="URC32" s="9"/>
      <c r="URD32" s="9"/>
      <c r="URE32" s="9"/>
      <c r="URF32" s="9"/>
      <c r="URG32" s="9"/>
      <c r="URH32" s="9"/>
      <c r="URI32" s="9"/>
      <c r="URJ32" s="9"/>
      <c r="URK32" s="9"/>
      <c r="URL32" s="9"/>
      <c r="URM32" s="9"/>
      <c r="URN32" s="9"/>
      <c r="URO32" s="9"/>
      <c r="URP32" s="9"/>
      <c r="URQ32" s="9"/>
      <c r="URR32" s="9"/>
      <c r="URS32" s="9"/>
      <c r="URT32" s="9"/>
      <c r="URU32" s="9"/>
      <c r="URV32" s="9"/>
      <c r="URW32" s="9"/>
      <c r="URX32" s="9"/>
      <c r="URY32" s="9"/>
      <c r="URZ32" s="9"/>
      <c r="USA32" s="9"/>
      <c r="USB32" s="9"/>
      <c r="USC32" s="9"/>
      <c r="USD32" s="9"/>
      <c r="USE32" s="9"/>
      <c r="USF32" s="9"/>
      <c r="USG32" s="9"/>
      <c r="USH32" s="9"/>
      <c r="USI32" s="9"/>
      <c r="USJ32" s="9"/>
      <c r="USK32" s="9"/>
      <c r="USL32" s="9"/>
      <c r="USM32" s="9"/>
      <c r="USN32" s="9"/>
      <c r="USO32" s="9"/>
      <c r="USP32" s="9"/>
      <c r="USQ32" s="9"/>
      <c r="USR32" s="9"/>
      <c r="USS32" s="9"/>
      <c r="UST32" s="9"/>
      <c r="USU32" s="9"/>
      <c r="USV32" s="9"/>
      <c r="USW32" s="9"/>
      <c r="USX32" s="9"/>
      <c r="USY32" s="9"/>
      <c r="USZ32" s="9"/>
      <c r="UTA32" s="9"/>
      <c r="UTB32" s="9"/>
      <c r="UTC32" s="9"/>
      <c r="UTD32" s="9"/>
      <c r="UTE32" s="9"/>
      <c r="UTF32" s="9"/>
      <c r="UTG32" s="9"/>
      <c r="UTH32" s="9"/>
      <c r="UTI32" s="9"/>
      <c r="UTJ32" s="9"/>
      <c r="UTK32" s="9"/>
      <c r="UTL32" s="9"/>
      <c r="UTM32" s="9"/>
      <c r="UTN32" s="9"/>
      <c r="UTO32" s="9"/>
      <c r="UTP32" s="9"/>
      <c r="UTQ32" s="9"/>
      <c r="UTR32" s="9"/>
      <c r="UTS32" s="9"/>
      <c r="UTT32" s="9"/>
      <c r="UTU32" s="9"/>
      <c r="UTV32" s="9"/>
      <c r="UTW32" s="9"/>
      <c r="UTX32" s="9"/>
      <c r="UTY32" s="9"/>
      <c r="UTZ32" s="9"/>
      <c r="UUA32" s="9"/>
      <c r="UUB32" s="9"/>
      <c r="UUC32" s="9"/>
      <c r="UUD32" s="9"/>
      <c r="UUE32" s="9"/>
      <c r="UUF32" s="9"/>
      <c r="UUG32" s="9"/>
      <c r="UUH32" s="9"/>
      <c r="UUI32" s="9"/>
      <c r="UUJ32" s="9"/>
      <c r="UUK32" s="9"/>
      <c r="UUL32" s="9"/>
      <c r="UUM32" s="9"/>
      <c r="UUN32" s="9"/>
      <c r="UUO32" s="9"/>
      <c r="UUP32" s="9"/>
      <c r="UUQ32" s="9"/>
      <c r="UUR32" s="9"/>
      <c r="UUS32" s="9"/>
      <c r="UUT32" s="9"/>
      <c r="UUU32" s="9"/>
      <c r="UUV32" s="9"/>
      <c r="UUW32" s="9"/>
      <c r="UUX32" s="9"/>
      <c r="UUY32" s="9"/>
      <c r="UUZ32" s="9"/>
      <c r="UVA32" s="9"/>
      <c r="UVB32" s="9"/>
      <c r="UVC32" s="9"/>
      <c r="UVD32" s="9"/>
      <c r="UVE32" s="9"/>
      <c r="UVF32" s="9"/>
      <c r="UVG32" s="9"/>
      <c r="UVH32" s="9"/>
      <c r="UVI32" s="9"/>
      <c r="UVJ32" s="9"/>
      <c r="UVK32" s="9"/>
      <c r="UVL32" s="9"/>
      <c r="UVM32" s="9"/>
      <c r="UVN32" s="9"/>
      <c r="UVO32" s="9"/>
      <c r="UVP32" s="9"/>
      <c r="UVQ32" s="9"/>
      <c r="UVR32" s="9"/>
      <c r="UVS32" s="9"/>
      <c r="UVT32" s="9"/>
      <c r="UVU32" s="9"/>
      <c r="UVV32" s="9"/>
      <c r="UVW32" s="9"/>
      <c r="UVX32" s="9"/>
      <c r="UVY32" s="9"/>
      <c r="UVZ32" s="9"/>
      <c r="UWA32" s="9"/>
      <c r="UWB32" s="9"/>
      <c r="UWC32" s="9"/>
      <c r="UWD32" s="9"/>
      <c r="UWE32" s="9"/>
      <c r="UWF32" s="9"/>
      <c r="UWG32" s="9"/>
      <c r="UWH32" s="9"/>
      <c r="UWI32" s="9"/>
      <c r="UWJ32" s="9"/>
      <c r="UWK32" s="9"/>
      <c r="UWL32" s="9"/>
      <c r="UWM32" s="9"/>
      <c r="UWN32" s="9"/>
      <c r="UWO32" s="9"/>
      <c r="UWP32" s="9"/>
      <c r="UWQ32" s="9"/>
      <c r="UWR32" s="9"/>
      <c r="UWS32" s="9"/>
      <c r="UWT32" s="9"/>
      <c r="UWU32" s="9"/>
      <c r="UWV32" s="9"/>
      <c r="UWW32" s="9"/>
      <c r="UWX32" s="9"/>
      <c r="UWY32" s="9"/>
      <c r="UWZ32" s="9"/>
      <c r="UXA32" s="9"/>
      <c r="UXB32" s="9"/>
      <c r="UXC32" s="9"/>
      <c r="UXD32" s="9"/>
      <c r="UXE32" s="9"/>
      <c r="UXF32" s="9"/>
      <c r="UXG32" s="9"/>
      <c r="UXH32" s="9"/>
      <c r="UXI32" s="9"/>
      <c r="UXJ32" s="9"/>
      <c r="UXK32" s="9"/>
      <c r="UXL32" s="9"/>
      <c r="UXM32" s="9"/>
      <c r="UXN32" s="9"/>
      <c r="UXO32" s="9"/>
      <c r="UXP32" s="9"/>
      <c r="UXQ32" s="9"/>
      <c r="UXR32" s="9"/>
      <c r="UXS32" s="9"/>
      <c r="UXT32" s="9"/>
      <c r="UXU32" s="9"/>
      <c r="UXV32" s="9"/>
      <c r="UXW32" s="9"/>
      <c r="UXX32" s="9"/>
      <c r="UXY32" s="9"/>
      <c r="UXZ32" s="9"/>
      <c r="UYA32" s="9"/>
      <c r="UYB32" s="9"/>
      <c r="UYC32" s="9"/>
      <c r="UYD32" s="9"/>
      <c r="UYE32" s="9"/>
      <c r="UYF32" s="9"/>
      <c r="UYG32" s="9"/>
      <c r="UYH32" s="9"/>
      <c r="UYI32" s="9"/>
      <c r="UYJ32" s="9"/>
      <c r="UYK32" s="9"/>
      <c r="UYL32" s="9"/>
      <c r="UYM32" s="9"/>
      <c r="UYN32" s="9"/>
      <c r="UYO32" s="9"/>
      <c r="UYP32" s="9"/>
      <c r="UYQ32" s="9"/>
      <c r="UYR32" s="9"/>
      <c r="UYS32" s="9"/>
      <c r="UYT32" s="9"/>
      <c r="UYU32" s="9"/>
      <c r="UYV32" s="9"/>
      <c r="UYW32" s="9"/>
      <c r="UYX32" s="9"/>
      <c r="UYY32" s="9"/>
      <c r="UYZ32" s="9"/>
      <c r="UZA32" s="9"/>
      <c r="UZB32" s="9"/>
      <c r="UZC32" s="9"/>
      <c r="UZD32" s="9"/>
      <c r="UZE32" s="9"/>
      <c r="UZF32" s="9"/>
      <c r="UZG32" s="9"/>
      <c r="UZH32" s="9"/>
      <c r="UZI32" s="9"/>
      <c r="UZJ32" s="9"/>
      <c r="UZK32" s="9"/>
      <c r="UZL32" s="9"/>
      <c r="UZM32" s="9"/>
      <c r="UZN32" s="9"/>
      <c r="UZO32" s="9"/>
      <c r="UZP32" s="9"/>
      <c r="UZQ32" s="9"/>
      <c r="UZR32" s="9"/>
      <c r="UZS32" s="9"/>
      <c r="UZT32" s="9"/>
      <c r="UZU32" s="9"/>
      <c r="UZV32" s="9"/>
      <c r="UZW32" s="9"/>
      <c r="UZX32" s="9"/>
      <c r="UZY32" s="9"/>
      <c r="UZZ32" s="9"/>
      <c r="VAA32" s="9"/>
      <c r="VAB32" s="9"/>
      <c r="VAC32" s="9"/>
      <c r="VAD32" s="9"/>
      <c r="VAE32" s="9"/>
      <c r="VAF32" s="9"/>
      <c r="VAG32" s="9"/>
      <c r="VAH32" s="9"/>
      <c r="VAI32" s="9"/>
      <c r="VAJ32" s="9"/>
      <c r="VAK32" s="9"/>
      <c r="VAL32" s="9"/>
      <c r="VAM32" s="9"/>
      <c r="VAN32" s="9"/>
      <c r="VAO32" s="9"/>
      <c r="VAP32" s="9"/>
      <c r="VAQ32" s="9"/>
      <c r="VAR32" s="9"/>
      <c r="VAS32" s="9"/>
      <c r="VAT32" s="9"/>
      <c r="VAU32" s="9"/>
      <c r="VAV32" s="9"/>
      <c r="VAW32" s="9"/>
      <c r="VAX32" s="9"/>
      <c r="VAY32" s="9"/>
      <c r="VAZ32" s="9"/>
      <c r="VBA32" s="9"/>
      <c r="VBB32" s="9"/>
      <c r="VBC32" s="9"/>
      <c r="VBD32" s="9"/>
      <c r="VBE32" s="9"/>
      <c r="VBF32" s="9"/>
      <c r="VBG32" s="9"/>
      <c r="VBH32" s="9"/>
      <c r="VBI32" s="9"/>
      <c r="VBJ32" s="9"/>
      <c r="VBK32" s="9"/>
      <c r="VBL32" s="9"/>
      <c r="VBM32" s="9"/>
      <c r="VBN32" s="9"/>
      <c r="VBO32" s="9"/>
      <c r="VBP32" s="9"/>
      <c r="VBQ32" s="9"/>
      <c r="VBR32" s="9"/>
      <c r="VBS32" s="9"/>
      <c r="VBT32" s="9"/>
      <c r="VBU32" s="9"/>
      <c r="VBV32" s="9"/>
      <c r="VBW32" s="9"/>
      <c r="VBX32" s="9"/>
      <c r="VBY32" s="9"/>
      <c r="VBZ32" s="9"/>
      <c r="VCA32" s="9"/>
      <c r="VCB32" s="9"/>
      <c r="VCC32" s="9"/>
      <c r="VCD32" s="9"/>
      <c r="VCE32" s="9"/>
      <c r="VCF32" s="9"/>
      <c r="VCG32" s="9"/>
      <c r="VCH32" s="9"/>
      <c r="VCI32" s="9"/>
      <c r="VCJ32" s="9"/>
      <c r="VCK32" s="9"/>
      <c r="VCL32" s="9"/>
      <c r="VCM32" s="9"/>
      <c r="VCN32" s="9"/>
      <c r="VCO32" s="9"/>
      <c r="VCP32" s="9"/>
      <c r="VCQ32" s="9"/>
      <c r="VCR32" s="9"/>
      <c r="VCS32" s="9"/>
      <c r="VCT32" s="9"/>
      <c r="VCU32" s="9"/>
      <c r="VCV32" s="9"/>
      <c r="VCW32" s="9"/>
      <c r="VCX32" s="9"/>
      <c r="VCY32" s="9"/>
      <c r="VCZ32" s="9"/>
      <c r="VDA32" s="9"/>
      <c r="VDB32" s="9"/>
      <c r="VDC32" s="9"/>
      <c r="VDD32" s="9"/>
      <c r="VDE32" s="9"/>
      <c r="VDF32" s="9"/>
      <c r="VDG32" s="9"/>
      <c r="VDH32" s="9"/>
      <c r="VDI32" s="9"/>
      <c r="VDJ32" s="9"/>
      <c r="VDK32" s="9"/>
      <c r="VDL32" s="9"/>
      <c r="VDM32" s="9"/>
      <c r="VDN32" s="9"/>
      <c r="VDO32" s="9"/>
      <c r="VDP32" s="9"/>
      <c r="VDQ32" s="9"/>
      <c r="VDR32" s="9"/>
      <c r="VDS32" s="9"/>
      <c r="VDT32" s="9"/>
      <c r="VDU32" s="9"/>
      <c r="VDV32" s="9"/>
      <c r="VDW32" s="9"/>
      <c r="VDX32" s="9"/>
      <c r="VDY32" s="9"/>
      <c r="VDZ32" s="9"/>
      <c r="VEA32" s="9"/>
      <c r="VEB32" s="9"/>
      <c r="VEC32" s="9"/>
      <c r="VED32" s="9"/>
      <c r="VEE32" s="9"/>
      <c r="VEF32" s="9"/>
      <c r="VEG32" s="9"/>
      <c r="VEH32" s="9"/>
      <c r="VEI32" s="9"/>
      <c r="VEJ32" s="9"/>
      <c r="VEK32" s="9"/>
      <c r="VEL32" s="9"/>
      <c r="VEM32" s="9"/>
      <c r="VEN32" s="9"/>
      <c r="VEO32" s="9"/>
      <c r="VEP32" s="9"/>
      <c r="VEQ32" s="9"/>
      <c r="VER32" s="9"/>
      <c r="VES32" s="9"/>
      <c r="VET32" s="9"/>
      <c r="VEU32" s="9"/>
      <c r="VEV32" s="9"/>
      <c r="VEW32" s="9"/>
      <c r="VEX32" s="9"/>
      <c r="VEY32" s="9"/>
      <c r="VEZ32" s="9"/>
      <c r="VFA32" s="9"/>
      <c r="VFB32" s="9"/>
      <c r="VFC32" s="9"/>
      <c r="VFD32" s="9"/>
      <c r="VFE32" s="9"/>
      <c r="VFF32" s="9"/>
      <c r="VFG32" s="9"/>
      <c r="VFH32" s="9"/>
      <c r="VFI32" s="9"/>
      <c r="VFJ32" s="9"/>
      <c r="VFK32" s="9"/>
      <c r="VFL32" s="9"/>
      <c r="VFM32" s="9"/>
      <c r="VFN32" s="9"/>
      <c r="VFO32" s="9"/>
      <c r="VFP32" s="9"/>
      <c r="VFQ32" s="9"/>
      <c r="VFR32" s="9"/>
      <c r="VFS32" s="9"/>
      <c r="VFT32" s="9"/>
      <c r="VFU32" s="9"/>
      <c r="VFV32" s="9"/>
      <c r="VFW32" s="9"/>
      <c r="VFX32" s="9"/>
      <c r="VFY32" s="9"/>
      <c r="VFZ32" s="9"/>
      <c r="VGA32" s="9"/>
      <c r="VGB32" s="9"/>
      <c r="VGC32" s="9"/>
      <c r="VGD32" s="9"/>
      <c r="VGE32" s="9"/>
      <c r="VGF32" s="9"/>
      <c r="VGG32" s="9"/>
      <c r="VGH32" s="9"/>
      <c r="VGI32" s="9"/>
      <c r="VGJ32" s="9"/>
      <c r="VGK32" s="9"/>
      <c r="VGL32" s="9"/>
      <c r="VGM32" s="9"/>
      <c r="VGN32" s="9"/>
      <c r="VGO32" s="9"/>
      <c r="VGP32" s="9"/>
      <c r="VGQ32" s="9"/>
      <c r="VGR32" s="9"/>
      <c r="VGS32" s="9"/>
      <c r="VGT32" s="9"/>
      <c r="VGU32" s="9"/>
      <c r="VGV32" s="9"/>
      <c r="VGW32" s="9"/>
      <c r="VGX32" s="9"/>
      <c r="VGY32" s="9"/>
      <c r="VGZ32" s="9"/>
      <c r="VHA32" s="9"/>
      <c r="VHB32" s="9"/>
      <c r="VHC32" s="9"/>
      <c r="VHD32" s="9"/>
      <c r="VHE32" s="9"/>
      <c r="VHF32" s="9"/>
      <c r="VHG32" s="9"/>
      <c r="VHH32" s="9"/>
      <c r="VHI32" s="9"/>
      <c r="VHJ32" s="9"/>
      <c r="VHK32" s="9"/>
      <c r="VHL32" s="9"/>
      <c r="VHM32" s="9"/>
      <c r="VHN32" s="9"/>
      <c r="VHO32" s="9"/>
      <c r="VHP32" s="9"/>
      <c r="VHQ32" s="9"/>
      <c r="VHR32" s="9"/>
      <c r="VHS32" s="9"/>
      <c r="VHT32" s="9"/>
      <c r="VHU32" s="9"/>
      <c r="VHV32" s="9"/>
      <c r="VHW32" s="9"/>
      <c r="VHX32" s="9"/>
      <c r="VHY32" s="9"/>
      <c r="VHZ32" s="9"/>
      <c r="VIA32" s="9"/>
      <c r="VIB32" s="9"/>
      <c r="VIC32" s="9"/>
      <c r="VID32" s="9"/>
      <c r="VIE32" s="9"/>
      <c r="VIF32" s="9"/>
      <c r="VIG32" s="9"/>
      <c r="VIH32" s="9"/>
      <c r="VII32" s="9"/>
      <c r="VIJ32" s="9"/>
      <c r="VIK32" s="9"/>
      <c r="VIL32" s="9"/>
      <c r="VIM32" s="9"/>
      <c r="VIN32" s="9"/>
      <c r="VIO32" s="9"/>
      <c r="VIP32" s="9"/>
      <c r="VIQ32" s="9"/>
      <c r="VIR32" s="9"/>
      <c r="VIS32" s="9"/>
      <c r="VIT32" s="9"/>
      <c r="VIU32" s="9"/>
      <c r="VIV32" s="9"/>
      <c r="VIW32" s="9"/>
      <c r="VIX32" s="9"/>
      <c r="VIY32" s="9"/>
      <c r="VIZ32" s="9"/>
      <c r="VJA32" s="9"/>
      <c r="VJB32" s="9"/>
      <c r="VJC32" s="9"/>
      <c r="VJD32" s="9"/>
      <c r="VJE32" s="9"/>
      <c r="VJF32" s="9"/>
      <c r="VJG32" s="9"/>
      <c r="VJH32" s="9"/>
      <c r="VJI32" s="9"/>
      <c r="VJJ32" s="9"/>
      <c r="VJK32" s="9"/>
      <c r="VJL32" s="9"/>
      <c r="VJM32" s="9"/>
      <c r="VJN32" s="9"/>
      <c r="VJO32" s="9"/>
      <c r="VJP32" s="9"/>
      <c r="VJQ32" s="9"/>
      <c r="VJR32" s="9"/>
      <c r="VJS32" s="9"/>
      <c r="VJT32" s="9"/>
      <c r="VJU32" s="9"/>
      <c r="VJV32" s="9"/>
      <c r="VJW32" s="9"/>
      <c r="VJX32" s="9"/>
      <c r="VJY32" s="9"/>
      <c r="VJZ32" s="9"/>
      <c r="VKA32" s="9"/>
      <c r="VKB32" s="9"/>
      <c r="VKC32" s="9"/>
      <c r="VKD32" s="9"/>
      <c r="VKE32" s="9"/>
      <c r="VKF32" s="9"/>
      <c r="VKG32" s="9"/>
      <c r="VKH32" s="9"/>
      <c r="VKI32" s="9"/>
      <c r="VKJ32" s="9"/>
      <c r="VKK32" s="9"/>
      <c r="VKL32" s="9"/>
      <c r="VKM32" s="9"/>
      <c r="VKN32" s="9"/>
      <c r="VKO32" s="9"/>
      <c r="VKP32" s="9"/>
      <c r="VKQ32" s="9"/>
      <c r="VKR32" s="9"/>
      <c r="VKS32" s="9"/>
      <c r="VKT32" s="9"/>
      <c r="VKU32" s="9"/>
      <c r="VKV32" s="9"/>
      <c r="VKW32" s="9"/>
      <c r="VKX32" s="9"/>
      <c r="VKY32" s="9"/>
      <c r="VKZ32" s="9"/>
      <c r="VLA32" s="9"/>
      <c r="VLB32" s="9"/>
      <c r="VLC32" s="9"/>
      <c r="VLD32" s="9"/>
      <c r="VLE32" s="9"/>
      <c r="VLF32" s="9"/>
      <c r="VLG32" s="9"/>
      <c r="VLH32" s="9"/>
      <c r="VLI32" s="9"/>
      <c r="VLJ32" s="9"/>
      <c r="VLK32" s="9"/>
      <c r="VLL32" s="9"/>
      <c r="VLM32" s="9"/>
      <c r="VLN32" s="9"/>
      <c r="VLO32" s="9"/>
      <c r="VLP32" s="9"/>
      <c r="VLQ32" s="9"/>
      <c r="VLR32" s="9"/>
      <c r="VLS32" s="9"/>
      <c r="VLT32" s="9"/>
      <c r="VLU32" s="9"/>
      <c r="VLV32" s="9"/>
      <c r="VLW32" s="9"/>
      <c r="VLX32" s="9"/>
      <c r="VLY32" s="9"/>
      <c r="VLZ32" s="9"/>
      <c r="VMA32" s="9"/>
      <c r="VMB32" s="9"/>
      <c r="VMC32" s="9"/>
      <c r="VMD32" s="9"/>
      <c r="VME32" s="9"/>
      <c r="VMF32" s="9"/>
      <c r="VMG32" s="9"/>
      <c r="VMH32" s="9"/>
      <c r="VMI32" s="9"/>
      <c r="VMJ32" s="9"/>
      <c r="VMK32" s="9"/>
      <c r="VML32" s="9"/>
      <c r="VMM32" s="9"/>
      <c r="VMN32" s="9"/>
      <c r="VMO32" s="9"/>
      <c r="VMP32" s="9"/>
      <c r="VMQ32" s="9"/>
      <c r="VMR32" s="9"/>
      <c r="VMS32" s="9"/>
      <c r="VMT32" s="9"/>
      <c r="VMU32" s="9"/>
      <c r="VMV32" s="9"/>
      <c r="VMW32" s="9"/>
      <c r="VMX32" s="9"/>
      <c r="VMY32" s="9"/>
      <c r="VMZ32" s="9"/>
      <c r="VNA32" s="9"/>
      <c r="VNB32" s="9"/>
      <c r="VNC32" s="9"/>
      <c r="VND32" s="9"/>
      <c r="VNE32" s="9"/>
      <c r="VNF32" s="9"/>
      <c r="VNG32" s="9"/>
      <c r="VNH32" s="9"/>
      <c r="VNI32" s="9"/>
      <c r="VNJ32" s="9"/>
      <c r="VNK32" s="9"/>
      <c r="VNL32" s="9"/>
      <c r="VNM32" s="9"/>
      <c r="VNN32" s="9"/>
      <c r="VNO32" s="9"/>
      <c r="VNP32" s="9"/>
      <c r="VNQ32" s="9"/>
      <c r="VNR32" s="9"/>
      <c r="VNS32" s="9"/>
      <c r="VNT32" s="9"/>
      <c r="VNU32" s="9"/>
      <c r="VNV32" s="9"/>
      <c r="VNW32" s="9"/>
      <c r="VNX32" s="9"/>
      <c r="VNY32" s="9"/>
      <c r="VNZ32" s="9"/>
      <c r="VOA32" s="9"/>
      <c r="VOB32" s="9"/>
      <c r="VOC32" s="9"/>
      <c r="VOD32" s="9"/>
      <c r="VOE32" s="9"/>
      <c r="VOF32" s="9"/>
      <c r="VOG32" s="9"/>
      <c r="VOH32" s="9"/>
      <c r="VOI32" s="9"/>
      <c r="VOJ32" s="9"/>
      <c r="VOK32" s="9"/>
      <c r="VOL32" s="9"/>
      <c r="VOM32" s="9"/>
      <c r="VON32" s="9"/>
      <c r="VOO32" s="9"/>
      <c r="VOP32" s="9"/>
      <c r="VOQ32" s="9"/>
      <c r="VOR32" s="9"/>
      <c r="VOS32" s="9"/>
      <c r="VOT32" s="9"/>
      <c r="VOU32" s="9"/>
      <c r="VOV32" s="9"/>
      <c r="VOW32" s="9"/>
      <c r="VOX32" s="9"/>
      <c r="VOY32" s="9"/>
      <c r="VOZ32" s="9"/>
      <c r="VPA32" s="9"/>
      <c r="VPB32" s="9"/>
      <c r="VPC32" s="9"/>
      <c r="VPD32" s="9"/>
      <c r="VPE32" s="9"/>
      <c r="VPF32" s="9"/>
      <c r="VPG32" s="9"/>
      <c r="VPH32" s="9"/>
      <c r="VPI32" s="9"/>
      <c r="VPJ32" s="9"/>
      <c r="VPK32" s="9"/>
      <c r="VPL32" s="9"/>
      <c r="VPM32" s="9"/>
      <c r="VPN32" s="9"/>
      <c r="VPO32" s="9"/>
      <c r="VPP32" s="9"/>
      <c r="VPQ32" s="9"/>
      <c r="VPR32" s="9"/>
      <c r="VPS32" s="9"/>
      <c r="VPT32" s="9"/>
      <c r="VPU32" s="9"/>
      <c r="VPV32" s="9"/>
      <c r="VPW32" s="9"/>
      <c r="VPX32" s="9"/>
      <c r="VPY32" s="9"/>
      <c r="VPZ32" s="9"/>
      <c r="VQA32" s="9"/>
      <c r="VQB32" s="9"/>
      <c r="VQC32" s="9"/>
      <c r="VQD32" s="9"/>
      <c r="VQE32" s="9"/>
      <c r="VQF32" s="9"/>
      <c r="VQG32" s="9"/>
      <c r="VQH32" s="9"/>
      <c r="VQI32" s="9"/>
      <c r="VQJ32" s="9"/>
      <c r="VQK32" s="9"/>
      <c r="VQL32" s="9"/>
      <c r="VQM32" s="9"/>
      <c r="VQN32" s="9"/>
      <c r="VQO32" s="9"/>
      <c r="VQP32" s="9"/>
      <c r="VQQ32" s="9"/>
      <c r="VQR32" s="9"/>
      <c r="VQS32" s="9"/>
      <c r="VQT32" s="9"/>
      <c r="VQU32" s="9"/>
      <c r="VQV32" s="9"/>
      <c r="VQW32" s="9"/>
      <c r="VQX32" s="9"/>
      <c r="VQY32" s="9"/>
      <c r="VQZ32" s="9"/>
      <c r="VRA32" s="9"/>
      <c r="VRB32" s="9"/>
      <c r="VRC32" s="9"/>
      <c r="VRD32" s="9"/>
      <c r="VRE32" s="9"/>
      <c r="VRF32" s="9"/>
      <c r="VRG32" s="9"/>
      <c r="VRH32" s="9"/>
      <c r="VRI32" s="9"/>
      <c r="VRJ32" s="9"/>
      <c r="VRK32" s="9"/>
      <c r="VRL32" s="9"/>
      <c r="VRM32" s="9"/>
      <c r="VRN32" s="9"/>
      <c r="VRO32" s="9"/>
      <c r="VRP32" s="9"/>
      <c r="VRQ32" s="9"/>
      <c r="VRR32" s="9"/>
      <c r="VRS32" s="9"/>
      <c r="VRT32" s="9"/>
      <c r="VRU32" s="9"/>
      <c r="VRV32" s="9"/>
      <c r="VRW32" s="9"/>
      <c r="VRX32" s="9"/>
      <c r="VRY32" s="9"/>
      <c r="VRZ32" s="9"/>
      <c r="VSA32" s="9"/>
      <c r="VSB32" s="9"/>
      <c r="VSC32" s="9"/>
      <c r="VSD32" s="9"/>
      <c r="VSE32" s="9"/>
      <c r="VSF32" s="9"/>
      <c r="VSG32" s="9"/>
      <c r="VSH32" s="9"/>
      <c r="VSI32" s="9"/>
      <c r="VSJ32" s="9"/>
      <c r="VSK32" s="9"/>
      <c r="VSL32" s="9"/>
      <c r="VSM32" s="9"/>
      <c r="VSN32" s="9"/>
      <c r="VSO32" s="9"/>
      <c r="VSP32" s="9"/>
      <c r="VSQ32" s="9"/>
      <c r="VSR32" s="9"/>
      <c r="VSS32" s="9"/>
      <c r="VST32" s="9"/>
      <c r="VSU32" s="9"/>
      <c r="VSV32" s="9"/>
      <c r="VSW32" s="9"/>
      <c r="VSX32" s="9"/>
      <c r="VSY32" s="9"/>
      <c r="VSZ32" s="9"/>
      <c r="VTA32" s="9"/>
      <c r="VTB32" s="9"/>
      <c r="VTC32" s="9"/>
      <c r="VTD32" s="9"/>
      <c r="VTE32" s="9"/>
      <c r="VTF32" s="9"/>
      <c r="VTG32" s="9"/>
      <c r="VTH32" s="9"/>
      <c r="VTI32" s="9"/>
      <c r="VTJ32" s="9"/>
      <c r="VTK32" s="9"/>
      <c r="VTL32" s="9"/>
      <c r="VTM32" s="9"/>
      <c r="VTN32" s="9"/>
      <c r="VTO32" s="9"/>
      <c r="VTP32" s="9"/>
      <c r="VTQ32" s="9"/>
      <c r="VTR32" s="9"/>
      <c r="VTS32" s="9"/>
      <c r="VTT32" s="9"/>
      <c r="VTU32" s="9"/>
      <c r="VTV32" s="9"/>
      <c r="VTW32" s="9"/>
      <c r="VTX32" s="9"/>
      <c r="VTY32" s="9"/>
      <c r="VTZ32" s="9"/>
      <c r="VUA32" s="9"/>
      <c r="VUB32" s="9"/>
      <c r="VUC32" s="9"/>
      <c r="VUD32" s="9"/>
      <c r="VUE32" s="9"/>
      <c r="VUF32" s="9"/>
      <c r="VUG32" s="9"/>
      <c r="VUH32" s="9"/>
      <c r="VUI32" s="9"/>
      <c r="VUJ32" s="9"/>
      <c r="VUK32" s="9"/>
      <c r="VUL32" s="9"/>
      <c r="VUM32" s="9"/>
      <c r="VUN32" s="9"/>
      <c r="VUO32" s="9"/>
      <c r="VUP32" s="9"/>
      <c r="VUQ32" s="9"/>
      <c r="VUR32" s="9"/>
      <c r="VUS32" s="9"/>
      <c r="VUT32" s="9"/>
      <c r="VUU32" s="9"/>
      <c r="VUV32" s="9"/>
      <c r="VUW32" s="9"/>
      <c r="VUX32" s="9"/>
      <c r="VUY32" s="9"/>
      <c r="VUZ32" s="9"/>
      <c r="VVA32" s="9"/>
      <c r="VVB32" s="9"/>
      <c r="VVC32" s="9"/>
      <c r="VVD32" s="9"/>
      <c r="VVE32" s="9"/>
      <c r="VVF32" s="9"/>
      <c r="VVG32" s="9"/>
      <c r="VVH32" s="9"/>
      <c r="VVI32" s="9"/>
      <c r="VVJ32" s="9"/>
      <c r="VVK32" s="9"/>
      <c r="VVL32" s="9"/>
      <c r="VVM32" s="9"/>
      <c r="VVN32" s="9"/>
      <c r="VVO32" s="9"/>
      <c r="VVP32" s="9"/>
      <c r="VVQ32" s="9"/>
      <c r="VVR32" s="9"/>
      <c r="VVS32" s="9"/>
      <c r="VVT32" s="9"/>
      <c r="VVU32" s="9"/>
      <c r="VVV32" s="9"/>
      <c r="VVW32" s="9"/>
      <c r="VVX32" s="9"/>
      <c r="VVY32" s="9"/>
      <c r="VVZ32" s="9"/>
      <c r="VWA32" s="9"/>
      <c r="VWB32" s="9"/>
      <c r="VWC32" s="9"/>
      <c r="VWD32" s="9"/>
      <c r="VWE32" s="9"/>
      <c r="VWF32" s="9"/>
      <c r="VWG32" s="9"/>
      <c r="VWH32" s="9"/>
      <c r="VWI32" s="9"/>
      <c r="VWJ32" s="9"/>
      <c r="VWK32" s="9"/>
      <c r="VWL32" s="9"/>
      <c r="VWM32" s="9"/>
      <c r="VWN32" s="9"/>
      <c r="VWO32" s="9"/>
      <c r="VWP32" s="9"/>
      <c r="VWQ32" s="9"/>
      <c r="VWR32" s="9"/>
      <c r="VWS32" s="9"/>
      <c r="VWT32" s="9"/>
      <c r="VWU32" s="9"/>
      <c r="VWV32" s="9"/>
      <c r="VWW32" s="9"/>
      <c r="VWX32" s="9"/>
      <c r="VWY32" s="9"/>
      <c r="VWZ32" s="9"/>
      <c r="VXA32" s="9"/>
      <c r="VXB32" s="9"/>
      <c r="VXC32" s="9"/>
      <c r="VXD32" s="9"/>
      <c r="VXE32" s="9"/>
      <c r="VXF32" s="9"/>
      <c r="VXG32" s="9"/>
      <c r="VXH32" s="9"/>
      <c r="VXI32" s="9"/>
      <c r="VXJ32" s="9"/>
      <c r="VXK32" s="9"/>
      <c r="VXL32" s="9"/>
      <c r="VXM32" s="9"/>
      <c r="VXN32" s="9"/>
      <c r="VXO32" s="9"/>
      <c r="VXP32" s="9"/>
      <c r="VXQ32" s="9"/>
      <c r="VXR32" s="9"/>
      <c r="VXS32" s="9"/>
      <c r="VXT32" s="9"/>
      <c r="VXU32" s="9"/>
      <c r="VXV32" s="9"/>
      <c r="VXW32" s="9"/>
      <c r="VXX32" s="9"/>
      <c r="VXY32" s="9"/>
      <c r="VXZ32" s="9"/>
      <c r="VYA32" s="9"/>
      <c r="VYB32" s="9"/>
      <c r="VYC32" s="9"/>
      <c r="VYD32" s="9"/>
      <c r="VYE32" s="9"/>
      <c r="VYF32" s="9"/>
      <c r="VYG32" s="9"/>
      <c r="VYH32" s="9"/>
      <c r="VYI32" s="9"/>
      <c r="VYJ32" s="9"/>
      <c r="VYK32" s="9"/>
      <c r="VYL32" s="9"/>
      <c r="VYM32" s="9"/>
      <c r="VYN32" s="9"/>
      <c r="VYO32" s="9"/>
      <c r="VYP32" s="9"/>
      <c r="VYQ32" s="9"/>
      <c r="VYR32" s="9"/>
      <c r="VYS32" s="9"/>
      <c r="VYT32" s="9"/>
      <c r="VYU32" s="9"/>
      <c r="VYV32" s="9"/>
      <c r="VYW32" s="9"/>
      <c r="VYX32" s="9"/>
      <c r="VYY32" s="9"/>
      <c r="VYZ32" s="9"/>
      <c r="VZA32" s="9"/>
      <c r="VZB32" s="9"/>
      <c r="VZC32" s="9"/>
      <c r="VZD32" s="9"/>
      <c r="VZE32" s="9"/>
      <c r="VZF32" s="9"/>
      <c r="VZG32" s="9"/>
      <c r="VZH32" s="9"/>
      <c r="VZI32" s="9"/>
      <c r="VZJ32" s="9"/>
      <c r="VZK32" s="9"/>
      <c r="VZL32" s="9"/>
      <c r="VZM32" s="9"/>
      <c r="VZN32" s="9"/>
      <c r="VZO32" s="9"/>
      <c r="VZP32" s="9"/>
      <c r="VZQ32" s="9"/>
      <c r="VZR32" s="9"/>
      <c r="VZS32" s="9"/>
      <c r="VZT32" s="9"/>
      <c r="VZU32" s="9"/>
      <c r="VZV32" s="9"/>
      <c r="VZW32" s="9"/>
      <c r="VZX32" s="9"/>
      <c r="VZY32" s="9"/>
      <c r="VZZ32" s="9"/>
      <c r="WAA32" s="9"/>
      <c r="WAB32" s="9"/>
      <c r="WAC32" s="9"/>
      <c r="WAD32" s="9"/>
      <c r="WAE32" s="9"/>
      <c r="WAF32" s="9"/>
      <c r="WAG32" s="9"/>
      <c r="WAH32" s="9"/>
      <c r="WAI32" s="9"/>
      <c r="WAJ32" s="9"/>
      <c r="WAK32" s="9"/>
      <c r="WAL32" s="9"/>
      <c r="WAM32" s="9"/>
      <c r="WAN32" s="9"/>
      <c r="WAO32" s="9"/>
      <c r="WAP32" s="9"/>
      <c r="WAQ32" s="9"/>
      <c r="WAR32" s="9"/>
      <c r="WAS32" s="9"/>
      <c r="WAT32" s="9"/>
      <c r="WAU32" s="9"/>
      <c r="WAV32" s="9"/>
      <c r="WAW32" s="9"/>
      <c r="WAX32" s="9"/>
      <c r="WAY32" s="9"/>
      <c r="WAZ32" s="9"/>
      <c r="WBA32" s="9"/>
      <c r="WBB32" s="9"/>
      <c r="WBC32" s="9"/>
      <c r="WBD32" s="9"/>
      <c r="WBE32" s="9"/>
      <c r="WBF32" s="9"/>
      <c r="WBG32" s="9"/>
      <c r="WBH32" s="9"/>
      <c r="WBI32" s="9"/>
      <c r="WBJ32" s="9"/>
      <c r="WBK32" s="9"/>
      <c r="WBL32" s="9"/>
      <c r="WBM32" s="9"/>
      <c r="WBN32" s="9"/>
      <c r="WBO32" s="9"/>
      <c r="WBP32" s="9"/>
      <c r="WBQ32" s="9"/>
      <c r="WBR32" s="9"/>
      <c r="WBS32" s="9"/>
      <c r="WBT32" s="9"/>
      <c r="WBU32" s="9"/>
      <c r="WBV32" s="9"/>
      <c r="WBW32" s="9"/>
      <c r="WBX32" s="9"/>
      <c r="WBY32" s="9"/>
      <c r="WBZ32" s="9"/>
      <c r="WCA32" s="9"/>
      <c r="WCB32" s="9"/>
      <c r="WCC32" s="9"/>
      <c r="WCD32" s="9"/>
      <c r="WCE32" s="9"/>
      <c r="WCF32" s="9"/>
      <c r="WCG32" s="9"/>
      <c r="WCH32" s="9"/>
      <c r="WCI32" s="9"/>
      <c r="WCJ32" s="9"/>
      <c r="WCK32" s="9"/>
      <c r="WCL32" s="9"/>
      <c r="WCM32" s="9"/>
      <c r="WCN32" s="9"/>
      <c r="WCO32" s="9"/>
      <c r="WCP32" s="9"/>
      <c r="WCQ32" s="9"/>
      <c r="WCR32" s="9"/>
      <c r="WCS32" s="9"/>
      <c r="WCT32" s="9"/>
      <c r="WCU32" s="9"/>
      <c r="WCV32" s="9"/>
      <c r="WCW32" s="9"/>
      <c r="WCX32" s="9"/>
      <c r="WCY32" s="9"/>
      <c r="WCZ32" s="9"/>
      <c r="WDA32" s="9"/>
      <c r="WDB32" s="9"/>
      <c r="WDC32" s="9"/>
      <c r="WDD32" s="9"/>
      <c r="WDE32" s="9"/>
      <c r="WDF32" s="9"/>
      <c r="WDG32" s="9"/>
      <c r="WDH32" s="9"/>
      <c r="WDI32" s="9"/>
      <c r="WDJ32" s="9"/>
      <c r="WDK32" s="9"/>
      <c r="WDL32" s="9"/>
      <c r="WDM32" s="9"/>
      <c r="WDN32" s="9"/>
      <c r="WDO32" s="9"/>
      <c r="WDP32" s="9"/>
      <c r="WDQ32" s="9"/>
      <c r="WDR32" s="9"/>
      <c r="WDS32" s="9"/>
      <c r="WDT32" s="9"/>
      <c r="WDU32" s="9"/>
      <c r="WDV32" s="9"/>
      <c r="WDW32" s="9"/>
      <c r="WDX32" s="9"/>
      <c r="WDY32" s="9"/>
      <c r="WDZ32" s="9"/>
      <c r="WEA32" s="9"/>
      <c r="WEB32" s="9"/>
      <c r="WEC32" s="9"/>
      <c r="WED32" s="9"/>
      <c r="WEE32" s="9"/>
      <c r="WEF32" s="9"/>
      <c r="WEG32" s="9"/>
      <c r="WEH32" s="9"/>
      <c r="WEI32" s="9"/>
      <c r="WEJ32" s="9"/>
      <c r="WEK32" s="9"/>
      <c r="WEL32" s="9"/>
      <c r="WEM32" s="9"/>
      <c r="WEN32" s="9"/>
      <c r="WEO32" s="9"/>
      <c r="WEP32" s="9"/>
      <c r="WEQ32" s="9"/>
      <c r="WER32" s="9"/>
      <c r="WES32" s="9"/>
      <c r="WET32" s="9"/>
      <c r="WEU32" s="9"/>
      <c r="WEV32" s="9"/>
      <c r="WEW32" s="9"/>
      <c r="WEX32" s="9"/>
      <c r="WEY32" s="9"/>
      <c r="WEZ32" s="9"/>
      <c r="WFA32" s="9"/>
      <c r="WFB32" s="9"/>
      <c r="WFC32" s="9"/>
      <c r="WFD32" s="9"/>
      <c r="WFE32" s="9"/>
      <c r="WFF32" s="9"/>
      <c r="WFG32" s="9"/>
      <c r="WFH32" s="9"/>
      <c r="WFI32" s="9"/>
      <c r="WFJ32" s="9"/>
      <c r="WFK32" s="9"/>
      <c r="WFL32" s="9"/>
      <c r="WFM32" s="9"/>
      <c r="WFN32" s="9"/>
      <c r="WFO32" s="9"/>
      <c r="WFP32" s="9"/>
      <c r="WFQ32" s="9"/>
      <c r="WFR32" s="9"/>
      <c r="WFS32" s="9"/>
      <c r="WFT32" s="9"/>
      <c r="WFU32" s="9"/>
      <c r="WFV32" s="9"/>
      <c r="WFW32" s="9"/>
      <c r="WFX32" s="9"/>
      <c r="WFY32" s="9"/>
      <c r="WFZ32" s="9"/>
      <c r="WGA32" s="9"/>
      <c r="WGB32" s="9"/>
      <c r="WGC32" s="9"/>
      <c r="WGD32" s="9"/>
      <c r="WGE32" s="9"/>
      <c r="WGF32" s="9"/>
      <c r="WGG32" s="9"/>
      <c r="WGH32" s="9"/>
      <c r="WGI32" s="9"/>
      <c r="WGJ32" s="9"/>
      <c r="WGK32" s="9"/>
      <c r="WGL32" s="9"/>
      <c r="WGM32" s="9"/>
      <c r="WGN32" s="9"/>
      <c r="WGO32" s="9"/>
      <c r="WGP32" s="9"/>
      <c r="WGQ32" s="9"/>
      <c r="WGR32" s="9"/>
      <c r="WGS32" s="9"/>
      <c r="WGT32" s="9"/>
      <c r="WGU32" s="9"/>
      <c r="WGV32" s="9"/>
      <c r="WGW32" s="9"/>
      <c r="WGX32" s="9"/>
      <c r="WGY32" s="9"/>
      <c r="WGZ32" s="9"/>
      <c r="WHA32" s="9"/>
      <c r="WHB32" s="9"/>
      <c r="WHC32" s="9"/>
      <c r="WHD32" s="9"/>
      <c r="WHE32" s="9"/>
      <c r="WHF32" s="9"/>
      <c r="WHG32" s="9"/>
      <c r="WHH32" s="9"/>
      <c r="WHI32" s="9"/>
      <c r="WHJ32" s="9"/>
      <c r="WHK32" s="9"/>
      <c r="WHL32" s="9"/>
      <c r="WHM32" s="9"/>
      <c r="WHN32" s="9"/>
      <c r="WHO32" s="9"/>
      <c r="WHP32" s="9"/>
      <c r="WHQ32" s="9"/>
      <c r="WHR32" s="9"/>
      <c r="WHS32" s="9"/>
      <c r="WHT32" s="9"/>
      <c r="WHU32" s="9"/>
      <c r="WHV32" s="9"/>
      <c r="WHW32" s="9"/>
      <c r="WHX32" s="9"/>
      <c r="WHY32" s="9"/>
      <c r="WHZ32" s="9"/>
      <c r="WIA32" s="9"/>
      <c r="WIB32" s="9"/>
      <c r="WIC32" s="9"/>
      <c r="WID32" s="9"/>
      <c r="WIE32" s="9"/>
      <c r="WIF32" s="9"/>
      <c r="WIG32" s="9"/>
      <c r="WIH32" s="9"/>
      <c r="WII32" s="9"/>
      <c r="WIJ32" s="9"/>
      <c r="WIK32" s="9"/>
      <c r="WIL32" s="9"/>
      <c r="WIM32" s="9"/>
      <c r="WIN32" s="9"/>
      <c r="WIO32" s="9"/>
      <c r="WIP32" s="9"/>
      <c r="WIQ32" s="9"/>
      <c r="WIR32" s="9"/>
      <c r="WIS32" s="9"/>
      <c r="WIT32" s="9"/>
      <c r="WIU32" s="9"/>
      <c r="WIV32" s="9"/>
      <c r="WIW32" s="9"/>
      <c r="WIX32" s="9"/>
      <c r="WIY32" s="9"/>
      <c r="WIZ32" s="9"/>
      <c r="WJA32" s="9"/>
      <c r="WJB32" s="9"/>
      <c r="WJC32" s="9"/>
      <c r="WJD32" s="9"/>
      <c r="WJE32" s="9"/>
      <c r="WJF32" s="9"/>
      <c r="WJG32" s="9"/>
      <c r="WJH32" s="9"/>
      <c r="WJI32" s="9"/>
      <c r="WJJ32" s="9"/>
      <c r="WJK32" s="9"/>
      <c r="WJL32" s="9"/>
      <c r="WJM32" s="9"/>
      <c r="WJN32" s="9"/>
      <c r="WJO32" s="9"/>
      <c r="WJP32" s="9"/>
      <c r="WJQ32" s="9"/>
      <c r="WJR32" s="9"/>
      <c r="WJS32" s="9"/>
      <c r="WJT32" s="9"/>
      <c r="WJU32" s="9"/>
      <c r="WJV32" s="9"/>
      <c r="WJW32" s="9"/>
      <c r="WJX32" s="9"/>
      <c r="WJY32" s="9"/>
      <c r="WJZ32" s="9"/>
      <c r="WKA32" s="9"/>
      <c r="WKB32" s="9"/>
      <c r="WKC32" s="9"/>
      <c r="WKD32" s="9"/>
      <c r="WKE32" s="9"/>
      <c r="WKF32" s="9"/>
      <c r="WKG32" s="9"/>
      <c r="WKH32" s="9"/>
      <c r="WKI32" s="9"/>
      <c r="WKJ32" s="9"/>
      <c r="WKK32" s="9"/>
      <c r="WKL32" s="9"/>
      <c r="WKM32" s="9"/>
      <c r="WKN32" s="9"/>
      <c r="WKO32" s="9"/>
      <c r="WKP32" s="9"/>
      <c r="WKQ32" s="9"/>
      <c r="WKR32" s="9"/>
      <c r="WKS32" s="9"/>
      <c r="WKT32" s="9"/>
      <c r="WKU32" s="9"/>
      <c r="WKV32" s="9"/>
      <c r="WKW32" s="9"/>
      <c r="WKX32" s="9"/>
      <c r="WKY32" s="9"/>
      <c r="WKZ32" s="9"/>
      <c r="WLA32" s="9"/>
      <c r="WLB32" s="9"/>
      <c r="WLC32" s="9"/>
      <c r="WLD32" s="9"/>
      <c r="WLE32" s="9"/>
      <c r="WLF32" s="9"/>
      <c r="WLG32" s="9"/>
      <c r="WLH32" s="9"/>
      <c r="WLI32" s="9"/>
      <c r="WLJ32" s="9"/>
      <c r="WLK32" s="9"/>
      <c r="WLL32" s="9"/>
      <c r="WLM32" s="9"/>
      <c r="WLN32" s="9"/>
      <c r="WLO32" s="9"/>
      <c r="WLP32" s="9"/>
      <c r="WLQ32" s="9"/>
      <c r="WLR32" s="9"/>
      <c r="WLS32" s="9"/>
      <c r="WLT32" s="9"/>
      <c r="WLU32" s="9"/>
      <c r="WLV32" s="9"/>
      <c r="WLW32" s="9"/>
      <c r="WLX32" s="9"/>
      <c r="WLY32" s="9"/>
      <c r="WLZ32" s="9"/>
      <c r="WMA32" s="9"/>
      <c r="WMB32" s="9"/>
      <c r="WMC32" s="9"/>
      <c r="WMD32" s="9"/>
      <c r="WME32" s="9"/>
      <c r="WMF32" s="9"/>
      <c r="WMG32" s="9"/>
      <c r="WMH32" s="9"/>
      <c r="WMI32" s="9"/>
      <c r="WMJ32" s="9"/>
      <c r="WMK32" s="9"/>
      <c r="WML32" s="9"/>
      <c r="WMM32" s="9"/>
      <c r="WMN32" s="9"/>
      <c r="WMO32" s="9"/>
      <c r="WMP32" s="9"/>
      <c r="WMQ32" s="9"/>
      <c r="WMR32" s="9"/>
      <c r="WMS32" s="9"/>
      <c r="WMT32" s="9"/>
      <c r="WMU32" s="9"/>
      <c r="WMV32" s="9"/>
      <c r="WMW32" s="9"/>
      <c r="WMX32" s="9"/>
      <c r="WMY32" s="9"/>
      <c r="WMZ32" s="9"/>
      <c r="WNA32" s="9"/>
      <c r="WNB32" s="9"/>
      <c r="WNC32" s="9"/>
      <c r="WND32" s="9"/>
      <c r="WNE32" s="9"/>
      <c r="WNF32" s="9"/>
      <c r="WNG32" s="9"/>
      <c r="WNH32" s="9"/>
      <c r="WNI32" s="9"/>
      <c r="WNJ32" s="9"/>
      <c r="WNK32" s="9"/>
      <c r="WNL32" s="9"/>
      <c r="WNM32" s="9"/>
      <c r="WNN32" s="9"/>
      <c r="WNO32" s="9"/>
      <c r="WNP32" s="9"/>
      <c r="WNQ32" s="9"/>
      <c r="WNR32" s="9"/>
      <c r="WNS32" s="9"/>
      <c r="WNT32" s="9"/>
      <c r="WNU32" s="9"/>
      <c r="WNV32" s="9"/>
      <c r="WNW32" s="9"/>
      <c r="WNX32" s="9"/>
      <c r="WNY32" s="9"/>
      <c r="WNZ32" s="9"/>
      <c r="WOA32" s="9"/>
      <c r="WOB32" s="9"/>
      <c r="WOC32" s="9"/>
      <c r="WOD32" s="9"/>
      <c r="WOE32" s="9"/>
      <c r="WOF32" s="9"/>
      <c r="WOG32" s="9"/>
      <c r="WOH32" s="9"/>
      <c r="WOI32" s="9"/>
      <c r="WOJ32" s="9"/>
      <c r="WOK32" s="9"/>
      <c r="WOL32" s="9"/>
      <c r="WOM32" s="9"/>
      <c r="WON32" s="9"/>
      <c r="WOO32" s="9"/>
      <c r="WOP32" s="9"/>
      <c r="WOQ32" s="9"/>
      <c r="WOR32" s="9"/>
      <c r="WOS32" s="9"/>
      <c r="WOT32" s="9"/>
      <c r="WOU32" s="9"/>
      <c r="WOV32" s="9"/>
      <c r="WOW32" s="9"/>
      <c r="WOX32" s="9"/>
      <c r="WOY32" s="9"/>
      <c r="WOZ32" s="9"/>
      <c r="WPA32" s="9"/>
      <c r="WPB32" s="9"/>
      <c r="WPC32" s="9"/>
      <c r="WPD32" s="9"/>
      <c r="WPE32" s="9"/>
      <c r="WPF32" s="9"/>
      <c r="WPG32" s="9"/>
      <c r="WPH32" s="9"/>
      <c r="WPI32" s="9"/>
      <c r="WPJ32" s="9"/>
      <c r="WPK32" s="9"/>
      <c r="WPL32" s="9"/>
      <c r="WPM32" s="9"/>
      <c r="WPN32" s="9"/>
      <c r="WPO32" s="9"/>
      <c r="WPP32" s="9"/>
      <c r="WPQ32" s="9"/>
      <c r="WPR32" s="9"/>
      <c r="WPS32" s="9"/>
      <c r="WPT32" s="9"/>
      <c r="WPU32" s="9"/>
      <c r="WPV32" s="9"/>
      <c r="WPW32" s="9"/>
      <c r="WPX32" s="9"/>
      <c r="WPY32" s="9"/>
      <c r="WPZ32" s="9"/>
      <c r="WQA32" s="9"/>
      <c r="WQB32" s="9"/>
      <c r="WQC32" s="9"/>
      <c r="WQD32" s="9"/>
      <c r="WQE32" s="9"/>
      <c r="WQF32" s="9"/>
      <c r="WQG32" s="9"/>
      <c r="WQH32" s="9"/>
      <c r="WQI32" s="9"/>
      <c r="WQJ32" s="9"/>
      <c r="WQK32" s="9"/>
      <c r="WQL32" s="9"/>
      <c r="WQM32" s="9"/>
      <c r="WQN32" s="9"/>
      <c r="WQO32" s="9"/>
      <c r="WQP32" s="9"/>
      <c r="WQQ32" s="9"/>
      <c r="WQR32" s="9"/>
      <c r="WQS32" s="9"/>
      <c r="WQT32" s="9"/>
      <c r="WQU32" s="9"/>
      <c r="WQV32" s="9"/>
      <c r="WQW32" s="9"/>
      <c r="WQX32" s="9"/>
      <c r="WQY32" s="9"/>
      <c r="WQZ32" s="9"/>
      <c r="WRA32" s="9"/>
      <c r="WRB32" s="9"/>
      <c r="WRC32" s="9"/>
      <c r="WRD32" s="9"/>
      <c r="WRE32" s="9"/>
      <c r="WRF32" s="9"/>
      <c r="WRG32" s="9"/>
      <c r="WRH32" s="9"/>
      <c r="WRI32" s="9"/>
      <c r="WRJ32" s="9"/>
      <c r="WRK32" s="9"/>
      <c r="WRL32" s="9"/>
      <c r="WRM32" s="9"/>
      <c r="WRN32" s="9"/>
      <c r="WRO32" s="9"/>
      <c r="WRP32" s="9"/>
      <c r="WRQ32" s="9"/>
      <c r="WRR32" s="9"/>
      <c r="WRS32" s="9"/>
      <c r="WRT32" s="9"/>
      <c r="WRU32" s="9"/>
      <c r="WRV32" s="9"/>
      <c r="WRW32" s="9"/>
      <c r="WRX32" s="9"/>
      <c r="WRY32" s="9"/>
      <c r="WRZ32" s="9"/>
      <c r="WSA32" s="9"/>
      <c r="WSB32" s="9"/>
      <c r="WSC32" s="9"/>
      <c r="WSD32" s="9"/>
      <c r="WSE32" s="9"/>
      <c r="WSF32" s="9"/>
      <c r="WSG32" s="9"/>
      <c r="WSH32" s="9"/>
      <c r="WSI32" s="9"/>
      <c r="WSJ32" s="9"/>
      <c r="WSK32" s="9"/>
      <c r="WSL32" s="9"/>
      <c r="WSM32" s="9"/>
      <c r="WSN32" s="9"/>
      <c r="WSO32" s="9"/>
      <c r="WSP32" s="9"/>
      <c r="WSQ32" s="9"/>
      <c r="WSR32" s="9"/>
      <c r="WSS32" s="9"/>
      <c r="WST32" s="9"/>
      <c r="WSU32" s="9"/>
      <c r="WSV32" s="9"/>
      <c r="WSW32" s="9"/>
      <c r="WSX32" s="9"/>
      <c r="WSY32" s="9"/>
      <c r="WSZ32" s="9"/>
      <c r="WTA32" s="9"/>
      <c r="WTB32" s="9"/>
      <c r="WTC32" s="9"/>
      <c r="WTD32" s="9"/>
      <c r="WTE32" s="9"/>
      <c r="WTF32" s="9"/>
      <c r="WTG32" s="9"/>
      <c r="WTH32" s="9"/>
      <c r="WTI32" s="9"/>
      <c r="WTJ32" s="9"/>
      <c r="WTK32" s="9"/>
      <c r="WTL32" s="9"/>
      <c r="WTM32" s="9"/>
      <c r="WTN32" s="9"/>
      <c r="WTO32" s="9"/>
      <c r="WTP32" s="9"/>
      <c r="WTQ32" s="9"/>
      <c r="WTR32" s="9"/>
      <c r="WTS32" s="9"/>
      <c r="WTT32" s="9"/>
      <c r="WTU32" s="9"/>
      <c r="WTV32" s="9"/>
      <c r="WTW32" s="9"/>
      <c r="WTX32" s="9"/>
      <c r="WTY32" s="9"/>
      <c r="WTZ32" s="9"/>
      <c r="WUA32" s="9"/>
      <c r="WUB32" s="9"/>
      <c r="WUC32" s="9"/>
      <c r="WUD32" s="9"/>
      <c r="WUE32" s="9"/>
      <c r="WUF32" s="9"/>
      <c r="WUG32" s="9"/>
      <c r="WUH32" s="9"/>
      <c r="WUI32" s="9"/>
      <c r="WUJ32" s="9"/>
      <c r="WUK32" s="9"/>
      <c r="WUL32" s="9"/>
      <c r="WUM32" s="9"/>
      <c r="WUN32" s="9"/>
      <c r="WUO32" s="9"/>
      <c r="WUP32" s="9"/>
      <c r="WUQ32" s="9"/>
      <c r="WUR32" s="9"/>
      <c r="WUS32" s="9"/>
      <c r="WUT32" s="9"/>
      <c r="WUU32" s="9"/>
      <c r="WUV32" s="9"/>
      <c r="WUW32" s="9"/>
      <c r="WUX32" s="9"/>
      <c r="WUY32" s="9"/>
      <c r="WUZ32" s="9"/>
      <c r="WVA32" s="9"/>
      <c r="WVB32" s="9"/>
      <c r="WVC32" s="9"/>
      <c r="WVD32" s="9"/>
      <c r="WVE32" s="9"/>
      <c r="WVF32" s="9"/>
      <c r="WVG32" s="9"/>
      <c r="WVH32" s="9"/>
      <c r="WVI32" s="9"/>
      <c r="WVJ32" s="9"/>
      <c r="WVK32" s="9"/>
      <c r="WVL32" s="9"/>
      <c r="WVM32" s="9"/>
      <c r="WVN32" s="9"/>
      <c r="WVO32" s="9"/>
      <c r="WVP32" s="9"/>
      <c r="WVQ32" s="9"/>
      <c r="WVR32" s="9"/>
      <c r="WVS32" s="9"/>
      <c r="WVT32" s="9"/>
      <c r="WVU32" s="9"/>
      <c r="WVV32" s="9"/>
      <c r="WVW32" s="9"/>
      <c r="WVX32" s="9"/>
      <c r="WVY32" s="9"/>
      <c r="WVZ32" s="9"/>
      <c r="WWA32" s="9"/>
      <c r="WWB32" s="9"/>
      <c r="WWC32" s="9"/>
      <c r="WWD32" s="9"/>
      <c r="WWE32" s="9"/>
      <c r="WWF32" s="9"/>
      <c r="WWG32" s="9"/>
      <c r="WWH32" s="9"/>
      <c r="WWI32" s="9"/>
      <c r="WWJ32" s="9"/>
      <c r="WWK32" s="9"/>
      <c r="WWL32" s="9"/>
      <c r="WWM32" s="9"/>
      <c r="WWN32" s="9"/>
      <c r="WWO32" s="9"/>
      <c r="WWP32" s="9"/>
      <c r="WWQ32" s="9"/>
      <c r="WWR32" s="9"/>
      <c r="WWS32" s="9"/>
      <c r="WWT32" s="9"/>
      <c r="WWU32" s="9"/>
      <c r="WWV32" s="9"/>
      <c r="WWW32" s="9"/>
      <c r="WWX32" s="9"/>
      <c r="WWY32" s="9"/>
      <c r="WWZ32" s="9"/>
      <c r="WXA32" s="9"/>
      <c r="WXB32" s="9"/>
      <c r="WXC32" s="9"/>
      <c r="WXD32" s="9"/>
      <c r="WXE32" s="9"/>
      <c r="WXF32" s="9"/>
      <c r="WXG32" s="9"/>
      <c r="WXH32" s="9"/>
      <c r="WXI32" s="9"/>
      <c r="WXJ32" s="9"/>
      <c r="WXK32" s="9"/>
      <c r="WXL32" s="9"/>
      <c r="WXM32" s="9"/>
      <c r="WXN32" s="9"/>
      <c r="WXO32" s="9"/>
      <c r="WXP32" s="9"/>
      <c r="WXQ32" s="9"/>
      <c r="WXR32" s="9"/>
      <c r="WXS32" s="9"/>
      <c r="WXT32" s="9"/>
      <c r="WXU32" s="9"/>
      <c r="WXV32" s="9"/>
      <c r="WXW32" s="9"/>
      <c r="WXX32" s="9"/>
      <c r="WXY32" s="9"/>
      <c r="WXZ32" s="9"/>
      <c r="WYA32" s="9"/>
      <c r="WYB32" s="9"/>
      <c r="WYC32" s="9"/>
      <c r="WYD32" s="9"/>
      <c r="WYE32" s="9"/>
      <c r="WYF32" s="9"/>
      <c r="WYG32" s="9"/>
      <c r="WYH32" s="9"/>
      <c r="WYI32" s="9"/>
      <c r="WYJ32" s="9"/>
      <c r="WYK32" s="9"/>
      <c r="WYL32" s="9"/>
      <c r="WYM32" s="9"/>
      <c r="WYN32" s="9"/>
      <c r="WYO32" s="9"/>
      <c r="WYP32" s="9"/>
      <c r="WYQ32" s="9"/>
      <c r="WYR32" s="9"/>
      <c r="WYS32" s="9"/>
      <c r="WYT32" s="9"/>
      <c r="WYU32" s="9"/>
      <c r="WYV32" s="9"/>
      <c r="WYW32" s="9"/>
      <c r="WYX32" s="9"/>
      <c r="WYY32" s="9"/>
      <c r="WYZ32" s="9"/>
      <c r="WZA32" s="9"/>
      <c r="WZB32" s="9"/>
      <c r="WZC32" s="9"/>
      <c r="WZD32" s="9"/>
      <c r="WZE32" s="9"/>
      <c r="WZF32" s="9"/>
      <c r="WZG32" s="9"/>
      <c r="WZH32" s="9"/>
      <c r="WZI32" s="9"/>
      <c r="WZJ32" s="9"/>
      <c r="WZK32" s="9"/>
      <c r="WZL32" s="9"/>
      <c r="WZM32" s="9"/>
      <c r="WZN32" s="9"/>
      <c r="WZO32" s="9"/>
      <c r="WZP32" s="9"/>
      <c r="WZQ32" s="9"/>
      <c r="WZR32" s="9"/>
      <c r="WZS32" s="9"/>
      <c r="WZT32" s="9"/>
      <c r="WZU32" s="9"/>
      <c r="WZV32" s="9"/>
      <c r="WZW32" s="9"/>
      <c r="WZX32" s="9"/>
      <c r="WZY32" s="9"/>
      <c r="WZZ32" s="9"/>
      <c r="XAA32" s="9"/>
      <c r="XAB32" s="9"/>
      <c r="XAC32" s="9"/>
      <c r="XAD32" s="9"/>
      <c r="XAE32" s="9"/>
      <c r="XAF32" s="9"/>
      <c r="XAG32" s="9"/>
      <c r="XAH32" s="9"/>
      <c r="XAI32" s="9"/>
      <c r="XAJ32" s="9"/>
      <c r="XAK32" s="9"/>
      <c r="XAL32" s="9"/>
      <c r="XAM32" s="9"/>
      <c r="XAN32" s="9"/>
      <c r="XAO32" s="9"/>
      <c r="XAP32" s="9"/>
      <c r="XAQ32" s="9"/>
      <c r="XAR32" s="9"/>
      <c r="XAS32" s="9"/>
      <c r="XAT32" s="9"/>
      <c r="XAU32" s="9"/>
      <c r="XAV32" s="9"/>
      <c r="XAW32" s="9"/>
      <c r="XAX32" s="9"/>
      <c r="XAY32" s="9"/>
      <c r="XAZ32" s="9"/>
      <c r="XBA32" s="9"/>
      <c r="XBB32" s="9"/>
      <c r="XBC32" s="9"/>
      <c r="XBD32" s="9"/>
      <c r="XBE32" s="9"/>
      <c r="XBF32" s="9"/>
      <c r="XBG32" s="9"/>
      <c r="XBH32" s="9"/>
      <c r="XBI32" s="9"/>
      <c r="XBJ32" s="9"/>
      <c r="XBK32" s="9"/>
      <c r="XBL32" s="9"/>
      <c r="XBM32" s="9"/>
      <c r="XBN32" s="9"/>
      <c r="XBO32" s="9"/>
      <c r="XBP32" s="9"/>
      <c r="XBQ32" s="9"/>
      <c r="XBR32" s="9"/>
      <c r="XBS32" s="9"/>
      <c r="XBT32" s="9"/>
      <c r="XBU32" s="9"/>
      <c r="XBV32" s="9"/>
      <c r="XBW32" s="9"/>
      <c r="XBX32" s="9"/>
      <c r="XBY32" s="9"/>
      <c r="XBZ32" s="9"/>
      <c r="XCA32" s="9"/>
      <c r="XCB32" s="9"/>
      <c r="XCC32" s="9"/>
      <c r="XCD32" s="9"/>
      <c r="XCE32" s="9"/>
      <c r="XCF32" s="9"/>
      <c r="XCG32" s="9"/>
      <c r="XCH32" s="9"/>
      <c r="XCI32" s="9"/>
      <c r="XCJ32" s="9"/>
      <c r="XCK32" s="9"/>
      <c r="XCL32" s="9"/>
      <c r="XCM32" s="9"/>
      <c r="XCN32" s="9"/>
      <c r="XCO32" s="9"/>
      <c r="XCP32" s="9"/>
      <c r="XCQ32" s="9"/>
      <c r="XCR32" s="9"/>
      <c r="XCS32" s="9"/>
      <c r="XCT32" s="9"/>
      <c r="XCU32" s="9"/>
      <c r="XCV32" s="9"/>
      <c r="XCW32" s="9"/>
      <c r="XCX32" s="9"/>
      <c r="XCY32" s="9"/>
      <c r="XCZ32" s="9"/>
      <c r="XDA32" s="9"/>
      <c r="XDB32" s="9"/>
      <c r="XDC32" s="9"/>
      <c r="XDD32" s="9"/>
      <c r="XDE32" s="9"/>
      <c r="XDF32" s="9"/>
      <c r="XDG32" s="9"/>
      <c r="XDH32" s="9"/>
      <c r="XDI32" s="9"/>
      <c r="XDJ32" s="9"/>
      <c r="XDK32" s="9"/>
      <c r="XDL32" s="9"/>
      <c r="XDM32" s="9"/>
      <c r="XDN32" s="9"/>
      <c r="XDO32" s="9"/>
      <c r="XDP32" s="9"/>
      <c r="XDQ32" s="9"/>
      <c r="XDR32" s="9"/>
      <c r="XDS32" s="9"/>
      <c r="XDT32" s="9"/>
      <c r="XDU32" s="9"/>
      <c r="XDV32" s="9"/>
      <c r="XDW32" s="9"/>
      <c r="XDX32" s="9"/>
      <c r="XDY32" s="9"/>
      <c r="XDZ32" s="9"/>
      <c r="XEA32" s="9"/>
      <c r="XEB32" s="9"/>
      <c r="XEC32" s="9"/>
      <c r="XED32" s="9"/>
      <c r="XEE32" s="9"/>
      <c r="XEF32" s="9"/>
      <c r="XEG32" s="9"/>
      <c r="XEH32" s="9"/>
      <c r="XEI32" s="9"/>
      <c r="XEJ32" s="9"/>
      <c r="XEK32" s="9"/>
      <c r="XEL32" s="9"/>
      <c r="XEM32" s="9"/>
      <c r="XEN32" s="9"/>
      <c r="XEO32" s="9"/>
    </row>
    <row r="33" spans="1:152" ht="65.25" customHeight="1">
      <c r="A33" s="135">
        <v>90</v>
      </c>
      <c r="B33" s="143">
        <v>46111.731342592597</v>
      </c>
      <c r="C33" s="143">
        <v>46111.7496875</v>
      </c>
      <c r="D33" s="135" t="s">
        <v>3970</v>
      </c>
      <c r="E33" s="135" t="s">
        <v>3971</v>
      </c>
      <c r="F33" s="135" t="s">
        <v>3972</v>
      </c>
      <c r="G33" s="135" t="s">
        <v>3973</v>
      </c>
      <c r="H33" s="135" t="s">
        <v>159</v>
      </c>
      <c r="I33" s="135" t="s">
        <v>240</v>
      </c>
      <c r="J33" s="157" t="s">
        <v>3974</v>
      </c>
      <c r="K33" s="135"/>
      <c r="L33" s="143" t="s">
        <v>63</v>
      </c>
      <c r="M33" s="143">
        <v>46132</v>
      </c>
      <c r="N33" s="135" t="s">
        <v>15</v>
      </c>
      <c r="O33" s="135">
        <v>0</v>
      </c>
      <c r="P33" s="135"/>
      <c r="Q33" s="157" t="s">
        <v>111</v>
      </c>
      <c r="R33" s="135" t="s">
        <v>3975</v>
      </c>
      <c r="S33" s="135"/>
      <c r="T33" s="135" t="s">
        <v>3976</v>
      </c>
      <c r="U33" s="157" t="s">
        <v>44</v>
      </c>
      <c r="V33" s="135" t="s">
        <v>3977</v>
      </c>
      <c r="W33" s="135" t="s">
        <v>494</v>
      </c>
      <c r="X33" s="159" t="s">
        <v>495</v>
      </c>
      <c r="Y33" s="135" t="s">
        <v>3978</v>
      </c>
      <c r="Z33" s="135" t="s">
        <v>3979</v>
      </c>
      <c r="AA33" s="135"/>
      <c r="AB33" s="147" t="s">
        <v>62</v>
      </c>
      <c r="AC33" s="147" t="s">
        <v>2702</v>
      </c>
      <c r="AD33" s="147"/>
      <c r="AE33" s="147" t="s">
        <v>3</v>
      </c>
      <c r="AF33" s="151">
        <v>46128</v>
      </c>
      <c r="AG33" s="151"/>
      <c r="AH33" s="147" t="s">
        <v>1389</v>
      </c>
      <c r="AI33" s="148">
        <v>4500</v>
      </c>
      <c r="AJ33" s="149">
        <v>15975</v>
      </c>
      <c r="AK33" s="150" t="s">
        <v>3980</v>
      </c>
      <c r="AL33" s="149" t="s">
        <v>2879</v>
      </c>
      <c r="AM33" s="147" t="s">
        <v>3750</v>
      </c>
      <c r="AN33" s="147"/>
      <c r="AO33" s="147" t="s">
        <v>964</v>
      </c>
      <c r="AP33" s="147" t="s">
        <v>3981</v>
      </c>
      <c r="AQ33" s="151"/>
      <c r="AR33" s="254"/>
      <c r="AS33" s="258"/>
      <c r="AT33" s="259" t="s">
        <v>510</v>
      </c>
      <c r="AU33" s="109"/>
      <c r="AV33" s="85"/>
      <c r="AW33" s="85"/>
      <c r="AX33" s="109"/>
      <c r="AY33" s="135"/>
      <c r="AZ33" s="143"/>
      <c r="BA33" s="143"/>
      <c r="BB33" s="151" t="s">
        <v>536</v>
      </c>
      <c r="BC33" s="254" t="s">
        <v>3982</v>
      </c>
      <c r="BD33" s="258"/>
      <c r="BE33" s="259"/>
      <c r="BF33" s="260"/>
      <c r="BG33" s="85"/>
      <c r="BH33" s="85"/>
      <c r="BI33" s="572"/>
      <c r="BJ33" s="400">
        <v>46204</v>
      </c>
      <c r="BK33" s="314" t="s">
        <v>243</v>
      </c>
      <c r="BL33" s="307" t="s">
        <v>3983</v>
      </c>
      <c r="BZ33" s="547"/>
      <c r="CA33" s="547"/>
      <c r="CB33" s="547"/>
      <c r="CC33" s="547"/>
      <c r="CD33" s="522"/>
      <c r="CE33" s="522"/>
      <c r="CF33" s="547"/>
      <c r="CG33" s="548"/>
      <c r="CH33" s="549"/>
      <c r="CI33" s="550"/>
      <c r="CJ33" s="549"/>
      <c r="CK33" s="547"/>
      <c r="CL33" s="547"/>
      <c r="CM33" s="547"/>
      <c r="CN33" s="547"/>
      <c r="CO33" s="522"/>
      <c r="CP33" s="551"/>
      <c r="CQ33" s="552"/>
      <c r="CR33" s="553"/>
      <c r="CS33" s="270"/>
      <c r="CT33" s="66"/>
      <c r="CU33" s="66"/>
      <c r="CV33" s="270"/>
    </row>
    <row r="34" spans="1:152" ht="65.25" customHeight="1">
      <c r="A34" s="176">
        <v>91</v>
      </c>
      <c r="B34" s="180">
        <v>46111.738842592596</v>
      </c>
      <c r="C34" s="180">
        <v>46111.8370138889</v>
      </c>
      <c r="D34" s="176" t="s">
        <v>2857</v>
      </c>
      <c r="E34" s="176" t="s">
        <v>205</v>
      </c>
      <c r="F34" s="176" t="s">
        <v>3984</v>
      </c>
      <c r="G34" s="176" t="s">
        <v>3212</v>
      </c>
      <c r="H34" s="176" t="s">
        <v>159</v>
      </c>
      <c r="I34" s="176" t="s">
        <v>208</v>
      </c>
      <c r="J34" s="176" t="s">
        <v>3985</v>
      </c>
      <c r="K34" s="176"/>
      <c r="L34" s="176" t="s">
        <v>57</v>
      </c>
      <c r="M34" s="143">
        <v>46387</v>
      </c>
      <c r="N34" s="176" t="s">
        <v>15</v>
      </c>
      <c r="O34" s="176">
        <v>0</v>
      </c>
      <c r="P34" s="176"/>
      <c r="Q34" s="176" t="s">
        <v>111</v>
      </c>
      <c r="R34" s="176" t="s">
        <v>3214</v>
      </c>
      <c r="S34" s="176"/>
      <c r="T34" s="176" t="s">
        <v>3219</v>
      </c>
      <c r="U34" s="176" t="s">
        <v>41</v>
      </c>
      <c r="V34" s="176" t="s">
        <v>3885</v>
      </c>
      <c r="W34" s="176" t="s">
        <v>536</v>
      </c>
      <c r="X34" s="176" t="s">
        <v>495</v>
      </c>
      <c r="Y34" s="176" t="s">
        <v>3175</v>
      </c>
      <c r="Z34" s="176" t="s">
        <v>3986</v>
      </c>
      <c r="AA34" s="176"/>
      <c r="AB34" s="184" t="s">
        <v>56</v>
      </c>
      <c r="AC34" s="245" t="s">
        <v>2702</v>
      </c>
      <c r="AD34" s="249">
        <v>46142</v>
      </c>
      <c r="AE34" s="245" t="s">
        <v>3</v>
      </c>
      <c r="AF34" s="245">
        <v>46128</v>
      </c>
      <c r="AG34" s="245">
        <v>46129</v>
      </c>
      <c r="AH34" s="245">
        <v>4</v>
      </c>
      <c r="AI34" s="245">
        <v>16851</v>
      </c>
      <c r="AJ34" s="245">
        <v>59821.049999999996</v>
      </c>
      <c r="AK34" s="245"/>
      <c r="AL34" s="245" t="s">
        <v>1226</v>
      </c>
      <c r="AM34" s="245" t="s">
        <v>535</v>
      </c>
      <c r="AN34" s="245"/>
      <c r="AO34" s="147" t="s">
        <v>964</v>
      </c>
      <c r="AP34" s="245"/>
      <c r="AQ34" s="225"/>
      <c r="AR34" s="225"/>
      <c r="AS34" s="237"/>
      <c r="AT34" s="232"/>
      <c r="AU34" s="225"/>
      <c r="AV34" s="225"/>
      <c r="AW34" s="225"/>
      <c r="AX34" s="225"/>
      <c r="AY34" s="225"/>
      <c r="AZ34" s="225"/>
      <c r="BA34" s="225"/>
      <c r="BB34" s="245" t="s">
        <v>536</v>
      </c>
      <c r="BC34" s="245"/>
      <c r="BD34" s="245" t="s">
        <v>536</v>
      </c>
      <c r="BE34" s="245"/>
      <c r="BF34" s="268"/>
      <c r="BG34" s="245"/>
      <c r="BH34" s="245"/>
      <c r="BI34" s="573"/>
      <c r="BJ34" s="400">
        <v>46170</v>
      </c>
      <c r="BK34" s="314" t="s">
        <v>3987</v>
      </c>
      <c r="BL34" s="307" t="s">
        <v>3988</v>
      </c>
    </row>
    <row r="35" spans="1:152" ht="65.25" customHeight="1">
      <c r="A35" s="135">
        <v>101</v>
      </c>
      <c r="B35" s="143">
        <v>46127.284849536998</v>
      </c>
      <c r="C35" s="143">
        <v>46127.470335648097</v>
      </c>
      <c r="D35" s="144" t="s">
        <v>641</v>
      </c>
      <c r="E35" s="144" t="s">
        <v>642</v>
      </c>
      <c r="F35" s="144" t="s">
        <v>3989</v>
      </c>
      <c r="G35" s="144" t="s">
        <v>3990</v>
      </c>
      <c r="H35" s="144" t="s">
        <v>134</v>
      </c>
      <c r="I35" s="135" t="s">
        <v>3991</v>
      </c>
      <c r="J35" s="157" t="s">
        <v>3992</v>
      </c>
      <c r="K35" s="135">
        <v>0</v>
      </c>
      <c r="L35" s="135" t="s">
        <v>57</v>
      </c>
      <c r="M35" s="143">
        <v>46387</v>
      </c>
      <c r="N35" s="135" t="s">
        <v>14</v>
      </c>
      <c r="O35" s="135" t="s">
        <v>647</v>
      </c>
      <c r="P35" s="135"/>
      <c r="Q35" s="157" t="s">
        <v>111</v>
      </c>
      <c r="R35" s="144" t="s">
        <v>3993</v>
      </c>
      <c r="S35" s="144"/>
      <c r="T35" s="144" t="s">
        <v>3994</v>
      </c>
      <c r="U35" s="157" t="s">
        <v>41</v>
      </c>
      <c r="V35" s="144" t="s">
        <v>36</v>
      </c>
      <c r="W35" s="144" t="s">
        <v>494</v>
      </c>
      <c r="X35" s="159" t="s">
        <v>27</v>
      </c>
      <c r="Y35" s="144" t="s">
        <v>3995</v>
      </c>
      <c r="Z35" s="135">
        <v>0</v>
      </c>
      <c r="AA35" s="135"/>
      <c r="AB35" s="147" t="s">
        <v>70</v>
      </c>
      <c r="AC35" s="147" t="s">
        <v>498</v>
      </c>
      <c r="AD35" s="211"/>
      <c r="AE35" s="147" t="s">
        <v>2</v>
      </c>
      <c r="AF35" s="151"/>
      <c r="AG35" s="248"/>
      <c r="AH35" s="152">
        <v>6</v>
      </c>
      <c r="AI35" s="148">
        <v>92000</v>
      </c>
      <c r="AJ35" s="149">
        <v>326600</v>
      </c>
      <c r="AK35" s="150" t="s">
        <v>3996</v>
      </c>
      <c r="AL35" s="153" t="s">
        <v>592</v>
      </c>
      <c r="AM35" s="147" t="s">
        <v>535</v>
      </c>
      <c r="AN35" s="147" t="s">
        <v>536</v>
      </c>
      <c r="AO35" s="152" t="s">
        <v>964</v>
      </c>
      <c r="AP35" s="147"/>
      <c r="AQ35" s="151" t="s">
        <v>2104</v>
      </c>
      <c r="AR35" s="154"/>
      <c r="AS35" s="527"/>
      <c r="AT35" s="158" t="s">
        <v>510</v>
      </c>
      <c r="AU35" s="269"/>
      <c r="AV35" s="269"/>
      <c r="AW35" s="269"/>
      <c r="AX35" s="269"/>
      <c r="AY35" s="135"/>
      <c r="AZ35" s="143" t="s">
        <v>560</v>
      </c>
      <c r="BA35" s="143" t="s">
        <v>3997</v>
      </c>
      <c r="BB35" s="151"/>
      <c r="BC35" s="154"/>
      <c r="BD35" s="527"/>
      <c r="BE35" s="158"/>
      <c r="BF35" s="540"/>
      <c r="BG35" s="269"/>
      <c r="BH35" s="269"/>
      <c r="BI35" s="573"/>
      <c r="BJ35" s="400">
        <v>46220</v>
      </c>
      <c r="BK35" s="314" t="s">
        <v>70</v>
      </c>
      <c r="BL35" s="307" t="s">
        <v>3998</v>
      </c>
    </row>
    <row r="36" spans="1:152" ht="65.25" customHeight="1">
      <c r="A36" s="135">
        <v>106</v>
      </c>
      <c r="B36" s="176"/>
      <c r="C36" s="176"/>
      <c r="D36" s="176"/>
      <c r="E36" s="176"/>
      <c r="F36" s="176" t="s">
        <v>3999</v>
      </c>
      <c r="G36" s="176" t="s">
        <v>4000</v>
      </c>
      <c r="H36" s="176" t="s">
        <v>159</v>
      </c>
      <c r="I36" s="176" t="s">
        <v>516</v>
      </c>
      <c r="J36" s="176" t="s">
        <v>4001</v>
      </c>
      <c r="K36" s="176" t="s">
        <v>709</v>
      </c>
      <c r="L36" s="176" t="s">
        <v>57</v>
      </c>
      <c r="M36" s="176">
        <v>46173</v>
      </c>
      <c r="N36" s="176" t="s">
        <v>1807</v>
      </c>
      <c r="O36" s="176"/>
      <c r="P36" s="176" t="s">
        <v>647</v>
      </c>
      <c r="Q36" s="176" t="s">
        <v>111</v>
      </c>
      <c r="R36" s="176" t="s">
        <v>4002</v>
      </c>
      <c r="S36" s="176"/>
      <c r="T36" s="176" t="s">
        <v>4003</v>
      </c>
      <c r="U36" s="176"/>
      <c r="V36" s="176" t="s">
        <v>34</v>
      </c>
      <c r="W36" s="176"/>
      <c r="X36" s="176" t="s">
        <v>4004</v>
      </c>
      <c r="Y36" s="176" t="s">
        <v>4005</v>
      </c>
      <c r="Z36" s="176" t="s">
        <v>4006</v>
      </c>
      <c r="AA36" s="176"/>
      <c r="AB36" s="184" t="s">
        <v>56</v>
      </c>
      <c r="AC36" s="245" t="s">
        <v>498</v>
      </c>
      <c r="AD36" s="245">
        <v>46135</v>
      </c>
      <c r="AE36" s="245"/>
      <c r="AF36" s="245"/>
      <c r="AG36" s="245"/>
      <c r="AH36" s="245"/>
      <c r="AI36" s="245"/>
      <c r="AJ36" s="245"/>
      <c r="AK36" s="245"/>
      <c r="AL36" s="245"/>
      <c r="AM36" s="245"/>
      <c r="AN36" s="245" t="s">
        <v>580</v>
      </c>
      <c r="AO36" s="245"/>
      <c r="AP36" s="245"/>
      <c r="AQ36" s="225"/>
      <c r="AR36" s="225"/>
      <c r="AS36" s="237"/>
      <c r="AT36" s="232"/>
      <c r="AU36" s="225"/>
      <c r="AV36" s="225"/>
      <c r="AW36" s="225"/>
      <c r="AX36" s="225"/>
      <c r="AY36" s="225"/>
      <c r="AZ36" s="225"/>
      <c r="BA36" s="225"/>
      <c r="BB36" s="245"/>
      <c r="BC36" s="245"/>
      <c r="BD36" s="245"/>
      <c r="BE36" s="245"/>
      <c r="BF36" s="268"/>
      <c r="BG36" s="245"/>
      <c r="BH36" s="245"/>
      <c r="BI36" s="510"/>
      <c r="BJ36" s="400">
        <v>46134</v>
      </c>
      <c r="BK36" s="314" t="s">
        <v>73</v>
      </c>
      <c r="BL36" s="307" t="s">
        <v>4007</v>
      </c>
    </row>
    <row r="37" spans="1:152" ht="65.25" customHeight="1">
      <c r="A37" s="181">
        <v>112</v>
      </c>
      <c r="B37" s="182">
        <v>46135.002974536997</v>
      </c>
      <c r="C37" s="182">
        <v>46135.0083101852</v>
      </c>
      <c r="D37" s="181" t="s">
        <v>236</v>
      </c>
      <c r="E37" s="181" t="s">
        <v>237</v>
      </c>
      <c r="F37" s="181" t="s">
        <v>4008</v>
      </c>
      <c r="G37" s="181" t="s">
        <v>4009</v>
      </c>
      <c r="H37" s="144" t="s">
        <v>121</v>
      </c>
      <c r="I37" s="181" t="s">
        <v>240</v>
      </c>
      <c r="J37" s="181" t="s">
        <v>892</v>
      </c>
      <c r="K37" s="181"/>
      <c r="L37" s="143" t="s">
        <v>63</v>
      </c>
      <c r="M37" s="182">
        <v>46157</v>
      </c>
      <c r="N37" s="181" t="s">
        <v>15</v>
      </c>
      <c r="O37" s="181">
        <v>0</v>
      </c>
      <c r="P37" s="181"/>
      <c r="Q37" s="183" t="s">
        <v>111</v>
      </c>
      <c r="R37" s="181" t="s">
        <v>4009</v>
      </c>
      <c r="S37" s="181"/>
      <c r="T37" s="181" t="s">
        <v>4009</v>
      </c>
      <c r="U37" s="181" t="s">
        <v>44</v>
      </c>
      <c r="V37" s="181" t="s">
        <v>36</v>
      </c>
      <c r="W37" s="181" t="s">
        <v>494</v>
      </c>
      <c r="X37" s="181" t="s">
        <v>495</v>
      </c>
      <c r="Y37" s="181" t="s">
        <v>4010</v>
      </c>
      <c r="Z37" s="181" t="s">
        <v>4011</v>
      </c>
      <c r="AA37" s="181"/>
      <c r="AB37" s="301" t="s">
        <v>62</v>
      </c>
      <c r="AC37" s="184" t="s">
        <v>498</v>
      </c>
      <c r="AD37" s="188">
        <v>46142</v>
      </c>
      <c r="AE37" s="184" t="s">
        <v>3</v>
      </c>
      <c r="AF37" s="188"/>
      <c r="AG37" s="188"/>
      <c r="AH37" s="184" t="s">
        <v>4012</v>
      </c>
      <c r="AI37" s="185" t="s">
        <v>4013</v>
      </c>
      <c r="AJ37" s="186">
        <v>0</v>
      </c>
      <c r="AK37" s="187" t="s">
        <v>4014</v>
      </c>
      <c r="AL37" s="186" t="s">
        <v>534</v>
      </c>
      <c r="AM37" s="147" t="s">
        <v>825</v>
      </c>
      <c r="AN37" s="184" t="s">
        <v>14</v>
      </c>
      <c r="AO37" s="184" t="s">
        <v>964</v>
      </c>
      <c r="AP37" s="184"/>
      <c r="AQ37" s="225"/>
      <c r="AR37" s="225"/>
      <c r="AS37" s="225"/>
      <c r="AT37" s="233" t="str">
        <f>IF(OR(AR37="",AS37=""),"",TEXT(WORKDAY(AS37,IF(AR37="Baja",3,IF(AR37="Media",5,0))),"dd-mmm"))</f>
        <v/>
      </c>
      <c r="AU37" s="530"/>
      <c r="AV37" s="225"/>
      <c r="AW37" s="225"/>
      <c r="AX37" s="225"/>
      <c r="AY37" s="225"/>
      <c r="AZ37" s="225"/>
      <c r="BA37" s="225"/>
      <c r="BB37" s="188" t="s">
        <v>174</v>
      </c>
      <c r="BC37" s="184" t="s">
        <v>2898</v>
      </c>
      <c r="BD37" s="184" t="s">
        <v>2652</v>
      </c>
      <c r="BE37" s="184"/>
      <c r="BF37" s="542">
        <v>46174</v>
      </c>
      <c r="BG37" s="188">
        <v>46185</v>
      </c>
      <c r="BH37" s="189" t="s">
        <v>536</v>
      </c>
      <c r="BI37" s="575"/>
      <c r="BJ37" s="400">
        <v>46253</v>
      </c>
      <c r="BK37" s="314" t="s">
        <v>243</v>
      </c>
      <c r="BL37" s="307" t="s">
        <v>3839</v>
      </c>
      <c r="BM37" s="9"/>
      <c r="BN37" s="9"/>
      <c r="BO37" s="9"/>
      <c r="BZ37" s="269"/>
      <c r="CA37" s="269"/>
      <c r="CB37" s="269"/>
      <c r="CC37" s="269"/>
      <c r="CD37" s="269"/>
      <c r="CE37" s="269"/>
      <c r="CF37" s="269"/>
      <c r="CG37" s="269"/>
      <c r="CH37" s="269"/>
      <c r="CI37" s="269"/>
      <c r="CJ37" s="269"/>
      <c r="CK37" s="269"/>
      <c r="CL37" s="269"/>
      <c r="CM37" s="269"/>
      <c r="CN37" s="269"/>
      <c r="CO37" s="269"/>
      <c r="CP37" s="269"/>
      <c r="CQ37" s="269"/>
      <c r="CR37" s="269"/>
      <c r="CS37" s="540"/>
      <c r="CT37" s="269"/>
      <c r="CU37" s="269"/>
      <c r="CV37" s="269"/>
    </row>
    <row r="38" spans="1:152" ht="65.25" customHeight="1">
      <c r="A38" s="135">
        <v>114</v>
      </c>
      <c r="B38" s="143">
        <v>46136.035648148099</v>
      </c>
      <c r="C38" s="143">
        <v>46136.0446296296</v>
      </c>
      <c r="D38" s="144" t="s">
        <v>236</v>
      </c>
      <c r="E38" s="144" t="s">
        <v>237</v>
      </c>
      <c r="F38" s="144" t="s">
        <v>4015</v>
      </c>
      <c r="G38" s="144" t="s">
        <v>4016</v>
      </c>
      <c r="H38" s="144" t="s">
        <v>134</v>
      </c>
      <c r="I38" s="135" t="s">
        <v>160</v>
      </c>
      <c r="J38" s="157" t="s">
        <v>4017</v>
      </c>
      <c r="K38" s="135"/>
      <c r="L38" s="135" t="s">
        <v>61</v>
      </c>
      <c r="M38" s="143">
        <v>46172</v>
      </c>
      <c r="N38" s="135" t="s">
        <v>15</v>
      </c>
      <c r="O38" s="135">
        <v>0</v>
      </c>
      <c r="P38" s="135"/>
      <c r="Q38" s="157" t="s">
        <v>111</v>
      </c>
      <c r="R38" s="467" t="s">
        <v>4018</v>
      </c>
      <c r="S38" s="144"/>
      <c r="T38" s="144" t="s">
        <v>4019</v>
      </c>
      <c r="U38" s="157" t="s">
        <v>44</v>
      </c>
      <c r="V38" s="144" t="s">
        <v>36</v>
      </c>
      <c r="W38" s="467" t="s">
        <v>494</v>
      </c>
      <c r="X38" s="159" t="s">
        <v>495</v>
      </c>
      <c r="Y38" s="485" t="s">
        <v>4020</v>
      </c>
      <c r="Z38" s="488" t="s">
        <v>4021</v>
      </c>
      <c r="AA38" s="135"/>
      <c r="AB38" s="147" t="s">
        <v>74</v>
      </c>
      <c r="AC38" s="165" t="s">
        <v>498</v>
      </c>
      <c r="AD38" s="211">
        <v>46142</v>
      </c>
      <c r="AE38" s="147" t="s">
        <v>2</v>
      </c>
      <c r="AF38" s="147"/>
      <c r="AG38" s="152"/>
      <c r="AH38" s="152" t="s">
        <v>4022</v>
      </c>
      <c r="AI38" s="148"/>
      <c r="AJ38" s="149">
        <v>37000</v>
      </c>
      <c r="AK38" s="508" t="s">
        <v>4023</v>
      </c>
      <c r="AL38" s="511" t="s">
        <v>592</v>
      </c>
      <c r="AM38" s="514"/>
      <c r="AN38" s="514"/>
      <c r="AO38" s="517" t="s">
        <v>964</v>
      </c>
      <c r="AP38" s="514" t="s">
        <v>4024</v>
      </c>
      <c r="AQ38" s="45"/>
      <c r="AR38" s="45"/>
      <c r="AS38" s="526"/>
      <c r="AT38" s="529" t="s">
        <v>510</v>
      </c>
      <c r="AU38" s="45"/>
      <c r="AV38" s="45"/>
      <c r="AW38" s="45"/>
      <c r="AX38" s="45"/>
      <c r="AY38" s="45"/>
      <c r="AZ38" s="45"/>
      <c r="BA38" s="45"/>
      <c r="BB38" s="151" t="s">
        <v>536</v>
      </c>
      <c r="BC38" s="154" t="s">
        <v>4025</v>
      </c>
      <c r="BD38" s="527" t="s">
        <v>15</v>
      </c>
      <c r="BE38" s="158" t="s">
        <v>4026</v>
      </c>
      <c r="BF38" s="540"/>
      <c r="BG38" s="269"/>
      <c r="BH38" s="269"/>
      <c r="BI38" s="573"/>
      <c r="BJ38" s="400">
        <v>46211</v>
      </c>
      <c r="BK38" s="314" t="s">
        <v>3766</v>
      </c>
      <c r="BL38" s="307" t="s">
        <v>4027</v>
      </c>
    </row>
    <row r="39" spans="1:152" ht="65.25" customHeight="1">
      <c r="A39" s="176">
        <v>123</v>
      </c>
      <c r="B39" s="180">
        <v>46141.475590277798</v>
      </c>
      <c r="C39" s="180">
        <v>46141.484548611101</v>
      </c>
      <c r="D39" s="176" t="s">
        <v>2591</v>
      </c>
      <c r="E39" s="176" t="s">
        <v>1542</v>
      </c>
      <c r="F39" s="176" t="s">
        <v>3005</v>
      </c>
      <c r="G39" s="176" t="s">
        <v>4028</v>
      </c>
      <c r="H39" s="176" t="s">
        <v>159</v>
      </c>
      <c r="I39" s="176" t="s">
        <v>160</v>
      </c>
      <c r="J39" s="176" t="s">
        <v>4029</v>
      </c>
      <c r="K39" s="176"/>
      <c r="L39" s="176" t="s">
        <v>61</v>
      </c>
      <c r="M39" s="143">
        <v>46150</v>
      </c>
      <c r="N39" s="176" t="s">
        <v>15</v>
      </c>
      <c r="O39" s="176">
        <v>0</v>
      </c>
      <c r="P39" s="176"/>
      <c r="Q39" s="176" t="s">
        <v>111</v>
      </c>
      <c r="R39" s="264" t="s">
        <v>4030</v>
      </c>
      <c r="S39" s="176"/>
      <c r="T39" s="176" t="s">
        <v>4031</v>
      </c>
      <c r="U39" s="176"/>
      <c r="V39" s="176" t="s">
        <v>36</v>
      </c>
      <c r="W39" s="264"/>
      <c r="X39" s="176" t="s">
        <v>4032</v>
      </c>
      <c r="Y39" s="486" t="s">
        <v>3011</v>
      </c>
      <c r="Z39" s="486" t="s">
        <v>4033</v>
      </c>
      <c r="AA39" s="176"/>
      <c r="AB39" s="245" t="s">
        <v>720</v>
      </c>
      <c r="AC39" s="268" t="s">
        <v>498</v>
      </c>
      <c r="AD39" s="245">
        <v>46142</v>
      </c>
      <c r="AE39" s="245"/>
      <c r="AF39" s="245"/>
      <c r="AG39" s="245"/>
      <c r="AH39" s="245"/>
      <c r="AI39" s="245"/>
      <c r="AJ39" s="245"/>
      <c r="AK39" s="510"/>
      <c r="AL39" s="513"/>
      <c r="AM39" s="513"/>
      <c r="AN39" s="513"/>
      <c r="AO39" s="513" t="s">
        <v>560</v>
      </c>
      <c r="AP39" s="514" t="s">
        <v>4034</v>
      </c>
      <c r="AQ39" s="45"/>
      <c r="AR39" s="45"/>
      <c r="AS39" s="526"/>
      <c r="AT39" s="529"/>
      <c r="AU39" s="45"/>
      <c r="AV39" s="45"/>
      <c r="AW39" s="45"/>
      <c r="AX39" s="45"/>
      <c r="AY39" s="45"/>
      <c r="AZ39" s="45"/>
      <c r="BA39" s="45"/>
      <c r="BB39" s="245"/>
      <c r="BC39" s="245"/>
      <c r="BD39" s="245"/>
      <c r="BE39" s="245"/>
      <c r="BF39" s="268"/>
      <c r="BG39" s="245"/>
      <c r="BH39" s="245"/>
      <c r="BI39" s="510"/>
      <c r="BJ39" s="400">
        <v>46149</v>
      </c>
      <c r="BK39" s="314" t="s">
        <v>3766</v>
      </c>
      <c r="BL39" s="307" t="s">
        <v>4035</v>
      </c>
    </row>
    <row r="40" spans="1:152" ht="65.25" customHeight="1">
      <c r="A40" s="176">
        <v>125</v>
      </c>
      <c r="B40" s="180">
        <v>46141.514305555596</v>
      </c>
      <c r="C40" s="180">
        <v>46141.571064814802</v>
      </c>
      <c r="D40" s="176" t="s">
        <v>4036</v>
      </c>
      <c r="E40" s="176" t="s">
        <v>4037</v>
      </c>
      <c r="F40" s="176" t="s">
        <v>4038</v>
      </c>
      <c r="G40" s="176" t="s">
        <v>4039</v>
      </c>
      <c r="H40" s="176" t="s">
        <v>134</v>
      </c>
      <c r="I40" s="176" t="s">
        <v>122</v>
      </c>
      <c r="J40" s="176" t="s">
        <v>4040</v>
      </c>
      <c r="K40" s="176"/>
      <c r="L40" s="176"/>
      <c r="M40" s="143">
        <v>46158</v>
      </c>
      <c r="N40" s="176" t="s">
        <v>15</v>
      </c>
      <c r="O40" s="176">
        <v>0</v>
      </c>
      <c r="P40" s="176"/>
      <c r="Q40" s="176" t="s">
        <v>111</v>
      </c>
      <c r="R40" s="264" t="s">
        <v>4041</v>
      </c>
      <c r="S40" s="176"/>
      <c r="T40" s="176" t="s">
        <v>4042</v>
      </c>
      <c r="U40" s="176"/>
      <c r="V40" s="176" t="s">
        <v>36</v>
      </c>
      <c r="W40" s="264"/>
      <c r="X40" s="176" t="s">
        <v>4043</v>
      </c>
      <c r="Y40" s="486" t="s">
        <v>4044</v>
      </c>
      <c r="Z40" s="486">
        <v>0</v>
      </c>
      <c r="AA40" s="176"/>
      <c r="AB40" s="245"/>
      <c r="AC40" s="268"/>
      <c r="AD40" s="245"/>
      <c r="AE40" s="245"/>
      <c r="AF40" s="245"/>
      <c r="AG40" s="245"/>
      <c r="AH40" s="245"/>
      <c r="AI40" s="245"/>
      <c r="AJ40" s="245"/>
      <c r="AK40" s="510"/>
      <c r="AL40" s="513"/>
      <c r="AM40" s="513"/>
      <c r="AN40" s="513"/>
      <c r="AO40" s="513"/>
      <c r="AP40" s="514" t="s">
        <v>4045</v>
      </c>
      <c r="AQ40" s="45"/>
      <c r="AR40" s="45"/>
      <c r="AS40" s="526"/>
      <c r="AT40" s="529"/>
      <c r="AU40" s="45"/>
      <c r="AV40" s="45"/>
      <c r="AW40" s="45"/>
      <c r="AX40" s="45"/>
      <c r="AY40" s="225"/>
      <c r="AZ40" s="225"/>
      <c r="BA40" s="225"/>
      <c r="BB40" s="245"/>
      <c r="BC40" s="245"/>
      <c r="BD40" s="245"/>
      <c r="BE40" s="245"/>
      <c r="BF40" s="268"/>
      <c r="BG40" s="245"/>
      <c r="BH40" s="245"/>
      <c r="BI40" s="510"/>
      <c r="BJ40" s="400">
        <v>46142</v>
      </c>
      <c r="BK40" s="314" t="s">
        <v>2992</v>
      </c>
      <c r="BL40" s="307" t="s">
        <v>4046</v>
      </c>
    </row>
    <row r="41" spans="1:152" ht="65.25" customHeight="1">
      <c r="A41" s="286">
        <v>136</v>
      </c>
      <c r="B41" s="284">
        <v>46148.807418981502</v>
      </c>
      <c r="C41" s="284">
        <v>46148.817395833299</v>
      </c>
      <c r="D41" s="286" t="s">
        <v>236</v>
      </c>
      <c r="E41" s="286" t="s">
        <v>237</v>
      </c>
      <c r="F41" s="285" t="s">
        <v>4047</v>
      </c>
      <c r="G41" s="285" t="s">
        <v>4048</v>
      </c>
      <c r="H41" s="286" t="s">
        <v>134</v>
      </c>
      <c r="I41" s="456" t="s">
        <v>240</v>
      </c>
      <c r="J41" s="460" t="s">
        <v>892</v>
      </c>
      <c r="K41" s="287" t="s">
        <v>4049</v>
      </c>
      <c r="L41" s="462" t="s">
        <v>63</v>
      </c>
      <c r="M41" s="284">
        <v>46234</v>
      </c>
      <c r="N41" s="286" t="s">
        <v>14</v>
      </c>
      <c r="O41" s="286" t="s">
        <v>175</v>
      </c>
      <c r="P41" s="286"/>
      <c r="Q41" s="406" t="s">
        <v>111</v>
      </c>
      <c r="R41" s="468" t="s">
        <v>4050</v>
      </c>
      <c r="S41" s="473" t="s">
        <v>4051</v>
      </c>
      <c r="T41" s="285" t="s">
        <v>4052</v>
      </c>
      <c r="U41" s="285" t="s">
        <v>44</v>
      </c>
      <c r="V41" s="477" t="s">
        <v>32</v>
      </c>
      <c r="W41" s="478" t="s">
        <v>494</v>
      </c>
      <c r="X41" s="484" t="s">
        <v>495</v>
      </c>
      <c r="Y41" s="288" t="s">
        <v>4053</v>
      </c>
      <c r="Z41" s="490" t="s">
        <v>4054</v>
      </c>
      <c r="AA41" s="387">
        <v>0.3</v>
      </c>
      <c r="AB41" s="289" t="s">
        <v>62</v>
      </c>
      <c r="AC41" s="290" t="s">
        <v>498</v>
      </c>
      <c r="AD41" s="291">
        <v>46149</v>
      </c>
      <c r="AE41" s="216" t="s">
        <v>2</v>
      </c>
      <c r="AF41" s="292">
        <v>46195</v>
      </c>
      <c r="AG41" s="293">
        <v>46251</v>
      </c>
      <c r="AH41" s="216"/>
      <c r="AI41" s="294"/>
      <c r="AJ41" s="295"/>
      <c r="AK41" s="296"/>
      <c r="AL41" s="219" t="s">
        <v>604</v>
      </c>
      <c r="AM41" s="220" t="s">
        <v>535</v>
      </c>
      <c r="AN41" s="220" t="s">
        <v>14</v>
      </c>
      <c r="AO41" s="518" t="s">
        <v>580</v>
      </c>
      <c r="AP41" s="520" t="s">
        <v>4055</v>
      </c>
      <c r="AQ41" s="107"/>
      <c r="AY41" s="531"/>
      <c r="AZ41" s="531"/>
      <c r="BA41" s="531"/>
      <c r="BB41" s="498"/>
      <c r="BC41" s="536"/>
      <c r="BD41" s="536"/>
      <c r="BE41" s="536"/>
      <c r="BF41" s="543"/>
      <c r="BG41" s="498"/>
      <c r="BH41" s="546"/>
      <c r="BI41" s="576"/>
      <c r="BJ41" s="400">
        <v>46258</v>
      </c>
      <c r="BK41" s="314" t="s">
        <v>243</v>
      </c>
      <c r="BL41" s="307" t="s">
        <v>3781</v>
      </c>
    </row>
    <row r="42" spans="1:152" ht="65.25" customHeight="1">
      <c r="A42" s="298">
        <v>138</v>
      </c>
      <c r="B42" s="299">
        <v>46149.350358796299</v>
      </c>
      <c r="C42" s="299">
        <v>46149.484409722201</v>
      </c>
      <c r="D42" s="298" t="s">
        <v>512</v>
      </c>
      <c r="E42" s="298" t="s">
        <v>513</v>
      </c>
      <c r="F42" s="135" t="s">
        <v>4056</v>
      </c>
      <c r="G42" s="298" t="s">
        <v>4057</v>
      </c>
      <c r="H42" s="298" t="s">
        <v>159</v>
      </c>
      <c r="I42" s="298" t="s">
        <v>516</v>
      </c>
      <c r="J42" s="315" t="s">
        <v>685</v>
      </c>
      <c r="K42" s="298" t="s">
        <v>4058</v>
      </c>
      <c r="L42" s="143" t="s">
        <v>57</v>
      </c>
      <c r="M42" s="299">
        <v>46172</v>
      </c>
      <c r="N42" s="298" t="s">
        <v>15</v>
      </c>
      <c r="O42" s="298">
        <v>0</v>
      </c>
      <c r="P42" s="298">
        <v>0</v>
      </c>
      <c r="Q42" s="315" t="s">
        <v>111</v>
      </c>
      <c r="R42" s="298" t="s">
        <v>4059</v>
      </c>
      <c r="S42" s="298" t="s">
        <v>4060</v>
      </c>
      <c r="T42" s="298" t="s">
        <v>4061</v>
      </c>
      <c r="U42" s="315" t="s">
        <v>41</v>
      </c>
      <c r="V42" s="298" t="s">
        <v>34</v>
      </c>
      <c r="W42" s="298" t="s">
        <v>15</v>
      </c>
      <c r="X42" s="316" t="s">
        <v>28</v>
      </c>
      <c r="Y42" s="298" t="s">
        <v>4062</v>
      </c>
      <c r="Z42" s="298"/>
      <c r="AA42" s="298">
        <v>1.3</v>
      </c>
      <c r="AB42" s="494" t="s">
        <v>58</v>
      </c>
      <c r="AC42" s="497" t="s">
        <v>498</v>
      </c>
      <c r="AD42" s="291">
        <v>46171</v>
      </c>
      <c r="AE42" s="301" t="s">
        <v>3</v>
      </c>
      <c r="AF42" s="501">
        <v>46177</v>
      </c>
      <c r="AG42" s="502">
        <v>46191</v>
      </c>
      <c r="AH42" s="301">
        <v>1</v>
      </c>
      <c r="AI42" s="303"/>
      <c r="AJ42" s="304">
        <v>0</v>
      </c>
      <c r="AK42" s="305"/>
      <c r="AL42" s="304" t="s">
        <v>962</v>
      </c>
      <c r="AM42" s="301" t="s">
        <v>825</v>
      </c>
      <c r="AN42" s="301" t="s">
        <v>536</v>
      </c>
      <c r="AO42" s="301" t="s">
        <v>964</v>
      </c>
      <c r="AP42" s="301"/>
      <c r="AQ42" s="307"/>
      <c r="AR42" s="307"/>
      <c r="AS42" s="308"/>
      <c r="AT42" s="309" t="s">
        <v>510</v>
      </c>
      <c r="AU42" s="307"/>
      <c r="AV42" s="307"/>
      <c r="AW42" s="307"/>
      <c r="AX42" s="307"/>
      <c r="AY42" s="307"/>
      <c r="AZ42" s="307"/>
      <c r="BA42" s="307"/>
      <c r="BB42" s="310" t="s">
        <v>536</v>
      </c>
      <c r="BC42" s="301"/>
      <c r="BD42" s="537" t="s">
        <v>2652</v>
      </c>
      <c r="BE42" s="538"/>
      <c r="BF42" s="567">
        <v>46265</v>
      </c>
      <c r="BG42" s="567">
        <v>46295</v>
      </c>
      <c r="BH42" s="544" t="s">
        <v>536</v>
      </c>
      <c r="BI42" s="577" t="s">
        <v>4063</v>
      </c>
      <c r="BJ42" s="400">
        <v>46286</v>
      </c>
      <c r="BK42" s="314" t="s">
        <v>58</v>
      </c>
      <c r="BL42" s="307" t="s">
        <v>4064</v>
      </c>
    </row>
    <row r="43" spans="1:152" ht="65.25" customHeight="1">
      <c r="A43" s="298">
        <v>153</v>
      </c>
      <c r="B43" s="299">
        <v>46153.723240740699</v>
      </c>
      <c r="C43" s="299">
        <v>46153.7434027778</v>
      </c>
      <c r="D43" s="298" t="s">
        <v>204</v>
      </c>
      <c r="E43" s="298" t="s">
        <v>205</v>
      </c>
      <c r="F43" s="298" t="s">
        <v>4065</v>
      </c>
      <c r="G43" s="298" t="s">
        <v>4066</v>
      </c>
      <c r="H43" s="298" t="s">
        <v>134</v>
      </c>
      <c r="I43" s="298" t="s">
        <v>135</v>
      </c>
      <c r="J43" s="315" t="s">
        <v>2110</v>
      </c>
      <c r="K43" s="298" t="s">
        <v>4067</v>
      </c>
      <c r="L43" s="299" t="s">
        <v>57</v>
      </c>
      <c r="M43" s="299">
        <v>46162</v>
      </c>
      <c r="N43" s="298" t="s">
        <v>15</v>
      </c>
      <c r="O43" s="298">
        <v>0</v>
      </c>
      <c r="P43" s="298"/>
      <c r="Q43" s="315" t="s">
        <v>111</v>
      </c>
      <c r="R43" s="298" t="s">
        <v>4068</v>
      </c>
      <c r="S43" s="298" t="s">
        <v>4069</v>
      </c>
      <c r="T43" s="298" t="s">
        <v>4070</v>
      </c>
      <c r="U43" s="315" t="s">
        <v>43</v>
      </c>
      <c r="V43" s="298" t="s">
        <v>36</v>
      </c>
      <c r="W43" s="298" t="s">
        <v>494</v>
      </c>
      <c r="X43" s="316" t="s">
        <v>495</v>
      </c>
      <c r="Y43" s="298" t="s">
        <v>4071</v>
      </c>
      <c r="Z43" s="298" t="s">
        <v>4072</v>
      </c>
      <c r="AA43" s="298">
        <v>0.9</v>
      </c>
      <c r="AB43" s="301" t="s">
        <v>72</v>
      </c>
      <c r="AC43" s="301" t="s">
        <v>498</v>
      </c>
      <c r="AD43" s="388">
        <v>46154</v>
      </c>
      <c r="AE43" s="301" t="s">
        <v>3</v>
      </c>
      <c r="AF43" s="310">
        <v>46167</v>
      </c>
      <c r="AG43" s="310">
        <v>46178</v>
      </c>
      <c r="AH43" s="301">
        <v>1</v>
      </c>
      <c r="AI43" s="303">
        <v>0</v>
      </c>
      <c r="AJ43" s="304">
        <v>0</v>
      </c>
      <c r="AK43" s="305" t="s">
        <v>4073</v>
      </c>
      <c r="AL43" s="304" t="s">
        <v>534</v>
      </c>
      <c r="AM43" s="301" t="s">
        <v>4074</v>
      </c>
      <c r="AN43" s="301" t="s">
        <v>536</v>
      </c>
      <c r="AO43" s="301" t="s">
        <v>2102</v>
      </c>
      <c r="AP43" s="301" t="s">
        <v>4075</v>
      </c>
      <c r="AQ43" s="307"/>
      <c r="AR43" s="307"/>
      <c r="AS43" s="308"/>
      <c r="AT43" s="309"/>
      <c r="AU43" s="307"/>
      <c r="AV43" s="307"/>
      <c r="AW43" s="307"/>
      <c r="AX43" s="307"/>
      <c r="AY43" s="307"/>
      <c r="AZ43" s="307"/>
      <c r="BA43" s="307"/>
      <c r="BB43" s="310" t="s">
        <v>494</v>
      </c>
      <c r="BC43" s="535" t="s">
        <v>4076</v>
      </c>
      <c r="BD43" s="537"/>
      <c r="BE43" s="538"/>
      <c r="BF43" s="539"/>
      <c r="BG43" s="544"/>
      <c r="BH43" s="544"/>
      <c r="BI43" s="577"/>
      <c r="BJ43" s="400">
        <v>46188</v>
      </c>
      <c r="BK43" s="314" t="s">
        <v>3755</v>
      </c>
      <c r="BL43" s="307" t="s">
        <v>4077</v>
      </c>
      <c r="BX43" s="107"/>
      <c r="BY43" s="45"/>
      <c r="BZ43" s="45"/>
      <c r="CP43" s="45"/>
      <c r="CQ43" s="107"/>
      <c r="CX43" s="127"/>
      <c r="CY43" s="127"/>
      <c r="DJ43" s="127"/>
      <c r="EC43" s="107"/>
      <c r="ED43" s="45"/>
      <c r="EE43" s="45"/>
      <c r="EU43" s="45"/>
      <c r="EV43" s="107"/>
    </row>
    <row r="44" spans="1:152" ht="65.25" customHeight="1">
      <c r="A44" s="298">
        <v>156</v>
      </c>
      <c r="B44" s="299">
        <v>46153.7438078704</v>
      </c>
      <c r="C44" s="299">
        <v>46153.746921296297</v>
      </c>
      <c r="D44" s="298" t="s">
        <v>204</v>
      </c>
      <c r="E44" s="298" t="s">
        <v>205</v>
      </c>
      <c r="F44" s="298" t="s">
        <v>4078</v>
      </c>
      <c r="G44" s="298" t="s">
        <v>4079</v>
      </c>
      <c r="H44" s="298" t="s">
        <v>134</v>
      </c>
      <c r="I44" s="298" t="s">
        <v>135</v>
      </c>
      <c r="J44" s="315" t="s">
        <v>2110</v>
      </c>
      <c r="K44" s="298" t="s">
        <v>4080</v>
      </c>
      <c r="L44" s="299" t="s">
        <v>54</v>
      </c>
      <c r="M44" s="299">
        <v>46162</v>
      </c>
      <c r="N44" s="298" t="s">
        <v>15</v>
      </c>
      <c r="O44" s="298">
        <v>0</v>
      </c>
      <c r="P44" s="298"/>
      <c r="Q44" s="315" t="s">
        <v>111</v>
      </c>
      <c r="R44" s="298" t="s">
        <v>4081</v>
      </c>
      <c r="S44" s="298" t="s">
        <v>4082</v>
      </c>
      <c r="T44" s="298" t="s">
        <v>4083</v>
      </c>
      <c r="U44" s="315" t="s">
        <v>43</v>
      </c>
      <c r="V44" s="298" t="s">
        <v>36</v>
      </c>
      <c r="W44" s="298" t="s">
        <v>494</v>
      </c>
      <c r="X44" s="316" t="s">
        <v>495</v>
      </c>
      <c r="Y44" s="298" t="s">
        <v>4084</v>
      </c>
      <c r="Z44" s="298" t="s">
        <v>4085</v>
      </c>
      <c r="AA44" s="298">
        <v>0.9</v>
      </c>
      <c r="AB44" s="301" t="s">
        <v>72</v>
      </c>
      <c r="AC44" s="301" t="s">
        <v>498</v>
      </c>
      <c r="AD44" s="388">
        <v>46155</v>
      </c>
      <c r="AE44" s="301" t="s">
        <v>3</v>
      </c>
      <c r="AF44" s="310">
        <v>3</v>
      </c>
      <c r="AG44" s="310">
        <v>46178</v>
      </c>
      <c r="AH44" s="301"/>
      <c r="AI44" s="303"/>
      <c r="AJ44" s="304"/>
      <c r="AK44" s="305"/>
      <c r="AL44" s="304"/>
      <c r="AM44" s="301"/>
      <c r="AN44" s="301"/>
      <c r="AO44" s="301" t="s">
        <v>560</v>
      </c>
      <c r="AP44" s="301" t="s">
        <v>4086</v>
      </c>
      <c r="AQ44" s="307"/>
      <c r="AR44" s="307"/>
      <c r="AS44" s="308"/>
      <c r="AT44" s="309"/>
      <c r="AU44" s="307"/>
      <c r="AV44" s="307"/>
      <c r="AW44" s="307"/>
      <c r="AX44" s="307"/>
      <c r="AY44" s="307"/>
      <c r="AZ44" s="307"/>
      <c r="BA44" s="307"/>
      <c r="BB44" s="310" t="s">
        <v>494</v>
      </c>
      <c r="BC44" s="535" t="s">
        <v>4076</v>
      </c>
      <c r="BD44" s="537"/>
      <c r="BE44" s="538"/>
      <c r="BF44" s="539"/>
      <c r="BG44" s="544"/>
      <c r="BH44" s="544"/>
      <c r="BI44" s="577"/>
      <c r="BJ44" s="400">
        <v>46188</v>
      </c>
      <c r="BK44" s="314" t="s">
        <v>3755</v>
      </c>
      <c r="BL44" s="307" t="s">
        <v>4077</v>
      </c>
    </row>
    <row r="45" spans="1:152" ht="65.25" customHeight="1">
      <c r="A45" s="298">
        <v>158</v>
      </c>
      <c r="B45" s="299">
        <v>46153.983356481498</v>
      </c>
      <c r="C45" s="299">
        <v>46153.993564814802</v>
      </c>
      <c r="D45" s="298" t="s">
        <v>485</v>
      </c>
      <c r="E45" s="298" t="s">
        <v>486</v>
      </c>
      <c r="F45" s="298" t="s">
        <v>4087</v>
      </c>
      <c r="G45" s="298" t="s">
        <v>4088</v>
      </c>
      <c r="H45" s="298" t="s">
        <v>134</v>
      </c>
      <c r="I45" s="298" t="s">
        <v>135</v>
      </c>
      <c r="J45" s="315" t="s">
        <v>4089</v>
      </c>
      <c r="K45" s="298" t="s">
        <v>4090</v>
      </c>
      <c r="L45" s="299" t="s">
        <v>57</v>
      </c>
      <c r="M45" s="299">
        <v>46171</v>
      </c>
      <c r="N45" s="298" t="s">
        <v>15</v>
      </c>
      <c r="O45" s="298">
        <v>0</v>
      </c>
      <c r="P45" s="298"/>
      <c r="Q45" s="315" t="s">
        <v>111</v>
      </c>
      <c r="R45" s="298" t="s">
        <v>4091</v>
      </c>
      <c r="S45" s="298" t="s">
        <v>4092</v>
      </c>
      <c r="T45" s="298" t="s">
        <v>4093</v>
      </c>
      <c r="U45" s="315" t="s">
        <v>44</v>
      </c>
      <c r="V45" s="298" t="s">
        <v>36</v>
      </c>
      <c r="W45" s="298" t="s">
        <v>494</v>
      </c>
      <c r="X45" s="316" t="s">
        <v>495</v>
      </c>
      <c r="Y45" s="298" t="s">
        <v>4094</v>
      </c>
      <c r="Z45" s="298" t="s">
        <v>4095</v>
      </c>
      <c r="AA45" s="298">
        <v>0.45</v>
      </c>
      <c r="AB45" s="301" t="s">
        <v>72</v>
      </c>
      <c r="AC45" s="301" t="s">
        <v>498</v>
      </c>
      <c r="AD45" s="388">
        <v>46155</v>
      </c>
      <c r="AE45" s="301" t="s">
        <v>3</v>
      </c>
      <c r="AF45" s="310">
        <v>46188</v>
      </c>
      <c r="AG45" s="310">
        <v>46199</v>
      </c>
      <c r="AH45" s="301">
        <v>1.5</v>
      </c>
      <c r="AI45" s="303"/>
      <c r="AJ45" s="304">
        <v>18916.599999999999</v>
      </c>
      <c r="AK45" s="305"/>
      <c r="AL45" s="304" t="s">
        <v>2263</v>
      </c>
      <c r="AM45" s="301" t="s">
        <v>4096</v>
      </c>
      <c r="AN45" s="301" t="s">
        <v>536</v>
      </c>
      <c r="AO45" s="301" t="s">
        <v>964</v>
      </c>
      <c r="AP45" s="301" t="s">
        <v>4097</v>
      </c>
      <c r="AQ45" s="307"/>
      <c r="AR45" s="307"/>
      <c r="AS45" s="308"/>
      <c r="AT45" s="309" t="s">
        <v>510</v>
      </c>
      <c r="AU45" s="307"/>
      <c r="AV45" s="307"/>
      <c r="AW45" s="307"/>
      <c r="AX45" s="307"/>
      <c r="AY45" s="307"/>
      <c r="AZ45" s="307"/>
      <c r="BA45" s="307"/>
      <c r="BB45" s="310" t="s">
        <v>494</v>
      </c>
      <c r="BC45" s="535" t="s">
        <v>4098</v>
      </c>
      <c r="BD45" s="537"/>
      <c r="BE45" s="538"/>
      <c r="BF45" s="539"/>
      <c r="BG45" s="544"/>
      <c r="BH45" s="544"/>
      <c r="BI45" s="577"/>
      <c r="BJ45" s="400">
        <v>46196</v>
      </c>
      <c r="BK45" s="314" t="s">
        <v>3762</v>
      </c>
      <c r="BL45" s="307" t="s">
        <v>4098</v>
      </c>
    </row>
    <row r="46" spans="1:152" ht="65.25" customHeight="1">
      <c r="A46" s="298">
        <v>178</v>
      </c>
      <c r="B46" s="299">
        <v>46168</v>
      </c>
      <c r="C46" s="299">
        <v>46168</v>
      </c>
      <c r="D46" s="300" t="s">
        <v>641</v>
      </c>
      <c r="E46" s="300" t="s">
        <v>642</v>
      </c>
      <c r="F46" s="300" t="s">
        <v>4099</v>
      </c>
      <c r="G46" s="300" t="s">
        <v>4100</v>
      </c>
      <c r="H46" s="300" t="s">
        <v>159</v>
      </c>
      <c r="I46" s="298" t="s">
        <v>208</v>
      </c>
      <c r="J46" s="315" t="s">
        <v>2282</v>
      </c>
      <c r="K46" s="298" t="s">
        <v>4101</v>
      </c>
      <c r="L46" s="298" t="s">
        <v>54</v>
      </c>
      <c r="M46" s="299">
        <v>46387</v>
      </c>
      <c r="N46" s="298" t="s">
        <v>14</v>
      </c>
      <c r="O46" s="298" t="s">
        <v>647</v>
      </c>
      <c r="P46" s="298">
        <v>77769</v>
      </c>
      <c r="Q46" s="315" t="s">
        <v>111</v>
      </c>
      <c r="R46" s="300" t="s">
        <v>4102</v>
      </c>
      <c r="S46" s="300" t="s">
        <v>4103</v>
      </c>
      <c r="T46" s="300" t="s">
        <v>4104</v>
      </c>
      <c r="U46" s="315" t="s">
        <v>42</v>
      </c>
      <c r="V46" s="300" t="s">
        <v>36</v>
      </c>
      <c r="W46" s="300" t="s">
        <v>15</v>
      </c>
      <c r="X46" s="316" t="s">
        <v>26</v>
      </c>
      <c r="Y46" s="300" t="s">
        <v>4105</v>
      </c>
      <c r="Z46" s="298" t="s">
        <v>4106</v>
      </c>
      <c r="AA46" s="298">
        <v>3</v>
      </c>
      <c r="AB46" s="301" t="s">
        <v>70</v>
      </c>
      <c r="AC46" s="301" t="s">
        <v>498</v>
      </c>
      <c r="AD46" s="291">
        <v>46177</v>
      </c>
      <c r="AE46" s="301" t="s">
        <v>2</v>
      </c>
      <c r="AF46" s="310">
        <v>46163</v>
      </c>
      <c r="AG46" s="324">
        <v>46191</v>
      </c>
      <c r="AH46" s="302">
        <v>6</v>
      </c>
      <c r="AI46" s="303">
        <v>116279</v>
      </c>
      <c r="AJ46" s="304">
        <v>412790.45</v>
      </c>
      <c r="AK46" s="305"/>
      <c r="AL46" s="306" t="s">
        <v>592</v>
      </c>
      <c r="AM46" s="301" t="s">
        <v>535</v>
      </c>
      <c r="AN46" s="301" t="s">
        <v>536</v>
      </c>
      <c r="AO46" s="302" t="s">
        <v>2102</v>
      </c>
      <c r="AP46" s="301" t="s">
        <v>4107</v>
      </c>
      <c r="AQ46" s="310" t="s">
        <v>2104</v>
      </c>
      <c r="AR46" s="311" t="s">
        <v>3</v>
      </c>
      <c r="AS46" s="312">
        <v>46212</v>
      </c>
      <c r="AT46" s="313" t="s">
        <v>4108</v>
      </c>
      <c r="AU46" s="314"/>
      <c r="AV46" s="314"/>
      <c r="AW46" s="314"/>
      <c r="AX46" s="314"/>
      <c r="AY46" s="298"/>
      <c r="AZ46" s="299" t="s">
        <v>560</v>
      </c>
      <c r="BA46" s="299"/>
      <c r="BB46" s="310"/>
      <c r="BC46" s="311"/>
      <c r="BD46" s="312"/>
      <c r="BE46" s="313"/>
      <c r="BF46" s="314"/>
      <c r="BG46" s="314"/>
      <c r="BH46" s="314"/>
      <c r="BI46" s="578"/>
      <c r="BJ46" s="400">
        <v>46220</v>
      </c>
      <c r="BK46" s="314" t="s">
        <v>70</v>
      </c>
      <c r="BL46" s="307" t="s">
        <v>3998</v>
      </c>
    </row>
    <row r="47" spans="1:152" ht="65.25" customHeight="1">
      <c r="A47" s="448">
        <v>179</v>
      </c>
      <c r="B47" s="450">
        <v>46168</v>
      </c>
      <c r="C47" s="450">
        <v>46168</v>
      </c>
      <c r="D47" s="448" t="s">
        <v>641</v>
      </c>
      <c r="E47" s="448" t="s">
        <v>642</v>
      </c>
      <c r="F47" s="298" t="s">
        <v>4109</v>
      </c>
      <c r="G47" s="298" t="s">
        <v>4110</v>
      </c>
      <c r="H47" s="448" t="s">
        <v>159</v>
      </c>
      <c r="I47" s="454" t="s">
        <v>208</v>
      </c>
      <c r="J47" s="459" t="s">
        <v>2282</v>
      </c>
      <c r="K47" s="461" t="s">
        <v>4111</v>
      </c>
      <c r="L47" s="298" t="s">
        <v>54</v>
      </c>
      <c r="M47" s="450">
        <v>46387</v>
      </c>
      <c r="N47" s="448" t="s">
        <v>14</v>
      </c>
      <c r="O47" s="448" t="s">
        <v>647</v>
      </c>
      <c r="P47" s="448">
        <v>77769</v>
      </c>
      <c r="Q47" s="408" t="s">
        <v>111</v>
      </c>
      <c r="R47" s="298" t="s">
        <v>4112</v>
      </c>
      <c r="S47" s="472" t="s">
        <v>4113</v>
      </c>
      <c r="T47" s="298" t="s">
        <v>4114</v>
      </c>
      <c r="U47" s="298" t="s">
        <v>41</v>
      </c>
      <c r="V47" s="475" t="s">
        <v>36</v>
      </c>
      <c r="W47" s="448" t="s">
        <v>15</v>
      </c>
      <c r="X47" s="482" t="s">
        <v>27</v>
      </c>
      <c r="Y47" s="482" t="s">
        <v>4115</v>
      </c>
      <c r="Z47" s="489" t="s">
        <v>4116</v>
      </c>
      <c r="AA47" s="399" t="s">
        <v>4117</v>
      </c>
      <c r="AB47" s="494" t="s">
        <v>70</v>
      </c>
      <c r="AC47" s="497" t="s">
        <v>498</v>
      </c>
      <c r="AD47" s="291">
        <v>46177</v>
      </c>
      <c r="AE47" s="499" t="s">
        <v>2</v>
      </c>
      <c r="AF47" s="501">
        <v>46188</v>
      </c>
      <c r="AG47" s="502">
        <v>46216</v>
      </c>
      <c r="AH47" s="499"/>
      <c r="AI47" s="504"/>
      <c r="AJ47" s="506"/>
      <c r="AK47" s="401"/>
      <c r="AL47" s="499" t="s">
        <v>592</v>
      </c>
      <c r="AM47" s="401" t="s">
        <v>535</v>
      </c>
      <c r="AN47" s="401" t="s">
        <v>536</v>
      </c>
      <c r="AO47" s="301" t="s">
        <v>580</v>
      </c>
      <c r="AP47" s="401" t="s">
        <v>4118</v>
      </c>
      <c r="AQ47" s="523"/>
      <c r="AR47" s="314"/>
      <c r="AS47" s="314"/>
      <c r="AT47" s="314"/>
      <c r="AU47" s="314"/>
      <c r="AV47" s="314"/>
      <c r="AW47" s="314"/>
      <c r="AX47" s="314"/>
      <c r="AY47" s="314"/>
      <c r="AZ47" s="314"/>
      <c r="BA47" s="314"/>
      <c r="BB47" s="500"/>
      <c r="BC47" s="493"/>
      <c r="BD47" s="493"/>
      <c r="BE47" s="493"/>
      <c r="BF47" s="500"/>
      <c r="BG47" s="500"/>
      <c r="BH47" s="545"/>
      <c r="BI47" s="579"/>
      <c r="BJ47" s="400">
        <v>46261</v>
      </c>
      <c r="BK47" s="314" t="s">
        <v>4119</v>
      </c>
      <c r="BL47" s="307" t="s">
        <v>4120</v>
      </c>
    </row>
    <row r="48" spans="1:152" ht="65.25" customHeight="1">
      <c r="A48" s="298">
        <v>180</v>
      </c>
      <c r="B48" s="299">
        <v>46168</v>
      </c>
      <c r="C48" s="299">
        <v>46168</v>
      </c>
      <c r="D48" s="300" t="s">
        <v>641</v>
      </c>
      <c r="E48" s="300" t="s">
        <v>642</v>
      </c>
      <c r="F48" s="300" t="s">
        <v>4121</v>
      </c>
      <c r="G48" s="300" t="s">
        <v>4122</v>
      </c>
      <c r="H48" s="300" t="s">
        <v>159</v>
      </c>
      <c r="I48" s="298" t="s">
        <v>208</v>
      </c>
      <c r="J48" s="315" t="s">
        <v>2282</v>
      </c>
      <c r="K48" s="298" t="s">
        <v>4123</v>
      </c>
      <c r="L48" s="298" t="s">
        <v>54</v>
      </c>
      <c r="M48" s="299">
        <v>46387</v>
      </c>
      <c r="N48" s="298" t="s">
        <v>14</v>
      </c>
      <c r="O48" s="298" t="s">
        <v>647</v>
      </c>
      <c r="P48" s="298">
        <v>77769</v>
      </c>
      <c r="Q48" s="315" t="s">
        <v>111</v>
      </c>
      <c r="R48" s="300" t="s">
        <v>4124</v>
      </c>
      <c r="S48" s="300" t="s">
        <v>4125</v>
      </c>
      <c r="T48" s="300" t="s">
        <v>4126</v>
      </c>
      <c r="U48" s="315" t="s">
        <v>44</v>
      </c>
      <c r="V48" s="300" t="s">
        <v>36</v>
      </c>
      <c r="W48" s="300" t="s">
        <v>15</v>
      </c>
      <c r="X48" s="316" t="s">
        <v>27</v>
      </c>
      <c r="Y48" s="300" t="s">
        <v>4127</v>
      </c>
      <c r="Z48" s="298" t="s">
        <v>4128</v>
      </c>
      <c r="AA48" s="298" t="s">
        <v>4129</v>
      </c>
      <c r="AB48" s="301" t="s">
        <v>70</v>
      </c>
      <c r="AC48" s="301" t="s">
        <v>498</v>
      </c>
      <c r="AD48" s="291">
        <v>46177</v>
      </c>
      <c r="AE48" s="301" t="s">
        <v>2</v>
      </c>
      <c r="AF48" s="310">
        <v>46163</v>
      </c>
      <c r="AG48" s="324">
        <v>46191</v>
      </c>
      <c r="AH48" s="302">
        <v>7</v>
      </c>
      <c r="AI48" s="303">
        <v>159575</v>
      </c>
      <c r="AJ48" s="304">
        <v>566491.25</v>
      </c>
      <c r="AK48" s="305"/>
      <c r="AL48" s="306" t="s">
        <v>592</v>
      </c>
      <c r="AM48" s="301" t="s">
        <v>535</v>
      </c>
      <c r="AN48" s="301" t="s">
        <v>536</v>
      </c>
      <c r="AO48" s="302" t="s">
        <v>2102</v>
      </c>
      <c r="AP48" s="301" t="s">
        <v>4130</v>
      </c>
      <c r="AQ48" s="310" t="s">
        <v>2104</v>
      </c>
      <c r="AR48" s="311"/>
      <c r="AS48" s="312"/>
      <c r="AT48" s="313" t="s">
        <v>510</v>
      </c>
      <c r="AU48" s="314"/>
      <c r="AV48" s="314"/>
      <c r="AW48" s="314"/>
      <c r="AX48" s="314"/>
      <c r="AY48" s="298"/>
      <c r="AZ48" s="299" t="s">
        <v>560</v>
      </c>
      <c r="BA48" s="299" t="s">
        <v>4131</v>
      </c>
      <c r="BB48" s="310"/>
      <c r="BC48" s="311"/>
      <c r="BD48" s="312"/>
      <c r="BE48" s="313"/>
      <c r="BF48" s="314"/>
      <c r="BG48" s="314"/>
      <c r="BH48" s="314"/>
      <c r="BI48" s="578"/>
      <c r="BJ48" s="400">
        <v>46220</v>
      </c>
      <c r="BK48" s="314" t="s">
        <v>70</v>
      </c>
      <c r="BL48" s="307" t="s">
        <v>3998</v>
      </c>
    </row>
    <row r="49" spans="1:16369" ht="65.25" customHeight="1">
      <c r="A49" s="298">
        <v>188</v>
      </c>
      <c r="B49" s="299">
        <v>46169.524259259299</v>
      </c>
      <c r="C49" s="299">
        <v>46169.550127314797</v>
      </c>
      <c r="D49" s="300" t="s">
        <v>4132</v>
      </c>
      <c r="E49" s="300" t="s">
        <v>2234</v>
      </c>
      <c r="F49" s="300" t="s">
        <v>4133</v>
      </c>
      <c r="G49" s="300" t="s">
        <v>4134</v>
      </c>
      <c r="H49" s="300" t="s">
        <v>121</v>
      </c>
      <c r="I49" s="298" t="s">
        <v>1030</v>
      </c>
      <c r="J49" s="315" t="s">
        <v>4135</v>
      </c>
      <c r="K49" s="298" t="s">
        <v>4136</v>
      </c>
      <c r="L49" s="135" t="s">
        <v>59</v>
      </c>
      <c r="M49" s="299">
        <v>46203</v>
      </c>
      <c r="N49" s="298" t="s">
        <v>15</v>
      </c>
      <c r="O49" s="298">
        <v>0</v>
      </c>
      <c r="P49" s="298">
        <v>0</v>
      </c>
      <c r="Q49" s="315" t="s">
        <v>4137</v>
      </c>
      <c r="R49" s="300" t="s">
        <v>4138</v>
      </c>
      <c r="S49" s="300" t="s">
        <v>4139</v>
      </c>
      <c r="T49" s="300" t="s">
        <v>4140</v>
      </c>
      <c r="U49" s="315" t="s">
        <v>42</v>
      </c>
      <c r="V49" s="300" t="s">
        <v>36</v>
      </c>
      <c r="W49" s="300" t="s">
        <v>15</v>
      </c>
      <c r="X49" s="316" t="s">
        <v>28</v>
      </c>
      <c r="Y49" s="300" t="s">
        <v>4141</v>
      </c>
      <c r="Z49" s="298" t="s">
        <v>4142</v>
      </c>
      <c r="AA49" s="298">
        <v>2.1</v>
      </c>
      <c r="AB49" s="301" t="s">
        <v>70</v>
      </c>
      <c r="AC49" s="301" t="s">
        <v>498</v>
      </c>
      <c r="AD49" s="291">
        <v>46181</v>
      </c>
      <c r="AE49" s="301" t="s">
        <v>3</v>
      </c>
      <c r="AF49" s="310">
        <v>46184</v>
      </c>
      <c r="AG49" s="324">
        <v>46198</v>
      </c>
      <c r="AH49" s="302">
        <v>2</v>
      </c>
      <c r="AI49" s="303"/>
      <c r="AJ49" s="304">
        <v>21000</v>
      </c>
      <c r="AK49" s="305"/>
      <c r="AL49" s="306" t="s">
        <v>1226</v>
      </c>
      <c r="AM49" s="301" t="s">
        <v>963</v>
      </c>
      <c r="AN49" s="301"/>
      <c r="AO49" s="302" t="s">
        <v>964</v>
      </c>
      <c r="AP49" s="301"/>
      <c r="AQ49" s="310" t="s">
        <v>2104</v>
      </c>
      <c r="AR49" s="311"/>
      <c r="AS49" s="312"/>
      <c r="AT49" s="313" t="s">
        <v>510</v>
      </c>
      <c r="AU49" s="314"/>
      <c r="AV49" s="314"/>
      <c r="AW49" s="314"/>
      <c r="AX49" s="314"/>
      <c r="AY49" s="298"/>
      <c r="AZ49" s="299" t="s">
        <v>560</v>
      </c>
      <c r="BA49" s="299" t="s">
        <v>4143</v>
      </c>
      <c r="BB49" s="310"/>
      <c r="BC49" s="311"/>
      <c r="BD49" s="312"/>
      <c r="BE49" s="313"/>
      <c r="BF49" s="314"/>
      <c r="BG49" s="314"/>
      <c r="BH49" s="314"/>
      <c r="BI49" s="578"/>
      <c r="BJ49" s="400">
        <v>46212</v>
      </c>
      <c r="BK49" s="314" t="s">
        <v>70</v>
      </c>
      <c r="BL49" s="307" t="s">
        <v>4144</v>
      </c>
      <c r="BM49" s="66"/>
      <c r="BN49" s="66"/>
      <c r="BO49" s="317"/>
      <c r="BP49" s="270"/>
      <c r="BQ49" s="270"/>
      <c r="BR49" s="270"/>
      <c r="BS49" s="317"/>
      <c r="BT49" s="270"/>
      <c r="BU49" s="270"/>
      <c r="BV49" s="318"/>
      <c r="BW49" s="270"/>
      <c r="BX49" s="66"/>
      <c r="BY49" s="66"/>
      <c r="BZ49" s="66"/>
      <c r="CA49" s="66"/>
      <c r="CB49" s="66"/>
      <c r="CC49" s="66"/>
      <c r="CD49" s="66"/>
      <c r="CE49" s="110"/>
      <c r="CF49" s="110"/>
      <c r="CG49" s="319"/>
      <c r="CH49" s="320"/>
      <c r="CI49" s="321"/>
      <c r="CJ49" s="322"/>
      <c r="CK49" s="66"/>
      <c r="CL49" s="66"/>
      <c r="CM49" s="110"/>
      <c r="CN49" s="66"/>
      <c r="CO49" s="278"/>
      <c r="CP49" s="270"/>
      <c r="CQ49" s="272"/>
      <c r="CR49" s="277"/>
      <c r="CS49" s="323"/>
    </row>
    <row r="50" spans="1:16369" ht="65.25" customHeight="1">
      <c r="A50" s="298">
        <v>144</v>
      </c>
      <c r="B50" s="299">
        <v>46153.673692129603</v>
      </c>
      <c r="C50" s="299">
        <v>46153.701365740701</v>
      </c>
      <c r="D50" s="300" t="s">
        <v>485</v>
      </c>
      <c r="E50" s="300" t="s">
        <v>486</v>
      </c>
      <c r="F50" s="300" t="s">
        <v>487</v>
      </c>
      <c r="G50" s="300" t="s">
        <v>488</v>
      </c>
      <c r="H50" s="300" t="s">
        <v>134</v>
      </c>
      <c r="I50" s="298" t="s">
        <v>135</v>
      </c>
      <c r="J50" s="315" t="s">
        <v>489</v>
      </c>
      <c r="K50" s="298" t="s">
        <v>490</v>
      </c>
      <c r="L50" s="135" t="s">
        <v>57</v>
      </c>
      <c r="M50" s="299">
        <v>46185</v>
      </c>
      <c r="N50" s="298" t="s">
        <v>15</v>
      </c>
      <c r="O50" s="298">
        <v>0</v>
      </c>
      <c r="P50" s="298"/>
      <c r="Q50" s="315" t="s">
        <v>111</v>
      </c>
      <c r="R50" s="300" t="s">
        <v>491</v>
      </c>
      <c r="S50" s="300" t="s">
        <v>492</v>
      </c>
      <c r="T50" s="300" t="s">
        <v>493</v>
      </c>
      <c r="U50" s="315" t="s">
        <v>41</v>
      </c>
      <c r="V50" s="300" t="s">
        <v>36</v>
      </c>
      <c r="W50" s="300" t="s">
        <v>494</v>
      </c>
      <c r="X50" s="316" t="s">
        <v>495</v>
      </c>
      <c r="Y50" s="300" t="s">
        <v>496</v>
      </c>
      <c r="Z50" s="298" t="s">
        <v>497</v>
      </c>
      <c r="AA50" s="298">
        <v>1.05</v>
      </c>
      <c r="AB50" s="301" t="s">
        <v>58</v>
      </c>
      <c r="AC50" s="301" t="s">
        <v>498</v>
      </c>
      <c r="AD50" s="291">
        <v>46183</v>
      </c>
      <c r="AE50" s="301" t="s">
        <v>3</v>
      </c>
      <c r="AF50" s="310"/>
      <c r="AG50" s="324"/>
      <c r="AH50" s="302"/>
      <c r="AI50" s="303"/>
      <c r="AJ50" s="304"/>
      <c r="AK50" s="305"/>
      <c r="AL50" s="306"/>
      <c r="AM50" s="301"/>
      <c r="AN50" s="301"/>
      <c r="AO50" s="302" t="s">
        <v>499</v>
      </c>
      <c r="AP50" s="301" t="s">
        <v>500</v>
      </c>
      <c r="AQ50" s="310"/>
      <c r="AR50" s="311"/>
      <c r="AS50" s="312"/>
      <c r="AT50" s="313"/>
      <c r="AU50" s="314"/>
      <c r="AV50" s="314"/>
      <c r="AW50" s="314"/>
      <c r="AX50" s="314"/>
      <c r="AY50" s="298"/>
      <c r="AZ50" s="299"/>
      <c r="BA50" s="299"/>
      <c r="BB50" s="310"/>
      <c r="BC50" s="311"/>
      <c r="BD50" s="312"/>
      <c r="BE50" s="313"/>
      <c r="BF50" s="314"/>
      <c r="BG50" s="314"/>
      <c r="BH50" s="314"/>
      <c r="BI50" s="578"/>
      <c r="BJ50" s="400" t="s">
        <v>58</v>
      </c>
      <c r="BK50" s="314" t="s">
        <v>3772</v>
      </c>
      <c r="BL50" s="307" t="s">
        <v>4145</v>
      </c>
    </row>
    <row r="51" spans="1:16369" ht="65.25" customHeight="1">
      <c r="A51" s="298">
        <v>211</v>
      </c>
      <c r="B51" s="299">
        <v>46169.990219907399</v>
      </c>
      <c r="C51" s="299">
        <v>46169.994224536997</v>
      </c>
      <c r="D51" s="298" t="s">
        <v>485</v>
      </c>
      <c r="E51" s="298" t="s">
        <v>486</v>
      </c>
      <c r="F51" s="298" t="s">
        <v>4146</v>
      </c>
      <c r="G51" s="298" t="s">
        <v>2198</v>
      </c>
      <c r="H51" s="298" t="s">
        <v>159</v>
      </c>
      <c r="I51" s="298" t="s">
        <v>208</v>
      </c>
      <c r="J51" s="315" t="s">
        <v>209</v>
      </c>
      <c r="K51" s="298" t="s">
        <v>4147</v>
      </c>
      <c r="L51" s="299"/>
      <c r="M51" s="299">
        <v>46209</v>
      </c>
      <c r="N51" s="298" t="s">
        <v>15</v>
      </c>
      <c r="O51" s="298">
        <v>0</v>
      </c>
      <c r="P51" s="298">
        <v>0</v>
      </c>
      <c r="Q51" s="315" t="s">
        <v>111</v>
      </c>
      <c r="R51" s="298" t="s">
        <v>2200</v>
      </c>
      <c r="S51" s="298" t="s">
        <v>2201</v>
      </c>
      <c r="T51" s="298" t="s">
        <v>3166</v>
      </c>
      <c r="U51" s="315" t="s">
        <v>41</v>
      </c>
      <c r="V51" s="298" t="s">
        <v>36</v>
      </c>
      <c r="W51" s="298" t="s">
        <v>14</v>
      </c>
      <c r="X51" s="316" t="s">
        <v>28</v>
      </c>
      <c r="Y51" s="298" t="s">
        <v>3141</v>
      </c>
      <c r="Z51" s="298" t="s">
        <v>4148</v>
      </c>
      <c r="AA51" s="298">
        <v>1.2</v>
      </c>
      <c r="AB51" s="301" t="s">
        <v>58</v>
      </c>
      <c r="AC51" s="301" t="s">
        <v>498</v>
      </c>
      <c r="AD51" s="388">
        <v>46170</v>
      </c>
      <c r="AE51" s="301" t="s">
        <v>3</v>
      </c>
      <c r="AF51" s="310">
        <v>46181</v>
      </c>
      <c r="AG51" s="310">
        <v>46195</v>
      </c>
      <c r="AH51" s="301"/>
      <c r="AI51" s="303"/>
      <c r="AJ51" s="304"/>
      <c r="AK51" s="305"/>
      <c r="AL51" s="304"/>
      <c r="AM51" s="301"/>
      <c r="AN51" s="301"/>
      <c r="AO51" s="301" t="s">
        <v>4149</v>
      </c>
      <c r="AP51" s="301" t="s">
        <v>4150</v>
      </c>
      <c r="AQ51" s="307"/>
      <c r="AR51" s="307"/>
      <c r="AS51" s="308"/>
      <c r="AT51" s="309"/>
      <c r="AU51" s="307"/>
      <c r="AV51" s="307"/>
      <c r="AW51" s="307"/>
      <c r="AX51" s="307"/>
      <c r="AY51" s="307"/>
      <c r="AZ51" s="307"/>
      <c r="BA51" s="307"/>
      <c r="BB51" s="310"/>
      <c r="BC51" s="301"/>
      <c r="BD51" s="537"/>
      <c r="BE51" s="538"/>
      <c r="BF51" s="539"/>
      <c r="BG51" s="544"/>
      <c r="BH51" s="544"/>
      <c r="BI51" s="577"/>
      <c r="BJ51" s="400">
        <v>46184</v>
      </c>
      <c r="BK51" s="314" t="s">
        <v>58</v>
      </c>
      <c r="BL51" s="307" t="s">
        <v>4150</v>
      </c>
    </row>
    <row r="52" spans="1:16369" ht="65.25" customHeight="1">
      <c r="A52" s="447">
        <v>224</v>
      </c>
      <c r="B52" s="449">
        <v>46175.551284722198</v>
      </c>
      <c r="C52" s="449">
        <v>46175.568969907399</v>
      </c>
      <c r="D52" s="447" t="s">
        <v>485</v>
      </c>
      <c r="E52" s="447" t="s">
        <v>486</v>
      </c>
      <c r="F52" s="447" t="s">
        <v>4151</v>
      </c>
      <c r="G52" s="447" t="s">
        <v>4152</v>
      </c>
      <c r="H52" s="447" t="s">
        <v>134</v>
      </c>
      <c r="I52" s="447" t="s">
        <v>135</v>
      </c>
      <c r="J52" s="447" t="s">
        <v>489</v>
      </c>
      <c r="K52" s="447" t="s">
        <v>4153</v>
      </c>
      <c r="L52" s="449" t="s">
        <v>57</v>
      </c>
      <c r="M52" s="449">
        <v>46178</v>
      </c>
      <c r="N52" s="447" t="s">
        <v>15</v>
      </c>
      <c r="O52" s="447">
        <v>0</v>
      </c>
      <c r="P52" s="447">
        <v>0</v>
      </c>
      <c r="Q52" s="463" t="s">
        <v>2746</v>
      </c>
      <c r="R52" s="447" t="s">
        <v>4154</v>
      </c>
      <c r="S52" s="447" t="s">
        <v>4155</v>
      </c>
      <c r="T52" s="447" t="s">
        <v>4156</v>
      </c>
      <c r="U52" s="447" t="s">
        <v>41</v>
      </c>
      <c r="V52" s="447" t="s">
        <v>33</v>
      </c>
      <c r="W52" s="447" t="s">
        <v>15</v>
      </c>
      <c r="X52" s="447" t="s">
        <v>28</v>
      </c>
      <c r="Y52" s="447" t="s">
        <v>4157</v>
      </c>
      <c r="Z52" s="447" t="s">
        <v>4158</v>
      </c>
      <c r="AA52" s="447">
        <v>2.9</v>
      </c>
      <c r="AB52" s="493" t="s">
        <v>56</v>
      </c>
      <c r="AC52" s="493" t="s">
        <v>498</v>
      </c>
      <c r="AD52" s="498">
        <v>46177</v>
      </c>
      <c r="AE52" s="493" t="s">
        <v>4</v>
      </c>
      <c r="AF52" s="500">
        <v>46181</v>
      </c>
      <c r="AG52" s="500">
        <v>46188</v>
      </c>
      <c r="AH52" s="493"/>
      <c r="AI52" s="503"/>
      <c r="AJ52" s="505"/>
      <c r="AK52" s="507"/>
      <c r="AL52" s="505"/>
      <c r="AM52" s="301" t="s">
        <v>825</v>
      </c>
      <c r="AN52" s="493"/>
      <c r="AO52" s="493" t="s">
        <v>964</v>
      </c>
      <c r="AP52" s="493" t="s">
        <v>4159</v>
      </c>
      <c r="AQ52" s="307"/>
      <c r="AR52" s="307"/>
      <c r="AS52" s="307"/>
      <c r="AT52" s="400" t="str">
        <f>IF(OR(AR52="",AS52=""),"",TEXT(WORKDAY(AS52,IF(AR52="Baja",3,IF(AR52="Media",5,0))),"dd-mmm"))</f>
        <v/>
      </c>
      <c r="AU52" s="307"/>
      <c r="AV52" s="307"/>
      <c r="AW52" s="307"/>
      <c r="AX52" s="307"/>
      <c r="AY52" s="307"/>
      <c r="AZ52" s="307"/>
      <c r="BA52" s="307"/>
      <c r="BB52" s="500"/>
      <c r="BC52" s="493"/>
      <c r="BD52" s="493"/>
      <c r="BE52" s="493"/>
      <c r="BF52" s="500"/>
      <c r="BG52" s="500"/>
      <c r="BH52" s="545"/>
      <c r="BI52" s="579"/>
      <c r="BJ52" s="400">
        <v>46247</v>
      </c>
      <c r="BK52" s="314" t="s">
        <v>4160</v>
      </c>
      <c r="BL52" s="307" t="s">
        <v>4161</v>
      </c>
    </row>
    <row r="53" spans="1:16369" ht="65.25" customHeight="1">
      <c r="A53" s="298">
        <v>225</v>
      </c>
      <c r="B53" s="299">
        <v>46181.983622685198</v>
      </c>
      <c r="C53" s="299">
        <v>46181.992662037002</v>
      </c>
      <c r="D53" s="298" t="s">
        <v>641</v>
      </c>
      <c r="E53" s="298" t="s">
        <v>642</v>
      </c>
      <c r="F53" s="298" t="s">
        <v>4162</v>
      </c>
      <c r="G53" s="298" t="s">
        <v>4163</v>
      </c>
      <c r="H53" s="298" t="s">
        <v>159</v>
      </c>
      <c r="I53" s="298" t="s">
        <v>208</v>
      </c>
      <c r="J53" s="315" t="s">
        <v>2282</v>
      </c>
      <c r="K53" s="298" t="s">
        <v>4164</v>
      </c>
      <c r="L53" s="299"/>
      <c r="M53" s="299">
        <v>46387</v>
      </c>
      <c r="N53" s="298" t="s">
        <v>14</v>
      </c>
      <c r="O53" s="298" t="s">
        <v>647</v>
      </c>
      <c r="P53" s="298">
        <v>77544</v>
      </c>
      <c r="Q53" s="315" t="s">
        <v>111</v>
      </c>
      <c r="R53" s="298" t="s">
        <v>4165</v>
      </c>
      <c r="S53" s="298" t="s">
        <v>4166</v>
      </c>
      <c r="T53" s="298" t="s">
        <v>4167</v>
      </c>
      <c r="U53" s="315" t="s">
        <v>41</v>
      </c>
      <c r="V53" s="298" t="s">
        <v>36</v>
      </c>
      <c r="W53" s="298" t="s">
        <v>15</v>
      </c>
      <c r="X53" s="316" t="s">
        <v>27</v>
      </c>
      <c r="Y53" s="298" t="s">
        <v>4168</v>
      </c>
      <c r="Z53" s="298" t="s">
        <v>4169</v>
      </c>
      <c r="AA53" s="298">
        <v>2.85</v>
      </c>
      <c r="AB53" s="301" t="s">
        <v>70</v>
      </c>
      <c r="AC53" s="301" t="s">
        <v>498</v>
      </c>
      <c r="AD53" s="388">
        <v>46184</v>
      </c>
      <c r="AE53" s="301"/>
      <c r="AF53" s="310"/>
      <c r="AG53" s="310"/>
      <c r="AH53" s="301"/>
      <c r="AI53" s="303"/>
      <c r="AJ53" s="304"/>
      <c r="AK53" s="305"/>
      <c r="AL53" s="304"/>
      <c r="AM53" s="301"/>
      <c r="AN53" s="301"/>
      <c r="AO53" s="301" t="s">
        <v>499</v>
      </c>
      <c r="AP53" s="301" t="s">
        <v>4170</v>
      </c>
      <c r="AQ53" s="307"/>
      <c r="AR53" s="307"/>
      <c r="AS53" s="308"/>
      <c r="AT53" s="309"/>
      <c r="AU53" s="307"/>
      <c r="AV53" s="307"/>
      <c r="AW53" s="307"/>
      <c r="AX53" s="307"/>
      <c r="AY53" s="307"/>
      <c r="AZ53" s="307"/>
      <c r="BA53" s="307"/>
      <c r="BB53" s="310"/>
      <c r="BC53" s="535"/>
      <c r="BD53" s="537"/>
      <c r="BE53" s="538"/>
      <c r="BF53" s="539"/>
      <c r="BG53" s="544"/>
      <c r="BH53" s="544"/>
      <c r="BI53" s="577"/>
      <c r="BJ53" s="400">
        <v>46192</v>
      </c>
      <c r="BK53" s="314" t="s">
        <v>70</v>
      </c>
      <c r="BL53" s="307" t="s">
        <v>4171</v>
      </c>
    </row>
    <row r="54" spans="1:16369" ht="65.25" customHeight="1">
      <c r="A54" s="138">
        <v>233</v>
      </c>
      <c r="B54" s="136">
        <v>46189.380543981497</v>
      </c>
      <c r="C54" s="136">
        <v>46190.054490740702</v>
      </c>
      <c r="D54" s="138" t="s">
        <v>619</v>
      </c>
      <c r="E54" s="138" t="s">
        <v>620</v>
      </c>
      <c r="F54" s="135" t="s">
        <v>4172</v>
      </c>
      <c r="G54" s="135" t="s">
        <v>4173</v>
      </c>
      <c r="H54" s="138" t="s">
        <v>159</v>
      </c>
      <c r="I54" s="451" t="s">
        <v>108</v>
      </c>
      <c r="J54" s="457" t="s">
        <v>623</v>
      </c>
      <c r="K54" s="137" t="s">
        <v>4174</v>
      </c>
      <c r="L54" s="135" t="s">
        <v>61</v>
      </c>
      <c r="M54" s="136">
        <v>46219</v>
      </c>
      <c r="N54" s="138" t="s">
        <v>15</v>
      </c>
      <c r="O54" s="138">
        <v>0</v>
      </c>
      <c r="P54" s="138">
        <v>0</v>
      </c>
      <c r="Q54" s="177" t="s">
        <v>625</v>
      </c>
      <c r="R54" s="135" t="s">
        <v>4175</v>
      </c>
      <c r="S54" s="469" t="s">
        <v>4176</v>
      </c>
      <c r="T54" s="135" t="s">
        <v>4177</v>
      </c>
      <c r="U54" s="135" t="s">
        <v>44</v>
      </c>
      <c r="V54" s="263" t="s">
        <v>36</v>
      </c>
      <c r="W54" s="138" t="s">
        <v>15</v>
      </c>
      <c r="X54" s="479" t="s">
        <v>28</v>
      </c>
      <c r="Y54" s="479" t="s">
        <v>4178</v>
      </c>
      <c r="Z54" s="142" t="s">
        <v>4179</v>
      </c>
      <c r="AA54" s="145">
        <v>1.5</v>
      </c>
      <c r="AB54" s="210" t="s">
        <v>72</v>
      </c>
      <c r="AC54" s="495" t="s">
        <v>639</v>
      </c>
      <c r="AD54" s="211">
        <v>46191</v>
      </c>
      <c r="AE54" s="91" t="s">
        <v>2</v>
      </c>
      <c r="AF54" s="102">
        <v>46217</v>
      </c>
      <c r="AG54" s="206">
        <v>46267</v>
      </c>
      <c r="AH54" s="91"/>
      <c r="AI54" s="104"/>
      <c r="AJ54" s="103"/>
      <c r="AK54" s="92" t="s">
        <v>4180</v>
      </c>
      <c r="AL54" s="91"/>
      <c r="AM54" s="92"/>
      <c r="AN54" s="92"/>
      <c r="AO54" s="147" t="s">
        <v>4181</v>
      </c>
      <c r="AP54" s="92" t="s">
        <v>4182</v>
      </c>
      <c r="AQ54" s="521"/>
      <c r="AR54" s="269"/>
      <c r="AS54" s="269"/>
      <c r="AT54" s="269"/>
      <c r="AU54" s="269"/>
      <c r="AV54" s="269"/>
      <c r="AW54" s="269"/>
      <c r="AX54" s="269"/>
      <c r="AY54" s="269"/>
      <c r="AZ54" s="269"/>
      <c r="BA54" s="269"/>
      <c r="BB54" s="188"/>
      <c r="BC54" s="184"/>
      <c r="BD54" s="184"/>
      <c r="BE54" s="184"/>
      <c r="BF54" s="188"/>
      <c r="BG54" s="188"/>
      <c r="BH54" s="189"/>
      <c r="BI54" s="575"/>
      <c r="BJ54" s="400">
        <v>46275</v>
      </c>
      <c r="BK54" s="314" t="s">
        <v>72</v>
      </c>
      <c r="BL54" s="307" t="s">
        <v>4183</v>
      </c>
    </row>
    <row r="55" spans="1:16369" ht="65.25" customHeight="1">
      <c r="A55" s="135">
        <v>235</v>
      </c>
      <c r="B55" s="143">
        <v>46189.664594907401</v>
      </c>
      <c r="C55" s="143">
        <v>46190.457766203697</v>
      </c>
      <c r="D55" s="144" t="s">
        <v>130</v>
      </c>
      <c r="E55" s="144" t="s">
        <v>131</v>
      </c>
      <c r="F55" s="144" t="s">
        <v>501</v>
      </c>
      <c r="G55" s="144" t="s">
        <v>502</v>
      </c>
      <c r="H55" s="144" t="s">
        <v>134</v>
      </c>
      <c r="I55" s="135" t="s">
        <v>135</v>
      </c>
      <c r="J55" s="157" t="s">
        <v>131</v>
      </c>
      <c r="K55" s="135" t="s">
        <v>4184</v>
      </c>
      <c r="L55" s="135" t="s">
        <v>61</v>
      </c>
      <c r="M55" s="143">
        <v>46233</v>
      </c>
      <c r="N55" s="135" t="s">
        <v>15</v>
      </c>
      <c r="O55" s="135">
        <v>0</v>
      </c>
      <c r="P55" s="135">
        <v>0</v>
      </c>
      <c r="Q55" s="157" t="s">
        <v>2746</v>
      </c>
      <c r="R55" s="144" t="s">
        <v>4185</v>
      </c>
      <c r="S55" s="144" t="s">
        <v>506</v>
      </c>
      <c r="T55" s="144" t="s">
        <v>507</v>
      </c>
      <c r="U55" s="157" t="s">
        <v>42</v>
      </c>
      <c r="V55" s="144" t="s">
        <v>36</v>
      </c>
      <c r="W55" s="144" t="s">
        <v>15</v>
      </c>
      <c r="X55" s="159" t="s">
        <v>28</v>
      </c>
      <c r="Y55" s="144" t="s">
        <v>4186</v>
      </c>
      <c r="Z55" s="135" t="s">
        <v>4187</v>
      </c>
      <c r="AA55" s="135">
        <v>2.7</v>
      </c>
      <c r="AB55" s="147" t="s">
        <v>70</v>
      </c>
      <c r="AC55" s="147" t="s">
        <v>639</v>
      </c>
      <c r="AD55" s="211">
        <v>46197</v>
      </c>
      <c r="AE55" s="147"/>
      <c r="AF55" s="151"/>
      <c r="AG55" s="248" t="s">
        <v>510</v>
      </c>
      <c r="AH55" s="152"/>
      <c r="AI55" s="148"/>
      <c r="AJ55" s="149"/>
      <c r="AK55" s="150"/>
      <c r="AL55" s="153"/>
      <c r="AM55" s="147"/>
      <c r="AN55" s="147"/>
      <c r="AO55" s="152" t="s">
        <v>499</v>
      </c>
      <c r="AP55" s="147" t="s">
        <v>4188</v>
      </c>
      <c r="AQ55" s="151"/>
      <c r="AR55" s="154"/>
      <c r="AS55" s="527"/>
      <c r="AT55" s="158"/>
      <c r="AU55" s="269"/>
      <c r="AV55" s="269"/>
      <c r="AW55" s="269"/>
      <c r="AX55" s="269"/>
      <c r="AY55" s="135"/>
      <c r="AZ55" s="143"/>
      <c r="BA55" s="143"/>
      <c r="BB55" s="151"/>
      <c r="BC55" s="154"/>
      <c r="BD55" s="527"/>
      <c r="BE55" s="158"/>
      <c r="BF55" s="269"/>
      <c r="BG55" s="269"/>
      <c r="BH55" s="269"/>
      <c r="BI55" s="573"/>
      <c r="BJ55" s="400">
        <v>46225</v>
      </c>
      <c r="BK55" s="314" t="s">
        <v>59</v>
      </c>
      <c r="BL55" s="307" t="s">
        <v>4189</v>
      </c>
    </row>
    <row r="56" spans="1:16369" ht="65.25" customHeight="1">
      <c r="A56" s="138">
        <v>242</v>
      </c>
      <c r="B56" s="136">
        <v>46190.5705787037</v>
      </c>
      <c r="C56" s="136">
        <v>46190.576111111099</v>
      </c>
      <c r="D56" s="138" t="s">
        <v>641</v>
      </c>
      <c r="E56" s="138" t="s">
        <v>642</v>
      </c>
      <c r="F56" s="135" t="s">
        <v>4190</v>
      </c>
      <c r="G56" s="135" t="s">
        <v>4191</v>
      </c>
      <c r="H56" s="448" t="s">
        <v>159</v>
      </c>
      <c r="I56" s="451" t="s">
        <v>3991</v>
      </c>
      <c r="J56" s="457" t="s">
        <v>2282</v>
      </c>
      <c r="K56" s="137" t="s">
        <v>4192</v>
      </c>
      <c r="L56" s="135" t="s">
        <v>54</v>
      </c>
      <c r="M56" s="136">
        <v>46387</v>
      </c>
      <c r="N56" s="138" t="s">
        <v>14</v>
      </c>
      <c r="O56" s="138" t="s">
        <v>647</v>
      </c>
      <c r="P56" s="138" t="s">
        <v>2284</v>
      </c>
      <c r="Q56" s="177" t="s">
        <v>111</v>
      </c>
      <c r="R56" s="135" t="s">
        <v>4193</v>
      </c>
      <c r="S56" s="469" t="s">
        <v>4194</v>
      </c>
      <c r="T56" s="135" t="s">
        <v>4195</v>
      </c>
      <c r="U56" s="135" t="s">
        <v>41</v>
      </c>
      <c r="V56" s="263" t="s">
        <v>36</v>
      </c>
      <c r="W56" s="138" t="s">
        <v>15</v>
      </c>
      <c r="X56" s="479" t="s">
        <v>25</v>
      </c>
      <c r="Y56" s="479" t="s">
        <v>4196</v>
      </c>
      <c r="Z56" s="142" t="s">
        <v>4197</v>
      </c>
      <c r="AA56" s="145">
        <v>3.3</v>
      </c>
      <c r="AB56" s="494" t="s">
        <v>70</v>
      </c>
      <c r="AC56" s="495" t="s">
        <v>639</v>
      </c>
      <c r="AD56" s="211">
        <v>46191</v>
      </c>
      <c r="AE56" s="91" t="s">
        <v>3</v>
      </c>
      <c r="AF56" s="102">
        <v>46202</v>
      </c>
      <c r="AG56" s="206">
        <v>46216</v>
      </c>
      <c r="AH56" s="91">
        <v>5</v>
      </c>
      <c r="AI56" s="104">
        <v>110000</v>
      </c>
      <c r="AJ56" s="103">
        <v>390500</v>
      </c>
      <c r="AK56" s="92"/>
      <c r="AL56" s="91" t="s">
        <v>592</v>
      </c>
      <c r="AM56" s="92" t="s">
        <v>535</v>
      </c>
      <c r="AN56" s="92" t="s">
        <v>536</v>
      </c>
      <c r="AO56" s="516" t="s">
        <v>2102</v>
      </c>
      <c r="AP56" s="519" t="s">
        <v>4198</v>
      </c>
      <c r="AQ56" s="521"/>
      <c r="AR56" s="269"/>
      <c r="AS56" s="269"/>
      <c r="AT56" s="269" t="s">
        <v>510</v>
      </c>
      <c r="AU56" s="269"/>
      <c r="AV56" s="269"/>
      <c r="AW56" s="269"/>
      <c r="AX56" s="269"/>
      <c r="AY56" s="269"/>
      <c r="AZ56" s="269"/>
      <c r="BA56" s="269"/>
      <c r="BB56" s="188"/>
      <c r="BC56" s="184"/>
      <c r="BD56" s="184"/>
      <c r="BE56" s="184"/>
      <c r="BF56" s="188"/>
      <c r="BG56" s="188"/>
      <c r="BH56" s="189"/>
      <c r="BI56" s="575"/>
      <c r="BJ56" s="400">
        <v>46261</v>
      </c>
      <c r="BK56" s="314" t="s">
        <v>4119</v>
      </c>
      <c r="BL56" s="307" t="s">
        <v>4120</v>
      </c>
    </row>
    <row r="57" spans="1:16369" ht="65.25" customHeight="1">
      <c r="A57" s="200">
        <v>243</v>
      </c>
      <c r="B57" s="136">
        <v>46190.674432870401</v>
      </c>
      <c r="C57" s="136">
        <v>46190.705972222197</v>
      </c>
      <c r="D57" s="135" t="s">
        <v>204</v>
      </c>
      <c r="E57" s="135" t="s">
        <v>205</v>
      </c>
      <c r="F57" s="135" t="s">
        <v>3424</v>
      </c>
      <c r="G57" s="135" t="s">
        <v>3425</v>
      </c>
      <c r="H57" s="135" t="s">
        <v>107</v>
      </c>
      <c r="I57" s="138" t="s">
        <v>516</v>
      </c>
      <c r="J57" s="135" t="s">
        <v>4199</v>
      </c>
      <c r="K57" s="137" t="s">
        <v>4200</v>
      </c>
      <c r="L57" s="138" t="s">
        <v>54</v>
      </c>
      <c r="M57" s="136">
        <v>46203</v>
      </c>
      <c r="N57" s="136" t="s">
        <v>15</v>
      </c>
      <c r="O57" s="138">
        <v>0</v>
      </c>
      <c r="P57" s="138">
        <v>0</v>
      </c>
      <c r="Q57" s="138" t="s">
        <v>111</v>
      </c>
      <c r="R57" s="177" t="s">
        <v>3427</v>
      </c>
      <c r="S57" s="135" t="s">
        <v>3428</v>
      </c>
      <c r="T57" s="135" t="s">
        <v>3429</v>
      </c>
      <c r="U57" s="135" t="s">
        <v>41</v>
      </c>
      <c r="V57" s="135" t="s">
        <v>34</v>
      </c>
      <c r="W57" s="263" t="s">
        <v>15</v>
      </c>
      <c r="X57" s="138" t="s">
        <v>28</v>
      </c>
      <c r="Y57" s="479" t="s">
        <v>3430</v>
      </c>
      <c r="Z57" s="487" t="s">
        <v>4201</v>
      </c>
      <c r="AA57" s="142">
        <v>1.3</v>
      </c>
      <c r="AB57" s="494"/>
      <c r="AC57" s="495"/>
      <c r="AD57" s="211"/>
      <c r="AE57" s="91"/>
      <c r="AF57" s="102"/>
      <c r="AG57" s="206" t="str">
        <f>IF(AD57="","Pendiente fecha de asignación de LD",IF(AF57="","",WORKDAY(AF57,IF(AE57="Alta",20,IF(AE57="Media",10,5)))))</f>
        <v>Pendiente fecha de asignación de LD</v>
      </c>
      <c r="AH57" s="91"/>
      <c r="AI57" s="104"/>
      <c r="AJ57" s="103"/>
      <c r="AK57" s="92"/>
      <c r="AL57" s="91"/>
      <c r="AM57" s="92"/>
      <c r="AN57" s="92"/>
      <c r="AO57" s="92" t="s">
        <v>560</v>
      </c>
      <c r="AP57" s="92"/>
      <c r="AQ57" s="86"/>
      <c r="AR57" s="86"/>
      <c r="AS57" s="86"/>
      <c r="AT57" s="86"/>
      <c r="AU57" s="86"/>
      <c r="AV57" s="86"/>
      <c r="AW57" s="86"/>
      <c r="AX57" s="86"/>
      <c r="AY57" s="86"/>
      <c r="AZ57" s="86"/>
      <c r="BA57" s="86"/>
      <c r="BB57" s="151"/>
      <c r="BC57" s="254"/>
      <c r="BD57" s="258"/>
      <c r="BE57" s="259"/>
      <c r="BF57" s="109"/>
      <c r="BG57" s="85"/>
      <c r="BH57" s="85"/>
      <c r="BI57" s="572"/>
      <c r="BJ57" s="400">
        <v>46205</v>
      </c>
      <c r="BK57" s="314" t="s">
        <v>2766</v>
      </c>
      <c r="BL57" s="307" t="s">
        <v>4202</v>
      </c>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9"/>
      <c r="IW57" s="9"/>
      <c r="IX57" s="9"/>
      <c r="IY57" s="9"/>
      <c r="IZ57" s="9"/>
      <c r="JA57" s="9"/>
      <c r="JB57" s="9"/>
      <c r="JC57" s="9"/>
      <c r="JD57" s="9"/>
      <c r="JE57" s="9"/>
      <c r="JF57" s="9"/>
      <c r="JG57" s="9"/>
      <c r="JH57" s="9"/>
      <c r="JI57" s="9"/>
      <c r="JJ57" s="9"/>
      <c r="JK57" s="9"/>
      <c r="JL57" s="9"/>
      <c r="JM57" s="9"/>
      <c r="JN57" s="9"/>
      <c r="JO57" s="9"/>
      <c r="JP57" s="9"/>
      <c r="JQ57" s="9"/>
      <c r="JR57" s="9"/>
      <c r="JS57" s="9"/>
      <c r="JT57" s="9"/>
      <c r="JU57" s="9"/>
      <c r="JV57" s="9"/>
      <c r="JW57" s="9"/>
      <c r="JX57" s="9"/>
      <c r="JY57" s="9"/>
      <c r="JZ57" s="9"/>
      <c r="KA57" s="9"/>
      <c r="KB57" s="9"/>
      <c r="KC57" s="9"/>
      <c r="KD57" s="9"/>
      <c r="KE57" s="9"/>
      <c r="KF57" s="9"/>
      <c r="KG57" s="9"/>
      <c r="KH57" s="9"/>
      <c r="KI57" s="9"/>
      <c r="KJ57" s="9"/>
      <c r="KK57" s="9"/>
      <c r="KL57" s="9"/>
      <c r="KM57" s="9"/>
      <c r="KN57" s="9"/>
      <c r="KO57" s="9"/>
      <c r="KP57" s="9"/>
      <c r="KQ57" s="9"/>
      <c r="KR57" s="9"/>
      <c r="KS57" s="9"/>
      <c r="KT57" s="9"/>
      <c r="KU57" s="9"/>
      <c r="KV57" s="9"/>
      <c r="KW57" s="9"/>
      <c r="KX57" s="9"/>
      <c r="KY57" s="9"/>
      <c r="KZ57" s="9"/>
      <c r="LA57" s="9"/>
      <c r="LB57" s="9"/>
      <c r="LC57" s="9"/>
      <c r="LD57" s="9"/>
      <c r="LE57" s="9"/>
      <c r="LF57" s="9"/>
      <c r="LG57" s="9"/>
      <c r="LH57" s="9"/>
      <c r="LI57" s="9"/>
      <c r="LJ57" s="9"/>
      <c r="LK57" s="9"/>
      <c r="LL57" s="9"/>
      <c r="LM57" s="9"/>
      <c r="LN57" s="9"/>
      <c r="LO57" s="9"/>
      <c r="LP57" s="9"/>
      <c r="LQ57" s="9"/>
      <c r="LR57" s="9"/>
      <c r="LS57" s="9"/>
      <c r="LT57" s="9"/>
      <c r="LU57" s="9"/>
      <c r="LV57" s="9"/>
      <c r="LW57" s="9"/>
      <c r="LX57" s="9"/>
      <c r="LY57" s="9"/>
      <c r="LZ57" s="9"/>
      <c r="MA57" s="9"/>
      <c r="MB57" s="9"/>
      <c r="MC57" s="9"/>
      <c r="MD57" s="9"/>
      <c r="ME57" s="9"/>
      <c r="MF57" s="9"/>
      <c r="MG57" s="9"/>
      <c r="MH57" s="9"/>
      <c r="MI57" s="9"/>
      <c r="MJ57" s="9"/>
      <c r="MK57" s="9"/>
      <c r="ML57" s="9"/>
      <c r="MM57" s="9"/>
      <c r="MN57" s="9"/>
      <c r="MO57" s="9"/>
      <c r="MP57" s="9"/>
      <c r="MQ57" s="9"/>
      <c r="MR57" s="9"/>
      <c r="MS57" s="9"/>
      <c r="MT57" s="9"/>
      <c r="MU57" s="9"/>
      <c r="MV57" s="9"/>
      <c r="MW57" s="9"/>
      <c r="MX57" s="9"/>
      <c r="MY57" s="9"/>
      <c r="MZ57" s="9"/>
      <c r="NA57" s="9"/>
      <c r="NB57" s="9"/>
      <c r="NC57" s="9"/>
      <c r="ND57" s="9"/>
      <c r="NE57" s="9"/>
      <c r="NF57" s="9"/>
      <c r="NG57" s="9"/>
      <c r="NH57" s="9"/>
      <c r="NI57" s="9"/>
      <c r="NJ57" s="9"/>
      <c r="NK57" s="9"/>
      <c r="NL57" s="9"/>
      <c r="NM57" s="9"/>
      <c r="NN57" s="9"/>
      <c r="NO57" s="9"/>
      <c r="NP57" s="9"/>
      <c r="NQ57" s="9"/>
      <c r="NR57" s="9"/>
      <c r="NS57" s="9"/>
      <c r="NT57" s="9"/>
      <c r="NU57" s="9"/>
      <c r="NV57" s="9"/>
      <c r="NW57" s="9"/>
      <c r="NX57" s="9"/>
      <c r="NY57" s="9"/>
      <c r="NZ57" s="9"/>
      <c r="OA57" s="9"/>
      <c r="OB57" s="9"/>
      <c r="OC57" s="9"/>
      <c r="OD57" s="9"/>
      <c r="OE57" s="9"/>
      <c r="OF57" s="9"/>
      <c r="OG57" s="9"/>
      <c r="OH57" s="9"/>
      <c r="OI57" s="9"/>
      <c r="OJ57" s="9"/>
      <c r="OK57" s="9"/>
      <c r="OL57" s="9"/>
      <c r="OM57" s="9"/>
      <c r="ON57" s="9"/>
      <c r="OO57" s="9"/>
      <c r="OP57" s="9"/>
      <c r="OQ57" s="9"/>
      <c r="OR57" s="9"/>
      <c r="OS57" s="9"/>
      <c r="OT57" s="9"/>
      <c r="OU57" s="9"/>
      <c r="OV57" s="9"/>
      <c r="OW57" s="9"/>
      <c r="OX57" s="9"/>
      <c r="OY57" s="9"/>
      <c r="OZ57" s="9"/>
      <c r="PA57" s="9"/>
      <c r="PB57" s="9"/>
      <c r="PC57" s="9"/>
      <c r="PD57" s="9"/>
      <c r="PE57" s="9"/>
      <c r="PF57" s="9"/>
      <c r="PG57" s="9"/>
      <c r="PH57" s="9"/>
      <c r="PI57" s="9"/>
      <c r="PJ57" s="9"/>
      <c r="PK57" s="9"/>
      <c r="PL57" s="9"/>
      <c r="PM57" s="9"/>
      <c r="PN57" s="9"/>
      <c r="PO57" s="9"/>
      <c r="PP57" s="9"/>
      <c r="PQ57" s="9"/>
      <c r="PR57" s="9"/>
      <c r="PS57" s="9"/>
      <c r="PT57" s="9"/>
      <c r="PU57" s="9"/>
      <c r="PV57" s="9"/>
      <c r="PW57" s="9"/>
      <c r="PX57" s="9"/>
      <c r="PY57" s="9"/>
      <c r="PZ57" s="9"/>
      <c r="QA57" s="9"/>
      <c r="QB57" s="9"/>
      <c r="QC57" s="9"/>
      <c r="QD57" s="9"/>
      <c r="QE57" s="9"/>
      <c r="QF57" s="9"/>
      <c r="QG57" s="9"/>
      <c r="QH57" s="9"/>
      <c r="QI57" s="9"/>
      <c r="QJ57" s="9"/>
      <c r="QK57" s="9"/>
      <c r="QL57" s="9"/>
      <c r="QM57" s="9"/>
      <c r="QN57" s="9"/>
      <c r="QO57" s="9"/>
      <c r="QP57" s="9"/>
      <c r="QQ57" s="9"/>
      <c r="QR57" s="9"/>
      <c r="QS57" s="9"/>
      <c r="QT57" s="9"/>
      <c r="QU57" s="9"/>
      <c r="QV57" s="9"/>
      <c r="QW57" s="9"/>
      <c r="QX57" s="9"/>
      <c r="QY57" s="9"/>
      <c r="QZ57" s="9"/>
      <c r="RA57" s="9"/>
      <c r="RB57" s="9"/>
      <c r="RC57" s="9"/>
      <c r="RD57" s="9"/>
      <c r="RE57" s="9"/>
      <c r="RF57" s="9"/>
      <c r="RG57" s="9"/>
      <c r="RH57" s="9"/>
      <c r="RI57" s="9"/>
      <c r="RJ57" s="9"/>
      <c r="RK57" s="9"/>
      <c r="RL57" s="9"/>
      <c r="RM57" s="9"/>
      <c r="RN57" s="9"/>
      <c r="RO57" s="9"/>
      <c r="RP57" s="9"/>
      <c r="RQ57" s="9"/>
      <c r="RR57" s="9"/>
      <c r="RS57" s="9"/>
      <c r="RT57" s="9"/>
      <c r="RU57" s="9"/>
      <c r="RV57" s="9"/>
      <c r="RW57" s="9"/>
      <c r="RX57" s="9"/>
      <c r="RY57" s="9"/>
      <c r="RZ57" s="9"/>
      <c r="SA57" s="9"/>
      <c r="SB57" s="9"/>
      <c r="SC57" s="9"/>
      <c r="SD57" s="9"/>
      <c r="SE57" s="9"/>
      <c r="SF57" s="9"/>
      <c r="SG57" s="9"/>
      <c r="SH57" s="9"/>
      <c r="SI57" s="9"/>
      <c r="SJ57" s="9"/>
      <c r="SK57" s="9"/>
      <c r="SL57" s="9"/>
      <c r="SM57" s="9"/>
      <c r="SN57" s="9"/>
      <c r="SO57" s="9"/>
      <c r="SP57" s="9"/>
      <c r="SQ57" s="9"/>
      <c r="SR57" s="9"/>
      <c r="SS57" s="9"/>
      <c r="ST57" s="9"/>
      <c r="SU57" s="9"/>
      <c r="SV57" s="9"/>
      <c r="SW57" s="9"/>
      <c r="SX57" s="9"/>
      <c r="SY57" s="9"/>
      <c r="SZ57" s="9"/>
      <c r="TA57" s="9"/>
      <c r="TB57" s="9"/>
      <c r="TC57" s="9"/>
      <c r="TD57" s="9"/>
      <c r="TE57" s="9"/>
      <c r="TF57" s="9"/>
      <c r="TG57" s="9"/>
      <c r="TH57" s="9"/>
      <c r="TI57" s="9"/>
      <c r="TJ57" s="9"/>
      <c r="TK57" s="9"/>
      <c r="TL57" s="9"/>
      <c r="TM57" s="9"/>
      <c r="TN57" s="9"/>
      <c r="TO57" s="9"/>
      <c r="TP57" s="9"/>
      <c r="TQ57" s="9"/>
      <c r="TR57" s="9"/>
      <c r="TS57" s="9"/>
      <c r="TT57" s="9"/>
      <c r="TU57" s="9"/>
      <c r="TV57" s="9"/>
      <c r="TW57" s="9"/>
      <c r="TX57" s="9"/>
      <c r="TY57" s="9"/>
      <c r="TZ57" s="9"/>
      <c r="UA57" s="9"/>
      <c r="UB57" s="9"/>
      <c r="UC57" s="9"/>
      <c r="UD57" s="9"/>
      <c r="UE57" s="9"/>
      <c r="UF57" s="9"/>
      <c r="UG57" s="9"/>
      <c r="UH57" s="9"/>
      <c r="UI57" s="9"/>
      <c r="UJ57" s="9"/>
      <c r="UK57" s="9"/>
      <c r="UL57" s="9"/>
      <c r="UM57" s="9"/>
      <c r="UN57" s="9"/>
      <c r="UO57" s="9"/>
      <c r="UP57" s="9"/>
      <c r="UQ57" s="9"/>
      <c r="UR57" s="9"/>
      <c r="US57" s="9"/>
      <c r="UT57" s="9"/>
      <c r="UU57" s="9"/>
      <c r="UV57" s="9"/>
      <c r="UW57" s="9"/>
      <c r="UX57" s="9"/>
      <c r="UY57" s="9"/>
      <c r="UZ57" s="9"/>
      <c r="VA57" s="9"/>
      <c r="VB57" s="9"/>
      <c r="VC57" s="9"/>
      <c r="VD57" s="9"/>
      <c r="VE57" s="9"/>
      <c r="VF57" s="9"/>
      <c r="VG57" s="9"/>
      <c r="VH57" s="9"/>
      <c r="VI57" s="9"/>
      <c r="VJ57" s="9"/>
      <c r="VK57" s="9"/>
      <c r="VL57" s="9"/>
      <c r="VM57" s="9"/>
      <c r="VN57" s="9"/>
      <c r="VO57" s="9"/>
      <c r="VP57" s="9"/>
      <c r="VQ57" s="9"/>
      <c r="VR57" s="9"/>
      <c r="VS57" s="9"/>
      <c r="VT57" s="9"/>
      <c r="VU57" s="9"/>
      <c r="VV57" s="9"/>
      <c r="VW57" s="9"/>
      <c r="VX57" s="9"/>
      <c r="VY57" s="9"/>
      <c r="VZ57" s="9"/>
      <c r="WA57" s="9"/>
      <c r="WB57" s="9"/>
      <c r="WC57" s="9"/>
      <c r="WD57" s="9"/>
      <c r="WE57" s="9"/>
      <c r="WF57" s="9"/>
      <c r="WG57" s="9"/>
      <c r="WH57" s="9"/>
      <c r="WI57" s="9"/>
      <c r="WJ57" s="9"/>
      <c r="WK57" s="9"/>
      <c r="WL57" s="9"/>
      <c r="WM57" s="9"/>
      <c r="WN57" s="9"/>
      <c r="WO57" s="9"/>
      <c r="WP57" s="9"/>
      <c r="WQ57" s="9"/>
      <c r="WR57" s="9"/>
      <c r="WS57" s="9"/>
      <c r="WT57" s="9"/>
      <c r="WU57" s="9"/>
      <c r="WV57" s="9"/>
      <c r="WW57" s="9"/>
      <c r="WX57" s="9"/>
      <c r="WY57" s="9"/>
      <c r="WZ57" s="9"/>
      <c r="XA57" s="9"/>
      <c r="XB57" s="9"/>
      <c r="XC57" s="9"/>
      <c r="XD57" s="9"/>
      <c r="XE57" s="9"/>
      <c r="XF57" s="9"/>
      <c r="XG57" s="9"/>
      <c r="XH57" s="9"/>
      <c r="XI57" s="9"/>
      <c r="XJ57" s="9"/>
      <c r="XK57" s="9"/>
      <c r="XL57" s="9"/>
      <c r="XM57" s="9"/>
      <c r="XN57" s="9"/>
      <c r="XO57" s="9"/>
      <c r="XP57" s="9"/>
      <c r="XQ57" s="9"/>
      <c r="XR57" s="9"/>
      <c r="XS57" s="9"/>
      <c r="XT57" s="9"/>
      <c r="XU57" s="9"/>
      <c r="XV57" s="9"/>
      <c r="XW57" s="9"/>
      <c r="XX57" s="9"/>
      <c r="XY57" s="9"/>
      <c r="XZ57" s="9"/>
      <c r="YA57" s="9"/>
      <c r="YB57" s="9"/>
      <c r="YC57" s="9"/>
      <c r="YD57" s="9"/>
      <c r="YE57" s="9"/>
      <c r="YF57" s="9"/>
      <c r="YG57" s="9"/>
      <c r="YH57" s="9"/>
      <c r="YI57" s="9"/>
      <c r="YJ57" s="9"/>
      <c r="YK57" s="9"/>
      <c r="YL57" s="9"/>
      <c r="YM57" s="9"/>
      <c r="YN57" s="9"/>
      <c r="YO57" s="9"/>
      <c r="YP57" s="9"/>
      <c r="YQ57" s="9"/>
      <c r="YR57" s="9"/>
      <c r="YS57" s="9"/>
      <c r="YT57" s="9"/>
      <c r="YU57" s="9"/>
      <c r="YV57" s="9"/>
      <c r="YW57" s="9"/>
      <c r="YX57" s="9"/>
      <c r="YY57" s="9"/>
      <c r="YZ57" s="9"/>
      <c r="ZA57" s="9"/>
      <c r="ZB57" s="9"/>
      <c r="ZC57" s="9"/>
      <c r="ZD57" s="9"/>
      <c r="ZE57" s="9"/>
      <c r="ZF57" s="9"/>
      <c r="ZG57" s="9"/>
      <c r="ZH57" s="9"/>
      <c r="ZI57" s="9"/>
      <c r="ZJ57" s="9"/>
      <c r="ZK57" s="9"/>
      <c r="ZL57" s="9"/>
      <c r="ZM57" s="9"/>
      <c r="ZN57" s="9"/>
      <c r="ZO57" s="9"/>
      <c r="ZP57" s="9"/>
      <c r="ZQ57" s="9"/>
      <c r="ZR57" s="9"/>
      <c r="ZS57" s="9"/>
      <c r="ZT57" s="9"/>
      <c r="ZU57" s="9"/>
      <c r="ZV57" s="9"/>
      <c r="ZW57" s="9"/>
      <c r="ZX57" s="9"/>
      <c r="ZY57" s="9"/>
      <c r="ZZ57" s="9"/>
      <c r="AAA57" s="9"/>
      <c r="AAB57" s="9"/>
      <c r="AAC57" s="9"/>
      <c r="AAD57" s="9"/>
      <c r="AAE57" s="9"/>
      <c r="AAF57" s="9"/>
      <c r="AAG57" s="9"/>
      <c r="AAH57" s="9"/>
      <c r="AAI57" s="9"/>
      <c r="AAJ57" s="9"/>
      <c r="AAK57" s="9"/>
      <c r="AAL57" s="9"/>
      <c r="AAM57" s="9"/>
      <c r="AAN57" s="9"/>
      <c r="AAO57" s="9"/>
      <c r="AAP57" s="9"/>
      <c r="AAQ57" s="9"/>
      <c r="AAR57" s="9"/>
      <c r="AAS57" s="9"/>
      <c r="AAT57" s="9"/>
      <c r="AAU57" s="9"/>
      <c r="AAV57" s="9"/>
      <c r="AAW57" s="9"/>
      <c r="AAX57" s="9"/>
      <c r="AAY57" s="9"/>
      <c r="AAZ57" s="9"/>
      <c r="ABA57" s="9"/>
      <c r="ABB57" s="9"/>
      <c r="ABC57" s="9"/>
      <c r="ABD57" s="9"/>
      <c r="ABE57" s="9"/>
      <c r="ABF57" s="9"/>
      <c r="ABG57" s="9"/>
      <c r="ABH57" s="9"/>
      <c r="ABI57" s="9"/>
      <c r="ABJ57" s="9"/>
      <c r="ABK57" s="9"/>
      <c r="ABL57" s="9"/>
      <c r="ABM57" s="9"/>
      <c r="ABN57" s="9"/>
      <c r="ABO57" s="9"/>
      <c r="ABP57" s="9"/>
      <c r="ABQ57" s="9"/>
      <c r="ABR57" s="9"/>
      <c r="ABS57" s="9"/>
      <c r="ABT57" s="9"/>
      <c r="ABU57" s="9"/>
      <c r="ABV57" s="9"/>
      <c r="ABW57" s="9"/>
      <c r="ABX57" s="9"/>
      <c r="ABY57" s="9"/>
      <c r="ABZ57" s="9"/>
      <c r="ACA57" s="9"/>
      <c r="ACB57" s="9"/>
      <c r="ACC57" s="9"/>
      <c r="ACD57" s="9"/>
      <c r="ACE57" s="9"/>
      <c r="ACF57" s="9"/>
      <c r="ACG57" s="9"/>
      <c r="ACH57" s="9"/>
      <c r="ACI57" s="9"/>
      <c r="ACJ57" s="9"/>
      <c r="ACK57" s="9"/>
      <c r="ACL57" s="9"/>
      <c r="ACM57" s="9"/>
      <c r="ACN57" s="9"/>
      <c r="ACO57" s="9"/>
      <c r="ACP57" s="9"/>
      <c r="ACQ57" s="9"/>
      <c r="ACR57" s="9"/>
      <c r="ACS57" s="9"/>
      <c r="ACT57" s="9"/>
      <c r="ACU57" s="9"/>
      <c r="ACV57" s="9"/>
      <c r="ACW57" s="9"/>
      <c r="ACX57" s="9"/>
      <c r="ACY57" s="9"/>
      <c r="ACZ57" s="9"/>
      <c r="ADA57" s="9"/>
      <c r="ADB57" s="9"/>
      <c r="ADC57" s="9"/>
      <c r="ADD57" s="9"/>
      <c r="ADE57" s="9"/>
      <c r="ADF57" s="9"/>
      <c r="ADG57" s="9"/>
      <c r="ADH57" s="9"/>
      <c r="ADI57" s="9"/>
      <c r="ADJ57" s="9"/>
      <c r="ADK57" s="9"/>
      <c r="ADL57" s="9"/>
      <c r="ADM57" s="9"/>
      <c r="ADN57" s="9"/>
      <c r="ADO57" s="9"/>
      <c r="ADP57" s="9"/>
      <c r="ADQ57" s="9"/>
      <c r="ADR57" s="9"/>
      <c r="ADS57" s="9"/>
      <c r="ADT57" s="9"/>
      <c r="ADU57" s="9"/>
      <c r="ADV57" s="9"/>
      <c r="ADW57" s="9"/>
      <c r="ADX57" s="9"/>
      <c r="ADY57" s="9"/>
      <c r="ADZ57" s="9"/>
      <c r="AEA57" s="9"/>
      <c r="AEB57" s="9"/>
      <c r="AEC57" s="9"/>
      <c r="AED57" s="9"/>
      <c r="AEE57" s="9"/>
      <c r="AEF57" s="9"/>
      <c r="AEG57" s="9"/>
      <c r="AEH57" s="9"/>
      <c r="AEI57" s="9"/>
      <c r="AEJ57" s="9"/>
      <c r="AEK57" s="9"/>
      <c r="AEL57" s="9"/>
      <c r="AEM57" s="9"/>
      <c r="AEN57" s="9"/>
      <c r="AEO57" s="9"/>
      <c r="AEP57" s="9"/>
      <c r="AEQ57" s="9"/>
      <c r="AER57" s="9"/>
      <c r="AES57" s="9"/>
      <c r="AET57" s="9"/>
      <c r="AEU57" s="9"/>
      <c r="AEV57" s="9"/>
      <c r="AEW57" s="9"/>
      <c r="AEX57" s="9"/>
      <c r="AEY57" s="9"/>
      <c r="AEZ57" s="9"/>
      <c r="AFA57" s="9"/>
      <c r="AFB57" s="9"/>
      <c r="AFC57" s="9"/>
      <c r="AFD57" s="9"/>
      <c r="AFE57" s="9"/>
      <c r="AFF57" s="9"/>
      <c r="AFG57" s="9"/>
      <c r="AFH57" s="9"/>
      <c r="AFI57" s="9"/>
      <c r="AFJ57" s="9"/>
      <c r="AFK57" s="9"/>
      <c r="AFL57" s="9"/>
      <c r="AFM57" s="9"/>
      <c r="AFN57" s="9"/>
      <c r="AFO57" s="9"/>
      <c r="AFP57" s="9"/>
      <c r="AFQ57" s="9"/>
      <c r="AFR57" s="9"/>
      <c r="AFS57" s="9"/>
      <c r="AFT57" s="9"/>
      <c r="AFU57" s="9"/>
      <c r="AFV57" s="9"/>
      <c r="AFW57" s="9"/>
      <c r="AFX57" s="9"/>
      <c r="AFY57" s="9"/>
      <c r="AFZ57" s="9"/>
      <c r="AGA57" s="9"/>
      <c r="AGB57" s="9"/>
      <c r="AGC57" s="9"/>
      <c r="AGD57" s="9"/>
      <c r="AGE57" s="9"/>
      <c r="AGF57" s="9"/>
      <c r="AGG57" s="9"/>
      <c r="AGH57" s="9"/>
      <c r="AGI57" s="9"/>
      <c r="AGJ57" s="9"/>
      <c r="AGK57" s="9"/>
      <c r="AGL57" s="9"/>
      <c r="AGM57" s="9"/>
      <c r="AGN57" s="9"/>
      <c r="AGO57" s="9"/>
      <c r="AGP57" s="9"/>
      <c r="AGQ57" s="9"/>
      <c r="AGR57" s="9"/>
      <c r="AGS57" s="9"/>
      <c r="AGT57" s="9"/>
      <c r="AGU57" s="9"/>
      <c r="AGV57" s="9"/>
      <c r="AGW57" s="9"/>
      <c r="AGX57" s="9"/>
      <c r="AGY57" s="9"/>
      <c r="AGZ57" s="9"/>
      <c r="AHA57" s="9"/>
      <c r="AHB57" s="9"/>
      <c r="AHC57" s="9"/>
      <c r="AHD57" s="9"/>
      <c r="AHE57" s="9"/>
      <c r="AHF57" s="9"/>
      <c r="AHG57" s="9"/>
      <c r="AHH57" s="9"/>
      <c r="AHI57" s="9"/>
      <c r="AHJ57" s="9"/>
      <c r="AHK57" s="9"/>
      <c r="AHL57" s="9"/>
      <c r="AHM57" s="9"/>
      <c r="AHN57" s="9"/>
      <c r="AHO57" s="9"/>
      <c r="AHP57" s="9"/>
      <c r="AHQ57" s="9"/>
      <c r="AHR57" s="9"/>
      <c r="AHS57" s="9"/>
      <c r="AHT57" s="9"/>
      <c r="AHU57" s="9"/>
      <c r="AHV57" s="9"/>
      <c r="AHW57" s="9"/>
      <c r="AHX57" s="9"/>
      <c r="AHY57" s="9"/>
      <c r="AHZ57" s="9"/>
      <c r="AIA57" s="9"/>
      <c r="AIB57" s="9"/>
      <c r="AIC57" s="9"/>
      <c r="AID57" s="9"/>
      <c r="AIE57" s="9"/>
      <c r="AIF57" s="9"/>
      <c r="AIG57" s="9"/>
      <c r="AIH57" s="9"/>
      <c r="AII57" s="9"/>
      <c r="AIJ57" s="9"/>
      <c r="AIK57" s="9"/>
      <c r="AIL57" s="9"/>
      <c r="AIM57" s="9"/>
      <c r="AIN57" s="9"/>
      <c r="AIO57" s="9"/>
      <c r="AIP57" s="9"/>
      <c r="AIQ57" s="9"/>
      <c r="AIR57" s="9"/>
      <c r="AIS57" s="9"/>
      <c r="AIT57" s="9"/>
      <c r="AIU57" s="9"/>
      <c r="AIV57" s="9"/>
      <c r="AIW57" s="9"/>
      <c r="AIX57" s="9"/>
      <c r="AIY57" s="9"/>
      <c r="AIZ57" s="9"/>
      <c r="AJA57" s="9"/>
      <c r="AJB57" s="9"/>
      <c r="AJC57" s="9"/>
      <c r="AJD57" s="9"/>
      <c r="AJE57" s="9"/>
      <c r="AJF57" s="9"/>
      <c r="AJG57" s="9"/>
      <c r="AJH57" s="9"/>
      <c r="AJI57" s="9"/>
      <c r="AJJ57" s="9"/>
      <c r="AJK57" s="9"/>
      <c r="AJL57" s="9"/>
      <c r="AJM57" s="9"/>
      <c r="AJN57" s="9"/>
      <c r="AJO57" s="9"/>
      <c r="AJP57" s="9"/>
      <c r="AJQ57" s="9"/>
      <c r="AJR57" s="9"/>
      <c r="AJS57" s="9"/>
      <c r="AJT57" s="9"/>
      <c r="AJU57" s="9"/>
      <c r="AJV57" s="9"/>
      <c r="AJW57" s="9"/>
      <c r="AJX57" s="9"/>
      <c r="AJY57" s="9"/>
      <c r="AJZ57" s="9"/>
      <c r="AKA57" s="9"/>
      <c r="AKB57" s="9"/>
      <c r="AKC57" s="9"/>
      <c r="AKD57" s="9"/>
      <c r="AKE57" s="9"/>
      <c r="AKF57" s="9"/>
      <c r="AKG57" s="9"/>
      <c r="AKH57" s="9"/>
      <c r="AKI57" s="9"/>
      <c r="AKJ57" s="9"/>
      <c r="AKK57" s="9"/>
      <c r="AKL57" s="9"/>
      <c r="AKM57" s="9"/>
      <c r="AKN57" s="9"/>
      <c r="AKO57" s="9"/>
      <c r="AKP57" s="9"/>
      <c r="AKQ57" s="9"/>
      <c r="AKR57" s="9"/>
      <c r="AKS57" s="9"/>
      <c r="AKT57" s="9"/>
      <c r="AKU57" s="9"/>
      <c r="AKV57" s="9"/>
      <c r="AKW57" s="9"/>
      <c r="AKX57" s="9"/>
      <c r="AKY57" s="9"/>
      <c r="AKZ57" s="9"/>
      <c r="ALA57" s="9"/>
      <c r="ALB57" s="9"/>
      <c r="ALC57" s="9"/>
      <c r="ALD57" s="9"/>
      <c r="ALE57" s="9"/>
      <c r="ALF57" s="9"/>
      <c r="ALG57" s="9"/>
      <c r="ALH57" s="9"/>
      <c r="ALI57" s="9"/>
      <c r="ALJ57" s="9"/>
      <c r="ALK57" s="9"/>
      <c r="ALL57" s="9"/>
      <c r="ALM57" s="9"/>
      <c r="ALN57" s="9"/>
      <c r="ALO57" s="9"/>
      <c r="ALP57" s="9"/>
      <c r="ALQ57" s="9"/>
      <c r="ALR57" s="9"/>
      <c r="ALS57" s="9"/>
      <c r="ALT57" s="9"/>
      <c r="ALU57" s="9"/>
      <c r="ALV57" s="9"/>
      <c r="ALW57" s="9"/>
      <c r="ALX57" s="9"/>
      <c r="ALY57" s="9"/>
      <c r="ALZ57" s="9"/>
      <c r="AMA57" s="9"/>
      <c r="AMB57" s="9"/>
      <c r="AMC57" s="9"/>
      <c r="AMD57" s="9"/>
      <c r="AME57" s="9"/>
      <c r="AMF57" s="9"/>
      <c r="AMG57" s="9"/>
      <c r="AMH57" s="9"/>
      <c r="AMI57" s="9"/>
      <c r="AMJ57" s="9"/>
      <c r="AMK57" s="9"/>
      <c r="AML57" s="9"/>
      <c r="AMM57" s="9"/>
      <c r="AMN57" s="9"/>
      <c r="AMO57" s="9"/>
      <c r="AMP57" s="9"/>
      <c r="AMQ57" s="9"/>
      <c r="AMR57" s="9"/>
      <c r="AMS57" s="9"/>
      <c r="AMT57" s="9"/>
      <c r="AMU57" s="9"/>
      <c r="AMV57" s="9"/>
      <c r="AMW57" s="9"/>
      <c r="AMX57" s="9"/>
      <c r="AMY57" s="9"/>
      <c r="AMZ57" s="9"/>
      <c r="ANA57" s="9"/>
      <c r="ANB57" s="9"/>
      <c r="ANC57" s="9"/>
      <c r="AND57" s="9"/>
      <c r="ANE57" s="9"/>
      <c r="ANF57" s="9"/>
      <c r="ANG57" s="9"/>
      <c r="ANH57" s="9"/>
      <c r="ANI57" s="9"/>
      <c r="ANJ57" s="9"/>
      <c r="ANK57" s="9"/>
      <c r="ANL57" s="9"/>
      <c r="ANM57" s="9"/>
      <c r="ANN57" s="9"/>
      <c r="ANO57" s="9"/>
      <c r="ANP57" s="9"/>
      <c r="ANQ57" s="9"/>
      <c r="ANR57" s="9"/>
      <c r="ANS57" s="9"/>
      <c r="ANT57" s="9"/>
      <c r="ANU57" s="9"/>
      <c r="ANV57" s="9"/>
      <c r="ANW57" s="9"/>
      <c r="ANX57" s="9"/>
      <c r="ANY57" s="9"/>
      <c r="ANZ57" s="9"/>
      <c r="AOA57" s="9"/>
      <c r="AOB57" s="9"/>
      <c r="AOC57" s="9"/>
      <c r="AOD57" s="9"/>
      <c r="AOE57" s="9"/>
      <c r="AOF57" s="9"/>
      <c r="AOG57" s="9"/>
      <c r="AOH57" s="9"/>
      <c r="AOI57" s="9"/>
      <c r="AOJ57" s="9"/>
      <c r="AOK57" s="9"/>
      <c r="AOL57" s="9"/>
      <c r="AOM57" s="9"/>
      <c r="AON57" s="9"/>
      <c r="AOO57" s="9"/>
      <c r="AOP57" s="9"/>
      <c r="AOQ57" s="9"/>
      <c r="AOR57" s="9"/>
      <c r="AOS57" s="9"/>
      <c r="AOT57" s="9"/>
      <c r="AOU57" s="9"/>
      <c r="AOV57" s="9"/>
      <c r="AOW57" s="9"/>
      <c r="AOX57" s="9"/>
      <c r="AOY57" s="9"/>
      <c r="AOZ57" s="9"/>
      <c r="APA57" s="9"/>
      <c r="APB57" s="9"/>
      <c r="APC57" s="9"/>
      <c r="APD57" s="9"/>
      <c r="APE57" s="9"/>
      <c r="APF57" s="9"/>
      <c r="APG57" s="9"/>
      <c r="APH57" s="9"/>
      <c r="API57" s="9"/>
      <c r="APJ57" s="9"/>
      <c r="APK57" s="9"/>
      <c r="APL57" s="9"/>
      <c r="APM57" s="9"/>
      <c r="APN57" s="9"/>
      <c r="APO57" s="9"/>
      <c r="APP57" s="9"/>
      <c r="APQ57" s="9"/>
      <c r="APR57" s="9"/>
      <c r="APS57" s="9"/>
      <c r="APT57" s="9"/>
      <c r="APU57" s="9"/>
      <c r="APV57" s="9"/>
      <c r="APW57" s="9"/>
      <c r="APX57" s="9"/>
      <c r="APY57" s="9"/>
      <c r="APZ57" s="9"/>
      <c r="AQA57" s="9"/>
      <c r="AQB57" s="9"/>
      <c r="AQC57" s="9"/>
      <c r="AQD57" s="9"/>
      <c r="AQE57" s="9"/>
      <c r="AQF57" s="9"/>
      <c r="AQG57" s="9"/>
      <c r="AQH57" s="9"/>
      <c r="AQI57" s="9"/>
      <c r="AQJ57" s="9"/>
      <c r="AQK57" s="9"/>
      <c r="AQL57" s="9"/>
      <c r="AQM57" s="9"/>
      <c r="AQN57" s="9"/>
      <c r="AQO57" s="9"/>
      <c r="AQP57" s="9"/>
      <c r="AQQ57" s="9"/>
      <c r="AQR57" s="9"/>
      <c r="AQS57" s="9"/>
      <c r="AQT57" s="9"/>
      <c r="AQU57" s="9"/>
      <c r="AQV57" s="9"/>
      <c r="AQW57" s="9"/>
      <c r="AQX57" s="9"/>
      <c r="AQY57" s="9"/>
      <c r="AQZ57" s="9"/>
      <c r="ARA57" s="9"/>
      <c r="ARB57" s="9"/>
      <c r="ARC57" s="9"/>
      <c r="ARD57" s="9"/>
      <c r="ARE57" s="9"/>
      <c r="ARF57" s="9"/>
      <c r="ARG57" s="9"/>
      <c r="ARH57" s="9"/>
      <c r="ARI57" s="9"/>
      <c r="ARJ57" s="9"/>
      <c r="ARK57" s="9"/>
      <c r="ARL57" s="9"/>
      <c r="ARM57" s="9"/>
      <c r="ARN57" s="9"/>
      <c r="ARO57" s="9"/>
      <c r="ARP57" s="9"/>
      <c r="ARQ57" s="9"/>
      <c r="ARR57" s="9"/>
      <c r="ARS57" s="9"/>
      <c r="ART57" s="9"/>
      <c r="ARU57" s="9"/>
      <c r="ARV57" s="9"/>
      <c r="ARW57" s="9"/>
      <c r="ARX57" s="9"/>
      <c r="ARY57" s="9"/>
      <c r="ARZ57" s="9"/>
      <c r="ASA57" s="9"/>
      <c r="ASB57" s="9"/>
      <c r="ASC57" s="9"/>
      <c r="ASD57" s="9"/>
      <c r="ASE57" s="9"/>
      <c r="ASF57" s="9"/>
      <c r="ASG57" s="9"/>
      <c r="ASH57" s="9"/>
      <c r="ASI57" s="9"/>
      <c r="ASJ57" s="9"/>
      <c r="ASK57" s="9"/>
      <c r="ASL57" s="9"/>
      <c r="ASM57" s="9"/>
      <c r="ASN57" s="9"/>
      <c r="ASO57" s="9"/>
      <c r="ASP57" s="9"/>
      <c r="ASQ57" s="9"/>
      <c r="ASR57" s="9"/>
      <c r="ASS57" s="9"/>
      <c r="AST57" s="9"/>
      <c r="ASU57" s="9"/>
      <c r="ASV57" s="9"/>
      <c r="ASW57" s="9"/>
      <c r="ASX57" s="9"/>
      <c r="ASY57" s="9"/>
      <c r="ASZ57" s="9"/>
      <c r="ATA57" s="9"/>
      <c r="ATB57" s="9"/>
      <c r="ATC57" s="9"/>
      <c r="ATD57" s="9"/>
      <c r="ATE57" s="9"/>
      <c r="ATF57" s="9"/>
      <c r="ATG57" s="9"/>
      <c r="ATH57" s="9"/>
      <c r="ATI57" s="9"/>
      <c r="ATJ57" s="9"/>
      <c r="ATK57" s="9"/>
      <c r="ATL57" s="9"/>
      <c r="ATM57" s="9"/>
      <c r="ATN57" s="9"/>
      <c r="ATO57" s="9"/>
      <c r="ATP57" s="9"/>
      <c r="ATQ57" s="9"/>
      <c r="ATR57" s="9"/>
      <c r="ATS57" s="9"/>
      <c r="ATT57" s="9"/>
      <c r="ATU57" s="9"/>
      <c r="ATV57" s="9"/>
      <c r="ATW57" s="9"/>
      <c r="ATX57" s="9"/>
      <c r="ATY57" s="9"/>
      <c r="ATZ57" s="9"/>
      <c r="AUA57" s="9"/>
      <c r="AUB57" s="9"/>
      <c r="AUC57" s="9"/>
      <c r="AUD57" s="9"/>
      <c r="AUE57" s="9"/>
      <c r="AUF57" s="9"/>
      <c r="AUG57" s="9"/>
      <c r="AUH57" s="9"/>
      <c r="AUI57" s="9"/>
      <c r="AUJ57" s="9"/>
      <c r="AUK57" s="9"/>
      <c r="AUL57" s="9"/>
      <c r="AUM57" s="9"/>
      <c r="AUN57" s="9"/>
      <c r="AUO57" s="9"/>
      <c r="AUP57" s="9"/>
      <c r="AUQ57" s="9"/>
      <c r="AUR57" s="9"/>
      <c r="AUS57" s="9"/>
      <c r="AUT57" s="9"/>
      <c r="AUU57" s="9"/>
      <c r="AUV57" s="9"/>
      <c r="AUW57" s="9"/>
      <c r="AUX57" s="9"/>
      <c r="AUY57" s="9"/>
      <c r="AUZ57" s="9"/>
      <c r="AVA57" s="9"/>
      <c r="AVB57" s="9"/>
      <c r="AVC57" s="9"/>
      <c r="AVD57" s="9"/>
      <c r="AVE57" s="9"/>
      <c r="AVF57" s="9"/>
      <c r="AVG57" s="9"/>
      <c r="AVH57" s="9"/>
      <c r="AVI57" s="9"/>
      <c r="AVJ57" s="9"/>
      <c r="AVK57" s="9"/>
      <c r="AVL57" s="9"/>
      <c r="AVM57" s="9"/>
      <c r="AVN57" s="9"/>
      <c r="AVO57" s="9"/>
      <c r="AVP57" s="9"/>
      <c r="AVQ57" s="9"/>
      <c r="AVR57" s="9"/>
      <c r="AVS57" s="9"/>
      <c r="AVT57" s="9"/>
      <c r="AVU57" s="9"/>
      <c r="AVV57" s="9"/>
      <c r="AVW57" s="9"/>
      <c r="AVX57" s="9"/>
      <c r="AVY57" s="9"/>
      <c r="AVZ57" s="9"/>
      <c r="AWA57" s="9"/>
      <c r="AWB57" s="9"/>
      <c r="AWC57" s="9"/>
      <c r="AWD57" s="9"/>
      <c r="AWE57" s="9"/>
      <c r="AWF57" s="9"/>
      <c r="AWG57" s="9"/>
      <c r="AWH57" s="9"/>
      <c r="AWI57" s="9"/>
      <c r="AWJ57" s="9"/>
      <c r="AWK57" s="9"/>
      <c r="AWL57" s="9"/>
      <c r="AWM57" s="9"/>
      <c r="AWN57" s="9"/>
      <c r="AWO57" s="9"/>
      <c r="AWP57" s="9"/>
      <c r="AWQ57" s="9"/>
      <c r="AWR57" s="9"/>
      <c r="AWS57" s="9"/>
      <c r="AWT57" s="9"/>
      <c r="AWU57" s="9"/>
      <c r="AWV57" s="9"/>
      <c r="AWW57" s="9"/>
      <c r="AWX57" s="9"/>
      <c r="AWY57" s="9"/>
      <c r="AWZ57" s="9"/>
      <c r="AXA57" s="9"/>
      <c r="AXB57" s="9"/>
      <c r="AXC57" s="9"/>
      <c r="AXD57" s="9"/>
      <c r="AXE57" s="9"/>
      <c r="AXF57" s="9"/>
      <c r="AXG57" s="9"/>
      <c r="AXH57" s="9"/>
      <c r="AXI57" s="9"/>
      <c r="AXJ57" s="9"/>
      <c r="AXK57" s="9"/>
      <c r="AXL57" s="9"/>
      <c r="AXM57" s="9"/>
      <c r="AXN57" s="9"/>
      <c r="AXO57" s="9"/>
      <c r="AXP57" s="9"/>
      <c r="AXQ57" s="9"/>
      <c r="AXR57" s="9"/>
      <c r="AXS57" s="9"/>
      <c r="AXT57" s="9"/>
      <c r="AXU57" s="9"/>
      <c r="AXV57" s="9"/>
      <c r="AXW57" s="9"/>
      <c r="AXX57" s="9"/>
      <c r="AXY57" s="9"/>
      <c r="AXZ57" s="9"/>
      <c r="AYA57" s="9"/>
      <c r="AYB57" s="9"/>
      <c r="AYC57" s="9"/>
      <c r="AYD57" s="9"/>
      <c r="AYE57" s="9"/>
      <c r="AYF57" s="9"/>
      <c r="AYG57" s="9"/>
      <c r="AYH57" s="9"/>
      <c r="AYI57" s="9"/>
      <c r="AYJ57" s="9"/>
      <c r="AYK57" s="9"/>
      <c r="AYL57" s="9"/>
      <c r="AYM57" s="9"/>
      <c r="AYN57" s="9"/>
      <c r="AYO57" s="9"/>
      <c r="AYP57" s="9"/>
      <c r="AYQ57" s="9"/>
      <c r="AYR57" s="9"/>
      <c r="AYS57" s="9"/>
      <c r="AYT57" s="9"/>
      <c r="AYU57" s="9"/>
      <c r="AYV57" s="9"/>
      <c r="AYW57" s="9"/>
      <c r="AYX57" s="9"/>
      <c r="AYY57" s="9"/>
      <c r="AYZ57" s="9"/>
      <c r="AZA57" s="9"/>
      <c r="AZB57" s="9"/>
      <c r="AZC57" s="9"/>
      <c r="AZD57" s="9"/>
      <c r="AZE57" s="9"/>
      <c r="AZF57" s="9"/>
      <c r="AZG57" s="9"/>
      <c r="AZH57" s="9"/>
      <c r="AZI57" s="9"/>
      <c r="AZJ57" s="9"/>
      <c r="AZK57" s="9"/>
      <c r="AZL57" s="9"/>
      <c r="AZM57" s="9"/>
      <c r="AZN57" s="9"/>
      <c r="AZO57" s="9"/>
      <c r="AZP57" s="9"/>
      <c r="AZQ57" s="9"/>
      <c r="AZR57" s="9"/>
      <c r="AZS57" s="9"/>
      <c r="AZT57" s="9"/>
      <c r="AZU57" s="9"/>
      <c r="AZV57" s="9"/>
      <c r="AZW57" s="9"/>
      <c r="AZX57" s="9"/>
      <c r="AZY57" s="9"/>
      <c r="AZZ57" s="9"/>
      <c r="BAA57" s="9"/>
      <c r="BAB57" s="9"/>
      <c r="BAC57" s="9"/>
      <c r="BAD57" s="9"/>
      <c r="BAE57" s="9"/>
      <c r="BAF57" s="9"/>
      <c r="BAG57" s="9"/>
      <c r="BAH57" s="9"/>
      <c r="BAI57" s="9"/>
      <c r="BAJ57" s="9"/>
      <c r="BAK57" s="9"/>
      <c r="BAL57" s="9"/>
      <c r="BAM57" s="9"/>
      <c r="BAN57" s="9"/>
      <c r="BAO57" s="9"/>
      <c r="BAP57" s="9"/>
      <c r="BAQ57" s="9"/>
      <c r="BAR57" s="9"/>
      <c r="BAS57" s="9"/>
      <c r="BAT57" s="9"/>
      <c r="BAU57" s="9"/>
      <c r="BAV57" s="9"/>
      <c r="BAW57" s="9"/>
      <c r="BAX57" s="9"/>
      <c r="BAY57" s="9"/>
      <c r="BAZ57" s="9"/>
      <c r="BBA57" s="9"/>
      <c r="BBB57" s="9"/>
      <c r="BBC57" s="9"/>
      <c r="BBD57" s="9"/>
      <c r="BBE57" s="9"/>
      <c r="BBF57" s="9"/>
      <c r="BBG57" s="9"/>
      <c r="BBH57" s="9"/>
      <c r="BBI57" s="9"/>
      <c r="BBJ57" s="9"/>
      <c r="BBK57" s="9"/>
      <c r="BBL57" s="9"/>
      <c r="BBM57" s="9"/>
      <c r="BBN57" s="9"/>
      <c r="BBO57" s="9"/>
      <c r="BBP57" s="9"/>
      <c r="BBQ57" s="9"/>
      <c r="BBR57" s="9"/>
      <c r="BBS57" s="9"/>
      <c r="BBT57" s="9"/>
      <c r="BBU57" s="9"/>
      <c r="BBV57" s="9"/>
      <c r="BBW57" s="9"/>
      <c r="BBX57" s="9"/>
      <c r="BBY57" s="9"/>
      <c r="BBZ57" s="9"/>
      <c r="BCA57" s="9"/>
      <c r="BCB57" s="9"/>
      <c r="BCC57" s="9"/>
      <c r="BCD57" s="9"/>
      <c r="BCE57" s="9"/>
      <c r="BCF57" s="9"/>
      <c r="BCG57" s="9"/>
      <c r="BCH57" s="9"/>
      <c r="BCI57" s="9"/>
      <c r="BCJ57" s="9"/>
      <c r="BCK57" s="9"/>
      <c r="BCL57" s="9"/>
      <c r="BCM57" s="9"/>
      <c r="BCN57" s="9"/>
      <c r="BCO57" s="9"/>
      <c r="BCP57" s="9"/>
      <c r="BCQ57" s="9"/>
      <c r="BCR57" s="9"/>
      <c r="BCS57" s="9"/>
      <c r="BCT57" s="9"/>
      <c r="BCU57" s="9"/>
      <c r="BCV57" s="9"/>
      <c r="BCW57" s="9"/>
      <c r="BCX57" s="9"/>
      <c r="BCY57" s="9"/>
      <c r="BCZ57" s="9"/>
      <c r="BDA57" s="9"/>
      <c r="BDB57" s="9"/>
      <c r="BDC57" s="9"/>
      <c r="BDD57" s="9"/>
      <c r="BDE57" s="9"/>
      <c r="BDF57" s="9"/>
      <c r="BDG57" s="9"/>
      <c r="BDH57" s="9"/>
      <c r="BDI57" s="9"/>
      <c r="BDJ57" s="9"/>
      <c r="BDK57" s="9"/>
      <c r="BDL57" s="9"/>
      <c r="BDM57" s="9"/>
      <c r="BDN57" s="9"/>
      <c r="BDO57" s="9"/>
      <c r="BDP57" s="9"/>
      <c r="BDQ57" s="9"/>
      <c r="BDR57" s="9"/>
      <c r="BDS57" s="9"/>
      <c r="BDT57" s="9"/>
      <c r="BDU57" s="9"/>
      <c r="BDV57" s="9"/>
      <c r="BDW57" s="9"/>
      <c r="BDX57" s="9"/>
      <c r="BDY57" s="9"/>
      <c r="BDZ57" s="9"/>
      <c r="BEA57" s="9"/>
      <c r="BEB57" s="9"/>
      <c r="BEC57" s="9"/>
      <c r="BED57" s="9"/>
      <c r="BEE57" s="9"/>
      <c r="BEF57" s="9"/>
      <c r="BEG57" s="9"/>
      <c r="BEH57" s="9"/>
      <c r="BEI57" s="9"/>
      <c r="BEJ57" s="9"/>
      <c r="BEK57" s="9"/>
      <c r="BEL57" s="9"/>
      <c r="BEM57" s="9"/>
      <c r="BEN57" s="9"/>
      <c r="BEO57" s="9"/>
      <c r="BEP57" s="9"/>
      <c r="BEQ57" s="9"/>
      <c r="BER57" s="9"/>
      <c r="BES57" s="9"/>
      <c r="BET57" s="9"/>
      <c r="BEU57" s="9"/>
      <c r="BEV57" s="9"/>
      <c r="BEW57" s="9"/>
      <c r="BEX57" s="9"/>
      <c r="BEY57" s="9"/>
      <c r="BEZ57" s="9"/>
      <c r="BFA57" s="9"/>
      <c r="BFB57" s="9"/>
      <c r="BFC57" s="9"/>
      <c r="BFD57" s="9"/>
      <c r="BFE57" s="9"/>
      <c r="BFF57" s="9"/>
      <c r="BFG57" s="9"/>
      <c r="BFH57" s="9"/>
      <c r="BFI57" s="9"/>
      <c r="BFJ57" s="9"/>
      <c r="BFK57" s="9"/>
      <c r="BFL57" s="9"/>
      <c r="BFM57" s="9"/>
      <c r="BFN57" s="9"/>
      <c r="BFO57" s="9"/>
      <c r="BFP57" s="9"/>
      <c r="BFQ57" s="9"/>
      <c r="BFR57" s="9"/>
      <c r="BFS57" s="9"/>
      <c r="BFT57" s="9"/>
      <c r="BFU57" s="9"/>
      <c r="BFV57" s="9"/>
      <c r="BFW57" s="9"/>
      <c r="BFX57" s="9"/>
      <c r="BFY57" s="9"/>
      <c r="BFZ57" s="9"/>
      <c r="BGA57" s="9"/>
      <c r="BGB57" s="9"/>
      <c r="BGC57" s="9"/>
      <c r="BGD57" s="9"/>
      <c r="BGE57" s="9"/>
      <c r="BGF57" s="9"/>
      <c r="BGG57" s="9"/>
      <c r="BGH57" s="9"/>
      <c r="BGI57" s="9"/>
      <c r="BGJ57" s="9"/>
      <c r="BGK57" s="9"/>
      <c r="BGL57" s="9"/>
      <c r="BGM57" s="9"/>
      <c r="BGN57" s="9"/>
      <c r="BGO57" s="9"/>
      <c r="BGP57" s="9"/>
      <c r="BGQ57" s="9"/>
      <c r="BGR57" s="9"/>
      <c r="BGS57" s="9"/>
      <c r="BGT57" s="9"/>
      <c r="BGU57" s="9"/>
      <c r="BGV57" s="9"/>
      <c r="BGW57" s="9"/>
      <c r="BGX57" s="9"/>
      <c r="BGY57" s="9"/>
      <c r="BGZ57" s="9"/>
      <c r="BHA57" s="9"/>
      <c r="BHB57" s="9"/>
      <c r="BHC57" s="9"/>
      <c r="BHD57" s="9"/>
      <c r="BHE57" s="9"/>
      <c r="BHF57" s="9"/>
      <c r="BHG57" s="9"/>
      <c r="BHH57" s="9"/>
      <c r="BHI57" s="9"/>
      <c r="BHJ57" s="9"/>
      <c r="BHK57" s="9"/>
      <c r="BHL57" s="9"/>
      <c r="BHM57" s="9"/>
      <c r="BHN57" s="9"/>
      <c r="BHO57" s="9"/>
      <c r="BHP57" s="9"/>
      <c r="BHQ57" s="9"/>
      <c r="BHR57" s="9"/>
      <c r="BHS57" s="9"/>
      <c r="BHT57" s="9"/>
      <c r="BHU57" s="9"/>
      <c r="BHV57" s="9"/>
      <c r="BHW57" s="9"/>
      <c r="BHX57" s="9"/>
      <c r="BHY57" s="9"/>
      <c r="BHZ57" s="9"/>
      <c r="BIA57" s="9"/>
      <c r="BIB57" s="9"/>
      <c r="BIC57" s="9"/>
      <c r="BID57" s="9"/>
      <c r="BIE57" s="9"/>
      <c r="BIF57" s="9"/>
      <c r="BIG57" s="9"/>
      <c r="BIH57" s="9"/>
      <c r="BII57" s="9"/>
      <c r="BIJ57" s="9"/>
      <c r="BIK57" s="9"/>
      <c r="BIL57" s="9"/>
      <c r="BIM57" s="9"/>
      <c r="BIN57" s="9"/>
      <c r="BIO57" s="9"/>
      <c r="BIP57" s="9"/>
      <c r="BIQ57" s="9"/>
      <c r="BIR57" s="9"/>
      <c r="BIS57" s="9"/>
      <c r="BIT57" s="9"/>
      <c r="BIU57" s="9"/>
      <c r="BIV57" s="9"/>
      <c r="BIW57" s="9"/>
      <c r="BIX57" s="9"/>
      <c r="BIY57" s="9"/>
      <c r="BIZ57" s="9"/>
      <c r="BJA57" s="9"/>
      <c r="BJB57" s="9"/>
      <c r="BJC57" s="9"/>
      <c r="BJD57" s="9"/>
      <c r="BJE57" s="9"/>
      <c r="BJF57" s="9"/>
      <c r="BJG57" s="9"/>
      <c r="BJH57" s="9"/>
      <c r="BJI57" s="9"/>
      <c r="BJJ57" s="9"/>
      <c r="BJK57" s="9"/>
      <c r="BJL57" s="9"/>
      <c r="BJM57" s="9"/>
      <c r="BJN57" s="9"/>
      <c r="BJO57" s="9"/>
      <c r="BJP57" s="9"/>
      <c r="BJQ57" s="9"/>
      <c r="BJR57" s="9"/>
      <c r="BJS57" s="9"/>
      <c r="BJT57" s="9"/>
      <c r="BJU57" s="9"/>
      <c r="BJV57" s="9"/>
      <c r="BJW57" s="9"/>
      <c r="BJX57" s="9"/>
      <c r="BJY57" s="9"/>
      <c r="BJZ57" s="9"/>
      <c r="BKA57" s="9"/>
      <c r="BKB57" s="9"/>
      <c r="BKC57" s="9"/>
      <c r="BKD57" s="9"/>
      <c r="BKE57" s="9"/>
      <c r="BKF57" s="9"/>
      <c r="BKG57" s="9"/>
      <c r="BKH57" s="9"/>
      <c r="BKI57" s="9"/>
      <c r="BKJ57" s="9"/>
      <c r="BKK57" s="9"/>
      <c r="BKL57" s="9"/>
      <c r="BKM57" s="9"/>
      <c r="BKN57" s="9"/>
      <c r="BKO57" s="9"/>
      <c r="BKP57" s="9"/>
      <c r="BKQ57" s="9"/>
      <c r="BKR57" s="9"/>
      <c r="BKS57" s="9"/>
      <c r="BKT57" s="9"/>
      <c r="BKU57" s="9"/>
      <c r="BKV57" s="9"/>
      <c r="BKW57" s="9"/>
      <c r="BKX57" s="9"/>
      <c r="BKY57" s="9"/>
      <c r="BKZ57" s="9"/>
      <c r="BLA57" s="9"/>
      <c r="BLB57" s="9"/>
      <c r="BLC57" s="9"/>
      <c r="BLD57" s="9"/>
      <c r="BLE57" s="9"/>
      <c r="BLF57" s="9"/>
      <c r="BLG57" s="9"/>
      <c r="BLH57" s="9"/>
      <c r="BLI57" s="9"/>
      <c r="BLJ57" s="9"/>
      <c r="BLK57" s="9"/>
      <c r="BLL57" s="9"/>
      <c r="BLM57" s="9"/>
      <c r="BLN57" s="9"/>
      <c r="BLO57" s="9"/>
      <c r="BLP57" s="9"/>
      <c r="BLQ57" s="9"/>
      <c r="BLR57" s="9"/>
      <c r="BLS57" s="9"/>
      <c r="BLT57" s="9"/>
      <c r="BLU57" s="9"/>
      <c r="BLV57" s="9"/>
      <c r="BLW57" s="9"/>
      <c r="BLX57" s="9"/>
      <c r="BLY57" s="9"/>
      <c r="BLZ57" s="9"/>
      <c r="BMA57" s="9"/>
      <c r="BMB57" s="9"/>
      <c r="BMC57" s="9"/>
      <c r="BMD57" s="9"/>
      <c r="BME57" s="9"/>
      <c r="BMF57" s="9"/>
      <c r="BMG57" s="9"/>
      <c r="BMH57" s="9"/>
      <c r="BMI57" s="9"/>
      <c r="BMJ57" s="9"/>
      <c r="BMK57" s="9"/>
      <c r="BML57" s="9"/>
      <c r="BMM57" s="9"/>
      <c r="BMN57" s="9"/>
      <c r="BMO57" s="9"/>
      <c r="BMP57" s="9"/>
      <c r="BMQ57" s="9"/>
      <c r="BMR57" s="9"/>
      <c r="BMS57" s="9"/>
      <c r="BMT57" s="9"/>
      <c r="BMU57" s="9"/>
      <c r="BMV57" s="9"/>
      <c r="BMW57" s="9"/>
      <c r="BMX57" s="9"/>
      <c r="BMY57" s="9"/>
      <c r="BMZ57" s="9"/>
      <c r="BNA57" s="9"/>
      <c r="BNB57" s="9"/>
      <c r="BNC57" s="9"/>
      <c r="BND57" s="9"/>
      <c r="BNE57" s="9"/>
      <c r="BNF57" s="9"/>
      <c r="BNG57" s="9"/>
      <c r="BNH57" s="9"/>
      <c r="BNI57" s="9"/>
      <c r="BNJ57" s="9"/>
      <c r="BNK57" s="9"/>
      <c r="BNL57" s="9"/>
      <c r="BNM57" s="9"/>
      <c r="BNN57" s="9"/>
      <c r="BNO57" s="9"/>
      <c r="BNP57" s="9"/>
      <c r="BNQ57" s="9"/>
      <c r="BNR57" s="9"/>
      <c r="BNS57" s="9"/>
      <c r="BNT57" s="9"/>
      <c r="BNU57" s="9"/>
      <c r="BNV57" s="9"/>
      <c r="BNW57" s="9"/>
      <c r="BNX57" s="9"/>
      <c r="BNY57" s="9"/>
      <c r="BNZ57" s="9"/>
      <c r="BOA57" s="9"/>
      <c r="BOB57" s="9"/>
      <c r="BOC57" s="9"/>
      <c r="BOD57" s="9"/>
      <c r="BOE57" s="9"/>
      <c r="BOF57" s="9"/>
      <c r="BOG57" s="9"/>
      <c r="BOH57" s="9"/>
      <c r="BOI57" s="9"/>
      <c r="BOJ57" s="9"/>
      <c r="BOK57" s="9"/>
      <c r="BOL57" s="9"/>
      <c r="BOM57" s="9"/>
      <c r="BON57" s="9"/>
      <c r="BOO57" s="9"/>
      <c r="BOP57" s="9"/>
      <c r="BOQ57" s="9"/>
      <c r="BOR57" s="9"/>
      <c r="BOS57" s="9"/>
      <c r="BOT57" s="9"/>
      <c r="BOU57" s="9"/>
      <c r="BOV57" s="9"/>
      <c r="BOW57" s="9"/>
      <c r="BOX57" s="9"/>
      <c r="BOY57" s="9"/>
      <c r="BOZ57" s="9"/>
      <c r="BPA57" s="9"/>
      <c r="BPB57" s="9"/>
      <c r="BPC57" s="9"/>
      <c r="BPD57" s="9"/>
      <c r="BPE57" s="9"/>
      <c r="BPF57" s="9"/>
      <c r="BPG57" s="9"/>
      <c r="BPH57" s="9"/>
      <c r="BPI57" s="9"/>
      <c r="BPJ57" s="9"/>
      <c r="BPK57" s="9"/>
      <c r="BPL57" s="9"/>
      <c r="BPM57" s="9"/>
      <c r="BPN57" s="9"/>
      <c r="BPO57" s="9"/>
      <c r="BPP57" s="9"/>
      <c r="BPQ57" s="9"/>
      <c r="BPR57" s="9"/>
      <c r="BPS57" s="9"/>
      <c r="BPT57" s="9"/>
      <c r="BPU57" s="9"/>
      <c r="BPV57" s="9"/>
      <c r="BPW57" s="9"/>
      <c r="BPX57" s="9"/>
      <c r="BPY57" s="9"/>
      <c r="BPZ57" s="9"/>
      <c r="BQA57" s="9"/>
      <c r="BQB57" s="9"/>
      <c r="BQC57" s="9"/>
      <c r="BQD57" s="9"/>
      <c r="BQE57" s="9"/>
      <c r="BQF57" s="9"/>
      <c r="BQG57" s="9"/>
      <c r="BQH57" s="9"/>
      <c r="BQI57" s="9"/>
      <c r="BQJ57" s="9"/>
      <c r="BQK57" s="9"/>
      <c r="BQL57" s="9"/>
      <c r="BQM57" s="9"/>
      <c r="BQN57" s="9"/>
      <c r="BQO57" s="9"/>
      <c r="BQP57" s="9"/>
      <c r="BQQ57" s="9"/>
      <c r="BQR57" s="9"/>
      <c r="BQS57" s="9"/>
      <c r="BQT57" s="9"/>
      <c r="BQU57" s="9"/>
      <c r="BQV57" s="9"/>
      <c r="BQW57" s="9"/>
      <c r="BQX57" s="9"/>
      <c r="BQY57" s="9"/>
      <c r="BQZ57" s="9"/>
      <c r="BRA57" s="9"/>
      <c r="BRB57" s="9"/>
      <c r="BRC57" s="9"/>
      <c r="BRD57" s="9"/>
      <c r="BRE57" s="9"/>
      <c r="BRF57" s="9"/>
      <c r="BRG57" s="9"/>
      <c r="BRH57" s="9"/>
      <c r="BRI57" s="9"/>
      <c r="BRJ57" s="9"/>
      <c r="BRK57" s="9"/>
      <c r="BRL57" s="9"/>
      <c r="BRM57" s="9"/>
      <c r="BRN57" s="9"/>
      <c r="BRO57" s="9"/>
      <c r="BRP57" s="9"/>
      <c r="BRQ57" s="9"/>
      <c r="BRR57" s="9"/>
      <c r="BRS57" s="9"/>
      <c r="BRT57" s="9"/>
      <c r="BRU57" s="9"/>
      <c r="BRV57" s="9"/>
      <c r="BRW57" s="9"/>
      <c r="BRX57" s="9"/>
      <c r="BRY57" s="9"/>
      <c r="BRZ57" s="9"/>
      <c r="BSA57" s="9"/>
      <c r="BSB57" s="9"/>
      <c r="BSC57" s="9"/>
      <c r="BSD57" s="9"/>
      <c r="BSE57" s="9"/>
      <c r="BSF57" s="9"/>
      <c r="BSG57" s="9"/>
      <c r="BSH57" s="9"/>
      <c r="BSI57" s="9"/>
      <c r="BSJ57" s="9"/>
      <c r="BSK57" s="9"/>
      <c r="BSL57" s="9"/>
      <c r="BSM57" s="9"/>
      <c r="BSN57" s="9"/>
      <c r="BSO57" s="9"/>
      <c r="BSP57" s="9"/>
      <c r="BSQ57" s="9"/>
      <c r="BSR57" s="9"/>
      <c r="BSS57" s="9"/>
      <c r="BST57" s="9"/>
      <c r="BSU57" s="9"/>
      <c r="BSV57" s="9"/>
      <c r="BSW57" s="9"/>
      <c r="BSX57" s="9"/>
      <c r="BSY57" s="9"/>
      <c r="BSZ57" s="9"/>
      <c r="BTA57" s="9"/>
      <c r="BTB57" s="9"/>
      <c r="BTC57" s="9"/>
      <c r="BTD57" s="9"/>
      <c r="BTE57" s="9"/>
      <c r="BTF57" s="9"/>
      <c r="BTG57" s="9"/>
      <c r="BTH57" s="9"/>
      <c r="BTI57" s="9"/>
      <c r="BTJ57" s="9"/>
      <c r="BTK57" s="9"/>
      <c r="BTL57" s="9"/>
      <c r="BTM57" s="9"/>
      <c r="BTN57" s="9"/>
      <c r="BTO57" s="9"/>
      <c r="BTP57" s="9"/>
      <c r="BTQ57" s="9"/>
      <c r="BTR57" s="9"/>
      <c r="BTS57" s="9"/>
      <c r="BTT57" s="9"/>
      <c r="BTU57" s="9"/>
      <c r="BTV57" s="9"/>
      <c r="BTW57" s="9"/>
      <c r="BTX57" s="9"/>
      <c r="BTY57" s="9"/>
      <c r="BTZ57" s="9"/>
      <c r="BUA57" s="9"/>
      <c r="BUB57" s="9"/>
      <c r="BUC57" s="9"/>
      <c r="BUD57" s="9"/>
      <c r="BUE57" s="9"/>
      <c r="BUF57" s="9"/>
      <c r="BUG57" s="9"/>
      <c r="BUH57" s="9"/>
      <c r="BUI57" s="9"/>
      <c r="BUJ57" s="9"/>
      <c r="BUK57" s="9"/>
      <c r="BUL57" s="9"/>
      <c r="BUM57" s="9"/>
      <c r="BUN57" s="9"/>
      <c r="BUO57" s="9"/>
      <c r="BUP57" s="9"/>
      <c r="BUQ57" s="9"/>
      <c r="BUR57" s="9"/>
      <c r="BUS57" s="9"/>
      <c r="BUT57" s="9"/>
      <c r="BUU57" s="9"/>
      <c r="BUV57" s="9"/>
      <c r="BUW57" s="9"/>
      <c r="BUX57" s="9"/>
      <c r="BUY57" s="9"/>
      <c r="BUZ57" s="9"/>
      <c r="BVA57" s="9"/>
      <c r="BVB57" s="9"/>
      <c r="BVC57" s="9"/>
      <c r="BVD57" s="9"/>
      <c r="BVE57" s="9"/>
      <c r="BVF57" s="9"/>
      <c r="BVG57" s="9"/>
      <c r="BVH57" s="9"/>
      <c r="BVI57" s="9"/>
      <c r="BVJ57" s="9"/>
      <c r="BVK57" s="9"/>
      <c r="BVL57" s="9"/>
      <c r="BVM57" s="9"/>
      <c r="BVN57" s="9"/>
      <c r="BVO57" s="9"/>
      <c r="BVP57" s="9"/>
      <c r="BVQ57" s="9"/>
      <c r="BVR57" s="9"/>
      <c r="BVS57" s="9"/>
      <c r="BVT57" s="9"/>
      <c r="BVU57" s="9"/>
      <c r="BVV57" s="9"/>
      <c r="BVW57" s="9"/>
      <c r="BVX57" s="9"/>
      <c r="BVY57" s="9"/>
      <c r="BVZ57" s="9"/>
      <c r="BWA57" s="9"/>
      <c r="BWB57" s="9"/>
      <c r="BWC57" s="9"/>
      <c r="BWD57" s="9"/>
      <c r="BWE57" s="9"/>
      <c r="BWF57" s="9"/>
      <c r="BWG57" s="9"/>
      <c r="BWH57" s="9"/>
      <c r="BWI57" s="9"/>
      <c r="BWJ57" s="9"/>
      <c r="BWK57" s="9"/>
      <c r="BWL57" s="9"/>
      <c r="BWM57" s="9"/>
      <c r="BWN57" s="9"/>
      <c r="BWO57" s="9"/>
      <c r="BWP57" s="9"/>
      <c r="BWQ57" s="9"/>
      <c r="BWR57" s="9"/>
      <c r="BWS57" s="9"/>
      <c r="BWT57" s="9"/>
      <c r="BWU57" s="9"/>
      <c r="BWV57" s="9"/>
      <c r="BWW57" s="9"/>
      <c r="BWX57" s="9"/>
      <c r="BWY57" s="9"/>
      <c r="BWZ57" s="9"/>
      <c r="BXA57" s="9"/>
      <c r="BXB57" s="9"/>
      <c r="BXC57" s="9"/>
      <c r="BXD57" s="9"/>
      <c r="BXE57" s="9"/>
      <c r="BXF57" s="9"/>
      <c r="BXG57" s="9"/>
      <c r="BXH57" s="9"/>
      <c r="BXI57" s="9"/>
      <c r="BXJ57" s="9"/>
      <c r="BXK57" s="9"/>
      <c r="BXL57" s="9"/>
      <c r="BXM57" s="9"/>
      <c r="BXN57" s="9"/>
      <c r="BXO57" s="9"/>
      <c r="BXP57" s="9"/>
      <c r="BXQ57" s="9"/>
      <c r="BXR57" s="9"/>
      <c r="BXS57" s="9"/>
      <c r="BXT57" s="9"/>
      <c r="BXU57" s="9"/>
      <c r="BXV57" s="9"/>
      <c r="BXW57" s="9"/>
      <c r="BXX57" s="9"/>
      <c r="BXY57" s="9"/>
      <c r="BXZ57" s="9"/>
      <c r="BYA57" s="9"/>
      <c r="BYB57" s="9"/>
      <c r="BYC57" s="9"/>
      <c r="BYD57" s="9"/>
      <c r="BYE57" s="9"/>
      <c r="BYF57" s="9"/>
      <c r="BYG57" s="9"/>
      <c r="BYH57" s="9"/>
      <c r="BYI57" s="9"/>
      <c r="BYJ57" s="9"/>
      <c r="BYK57" s="9"/>
      <c r="BYL57" s="9"/>
      <c r="BYM57" s="9"/>
      <c r="BYN57" s="9"/>
      <c r="BYO57" s="9"/>
      <c r="BYP57" s="9"/>
      <c r="BYQ57" s="9"/>
      <c r="BYR57" s="9"/>
      <c r="BYS57" s="9"/>
      <c r="BYT57" s="9"/>
      <c r="BYU57" s="9"/>
      <c r="BYV57" s="9"/>
      <c r="BYW57" s="9"/>
      <c r="BYX57" s="9"/>
      <c r="BYY57" s="9"/>
      <c r="BYZ57" s="9"/>
      <c r="BZA57" s="9"/>
      <c r="BZB57" s="9"/>
      <c r="BZC57" s="9"/>
      <c r="BZD57" s="9"/>
      <c r="BZE57" s="9"/>
      <c r="BZF57" s="9"/>
      <c r="BZG57" s="9"/>
      <c r="BZH57" s="9"/>
      <c r="BZI57" s="9"/>
      <c r="BZJ57" s="9"/>
      <c r="BZK57" s="9"/>
      <c r="BZL57" s="9"/>
      <c r="BZM57" s="9"/>
      <c r="BZN57" s="9"/>
      <c r="BZO57" s="9"/>
      <c r="BZP57" s="9"/>
      <c r="BZQ57" s="9"/>
      <c r="BZR57" s="9"/>
      <c r="BZS57" s="9"/>
      <c r="BZT57" s="9"/>
      <c r="BZU57" s="9"/>
      <c r="BZV57" s="9"/>
      <c r="BZW57" s="9"/>
      <c r="BZX57" s="9"/>
      <c r="BZY57" s="9"/>
      <c r="BZZ57" s="9"/>
      <c r="CAA57" s="9"/>
      <c r="CAB57" s="9"/>
      <c r="CAC57" s="9"/>
      <c r="CAD57" s="9"/>
      <c r="CAE57" s="9"/>
      <c r="CAF57" s="9"/>
      <c r="CAG57" s="9"/>
      <c r="CAH57" s="9"/>
      <c r="CAI57" s="9"/>
      <c r="CAJ57" s="9"/>
      <c r="CAK57" s="9"/>
      <c r="CAL57" s="9"/>
      <c r="CAM57" s="9"/>
      <c r="CAN57" s="9"/>
      <c r="CAO57" s="9"/>
      <c r="CAP57" s="9"/>
      <c r="CAQ57" s="9"/>
      <c r="CAR57" s="9"/>
      <c r="CAS57" s="9"/>
      <c r="CAT57" s="9"/>
      <c r="CAU57" s="9"/>
      <c r="CAV57" s="9"/>
      <c r="CAW57" s="9"/>
      <c r="CAX57" s="9"/>
      <c r="CAY57" s="9"/>
      <c r="CAZ57" s="9"/>
      <c r="CBA57" s="9"/>
      <c r="CBB57" s="9"/>
      <c r="CBC57" s="9"/>
      <c r="CBD57" s="9"/>
      <c r="CBE57" s="9"/>
      <c r="CBF57" s="9"/>
      <c r="CBG57" s="9"/>
      <c r="CBH57" s="9"/>
      <c r="CBI57" s="9"/>
      <c r="CBJ57" s="9"/>
      <c r="CBK57" s="9"/>
      <c r="CBL57" s="9"/>
      <c r="CBM57" s="9"/>
      <c r="CBN57" s="9"/>
      <c r="CBO57" s="9"/>
      <c r="CBP57" s="9"/>
      <c r="CBQ57" s="9"/>
      <c r="CBR57" s="9"/>
      <c r="CBS57" s="9"/>
      <c r="CBT57" s="9"/>
      <c r="CBU57" s="9"/>
      <c r="CBV57" s="9"/>
      <c r="CBW57" s="9"/>
      <c r="CBX57" s="9"/>
      <c r="CBY57" s="9"/>
      <c r="CBZ57" s="9"/>
      <c r="CCA57" s="9"/>
      <c r="CCB57" s="9"/>
      <c r="CCC57" s="9"/>
      <c r="CCD57" s="9"/>
      <c r="CCE57" s="9"/>
      <c r="CCF57" s="9"/>
      <c r="CCG57" s="9"/>
      <c r="CCH57" s="9"/>
      <c r="CCI57" s="9"/>
      <c r="CCJ57" s="9"/>
      <c r="CCK57" s="9"/>
      <c r="CCL57" s="9"/>
      <c r="CCM57" s="9"/>
      <c r="CCN57" s="9"/>
      <c r="CCO57" s="9"/>
      <c r="CCP57" s="9"/>
      <c r="CCQ57" s="9"/>
      <c r="CCR57" s="9"/>
      <c r="CCS57" s="9"/>
      <c r="CCT57" s="9"/>
      <c r="CCU57" s="9"/>
      <c r="CCV57" s="9"/>
      <c r="CCW57" s="9"/>
      <c r="CCX57" s="9"/>
      <c r="CCY57" s="9"/>
      <c r="CCZ57" s="9"/>
      <c r="CDA57" s="9"/>
      <c r="CDB57" s="9"/>
      <c r="CDC57" s="9"/>
      <c r="CDD57" s="9"/>
      <c r="CDE57" s="9"/>
      <c r="CDF57" s="9"/>
      <c r="CDG57" s="9"/>
      <c r="CDH57" s="9"/>
      <c r="CDI57" s="9"/>
      <c r="CDJ57" s="9"/>
      <c r="CDK57" s="9"/>
      <c r="CDL57" s="9"/>
      <c r="CDM57" s="9"/>
      <c r="CDN57" s="9"/>
      <c r="CDO57" s="9"/>
      <c r="CDP57" s="9"/>
      <c r="CDQ57" s="9"/>
      <c r="CDR57" s="9"/>
      <c r="CDS57" s="9"/>
      <c r="CDT57" s="9"/>
      <c r="CDU57" s="9"/>
      <c r="CDV57" s="9"/>
      <c r="CDW57" s="9"/>
      <c r="CDX57" s="9"/>
      <c r="CDY57" s="9"/>
      <c r="CDZ57" s="9"/>
      <c r="CEA57" s="9"/>
      <c r="CEB57" s="9"/>
      <c r="CEC57" s="9"/>
      <c r="CED57" s="9"/>
      <c r="CEE57" s="9"/>
      <c r="CEF57" s="9"/>
      <c r="CEG57" s="9"/>
      <c r="CEH57" s="9"/>
      <c r="CEI57" s="9"/>
      <c r="CEJ57" s="9"/>
      <c r="CEK57" s="9"/>
      <c r="CEL57" s="9"/>
      <c r="CEM57" s="9"/>
      <c r="CEN57" s="9"/>
      <c r="CEO57" s="9"/>
      <c r="CEP57" s="9"/>
      <c r="CEQ57" s="9"/>
      <c r="CER57" s="9"/>
      <c r="CES57" s="9"/>
      <c r="CET57" s="9"/>
      <c r="CEU57" s="9"/>
      <c r="CEV57" s="9"/>
      <c r="CEW57" s="9"/>
      <c r="CEX57" s="9"/>
      <c r="CEY57" s="9"/>
      <c r="CEZ57" s="9"/>
      <c r="CFA57" s="9"/>
      <c r="CFB57" s="9"/>
      <c r="CFC57" s="9"/>
      <c r="CFD57" s="9"/>
      <c r="CFE57" s="9"/>
      <c r="CFF57" s="9"/>
      <c r="CFG57" s="9"/>
      <c r="CFH57" s="9"/>
      <c r="CFI57" s="9"/>
      <c r="CFJ57" s="9"/>
      <c r="CFK57" s="9"/>
      <c r="CFL57" s="9"/>
      <c r="CFM57" s="9"/>
      <c r="CFN57" s="9"/>
      <c r="CFO57" s="9"/>
      <c r="CFP57" s="9"/>
      <c r="CFQ57" s="9"/>
      <c r="CFR57" s="9"/>
      <c r="CFS57" s="9"/>
      <c r="CFT57" s="9"/>
      <c r="CFU57" s="9"/>
      <c r="CFV57" s="9"/>
      <c r="CFW57" s="9"/>
      <c r="CFX57" s="9"/>
      <c r="CFY57" s="9"/>
      <c r="CFZ57" s="9"/>
      <c r="CGA57" s="9"/>
      <c r="CGB57" s="9"/>
      <c r="CGC57" s="9"/>
      <c r="CGD57" s="9"/>
      <c r="CGE57" s="9"/>
      <c r="CGF57" s="9"/>
      <c r="CGG57" s="9"/>
      <c r="CGH57" s="9"/>
      <c r="CGI57" s="9"/>
      <c r="CGJ57" s="9"/>
      <c r="CGK57" s="9"/>
      <c r="CGL57" s="9"/>
      <c r="CGM57" s="9"/>
      <c r="CGN57" s="9"/>
      <c r="CGO57" s="9"/>
      <c r="CGP57" s="9"/>
      <c r="CGQ57" s="9"/>
      <c r="CGR57" s="9"/>
      <c r="CGS57" s="9"/>
      <c r="CGT57" s="9"/>
      <c r="CGU57" s="9"/>
      <c r="CGV57" s="9"/>
      <c r="CGW57" s="9"/>
      <c r="CGX57" s="9"/>
      <c r="CGY57" s="9"/>
      <c r="CGZ57" s="9"/>
      <c r="CHA57" s="9"/>
      <c r="CHB57" s="9"/>
      <c r="CHC57" s="9"/>
      <c r="CHD57" s="9"/>
      <c r="CHE57" s="9"/>
      <c r="CHF57" s="9"/>
      <c r="CHG57" s="9"/>
      <c r="CHH57" s="9"/>
      <c r="CHI57" s="9"/>
      <c r="CHJ57" s="9"/>
      <c r="CHK57" s="9"/>
      <c r="CHL57" s="9"/>
      <c r="CHM57" s="9"/>
      <c r="CHN57" s="9"/>
      <c r="CHO57" s="9"/>
      <c r="CHP57" s="9"/>
      <c r="CHQ57" s="9"/>
      <c r="CHR57" s="9"/>
      <c r="CHS57" s="9"/>
      <c r="CHT57" s="9"/>
      <c r="CHU57" s="9"/>
      <c r="CHV57" s="9"/>
      <c r="CHW57" s="9"/>
      <c r="CHX57" s="9"/>
      <c r="CHY57" s="9"/>
      <c r="CHZ57" s="9"/>
      <c r="CIA57" s="9"/>
      <c r="CIB57" s="9"/>
      <c r="CIC57" s="9"/>
      <c r="CID57" s="9"/>
      <c r="CIE57" s="9"/>
      <c r="CIF57" s="9"/>
      <c r="CIG57" s="9"/>
      <c r="CIH57" s="9"/>
      <c r="CII57" s="9"/>
      <c r="CIJ57" s="9"/>
      <c r="CIK57" s="9"/>
      <c r="CIL57" s="9"/>
      <c r="CIM57" s="9"/>
      <c r="CIN57" s="9"/>
      <c r="CIO57" s="9"/>
      <c r="CIP57" s="9"/>
      <c r="CIQ57" s="9"/>
      <c r="CIR57" s="9"/>
      <c r="CIS57" s="9"/>
      <c r="CIT57" s="9"/>
      <c r="CIU57" s="9"/>
      <c r="CIV57" s="9"/>
      <c r="CIW57" s="9"/>
      <c r="CIX57" s="9"/>
      <c r="CIY57" s="9"/>
      <c r="CIZ57" s="9"/>
      <c r="CJA57" s="9"/>
      <c r="CJB57" s="9"/>
      <c r="CJC57" s="9"/>
      <c r="CJD57" s="9"/>
      <c r="CJE57" s="9"/>
      <c r="CJF57" s="9"/>
      <c r="CJG57" s="9"/>
      <c r="CJH57" s="9"/>
      <c r="CJI57" s="9"/>
      <c r="CJJ57" s="9"/>
      <c r="CJK57" s="9"/>
      <c r="CJL57" s="9"/>
      <c r="CJM57" s="9"/>
      <c r="CJN57" s="9"/>
      <c r="CJO57" s="9"/>
      <c r="CJP57" s="9"/>
      <c r="CJQ57" s="9"/>
      <c r="CJR57" s="9"/>
      <c r="CJS57" s="9"/>
      <c r="CJT57" s="9"/>
      <c r="CJU57" s="9"/>
      <c r="CJV57" s="9"/>
      <c r="CJW57" s="9"/>
      <c r="CJX57" s="9"/>
      <c r="CJY57" s="9"/>
      <c r="CJZ57" s="9"/>
      <c r="CKA57" s="9"/>
      <c r="CKB57" s="9"/>
      <c r="CKC57" s="9"/>
      <c r="CKD57" s="9"/>
      <c r="CKE57" s="9"/>
      <c r="CKF57" s="9"/>
      <c r="CKG57" s="9"/>
      <c r="CKH57" s="9"/>
      <c r="CKI57" s="9"/>
      <c r="CKJ57" s="9"/>
      <c r="CKK57" s="9"/>
      <c r="CKL57" s="9"/>
      <c r="CKM57" s="9"/>
      <c r="CKN57" s="9"/>
      <c r="CKO57" s="9"/>
      <c r="CKP57" s="9"/>
      <c r="CKQ57" s="9"/>
      <c r="CKR57" s="9"/>
      <c r="CKS57" s="9"/>
      <c r="CKT57" s="9"/>
      <c r="CKU57" s="9"/>
      <c r="CKV57" s="9"/>
      <c r="CKW57" s="9"/>
      <c r="CKX57" s="9"/>
      <c r="CKY57" s="9"/>
      <c r="CKZ57" s="9"/>
      <c r="CLA57" s="9"/>
      <c r="CLB57" s="9"/>
      <c r="CLC57" s="9"/>
      <c r="CLD57" s="9"/>
      <c r="CLE57" s="9"/>
      <c r="CLF57" s="9"/>
      <c r="CLG57" s="9"/>
      <c r="CLH57" s="9"/>
      <c r="CLI57" s="9"/>
      <c r="CLJ57" s="9"/>
      <c r="CLK57" s="9"/>
      <c r="CLL57" s="9"/>
      <c r="CLM57" s="9"/>
      <c r="CLN57" s="9"/>
      <c r="CLO57" s="9"/>
      <c r="CLP57" s="9"/>
      <c r="CLQ57" s="9"/>
      <c r="CLR57" s="9"/>
      <c r="CLS57" s="9"/>
      <c r="CLT57" s="9"/>
      <c r="CLU57" s="9"/>
      <c r="CLV57" s="9"/>
      <c r="CLW57" s="9"/>
      <c r="CLX57" s="9"/>
      <c r="CLY57" s="9"/>
      <c r="CLZ57" s="9"/>
      <c r="CMA57" s="9"/>
      <c r="CMB57" s="9"/>
      <c r="CMC57" s="9"/>
      <c r="CMD57" s="9"/>
      <c r="CME57" s="9"/>
      <c r="CMF57" s="9"/>
      <c r="CMG57" s="9"/>
      <c r="CMH57" s="9"/>
      <c r="CMI57" s="9"/>
      <c r="CMJ57" s="9"/>
      <c r="CMK57" s="9"/>
      <c r="CML57" s="9"/>
      <c r="CMM57" s="9"/>
      <c r="CMN57" s="9"/>
      <c r="CMO57" s="9"/>
      <c r="CMP57" s="9"/>
      <c r="CMQ57" s="9"/>
      <c r="CMR57" s="9"/>
      <c r="CMS57" s="9"/>
      <c r="CMT57" s="9"/>
      <c r="CMU57" s="9"/>
      <c r="CMV57" s="9"/>
      <c r="CMW57" s="9"/>
      <c r="CMX57" s="9"/>
      <c r="CMY57" s="9"/>
      <c r="CMZ57" s="9"/>
      <c r="CNA57" s="9"/>
      <c r="CNB57" s="9"/>
      <c r="CNC57" s="9"/>
      <c r="CND57" s="9"/>
      <c r="CNE57" s="9"/>
      <c r="CNF57" s="9"/>
      <c r="CNG57" s="9"/>
      <c r="CNH57" s="9"/>
      <c r="CNI57" s="9"/>
      <c r="CNJ57" s="9"/>
      <c r="CNK57" s="9"/>
      <c r="CNL57" s="9"/>
      <c r="CNM57" s="9"/>
      <c r="CNN57" s="9"/>
      <c r="CNO57" s="9"/>
      <c r="CNP57" s="9"/>
      <c r="CNQ57" s="9"/>
      <c r="CNR57" s="9"/>
      <c r="CNS57" s="9"/>
      <c r="CNT57" s="9"/>
      <c r="CNU57" s="9"/>
      <c r="CNV57" s="9"/>
      <c r="CNW57" s="9"/>
      <c r="CNX57" s="9"/>
      <c r="CNY57" s="9"/>
      <c r="CNZ57" s="9"/>
      <c r="COA57" s="9"/>
      <c r="COB57" s="9"/>
      <c r="COC57" s="9"/>
      <c r="COD57" s="9"/>
      <c r="COE57" s="9"/>
      <c r="COF57" s="9"/>
      <c r="COG57" s="9"/>
      <c r="COH57" s="9"/>
      <c r="COI57" s="9"/>
      <c r="COJ57" s="9"/>
      <c r="COK57" s="9"/>
      <c r="COL57" s="9"/>
      <c r="COM57" s="9"/>
      <c r="CON57" s="9"/>
      <c r="COO57" s="9"/>
      <c r="COP57" s="9"/>
      <c r="COQ57" s="9"/>
      <c r="COR57" s="9"/>
      <c r="COS57" s="9"/>
      <c r="COT57" s="9"/>
      <c r="COU57" s="9"/>
      <c r="COV57" s="9"/>
      <c r="COW57" s="9"/>
      <c r="COX57" s="9"/>
      <c r="COY57" s="9"/>
      <c r="COZ57" s="9"/>
      <c r="CPA57" s="9"/>
      <c r="CPB57" s="9"/>
      <c r="CPC57" s="9"/>
      <c r="CPD57" s="9"/>
      <c r="CPE57" s="9"/>
      <c r="CPF57" s="9"/>
      <c r="CPG57" s="9"/>
      <c r="CPH57" s="9"/>
      <c r="CPI57" s="9"/>
      <c r="CPJ57" s="9"/>
      <c r="CPK57" s="9"/>
      <c r="CPL57" s="9"/>
      <c r="CPM57" s="9"/>
      <c r="CPN57" s="9"/>
      <c r="CPO57" s="9"/>
      <c r="CPP57" s="9"/>
      <c r="CPQ57" s="9"/>
      <c r="CPR57" s="9"/>
      <c r="CPS57" s="9"/>
      <c r="CPT57" s="9"/>
      <c r="CPU57" s="9"/>
      <c r="CPV57" s="9"/>
      <c r="CPW57" s="9"/>
      <c r="CPX57" s="9"/>
      <c r="CPY57" s="9"/>
      <c r="CPZ57" s="9"/>
      <c r="CQA57" s="9"/>
      <c r="CQB57" s="9"/>
      <c r="CQC57" s="9"/>
      <c r="CQD57" s="9"/>
      <c r="CQE57" s="9"/>
      <c r="CQF57" s="9"/>
      <c r="CQG57" s="9"/>
      <c r="CQH57" s="9"/>
      <c r="CQI57" s="9"/>
      <c r="CQJ57" s="9"/>
      <c r="CQK57" s="9"/>
      <c r="CQL57" s="9"/>
      <c r="CQM57" s="9"/>
      <c r="CQN57" s="9"/>
      <c r="CQO57" s="9"/>
      <c r="CQP57" s="9"/>
      <c r="CQQ57" s="9"/>
      <c r="CQR57" s="9"/>
      <c r="CQS57" s="9"/>
      <c r="CQT57" s="9"/>
      <c r="CQU57" s="9"/>
      <c r="CQV57" s="9"/>
      <c r="CQW57" s="9"/>
      <c r="CQX57" s="9"/>
      <c r="CQY57" s="9"/>
      <c r="CQZ57" s="9"/>
      <c r="CRA57" s="9"/>
      <c r="CRB57" s="9"/>
      <c r="CRC57" s="9"/>
      <c r="CRD57" s="9"/>
      <c r="CRE57" s="9"/>
      <c r="CRF57" s="9"/>
      <c r="CRG57" s="9"/>
      <c r="CRH57" s="9"/>
      <c r="CRI57" s="9"/>
      <c r="CRJ57" s="9"/>
      <c r="CRK57" s="9"/>
      <c r="CRL57" s="9"/>
      <c r="CRM57" s="9"/>
      <c r="CRN57" s="9"/>
      <c r="CRO57" s="9"/>
      <c r="CRP57" s="9"/>
      <c r="CRQ57" s="9"/>
      <c r="CRR57" s="9"/>
      <c r="CRS57" s="9"/>
      <c r="CRT57" s="9"/>
      <c r="CRU57" s="9"/>
      <c r="CRV57" s="9"/>
      <c r="CRW57" s="9"/>
      <c r="CRX57" s="9"/>
      <c r="CRY57" s="9"/>
      <c r="CRZ57" s="9"/>
      <c r="CSA57" s="9"/>
      <c r="CSB57" s="9"/>
      <c r="CSC57" s="9"/>
      <c r="CSD57" s="9"/>
      <c r="CSE57" s="9"/>
      <c r="CSF57" s="9"/>
      <c r="CSG57" s="9"/>
      <c r="CSH57" s="9"/>
      <c r="CSI57" s="9"/>
      <c r="CSJ57" s="9"/>
      <c r="CSK57" s="9"/>
      <c r="CSL57" s="9"/>
      <c r="CSM57" s="9"/>
      <c r="CSN57" s="9"/>
      <c r="CSO57" s="9"/>
      <c r="CSP57" s="9"/>
      <c r="CSQ57" s="9"/>
      <c r="CSR57" s="9"/>
      <c r="CSS57" s="9"/>
      <c r="CST57" s="9"/>
      <c r="CSU57" s="9"/>
      <c r="CSV57" s="9"/>
      <c r="CSW57" s="9"/>
      <c r="CSX57" s="9"/>
      <c r="CSY57" s="9"/>
      <c r="CSZ57" s="9"/>
      <c r="CTA57" s="9"/>
      <c r="CTB57" s="9"/>
      <c r="CTC57" s="9"/>
      <c r="CTD57" s="9"/>
      <c r="CTE57" s="9"/>
      <c r="CTF57" s="9"/>
      <c r="CTG57" s="9"/>
      <c r="CTH57" s="9"/>
      <c r="CTI57" s="9"/>
      <c r="CTJ57" s="9"/>
      <c r="CTK57" s="9"/>
      <c r="CTL57" s="9"/>
      <c r="CTM57" s="9"/>
      <c r="CTN57" s="9"/>
      <c r="CTO57" s="9"/>
      <c r="CTP57" s="9"/>
      <c r="CTQ57" s="9"/>
      <c r="CTR57" s="9"/>
      <c r="CTS57" s="9"/>
      <c r="CTT57" s="9"/>
      <c r="CTU57" s="9"/>
      <c r="CTV57" s="9"/>
      <c r="CTW57" s="9"/>
      <c r="CTX57" s="9"/>
      <c r="CTY57" s="9"/>
      <c r="CTZ57" s="9"/>
      <c r="CUA57" s="9"/>
      <c r="CUB57" s="9"/>
      <c r="CUC57" s="9"/>
      <c r="CUD57" s="9"/>
      <c r="CUE57" s="9"/>
      <c r="CUF57" s="9"/>
      <c r="CUG57" s="9"/>
      <c r="CUH57" s="9"/>
      <c r="CUI57" s="9"/>
      <c r="CUJ57" s="9"/>
      <c r="CUK57" s="9"/>
      <c r="CUL57" s="9"/>
      <c r="CUM57" s="9"/>
      <c r="CUN57" s="9"/>
      <c r="CUO57" s="9"/>
      <c r="CUP57" s="9"/>
      <c r="CUQ57" s="9"/>
      <c r="CUR57" s="9"/>
      <c r="CUS57" s="9"/>
      <c r="CUT57" s="9"/>
      <c r="CUU57" s="9"/>
      <c r="CUV57" s="9"/>
      <c r="CUW57" s="9"/>
      <c r="CUX57" s="9"/>
      <c r="CUY57" s="9"/>
      <c r="CUZ57" s="9"/>
      <c r="CVA57" s="9"/>
      <c r="CVB57" s="9"/>
      <c r="CVC57" s="9"/>
      <c r="CVD57" s="9"/>
      <c r="CVE57" s="9"/>
      <c r="CVF57" s="9"/>
      <c r="CVG57" s="9"/>
      <c r="CVH57" s="9"/>
      <c r="CVI57" s="9"/>
      <c r="CVJ57" s="9"/>
      <c r="CVK57" s="9"/>
      <c r="CVL57" s="9"/>
      <c r="CVM57" s="9"/>
      <c r="CVN57" s="9"/>
      <c r="CVO57" s="9"/>
      <c r="CVP57" s="9"/>
      <c r="CVQ57" s="9"/>
      <c r="CVR57" s="9"/>
      <c r="CVS57" s="9"/>
      <c r="CVT57" s="9"/>
      <c r="CVU57" s="9"/>
      <c r="CVV57" s="9"/>
      <c r="CVW57" s="9"/>
      <c r="CVX57" s="9"/>
      <c r="CVY57" s="9"/>
      <c r="CVZ57" s="9"/>
      <c r="CWA57" s="9"/>
      <c r="CWB57" s="9"/>
      <c r="CWC57" s="9"/>
      <c r="CWD57" s="9"/>
      <c r="CWE57" s="9"/>
      <c r="CWF57" s="9"/>
      <c r="CWG57" s="9"/>
      <c r="CWH57" s="9"/>
      <c r="CWI57" s="9"/>
      <c r="CWJ57" s="9"/>
      <c r="CWK57" s="9"/>
      <c r="CWL57" s="9"/>
      <c r="CWM57" s="9"/>
      <c r="CWN57" s="9"/>
      <c r="CWO57" s="9"/>
      <c r="CWP57" s="9"/>
      <c r="CWQ57" s="9"/>
      <c r="CWR57" s="9"/>
      <c r="CWS57" s="9"/>
      <c r="CWT57" s="9"/>
      <c r="CWU57" s="9"/>
      <c r="CWV57" s="9"/>
      <c r="CWW57" s="9"/>
      <c r="CWX57" s="9"/>
      <c r="CWY57" s="9"/>
      <c r="CWZ57" s="9"/>
      <c r="CXA57" s="9"/>
      <c r="CXB57" s="9"/>
      <c r="CXC57" s="9"/>
      <c r="CXD57" s="9"/>
      <c r="CXE57" s="9"/>
      <c r="CXF57" s="9"/>
      <c r="CXG57" s="9"/>
      <c r="CXH57" s="9"/>
      <c r="CXI57" s="9"/>
      <c r="CXJ57" s="9"/>
      <c r="CXK57" s="9"/>
      <c r="CXL57" s="9"/>
      <c r="CXM57" s="9"/>
      <c r="CXN57" s="9"/>
      <c r="CXO57" s="9"/>
      <c r="CXP57" s="9"/>
      <c r="CXQ57" s="9"/>
      <c r="CXR57" s="9"/>
      <c r="CXS57" s="9"/>
      <c r="CXT57" s="9"/>
      <c r="CXU57" s="9"/>
      <c r="CXV57" s="9"/>
      <c r="CXW57" s="9"/>
      <c r="CXX57" s="9"/>
      <c r="CXY57" s="9"/>
      <c r="CXZ57" s="9"/>
      <c r="CYA57" s="9"/>
      <c r="CYB57" s="9"/>
      <c r="CYC57" s="9"/>
      <c r="CYD57" s="9"/>
      <c r="CYE57" s="9"/>
      <c r="CYF57" s="9"/>
      <c r="CYG57" s="9"/>
      <c r="CYH57" s="9"/>
      <c r="CYI57" s="9"/>
      <c r="CYJ57" s="9"/>
      <c r="CYK57" s="9"/>
      <c r="CYL57" s="9"/>
      <c r="CYM57" s="9"/>
      <c r="CYN57" s="9"/>
      <c r="CYO57" s="9"/>
      <c r="CYP57" s="9"/>
      <c r="CYQ57" s="9"/>
      <c r="CYR57" s="9"/>
      <c r="CYS57" s="9"/>
      <c r="CYT57" s="9"/>
      <c r="CYU57" s="9"/>
      <c r="CYV57" s="9"/>
      <c r="CYW57" s="9"/>
      <c r="CYX57" s="9"/>
      <c r="CYY57" s="9"/>
      <c r="CYZ57" s="9"/>
      <c r="CZA57" s="9"/>
      <c r="CZB57" s="9"/>
      <c r="CZC57" s="9"/>
      <c r="CZD57" s="9"/>
      <c r="CZE57" s="9"/>
      <c r="CZF57" s="9"/>
      <c r="CZG57" s="9"/>
      <c r="CZH57" s="9"/>
      <c r="CZI57" s="9"/>
      <c r="CZJ57" s="9"/>
      <c r="CZK57" s="9"/>
      <c r="CZL57" s="9"/>
      <c r="CZM57" s="9"/>
      <c r="CZN57" s="9"/>
      <c r="CZO57" s="9"/>
      <c r="CZP57" s="9"/>
      <c r="CZQ57" s="9"/>
      <c r="CZR57" s="9"/>
      <c r="CZS57" s="9"/>
      <c r="CZT57" s="9"/>
      <c r="CZU57" s="9"/>
      <c r="CZV57" s="9"/>
      <c r="CZW57" s="9"/>
      <c r="CZX57" s="9"/>
      <c r="CZY57" s="9"/>
      <c r="CZZ57" s="9"/>
      <c r="DAA57" s="9"/>
      <c r="DAB57" s="9"/>
      <c r="DAC57" s="9"/>
      <c r="DAD57" s="9"/>
      <c r="DAE57" s="9"/>
      <c r="DAF57" s="9"/>
      <c r="DAG57" s="9"/>
      <c r="DAH57" s="9"/>
      <c r="DAI57" s="9"/>
      <c r="DAJ57" s="9"/>
      <c r="DAK57" s="9"/>
      <c r="DAL57" s="9"/>
      <c r="DAM57" s="9"/>
      <c r="DAN57" s="9"/>
      <c r="DAO57" s="9"/>
      <c r="DAP57" s="9"/>
      <c r="DAQ57" s="9"/>
      <c r="DAR57" s="9"/>
      <c r="DAS57" s="9"/>
      <c r="DAT57" s="9"/>
      <c r="DAU57" s="9"/>
      <c r="DAV57" s="9"/>
      <c r="DAW57" s="9"/>
      <c r="DAX57" s="9"/>
      <c r="DAY57" s="9"/>
      <c r="DAZ57" s="9"/>
      <c r="DBA57" s="9"/>
      <c r="DBB57" s="9"/>
      <c r="DBC57" s="9"/>
      <c r="DBD57" s="9"/>
      <c r="DBE57" s="9"/>
      <c r="DBF57" s="9"/>
      <c r="DBG57" s="9"/>
      <c r="DBH57" s="9"/>
      <c r="DBI57" s="9"/>
      <c r="DBJ57" s="9"/>
      <c r="DBK57" s="9"/>
      <c r="DBL57" s="9"/>
      <c r="DBM57" s="9"/>
      <c r="DBN57" s="9"/>
      <c r="DBO57" s="9"/>
      <c r="DBP57" s="9"/>
      <c r="DBQ57" s="9"/>
      <c r="DBR57" s="9"/>
      <c r="DBS57" s="9"/>
      <c r="DBT57" s="9"/>
      <c r="DBU57" s="9"/>
      <c r="DBV57" s="9"/>
      <c r="DBW57" s="9"/>
      <c r="DBX57" s="9"/>
      <c r="DBY57" s="9"/>
      <c r="DBZ57" s="9"/>
      <c r="DCA57" s="9"/>
      <c r="DCB57" s="9"/>
      <c r="DCC57" s="9"/>
      <c r="DCD57" s="9"/>
      <c r="DCE57" s="9"/>
      <c r="DCF57" s="9"/>
      <c r="DCG57" s="9"/>
      <c r="DCH57" s="9"/>
      <c r="DCI57" s="9"/>
      <c r="DCJ57" s="9"/>
      <c r="DCK57" s="9"/>
      <c r="DCL57" s="9"/>
      <c r="DCM57" s="9"/>
      <c r="DCN57" s="9"/>
      <c r="DCO57" s="9"/>
      <c r="DCP57" s="9"/>
      <c r="DCQ57" s="9"/>
      <c r="DCR57" s="9"/>
      <c r="DCS57" s="9"/>
      <c r="DCT57" s="9"/>
      <c r="DCU57" s="9"/>
      <c r="DCV57" s="9"/>
      <c r="DCW57" s="9"/>
      <c r="DCX57" s="9"/>
      <c r="DCY57" s="9"/>
      <c r="DCZ57" s="9"/>
      <c r="DDA57" s="9"/>
      <c r="DDB57" s="9"/>
      <c r="DDC57" s="9"/>
      <c r="DDD57" s="9"/>
      <c r="DDE57" s="9"/>
      <c r="DDF57" s="9"/>
      <c r="DDG57" s="9"/>
      <c r="DDH57" s="9"/>
      <c r="DDI57" s="9"/>
      <c r="DDJ57" s="9"/>
      <c r="DDK57" s="9"/>
      <c r="DDL57" s="9"/>
      <c r="DDM57" s="9"/>
      <c r="DDN57" s="9"/>
      <c r="DDO57" s="9"/>
      <c r="DDP57" s="9"/>
      <c r="DDQ57" s="9"/>
      <c r="DDR57" s="9"/>
      <c r="DDS57" s="9"/>
      <c r="DDT57" s="9"/>
      <c r="DDU57" s="9"/>
      <c r="DDV57" s="9"/>
      <c r="DDW57" s="9"/>
      <c r="DDX57" s="9"/>
      <c r="DDY57" s="9"/>
      <c r="DDZ57" s="9"/>
      <c r="DEA57" s="9"/>
      <c r="DEB57" s="9"/>
      <c r="DEC57" s="9"/>
      <c r="DED57" s="9"/>
      <c r="DEE57" s="9"/>
      <c r="DEF57" s="9"/>
      <c r="DEG57" s="9"/>
      <c r="DEH57" s="9"/>
      <c r="DEI57" s="9"/>
      <c r="DEJ57" s="9"/>
      <c r="DEK57" s="9"/>
      <c r="DEL57" s="9"/>
      <c r="DEM57" s="9"/>
      <c r="DEN57" s="9"/>
      <c r="DEO57" s="9"/>
      <c r="DEP57" s="9"/>
      <c r="DEQ57" s="9"/>
      <c r="DER57" s="9"/>
      <c r="DES57" s="9"/>
      <c r="DET57" s="9"/>
      <c r="DEU57" s="9"/>
      <c r="DEV57" s="9"/>
      <c r="DEW57" s="9"/>
      <c r="DEX57" s="9"/>
      <c r="DEY57" s="9"/>
      <c r="DEZ57" s="9"/>
      <c r="DFA57" s="9"/>
      <c r="DFB57" s="9"/>
      <c r="DFC57" s="9"/>
      <c r="DFD57" s="9"/>
      <c r="DFE57" s="9"/>
      <c r="DFF57" s="9"/>
      <c r="DFG57" s="9"/>
      <c r="DFH57" s="9"/>
      <c r="DFI57" s="9"/>
      <c r="DFJ57" s="9"/>
      <c r="DFK57" s="9"/>
      <c r="DFL57" s="9"/>
      <c r="DFM57" s="9"/>
      <c r="DFN57" s="9"/>
      <c r="DFO57" s="9"/>
      <c r="DFP57" s="9"/>
      <c r="DFQ57" s="9"/>
      <c r="DFR57" s="9"/>
      <c r="DFS57" s="9"/>
      <c r="DFT57" s="9"/>
      <c r="DFU57" s="9"/>
      <c r="DFV57" s="9"/>
      <c r="DFW57" s="9"/>
      <c r="DFX57" s="9"/>
      <c r="DFY57" s="9"/>
      <c r="DFZ57" s="9"/>
      <c r="DGA57" s="9"/>
      <c r="DGB57" s="9"/>
      <c r="DGC57" s="9"/>
      <c r="DGD57" s="9"/>
      <c r="DGE57" s="9"/>
      <c r="DGF57" s="9"/>
      <c r="DGG57" s="9"/>
      <c r="DGH57" s="9"/>
      <c r="DGI57" s="9"/>
      <c r="DGJ57" s="9"/>
      <c r="DGK57" s="9"/>
      <c r="DGL57" s="9"/>
      <c r="DGM57" s="9"/>
      <c r="DGN57" s="9"/>
      <c r="DGO57" s="9"/>
      <c r="DGP57" s="9"/>
      <c r="DGQ57" s="9"/>
      <c r="DGR57" s="9"/>
      <c r="DGS57" s="9"/>
      <c r="DGT57" s="9"/>
      <c r="DGU57" s="9"/>
      <c r="DGV57" s="9"/>
      <c r="DGW57" s="9"/>
      <c r="DGX57" s="9"/>
      <c r="DGY57" s="9"/>
      <c r="DGZ57" s="9"/>
      <c r="DHA57" s="9"/>
      <c r="DHB57" s="9"/>
      <c r="DHC57" s="9"/>
      <c r="DHD57" s="9"/>
      <c r="DHE57" s="9"/>
      <c r="DHF57" s="9"/>
      <c r="DHG57" s="9"/>
      <c r="DHH57" s="9"/>
      <c r="DHI57" s="9"/>
      <c r="DHJ57" s="9"/>
      <c r="DHK57" s="9"/>
      <c r="DHL57" s="9"/>
      <c r="DHM57" s="9"/>
      <c r="DHN57" s="9"/>
      <c r="DHO57" s="9"/>
      <c r="DHP57" s="9"/>
      <c r="DHQ57" s="9"/>
      <c r="DHR57" s="9"/>
      <c r="DHS57" s="9"/>
      <c r="DHT57" s="9"/>
      <c r="DHU57" s="9"/>
      <c r="DHV57" s="9"/>
      <c r="DHW57" s="9"/>
      <c r="DHX57" s="9"/>
      <c r="DHY57" s="9"/>
      <c r="DHZ57" s="9"/>
      <c r="DIA57" s="9"/>
      <c r="DIB57" s="9"/>
      <c r="DIC57" s="9"/>
      <c r="DID57" s="9"/>
      <c r="DIE57" s="9"/>
      <c r="DIF57" s="9"/>
      <c r="DIG57" s="9"/>
      <c r="DIH57" s="9"/>
      <c r="DII57" s="9"/>
      <c r="DIJ57" s="9"/>
      <c r="DIK57" s="9"/>
      <c r="DIL57" s="9"/>
      <c r="DIM57" s="9"/>
      <c r="DIN57" s="9"/>
      <c r="DIO57" s="9"/>
      <c r="DIP57" s="9"/>
      <c r="DIQ57" s="9"/>
      <c r="DIR57" s="9"/>
      <c r="DIS57" s="9"/>
      <c r="DIT57" s="9"/>
      <c r="DIU57" s="9"/>
      <c r="DIV57" s="9"/>
      <c r="DIW57" s="9"/>
      <c r="DIX57" s="9"/>
      <c r="DIY57" s="9"/>
      <c r="DIZ57" s="9"/>
      <c r="DJA57" s="9"/>
      <c r="DJB57" s="9"/>
      <c r="DJC57" s="9"/>
      <c r="DJD57" s="9"/>
      <c r="DJE57" s="9"/>
      <c r="DJF57" s="9"/>
      <c r="DJG57" s="9"/>
      <c r="DJH57" s="9"/>
      <c r="DJI57" s="9"/>
      <c r="DJJ57" s="9"/>
      <c r="DJK57" s="9"/>
      <c r="DJL57" s="9"/>
      <c r="DJM57" s="9"/>
      <c r="DJN57" s="9"/>
      <c r="DJO57" s="9"/>
      <c r="DJP57" s="9"/>
      <c r="DJQ57" s="9"/>
      <c r="DJR57" s="9"/>
      <c r="DJS57" s="9"/>
      <c r="DJT57" s="9"/>
      <c r="DJU57" s="9"/>
      <c r="DJV57" s="9"/>
      <c r="DJW57" s="9"/>
      <c r="DJX57" s="9"/>
      <c r="DJY57" s="9"/>
      <c r="DJZ57" s="9"/>
      <c r="DKA57" s="9"/>
      <c r="DKB57" s="9"/>
      <c r="DKC57" s="9"/>
      <c r="DKD57" s="9"/>
      <c r="DKE57" s="9"/>
      <c r="DKF57" s="9"/>
      <c r="DKG57" s="9"/>
      <c r="DKH57" s="9"/>
      <c r="DKI57" s="9"/>
      <c r="DKJ57" s="9"/>
      <c r="DKK57" s="9"/>
      <c r="DKL57" s="9"/>
      <c r="DKM57" s="9"/>
      <c r="DKN57" s="9"/>
      <c r="DKO57" s="9"/>
      <c r="DKP57" s="9"/>
      <c r="DKQ57" s="9"/>
      <c r="DKR57" s="9"/>
      <c r="DKS57" s="9"/>
      <c r="DKT57" s="9"/>
      <c r="DKU57" s="9"/>
      <c r="DKV57" s="9"/>
      <c r="DKW57" s="9"/>
      <c r="DKX57" s="9"/>
      <c r="DKY57" s="9"/>
      <c r="DKZ57" s="9"/>
      <c r="DLA57" s="9"/>
      <c r="DLB57" s="9"/>
      <c r="DLC57" s="9"/>
      <c r="DLD57" s="9"/>
      <c r="DLE57" s="9"/>
      <c r="DLF57" s="9"/>
      <c r="DLG57" s="9"/>
      <c r="DLH57" s="9"/>
      <c r="DLI57" s="9"/>
      <c r="DLJ57" s="9"/>
      <c r="DLK57" s="9"/>
      <c r="DLL57" s="9"/>
      <c r="DLM57" s="9"/>
      <c r="DLN57" s="9"/>
      <c r="DLO57" s="9"/>
      <c r="DLP57" s="9"/>
      <c r="DLQ57" s="9"/>
      <c r="DLR57" s="9"/>
      <c r="DLS57" s="9"/>
      <c r="DLT57" s="9"/>
      <c r="DLU57" s="9"/>
      <c r="DLV57" s="9"/>
      <c r="DLW57" s="9"/>
      <c r="DLX57" s="9"/>
      <c r="DLY57" s="9"/>
      <c r="DLZ57" s="9"/>
      <c r="DMA57" s="9"/>
      <c r="DMB57" s="9"/>
      <c r="DMC57" s="9"/>
      <c r="DMD57" s="9"/>
      <c r="DME57" s="9"/>
      <c r="DMF57" s="9"/>
      <c r="DMG57" s="9"/>
      <c r="DMH57" s="9"/>
      <c r="DMI57" s="9"/>
      <c r="DMJ57" s="9"/>
      <c r="DMK57" s="9"/>
      <c r="DML57" s="9"/>
      <c r="DMM57" s="9"/>
      <c r="DMN57" s="9"/>
      <c r="DMO57" s="9"/>
      <c r="DMP57" s="9"/>
      <c r="DMQ57" s="9"/>
      <c r="DMR57" s="9"/>
      <c r="DMS57" s="9"/>
      <c r="DMT57" s="9"/>
      <c r="DMU57" s="9"/>
      <c r="DMV57" s="9"/>
      <c r="DMW57" s="9"/>
      <c r="DMX57" s="9"/>
      <c r="DMY57" s="9"/>
      <c r="DMZ57" s="9"/>
      <c r="DNA57" s="9"/>
      <c r="DNB57" s="9"/>
      <c r="DNC57" s="9"/>
      <c r="DND57" s="9"/>
      <c r="DNE57" s="9"/>
      <c r="DNF57" s="9"/>
      <c r="DNG57" s="9"/>
      <c r="DNH57" s="9"/>
      <c r="DNI57" s="9"/>
      <c r="DNJ57" s="9"/>
      <c r="DNK57" s="9"/>
      <c r="DNL57" s="9"/>
      <c r="DNM57" s="9"/>
      <c r="DNN57" s="9"/>
      <c r="DNO57" s="9"/>
      <c r="DNP57" s="9"/>
      <c r="DNQ57" s="9"/>
      <c r="DNR57" s="9"/>
      <c r="DNS57" s="9"/>
      <c r="DNT57" s="9"/>
      <c r="DNU57" s="9"/>
      <c r="DNV57" s="9"/>
      <c r="DNW57" s="9"/>
      <c r="DNX57" s="9"/>
      <c r="DNY57" s="9"/>
      <c r="DNZ57" s="9"/>
      <c r="DOA57" s="9"/>
      <c r="DOB57" s="9"/>
      <c r="DOC57" s="9"/>
      <c r="DOD57" s="9"/>
      <c r="DOE57" s="9"/>
      <c r="DOF57" s="9"/>
      <c r="DOG57" s="9"/>
      <c r="DOH57" s="9"/>
      <c r="DOI57" s="9"/>
      <c r="DOJ57" s="9"/>
      <c r="DOK57" s="9"/>
      <c r="DOL57" s="9"/>
      <c r="DOM57" s="9"/>
      <c r="DON57" s="9"/>
      <c r="DOO57" s="9"/>
      <c r="DOP57" s="9"/>
      <c r="DOQ57" s="9"/>
      <c r="DOR57" s="9"/>
      <c r="DOS57" s="9"/>
      <c r="DOT57" s="9"/>
      <c r="DOU57" s="9"/>
      <c r="DOV57" s="9"/>
      <c r="DOW57" s="9"/>
      <c r="DOX57" s="9"/>
      <c r="DOY57" s="9"/>
      <c r="DOZ57" s="9"/>
      <c r="DPA57" s="9"/>
      <c r="DPB57" s="9"/>
      <c r="DPC57" s="9"/>
      <c r="DPD57" s="9"/>
      <c r="DPE57" s="9"/>
      <c r="DPF57" s="9"/>
      <c r="DPG57" s="9"/>
      <c r="DPH57" s="9"/>
      <c r="DPI57" s="9"/>
      <c r="DPJ57" s="9"/>
      <c r="DPK57" s="9"/>
      <c r="DPL57" s="9"/>
      <c r="DPM57" s="9"/>
      <c r="DPN57" s="9"/>
      <c r="DPO57" s="9"/>
      <c r="DPP57" s="9"/>
      <c r="DPQ57" s="9"/>
      <c r="DPR57" s="9"/>
      <c r="DPS57" s="9"/>
      <c r="DPT57" s="9"/>
      <c r="DPU57" s="9"/>
      <c r="DPV57" s="9"/>
      <c r="DPW57" s="9"/>
      <c r="DPX57" s="9"/>
      <c r="DPY57" s="9"/>
      <c r="DPZ57" s="9"/>
      <c r="DQA57" s="9"/>
      <c r="DQB57" s="9"/>
      <c r="DQC57" s="9"/>
      <c r="DQD57" s="9"/>
      <c r="DQE57" s="9"/>
      <c r="DQF57" s="9"/>
      <c r="DQG57" s="9"/>
      <c r="DQH57" s="9"/>
      <c r="DQI57" s="9"/>
      <c r="DQJ57" s="9"/>
      <c r="DQK57" s="9"/>
      <c r="DQL57" s="9"/>
      <c r="DQM57" s="9"/>
      <c r="DQN57" s="9"/>
      <c r="DQO57" s="9"/>
      <c r="DQP57" s="9"/>
      <c r="DQQ57" s="9"/>
      <c r="DQR57" s="9"/>
      <c r="DQS57" s="9"/>
      <c r="DQT57" s="9"/>
      <c r="DQU57" s="9"/>
      <c r="DQV57" s="9"/>
      <c r="DQW57" s="9"/>
      <c r="DQX57" s="9"/>
      <c r="DQY57" s="9"/>
      <c r="DQZ57" s="9"/>
      <c r="DRA57" s="9"/>
      <c r="DRB57" s="9"/>
      <c r="DRC57" s="9"/>
      <c r="DRD57" s="9"/>
      <c r="DRE57" s="9"/>
      <c r="DRF57" s="9"/>
      <c r="DRG57" s="9"/>
      <c r="DRH57" s="9"/>
      <c r="DRI57" s="9"/>
      <c r="DRJ57" s="9"/>
      <c r="DRK57" s="9"/>
      <c r="DRL57" s="9"/>
      <c r="DRM57" s="9"/>
      <c r="DRN57" s="9"/>
      <c r="DRO57" s="9"/>
      <c r="DRP57" s="9"/>
      <c r="DRQ57" s="9"/>
      <c r="DRR57" s="9"/>
      <c r="DRS57" s="9"/>
      <c r="DRT57" s="9"/>
      <c r="DRU57" s="9"/>
      <c r="DRV57" s="9"/>
      <c r="DRW57" s="9"/>
      <c r="DRX57" s="9"/>
      <c r="DRY57" s="9"/>
      <c r="DRZ57" s="9"/>
      <c r="DSA57" s="9"/>
      <c r="DSB57" s="9"/>
      <c r="DSC57" s="9"/>
      <c r="DSD57" s="9"/>
      <c r="DSE57" s="9"/>
      <c r="DSF57" s="9"/>
      <c r="DSG57" s="9"/>
      <c r="DSH57" s="9"/>
      <c r="DSI57" s="9"/>
      <c r="DSJ57" s="9"/>
      <c r="DSK57" s="9"/>
      <c r="DSL57" s="9"/>
      <c r="DSM57" s="9"/>
      <c r="DSN57" s="9"/>
      <c r="DSO57" s="9"/>
      <c r="DSP57" s="9"/>
      <c r="DSQ57" s="9"/>
      <c r="DSR57" s="9"/>
      <c r="DSS57" s="9"/>
      <c r="DST57" s="9"/>
      <c r="DSU57" s="9"/>
      <c r="DSV57" s="9"/>
      <c r="DSW57" s="9"/>
      <c r="DSX57" s="9"/>
      <c r="DSY57" s="9"/>
      <c r="DSZ57" s="9"/>
      <c r="DTA57" s="9"/>
      <c r="DTB57" s="9"/>
      <c r="DTC57" s="9"/>
      <c r="DTD57" s="9"/>
      <c r="DTE57" s="9"/>
      <c r="DTF57" s="9"/>
      <c r="DTG57" s="9"/>
      <c r="DTH57" s="9"/>
      <c r="DTI57" s="9"/>
      <c r="DTJ57" s="9"/>
      <c r="DTK57" s="9"/>
      <c r="DTL57" s="9"/>
      <c r="DTM57" s="9"/>
      <c r="DTN57" s="9"/>
      <c r="DTO57" s="9"/>
      <c r="DTP57" s="9"/>
      <c r="DTQ57" s="9"/>
      <c r="DTR57" s="9"/>
      <c r="DTS57" s="9"/>
      <c r="DTT57" s="9"/>
      <c r="DTU57" s="9"/>
      <c r="DTV57" s="9"/>
      <c r="DTW57" s="9"/>
      <c r="DTX57" s="9"/>
      <c r="DTY57" s="9"/>
      <c r="DTZ57" s="9"/>
      <c r="DUA57" s="9"/>
      <c r="DUB57" s="9"/>
      <c r="DUC57" s="9"/>
      <c r="DUD57" s="9"/>
      <c r="DUE57" s="9"/>
      <c r="DUF57" s="9"/>
      <c r="DUG57" s="9"/>
      <c r="DUH57" s="9"/>
      <c r="DUI57" s="9"/>
      <c r="DUJ57" s="9"/>
      <c r="DUK57" s="9"/>
      <c r="DUL57" s="9"/>
      <c r="DUM57" s="9"/>
      <c r="DUN57" s="9"/>
      <c r="DUO57" s="9"/>
      <c r="DUP57" s="9"/>
      <c r="DUQ57" s="9"/>
      <c r="DUR57" s="9"/>
      <c r="DUS57" s="9"/>
      <c r="DUT57" s="9"/>
      <c r="DUU57" s="9"/>
      <c r="DUV57" s="9"/>
      <c r="DUW57" s="9"/>
      <c r="DUX57" s="9"/>
      <c r="DUY57" s="9"/>
      <c r="DUZ57" s="9"/>
      <c r="DVA57" s="9"/>
      <c r="DVB57" s="9"/>
      <c r="DVC57" s="9"/>
      <c r="DVD57" s="9"/>
      <c r="DVE57" s="9"/>
      <c r="DVF57" s="9"/>
      <c r="DVG57" s="9"/>
      <c r="DVH57" s="9"/>
      <c r="DVI57" s="9"/>
      <c r="DVJ57" s="9"/>
      <c r="DVK57" s="9"/>
      <c r="DVL57" s="9"/>
      <c r="DVM57" s="9"/>
      <c r="DVN57" s="9"/>
      <c r="DVO57" s="9"/>
      <c r="DVP57" s="9"/>
      <c r="DVQ57" s="9"/>
      <c r="DVR57" s="9"/>
      <c r="DVS57" s="9"/>
      <c r="DVT57" s="9"/>
      <c r="DVU57" s="9"/>
      <c r="DVV57" s="9"/>
      <c r="DVW57" s="9"/>
      <c r="DVX57" s="9"/>
      <c r="DVY57" s="9"/>
      <c r="DVZ57" s="9"/>
      <c r="DWA57" s="9"/>
      <c r="DWB57" s="9"/>
      <c r="DWC57" s="9"/>
      <c r="DWD57" s="9"/>
      <c r="DWE57" s="9"/>
      <c r="DWF57" s="9"/>
      <c r="DWG57" s="9"/>
      <c r="DWH57" s="9"/>
      <c r="DWI57" s="9"/>
      <c r="DWJ57" s="9"/>
      <c r="DWK57" s="9"/>
      <c r="DWL57" s="9"/>
      <c r="DWM57" s="9"/>
      <c r="DWN57" s="9"/>
      <c r="DWO57" s="9"/>
      <c r="DWP57" s="9"/>
      <c r="DWQ57" s="9"/>
      <c r="DWR57" s="9"/>
      <c r="DWS57" s="9"/>
      <c r="DWT57" s="9"/>
      <c r="DWU57" s="9"/>
      <c r="DWV57" s="9"/>
      <c r="DWW57" s="9"/>
      <c r="DWX57" s="9"/>
      <c r="DWY57" s="9"/>
      <c r="DWZ57" s="9"/>
      <c r="DXA57" s="9"/>
      <c r="DXB57" s="9"/>
      <c r="DXC57" s="9"/>
      <c r="DXD57" s="9"/>
      <c r="DXE57" s="9"/>
      <c r="DXF57" s="9"/>
      <c r="DXG57" s="9"/>
      <c r="DXH57" s="9"/>
      <c r="DXI57" s="9"/>
      <c r="DXJ57" s="9"/>
      <c r="DXK57" s="9"/>
      <c r="DXL57" s="9"/>
      <c r="DXM57" s="9"/>
      <c r="DXN57" s="9"/>
      <c r="DXO57" s="9"/>
      <c r="DXP57" s="9"/>
      <c r="DXQ57" s="9"/>
      <c r="DXR57" s="9"/>
      <c r="DXS57" s="9"/>
      <c r="DXT57" s="9"/>
      <c r="DXU57" s="9"/>
      <c r="DXV57" s="9"/>
      <c r="DXW57" s="9"/>
      <c r="DXX57" s="9"/>
      <c r="DXY57" s="9"/>
      <c r="DXZ57" s="9"/>
      <c r="DYA57" s="9"/>
      <c r="DYB57" s="9"/>
      <c r="DYC57" s="9"/>
      <c r="DYD57" s="9"/>
      <c r="DYE57" s="9"/>
      <c r="DYF57" s="9"/>
      <c r="DYG57" s="9"/>
      <c r="DYH57" s="9"/>
      <c r="DYI57" s="9"/>
      <c r="DYJ57" s="9"/>
      <c r="DYK57" s="9"/>
      <c r="DYL57" s="9"/>
      <c r="DYM57" s="9"/>
      <c r="DYN57" s="9"/>
      <c r="DYO57" s="9"/>
      <c r="DYP57" s="9"/>
      <c r="DYQ57" s="9"/>
      <c r="DYR57" s="9"/>
      <c r="DYS57" s="9"/>
      <c r="DYT57" s="9"/>
      <c r="DYU57" s="9"/>
      <c r="DYV57" s="9"/>
      <c r="DYW57" s="9"/>
      <c r="DYX57" s="9"/>
      <c r="DYY57" s="9"/>
      <c r="DYZ57" s="9"/>
      <c r="DZA57" s="9"/>
      <c r="DZB57" s="9"/>
      <c r="DZC57" s="9"/>
      <c r="DZD57" s="9"/>
      <c r="DZE57" s="9"/>
      <c r="DZF57" s="9"/>
      <c r="DZG57" s="9"/>
      <c r="DZH57" s="9"/>
      <c r="DZI57" s="9"/>
      <c r="DZJ57" s="9"/>
      <c r="DZK57" s="9"/>
      <c r="DZL57" s="9"/>
      <c r="DZM57" s="9"/>
      <c r="DZN57" s="9"/>
      <c r="DZO57" s="9"/>
      <c r="DZP57" s="9"/>
      <c r="DZQ57" s="9"/>
      <c r="DZR57" s="9"/>
      <c r="DZS57" s="9"/>
      <c r="DZT57" s="9"/>
      <c r="DZU57" s="9"/>
      <c r="DZV57" s="9"/>
      <c r="DZW57" s="9"/>
      <c r="DZX57" s="9"/>
      <c r="DZY57" s="9"/>
      <c r="DZZ57" s="9"/>
      <c r="EAA57" s="9"/>
      <c r="EAB57" s="9"/>
      <c r="EAC57" s="9"/>
      <c r="EAD57" s="9"/>
      <c r="EAE57" s="9"/>
      <c r="EAF57" s="9"/>
      <c r="EAG57" s="9"/>
      <c r="EAH57" s="9"/>
      <c r="EAI57" s="9"/>
      <c r="EAJ57" s="9"/>
      <c r="EAK57" s="9"/>
      <c r="EAL57" s="9"/>
      <c r="EAM57" s="9"/>
      <c r="EAN57" s="9"/>
      <c r="EAO57" s="9"/>
      <c r="EAP57" s="9"/>
      <c r="EAQ57" s="9"/>
      <c r="EAR57" s="9"/>
      <c r="EAS57" s="9"/>
      <c r="EAT57" s="9"/>
      <c r="EAU57" s="9"/>
      <c r="EAV57" s="9"/>
      <c r="EAW57" s="9"/>
      <c r="EAX57" s="9"/>
      <c r="EAY57" s="9"/>
      <c r="EAZ57" s="9"/>
      <c r="EBA57" s="9"/>
      <c r="EBB57" s="9"/>
      <c r="EBC57" s="9"/>
      <c r="EBD57" s="9"/>
      <c r="EBE57" s="9"/>
      <c r="EBF57" s="9"/>
      <c r="EBG57" s="9"/>
      <c r="EBH57" s="9"/>
      <c r="EBI57" s="9"/>
      <c r="EBJ57" s="9"/>
      <c r="EBK57" s="9"/>
      <c r="EBL57" s="9"/>
      <c r="EBM57" s="9"/>
      <c r="EBN57" s="9"/>
      <c r="EBO57" s="9"/>
      <c r="EBP57" s="9"/>
      <c r="EBQ57" s="9"/>
      <c r="EBR57" s="9"/>
      <c r="EBS57" s="9"/>
      <c r="EBT57" s="9"/>
      <c r="EBU57" s="9"/>
      <c r="EBV57" s="9"/>
      <c r="EBW57" s="9"/>
      <c r="EBX57" s="9"/>
      <c r="EBY57" s="9"/>
      <c r="EBZ57" s="9"/>
      <c r="ECA57" s="9"/>
      <c r="ECB57" s="9"/>
      <c r="ECC57" s="9"/>
      <c r="ECD57" s="9"/>
      <c r="ECE57" s="9"/>
      <c r="ECF57" s="9"/>
      <c r="ECG57" s="9"/>
      <c r="ECH57" s="9"/>
      <c r="ECI57" s="9"/>
      <c r="ECJ57" s="9"/>
      <c r="ECK57" s="9"/>
      <c r="ECL57" s="9"/>
      <c r="ECM57" s="9"/>
      <c r="ECN57" s="9"/>
      <c r="ECO57" s="9"/>
      <c r="ECP57" s="9"/>
      <c r="ECQ57" s="9"/>
      <c r="ECR57" s="9"/>
      <c r="ECS57" s="9"/>
      <c r="ECT57" s="9"/>
      <c r="ECU57" s="9"/>
      <c r="ECV57" s="9"/>
      <c r="ECW57" s="9"/>
      <c r="ECX57" s="9"/>
      <c r="ECY57" s="9"/>
      <c r="ECZ57" s="9"/>
      <c r="EDA57" s="9"/>
      <c r="EDB57" s="9"/>
      <c r="EDC57" s="9"/>
      <c r="EDD57" s="9"/>
      <c r="EDE57" s="9"/>
      <c r="EDF57" s="9"/>
      <c r="EDG57" s="9"/>
      <c r="EDH57" s="9"/>
      <c r="EDI57" s="9"/>
      <c r="EDJ57" s="9"/>
      <c r="EDK57" s="9"/>
      <c r="EDL57" s="9"/>
      <c r="EDM57" s="9"/>
      <c r="EDN57" s="9"/>
      <c r="EDO57" s="9"/>
      <c r="EDP57" s="9"/>
      <c r="EDQ57" s="9"/>
      <c r="EDR57" s="9"/>
      <c r="EDS57" s="9"/>
      <c r="EDT57" s="9"/>
      <c r="EDU57" s="9"/>
      <c r="EDV57" s="9"/>
      <c r="EDW57" s="9"/>
      <c r="EDX57" s="9"/>
      <c r="EDY57" s="9"/>
      <c r="EDZ57" s="9"/>
      <c r="EEA57" s="9"/>
      <c r="EEB57" s="9"/>
      <c r="EEC57" s="9"/>
      <c r="EED57" s="9"/>
      <c r="EEE57" s="9"/>
      <c r="EEF57" s="9"/>
      <c r="EEG57" s="9"/>
      <c r="EEH57" s="9"/>
      <c r="EEI57" s="9"/>
      <c r="EEJ57" s="9"/>
      <c r="EEK57" s="9"/>
      <c r="EEL57" s="9"/>
      <c r="EEM57" s="9"/>
      <c r="EEN57" s="9"/>
      <c r="EEO57" s="9"/>
      <c r="EEP57" s="9"/>
      <c r="EEQ57" s="9"/>
      <c r="EER57" s="9"/>
      <c r="EES57" s="9"/>
      <c r="EET57" s="9"/>
      <c r="EEU57" s="9"/>
      <c r="EEV57" s="9"/>
      <c r="EEW57" s="9"/>
      <c r="EEX57" s="9"/>
      <c r="EEY57" s="9"/>
      <c r="EEZ57" s="9"/>
      <c r="EFA57" s="9"/>
      <c r="EFB57" s="9"/>
      <c r="EFC57" s="9"/>
      <c r="EFD57" s="9"/>
      <c r="EFE57" s="9"/>
      <c r="EFF57" s="9"/>
      <c r="EFG57" s="9"/>
      <c r="EFH57" s="9"/>
      <c r="EFI57" s="9"/>
      <c r="EFJ57" s="9"/>
      <c r="EFK57" s="9"/>
      <c r="EFL57" s="9"/>
      <c r="EFM57" s="9"/>
      <c r="EFN57" s="9"/>
      <c r="EFO57" s="9"/>
      <c r="EFP57" s="9"/>
      <c r="EFQ57" s="9"/>
      <c r="EFR57" s="9"/>
      <c r="EFS57" s="9"/>
      <c r="EFT57" s="9"/>
      <c r="EFU57" s="9"/>
      <c r="EFV57" s="9"/>
      <c r="EFW57" s="9"/>
      <c r="EFX57" s="9"/>
      <c r="EFY57" s="9"/>
      <c r="EFZ57" s="9"/>
      <c r="EGA57" s="9"/>
      <c r="EGB57" s="9"/>
      <c r="EGC57" s="9"/>
      <c r="EGD57" s="9"/>
      <c r="EGE57" s="9"/>
      <c r="EGF57" s="9"/>
      <c r="EGG57" s="9"/>
      <c r="EGH57" s="9"/>
      <c r="EGI57" s="9"/>
      <c r="EGJ57" s="9"/>
      <c r="EGK57" s="9"/>
      <c r="EGL57" s="9"/>
      <c r="EGM57" s="9"/>
      <c r="EGN57" s="9"/>
      <c r="EGO57" s="9"/>
      <c r="EGP57" s="9"/>
      <c r="EGQ57" s="9"/>
      <c r="EGR57" s="9"/>
      <c r="EGS57" s="9"/>
      <c r="EGT57" s="9"/>
      <c r="EGU57" s="9"/>
      <c r="EGV57" s="9"/>
      <c r="EGW57" s="9"/>
      <c r="EGX57" s="9"/>
      <c r="EGY57" s="9"/>
      <c r="EGZ57" s="9"/>
      <c r="EHA57" s="9"/>
      <c r="EHB57" s="9"/>
      <c r="EHC57" s="9"/>
      <c r="EHD57" s="9"/>
      <c r="EHE57" s="9"/>
      <c r="EHF57" s="9"/>
      <c r="EHG57" s="9"/>
      <c r="EHH57" s="9"/>
      <c r="EHI57" s="9"/>
      <c r="EHJ57" s="9"/>
      <c r="EHK57" s="9"/>
      <c r="EHL57" s="9"/>
      <c r="EHM57" s="9"/>
      <c r="EHN57" s="9"/>
      <c r="EHO57" s="9"/>
      <c r="EHP57" s="9"/>
      <c r="EHQ57" s="9"/>
      <c r="EHR57" s="9"/>
      <c r="EHS57" s="9"/>
      <c r="EHT57" s="9"/>
      <c r="EHU57" s="9"/>
      <c r="EHV57" s="9"/>
      <c r="EHW57" s="9"/>
      <c r="EHX57" s="9"/>
      <c r="EHY57" s="9"/>
      <c r="EHZ57" s="9"/>
      <c r="EIA57" s="9"/>
      <c r="EIB57" s="9"/>
      <c r="EIC57" s="9"/>
      <c r="EID57" s="9"/>
      <c r="EIE57" s="9"/>
      <c r="EIF57" s="9"/>
      <c r="EIG57" s="9"/>
      <c r="EIH57" s="9"/>
      <c r="EII57" s="9"/>
      <c r="EIJ57" s="9"/>
      <c r="EIK57" s="9"/>
      <c r="EIL57" s="9"/>
      <c r="EIM57" s="9"/>
      <c r="EIN57" s="9"/>
      <c r="EIO57" s="9"/>
      <c r="EIP57" s="9"/>
      <c r="EIQ57" s="9"/>
      <c r="EIR57" s="9"/>
      <c r="EIS57" s="9"/>
      <c r="EIT57" s="9"/>
      <c r="EIU57" s="9"/>
      <c r="EIV57" s="9"/>
      <c r="EIW57" s="9"/>
      <c r="EIX57" s="9"/>
      <c r="EIY57" s="9"/>
      <c r="EIZ57" s="9"/>
      <c r="EJA57" s="9"/>
      <c r="EJB57" s="9"/>
      <c r="EJC57" s="9"/>
      <c r="EJD57" s="9"/>
      <c r="EJE57" s="9"/>
      <c r="EJF57" s="9"/>
      <c r="EJG57" s="9"/>
      <c r="EJH57" s="9"/>
      <c r="EJI57" s="9"/>
      <c r="EJJ57" s="9"/>
      <c r="EJK57" s="9"/>
      <c r="EJL57" s="9"/>
      <c r="EJM57" s="9"/>
      <c r="EJN57" s="9"/>
      <c r="EJO57" s="9"/>
      <c r="EJP57" s="9"/>
      <c r="EJQ57" s="9"/>
      <c r="EJR57" s="9"/>
      <c r="EJS57" s="9"/>
      <c r="EJT57" s="9"/>
      <c r="EJU57" s="9"/>
      <c r="EJV57" s="9"/>
      <c r="EJW57" s="9"/>
      <c r="EJX57" s="9"/>
      <c r="EJY57" s="9"/>
      <c r="EJZ57" s="9"/>
      <c r="EKA57" s="9"/>
      <c r="EKB57" s="9"/>
      <c r="EKC57" s="9"/>
      <c r="EKD57" s="9"/>
      <c r="EKE57" s="9"/>
      <c r="EKF57" s="9"/>
      <c r="EKG57" s="9"/>
      <c r="EKH57" s="9"/>
      <c r="EKI57" s="9"/>
      <c r="EKJ57" s="9"/>
      <c r="EKK57" s="9"/>
      <c r="EKL57" s="9"/>
      <c r="EKM57" s="9"/>
      <c r="EKN57" s="9"/>
      <c r="EKO57" s="9"/>
      <c r="EKP57" s="9"/>
      <c r="EKQ57" s="9"/>
      <c r="EKR57" s="9"/>
      <c r="EKS57" s="9"/>
      <c r="EKT57" s="9"/>
      <c r="EKU57" s="9"/>
      <c r="EKV57" s="9"/>
      <c r="EKW57" s="9"/>
      <c r="EKX57" s="9"/>
      <c r="EKY57" s="9"/>
      <c r="EKZ57" s="9"/>
      <c r="ELA57" s="9"/>
      <c r="ELB57" s="9"/>
      <c r="ELC57" s="9"/>
      <c r="ELD57" s="9"/>
      <c r="ELE57" s="9"/>
      <c r="ELF57" s="9"/>
      <c r="ELG57" s="9"/>
      <c r="ELH57" s="9"/>
      <c r="ELI57" s="9"/>
      <c r="ELJ57" s="9"/>
      <c r="ELK57" s="9"/>
      <c r="ELL57" s="9"/>
      <c r="ELM57" s="9"/>
      <c r="ELN57" s="9"/>
      <c r="ELO57" s="9"/>
      <c r="ELP57" s="9"/>
      <c r="ELQ57" s="9"/>
      <c r="ELR57" s="9"/>
      <c r="ELS57" s="9"/>
      <c r="ELT57" s="9"/>
      <c r="ELU57" s="9"/>
      <c r="ELV57" s="9"/>
      <c r="ELW57" s="9"/>
      <c r="ELX57" s="9"/>
      <c r="ELY57" s="9"/>
      <c r="ELZ57" s="9"/>
      <c r="EMA57" s="9"/>
      <c r="EMB57" s="9"/>
      <c r="EMC57" s="9"/>
      <c r="EMD57" s="9"/>
      <c r="EME57" s="9"/>
      <c r="EMF57" s="9"/>
      <c r="EMG57" s="9"/>
      <c r="EMH57" s="9"/>
      <c r="EMI57" s="9"/>
      <c r="EMJ57" s="9"/>
      <c r="EMK57" s="9"/>
      <c r="EML57" s="9"/>
      <c r="EMM57" s="9"/>
      <c r="EMN57" s="9"/>
      <c r="EMO57" s="9"/>
      <c r="EMP57" s="9"/>
      <c r="EMQ57" s="9"/>
      <c r="EMR57" s="9"/>
      <c r="EMS57" s="9"/>
      <c r="EMT57" s="9"/>
      <c r="EMU57" s="9"/>
      <c r="EMV57" s="9"/>
      <c r="EMW57" s="9"/>
      <c r="EMX57" s="9"/>
      <c r="EMY57" s="9"/>
      <c r="EMZ57" s="9"/>
      <c r="ENA57" s="9"/>
      <c r="ENB57" s="9"/>
      <c r="ENC57" s="9"/>
      <c r="END57" s="9"/>
      <c r="ENE57" s="9"/>
      <c r="ENF57" s="9"/>
      <c r="ENG57" s="9"/>
      <c r="ENH57" s="9"/>
      <c r="ENI57" s="9"/>
      <c r="ENJ57" s="9"/>
      <c r="ENK57" s="9"/>
      <c r="ENL57" s="9"/>
      <c r="ENM57" s="9"/>
      <c r="ENN57" s="9"/>
      <c r="ENO57" s="9"/>
      <c r="ENP57" s="9"/>
      <c r="ENQ57" s="9"/>
      <c r="ENR57" s="9"/>
      <c r="ENS57" s="9"/>
      <c r="ENT57" s="9"/>
      <c r="ENU57" s="9"/>
      <c r="ENV57" s="9"/>
      <c r="ENW57" s="9"/>
      <c r="ENX57" s="9"/>
      <c r="ENY57" s="9"/>
      <c r="ENZ57" s="9"/>
      <c r="EOA57" s="9"/>
      <c r="EOB57" s="9"/>
      <c r="EOC57" s="9"/>
      <c r="EOD57" s="9"/>
      <c r="EOE57" s="9"/>
      <c r="EOF57" s="9"/>
      <c r="EOG57" s="9"/>
      <c r="EOH57" s="9"/>
      <c r="EOI57" s="9"/>
      <c r="EOJ57" s="9"/>
      <c r="EOK57" s="9"/>
      <c r="EOL57" s="9"/>
      <c r="EOM57" s="9"/>
      <c r="EON57" s="9"/>
      <c r="EOO57" s="9"/>
      <c r="EOP57" s="9"/>
      <c r="EOQ57" s="9"/>
      <c r="EOR57" s="9"/>
      <c r="EOS57" s="9"/>
      <c r="EOT57" s="9"/>
      <c r="EOU57" s="9"/>
      <c r="EOV57" s="9"/>
      <c r="EOW57" s="9"/>
      <c r="EOX57" s="9"/>
      <c r="EOY57" s="9"/>
      <c r="EOZ57" s="9"/>
      <c r="EPA57" s="9"/>
      <c r="EPB57" s="9"/>
      <c r="EPC57" s="9"/>
      <c r="EPD57" s="9"/>
      <c r="EPE57" s="9"/>
      <c r="EPF57" s="9"/>
      <c r="EPG57" s="9"/>
      <c r="EPH57" s="9"/>
      <c r="EPI57" s="9"/>
      <c r="EPJ57" s="9"/>
      <c r="EPK57" s="9"/>
      <c r="EPL57" s="9"/>
      <c r="EPM57" s="9"/>
      <c r="EPN57" s="9"/>
      <c r="EPO57" s="9"/>
      <c r="EPP57" s="9"/>
      <c r="EPQ57" s="9"/>
      <c r="EPR57" s="9"/>
      <c r="EPS57" s="9"/>
      <c r="EPT57" s="9"/>
      <c r="EPU57" s="9"/>
      <c r="EPV57" s="9"/>
      <c r="EPW57" s="9"/>
      <c r="EPX57" s="9"/>
      <c r="EPY57" s="9"/>
      <c r="EPZ57" s="9"/>
      <c r="EQA57" s="9"/>
      <c r="EQB57" s="9"/>
      <c r="EQC57" s="9"/>
      <c r="EQD57" s="9"/>
      <c r="EQE57" s="9"/>
      <c r="EQF57" s="9"/>
      <c r="EQG57" s="9"/>
      <c r="EQH57" s="9"/>
      <c r="EQI57" s="9"/>
      <c r="EQJ57" s="9"/>
      <c r="EQK57" s="9"/>
      <c r="EQL57" s="9"/>
      <c r="EQM57" s="9"/>
      <c r="EQN57" s="9"/>
      <c r="EQO57" s="9"/>
      <c r="EQP57" s="9"/>
      <c r="EQQ57" s="9"/>
      <c r="EQR57" s="9"/>
      <c r="EQS57" s="9"/>
      <c r="EQT57" s="9"/>
      <c r="EQU57" s="9"/>
      <c r="EQV57" s="9"/>
      <c r="EQW57" s="9"/>
      <c r="EQX57" s="9"/>
      <c r="EQY57" s="9"/>
      <c r="EQZ57" s="9"/>
      <c r="ERA57" s="9"/>
      <c r="ERB57" s="9"/>
      <c r="ERC57" s="9"/>
      <c r="ERD57" s="9"/>
      <c r="ERE57" s="9"/>
      <c r="ERF57" s="9"/>
      <c r="ERG57" s="9"/>
      <c r="ERH57" s="9"/>
      <c r="ERI57" s="9"/>
      <c r="ERJ57" s="9"/>
      <c r="ERK57" s="9"/>
      <c r="ERL57" s="9"/>
      <c r="ERM57" s="9"/>
      <c r="ERN57" s="9"/>
      <c r="ERO57" s="9"/>
      <c r="ERP57" s="9"/>
      <c r="ERQ57" s="9"/>
      <c r="ERR57" s="9"/>
      <c r="ERS57" s="9"/>
      <c r="ERT57" s="9"/>
      <c r="ERU57" s="9"/>
      <c r="ERV57" s="9"/>
      <c r="ERW57" s="9"/>
      <c r="ERX57" s="9"/>
      <c r="ERY57" s="9"/>
      <c r="ERZ57" s="9"/>
      <c r="ESA57" s="9"/>
      <c r="ESB57" s="9"/>
      <c r="ESC57" s="9"/>
      <c r="ESD57" s="9"/>
      <c r="ESE57" s="9"/>
      <c r="ESF57" s="9"/>
      <c r="ESG57" s="9"/>
      <c r="ESH57" s="9"/>
      <c r="ESI57" s="9"/>
      <c r="ESJ57" s="9"/>
      <c r="ESK57" s="9"/>
      <c r="ESL57" s="9"/>
      <c r="ESM57" s="9"/>
      <c r="ESN57" s="9"/>
      <c r="ESO57" s="9"/>
      <c r="ESP57" s="9"/>
      <c r="ESQ57" s="9"/>
      <c r="ESR57" s="9"/>
      <c r="ESS57" s="9"/>
      <c r="EST57" s="9"/>
      <c r="ESU57" s="9"/>
      <c r="ESV57" s="9"/>
      <c r="ESW57" s="9"/>
      <c r="ESX57" s="9"/>
      <c r="ESY57" s="9"/>
      <c r="ESZ57" s="9"/>
      <c r="ETA57" s="9"/>
      <c r="ETB57" s="9"/>
      <c r="ETC57" s="9"/>
      <c r="ETD57" s="9"/>
      <c r="ETE57" s="9"/>
      <c r="ETF57" s="9"/>
      <c r="ETG57" s="9"/>
      <c r="ETH57" s="9"/>
      <c r="ETI57" s="9"/>
      <c r="ETJ57" s="9"/>
      <c r="ETK57" s="9"/>
      <c r="ETL57" s="9"/>
      <c r="ETM57" s="9"/>
      <c r="ETN57" s="9"/>
      <c r="ETO57" s="9"/>
      <c r="ETP57" s="9"/>
      <c r="ETQ57" s="9"/>
      <c r="ETR57" s="9"/>
      <c r="ETS57" s="9"/>
      <c r="ETT57" s="9"/>
      <c r="ETU57" s="9"/>
      <c r="ETV57" s="9"/>
      <c r="ETW57" s="9"/>
      <c r="ETX57" s="9"/>
      <c r="ETY57" s="9"/>
      <c r="ETZ57" s="9"/>
      <c r="EUA57" s="9"/>
      <c r="EUB57" s="9"/>
      <c r="EUC57" s="9"/>
      <c r="EUD57" s="9"/>
      <c r="EUE57" s="9"/>
      <c r="EUF57" s="9"/>
      <c r="EUG57" s="9"/>
      <c r="EUH57" s="9"/>
      <c r="EUI57" s="9"/>
      <c r="EUJ57" s="9"/>
      <c r="EUK57" s="9"/>
      <c r="EUL57" s="9"/>
      <c r="EUM57" s="9"/>
      <c r="EUN57" s="9"/>
      <c r="EUO57" s="9"/>
      <c r="EUP57" s="9"/>
      <c r="EUQ57" s="9"/>
      <c r="EUR57" s="9"/>
      <c r="EUS57" s="9"/>
      <c r="EUT57" s="9"/>
      <c r="EUU57" s="9"/>
      <c r="EUV57" s="9"/>
      <c r="EUW57" s="9"/>
      <c r="EUX57" s="9"/>
      <c r="EUY57" s="9"/>
      <c r="EUZ57" s="9"/>
      <c r="EVA57" s="9"/>
      <c r="EVB57" s="9"/>
      <c r="EVC57" s="9"/>
      <c r="EVD57" s="9"/>
      <c r="EVE57" s="9"/>
      <c r="EVF57" s="9"/>
      <c r="EVG57" s="9"/>
      <c r="EVH57" s="9"/>
      <c r="EVI57" s="9"/>
      <c r="EVJ57" s="9"/>
      <c r="EVK57" s="9"/>
      <c r="EVL57" s="9"/>
      <c r="EVM57" s="9"/>
      <c r="EVN57" s="9"/>
      <c r="EVO57" s="9"/>
      <c r="EVP57" s="9"/>
      <c r="EVQ57" s="9"/>
      <c r="EVR57" s="9"/>
      <c r="EVS57" s="9"/>
      <c r="EVT57" s="9"/>
      <c r="EVU57" s="9"/>
      <c r="EVV57" s="9"/>
      <c r="EVW57" s="9"/>
      <c r="EVX57" s="9"/>
      <c r="EVY57" s="9"/>
      <c r="EVZ57" s="9"/>
      <c r="EWA57" s="9"/>
      <c r="EWB57" s="9"/>
      <c r="EWC57" s="9"/>
      <c r="EWD57" s="9"/>
      <c r="EWE57" s="9"/>
      <c r="EWF57" s="9"/>
      <c r="EWG57" s="9"/>
      <c r="EWH57" s="9"/>
      <c r="EWI57" s="9"/>
      <c r="EWJ57" s="9"/>
      <c r="EWK57" s="9"/>
      <c r="EWL57" s="9"/>
      <c r="EWM57" s="9"/>
      <c r="EWN57" s="9"/>
      <c r="EWO57" s="9"/>
      <c r="EWP57" s="9"/>
      <c r="EWQ57" s="9"/>
      <c r="EWR57" s="9"/>
      <c r="EWS57" s="9"/>
      <c r="EWT57" s="9"/>
      <c r="EWU57" s="9"/>
      <c r="EWV57" s="9"/>
      <c r="EWW57" s="9"/>
      <c r="EWX57" s="9"/>
      <c r="EWY57" s="9"/>
      <c r="EWZ57" s="9"/>
      <c r="EXA57" s="9"/>
      <c r="EXB57" s="9"/>
      <c r="EXC57" s="9"/>
      <c r="EXD57" s="9"/>
      <c r="EXE57" s="9"/>
      <c r="EXF57" s="9"/>
      <c r="EXG57" s="9"/>
      <c r="EXH57" s="9"/>
      <c r="EXI57" s="9"/>
      <c r="EXJ57" s="9"/>
      <c r="EXK57" s="9"/>
      <c r="EXL57" s="9"/>
      <c r="EXM57" s="9"/>
      <c r="EXN57" s="9"/>
      <c r="EXO57" s="9"/>
      <c r="EXP57" s="9"/>
      <c r="EXQ57" s="9"/>
      <c r="EXR57" s="9"/>
      <c r="EXS57" s="9"/>
      <c r="EXT57" s="9"/>
      <c r="EXU57" s="9"/>
      <c r="EXV57" s="9"/>
      <c r="EXW57" s="9"/>
      <c r="EXX57" s="9"/>
      <c r="EXY57" s="9"/>
      <c r="EXZ57" s="9"/>
      <c r="EYA57" s="9"/>
      <c r="EYB57" s="9"/>
      <c r="EYC57" s="9"/>
      <c r="EYD57" s="9"/>
      <c r="EYE57" s="9"/>
      <c r="EYF57" s="9"/>
      <c r="EYG57" s="9"/>
      <c r="EYH57" s="9"/>
      <c r="EYI57" s="9"/>
      <c r="EYJ57" s="9"/>
      <c r="EYK57" s="9"/>
      <c r="EYL57" s="9"/>
      <c r="EYM57" s="9"/>
      <c r="EYN57" s="9"/>
      <c r="EYO57" s="9"/>
      <c r="EYP57" s="9"/>
      <c r="EYQ57" s="9"/>
      <c r="EYR57" s="9"/>
      <c r="EYS57" s="9"/>
      <c r="EYT57" s="9"/>
      <c r="EYU57" s="9"/>
      <c r="EYV57" s="9"/>
      <c r="EYW57" s="9"/>
      <c r="EYX57" s="9"/>
      <c r="EYY57" s="9"/>
      <c r="EYZ57" s="9"/>
      <c r="EZA57" s="9"/>
      <c r="EZB57" s="9"/>
      <c r="EZC57" s="9"/>
      <c r="EZD57" s="9"/>
      <c r="EZE57" s="9"/>
      <c r="EZF57" s="9"/>
      <c r="EZG57" s="9"/>
      <c r="EZH57" s="9"/>
      <c r="EZI57" s="9"/>
      <c r="EZJ57" s="9"/>
      <c r="EZK57" s="9"/>
      <c r="EZL57" s="9"/>
      <c r="EZM57" s="9"/>
      <c r="EZN57" s="9"/>
      <c r="EZO57" s="9"/>
      <c r="EZP57" s="9"/>
      <c r="EZQ57" s="9"/>
      <c r="EZR57" s="9"/>
      <c r="EZS57" s="9"/>
      <c r="EZT57" s="9"/>
      <c r="EZU57" s="9"/>
      <c r="EZV57" s="9"/>
      <c r="EZW57" s="9"/>
      <c r="EZX57" s="9"/>
      <c r="EZY57" s="9"/>
      <c r="EZZ57" s="9"/>
      <c r="FAA57" s="9"/>
      <c r="FAB57" s="9"/>
      <c r="FAC57" s="9"/>
      <c r="FAD57" s="9"/>
      <c r="FAE57" s="9"/>
      <c r="FAF57" s="9"/>
      <c r="FAG57" s="9"/>
      <c r="FAH57" s="9"/>
      <c r="FAI57" s="9"/>
      <c r="FAJ57" s="9"/>
      <c r="FAK57" s="9"/>
      <c r="FAL57" s="9"/>
      <c r="FAM57" s="9"/>
      <c r="FAN57" s="9"/>
      <c r="FAO57" s="9"/>
      <c r="FAP57" s="9"/>
      <c r="FAQ57" s="9"/>
      <c r="FAR57" s="9"/>
      <c r="FAS57" s="9"/>
      <c r="FAT57" s="9"/>
      <c r="FAU57" s="9"/>
      <c r="FAV57" s="9"/>
      <c r="FAW57" s="9"/>
      <c r="FAX57" s="9"/>
      <c r="FAY57" s="9"/>
      <c r="FAZ57" s="9"/>
      <c r="FBA57" s="9"/>
      <c r="FBB57" s="9"/>
      <c r="FBC57" s="9"/>
      <c r="FBD57" s="9"/>
      <c r="FBE57" s="9"/>
      <c r="FBF57" s="9"/>
      <c r="FBG57" s="9"/>
      <c r="FBH57" s="9"/>
      <c r="FBI57" s="9"/>
      <c r="FBJ57" s="9"/>
      <c r="FBK57" s="9"/>
      <c r="FBL57" s="9"/>
      <c r="FBM57" s="9"/>
      <c r="FBN57" s="9"/>
      <c r="FBO57" s="9"/>
      <c r="FBP57" s="9"/>
      <c r="FBQ57" s="9"/>
      <c r="FBR57" s="9"/>
      <c r="FBS57" s="9"/>
      <c r="FBT57" s="9"/>
      <c r="FBU57" s="9"/>
      <c r="FBV57" s="9"/>
      <c r="FBW57" s="9"/>
      <c r="FBX57" s="9"/>
      <c r="FBY57" s="9"/>
      <c r="FBZ57" s="9"/>
      <c r="FCA57" s="9"/>
      <c r="FCB57" s="9"/>
      <c r="FCC57" s="9"/>
      <c r="FCD57" s="9"/>
      <c r="FCE57" s="9"/>
      <c r="FCF57" s="9"/>
      <c r="FCG57" s="9"/>
      <c r="FCH57" s="9"/>
      <c r="FCI57" s="9"/>
      <c r="FCJ57" s="9"/>
      <c r="FCK57" s="9"/>
      <c r="FCL57" s="9"/>
      <c r="FCM57" s="9"/>
      <c r="FCN57" s="9"/>
      <c r="FCO57" s="9"/>
      <c r="FCP57" s="9"/>
      <c r="FCQ57" s="9"/>
      <c r="FCR57" s="9"/>
      <c r="FCS57" s="9"/>
      <c r="FCT57" s="9"/>
      <c r="FCU57" s="9"/>
      <c r="FCV57" s="9"/>
      <c r="FCW57" s="9"/>
      <c r="FCX57" s="9"/>
      <c r="FCY57" s="9"/>
      <c r="FCZ57" s="9"/>
      <c r="FDA57" s="9"/>
      <c r="FDB57" s="9"/>
      <c r="FDC57" s="9"/>
      <c r="FDD57" s="9"/>
      <c r="FDE57" s="9"/>
      <c r="FDF57" s="9"/>
      <c r="FDG57" s="9"/>
      <c r="FDH57" s="9"/>
      <c r="FDI57" s="9"/>
      <c r="FDJ57" s="9"/>
      <c r="FDK57" s="9"/>
      <c r="FDL57" s="9"/>
      <c r="FDM57" s="9"/>
      <c r="FDN57" s="9"/>
      <c r="FDO57" s="9"/>
      <c r="FDP57" s="9"/>
      <c r="FDQ57" s="9"/>
      <c r="FDR57" s="9"/>
      <c r="FDS57" s="9"/>
      <c r="FDT57" s="9"/>
      <c r="FDU57" s="9"/>
      <c r="FDV57" s="9"/>
      <c r="FDW57" s="9"/>
      <c r="FDX57" s="9"/>
      <c r="FDY57" s="9"/>
      <c r="FDZ57" s="9"/>
      <c r="FEA57" s="9"/>
      <c r="FEB57" s="9"/>
      <c r="FEC57" s="9"/>
      <c r="FED57" s="9"/>
      <c r="FEE57" s="9"/>
      <c r="FEF57" s="9"/>
      <c r="FEG57" s="9"/>
      <c r="FEH57" s="9"/>
      <c r="FEI57" s="9"/>
      <c r="FEJ57" s="9"/>
      <c r="FEK57" s="9"/>
      <c r="FEL57" s="9"/>
      <c r="FEM57" s="9"/>
      <c r="FEN57" s="9"/>
      <c r="FEO57" s="9"/>
      <c r="FEP57" s="9"/>
      <c r="FEQ57" s="9"/>
      <c r="FER57" s="9"/>
      <c r="FES57" s="9"/>
      <c r="FET57" s="9"/>
      <c r="FEU57" s="9"/>
      <c r="FEV57" s="9"/>
      <c r="FEW57" s="9"/>
      <c r="FEX57" s="9"/>
      <c r="FEY57" s="9"/>
      <c r="FEZ57" s="9"/>
      <c r="FFA57" s="9"/>
      <c r="FFB57" s="9"/>
      <c r="FFC57" s="9"/>
      <c r="FFD57" s="9"/>
      <c r="FFE57" s="9"/>
      <c r="FFF57" s="9"/>
      <c r="FFG57" s="9"/>
      <c r="FFH57" s="9"/>
      <c r="FFI57" s="9"/>
      <c r="FFJ57" s="9"/>
      <c r="FFK57" s="9"/>
      <c r="FFL57" s="9"/>
      <c r="FFM57" s="9"/>
      <c r="FFN57" s="9"/>
      <c r="FFO57" s="9"/>
      <c r="FFP57" s="9"/>
      <c r="FFQ57" s="9"/>
      <c r="FFR57" s="9"/>
      <c r="FFS57" s="9"/>
      <c r="FFT57" s="9"/>
      <c r="FFU57" s="9"/>
      <c r="FFV57" s="9"/>
      <c r="FFW57" s="9"/>
      <c r="FFX57" s="9"/>
      <c r="FFY57" s="9"/>
      <c r="FFZ57" s="9"/>
      <c r="FGA57" s="9"/>
      <c r="FGB57" s="9"/>
      <c r="FGC57" s="9"/>
      <c r="FGD57" s="9"/>
      <c r="FGE57" s="9"/>
      <c r="FGF57" s="9"/>
      <c r="FGG57" s="9"/>
      <c r="FGH57" s="9"/>
      <c r="FGI57" s="9"/>
      <c r="FGJ57" s="9"/>
      <c r="FGK57" s="9"/>
      <c r="FGL57" s="9"/>
      <c r="FGM57" s="9"/>
      <c r="FGN57" s="9"/>
      <c r="FGO57" s="9"/>
      <c r="FGP57" s="9"/>
      <c r="FGQ57" s="9"/>
      <c r="FGR57" s="9"/>
      <c r="FGS57" s="9"/>
      <c r="FGT57" s="9"/>
      <c r="FGU57" s="9"/>
      <c r="FGV57" s="9"/>
      <c r="FGW57" s="9"/>
      <c r="FGX57" s="9"/>
      <c r="FGY57" s="9"/>
      <c r="FGZ57" s="9"/>
      <c r="FHA57" s="9"/>
      <c r="FHB57" s="9"/>
      <c r="FHC57" s="9"/>
      <c r="FHD57" s="9"/>
      <c r="FHE57" s="9"/>
      <c r="FHF57" s="9"/>
      <c r="FHG57" s="9"/>
      <c r="FHH57" s="9"/>
      <c r="FHI57" s="9"/>
      <c r="FHJ57" s="9"/>
      <c r="FHK57" s="9"/>
      <c r="FHL57" s="9"/>
      <c r="FHM57" s="9"/>
      <c r="FHN57" s="9"/>
      <c r="FHO57" s="9"/>
      <c r="FHP57" s="9"/>
      <c r="FHQ57" s="9"/>
      <c r="FHR57" s="9"/>
      <c r="FHS57" s="9"/>
      <c r="FHT57" s="9"/>
      <c r="FHU57" s="9"/>
      <c r="FHV57" s="9"/>
      <c r="FHW57" s="9"/>
      <c r="FHX57" s="9"/>
      <c r="FHY57" s="9"/>
      <c r="FHZ57" s="9"/>
      <c r="FIA57" s="9"/>
      <c r="FIB57" s="9"/>
      <c r="FIC57" s="9"/>
      <c r="FID57" s="9"/>
      <c r="FIE57" s="9"/>
      <c r="FIF57" s="9"/>
      <c r="FIG57" s="9"/>
      <c r="FIH57" s="9"/>
      <c r="FII57" s="9"/>
      <c r="FIJ57" s="9"/>
      <c r="FIK57" s="9"/>
      <c r="FIL57" s="9"/>
      <c r="FIM57" s="9"/>
      <c r="FIN57" s="9"/>
      <c r="FIO57" s="9"/>
      <c r="FIP57" s="9"/>
      <c r="FIQ57" s="9"/>
      <c r="FIR57" s="9"/>
      <c r="FIS57" s="9"/>
      <c r="FIT57" s="9"/>
      <c r="FIU57" s="9"/>
      <c r="FIV57" s="9"/>
      <c r="FIW57" s="9"/>
      <c r="FIX57" s="9"/>
      <c r="FIY57" s="9"/>
      <c r="FIZ57" s="9"/>
      <c r="FJA57" s="9"/>
      <c r="FJB57" s="9"/>
      <c r="FJC57" s="9"/>
      <c r="FJD57" s="9"/>
      <c r="FJE57" s="9"/>
      <c r="FJF57" s="9"/>
      <c r="FJG57" s="9"/>
      <c r="FJH57" s="9"/>
      <c r="FJI57" s="9"/>
      <c r="FJJ57" s="9"/>
      <c r="FJK57" s="9"/>
      <c r="FJL57" s="9"/>
      <c r="FJM57" s="9"/>
      <c r="FJN57" s="9"/>
      <c r="FJO57" s="9"/>
      <c r="FJP57" s="9"/>
      <c r="FJQ57" s="9"/>
      <c r="FJR57" s="9"/>
      <c r="FJS57" s="9"/>
      <c r="FJT57" s="9"/>
      <c r="FJU57" s="9"/>
      <c r="FJV57" s="9"/>
      <c r="FJW57" s="9"/>
      <c r="FJX57" s="9"/>
      <c r="FJY57" s="9"/>
      <c r="FJZ57" s="9"/>
      <c r="FKA57" s="9"/>
      <c r="FKB57" s="9"/>
      <c r="FKC57" s="9"/>
      <c r="FKD57" s="9"/>
      <c r="FKE57" s="9"/>
      <c r="FKF57" s="9"/>
      <c r="FKG57" s="9"/>
      <c r="FKH57" s="9"/>
      <c r="FKI57" s="9"/>
      <c r="FKJ57" s="9"/>
      <c r="FKK57" s="9"/>
      <c r="FKL57" s="9"/>
      <c r="FKM57" s="9"/>
      <c r="FKN57" s="9"/>
      <c r="FKO57" s="9"/>
      <c r="FKP57" s="9"/>
      <c r="FKQ57" s="9"/>
      <c r="FKR57" s="9"/>
      <c r="FKS57" s="9"/>
      <c r="FKT57" s="9"/>
      <c r="FKU57" s="9"/>
      <c r="FKV57" s="9"/>
      <c r="FKW57" s="9"/>
      <c r="FKX57" s="9"/>
      <c r="FKY57" s="9"/>
      <c r="FKZ57" s="9"/>
      <c r="FLA57" s="9"/>
      <c r="FLB57" s="9"/>
      <c r="FLC57" s="9"/>
      <c r="FLD57" s="9"/>
      <c r="FLE57" s="9"/>
      <c r="FLF57" s="9"/>
      <c r="FLG57" s="9"/>
      <c r="FLH57" s="9"/>
      <c r="FLI57" s="9"/>
      <c r="FLJ57" s="9"/>
      <c r="FLK57" s="9"/>
      <c r="FLL57" s="9"/>
      <c r="FLM57" s="9"/>
      <c r="FLN57" s="9"/>
      <c r="FLO57" s="9"/>
      <c r="FLP57" s="9"/>
      <c r="FLQ57" s="9"/>
      <c r="FLR57" s="9"/>
      <c r="FLS57" s="9"/>
      <c r="FLT57" s="9"/>
      <c r="FLU57" s="9"/>
      <c r="FLV57" s="9"/>
      <c r="FLW57" s="9"/>
      <c r="FLX57" s="9"/>
      <c r="FLY57" s="9"/>
      <c r="FLZ57" s="9"/>
      <c r="FMA57" s="9"/>
      <c r="FMB57" s="9"/>
      <c r="FMC57" s="9"/>
      <c r="FMD57" s="9"/>
      <c r="FME57" s="9"/>
      <c r="FMF57" s="9"/>
      <c r="FMG57" s="9"/>
      <c r="FMH57" s="9"/>
      <c r="FMI57" s="9"/>
      <c r="FMJ57" s="9"/>
      <c r="FMK57" s="9"/>
      <c r="FML57" s="9"/>
      <c r="FMM57" s="9"/>
      <c r="FMN57" s="9"/>
      <c r="FMO57" s="9"/>
      <c r="FMP57" s="9"/>
      <c r="FMQ57" s="9"/>
      <c r="FMR57" s="9"/>
      <c r="FMS57" s="9"/>
      <c r="FMT57" s="9"/>
      <c r="FMU57" s="9"/>
      <c r="FMV57" s="9"/>
      <c r="FMW57" s="9"/>
      <c r="FMX57" s="9"/>
      <c r="FMY57" s="9"/>
      <c r="FMZ57" s="9"/>
      <c r="FNA57" s="9"/>
      <c r="FNB57" s="9"/>
      <c r="FNC57" s="9"/>
      <c r="FND57" s="9"/>
      <c r="FNE57" s="9"/>
      <c r="FNF57" s="9"/>
      <c r="FNG57" s="9"/>
      <c r="FNH57" s="9"/>
      <c r="FNI57" s="9"/>
      <c r="FNJ57" s="9"/>
      <c r="FNK57" s="9"/>
      <c r="FNL57" s="9"/>
      <c r="FNM57" s="9"/>
      <c r="FNN57" s="9"/>
      <c r="FNO57" s="9"/>
      <c r="FNP57" s="9"/>
      <c r="FNQ57" s="9"/>
      <c r="FNR57" s="9"/>
      <c r="FNS57" s="9"/>
      <c r="FNT57" s="9"/>
      <c r="FNU57" s="9"/>
      <c r="FNV57" s="9"/>
      <c r="FNW57" s="9"/>
      <c r="FNX57" s="9"/>
      <c r="FNY57" s="9"/>
      <c r="FNZ57" s="9"/>
      <c r="FOA57" s="9"/>
      <c r="FOB57" s="9"/>
      <c r="FOC57" s="9"/>
      <c r="FOD57" s="9"/>
      <c r="FOE57" s="9"/>
      <c r="FOF57" s="9"/>
      <c r="FOG57" s="9"/>
      <c r="FOH57" s="9"/>
      <c r="FOI57" s="9"/>
      <c r="FOJ57" s="9"/>
      <c r="FOK57" s="9"/>
      <c r="FOL57" s="9"/>
      <c r="FOM57" s="9"/>
      <c r="FON57" s="9"/>
      <c r="FOO57" s="9"/>
      <c r="FOP57" s="9"/>
      <c r="FOQ57" s="9"/>
      <c r="FOR57" s="9"/>
      <c r="FOS57" s="9"/>
      <c r="FOT57" s="9"/>
      <c r="FOU57" s="9"/>
      <c r="FOV57" s="9"/>
      <c r="FOW57" s="9"/>
      <c r="FOX57" s="9"/>
      <c r="FOY57" s="9"/>
      <c r="FOZ57" s="9"/>
      <c r="FPA57" s="9"/>
      <c r="FPB57" s="9"/>
      <c r="FPC57" s="9"/>
      <c r="FPD57" s="9"/>
      <c r="FPE57" s="9"/>
      <c r="FPF57" s="9"/>
      <c r="FPG57" s="9"/>
      <c r="FPH57" s="9"/>
      <c r="FPI57" s="9"/>
      <c r="FPJ57" s="9"/>
      <c r="FPK57" s="9"/>
      <c r="FPL57" s="9"/>
      <c r="FPM57" s="9"/>
      <c r="FPN57" s="9"/>
      <c r="FPO57" s="9"/>
      <c r="FPP57" s="9"/>
      <c r="FPQ57" s="9"/>
      <c r="FPR57" s="9"/>
      <c r="FPS57" s="9"/>
      <c r="FPT57" s="9"/>
      <c r="FPU57" s="9"/>
      <c r="FPV57" s="9"/>
      <c r="FPW57" s="9"/>
      <c r="FPX57" s="9"/>
      <c r="FPY57" s="9"/>
      <c r="FPZ57" s="9"/>
      <c r="FQA57" s="9"/>
      <c r="FQB57" s="9"/>
      <c r="FQC57" s="9"/>
      <c r="FQD57" s="9"/>
      <c r="FQE57" s="9"/>
      <c r="FQF57" s="9"/>
      <c r="FQG57" s="9"/>
      <c r="FQH57" s="9"/>
      <c r="FQI57" s="9"/>
      <c r="FQJ57" s="9"/>
      <c r="FQK57" s="9"/>
      <c r="FQL57" s="9"/>
      <c r="FQM57" s="9"/>
      <c r="FQN57" s="9"/>
      <c r="FQO57" s="9"/>
      <c r="FQP57" s="9"/>
      <c r="FQQ57" s="9"/>
      <c r="FQR57" s="9"/>
      <c r="FQS57" s="9"/>
      <c r="FQT57" s="9"/>
      <c r="FQU57" s="9"/>
      <c r="FQV57" s="9"/>
      <c r="FQW57" s="9"/>
      <c r="FQX57" s="9"/>
      <c r="FQY57" s="9"/>
      <c r="FQZ57" s="9"/>
      <c r="FRA57" s="9"/>
      <c r="FRB57" s="9"/>
      <c r="FRC57" s="9"/>
      <c r="FRD57" s="9"/>
      <c r="FRE57" s="9"/>
      <c r="FRF57" s="9"/>
      <c r="FRG57" s="9"/>
      <c r="FRH57" s="9"/>
      <c r="FRI57" s="9"/>
      <c r="FRJ57" s="9"/>
      <c r="FRK57" s="9"/>
      <c r="FRL57" s="9"/>
      <c r="FRM57" s="9"/>
      <c r="FRN57" s="9"/>
      <c r="FRO57" s="9"/>
      <c r="FRP57" s="9"/>
      <c r="FRQ57" s="9"/>
      <c r="FRR57" s="9"/>
      <c r="FRS57" s="9"/>
      <c r="FRT57" s="9"/>
      <c r="FRU57" s="9"/>
      <c r="FRV57" s="9"/>
      <c r="FRW57" s="9"/>
      <c r="FRX57" s="9"/>
      <c r="FRY57" s="9"/>
      <c r="FRZ57" s="9"/>
      <c r="FSA57" s="9"/>
      <c r="FSB57" s="9"/>
      <c r="FSC57" s="9"/>
      <c r="FSD57" s="9"/>
      <c r="FSE57" s="9"/>
      <c r="FSF57" s="9"/>
      <c r="FSG57" s="9"/>
      <c r="FSH57" s="9"/>
      <c r="FSI57" s="9"/>
      <c r="FSJ57" s="9"/>
      <c r="FSK57" s="9"/>
      <c r="FSL57" s="9"/>
      <c r="FSM57" s="9"/>
      <c r="FSN57" s="9"/>
      <c r="FSO57" s="9"/>
      <c r="FSP57" s="9"/>
      <c r="FSQ57" s="9"/>
      <c r="FSR57" s="9"/>
      <c r="FSS57" s="9"/>
      <c r="FST57" s="9"/>
      <c r="FSU57" s="9"/>
      <c r="FSV57" s="9"/>
      <c r="FSW57" s="9"/>
      <c r="FSX57" s="9"/>
      <c r="FSY57" s="9"/>
      <c r="FSZ57" s="9"/>
      <c r="FTA57" s="9"/>
      <c r="FTB57" s="9"/>
      <c r="FTC57" s="9"/>
      <c r="FTD57" s="9"/>
      <c r="FTE57" s="9"/>
      <c r="FTF57" s="9"/>
      <c r="FTG57" s="9"/>
      <c r="FTH57" s="9"/>
      <c r="FTI57" s="9"/>
      <c r="FTJ57" s="9"/>
      <c r="FTK57" s="9"/>
      <c r="FTL57" s="9"/>
      <c r="FTM57" s="9"/>
      <c r="FTN57" s="9"/>
      <c r="FTO57" s="9"/>
      <c r="FTP57" s="9"/>
      <c r="FTQ57" s="9"/>
      <c r="FTR57" s="9"/>
      <c r="FTS57" s="9"/>
      <c r="FTT57" s="9"/>
      <c r="FTU57" s="9"/>
      <c r="FTV57" s="9"/>
      <c r="FTW57" s="9"/>
      <c r="FTX57" s="9"/>
      <c r="FTY57" s="9"/>
      <c r="FTZ57" s="9"/>
      <c r="FUA57" s="9"/>
      <c r="FUB57" s="9"/>
      <c r="FUC57" s="9"/>
      <c r="FUD57" s="9"/>
      <c r="FUE57" s="9"/>
      <c r="FUF57" s="9"/>
      <c r="FUG57" s="9"/>
      <c r="FUH57" s="9"/>
      <c r="FUI57" s="9"/>
      <c r="FUJ57" s="9"/>
      <c r="FUK57" s="9"/>
      <c r="FUL57" s="9"/>
      <c r="FUM57" s="9"/>
      <c r="FUN57" s="9"/>
      <c r="FUO57" s="9"/>
      <c r="FUP57" s="9"/>
      <c r="FUQ57" s="9"/>
      <c r="FUR57" s="9"/>
      <c r="FUS57" s="9"/>
      <c r="FUT57" s="9"/>
      <c r="FUU57" s="9"/>
      <c r="FUV57" s="9"/>
      <c r="FUW57" s="9"/>
      <c r="FUX57" s="9"/>
      <c r="FUY57" s="9"/>
      <c r="FUZ57" s="9"/>
      <c r="FVA57" s="9"/>
      <c r="FVB57" s="9"/>
      <c r="FVC57" s="9"/>
      <c r="FVD57" s="9"/>
      <c r="FVE57" s="9"/>
      <c r="FVF57" s="9"/>
      <c r="FVG57" s="9"/>
      <c r="FVH57" s="9"/>
      <c r="FVI57" s="9"/>
      <c r="FVJ57" s="9"/>
      <c r="FVK57" s="9"/>
      <c r="FVL57" s="9"/>
      <c r="FVM57" s="9"/>
      <c r="FVN57" s="9"/>
      <c r="FVO57" s="9"/>
      <c r="FVP57" s="9"/>
      <c r="FVQ57" s="9"/>
      <c r="FVR57" s="9"/>
      <c r="FVS57" s="9"/>
      <c r="FVT57" s="9"/>
      <c r="FVU57" s="9"/>
      <c r="FVV57" s="9"/>
      <c r="FVW57" s="9"/>
      <c r="FVX57" s="9"/>
      <c r="FVY57" s="9"/>
      <c r="FVZ57" s="9"/>
      <c r="FWA57" s="9"/>
      <c r="FWB57" s="9"/>
      <c r="FWC57" s="9"/>
      <c r="FWD57" s="9"/>
      <c r="FWE57" s="9"/>
      <c r="FWF57" s="9"/>
      <c r="FWG57" s="9"/>
      <c r="FWH57" s="9"/>
      <c r="FWI57" s="9"/>
      <c r="FWJ57" s="9"/>
      <c r="FWK57" s="9"/>
      <c r="FWL57" s="9"/>
      <c r="FWM57" s="9"/>
      <c r="FWN57" s="9"/>
      <c r="FWO57" s="9"/>
      <c r="FWP57" s="9"/>
      <c r="FWQ57" s="9"/>
      <c r="FWR57" s="9"/>
      <c r="FWS57" s="9"/>
      <c r="FWT57" s="9"/>
      <c r="FWU57" s="9"/>
      <c r="FWV57" s="9"/>
      <c r="FWW57" s="9"/>
      <c r="FWX57" s="9"/>
      <c r="FWY57" s="9"/>
      <c r="FWZ57" s="9"/>
      <c r="FXA57" s="9"/>
      <c r="FXB57" s="9"/>
      <c r="FXC57" s="9"/>
      <c r="FXD57" s="9"/>
      <c r="FXE57" s="9"/>
      <c r="FXF57" s="9"/>
      <c r="FXG57" s="9"/>
      <c r="FXH57" s="9"/>
      <c r="FXI57" s="9"/>
      <c r="FXJ57" s="9"/>
      <c r="FXK57" s="9"/>
      <c r="FXL57" s="9"/>
      <c r="FXM57" s="9"/>
      <c r="FXN57" s="9"/>
      <c r="FXO57" s="9"/>
      <c r="FXP57" s="9"/>
      <c r="FXQ57" s="9"/>
      <c r="FXR57" s="9"/>
      <c r="FXS57" s="9"/>
      <c r="FXT57" s="9"/>
      <c r="FXU57" s="9"/>
      <c r="FXV57" s="9"/>
      <c r="FXW57" s="9"/>
      <c r="FXX57" s="9"/>
      <c r="FXY57" s="9"/>
      <c r="FXZ57" s="9"/>
      <c r="FYA57" s="9"/>
      <c r="FYB57" s="9"/>
      <c r="FYC57" s="9"/>
      <c r="FYD57" s="9"/>
      <c r="FYE57" s="9"/>
      <c r="FYF57" s="9"/>
      <c r="FYG57" s="9"/>
      <c r="FYH57" s="9"/>
      <c r="FYI57" s="9"/>
      <c r="FYJ57" s="9"/>
      <c r="FYK57" s="9"/>
      <c r="FYL57" s="9"/>
      <c r="FYM57" s="9"/>
      <c r="FYN57" s="9"/>
      <c r="FYO57" s="9"/>
      <c r="FYP57" s="9"/>
      <c r="FYQ57" s="9"/>
      <c r="FYR57" s="9"/>
      <c r="FYS57" s="9"/>
      <c r="FYT57" s="9"/>
      <c r="FYU57" s="9"/>
      <c r="FYV57" s="9"/>
      <c r="FYW57" s="9"/>
      <c r="FYX57" s="9"/>
      <c r="FYY57" s="9"/>
      <c r="FYZ57" s="9"/>
      <c r="FZA57" s="9"/>
      <c r="FZB57" s="9"/>
      <c r="FZC57" s="9"/>
      <c r="FZD57" s="9"/>
      <c r="FZE57" s="9"/>
      <c r="FZF57" s="9"/>
      <c r="FZG57" s="9"/>
      <c r="FZH57" s="9"/>
      <c r="FZI57" s="9"/>
      <c r="FZJ57" s="9"/>
      <c r="FZK57" s="9"/>
      <c r="FZL57" s="9"/>
      <c r="FZM57" s="9"/>
      <c r="FZN57" s="9"/>
      <c r="FZO57" s="9"/>
      <c r="FZP57" s="9"/>
      <c r="FZQ57" s="9"/>
      <c r="FZR57" s="9"/>
      <c r="FZS57" s="9"/>
      <c r="FZT57" s="9"/>
      <c r="FZU57" s="9"/>
      <c r="FZV57" s="9"/>
      <c r="FZW57" s="9"/>
      <c r="FZX57" s="9"/>
      <c r="FZY57" s="9"/>
      <c r="FZZ57" s="9"/>
      <c r="GAA57" s="9"/>
      <c r="GAB57" s="9"/>
      <c r="GAC57" s="9"/>
      <c r="GAD57" s="9"/>
      <c r="GAE57" s="9"/>
      <c r="GAF57" s="9"/>
      <c r="GAG57" s="9"/>
      <c r="GAH57" s="9"/>
      <c r="GAI57" s="9"/>
      <c r="GAJ57" s="9"/>
      <c r="GAK57" s="9"/>
      <c r="GAL57" s="9"/>
      <c r="GAM57" s="9"/>
      <c r="GAN57" s="9"/>
      <c r="GAO57" s="9"/>
      <c r="GAP57" s="9"/>
      <c r="GAQ57" s="9"/>
      <c r="GAR57" s="9"/>
      <c r="GAS57" s="9"/>
      <c r="GAT57" s="9"/>
      <c r="GAU57" s="9"/>
      <c r="GAV57" s="9"/>
      <c r="GAW57" s="9"/>
      <c r="GAX57" s="9"/>
      <c r="GAY57" s="9"/>
      <c r="GAZ57" s="9"/>
      <c r="GBA57" s="9"/>
      <c r="GBB57" s="9"/>
      <c r="GBC57" s="9"/>
      <c r="GBD57" s="9"/>
      <c r="GBE57" s="9"/>
      <c r="GBF57" s="9"/>
      <c r="GBG57" s="9"/>
      <c r="GBH57" s="9"/>
      <c r="GBI57" s="9"/>
      <c r="GBJ57" s="9"/>
      <c r="GBK57" s="9"/>
      <c r="GBL57" s="9"/>
      <c r="GBM57" s="9"/>
      <c r="GBN57" s="9"/>
      <c r="GBO57" s="9"/>
      <c r="GBP57" s="9"/>
      <c r="GBQ57" s="9"/>
      <c r="GBR57" s="9"/>
      <c r="GBS57" s="9"/>
      <c r="GBT57" s="9"/>
      <c r="GBU57" s="9"/>
      <c r="GBV57" s="9"/>
      <c r="GBW57" s="9"/>
      <c r="GBX57" s="9"/>
      <c r="GBY57" s="9"/>
      <c r="GBZ57" s="9"/>
      <c r="GCA57" s="9"/>
      <c r="GCB57" s="9"/>
      <c r="GCC57" s="9"/>
      <c r="GCD57" s="9"/>
      <c r="GCE57" s="9"/>
      <c r="GCF57" s="9"/>
      <c r="GCG57" s="9"/>
      <c r="GCH57" s="9"/>
      <c r="GCI57" s="9"/>
      <c r="GCJ57" s="9"/>
      <c r="GCK57" s="9"/>
      <c r="GCL57" s="9"/>
      <c r="GCM57" s="9"/>
      <c r="GCN57" s="9"/>
      <c r="GCO57" s="9"/>
      <c r="GCP57" s="9"/>
      <c r="GCQ57" s="9"/>
      <c r="GCR57" s="9"/>
      <c r="GCS57" s="9"/>
      <c r="GCT57" s="9"/>
      <c r="GCU57" s="9"/>
      <c r="GCV57" s="9"/>
      <c r="GCW57" s="9"/>
      <c r="GCX57" s="9"/>
      <c r="GCY57" s="9"/>
      <c r="GCZ57" s="9"/>
      <c r="GDA57" s="9"/>
      <c r="GDB57" s="9"/>
      <c r="GDC57" s="9"/>
      <c r="GDD57" s="9"/>
      <c r="GDE57" s="9"/>
      <c r="GDF57" s="9"/>
      <c r="GDG57" s="9"/>
      <c r="GDH57" s="9"/>
      <c r="GDI57" s="9"/>
      <c r="GDJ57" s="9"/>
      <c r="GDK57" s="9"/>
      <c r="GDL57" s="9"/>
      <c r="GDM57" s="9"/>
      <c r="GDN57" s="9"/>
      <c r="GDO57" s="9"/>
      <c r="GDP57" s="9"/>
      <c r="GDQ57" s="9"/>
      <c r="GDR57" s="9"/>
      <c r="GDS57" s="9"/>
      <c r="GDT57" s="9"/>
      <c r="GDU57" s="9"/>
      <c r="GDV57" s="9"/>
      <c r="GDW57" s="9"/>
      <c r="GDX57" s="9"/>
      <c r="GDY57" s="9"/>
      <c r="GDZ57" s="9"/>
      <c r="GEA57" s="9"/>
      <c r="GEB57" s="9"/>
      <c r="GEC57" s="9"/>
      <c r="GED57" s="9"/>
      <c r="GEE57" s="9"/>
      <c r="GEF57" s="9"/>
      <c r="GEG57" s="9"/>
      <c r="GEH57" s="9"/>
      <c r="GEI57" s="9"/>
      <c r="GEJ57" s="9"/>
      <c r="GEK57" s="9"/>
      <c r="GEL57" s="9"/>
      <c r="GEM57" s="9"/>
      <c r="GEN57" s="9"/>
      <c r="GEO57" s="9"/>
      <c r="GEP57" s="9"/>
      <c r="GEQ57" s="9"/>
      <c r="GER57" s="9"/>
      <c r="GES57" s="9"/>
      <c r="GET57" s="9"/>
      <c r="GEU57" s="9"/>
      <c r="GEV57" s="9"/>
      <c r="GEW57" s="9"/>
      <c r="GEX57" s="9"/>
      <c r="GEY57" s="9"/>
      <c r="GEZ57" s="9"/>
      <c r="GFA57" s="9"/>
      <c r="GFB57" s="9"/>
      <c r="GFC57" s="9"/>
      <c r="GFD57" s="9"/>
      <c r="GFE57" s="9"/>
      <c r="GFF57" s="9"/>
      <c r="GFG57" s="9"/>
      <c r="GFH57" s="9"/>
      <c r="GFI57" s="9"/>
      <c r="GFJ57" s="9"/>
      <c r="GFK57" s="9"/>
      <c r="GFL57" s="9"/>
      <c r="GFM57" s="9"/>
      <c r="GFN57" s="9"/>
      <c r="GFO57" s="9"/>
      <c r="GFP57" s="9"/>
      <c r="GFQ57" s="9"/>
      <c r="GFR57" s="9"/>
      <c r="GFS57" s="9"/>
      <c r="GFT57" s="9"/>
      <c r="GFU57" s="9"/>
      <c r="GFV57" s="9"/>
      <c r="GFW57" s="9"/>
      <c r="GFX57" s="9"/>
      <c r="GFY57" s="9"/>
      <c r="GFZ57" s="9"/>
      <c r="GGA57" s="9"/>
      <c r="GGB57" s="9"/>
      <c r="GGC57" s="9"/>
      <c r="GGD57" s="9"/>
      <c r="GGE57" s="9"/>
      <c r="GGF57" s="9"/>
      <c r="GGG57" s="9"/>
      <c r="GGH57" s="9"/>
      <c r="GGI57" s="9"/>
      <c r="GGJ57" s="9"/>
      <c r="GGK57" s="9"/>
      <c r="GGL57" s="9"/>
      <c r="GGM57" s="9"/>
      <c r="GGN57" s="9"/>
      <c r="GGO57" s="9"/>
      <c r="GGP57" s="9"/>
      <c r="GGQ57" s="9"/>
      <c r="GGR57" s="9"/>
      <c r="GGS57" s="9"/>
      <c r="GGT57" s="9"/>
      <c r="GGU57" s="9"/>
      <c r="GGV57" s="9"/>
      <c r="GGW57" s="9"/>
      <c r="GGX57" s="9"/>
      <c r="GGY57" s="9"/>
      <c r="GGZ57" s="9"/>
      <c r="GHA57" s="9"/>
      <c r="GHB57" s="9"/>
      <c r="GHC57" s="9"/>
      <c r="GHD57" s="9"/>
      <c r="GHE57" s="9"/>
      <c r="GHF57" s="9"/>
      <c r="GHG57" s="9"/>
      <c r="GHH57" s="9"/>
      <c r="GHI57" s="9"/>
      <c r="GHJ57" s="9"/>
      <c r="GHK57" s="9"/>
      <c r="GHL57" s="9"/>
      <c r="GHM57" s="9"/>
      <c r="GHN57" s="9"/>
      <c r="GHO57" s="9"/>
      <c r="GHP57" s="9"/>
      <c r="GHQ57" s="9"/>
      <c r="GHR57" s="9"/>
      <c r="GHS57" s="9"/>
      <c r="GHT57" s="9"/>
      <c r="GHU57" s="9"/>
      <c r="GHV57" s="9"/>
      <c r="GHW57" s="9"/>
      <c r="GHX57" s="9"/>
      <c r="GHY57" s="9"/>
      <c r="GHZ57" s="9"/>
      <c r="GIA57" s="9"/>
      <c r="GIB57" s="9"/>
      <c r="GIC57" s="9"/>
      <c r="GID57" s="9"/>
      <c r="GIE57" s="9"/>
      <c r="GIF57" s="9"/>
      <c r="GIG57" s="9"/>
      <c r="GIH57" s="9"/>
      <c r="GII57" s="9"/>
      <c r="GIJ57" s="9"/>
      <c r="GIK57" s="9"/>
      <c r="GIL57" s="9"/>
      <c r="GIM57" s="9"/>
      <c r="GIN57" s="9"/>
      <c r="GIO57" s="9"/>
      <c r="GIP57" s="9"/>
      <c r="GIQ57" s="9"/>
      <c r="GIR57" s="9"/>
      <c r="GIS57" s="9"/>
      <c r="GIT57" s="9"/>
      <c r="GIU57" s="9"/>
      <c r="GIV57" s="9"/>
      <c r="GIW57" s="9"/>
      <c r="GIX57" s="9"/>
      <c r="GIY57" s="9"/>
      <c r="GIZ57" s="9"/>
      <c r="GJA57" s="9"/>
      <c r="GJB57" s="9"/>
      <c r="GJC57" s="9"/>
      <c r="GJD57" s="9"/>
      <c r="GJE57" s="9"/>
      <c r="GJF57" s="9"/>
      <c r="GJG57" s="9"/>
      <c r="GJH57" s="9"/>
      <c r="GJI57" s="9"/>
      <c r="GJJ57" s="9"/>
      <c r="GJK57" s="9"/>
      <c r="GJL57" s="9"/>
      <c r="GJM57" s="9"/>
      <c r="GJN57" s="9"/>
      <c r="GJO57" s="9"/>
      <c r="GJP57" s="9"/>
      <c r="GJQ57" s="9"/>
      <c r="GJR57" s="9"/>
      <c r="GJS57" s="9"/>
      <c r="GJT57" s="9"/>
      <c r="GJU57" s="9"/>
      <c r="GJV57" s="9"/>
      <c r="GJW57" s="9"/>
      <c r="GJX57" s="9"/>
      <c r="GJY57" s="9"/>
      <c r="GJZ57" s="9"/>
      <c r="GKA57" s="9"/>
      <c r="GKB57" s="9"/>
      <c r="GKC57" s="9"/>
      <c r="GKD57" s="9"/>
      <c r="GKE57" s="9"/>
      <c r="GKF57" s="9"/>
      <c r="GKG57" s="9"/>
      <c r="GKH57" s="9"/>
      <c r="GKI57" s="9"/>
      <c r="GKJ57" s="9"/>
      <c r="GKK57" s="9"/>
      <c r="GKL57" s="9"/>
      <c r="GKM57" s="9"/>
      <c r="GKN57" s="9"/>
      <c r="GKO57" s="9"/>
      <c r="GKP57" s="9"/>
      <c r="GKQ57" s="9"/>
      <c r="GKR57" s="9"/>
      <c r="GKS57" s="9"/>
      <c r="GKT57" s="9"/>
      <c r="GKU57" s="9"/>
      <c r="GKV57" s="9"/>
      <c r="GKW57" s="9"/>
      <c r="GKX57" s="9"/>
      <c r="GKY57" s="9"/>
      <c r="GKZ57" s="9"/>
      <c r="GLA57" s="9"/>
      <c r="GLB57" s="9"/>
      <c r="GLC57" s="9"/>
      <c r="GLD57" s="9"/>
      <c r="GLE57" s="9"/>
      <c r="GLF57" s="9"/>
      <c r="GLG57" s="9"/>
      <c r="GLH57" s="9"/>
      <c r="GLI57" s="9"/>
      <c r="GLJ57" s="9"/>
      <c r="GLK57" s="9"/>
      <c r="GLL57" s="9"/>
      <c r="GLM57" s="9"/>
      <c r="GLN57" s="9"/>
      <c r="GLO57" s="9"/>
      <c r="GLP57" s="9"/>
      <c r="GLQ57" s="9"/>
      <c r="GLR57" s="9"/>
      <c r="GLS57" s="9"/>
      <c r="GLT57" s="9"/>
      <c r="GLU57" s="9"/>
      <c r="GLV57" s="9"/>
      <c r="GLW57" s="9"/>
      <c r="GLX57" s="9"/>
      <c r="GLY57" s="9"/>
      <c r="GLZ57" s="9"/>
      <c r="GMA57" s="9"/>
      <c r="GMB57" s="9"/>
      <c r="GMC57" s="9"/>
      <c r="GMD57" s="9"/>
      <c r="GME57" s="9"/>
      <c r="GMF57" s="9"/>
      <c r="GMG57" s="9"/>
      <c r="GMH57" s="9"/>
      <c r="GMI57" s="9"/>
      <c r="GMJ57" s="9"/>
      <c r="GMK57" s="9"/>
      <c r="GML57" s="9"/>
      <c r="GMM57" s="9"/>
      <c r="GMN57" s="9"/>
      <c r="GMO57" s="9"/>
      <c r="GMP57" s="9"/>
      <c r="GMQ57" s="9"/>
      <c r="GMR57" s="9"/>
      <c r="GMS57" s="9"/>
      <c r="GMT57" s="9"/>
      <c r="GMU57" s="9"/>
      <c r="GMV57" s="9"/>
      <c r="GMW57" s="9"/>
      <c r="GMX57" s="9"/>
      <c r="GMY57" s="9"/>
      <c r="GMZ57" s="9"/>
      <c r="GNA57" s="9"/>
      <c r="GNB57" s="9"/>
      <c r="GNC57" s="9"/>
      <c r="GND57" s="9"/>
      <c r="GNE57" s="9"/>
      <c r="GNF57" s="9"/>
      <c r="GNG57" s="9"/>
      <c r="GNH57" s="9"/>
      <c r="GNI57" s="9"/>
      <c r="GNJ57" s="9"/>
      <c r="GNK57" s="9"/>
      <c r="GNL57" s="9"/>
      <c r="GNM57" s="9"/>
      <c r="GNN57" s="9"/>
      <c r="GNO57" s="9"/>
      <c r="GNP57" s="9"/>
      <c r="GNQ57" s="9"/>
      <c r="GNR57" s="9"/>
      <c r="GNS57" s="9"/>
      <c r="GNT57" s="9"/>
      <c r="GNU57" s="9"/>
      <c r="GNV57" s="9"/>
      <c r="GNW57" s="9"/>
      <c r="GNX57" s="9"/>
      <c r="GNY57" s="9"/>
      <c r="GNZ57" s="9"/>
      <c r="GOA57" s="9"/>
      <c r="GOB57" s="9"/>
      <c r="GOC57" s="9"/>
      <c r="GOD57" s="9"/>
      <c r="GOE57" s="9"/>
      <c r="GOF57" s="9"/>
      <c r="GOG57" s="9"/>
      <c r="GOH57" s="9"/>
      <c r="GOI57" s="9"/>
      <c r="GOJ57" s="9"/>
      <c r="GOK57" s="9"/>
      <c r="GOL57" s="9"/>
      <c r="GOM57" s="9"/>
      <c r="GON57" s="9"/>
      <c r="GOO57" s="9"/>
      <c r="GOP57" s="9"/>
      <c r="GOQ57" s="9"/>
      <c r="GOR57" s="9"/>
      <c r="GOS57" s="9"/>
      <c r="GOT57" s="9"/>
      <c r="GOU57" s="9"/>
      <c r="GOV57" s="9"/>
      <c r="GOW57" s="9"/>
      <c r="GOX57" s="9"/>
      <c r="GOY57" s="9"/>
      <c r="GOZ57" s="9"/>
      <c r="GPA57" s="9"/>
      <c r="GPB57" s="9"/>
      <c r="GPC57" s="9"/>
      <c r="GPD57" s="9"/>
      <c r="GPE57" s="9"/>
      <c r="GPF57" s="9"/>
      <c r="GPG57" s="9"/>
      <c r="GPH57" s="9"/>
      <c r="GPI57" s="9"/>
      <c r="GPJ57" s="9"/>
      <c r="GPK57" s="9"/>
      <c r="GPL57" s="9"/>
      <c r="GPM57" s="9"/>
      <c r="GPN57" s="9"/>
      <c r="GPO57" s="9"/>
      <c r="GPP57" s="9"/>
      <c r="GPQ57" s="9"/>
      <c r="GPR57" s="9"/>
      <c r="GPS57" s="9"/>
      <c r="GPT57" s="9"/>
      <c r="GPU57" s="9"/>
      <c r="GPV57" s="9"/>
      <c r="GPW57" s="9"/>
      <c r="GPX57" s="9"/>
      <c r="GPY57" s="9"/>
      <c r="GPZ57" s="9"/>
      <c r="GQA57" s="9"/>
      <c r="GQB57" s="9"/>
      <c r="GQC57" s="9"/>
      <c r="GQD57" s="9"/>
      <c r="GQE57" s="9"/>
      <c r="GQF57" s="9"/>
      <c r="GQG57" s="9"/>
      <c r="GQH57" s="9"/>
      <c r="GQI57" s="9"/>
      <c r="GQJ57" s="9"/>
      <c r="GQK57" s="9"/>
      <c r="GQL57" s="9"/>
      <c r="GQM57" s="9"/>
      <c r="GQN57" s="9"/>
      <c r="GQO57" s="9"/>
      <c r="GQP57" s="9"/>
      <c r="GQQ57" s="9"/>
      <c r="GQR57" s="9"/>
      <c r="GQS57" s="9"/>
      <c r="GQT57" s="9"/>
      <c r="GQU57" s="9"/>
      <c r="GQV57" s="9"/>
      <c r="GQW57" s="9"/>
      <c r="GQX57" s="9"/>
      <c r="GQY57" s="9"/>
      <c r="GQZ57" s="9"/>
      <c r="GRA57" s="9"/>
      <c r="GRB57" s="9"/>
      <c r="GRC57" s="9"/>
      <c r="GRD57" s="9"/>
      <c r="GRE57" s="9"/>
      <c r="GRF57" s="9"/>
      <c r="GRG57" s="9"/>
      <c r="GRH57" s="9"/>
      <c r="GRI57" s="9"/>
      <c r="GRJ57" s="9"/>
      <c r="GRK57" s="9"/>
      <c r="GRL57" s="9"/>
      <c r="GRM57" s="9"/>
      <c r="GRN57" s="9"/>
      <c r="GRO57" s="9"/>
      <c r="GRP57" s="9"/>
      <c r="GRQ57" s="9"/>
      <c r="GRR57" s="9"/>
      <c r="GRS57" s="9"/>
      <c r="GRT57" s="9"/>
      <c r="GRU57" s="9"/>
      <c r="GRV57" s="9"/>
      <c r="GRW57" s="9"/>
      <c r="GRX57" s="9"/>
      <c r="GRY57" s="9"/>
      <c r="GRZ57" s="9"/>
      <c r="GSA57" s="9"/>
      <c r="GSB57" s="9"/>
      <c r="GSC57" s="9"/>
      <c r="GSD57" s="9"/>
      <c r="GSE57" s="9"/>
      <c r="GSF57" s="9"/>
      <c r="GSG57" s="9"/>
      <c r="GSH57" s="9"/>
      <c r="GSI57" s="9"/>
      <c r="GSJ57" s="9"/>
      <c r="GSK57" s="9"/>
      <c r="GSL57" s="9"/>
      <c r="GSM57" s="9"/>
      <c r="GSN57" s="9"/>
      <c r="GSO57" s="9"/>
      <c r="GSP57" s="9"/>
      <c r="GSQ57" s="9"/>
      <c r="GSR57" s="9"/>
      <c r="GSS57" s="9"/>
      <c r="GST57" s="9"/>
      <c r="GSU57" s="9"/>
      <c r="GSV57" s="9"/>
      <c r="GSW57" s="9"/>
      <c r="GSX57" s="9"/>
      <c r="GSY57" s="9"/>
      <c r="GSZ57" s="9"/>
      <c r="GTA57" s="9"/>
      <c r="GTB57" s="9"/>
      <c r="GTC57" s="9"/>
      <c r="GTD57" s="9"/>
      <c r="GTE57" s="9"/>
      <c r="GTF57" s="9"/>
      <c r="GTG57" s="9"/>
      <c r="GTH57" s="9"/>
      <c r="GTI57" s="9"/>
      <c r="GTJ57" s="9"/>
      <c r="GTK57" s="9"/>
      <c r="GTL57" s="9"/>
      <c r="GTM57" s="9"/>
      <c r="GTN57" s="9"/>
      <c r="GTO57" s="9"/>
      <c r="GTP57" s="9"/>
      <c r="GTQ57" s="9"/>
      <c r="GTR57" s="9"/>
      <c r="GTS57" s="9"/>
      <c r="GTT57" s="9"/>
      <c r="GTU57" s="9"/>
      <c r="GTV57" s="9"/>
      <c r="GTW57" s="9"/>
      <c r="GTX57" s="9"/>
      <c r="GTY57" s="9"/>
      <c r="GTZ57" s="9"/>
      <c r="GUA57" s="9"/>
      <c r="GUB57" s="9"/>
      <c r="GUC57" s="9"/>
      <c r="GUD57" s="9"/>
      <c r="GUE57" s="9"/>
      <c r="GUF57" s="9"/>
      <c r="GUG57" s="9"/>
      <c r="GUH57" s="9"/>
      <c r="GUI57" s="9"/>
      <c r="GUJ57" s="9"/>
      <c r="GUK57" s="9"/>
      <c r="GUL57" s="9"/>
      <c r="GUM57" s="9"/>
      <c r="GUN57" s="9"/>
      <c r="GUO57" s="9"/>
      <c r="GUP57" s="9"/>
      <c r="GUQ57" s="9"/>
      <c r="GUR57" s="9"/>
      <c r="GUS57" s="9"/>
      <c r="GUT57" s="9"/>
      <c r="GUU57" s="9"/>
      <c r="GUV57" s="9"/>
      <c r="GUW57" s="9"/>
      <c r="GUX57" s="9"/>
      <c r="GUY57" s="9"/>
      <c r="GUZ57" s="9"/>
      <c r="GVA57" s="9"/>
      <c r="GVB57" s="9"/>
      <c r="GVC57" s="9"/>
      <c r="GVD57" s="9"/>
      <c r="GVE57" s="9"/>
      <c r="GVF57" s="9"/>
      <c r="GVG57" s="9"/>
      <c r="GVH57" s="9"/>
      <c r="GVI57" s="9"/>
      <c r="GVJ57" s="9"/>
      <c r="GVK57" s="9"/>
      <c r="GVL57" s="9"/>
      <c r="GVM57" s="9"/>
      <c r="GVN57" s="9"/>
      <c r="GVO57" s="9"/>
      <c r="GVP57" s="9"/>
      <c r="GVQ57" s="9"/>
      <c r="GVR57" s="9"/>
      <c r="GVS57" s="9"/>
      <c r="GVT57" s="9"/>
      <c r="GVU57" s="9"/>
      <c r="GVV57" s="9"/>
      <c r="GVW57" s="9"/>
      <c r="GVX57" s="9"/>
      <c r="GVY57" s="9"/>
      <c r="GVZ57" s="9"/>
      <c r="GWA57" s="9"/>
      <c r="GWB57" s="9"/>
      <c r="GWC57" s="9"/>
      <c r="GWD57" s="9"/>
      <c r="GWE57" s="9"/>
      <c r="GWF57" s="9"/>
      <c r="GWG57" s="9"/>
      <c r="GWH57" s="9"/>
      <c r="GWI57" s="9"/>
      <c r="GWJ57" s="9"/>
      <c r="GWK57" s="9"/>
      <c r="GWL57" s="9"/>
      <c r="GWM57" s="9"/>
      <c r="GWN57" s="9"/>
      <c r="GWO57" s="9"/>
      <c r="GWP57" s="9"/>
      <c r="GWQ57" s="9"/>
      <c r="GWR57" s="9"/>
      <c r="GWS57" s="9"/>
      <c r="GWT57" s="9"/>
      <c r="GWU57" s="9"/>
      <c r="GWV57" s="9"/>
      <c r="GWW57" s="9"/>
      <c r="GWX57" s="9"/>
      <c r="GWY57" s="9"/>
      <c r="GWZ57" s="9"/>
      <c r="GXA57" s="9"/>
      <c r="GXB57" s="9"/>
      <c r="GXC57" s="9"/>
      <c r="GXD57" s="9"/>
      <c r="GXE57" s="9"/>
      <c r="GXF57" s="9"/>
      <c r="GXG57" s="9"/>
      <c r="GXH57" s="9"/>
      <c r="GXI57" s="9"/>
      <c r="GXJ57" s="9"/>
      <c r="GXK57" s="9"/>
      <c r="GXL57" s="9"/>
      <c r="GXM57" s="9"/>
      <c r="GXN57" s="9"/>
      <c r="GXO57" s="9"/>
      <c r="GXP57" s="9"/>
      <c r="GXQ57" s="9"/>
      <c r="GXR57" s="9"/>
      <c r="GXS57" s="9"/>
      <c r="GXT57" s="9"/>
      <c r="GXU57" s="9"/>
      <c r="GXV57" s="9"/>
      <c r="GXW57" s="9"/>
      <c r="GXX57" s="9"/>
      <c r="GXY57" s="9"/>
      <c r="GXZ57" s="9"/>
      <c r="GYA57" s="9"/>
      <c r="GYB57" s="9"/>
      <c r="GYC57" s="9"/>
      <c r="GYD57" s="9"/>
      <c r="GYE57" s="9"/>
      <c r="GYF57" s="9"/>
      <c r="GYG57" s="9"/>
      <c r="GYH57" s="9"/>
      <c r="GYI57" s="9"/>
      <c r="GYJ57" s="9"/>
      <c r="GYK57" s="9"/>
      <c r="GYL57" s="9"/>
      <c r="GYM57" s="9"/>
      <c r="GYN57" s="9"/>
      <c r="GYO57" s="9"/>
      <c r="GYP57" s="9"/>
      <c r="GYQ57" s="9"/>
      <c r="GYR57" s="9"/>
      <c r="GYS57" s="9"/>
      <c r="GYT57" s="9"/>
      <c r="GYU57" s="9"/>
      <c r="GYV57" s="9"/>
      <c r="GYW57" s="9"/>
      <c r="GYX57" s="9"/>
      <c r="GYY57" s="9"/>
      <c r="GYZ57" s="9"/>
      <c r="GZA57" s="9"/>
      <c r="GZB57" s="9"/>
      <c r="GZC57" s="9"/>
      <c r="GZD57" s="9"/>
      <c r="GZE57" s="9"/>
      <c r="GZF57" s="9"/>
      <c r="GZG57" s="9"/>
      <c r="GZH57" s="9"/>
      <c r="GZI57" s="9"/>
      <c r="GZJ57" s="9"/>
      <c r="GZK57" s="9"/>
      <c r="GZL57" s="9"/>
      <c r="GZM57" s="9"/>
      <c r="GZN57" s="9"/>
      <c r="GZO57" s="9"/>
      <c r="GZP57" s="9"/>
      <c r="GZQ57" s="9"/>
      <c r="GZR57" s="9"/>
      <c r="GZS57" s="9"/>
      <c r="GZT57" s="9"/>
      <c r="GZU57" s="9"/>
      <c r="GZV57" s="9"/>
      <c r="GZW57" s="9"/>
      <c r="GZX57" s="9"/>
      <c r="GZY57" s="9"/>
      <c r="GZZ57" s="9"/>
      <c r="HAA57" s="9"/>
      <c r="HAB57" s="9"/>
      <c r="HAC57" s="9"/>
      <c r="HAD57" s="9"/>
      <c r="HAE57" s="9"/>
      <c r="HAF57" s="9"/>
      <c r="HAG57" s="9"/>
      <c r="HAH57" s="9"/>
      <c r="HAI57" s="9"/>
      <c r="HAJ57" s="9"/>
      <c r="HAK57" s="9"/>
      <c r="HAL57" s="9"/>
      <c r="HAM57" s="9"/>
      <c r="HAN57" s="9"/>
      <c r="HAO57" s="9"/>
      <c r="HAP57" s="9"/>
      <c r="HAQ57" s="9"/>
      <c r="HAR57" s="9"/>
      <c r="HAS57" s="9"/>
      <c r="HAT57" s="9"/>
      <c r="HAU57" s="9"/>
      <c r="HAV57" s="9"/>
      <c r="HAW57" s="9"/>
      <c r="HAX57" s="9"/>
      <c r="HAY57" s="9"/>
      <c r="HAZ57" s="9"/>
      <c r="HBA57" s="9"/>
      <c r="HBB57" s="9"/>
      <c r="HBC57" s="9"/>
      <c r="HBD57" s="9"/>
      <c r="HBE57" s="9"/>
      <c r="HBF57" s="9"/>
      <c r="HBG57" s="9"/>
      <c r="HBH57" s="9"/>
      <c r="HBI57" s="9"/>
      <c r="HBJ57" s="9"/>
      <c r="HBK57" s="9"/>
      <c r="HBL57" s="9"/>
      <c r="HBM57" s="9"/>
      <c r="HBN57" s="9"/>
      <c r="HBO57" s="9"/>
      <c r="HBP57" s="9"/>
      <c r="HBQ57" s="9"/>
      <c r="HBR57" s="9"/>
      <c r="HBS57" s="9"/>
      <c r="HBT57" s="9"/>
      <c r="HBU57" s="9"/>
      <c r="HBV57" s="9"/>
      <c r="HBW57" s="9"/>
      <c r="HBX57" s="9"/>
      <c r="HBY57" s="9"/>
      <c r="HBZ57" s="9"/>
      <c r="HCA57" s="9"/>
      <c r="HCB57" s="9"/>
      <c r="HCC57" s="9"/>
      <c r="HCD57" s="9"/>
      <c r="HCE57" s="9"/>
      <c r="HCF57" s="9"/>
      <c r="HCG57" s="9"/>
      <c r="HCH57" s="9"/>
      <c r="HCI57" s="9"/>
      <c r="HCJ57" s="9"/>
      <c r="HCK57" s="9"/>
      <c r="HCL57" s="9"/>
      <c r="HCM57" s="9"/>
      <c r="HCN57" s="9"/>
      <c r="HCO57" s="9"/>
      <c r="HCP57" s="9"/>
      <c r="HCQ57" s="9"/>
      <c r="HCR57" s="9"/>
      <c r="HCS57" s="9"/>
      <c r="HCT57" s="9"/>
      <c r="HCU57" s="9"/>
      <c r="HCV57" s="9"/>
      <c r="HCW57" s="9"/>
      <c r="HCX57" s="9"/>
      <c r="HCY57" s="9"/>
      <c r="HCZ57" s="9"/>
      <c r="HDA57" s="9"/>
      <c r="HDB57" s="9"/>
      <c r="HDC57" s="9"/>
      <c r="HDD57" s="9"/>
      <c r="HDE57" s="9"/>
      <c r="HDF57" s="9"/>
      <c r="HDG57" s="9"/>
      <c r="HDH57" s="9"/>
      <c r="HDI57" s="9"/>
      <c r="HDJ57" s="9"/>
      <c r="HDK57" s="9"/>
      <c r="HDL57" s="9"/>
      <c r="HDM57" s="9"/>
      <c r="HDN57" s="9"/>
      <c r="HDO57" s="9"/>
      <c r="HDP57" s="9"/>
      <c r="HDQ57" s="9"/>
      <c r="HDR57" s="9"/>
      <c r="HDS57" s="9"/>
      <c r="HDT57" s="9"/>
      <c r="HDU57" s="9"/>
      <c r="HDV57" s="9"/>
      <c r="HDW57" s="9"/>
      <c r="HDX57" s="9"/>
      <c r="HDY57" s="9"/>
      <c r="HDZ57" s="9"/>
      <c r="HEA57" s="9"/>
      <c r="HEB57" s="9"/>
      <c r="HEC57" s="9"/>
      <c r="HED57" s="9"/>
      <c r="HEE57" s="9"/>
      <c r="HEF57" s="9"/>
      <c r="HEG57" s="9"/>
      <c r="HEH57" s="9"/>
      <c r="HEI57" s="9"/>
      <c r="HEJ57" s="9"/>
      <c r="HEK57" s="9"/>
      <c r="HEL57" s="9"/>
      <c r="HEM57" s="9"/>
      <c r="HEN57" s="9"/>
      <c r="HEO57" s="9"/>
      <c r="HEP57" s="9"/>
      <c r="HEQ57" s="9"/>
      <c r="HER57" s="9"/>
      <c r="HES57" s="9"/>
      <c r="HET57" s="9"/>
      <c r="HEU57" s="9"/>
      <c r="HEV57" s="9"/>
      <c r="HEW57" s="9"/>
      <c r="HEX57" s="9"/>
      <c r="HEY57" s="9"/>
      <c r="HEZ57" s="9"/>
      <c r="HFA57" s="9"/>
      <c r="HFB57" s="9"/>
      <c r="HFC57" s="9"/>
      <c r="HFD57" s="9"/>
      <c r="HFE57" s="9"/>
      <c r="HFF57" s="9"/>
      <c r="HFG57" s="9"/>
      <c r="HFH57" s="9"/>
      <c r="HFI57" s="9"/>
      <c r="HFJ57" s="9"/>
      <c r="HFK57" s="9"/>
      <c r="HFL57" s="9"/>
      <c r="HFM57" s="9"/>
      <c r="HFN57" s="9"/>
      <c r="HFO57" s="9"/>
      <c r="HFP57" s="9"/>
      <c r="HFQ57" s="9"/>
      <c r="HFR57" s="9"/>
      <c r="HFS57" s="9"/>
      <c r="HFT57" s="9"/>
      <c r="HFU57" s="9"/>
      <c r="HFV57" s="9"/>
      <c r="HFW57" s="9"/>
      <c r="HFX57" s="9"/>
      <c r="HFY57" s="9"/>
      <c r="HFZ57" s="9"/>
      <c r="HGA57" s="9"/>
      <c r="HGB57" s="9"/>
      <c r="HGC57" s="9"/>
      <c r="HGD57" s="9"/>
      <c r="HGE57" s="9"/>
      <c r="HGF57" s="9"/>
      <c r="HGG57" s="9"/>
      <c r="HGH57" s="9"/>
      <c r="HGI57" s="9"/>
      <c r="HGJ57" s="9"/>
      <c r="HGK57" s="9"/>
      <c r="HGL57" s="9"/>
      <c r="HGM57" s="9"/>
      <c r="HGN57" s="9"/>
      <c r="HGO57" s="9"/>
      <c r="HGP57" s="9"/>
      <c r="HGQ57" s="9"/>
      <c r="HGR57" s="9"/>
      <c r="HGS57" s="9"/>
      <c r="HGT57" s="9"/>
      <c r="HGU57" s="9"/>
      <c r="HGV57" s="9"/>
      <c r="HGW57" s="9"/>
      <c r="HGX57" s="9"/>
      <c r="HGY57" s="9"/>
      <c r="HGZ57" s="9"/>
      <c r="HHA57" s="9"/>
      <c r="HHB57" s="9"/>
      <c r="HHC57" s="9"/>
      <c r="HHD57" s="9"/>
      <c r="HHE57" s="9"/>
      <c r="HHF57" s="9"/>
      <c r="HHG57" s="9"/>
      <c r="HHH57" s="9"/>
      <c r="HHI57" s="9"/>
      <c r="HHJ57" s="9"/>
      <c r="HHK57" s="9"/>
      <c r="HHL57" s="9"/>
      <c r="HHM57" s="9"/>
      <c r="HHN57" s="9"/>
      <c r="HHO57" s="9"/>
      <c r="HHP57" s="9"/>
      <c r="HHQ57" s="9"/>
      <c r="HHR57" s="9"/>
      <c r="HHS57" s="9"/>
      <c r="HHT57" s="9"/>
      <c r="HHU57" s="9"/>
      <c r="HHV57" s="9"/>
      <c r="HHW57" s="9"/>
      <c r="HHX57" s="9"/>
      <c r="HHY57" s="9"/>
      <c r="HHZ57" s="9"/>
      <c r="HIA57" s="9"/>
      <c r="HIB57" s="9"/>
      <c r="HIC57" s="9"/>
      <c r="HID57" s="9"/>
      <c r="HIE57" s="9"/>
      <c r="HIF57" s="9"/>
      <c r="HIG57" s="9"/>
      <c r="HIH57" s="9"/>
      <c r="HII57" s="9"/>
      <c r="HIJ57" s="9"/>
      <c r="HIK57" s="9"/>
      <c r="HIL57" s="9"/>
      <c r="HIM57" s="9"/>
      <c r="HIN57" s="9"/>
      <c r="HIO57" s="9"/>
      <c r="HIP57" s="9"/>
      <c r="HIQ57" s="9"/>
      <c r="HIR57" s="9"/>
      <c r="HIS57" s="9"/>
      <c r="HIT57" s="9"/>
      <c r="HIU57" s="9"/>
      <c r="HIV57" s="9"/>
      <c r="HIW57" s="9"/>
      <c r="HIX57" s="9"/>
      <c r="HIY57" s="9"/>
      <c r="HIZ57" s="9"/>
      <c r="HJA57" s="9"/>
      <c r="HJB57" s="9"/>
      <c r="HJC57" s="9"/>
      <c r="HJD57" s="9"/>
      <c r="HJE57" s="9"/>
      <c r="HJF57" s="9"/>
      <c r="HJG57" s="9"/>
      <c r="HJH57" s="9"/>
      <c r="HJI57" s="9"/>
      <c r="HJJ57" s="9"/>
      <c r="HJK57" s="9"/>
      <c r="HJL57" s="9"/>
      <c r="HJM57" s="9"/>
      <c r="HJN57" s="9"/>
      <c r="HJO57" s="9"/>
      <c r="HJP57" s="9"/>
      <c r="HJQ57" s="9"/>
      <c r="HJR57" s="9"/>
      <c r="HJS57" s="9"/>
      <c r="HJT57" s="9"/>
      <c r="HJU57" s="9"/>
      <c r="HJV57" s="9"/>
      <c r="HJW57" s="9"/>
      <c r="HJX57" s="9"/>
      <c r="HJY57" s="9"/>
      <c r="HJZ57" s="9"/>
      <c r="HKA57" s="9"/>
      <c r="HKB57" s="9"/>
      <c r="HKC57" s="9"/>
      <c r="HKD57" s="9"/>
      <c r="HKE57" s="9"/>
      <c r="HKF57" s="9"/>
      <c r="HKG57" s="9"/>
      <c r="HKH57" s="9"/>
      <c r="HKI57" s="9"/>
      <c r="HKJ57" s="9"/>
      <c r="HKK57" s="9"/>
      <c r="HKL57" s="9"/>
      <c r="HKM57" s="9"/>
      <c r="HKN57" s="9"/>
      <c r="HKO57" s="9"/>
      <c r="HKP57" s="9"/>
      <c r="HKQ57" s="9"/>
      <c r="HKR57" s="9"/>
      <c r="HKS57" s="9"/>
      <c r="HKT57" s="9"/>
      <c r="HKU57" s="9"/>
      <c r="HKV57" s="9"/>
      <c r="HKW57" s="9"/>
      <c r="HKX57" s="9"/>
      <c r="HKY57" s="9"/>
      <c r="HKZ57" s="9"/>
      <c r="HLA57" s="9"/>
      <c r="HLB57" s="9"/>
      <c r="HLC57" s="9"/>
      <c r="HLD57" s="9"/>
      <c r="HLE57" s="9"/>
      <c r="HLF57" s="9"/>
      <c r="HLG57" s="9"/>
      <c r="HLH57" s="9"/>
      <c r="HLI57" s="9"/>
      <c r="HLJ57" s="9"/>
      <c r="HLK57" s="9"/>
      <c r="HLL57" s="9"/>
      <c r="HLM57" s="9"/>
      <c r="HLN57" s="9"/>
      <c r="HLO57" s="9"/>
      <c r="HLP57" s="9"/>
      <c r="HLQ57" s="9"/>
      <c r="HLR57" s="9"/>
      <c r="HLS57" s="9"/>
      <c r="HLT57" s="9"/>
      <c r="HLU57" s="9"/>
      <c r="HLV57" s="9"/>
      <c r="HLW57" s="9"/>
      <c r="HLX57" s="9"/>
      <c r="HLY57" s="9"/>
      <c r="HLZ57" s="9"/>
      <c r="HMA57" s="9"/>
      <c r="HMB57" s="9"/>
      <c r="HMC57" s="9"/>
      <c r="HMD57" s="9"/>
      <c r="HME57" s="9"/>
      <c r="HMF57" s="9"/>
      <c r="HMG57" s="9"/>
      <c r="HMH57" s="9"/>
      <c r="HMI57" s="9"/>
      <c r="HMJ57" s="9"/>
      <c r="HMK57" s="9"/>
      <c r="HML57" s="9"/>
      <c r="HMM57" s="9"/>
      <c r="HMN57" s="9"/>
      <c r="HMO57" s="9"/>
      <c r="HMP57" s="9"/>
      <c r="HMQ57" s="9"/>
      <c r="HMR57" s="9"/>
      <c r="HMS57" s="9"/>
      <c r="HMT57" s="9"/>
      <c r="HMU57" s="9"/>
      <c r="HMV57" s="9"/>
      <c r="HMW57" s="9"/>
      <c r="HMX57" s="9"/>
      <c r="HMY57" s="9"/>
      <c r="HMZ57" s="9"/>
      <c r="HNA57" s="9"/>
      <c r="HNB57" s="9"/>
      <c r="HNC57" s="9"/>
      <c r="HND57" s="9"/>
      <c r="HNE57" s="9"/>
      <c r="HNF57" s="9"/>
      <c r="HNG57" s="9"/>
      <c r="HNH57" s="9"/>
      <c r="HNI57" s="9"/>
      <c r="HNJ57" s="9"/>
      <c r="HNK57" s="9"/>
      <c r="HNL57" s="9"/>
      <c r="HNM57" s="9"/>
      <c r="HNN57" s="9"/>
      <c r="HNO57" s="9"/>
      <c r="HNP57" s="9"/>
      <c r="HNQ57" s="9"/>
      <c r="HNR57" s="9"/>
      <c r="HNS57" s="9"/>
      <c r="HNT57" s="9"/>
      <c r="HNU57" s="9"/>
      <c r="HNV57" s="9"/>
      <c r="HNW57" s="9"/>
      <c r="HNX57" s="9"/>
      <c r="HNY57" s="9"/>
      <c r="HNZ57" s="9"/>
      <c r="HOA57" s="9"/>
      <c r="HOB57" s="9"/>
      <c r="HOC57" s="9"/>
      <c r="HOD57" s="9"/>
      <c r="HOE57" s="9"/>
      <c r="HOF57" s="9"/>
      <c r="HOG57" s="9"/>
      <c r="HOH57" s="9"/>
      <c r="HOI57" s="9"/>
      <c r="HOJ57" s="9"/>
      <c r="HOK57" s="9"/>
      <c r="HOL57" s="9"/>
      <c r="HOM57" s="9"/>
      <c r="HON57" s="9"/>
      <c r="HOO57" s="9"/>
      <c r="HOP57" s="9"/>
      <c r="HOQ57" s="9"/>
      <c r="HOR57" s="9"/>
      <c r="HOS57" s="9"/>
      <c r="HOT57" s="9"/>
      <c r="HOU57" s="9"/>
      <c r="HOV57" s="9"/>
      <c r="HOW57" s="9"/>
      <c r="HOX57" s="9"/>
      <c r="HOY57" s="9"/>
      <c r="HOZ57" s="9"/>
      <c r="HPA57" s="9"/>
      <c r="HPB57" s="9"/>
      <c r="HPC57" s="9"/>
      <c r="HPD57" s="9"/>
      <c r="HPE57" s="9"/>
      <c r="HPF57" s="9"/>
      <c r="HPG57" s="9"/>
      <c r="HPH57" s="9"/>
      <c r="HPI57" s="9"/>
      <c r="HPJ57" s="9"/>
      <c r="HPK57" s="9"/>
      <c r="HPL57" s="9"/>
      <c r="HPM57" s="9"/>
      <c r="HPN57" s="9"/>
      <c r="HPO57" s="9"/>
      <c r="HPP57" s="9"/>
      <c r="HPQ57" s="9"/>
      <c r="HPR57" s="9"/>
      <c r="HPS57" s="9"/>
      <c r="HPT57" s="9"/>
      <c r="HPU57" s="9"/>
      <c r="HPV57" s="9"/>
      <c r="HPW57" s="9"/>
      <c r="HPX57" s="9"/>
      <c r="HPY57" s="9"/>
      <c r="HPZ57" s="9"/>
      <c r="HQA57" s="9"/>
      <c r="HQB57" s="9"/>
      <c r="HQC57" s="9"/>
      <c r="HQD57" s="9"/>
      <c r="HQE57" s="9"/>
      <c r="HQF57" s="9"/>
      <c r="HQG57" s="9"/>
      <c r="HQH57" s="9"/>
      <c r="HQI57" s="9"/>
      <c r="HQJ57" s="9"/>
      <c r="HQK57" s="9"/>
      <c r="HQL57" s="9"/>
      <c r="HQM57" s="9"/>
      <c r="HQN57" s="9"/>
      <c r="HQO57" s="9"/>
      <c r="HQP57" s="9"/>
      <c r="HQQ57" s="9"/>
      <c r="HQR57" s="9"/>
      <c r="HQS57" s="9"/>
      <c r="HQT57" s="9"/>
      <c r="HQU57" s="9"/>
      <c r="HQV57" s="9"/>
      <c r="HQW57" s="9"/>
      <c r="HQX57" s="9"/>
      <c r="HQY57" s="9"/>
      <c r="HQZ57" s="9"/>
      <c r="HRA57" s="9"/>
      <c r="HRB57" s="9"/>
      <c r="HRC57" s="9"/>
      <c r="HRD57" s="9"/>
      <c r="HRE57" s="9"/>
      <c r="HRF57" s="9"/>
      <c r="HRG57" s="9"/>
      <c r="HRH57" s="9"/>
      <c r="HRI57" s="9"/>
      <c r="HRJ57" s="9"/>
      <c r="HRK57" s="9"/>
      <c r="HRL57" s="9"/>
      <c r="HRM57" s="9"/>
      <c r="HRN57" s="9"/>
      <c r="HRO57" s="9"/>
      <c r="HRP57" s="9"/>
      <c r="HRQ57" s="9"/>
      <c r="HRR57" s="9"/>
      <c r="HRS57" s="9"/>
      <c r="HRT57" s="9"/>
      <c r="HRU57" s="9"/>
      <c r="HRV57" s="9"/>
      <c r="HRW57" s="9"/>
      <c r="HRX57" s="9"/>
      <c r="HRY57" s="9"/>
      <c r="HRZ57" s="9"/>
      <c r="HSA57" s="9"/>
      <c r="HSB57" s="9"/>
      <c r="HSC57" s="9"/>
      <c r="HSD57" s="9"/>
      <c r="HSE57" s="9"/>
      <c r="HSF57" s="9"/>
      <c r="HSG57" s="9"/>
      <c r="HSH57" s="9"/>
      <c r="HSI57" s="9"/>
      <c r="HSJ57" s="9"/>
      <c r="HSK57" s="9"/>
      <c r="HSL57" s="9"/>
      <c r="HSM57" s="9"/>
      <c r="HSN57" s="9"/>
      <c r="HSO57" s="9"/>
      <c r="HSP57" s="9"/>
      <c r="HSQ57" s="9"/>
      <c r="HSR57" s="9"/>
      <c r="HSS57" s="9"/>
      <c r="HST57" s="9"/>
      <c r="HSU57" s="9"/>
      <c r="HSV57" s="9"/>
      <c r="HSW57" s="9"/>
      <c r="HSX57" s="9"/>
      <c r="HSY57" s="9"/>
      <c r="HSZ57" s="9"/>
      <c r="HTA57" s="9"/>
      <c r="HTB57" s="9"/>
      <c r="HTC57" s="9"/>
      <c r="HTD57" s="9"/>
      <c r="HTE57" s="9"/>
      <c r="HTF57" s="9"/>
      <c r="HTG57" s="9"/>
      <c r="HTH57" s="9"/>
      <c r="HTI57" s="9"/>
      <c r="HTJ57" s="9"/>
      <c r="HTK57" s="9"/>
      <c r="HTL57" s="9"/>
      <c r="HTM57" s="9"/>
      <c r="HTN57" s="9"/>
      <c r="HTO57" s="9"/>
      <c r="HTP57" s="9"/>
      <c r="HTQ57" s="9"/>
      <c r="HTR57" s="9"/>
      <c r="HTS57" s="9"/>
      <c r="HTT57" s="9"/>
      <c r="HTU57" s="9"/>
      <c r="HTV57" s="9"/>
      <c r="HTW57" s="9"/>
      <c r="HTX57" s="9"/>
      <c r="HTY57" s="9"/>
      <c r="HTZ57" s="9"/>
      <c r="HUA57" s="9"/>
      <c r="HUB57" s="9"/>
      <c r="HUC57" s="9"/>
      <c r="HUD57" s="9"/>
      <c r="HUE57" s="9"/>
      <c r="HUF57" s="9"/>
      <c r="HUG57" s="9"/>
      <c r="HUH57" s="9"/>
      <c r="HUI57" s="9"/>
      <c r="HUJ57" s="9"/>
      <c r="HUK57" s="9"/>
      <c r="HUL57" s="9"/>
      <c r="HUM57" s="9"/>
      <c r="HUN57" s="9"/>
      <c r="HUO57" s="9"/>
      <c r="HUP57" s="9"/>
      <c r="HUQ57" s="9"/>
      <c r="HUR57" s="9"/>
      <c r="HUS57" s="9"/>
      <c r="HUT57" s="9"/>
      <c r="HUU57" s="9"/>
      <c r="HUV57" s="9"/>
      <c r="HUW57" s="9"/>
      <c r="HUX57" s="9"/>
      <c r="HUY57" s="9"/>
      <c r="HUZ57" s="9"/>
      <c r="HVA57" s="9"/>
      <c r="HVB57" s="9"/>
      <c r="HVC57" s="9"/>
      <c r="HVD57" s="9"/>
      <c r="HVE57" s="9"/>
      <c r="HVF57" s="9"/>
      <c r="HVG57" s="9"/>
      <c r="HVH57" s="9"/>
      <c r="HVI57" s="9"/>
      <c r="HVJ57" s="9"/>
      <c r="HVK57" s="9"/>
      <c r="HVL57" s="9"/>
      <c r="HVM57" s="9"/>
      <c r="HVN57" s="9"/>
      <c r="HVO57" s="9"/>
      <c r="HVP57" s="9"/>
      <c r="HVQ57" s="9"/>
      <c r="HVR57" s="9"/>
      <c r="HVS57" s="9"/>
      <c r="HVT57" s="9"/>
      <c r="HVU57" s="9"/>
      <c r="HVV57" s="9"/>
      <c r="HVW57" s="9"/>
      <c r="HVX57" s="9"/>
      <c r="HVY57" s="9"/>
      <c r="HVZ57" s="9"/>
      <c r="HWA57" s="9"/>
      <c r="HWB57" s="9"/>
      <c r="HWC57" s="9"/>
      <c r="HWD57" s="9"/>
      <c r="HWE57" s="9"/>
      <c r="HWF57" s="9"/>
      <c r="HWG57" s="9"/>
      <c r="HWH57" s="9"/>
      <c r="HWI57" s="9"/>
      <c r="HWJ57" s="9"/>
      <c r="HWK57" s="9"/>
      <c r="HWL57" s="9"/>
      <c r="HWM57" s="9"/>
      <c r="HWN57" s="9"/>
      <c r="HWO57" s="9"/>
      <c r="HWP57" s="9"/>
      <c r="HWQ57" s="9"/>
      <c r="HWR57" s="9"/>
      <c r="HWS57" s="9"/>
      <c r="HWT57" s="9"/>
      <c r="HWU57" s="9"/>
      <c r="HWV57" s="9"/>
      <c r="HWW57" s="9"/>
      <c r="HWX57" s="9"/>
      <c r="HWY57" s="9"/>
      <c r="HWZ57" s="9"/>
      <c r="HXA57" s="9"/>
      <c r="HXB57" s="9"/>
      <c r="HXC57" s="9"/>
      <c r="HXD57" s="9"/>
      <c r="HXE57" s="9"/>
      <c r="HXF57" s="9"/>
      <c r="HXG57" s="9"/>
      <c r="HXH57" s="9"/>
      <c r="HXI57" s="9"/>
      <c r="HXJ57" s="9"/>
      <c r="HXK57" s="9"/>
      <c r="HXL57" s="9"/>
      <c r="HXM57" s="9"/>
      <c r="HXN57" s="9"/>
      <c r="HXO57" s="9"/>
      <c r="HXP57" s="9"/>
      <c r="HXQ57" s="9"/>
      <c r="HXR57" s="9"/>
      <c r="HXS57" s="9"/>
      <c r="HXT57" s="9"/>
      <c r="HXU57" s="9"/>
      <c r="HXV57" s="9"/>
      <c r="HXW57" s="9"/>
      <c r="HXX57" s="9"/>
      <c r="HXY57" s="9"/>
      <c r="HXZ57" s="9"/>
      <c r="HYA57" s="9"/>
      <c r="HYB57" s="9"/>
      <c r="HYC57" s="9"/>
      <c r="HYD57" s="9"/>
      <c r="HYE57" s="9"/>
      <c r="HYF57" s="9"/>
      <c r="HYG57" s="9"/>
      <c r="HYH57" s="9"/>
      <c r="HYI57" s="9"/>
      <c r="HYJ57" s="9"/>
      <c r="HYK57" s="9"/>
      <c r="HYL57" s="9"/>
      <c r="HYM57" s="9"/>
      <c r="HYN57" s="9"/>
      <c r="HYO57" s="9"/>
      <c r="HYP57" s="9"/>
      <c r="HYQ57" s="9"/>
      <c r="HYR57" s="9"/>
      <c r="HYS57" s="9"/>
      <c r="HYT57" s="9"/>
      <c r="HYU57" s="9"/>
      <c r="HYV57" s="9"/>
      <c r="HYW57" s="9"/>
      <c r="HYX57" s="9"/>
      <c r="HYY57" s="9"/>
      <c r="HYZ57" s="9"/>
      <c r="HZA57" s="9"/>
      <c r="HZB57" s="9"/>
      <c r="HZC57" s="9"/>
      <c r="HZD57" s="9"/>
      <c r="HZE57" s="9"/>
      <c r="HZF57" s="9"/>
      <c r="HZG57" s="9"/>
      <c r="HZH57" s="9"/>
      <c r="HZI57" s="9"/>
      <c r="HZJ57" s="9"/>
      <c r="HZK57" s="9"/>
      <c r="HZL57" s="9"/>
      <c r="HZM57" s="9"/>
      <c r="HZN57" s="9"/>
      <c r="HZO57" s="9"/>
      <c r="HZP57" s="9"/>
      <c r="HZQ57" s="9"/>
      <c r="HZR57" s="9"/>
      <c r="HZS57" s="9"/>
      <c r="HZT57" s="9"/>
      <c r="HZU57" s="9"/>
      <c r="HZV57" s="9"/>
      <c r="HZW57" s="9"/>
      <c r="HZX57" s="9"/>
      <c r="HZY57" s="9"/>
      <c r="HZZ57" s="9"/>
      <c r="IAA57" s="9"/>
      <c r="IAB57" s="9"/>
      <c r="IAC57" s="9"/>
      <c r="IAD57" s="9"/>
      <c r="IAE57" s="9"/>
      <c r="IAF57" s="9"/>
      <c r="IAG57" s="9"/>
      <c r="IAH57" s="9"/>
      <c r="IAI57" s="9"/>
      <c r="IAJ57" s="9"/>
      <c r="IAK57" s="9"/>
      <c r="IAL57" s="9"/>
      <c r="IAM57" s="9"/>
      <c r="IAN57" s="9"/>
      <c r="IAO57" s="9"/>
      <c r="IAP57" s="9"/>
      <c r="IAQ57" s="9"/>
      <c r="IAR57" s="9"/>
      <c r="IAS57" s="9"/>
      <c r="IAT57" s="9"/>
      <c r="IAU57" s="9"/>
      <c r="IAV57" s="9"/>
      <c r="IAW57" s="9"/>
      <c r="IAX57" s="9"/>
      <c r="IAY57" s="9"/>
      <c r="IAZ57" s="9"/>
      <c r="IBA57" s="9"/>
      <c r="IBB57" s="9"/>
      <c r="IBC57" s="9"/>
      <c r="IBD57" s="9"/>
      <c r="IBE57" s="9"/>
      <c r="IBF57" s="9"/>
      <c r="IBG57" s="9"/>
      <c r="IBH57" s="9"/>
      <c r="IBI57" s="9"/>
      <c r="IBJ57" s="9"/>
      <c r="IBK57" s="9"/>
      <c r="IBL57" s="9"/>
      <c r="IBM57" s="9"/>
      <c r="IBN57" s="9"/>
      <c r="IBO57" s="9"/>
      <c r="IBP57" s="9"/>
      <c r="IBQ57" s="9"/>
      <c r="IBR57" s="9"/>
      <c r="IBS57" s="9"/>
      <c r="IBT57" s="9"/>
      <c r="IBU57" s="9"/>
      <c r="IBV57" s="9"/>
      <c r="IBW57" s="9"/>
      <c r="IBX57" s="9"/>
      <c r="IBY57" s="9"/>
      <c r="IBZ57" s="9"/>
      <c r="ICA57" s="9"/>
      <c r="ICB57" s="9"/>
      <c r="ICC57" s="9"/>
      <c r="ICD57" s="9"/>
      <c r="ICE57" s="9"/>
      <c r="ICF57" s="9"/>
      <c r="ICG57" s="9"/>
      <c r="ICH57" s="9"/>
      <c r="ICI57" s="9"/>
      <c r="ICJ57" s="9"/>
      <c r="ICK57" s="9"/>
      <c r="ICL57" s="9"/>
      <c r="ICM57" s="9"/>
      <c r="ICN57" s="9"/>
      <c r="ICO57" s="9"/>
      <c r="ICP57" s="9"/>
      <c r="ICQ57" s="9"/>
      <c r="ICR57" s="9"/>
      <c r="ICS57" s="9"/>
      <c r="ICT57" s="9"/>
      <c r="ICU57" s="9"/>
      <c r="ICV57" s="9"/>
      <c r="ICW57" s="9"/>
      <c r="ICX57" s="9"/>
      <c r="ICY57" s="9"/>
      <c r="ICZ57" s="9"/>
      <c r="IDA57" s="9"/>
      <c r="IDB57" s="9"/>
      <c r="IDC57" s="9"/>
      <c r="IDD57" s="9"/>
      <c r="IDE57" s="9"/>
      <c r="IDF57" s="9"/>
      <c r="IDG57" s="9"/>
      <c r="IDH57" s="9"/>
      <c r="IDI57" s="9"/>
      <c r="IDJ57" s="9"/>
      <c r="IDK57" s="9"/>
      <c r="IDL57" s="9"/>
      <c r="IDM57" s="9"/>
      <c r="IDN57" s="9"/>
      <c r="IDO57" s="9"/>
      <c r="IDP57" s="9"/>
      <c r="IDQ57" s="9"/>
      <c r="IDR57" s="9"/>
      <c r="IDS57" s="9"/>
      <c r="IDT57" s="9"/>
      <c r="IDU57" s="9"/>
      <c r="IDV57" s="9"/>
      <c r="IDW57" s="9"/>
      <c r="IDX57" s="9"/>
      <c r="IDY57" s="9"/>
      <c r="IDZ57" s="9"/>
      <c r="IEA57" s="9"/>
      <c r="IEB57" s="9"/>
      <c r="IEC57" s="9"/>
      <c r="IED57" s="9"/>
      <c r="IEE57" s="9"/>
      <c r="IEF57" s="9"/>
      <c r="IEG57" s="9"/>
      <c r="IEH57" s="9"/>
      <c r="IEI57" s="9"/>
      <c r="IEJ57" s="9"/>
      <c r="IEK57" s="9"/>
      <c r="IEL57" s="9"/>
      <c r="IEM57" s="9"/>
      <c r="IEN57" s="9"/>
      <c r="IEO57" s="9"/>
      <c r="IEP57" s="9"/>
      <c r="IEQ57" s="9"/>
      <c r="IER57" s="9"/>
      <c r="IES57" s="9"/>
      <c r="IET57" s="9"/>
      <c r="IEU57" s="9"/>
      <c r="IEV57" s="9"/>
      <c r="IEW57" s="9"/>
      <c r="IEX57" s="9"/>
      <c r="IEY57" s="9"/>
      <c r="IEZ57" s="9"/>
      <c r="IFA57" s="9"/>
      <c r="IFB57" s="9"/>
      <c r="IFC57" s="9"/>
      <c r="IFD57" s="9"/>
      <c r="IFE57" s="9"/>
      <c r="IFF57" s="9"/>
      <c r="IFG57" s="9"/>
      <c r="IFH57" s="9"/>
      <c r="IFI57" s="9"/>
      <c r="IFJ57" s="9"/>
      <c r="IFK57" s="9"/>
      <c r="IFL57" s="9"/>
      <c r="IFM57" s="9"/>
      <c r="IFN57" s="9"/>
      <c r="IFO57" s="9"/>
      <c r="IFP57" s="9"/>
      <c r="IFQ57" s="9"/>
      <c r="IFR57" s="9"/>
      <c r="IFS57" s="9"/>
      <c r="IFT57" s="9"/>
      <c r="IFU57" s="9"/>
      <c r="IFV57" s="9"/>
      <c r="IFW57" s="9"/>
      <c r="IFX57" s="9"/>
      <c r="IFY57" s="9"/>
      <c r="IFZ57" s="9"/>
      <c r="IGA57" s="9"/>
      <c r="IGB57" s="9"/>
      <c r="IGC57" s="9"/>
      <c r="IGD57" s="9"/>
      <c r="IGE57" s="9"/>
      <c r="IGF57" s="9"/>
      <c r="IGG57" s="9"/>
      <c r="IGH57" s="9"/>
      <c r="IGI57" s="9"/>
      <c r="IGJ57" s="9"/>
      <c r="IGK57" s="9"/>
      <c r="IGL57" s="9"/>
      <c r="IGM57" s="9"/>
      <c r="IGN57" s="9"/>
      <c r="IGO57" s="9"/>
      <c r="IGP57" s="9"/>
      <c r="IGQ57" s="9"/>
      <c r="IGR57" s="9"/>
      <c r="IGS57" s="9"/>
      <c r="IGT57" s="9"/>
      <c r="IGU57" s="9"/>
      <c r="IGV57" s="9"/>
      <c r="IGW57" s="9"/>
      <c r="IGX57" s="9"/>
      <c r="IGY57" s="9"/>
      <c r="IGZ57" s="9"/>
      <c r="IHA57" s="9"/>
      <c r="IHB57" s="9"/>
      <c r="IHC57" s="9"/>
      <c r="IHD57" s="9"/>
      <c r="IHE57" s="9"/>
      <c r="IHF57" s="9"/>
      <c r="IHG57" s="9"/>
      <c r="IHH57" s="9"/>
      <c r="IHI57" s="9"/>
      <c r="IHJ57" s="9"/>
      <c r="IHK57" s="9"/>
      <c r="IHL57" s="9"/>
      <c r="IHM57" s="9"/>
      <c r="IHN57" s="9"/>
      <c r="IHO57" s="9"/>
      <c r="IHP57" s="9"/>
      <c r="IHQ57" s="9"/>
      <c r="IHR57" s="9"/>
      <c r="IHS57" s="9"/>
      <c r="IHT57" s="9"/>
      <c r="IHU57" s="9"/>
      <c r="IHV57" s="9"/>
      <c r="IHW57" s="9"/>
      <c r="IHX57" s="9"/>
      <c r="IHY57" s="9"/>
      <c r="IHZ57" s="9"/>
      <c r="IIA57" s="9"/>
      <c r="IIB57" s="9"/>
      <c r="IIC57" s="9"/>
      <c r="IID57" s="9"/>
      <c r="IIE57" s="9"/>
      <c r="IIF57" s="9"/>
      <c r="IIG57" s="9"/>
      <c r="IIH57" s="9"/>
      <c r="III57" s="9"/>
      <c r="IIJ57" s="9"/>
      <c r="IIK57" s="9"/>
      <c r="IIL57" s="9"/>
      <c r="IIM57" s="9"/>
      <c r="IIN57" s="9"/>
      <c r="IIO57" s="9"/>
      <c r="IIP57" s="9"/>
      <c r="IIQ57" s="9"/>
      <c r="IIR57" s="9"/>
      <c r="IIS57" s="9"/>
      <c r="IIT57" s="9"/>
      <c r="IIU57" s="9"/>
      <c r="IIV57" s="9"/>
      <c r="IIW57" s="9"/>
      <c r="IIX57" s="9"/>
      <c r="IIY57" s="9"/>
      <c r="IIZ57" s="9"/>
      <c r="IJA57" s="9"/>
      <c r="IJB57" s="9"/>
      <c r="IJC57" s="9"/>
      <c r="IJD57" s="9"/>
      <c r="IJE57" s="9"/>
      <c r="IJF57" s="9"/>
      <c r="IJG57" s="9"/>
      <c r="IJH57" s="9"/>
      <c r="IJI57" s="9"/>
      <c r="IJJ57" s="9"/>
      <c r="IJK57" s="9"/>
      <c r="IJL57" s="9"/>
      <c r="IJM57" s="9"/>
      <c r="IJN57" s="9"/>
      <c r="IJO57" s="9"/>
      <c r="IJP57" s="9"/>
      <c r="IJQ57" s="9"/>
      <c r="IJR57" s="9"/>
      <c r="IJS57" s="9"/>
      <c r="IJT57" s="9"/>
      <c r="IJU57" s="9"/>
      <c r="IJV57" s="9"/>
      <c r="IJW57" s="9"/>
      <c r="IJX57" s="9"/>
      <c r="IJY57" s="9"/>
      <c r="IJZ57" s="9"/>
      <c r="IKA57" s="9"/>
      <c r="IKB57" s="9"/>
      <c r="IKC57" s="9"/>
      <c r="IKD57" s="9"/>
      <c r="IKE57" s="9"/>
      <c r="IKF57" s="9"/>
      <c r="IKG57" s="9"/>
      <c r="IKH57" s="9"/>
      <c r="IKI57" s="9"/>
      <c r="IKJ57" s="9"/>
      <c r="IKK57" s="9"/>
      <c r="IKL57" s="9"/>
      <c r="IKM57" s="9"/>
      <c r="IKN57" s="9"/>
      <c r="IKO57" s="9"/>
      <c r="IKP57" s="9"/>
      <c r="IKQ57" s="9"/>
      <c r="IKR57" s="9"/>
      <c r="IKS57" s="9"/>
      <c r="IKT57" s="9"/>
      <c r="IKU57" s="9"/>
      <c r="IKV57" s="9"/>
      <c r="IKW57" s="9"/>
      <c r="IKX57" s="9"/>
      <c r="IKY57" s="9"/>
      <c r="IKZ57" s="9"/>
      <c r="ILA57" s="9"/>
      <c r="ILB57" s="9"/>
      <c r="ILC57" s="9"/>
      <c r="ILD57" s="9"/>
      <c r="ILE57" s="9"/>
      <c r="ILF57" s="9"/>
      <c r="ILG57" s="9"/>
      <c r="ILH57" s="9"/>
      <c r="ILI57" s="9"/>
      <c r="ILJ57" s="9"/>
      <c r="ILK57" s="9"/>
      <c r="ILL57" s="9"/>
      <c r="ILM57" s="9"/>
      <c r="ILN57" s="9"/>
      <c r="ILO57" s="9"/>
      <c r="ILP57" s="9"/>
      <c r="ILQ57" s="9"/>
      <c r="ILR57" s="9"/>
      <c r="ILS57" s="9"/>
      <c r="ILT57" s="9"/>
      <c r="ILU57" s="9"/>
      <c r="ILV57" s="9"/>
      <c r="ILW57" s="9"/>
      <c r="ILX57" s="9"/>
      <c r="ILY57" s="9"/>
      <c r="ILZ57" s="9"/>
      <c r="IMA57" s="9"/>
      <c r="IMB57" s="9"/>
      <c r="IMC57" s="9"/>
      <c r="IMD57" s="9"/>
      <c r="IME57" s="9"/>
      <c r="IMF57" s="9"/>
      <c r="IMG57" s="9"/>
      <c r="IMH57" s="9"/>
      <c r="IMI57" s="9"/>
      <c r="IMJ57" s="9"/>
      <c r="IMK57" s="9"/>
      <c r="IML57" s="9"/>
      <c r="IMM57" s="9"/>
      <c r="IMN57" s="9"/>
      <c r="IMO57" s="9"/>
      <c r="IMP57" s="9"/>
      <c r="IMQ57" s="9"/>
      <c r="IMR57" s="9"/>
      <c r="IMS57" s="9"/>
      <c r="IMT57" s="9"/>
      <c r="IMU57" s="9"/>
      <c r="IMV57" s="9"/>
      <c r="IMW57" s="9"/>
      <c r="IMX57" s="9"/>
      <c r="IMY57" s="9"/>
      <c r="IMZ57" s="9"/>
      <c r="INA57" s="9"/>
      <c r="INB57" s="9"/>
      <c r="INC57" s="9"/>
      <c r="IND57" s="9"/>
      <c r="INE57" s="9"/>
      <c r="INF57" s="9"/>
      <c r="ING57" s="9"/>
      <c r="INH57" s="9"/>
      <c r="INI57" s="9"/>
      <c r="INJ57" s="9"/>
      <c r="INK57" s="9"/>
      <c r="INL57" s="9"/>
      <c r="INM57" s="9"/>
      <c r="INN57" s="9"/>
      <c r="INO57" s="9"/>
      <c r="INP57" s="9"/>
      <c r="INQ57" s="9"/>
      <c r="INR57" s="9"/>
      <c r="INS57" s="9"/>
      <c r="INT57" s="9"/>
      <c r="INU57" s="9"/>
      <c r="INV57" s="9"/>
      <c r="INW57" s="9"/>
      <c r="INX57" s="9"/>
      <c r="INY57" s="9"/>
      <c r="INZ57" s="9"/>
      <c r="IOA57" s="9"/>
      <c r="IOB57" s="9"/>
      <c r="IOC57" s="9"/>
      <c r="IOD57" s="9"/>
      <c r="IOE57" s="9"/>
      <c r="IOF57" s="9"/>
      <c r="IOG57" s="9"/>
      <c r="IOH57" s="9"/>
      <c r="IOI57" s="9"/>
      <c r="IOJ57" s="9"/>
      <c r="IOK57" s="9"/>
      <c r="IOL57" s="9"/>
      <c r="IOM57" s="9"/>
      <c r="ION57" s="9"/>
      <c r="IOO57" s="9"/>
      <c r="IOP57" s="9"/>
      <c r="IOQ57" s="9"/>
      <c r="IOR57" s="9"/>
      <c r="IOS57" s="9"/>
      <c r="IOT57" s="9"/>
      <c r="IOU57" s="9"/>
      <c r="IOV57" s="9"/>
      <c r="IOW57" s="9"/>
      <c r="IOX57" s="9"/>
      <c r="IOY57" s="9"/>
      <c r="IOZ57" s="9"/>
      <c r="IPA57" s="9"/>
      <c r="IPB57" s="9"/>
      <c r="IPC57" s="9"/>
      <c r="IPD57" s="9"/>
      <c r="IPE57" s="9"/>
      <c r="IPF57" s="9"/>
      <c r="IPG57" s="9"/>
      <c r="IPH57" s="9"/>
      <c r="IPI57" s="9"/>
      <c r="IPJ57" s="9"/>
      <c r="IPK57" s="9"/>
      <c r="IPL57" s="9"/>
      <c r="IPM57" s="9"/>
      <c r="IPN57" s="9"/>
      <c r="IPO57" s="9"/>
      <c r="IPP57" s="9"/>
      <c r="IPQ57" s="9"/>
      <c r="IPR57" s="9"/>
      <c r="IPS57" s="9"/>
      <c r="IPT57" s="9"/>
      <c r="IPU57" s="9"/>
      <c r="IPV57" s="9"/>
      <c r="IPW57" s="9"/>
      <c r="IPX57" s="9"/>
      <c r="IPY57" s="9"/>
      <c r="IPZ57" s="9"/>
      <c r="IQA57" s="9"/>
      <c r="IQB57" s="9"/>
      <c r="IQC57" s="9"/>
      <c r="IQD57" s="9"/>
      <c r="IQE57" s="9"/>
      <c r="IQF57" s="9"/>
      <c r="IQG57" s="9"/>
      <c r="IQH57" s="9"/>
      <c r="IQI57" s="9"/>
      <c r="IQJ57" s="9"/>
      <c r="IQK57" s="9"/>
      <c r="IQL57" s="9"/>
      <c r="IQM57" s="9"/>
      <c r="IQN57" s="9"/>
      <c r="IQO57" s="9"/>
      <c r="IQP57" s="9"/>
      <c r="IQQ57" s="9"/>
      <c r="IQR57" s="9"/>
      <c r="IQS57" s="9"/>
      <c r="IQT57" s="9"/>
      <c r="IQU57" s="9"/>
      <c r="IQV57" s="9"/>
      <c r="IQW57" s="9"/>
      <c r="IQX57" s="9"/>
      <c r="IQY57" s="9"/>
      <c r="IQZ57" s="9"/>
      <c r="IRA57" s="9"/>
      <c r="IRB57" s="9"/>
      <c r="IRC57" s="9"/>
      <c r="IRD57" s="9"/>
      <c r="IRE57" s="9"/>
      <c r="IRF57" s="9"/>
      <c r="IRG57" s="9"/>
      <c r="IRH57" s="9"/>
      <c r="IRI57" s="9"/>
      <c r="IRJ57" s="9"/>
      <c r="IRK57" s="9"/>
      <c r="IRL57" s="9"/>
      <c r="IRM57" s="9"/>
      <c r="IRN57" s="9"/>
      <c r="IRO57" s="9"/>
      <c r="IRP57" s="9"/>
      <c r="IRQ57" s="9"/>
      <c r="IRR57" s="9"/>
      <c r="IRS57" s="9"/>
      <c r="IRT57" s="9"/>
      <c r="IRU57" s="9"/>
      <c r="IRV57" s="9"/>
      <c r="IRW57" s="9"/>
      <c r="IRX57" s="9"/>
      <c r="IRY57" s="9"/>
      <c r="IRZ57" s="9"/>
      <c r="ISA57" s="9"/>
      <c r="ISB57" s="9"/>
      <c r="ISC57" s="9"/>
      <c r="ISD57" s="9"/>
      <c r="ISE57" s="9"/>
      <c r="ISF57" s="9"/>
      <c r="ISG57" s="9"/>
      <c r="ISH57" s="9"/>
      <c r="ISI57" s="9"/>
      <c r="ISJ57" s="9"/>
      <c r="ISK57" s="9"/>
      <c r="ISL57" s="9"/>
      <c r="ISM57" s="9"/>
      <c r="ISN57" s="9"/>
      <c r="ISO57" s="9"/>
      <c r="ISP57" s="9"/>
      <c r="ISQ57" s="9"/>
      <c r="ISR57" s="9"/>
      <c r="ISS57" s="9"/>
      <c r="IST57" s="9"/>
      <c r="ISU57" s="9"/>
      <c r="ISV57" s="9"/>
      <c r="ISW57" s="9"/>
      <c r="ISX57" s="9"/>
      <c r="ISY57" s="9"/>
      <c r="ISZ57" s="9"/>
      <c r="ITA57" s="9"/>
      <c r="ITB57" s="9"/>
      <c r="ITC57" s="9"/>
      <c r="ITD57" s="9"/>
      <c r="ITE57" s="9"/>
      <c r="ITF57" s="9"/>
      <c r="ITG57" s="9"/>
      <c r="ITH57" s="9"/>
      <c r="ITI57" s="9"/>
      <c r="ITJ57" s="9"/>
      <c r="ITK57" s="9"/>
      <c r="ITL57" s="9"/>
      <c r="ITM57" s="9"/>
      <c r="ITN57" s="9"/>
      <c r="ITO57" s="9"/>
      <c r="ITP57" s="9"/>
      <c r="ITQ57" s="9"/>
      <c r="ITR57" s="9"/>
      <c r="ITS57" s="9"/>
      <c r="ITT57" s="9"/>
      <c r="ITU57" s="9"/>
      <c r="ITV57" s="9"/>
      <c r="ITW57" s="9"/>
      <c r="ITX57" s="9"/>
      <c r="ITY57" s="9"/>
      <c r="ITZ57" s="9"/>
      <c r="IUA57" s="9"/>
      <c r="IUB57" s="9"/>
      <c r="IUC57" s="9"/>
      <c r="IUD57" s="9"/>
      <c r="IUE57" s="9"/>
      <c r="IUF57" s="9"/>
      <c r="IUG57" s="9"/>
      <c r="IUH57" s="9"/>
      <c r="IUI57" s="9"/>
      <c r="IUJ57" s="9"/>
      <c r="IUK57" s="9"/>
      <c r="IUL57" s="9"/>
      <c r="IUM57" s="9"/>
      <c r="IUN57" s="9"/>
      <c r="IUO57" s="9"/>
      <c r="IUP57" s="9"/>
      <c r="IUQ57" s="9"/>
      <c r="IUR57" s="9"/>
      <c r="IUS57" s="9"/>
      <c r="IUT57" s="9"/>
      <c r="IUU57" s="9"/>
      <c r="IUV57" s="9"/>
      <c r="IUW57" s="9"/>
      <c r="IUX57" s="9"/>
      <c r="IUY57" s="9"/>
      <c r="IUZ57" s="9"/>
      <c r="IVA57" s="9"/>
      <c r="IVB57" s="9"/>
      <c r="IVC57" s="9"/>
      <c r="IVD57" s="9"/>
      <c r="IVE57" s="9"/>
      <c r="IVF57" s="9"/>
      <c r="IVG57" s="9"/>
      <c r="IVH57" s="9"/>
      <c r="IVI57" s="9"/>
      <c r="IVJ57" s="9"/>
      <c r="IVK57" s="9"/>
      <c r="IVL57" s="9"/>
      <c r="IVM57" s="9"/>
      <c r="IVN57" s="9"/>
      <c r="IVO57" s="9"/>
      <c r="IVP57" s="9"/>
      <c r="IVQ57" s="9"/>
      <c r="IVR57" s="9"/>
      <c r="IVS57" s="9"/>
      <c r="IVT57" s="9"/>
      <c r="IVU57" s="9"/>
      <c r="IVV57" s="9"/>
      <c r="IVW57" s="9"/>
      <c r="IVX57" s="9"/>
      <c r="IVY57" s="9"/>
      <c r="IVZ57" s="9"/>
      <c r="IWA57" s="9"/>
      <c r="IWB57" s="9"/>
      <c r="IWC57" s="9"/>
      <c r="IWD57" s="9"/>
      <c r="IWE57" s="9"/>
      <c r="IWF57" s="9"/>
      <c r="IWG57" s="9"/>
      <c r="IWH57" s="9"/>
      <c r="IWI57" s="9"/>
      <c r="IWJ57" s="9"/>
      <c r="IWK57" s="9"/>
      <c r="IWL57" s="9"/>
      <c r="IWM57" s="9"/>
      <c r="IWN57" s="9"/>
      <c r="IWO57" s="9"/>
      <c r="IWP57" s="9"/>
      <c r="IWQ57" s="9"/>
      <c r="IWR57" s="9"/>
      <c r="IWS57" s="9"/>
      <c r="IWT57" s="9"/>
      <c r="IWU57" s="9"/>
      <c r="IWV57" s="9"/>
      <c r="IWW57" s="9"/>
      <c r="IWX57" s="9"/>
      <c r="IWY57" s="9"/>
      <c r="IWZ57" s="9"/>
      <c r="IXA57" s="9"/>
      <c r="IXB57" s="9"/>
      <c r="IXC57" s="9"/>
      <c r="IXD57" s="9"/>
      <c r="IXE57" s="9"/>
      <c r="IXF57" s="9"/>
      <c r="IXG57" s="9"/>
      <c r="IXH57" s="9"/>
      <c r="IXI57" s="9"/>
      <c r="IXJ57" s="9"/>
      <c r="IXK57" s="9"/>
      <c r="IXL57" s="9"/>
      <c r="IXM57" s="9"/>
      <c r="IXN57" s="9"/>
      <c r="IXO57" s="9"/>
      <c r="IXP57" s="9"/>
      <c r="IXQ57" s="9"/>
      <c r="IXR57" s="9"/>
      <c r="IXS57" s="9"/>
      <c r="IXT57" s="9"/>
      <c r="IXU57" s="9"/>
      <c r="IXV57" s="9"/>
      <c r="IXW57" s="9"/>
      <c r="IXX57" s="9"/>
      <c r="IXY57" s="9"/>
      <c r="IXZ57" s="9"/>
      <c r="IYA57" s="9"/>
      <c r="IYB57" s="9"/>
      <c r="IYC57" s="9"/>
      <c r="IYD57" s="9"/>
      <c r="IYE57" s="9"/>
      <c r="IYF57" s="9"/>
      <c r="IYG57" s="9"/>
      <c r="IYH57" s="9"/>
      <c r="IYI57" s="9"/>
      <c r="IYJ57" s="9"/>
      <c r="IYK57" s="9"/>
      <c r="IYL57" s="9"/>
      <c r="IYM57" s="9"/>
      <c r="IYN57" s="9"/>
      <c r="IYO57" s="9"/>
      <c r="IYP57" s="9"/>
      <c r="IYQ57" s="9"/>
      <c r="IYR57" s="9"/>
      <c r="IYS57" s="9"/>
      <c r="IYT57" s="9"/>
      <c r="IYU57" s="9"/>
      <c r="IYV57" s="9"/>
      <c r="IYW57" s="9"/>
      <c r="IYX57" s="9"/>
      <c r="IYY57" s="9"/>
      <c r="IYZ57" s="9"/>
      <c r="IZA57" s="9"/>
      <c r="IZB57" s="9"/>
      <c r="IZC57" s="9"/>
      <c r="IZD57" s="9"/>
      <c r="IZE57" s="9"/>
      <c r="IZF57" s="9"/>
      <c r="IZG57" s="9"/>
      <c r="IZH57" s="9"/>
      <c r="IZI57" s="9"/>
      <c r="IZJ57" s="9"/>
      <c r="IZK57" s="9"/>
      <c r="IZL57" s="9"/>
      <c r="IZM57" s="9"/>
      <c r="IZN57" s="9"/>
      <c r="IZO57" s="9"/>
      <c r="IZP57" s="9"/>
      <c r="IZQ57" s="9"/>
      <c r="IZR57" s="9"/>
      <c r="IZS57" s="9"/>
      <c r="IZT57" s="9"/>
      <c r="IZU57" s="9"/>
      <c r="IZV57" s="9"/>
      <c r="IZW57" s="9"/>
      <c r="IZX57" s="9"/>
      <c r="IZY57" s="9"/>
      <c r="IZZ57" s="9"/>
      <c r="JAA57" s="9"/>
      <c r="JAB57" s="9"/>
      <c r="JAC57" s="9"/>
      <c r="JAD57" s="9"/>
      <c r="JAE57" s="9"/>
      <c r="JAF57" s="9"/>
      <c r="JAG57" s="9"/>
      <c r="JAH57" s="9"/>
      <c r="JAI57" s="9"/>
      <c r="JAJ57" s="9"/>
      <c r="JAK57" s="9"/>
      <c r="JAL57" s="9"/>
      <c r="JAM57" s="9"/>
      <c r="JAN57" s="9"/>
      <c r="JAO57" s="9"/>
      <c r="JAP57" s="9"/>
      <c r="JAQ57" s="9"/>
      <c r="JAR57" s="9"/>
      <c r="JAS57" s="9"/>
      <c r="JAT57" s="9"/>
      <c r="JAU57" s="9"/>
      <c r="JAV57" s="9"/>
      <c r="JAW57" s="9"/>
      <c r="JAX57" s="9"/>
      <c r="JAY57" s="9"/>
      <c r="JAZ57" s="9"/>
      <c r="JBA57" s="9"/>
      <c r="JBB57" s="9"/>
      <c r="JBC57" s="9"/>
      <c r="JBD57" s="9"/>
      <c r="JBE57" s="9"/>
      <c r="JBF57" s="9"/>
      <c r="JBG57" s="9"/>
      <c r="JBH57" s="9"/>
      <c r="JBI57" s="9"/>
      <c r="JBJ57" s="9"/>
      <c r="JBK57" s="9"/>
      <c r="JBL57" s="9"/>
      <c r="JBM57" s="9"/>
      <c r="JBN57" s="9"/>
      <c r="JBO57" s="9"/>
      <c r="JBP57" s="9"/>
      <c r="JBQ57" s="9"/>
      <c r="JBR57" s="9"/>
      <c r="JBS57" s="9"/>
      <c r="JBT57" s="9"/>
      <c r="JBU57" s="9"/>
      <c r="JBV57" s="9"/>
      <c r="JBW57" s="9"/>
      <c r="JBX57" s="9"/>
      <c r="JBY57" s="9"/>
      <c r="JBZ57" s="9"/>
      <c r="JCA57" s="9"/>
      <c r="JCB57" s="9"/>
      <c r="JCC57" s="9"/>
      <c r="JCD57" s="9"/>
      <c r="JCE57" s="9"/>
      <c r="JCF57" s="9"/>
      <c r="JCG57" s="9"/>
      <c r="JCH57" s="9"/>
      <c r="JCI57" s="9"/>
      <c r="JCJ57" s="9"/>
      <c r="JCK57" s="9"/>
      <c r="JCL57" s="9"/>
      <c r="JCM57" s="9"/>
      <c r="JCN57" s="9"/>
      <c r="JCO57" s="9"/>
      <c r="JCP57" s="9"/>
      <c r="JCQ57" s="9"/>
      <c r="JCR57" s="9"/>
      <c r="JCS57" s="9"/>
      <c r="JCT57" s="9"/>
      <c r="JCU57" s="9"/>
      <c r="JCV57" s="9"/>
      <c r="JCW57" s="9"/>
      <c r="JCX57" s="9"/>
      <c r="JCY57" s="9"/>
      <c r="JCZ57" s="9"/>
      <c r="JDA57" s="9"/>
      <c r="JDB57" s="9"/>
      <c r="JDC57" s="9"/>
      <c r="JDD57" s="9"/>
      <c r="JDE57" s="9"/>
      <c r="JDF57" s="9"/>
      <c r="JDG57" s="9"/>
      <c r="JDH57" s="9"/>
      <c r="JDI57" s="9"/>
      <c r="JDJ57" s="9"/>
      <c r="JDK57" s="9"/>
      <c r="JDL57" s="9"/>
      <c r="JDM57" s="9"/>
      <c r="JDN57" s="9"/>
      <c r="JDO57" s="9"/>
      <c r="JDP57" s="9"/>
      <c r="JDQ57" s="9"/>
      <c r="JDR57" s="9"/>
      <c r="JDS57" s="9"/>
      <c r="JDT57" s="9"/>
      <c r="JDU57" s="9"/>
      <c r="JDV57" s="9"/>
      <c r="JDW57" s="9"/>
      <c r="JDX57" s="9"/>
      <c r="JDY57" s="9"/>
      <c r="JDZ57" s="9"/>
      <c r="JEA57" s="9"/>
      <c r="JEB57" s="9"/>
      <c r="JEC57" s="9"/>
      <c r="JED57" s="9"/>
      <c r="JEE57" s="9"/>
      <c r="JEF57" s="9"/>
      <c r="JEG57" s="9"/>
      <c r="JEH57" s="9"/>
      <c r="JEI57" s="9"/>
      <c r="JEJ57" s="9"/>
      <c r="JEK57" s="9"/>
      <c r="JEL57" s="9"/>
      <c r="JEM57" s="9"/>
      <c r="JEN57" s="9"/>
      <c r="JEO57" s="9"/>
      <c r="JEP57" s="9"/>
      <c r="JEQ57" s="9"/>
      <c r="JER57" s="9"/>
      <c r="JES57" s="9"/>
      <c r="JET57" s="9"/>
      <c r="JEU57" s="9"/>
      <c r="JEV57" s="9"/>
      <c r="JEW57" s="9"/>
      <c r="JEX57" s="9"/>
      <c r="JEY57" s="9"/>
      <c r="JEZ57" s="9"/>
      <c r="JFA57" s="9"/>
      <c r="JFB57" s="9"/>
      <c r="JFC57" s="9"/>
      <c r="JFD57" s="9"/>
      <c r="JFE57" s="9"/>
      <c r="JFF57" s="9"/>
      <c r="JFG57" s="9"/>
      <c r="JFH57" s="9"/>
      <c r="JFI57" s="9"/>
      <c r="JFJ57" s="9"/>
      <c r="JFK57" s="9"/>
      <c r="JFL57" s="9"/>
      <c r="JFM57" s="9"/>
      <c r="JFN57" s="9"/>
      <c r="JFO57" s="9"/>
      <c r="JFP57" s="9"/>
      <c r="JFQ57" s="9"/>
      <c r="JFR57" s="9"/>
      <c r="JFS57" s="9"/>
      <c r="JFT57" s="9"/>
      <c r="JFU57" s="9"/>
      <c r="JFV57" s="9"/>
      <c r="JFW57" s="9"/>
      <c r="JFX57" s="9"/>
      <c r="JFY57" s="9"/>
      <c r="JFZ57" s="9"/>
      <c r="JGA57" s="9"/>
      <c r="JGB57" s="9"/>
      <c r="JGC57" s="9"/>
      <c r="JGD57" s="9"/>
      <c r="JGE57" s="9"/>
      <c r="JGF57" s="9"/>
      <c r="JGG57" s="9"/>
      <c r="JGH57" s="9"/>
      <c r="JGI57" s="9"/>
      <c r="JGJ57" s="9"/>
      <c r="JGK57" s="9"/>
      <c r="JGL57" s="9"/>
      <c r="JGM57" s="9"/>
      <c r="JGN57" s="9"/>
      <c r="JGO57" s="9"/>
      <c r="JGP57" s="9"/>
      <c r="JGQ57" s="9"/>
      <c r="JGR57" s="9"/>
      <c r="JGS57" s="9"/>
      <c r="JGT57" s="9"/>
      <c r="JGU57" s="9"/>
      <c r="JGV57" s="9"/>
      <c r="JGW57" s="9"/>
      <c r="JGX57" s="9"/>
      <c r="JGY57" s="9"/>
      <c r="JGZ57" s="9"/>
      <c r="JHA57" s="9"/>
      <c r="JHB57" s="9"/>
      <c r="JHC57" s="9"/>
      <c r="JHD57" s="9"/>
      <c r="JHE57" s="9"/>
      <c r="JHF57" s="9"/>
      <c r="JHG57" s="9"/>
      <c r="JHH57" s="9"/>
      <c r="JHI57" s="9"/>
      <c r="JHJ57" s="9"/>
      <c r="JHK57" s="9"/>
      <c r="JHL57" s="9"/>
      <c r="JHM57" s="9"/>
      <c r="JHN57" s="9"/>
      <c r="JHO57" s="9"/>
      <c r="JHP57" s="9"/>
      <c r="JHQ57" s="9"/>
      <c r="JHR57" s="9"/>
      <c r="JHS57" s="9"/>
      <c r="JHT57" s="9"/>
      <c r="JHU57" s="9"/>
      <c r="JHV57" s="9"/>
      <c r="JHW57" s="9"/>
      <c r="JHX57" s="9"/>
      <c r="JHY57" s="9"/>
      <c r="JHZ57" s="9"/>
      <c r="JIA57" s="9"/>
      <c r="JIB57" s="9"/>
      <c r="JIC57" s="9"/>
      <c r="JID57" s="9"/>
      <c r="JIE57" s="9"/>
      <c r="JIF57" s="9"/>
      <c r="JIG57" s="9"/>
      <c r="JIH57" s="9"/>
      <c r="JII57" s="9"/>
      <c r="JIJ57" s="9"/>
      <c r="JIK57" s="9"/>
      <c r="JIL57" s="9"/>
      <c r="JIM57" s="9"/>
      <c r="JIN57" s="9"/>
      <c r="JIO57" s="9"/>
      <c r="JIP57" s="9"/>
      <c r="JIQ57" s="9"/>
      <c r="JIR57" s="9"/>
      <c r="JIS57" s="9"/>
      <c r="JIT57" s="9"/>
      <c r="JIU57" s="9"/>
      <c r="JIV57" s="9"/>
      <c r="JIW57" s="9"/>
      <c r="JIX57" s="9"/>
      <c r="JIY57" s="9"/>
      <c r="JIZ57" s="9"/>
      <c r="JJA57" s="9"/>
      <c r="JJB57" s="9"/>
      <c r="JJC57" s="9"/>
      <c r="JJD57" s="9"/>
      <c r="JJE57" s="9"/>
      <c r="JJF57" s="9"/>
      <c r="JJG57" s="9"/>
      <c r="JJH57" s="9"/>
      <c r="JJI57" s="9"/>
      <c r="JJJ57" s="9"/>
      <c r="JJK57" s="9"/>
      <c r="JJL57" s="9"/>
      <c r="JJM57" s="9"/>
      <c r="JJN57" s="9"/>
      <c r="JJO57" s="9"/>
      <c r="JJP57" s="9"/>
      <c r="JJQ57" s="9"/>
      <c r="JJR57" s="9"/>
      <c r="JJS57" s="9"/>
      <c r="JJT57" s="9"/>
      <c r="JJU57" s="9"/>
      <c r="JJV57" s="9"/>
      <c r="JJW57" s="9"/>
      <c r="JJX57" s="9"/>
      <c r="JJY57" s="9"/>
      <c r="JJZ57" s="9"/>
      <c r="JKA57" s="9"/>
      <c r="JKB57" s="9"/>
      <c r="JKC57" s="9"/>
      <c r="JKD57" s="9"/>
      <c r="JKE57" s="9"/>
      <c r="JKF57" s="9"/>
      <c r="JKG57" s="9"/>
      <c r="JKH57" s="9"/>
      <c r="JKI57" s="9"/>
      <c r="JKJ57" s="9"/>
      <c r="JKK57" s="9"/>
      <c r="JKL57" s="9"/>
      <c r="JKM57" s="9"/>
      <c r="JKN57" s="9"/>
      <c r="JKO57" s="9"/>
      <c r="JKP57" s="9"/>
      <c r="JKQ57" s="9"/>
      <c r="JKR57" s="9"/>
      <c r="JKS57" s="9"/>
      <c r="JKT57" s="9"/>
      <c r="JKU57" s="9"/>
      <c r="JKV57" s="9"/>
      <c r="JKW57" s="9"/>
      <c r="JKX57" s="9"/>
      <c r="JKY57" s="9"/>
      <c r="JKZ57" s="9"/>
      <c r="JLA57" s="9"/>
      <c r="JLB57" s="9"/>
      <c r="JLC57" s="9"/>
      <c r="JLD57" s="9"/>
      <c r="JLE57" s="9"/>
      <c r="JLF57" s="9"/>
      <c r="JLG57" s="9"/>
      <c r="JLH57" s="9"/>
      <c r="JLI57" s="9"/>
      <c r="JLJ57" s="9"/>
      <c r="JLK57" s="9"/>
      <c r="JLL57" s="9"/>
      <c r="JLM57" s="9"/>
      <c r="JLN57" s="9"/>
      <c r="JLO57" s="9"/>
      <c r="JLP57" s="9"/>
      <c r="JLQ57" s="9"/>
      <c r="JLR57" s="9"/>
      <c r="JLS57" s="9"/>
      <c r="JLT57" s="9"/>
      <c r="JLU57" s="9"/>
      <c r="JLV57" s="9"/>
      <c r="JLW57" s="9"/>
      <c r="JLX57" s="9"/>
      <c r="JLY57" s="9"/>
      <c r="JLZ57" s="9"/>
      <c r="JMA57" s="9"/>
      <c r="JMB57" s="9"/>
      <c r="JMC57" s="9"/>
      <c r="JMD57" s="9"/>
      <c r="JME57" s="9"/>
      <c r="JMF57" s="9"/>
      <c r="JMG57" s="9"/>
      <c r="JMH57" s="9"/>
      <c r="JMI57" s="9"/>
      <c r="JMJ57" s="9"/>
      <c r="JMK57" s="9"/>
      <c r="JML57" s="9"/>
      <c r="JMM57" s="9"/>
      <c r="JMN57" s="9"/>
      <c r="JMO57" s="9"/>
      <c r="JMP57" s="9"/>
      <c r="JMQ57" s="9"/>
      <c r="JMR57" s="9"/>
      <c r="JMS57" s="9"/>
      <c r="JMT57" s="9"/>
      <c r="JMU57" s="9"/>
      <c r="JMV57" s="9"/>
      <c r="JMW57" s="9"/>
      <c r="JMX57" s="9"/>
      <c r="JMY57" s="9"/>
      <c r="JMZ57" s="9"/>
      <c r="JNA57" s="9"/>
      <c r="JNB57" s="9"/>
      <c r="JNC57" s="9"/>
      <c r="JND57" s="9"/>
      <c r="JNE57" s="9"/>
      <c r="JNF57" s="9"/>
      <c r="JNG57" s="9"/>
      <c r="JNH57" s="9"/>
      <c r="JNI57" s="9"/>
      <c r="JNJ57" s="9"/>
      <c r="JNK57" s="9"/>
      <c r="JNL57" s="9"/>
      <c r="JNM57" s="9"/>
      <c r="JNN57" s="9"/>
      <c r="JNO57" s="9"/>
      <c r="JNP57" s="9"/>
      <c r="JNQ57" s="9"/>
      <c r="JNR57" s="9"/>
      <c r="JNS57" s="9"/>
      <c r="JNT57" s="9"/>
      <c r="JNU57" s="9"/>
      <c r="JNV57" s="9"/>
      <c r="JNW57" s="9"/>
      <c r="JNX57" s="9"/>
      <c r="JNY57" s="9"/>
      <c r="JNZ57" s="9"/>
      <c r="JOA57" s="9"/>
      <c r="JOB57" s="9"/>
      <c r="JOC57" s="9"/>
      <c r="JOD57" s="9"/>
      <c r="JOE57" s="9"/>
      <c r="JOF57" s="9"/>
      <c r="JOG57" s="9"/>
      <c r="JOH57" s="9"/>
      <c r="JOI57" s="9"/>
      <c r="JOJ57" s="9"/>
      <c r="JOK57" s="9"/>
      <c r="JOL57" s="9"/>
      <c r="JOM57" s="9"/>
      <c r="JON57" s="9"/>
      <c r="JOO57" s="9"/>
      <c r="JOP57" s="9"/>
      <c r="JOQ57" s="9"/>
      <c r="JOR57" s="9"/>
      <c r="JOS57" s="9"/>
      <c r="JOT57" s="9"/>
      <c r="JOU57" s="9"/>
      <c r="JOV57" s="9"/>
      <c r="JOW57" s="9"/>
      <c r="JOX57" s="9"/>
      <c r="JOY57" s="9"/>
      <c r="JOZ57" s="9"/>
      <c r="JPA57" s="9"/>
      <c r="JPB57" s="9"/>
      <c r="JPC57" s="9"/>
      <c r="JPD57" s="9"/>
      <c r="JPE57" s="9"/>
      <c r="JPF57" s="9"/>
      <c r="JPG57" s="9"/>
      <c r="JPH57" s="9"/>
      <c r="JPI57" s="9"/>
      <c r="JPJ57" s="9"/>
      <c r="JPK57" s="9"/>
      <c r="JPL57" s="9"/>
      <c r="JPM57" s="9"/>
      <c r="JPN57" s="9"/>
      <c r="JPO57" s="9"/>
      <c r="JPP57" s="9"/>
      <c r="JPQ57" s="9"/>
      <c r="JPR57" s="9"/>
      <c r="JPS57" s="9"/>
      <c r="JPT57" s="9"/>
      <c r="JPU57" s="9"/>
      <c r="JPV57" s="9"/>
      <c r="JPW57" s="9"/>
      <c r="JPX57" s="9"/>
      <c r="JPY57" s="9"/>
      <c r="JPZ57" s="9"/>
      <c r="JQA57" s="9"/>
      <c r="JQB57" s="9"/>
      <c r="JQC57" s="9"/>
      <c r="JQD57" s="9"/>
      <c r="JQE57" s="9"/>
      <c r="JQF57" s="9"/>
      <c r="JQG57" s="9"/>
      <c r="JQH57" s="9"/>
      <c r="JQI57" s="9"/>
      <c r="JQJ57" s="9"/>
      <c r="JQK57" s="9"/>
      <c r="JQL57" s="9"/>
      <c r="JQM57" s="9"/>
      <c r="JQN57" s="9"/>
      <c r="JQO57" s="9"/>
      <c r="JQP57" s="9"/>
      <c r="JQQ57" s="9"/>
      <c r="JQR57" s="9"/>
      <c r="JQS57" s="9"/>
      <c r="JQT57" s="9"/>
      <c r="JQU57" s="9"/>
      <c r="JQV57" s="9"/>
      <c r="JQW57" s="9"/>
      <c r="JQX57" s="9"/>
      <c r="JQY57" s="9"/>
      <c r="JQZ57" s="9"/>
      <c r="JRA57" s="9"/>
      <c r="JRB57" s="9"/>
      <c r="JRC57" s="9"/>
      <c r="JRD57" s="9"/>
      <c r="JRE57" s="9"/>
      <c r="JRF57" s="9"/>
      <c r="JRG57" s="9"/>
      <c r="JRH57" s="9"/>
      <c r="JRI57" s="9"/>
      <c r="JRJ57" s="9"/>
      <c r="JRK57" s="9"/>
      <c r="JRL57" s="9"/>
      <c r="JRM57" s="9"/>
      <c r="JRN57" s="9"/>
      <c r="JRO57" s="9"/>
      <c r="JRP57" s="9"/>
      <c r="JRQ57" s="9"/>
      <c r="JRR57" s="9"/>
      <c r="JRS57" s="9"/>
      <c r="JRT57" s="9"/>
      <c r="JRU57" s="9"/>
      <c r="JRV57" s="9"/>
      <c r="JRW57" s="9"/>
      <c r="JRX57" s="9"/>
      <c r="JRY57" s="9"/>
      <c r="JRZ57" s="9"/>
      <c r="JSA57" s="9"/>
      <c r="JSB57" s="9"/>
      <c r="JSC57" s="9"/>
      <c r="JSD57" s="9"/>
      <c r="JSE57" s="9"/>
      <c r="JSF57" s="9"/>
      <c r="JSG57" s="9"/>
      <c r="JSH57" s="9"/>
      <c r="JSI57" s="9"/>
      <c r="JSJ57" s="9"/>
      <c r="JSK57" s="9"/>
      <c r="JSL57" s="9"/>
      <c r="JSM57" s="9"/>
      <c r="JSN57" s="9"/>
      <c r="JSO57" s="9"/>
      <c r="JSP57" s="9"/>
      <c r="JSQ57" s="9"/>
      <c r="JSR57" s="9"/>
      <c r="JSS57" s="9"/>
      <c r="JST57" s="9"/>
      <c r="JSU57" s="9"/>
      <c r="JSV57" s="9"/>
      <c r="JSW57" s="9"/>
      <c r="JSX57" s="9"/>
      <c r="JSY57" s="9"/>
      <c r="JSZ57" s="9"/>
      <c r="JTA57" s="9"/>
      <c r="JTB57" s="9"/>
      <c r="JTC57" s="9"/>
      <c r="JTD57" s="9"/>
      <c r="JTE57" s="9"/>
      <c r="JTF57" s="9"/>
      <c r="JTG57" s="9"/>
      <c r="JTH57" s="9"/>
      <c r="JTI57" s="9"/>
      <c r="JTJ57" s="9"/>
      <c r="JTK57" s="9"/>
      <c r="JTL57" s="9"/>
      <c r="JTM57" s="9"/>
      <c r="JTN57" s="9"/>
      <c r="JTO57" s="9"/>
      <c r="JTP57" s="9"/>
      <c r="JTQ57" s="9"/>
      <c r="JTR57" s="9"/>
      <c r="JTS57" s="9"/>
      <c r="JTT57" s="9"/>
      <c r="JTU57" s="9"/>
      <c r="JTV57" s="9"/>
      <c r="JTW57" s="9"/>
      <c r="JTX57" s="9"/>
      <c r="JTY57" s="9"/>
      <c r="JTZ57" s="9"/>
      <c r="JUA57" s="9"/>
      <c r="JUB57" s="9"/>
      <c r="JUC57" s="9"/>
      <c r="JUD57" s="9"/>
      <c r="JUE57" s="9"/>
      <c r="JUF57" s="9"/>
      <c r="JUG57" s="9"/>
      <c r="JUH57" s="9"/>
      <c r="JUI57" s="9"/>
      <c r="JUJ57" s="9"/>
      <c r="JUK57" s="9"/>
      <c r="JUL57" s="9"/>
      <c r="JUM57" s="9"/>
      <c r="JUN57" s="9"/>
      <c r="JUO57" s="9"/>
      <c r="JUP57" s="9"/>
      <c r="JUQ57" s="9"/>
      <c r="JUR57" s="9"/>
      <c r="JUS57" s="9"/>
      <c r="JUT57" s="9"/>
      <c r="JUU57" s="9"/>
      <c r="JUV57" s="9"/>
      <c r="JUW57" s="9"/>
      <c r="JUX57" s="9"/>
      <c r="JUY57" s="9"/>
      <c r="JUZ57" s="9"/>
      <c r="JVA57" s="9"/>
      <c r="JVB57" s="9"/>
      <c r="JVC57" s="9"/>
      <c r="JVD57" s="9"/>
      <c r="JVE57" s="9"/>
      <c r="JVF57" s="9"/>
      <c r="JVG57" s="9"/>
      <c r="JVH57" s="9"/>
      <c r="JVI57" s="9"/>
      <c r="JVJ57" s="9"/>
      <c r="JVK57" s="9"/>
      <c r="JVL57" s="9"/>
      <c r="JVM57" s="9"/>
      <c r="JVN57" s="9"/>
      <c r="JVO57" s="9"/>
      <c r="JVP57" s="9"/>
      <c r="JVQ57" s="9"/>
      <c r="JVR57" s="9"/>
      <c r="JVS57" s="9"/>
      <c r="JVT57" s="9"/>
      <c r="JVU57" s="9"/>
      <c r="JVV57" s="9"/>
      <c r="JVW57" s="9"/>
      <c r="JVX57" s="9"/>
      <c r="JVY57" s="9"/>
      <c r="JVZ57" s="9"/>
      <c r="JWA57" s="9"/>
      <c r="JWB57" s="9"/>
      <c r="JWC57" s="9"/>
      <c r="JWD57" s="9"/>
      <c r="JWE57" s="9"/>
      <c r="JWF57" s="9"/>
      <c r="JWG57" s="9"/>
      <c r="JWH57" s="9"/>
      <c r="JWI57" s="9"/>
      <c r="JWJ57" s="9"/>
      <c r="JWK57" s="9"/>
      <c r="JWL57" s="9"/>
      <c r="JWM57" s="9"/>
      <c r="JWN57" s="9"/>
      <c r="JWO57" s="9"/>
      <c r="JWP57" s="9"/>
      <c r="JWQ57" s="9"/>
      <c r="JWR57" s="9"/>
      <c r="JWS57" s="9"/>
      <c r="JWT57" s="9"/>
      <c r="JWU57" s="9"/>
      <c r="JWV57" s="9"/>
      <c r="JWW57" s="9"/>
      <c r="JWX57" s="9"/>
      <c r="JWY57" s="9"/>
      <c r="JWZ57" s="9"/>
      <c r="JXA57" s="9"/>
      <c r="JXB57" s="9"/>
      <c r="JXC57" s="9"/>
      <c r="JXD57" s="9"/>
      <c r="JXE57" s="9"/>
      <c r="JXF57" s="9"/>
      <c r="JXG57" s="9"/>
      <c r="JXH57" s="9"/>
      <c r="JXI57" s="9"/>
      <c r="JXJ57" s="9"/>
      <c r="JXK57" s="9"/>
      <c r="JXL57" s="9"/>
      <c r="JXM57" s="9"/>
      <c r="JXN57" s="9"/>
      <c r="JXO57" s="9"/>
      <c r="JXP57" s="9"/>
      <c r="JXQ57" s="9"/>
      <c r="JXR57" s="9"/>
      <c r="JXS57" s="9"/>
      <c r="JXT57" s="9"/>
      <c r="JXU57" s="9"/>
      <c r="JXV57" s="9"/>
      <c r="JXW57" s="9"/>
      <c r="JXX57" s="9"/>
      <c r="JXY57" s="9"/>
      <c r="JXZ57" s="9"/>
      <c r="JYA57" s="9"/>
      <c r="JYB57" s="9"/>
      <c r="JYC57" s="9"/>
      <c r="JYD57" s="9"/>
      <c r="JYE57" s="9"/>
      <c r="JYF57" s="9"/>
      <c r="JYG57" s="9"/>
      <c r="JYH57" s="9"/>
      <c r="JYI57" s="9"/>
      <c r="JYJ57" s="9"/>
      <c r="JYK57" s="9"/>
      <c r="JYL57" s="9"/>
      <c r="JYM57" s="9"/>
      <c r="JYN57" s="9"/>
      <c r="JYO57" s="9"/>
      <c r="JYP57" s="9"/>
      <c r="JYQ57" s="9"/>
      <c r="JYR57" s="9"/>
      <c r="JYS57" s="9"/>
      <c r="JYT57" s="9"/>
      <c r="JYU57" s="9"/>
      <c r="JYV57" s="9"/>
      <c r="JYW57" s="9"/>
      <c r="JYX57" s="9"/>
      <c r="JYY57" s="9"/>
      <c r="JYZ57" s="9"/>
      <c r="JZA57" s="9"/>
      <c r="JZB57" s="9"/>
      <c r="JZC57" s="9"/>
      <c r="JZD57" s="9"/>
      <c r="JZE57" s="9"/>
      <c r="JZF57" s="9"/>
      <c r="JZG57" s="9"/>
      <c r="JZH57" s="9"/>
      <c r="JZI57" s="9"/>
      <c r="JZJ57" s="9"/>
      <c r="JZK57" s="9"/>
      <c r="JZL57" s="9"/>
      <c r="JZM57" s="9"/>
      <c r="JZN57" s="9"/>
      <c r="JZO57" s="9"/>
      <c r="JZP57" s="9"/>
      <c r="JZQ57" s="9"/>
      <c r="JZR57" s="9"/>
      <c r="JZS57" s="9"/>
      <c r="JZT57" s="9"/>
      <c r="JZU57" s="9"/>
      <c r="JZV57" s="9"/>
      <c r="JZW57" s="9"/>
      <c r="JZX57" s="9"/>
      <c r="JZY57" s="9"/>
      <c r="JZZ57" s="9"/>
      <c r="KAA57" s="9"/>
      <c r="KAB57" s="9"/>
      <c r="KAC57" s="9"/>
      <c r="KAD57" s="9"/>
      <c r="KAE57" s="9"/>
      <c r="KAF57" s="9"/>
      <c r="KAG57" s="9"/>
      <c r="KAH57" s="9"/>
      <c r="KAI57" s="9"/>
      <c r="KAJ57" s="9"/>
      <c r="KAK57" s="9"/>
      <c r="KAL57" s="9"/>
      <c r="KAM57" s="9"/>
      <c r="KAN57" s="9"/>
      <c r="KAO57" s="9"/>
      <c r="KAP57" s="9"/>
      <c r="KAQ57" s="9"/>
      <c r="KAR57" s="9"/>
      <c r="KAS57" s="9"/>
      <c r="KAT57" s="9"/>
      <c r="KAU57" s="9"/>
      <c r="KAV57" s="9"/>
      <c r="KAW57" s="9"/>
      <c r="KAX57" s="9"/>
      <c r="KAY57" s="9"/>
      <c r="KAZ57" s="9"/>
      <c r="KBA57" s="9"/>
      <c r="KBB57" s="9"/>
      <c r="KBC57" s="9"/>
      <c r="KBD57" s="9"/>
      <c r="KBE57" s="9"/>
      <c r="KBF57" s="9"/>
      <c r="KBG57" s="9"/>
      <c r="KBH57" s="9"/>
      <c r="KBI57" s="9"/>
      <c r="KBJ57" s="9"/>
      <c r="KBK57" s="9"/>
      <c r="KBL57" s="9"/>
      <c r="KBM57" s="9"/>
      <c r="KBN57" s="9"/>
      <c r="KBO57" s="9"/>
      <c r="KBP57" s="9"/>
      <c r="KBQ57" s="9"/>
      <c r="KBR57" s="9"/>
      <c r="KBS57" s="9"/>
      <c r="KBT57" s="9"/>
      <c r="KBU57" s="9"/>
      <c r="KBV57" s="9"/>
      <c r="KBW57" s="9"/>
      <c r="KBX57" s="9"/>
      <c r="KBY57" s="9"/>
      <c r="KBZ57" s="9"/>
      <c r="KCA57" s="9"/>
      <c r="KCB57" s="9"/>
      <c r="KCC57" s="9"/>
      <c r="KCD57" s="9"/>
      <c r="KCE57" s="9"/>
      <c r="KCF57" s="9"/>
      <c r="KCG57" s="9"/>
      <c r="KCH57" s="9"/>
      <c r="KCI57" s="9"/>
      <c r="KCJ57" s="9"/>
      <c r="KCK57" s="9"/>
      <c r="KCL57" s="9"/>
      <c r="KCM57" s="9"/>
      <c r="KCN57" s="9"/>
      <c r="KCO57" s="9"/>
      <c r="KCP57" s="9"/>
      <c r="KCQ57" s="9"/>
      <c r="KCR57" s="9"/>
      <c r="KCS57" s="9"/>
      <c r="KCT57" s="9"/>
      <c r="KCU57" s="9"/>
      <c r="KCV57" s="9"/>
      <c r="KCW57" s="9"/>
      <c r="KCX57" s="9"/>
      <c r="KCY57" s="9"/>
      <c r="KCZ57" s="9"/>
      <c r="KDA57" s="9"/>
      <c r="KDB57" s="9"/>
      <c r="KDC57" s="9"/>
      <c r="KDD57" s="9"/>
      <c r="KDE57" s="9"/>
      <c r="KDF57" s="9"/>
      <c r="KDG57" s="9"/>
      <c r="KDH57" s="9"/>
      <c r="KDI57" s="9"/>
      <c r="KDJ57" s="9"/>
      <c r="KDK57" s="9"/>
      <c r="KDL57" s="9"/>
      <c r="KDM57" s="9"/>
      <c r="KDN57" s="9"/>
      <c r="KDO57" s="9"/>
      <c r="KDP57" s="9"/>
      <c r="KDQ57" s="9"/>
      <c r="KDR57" s="9"/>
      <c r="KDS57" s="9"/>
      <c r="KDT57" s="9"/>
      <c r="KDU57" s="9"/>
      <c r="KDV57" s="9"/>
      <c r="KDW57" s="9"/>
      <c r="KDX57" s="9"/>
      <c r="KDY57" s="9"/>
      <c r="KDZ57" s="9"/>
      <c r="KEA57" s="9"/>
      <c r="KEB57" s="9"/>
      <c r="KEC57" s="9"/>
      <c r="KED57" s="9"/>
      <c r="KEE57" s="9"/>
      <c r="KEF57" s="9"/>
      <c r="KEG57" s="9"/>
      <c r="KEH57" s="9"/>
      <c r="KEI57" s="9"/>
      <c r="KEJ57" s="9"/>
      <c r="KEK57" s="9"/>
      <c r="KEL57" s="9"/>
      <c r="KEM57" s="9"/>
      <c r="KEN57" s="9"/>
      <c r="KEO57" s="9"/>
      <c r="KEP57" s="9"/>
      <c r="KEQ57" s="9"/>
      <c r="KER57" s="9"/>
      <c r="KES57" s="9"/>
      <c r="KET57" s="9"/>
      <c r="KEU57" s="9"/>
      <c r="KEV57" s="9"/>
      <c r="KEW57" s="9"/>
      <c r="KEX57" s="9"/>
      <c r="KEY57" s="9"/>
      <c r="KEZ57" s="9"/>
      <c r="KFA57" s="9"/>
      <c r="KFB57" s="9"/>
      <c r="KFC57" s="9"/>
      <c r="KFD57" s="9"/>
      <c r="KFE57" s="9"/>
      <c r="KFF57" s="9"/>
      <c r="KFG57" s="9"/>
      <c r="KFH57" s="9"/>
      <c r="KFI57" s="9"/>
      <c r="KFJ57" s="9"/>
      <c r="KFK57" s="9"/>
      <c r="KFL57" s="9"/>
      <c r="KFM57" s="9"/>
      <c r="KFN57" s="9"/>
      <c r="KFO57" s="9"/>
      <c r="KFP57" s="9"/>
      <c r="KFQ57" s="9"/>
      <c r="KFR57" s="9"/>
      <c r="KFS57" s="9"/>
      <c r="KFT57" s="9"/>
      <c r="KFU57" s="9"/>
      <c r="KFV57" s="9"/>
      <c r="KFW57" s="9"/>
      <c r="KFX57" s="9"/>
      <c r="KFY57" s="9"/>
      <c r="KFZ57" s="9"/>
      <c r="KGA57" s="9"/>
      <c r="KGB57" s="9"/>
      <c r="KGC57" s="9"/>
      <c r="KGD57" s="9"/>
      <c r="KGE57" s="9"/>
      <c r="KGF57" s="9"/>
      <c r="KGG57" s="9"/>
      <c r="KGH57" s="9"/>
      <c r="KGI57" s="9"/>
      <c r="KGJ57" s="9"/>
      <c r="KGK57" s="9"/>
      <c r="KGL57" s="9"/>
      <c r="KGM57" s="9"/>
      <c r="KGN57" s="9"/>
      <c r="KGO57" s="9"/>
      <c r="KGP57" s="9"/>
      <c r="KGQ57" s="9"/>
      <c r="KGR57" s="9"/>
      <c r="KGS57" s="9"/>
      <c r="KGT57" s="9"/>
      <c r="KGU57" s="9"/>
      <c r="KGV57" s="9"/>
      <c r="KGW57" s="9"/>
      <c r="KGX57" s="9"/>
      <c r="KGY57" s="9"/>
      <c r="KGZ57" s="9"/>
      <c r="KHA57" s="9"/>
      <c r="KHB57" s="9"/>
      <c r="KHC57" s="9"/>
      <c r="KHD57" s="9"/>
      <c r="KHE57" s="9"/>
      <c r="KHF57" s="9"/>
      <c r="KHG57" s="9"/>
      <c r="KHH57" s="9"/>
      <c r="KHI57" s="9"/>
      <c r="KHJ57" s="9"/>
      <c r="KHK57" s="9"/>
      <c r="KHL57" s="9"/>
      <c r="KHM57" s="9"/>
      <c r="KHN57" s="9"/>
      <c r="KHO57" s="9"/>
      <c r="KHP57" s="9"/>
      <c r="KHQ57" s="9"/>
      <c r="KHR57" s="9"/>
      <c r="KHS57" s="9"/>
      <c r="KHT57" s="9"/>
      <c r="KHU57" s="9"/>
      <c r="KHV57" s="9"/>
      <c r="KHW57" s="9"/>
      <c r="KHX57" s="9"/>
      <c r="KHY57" s="9"/>
      <c r="KHZ57" s="9"/>
      <c r="KIA57" s="9"/>
      <c r="KIB57" s="9"/>
      <c r="KIC57" s="9"/>
      <c r="KID57" s="9"/>
      <c r="KIE57" s="9"/>
      <c r="KIF57" s="9"/>
      <c r="KIG57" s="9"/>
      <c r="KIH57" s="9"/>
      <c r="KII57" s="9"/>
      <c r="KIJ57" s="9"/>
      <c r="KIK57" s="9"/>
      <c r="KIL57" s="9"/>
      <c r="KIM57" s="9"/>
      <c r="KIN57" s="9"/>
      <c r="KIO57" s="9"/>
      <c r="KIP57" s="9"/>
      <c r="KIQ57" s="9"/>
      <c r="KIR57" s="9"/>
      <c r="KIS57" s="9"/>
      <c r="KIT57" s="9"/>
      <c r="KIU57" s="9"/>
      <c r="KIV57" s="9"/>
      <c r="KIW57" s="9"/>
      <c r="KIX57" s="9"/>
      <c r="KIY57" s="9"/>
      <c r="KIZ57" s="9"/>
      <c r="KJA57" s="9"/>
      <c r="KJB57" s="9"/>
      <c r="KJC57" s="9"/>
      <c r="KJD57" s="9"/>
      <c r="KJE57" s="9"/>
      <c r="KJF57" s="9"/>
      <c r="KJG57" s="9"/>
      <c r="KJH57" s="9"/>
      <c r="KJI57" s="9"/>
      <c r="KJJ57" s="9"/>
      <c r="KJK57" s="9"/>
      <c r="KJL57" s="9"/>
      <c r="KJM57" s="9"/>
      <c r="KJN57" s="9"/>
      <c r="KJO57" s="9"/>
      <c r="KJP57" s="9"/>
      <c r="KJQ57" s="9"/>
      <c r="KJR57" s="9"/>
      <c r="KJS57" s="9"/>
      <c r="KJT57" s="9"/>
      <c r="KJU57" s="9"/>
      <c r="KJV57" s="9"/>
      <c r="KJW57" s="9"/>
      <c r="KJX57" s="9"/>
      <c r="KJY57" s="9"/>
      <c r="KJZ57" s="9"/>
      <c r="KKA57" s="9"/>
      <c r="KKB57" s="9"/>
      <c r="KKC57" s="9"/>
      <c r="KKD57" s="9"/>
      <c r="KKE57" s="9"/>
      <c r="KKF57" s="9"/>
      <c r="KKG57" s="9"/>
      <c r="KKH57" s="9"/>
      <c r="KKI57" s="9"/>
      <c r="KKJ57" s="9"/>
      <c r="KKK57" s="9"/>
      <c r="KKL57" s="9"/>
      <c r="KKM57" s="9"/>
      <c r="KKN57" s="9"/>
      <c r="KKO57" s="9"/>
      <c r="KKP57" s="9"/>
      <c r="KKQ57" s="9"/>
      <c r="KKR57" s="9"/>
      <c r="KKS57" s="9"/>
      <c r="KKT57" s="9"/>
      <c r="KKU57" s="9"/>
      <c r="KKV57" s="9"/>
      <c r="KKW57" s="9"/>
      <c r="KKX57" s="9"/>
      <c r="KKY57" s="9"/>
      <c r="KKZ57" s="9"/>
      <c r="KLA57" s="9"/>
      <c r="KLB57" s="9"/>
      <c r="KLC57" s="9"/>
      <c r="KLD57" s="9"/>
      <c r="KLE57" s="9"/>
      <c r="KLF57" s="9"/>
      <c r="KLG57" s="9"/>
      <c r="KLH57" s="9"/>
      <c r="KLI57" s="9"/>
      <c r="KLJ57" s="9"/>
      <c r="KLK57" s="9"/>
      <c r="KLL57" s="9"/>
      <c r="KLM57" s="9"/>
      <c r="KLN57" s="9"/>
      <c r="KLO57" s="9"/>
      <c r="KLP57" s="9"/>
      <c r="KLQ57" s="9"/>
      <c r="KLR57" s="9"/>
      <c r="KLS57" s="9"/>
      <c r="KLT57" s="9"/>
      <c r="KLU57" s="9"/>
      <c r="KLV57" s="9"/>
      <c r="KLW57" s="9"/>
      <c r="KLX57" s="9"/>
      <c r="KLY57" s="9"/>
      <c r="KLZ57" s="9"/>
      <c r="KMA57" s="9"/>
      <c r="KMB57" s="9"/>
      <c r="KMC57" s="9"/>
      <c r="KMD57" s="9"/>
      <c r="KME57" s="9"/>
      <c r="KMF57" s="9"/>
      <c r="KMG57" s="9"/>
      <c r="KMH57" s="9"/>
      <c r="KMI57" s="9"/>
      <c r="KMJ57" s="9"/>
      <c r="KMK57" s="9"/>
      <c r="KML57" s="9"/>
      <c r="KMM57" s="9"/>
      <c r="KMN57" s="9"/>
      <c r="KMO57" s="9"/>
      <c r="KMP57" s="9"/>
      <c r="KMQ57" s="9"/>
      <c r="KMR57" s="9"/>
      <c r="KMS57" s="9"/>
      <c r="KMT57" s="9"/>
      <c r="KMU57" s="9"/>
      <c r="KMV57" s="9"/>
      <c r="KMW57" s="9"/>
      <c r="KMX57" s="9"/>
      <c r="KMY57" s="9"/>
      <c r="KMZ57" s="9"/>
      <c r="KNA57" s="9"/>
      <c r="KNB57" s="9"/>
      <c r="KNC57" s="9"/>
      <c r="KND57" s="9"/>
      <c r="KNE57" s="9"/>
      <c r="KNF57" s="9"/>
      <c r="KNG57" s="9"/>
      <c r="KNH57" s="9"/>
      <c r="KNI57" s="9"/>
      <c r="KNJ57" s="9"/>
      <c r="KNK57" s="9"/>
      <c r="KNL57" s="9"/>
      <c r="KNM57" s="9"/>
      <c r="KNN57" s="9"/>
      <c r="KNO57" s="9"/>
      <c r="KNP57" s="9"/>
      <c r="KNQ57" s="9"/>
      <c r="KNR57" s="9"/>
      <c r="KNS57" s="9"/>
      <c r="KNT57" s="9"/>
      <c r="KNU57" s="9"/>
      <c r="KNV57" s="9"/>
      <c r="KNW57" s="9"/>
      <c r="KNX57" s="9"/>
      <c r="KNY57" s="9"/>
      <c r="KNZ57" s="9"/>
      <c r="KOA57" s="9"/>
      <c r="KOB57" s="9"/>
      <c r="KOC57" s="9"/>
      <c r="KOD57" s="9"/>
      <c r="KOE57" s="9"/>
      <c r="KOF57" s="9"/>
      <c r="KOG57" s="9"/>
      <c r="KOH57" s="9"/>
      <c r="KOI57" s="9"/>
      <c r="KOJ57" s="9"/>
      <c r="KOK57" s="9"/>
      <c r="KOL57" s="9"/>
      <c r="KOM57" s="9"/>
      <c r="KON57" s="9"/>
      <c r="KOO57" s="9"/>
      <c r="KOP57" s="9"/>
      <c r="KOQ57" s="9"/>
      <c r="KOR57" s="9"/>
      <c r="KOS57" s="9"/>
      <c r="KOT57" s="9"/>
      <c r="KOU57" s="9"/>
      <c r="KOV57" s="9"/>
      <c r="KOW57" s="9"/>
      <c r="KOX57" s="9"/>
      <c r="KOY57" s="9"/>
      <c r="KOZ57" s="9"/>
      <c r="KPA57" s="9"/>
      <c r="KPB57" s="9"/>
      <c r="KPC57" s="9"/>
      <c r="KPD57" s="9"/>
      <c r="KPE57" s="9"/>
      <c r="KPF57" s="9"/>
      <c r="KPG57" s="9"/>
      <c r="KPH57" s="9"/>
      <c r="KPI57" s="9"/>
      <c r="KPJ57" s="9"/>
      <c r="KPK57" s="9"/>
      <c r="KPL57" s="9"/>
      <c r="KPM57" s="9"/>
      <c r="KPN57" s="9"/>
      <c r="KPO57" s="9"/>
      <c r="KPP57" s="9"/>
      <c r="KPQ57" s="9"/>
      <c r="KPR57" s="9"/>
      <c r="KPS57" s="9"/>
      <c r="KPT57" s="9"/>
      <c r="KPU57" s="9"/>
      <c r="KPV57" s="9"/>
      <c r="KPW57" s="9"/>
      <c r="KPX57" s="9"/>
      <c r="KPY57" s="9"/>
      <c r="KPZ57" s="9"/>
      <c r="KQA57" s="9"/>
      <c r="KQB57" s="9"/>
      <c r="KQC57" s="9"/>
      <c r="KQD57" s="9"/>
      <c r="KQE57" s="9"/>
      <c r="KQF57" s="9"/>
      <c r="KQG57" s="9"/>
      <c r="KQH57" s="9"/>
      <c r="KQI57" s="9"/>
      <c r="KQJ57" s="9"/>
      <c r="KQK57" s="9"/>
      <c r="KQL57" s="9"/>
      <c r="KQM57" s="9"/>
      <c r="KQN57" s="9"/>
      <c r="KQO57" s="9"/>
      <c r="KQP57" s="9"/>
      <c r="KQQ57" s="9"/>
      <c r="KQR57" s="9"/>
      <c r="KQS57" s="9"/>
      <c r="KQT57" s="9"/>
      <c r="KQU57" s="9"/>
      <c r="KQV57" s="9"/>
      <c r="KQW57" s="9"/>
      <c r="KQX57" s="9"/>
      <c r="KQY57" s="9"/>
      <c r="KQZ57" s="9"/>
      <c r="KRA57" s="9"/>
      <c r="KRB57" s="9"/>
      <c r="KRC57" s="9"/>
      <c r="KRD57" s="9"/>
      <c r="KRE57" s="9"/>
      <c r="KRF57" s="9"/>
      <c r="KRG57" s="9"/>
      <c r="KRH57" s="9"/>
      <c r="KRI57" s="9"/>
      <c r="KRJ57" s="9"/>
      <c r="KRK57" s="9"/>
      <c r="KRL57" s="9"/>
      <c r="KRM57" s="9"/>
      <c r="KRN57" s="9"/>
      <c r="KRO57" s="9"/>
      <c r="KRP57" s="9"/>
      <c r="KRQ57" s="9"/>
      <c r="KRR57" s="9"/>
      <c r="KRS57" s="9"/>
      <c r="KRT57" s="9"/>
      <c r="KRU57" s="9"/>
      <c r="KRV57" s="9"/>
      <c r="KRW57" s="9"/>
      <c r="KRX57" s="9"/>
      <c r="KRY57" s="9"/>
      <c r="KRZ57" s="9"/>
      <c r="KSA57" s="9"/>
      <c r="KSB57" s="9"/>
      <c r="KSC57" s="9"/>
      <c r="KSD57" s="9"/>
      <c r="KSE57" s="9"/>
      <c r="KSF57" s="9"/>
      <c r="KSG57" s="9"/>
      <c r="KSH57" s="9"/>
      <c r="KSI57" s="9"/>
      <c r="KSJ57" s="9"/>
      <c r="KSK57" s="9"/>
      <c r="KSL57" s="9"/>
      <c r="KSM57" s="9"/>
      <c r="KSN57" s="9"/>
      <c r="KSO57" s="9"/>
      <c r="KSP57" s="9"/>
      <c r="KSQ57" s="9"/>
      <c r="KSR57" s="9"/>
      <c r="KSS57" s="9"/>
      <c r="KST57" s="9"/>
      <c r="KSU57" s="9"/>
      <c r="KSV57" s="9"/>
      <c r="KSW57" s="9"/>
      <c r="KSX57" s="9"/>
      <c r="KSY57" s="9"/>
      <c r="KSZ57" s="9"/>
      <c r="KTA57" s="9"/>
      <c r="KTB57" s="9"/>
      <c r="KTC57" s="9"/>
      <c r="KTD57" s="9"/>
      <c r="KTE57" s="9"/>
      <c r="KTF57" s="9"/>
      <c r="KTG57" s="9"/>
      <c r="KTH57" s="9"/>
      <c r="KTI57" s="9"/>
      <c r="KTJ57" s="9"/>
      <c r="KTK57" s="9"/>
      <c r="KTL57" s="9"/>
      <c r="KTM57" s="9"/>
      <c r="KTN57" s="9"/>
      <c r="KTO57" s="9"/>
      <c r="KTP57" s="9"/>
      <c r="KTQ57" s="9"/>
      <c r="KTR57" s="9"/>
      <c r="KTS57" s="9"/>
      <c r="KTT57" s="9"/>
      <c r="KTU57" s="9"/>
      <c r="KTV57" s="9"/>
      <c r="KTW57" s="9"/>
      <c r="KTX57" s="9"/>
      <c r="KTY57" s="9"/>
      <c r="KTZ57" s="9"/>
      <c r="KUA57" s="9"/>
      <c r="KUB57" s="9"/>
      <c r="KUC57" s="9"/>
      <c r="KUD57" s="9"/>
      <c r="KUE57" s="9"/>
      <c r="KUF57" s="9"/>
      <c r="KUG57" s="9"/>
      <c r="KUH57" s="9"/>
      <c r="KUI57" s="9"/>
      <c r="KUJ57" s="9"/>
      <c r="KUK57" s="9"/>
      <c r="KUL57" s="9"/>
      <c r="KUM57" s="9"/>
      <c r="KUN57" s="9"/>
      <c r="KUO57" s="9"/>
      <c r="KUP57" s="9"/>
      <c r="KUQ57" s="9"/>
      <c r="KUR57" s="9"/>
      <c r="KUS57" s="9"/>
      <c r="KUT57" s="9"/>
      <c r="KUU57" s="9"/>
      <c r="KUV57" s="9"/>
      <c r="KUW57" s="9"/>
      <c r="KUX57" s="9"/>
      <c r="KUY57" s="9"/>
      <c r="KUZ57" s="9"/>
      <c r="KVA57" s="9"/>
      <c r="KVB57" s="9"/>
      <c r="KVC57" s="9"/>
      <c r="KVD57" s="9"/>
      <c r="KVE57" s="9"/>
      <c r="KVF57" s="9"/>
      <c r="KVG57" s="9"/>
      <c r="KVH57" s="9"/>
      <c r="KVI57" s="9"/>
      <c r="KVJ57" s="9"/>
      <c r="KVK57" s="9"/>
      <c r="KVL57" s="9"/>
      <c r="KVM57" s="9"/>
      <c r="KVN57" s="9"/>
      <c r="KVO57" s="9"/>
      <c r="KVP57" s="9"/>
      <c r="KVQ57" s="9"/>
      <c r="KVR57" s="9"/>
      <c r="KVS57" s="9"/>
      <c r="KVT57" s="9"/>
      <c r="KVU57" s="9"/>
      <c r="KVV57" s="9"/>
      <c r="KVW57" s="9"/>
      <c r="KVX57" s="9"/>
      <c r="KVY57" s="9"/>
      <c r="KVZ57" s="9"/>
      <c r="KWA57" s="9"/>
      <c r="KWB57" s="9"/>
      <c r="KWC57" s="9"/>
      <c r="KWD57" s="9"/>
      <c r="KWE57" s="9"/>
      <c r="KWF57" s="9"/>
      <c r="KWG57" s="9"/>
      <c r="KWH57" s="9"/>
      <c r="KWI57" s="9"/>
      <c r="KWJ57" s="9"/>
      <c r="KWK57" s="9"/>
      <c r="KWL57" s="9"/>
      <c r="KWM57" s="9"/>
      <c r="KWN57" s="9"/>
      <c r="KWO57" s="9"/>
      <c r="KWP57" s="9"/>
      <c r="KWQ57" s="9"/>
      <c r="KWR57" s="9"/>
      <c r="KWS57" s="9"/>
      <c r="KWT57" s="9"/>
      <c r="KWU57" s="9"/>
      <c r="KWV57" s="9"/>
      <c r="KWW57" s="9"/>
      <c r="KWX57" s="9"/>
      <c r="KWY57" s="9"/>
      <c r="KWZ57" s="9"/>
      <c r="KXA57" s="9"/>
      <c r="KXB57" s="9"/>
      <c r="KXC57" s="9"/>
      <c r="KXD57" s="9"/>
      <c r="KXE57" s="9"/>
      <c r="KXF57" s="9"/>
      <c r="KXG57" s="9"/>
      <c r="KXH57" s="9"/>
      <c r="KXI57" s="9"/>
      <c r="KXJ57" s="9"/>
      <c r="KXK57" s="9"/>
      <c r="KXL57" s="9"/>
      <c r="KXM57" s="9"/>
      <c r="KXN57" s="9"/>
      <c r="KXO57" s="9"/>
      <c r="KXP57" s="9"/>
      <c r="KXQ57" s="9"/>
      <c r="KXR57" s="9"/>
      <c r="KXS57" s="9"/>
      <c r="KXT57" s="9"/>
      <c r="KXU57" s="9"/>
      <c r="KXV57" s="9"/>
      <c r="KXW57" s="9"/>
      <c r="KXX57" s="9"/>
      <c r="KXY57" s="9"/>
      <c r="KXZ57" s="9"/>
      <c r="KYA57" s="9"/>
      <c r="KYB57" s="9"/>
      <c r="KYC57" s="9"/>
      <c r="KYD57" s="9"/>
      <c r="KYE57" s="9"/>
      <c r="KYF57" s="9"/>
      <c r="KYG57" s="9"/>
      <c r="KYH57" s="9"/>
      <c r="KYI57" s="9"/>
      <c r="KYJ57" s="9"/>
      <c r="KYK57" s="9"/>
      <c r="KYL57" s="9"/>
      <c r="KYM57" s="9"/>
      <c r="KYN57" s="9"/>
      <c r="KYO57" s="9"/>
      <c r="KYP57" s="9"/>
      <c r="KYQ57" s="9"/>
      <c r="KYR57" s="9"/>
      <c r="KYS57" s="9"/>
      <c r="KYT57" s="9"/>
      <c r="KYU57" s="9"/>
      <c r="KYV57" s="9"/>
      <c r="KYW57" s="9"/>
      <c r="KYX57" s="9"/>
      <c r="KYY57" s="9"/>
      <c r="KYZ57" s="9"/>
      <c r="KZA57" s="9"/>
      <c r="KZB57" s="9"/>
      <c r="KZC57" s="9"/>
      <c r="KZD57" s="9"/>
      <c r="KZE57" s="9"/>
      <c r="KZF57" s="9"/>
      <c r="KZG57" s="9"/>
      <c r="KZH57" s="9"/>
      <c r="KZI57" s="9"/>
      <c r="KZJ57" s="9"/>
      <c r="KZK57" s="9"/>
      <c r="KZL57" s="9"/>
      <c r="KZM57" s="9"/>
      <c r="KZN57" s="9"/>
      <c r="KZO57" s="9"/>
      <c r="KZP57" s="9"/>
      <c r="KZQ57" s="9"/>
      <c r="KZR57" s="9"/>
      <c r="KZS57" s="9"/>
      <c r="KZT57" s="9"/>
      <c r="KZU57" s="9"/>
      <c r="KZV57" s="9"/>
      <c r="KZW57" s="9"/>
      <c r="KZX57" s="9"/>
      <c r="KZY57" s="9"/>
      <c r="KZZ57" s="9"/>
      <c r="LAA57" s="9"/>
      <c r="LAB57" s="9"/>
      <c r="LAC57" s="9"/>
      <c r="LAD57" s="9"/>
      <c r="LAE57" s="9"/>
      <c r="LAF57" s="9"/>
      <c r="LAG57" s="9"/>
      <c r="LAH57" s="9"/>
      <c r="LAI57" s="9"/>
      <c r="LAJ57" s="9"/>
      <c r="LAK57" s="9"/>
      <c r="LAL57" s="9"/>
      <c r="LAM57" s="9"/>
      <c r="LAN57" s="9"/>
      <c r="LAO57" s="9"/>
      <c r="LAP57" s="9"/>
      <c r="LAQ57" s="9"/>
      <c r="LAR57" s="9"/>
      <c r="LAS57" s="9"/>
      <c r="LAT57" s="9"/>
      <c r="LAU57" s="9"/>
      <c r="LAV57" s="9"/>
      <c r="LAW57" s="9"/>
      <c r="LAX57" s="9"/>
      <c r="LAY57" s="9"/>
      <c r="LAZ57" s="9"/>
      <c r="LBA57" s="9"/>
      <c r="LBB57" s="9"/>
      <c r="LBC57" s="9"/>
      <c r="LBD57" s="9"/>
      <c r="LBE57" s="9"/>
      <c r="LBF57" s="9"/>
      <c r="LBG57" s="9"/>
      <c r="LBH57" s="9"/>
      <c r="LBI57" s="9"/>
      <c r="LBJ57" s="9"/>
      <c r="LBK57" s="9"/>
      <c r="LBL57" s="9"/>
      <c r="LBM57" s="9"/>
      <c r="LBN57" s="9"/>
      <c r="LBO57" s="9"/>
      <c r="LBP57" s="9"/>
      <c r="LBQ57" s="9"/>
      <c r="LBR57" s="9"/>
      <c r="LBS57" s="9"/>
      <c r="LBT57" s="9"/>
      <c r="LBU57" s="9"/>
      <c r="LBV57" s="9"/>
      <c r="LBW57" s="9"/>
      <c r="LBX57" s="9"/>
      <c r="LBY57" s="9"/>
      <c r="LBZ57" s="9"/>
      <c r="LCA57" s="9"/>
      <c r="LCB57" s="9"/>
      <c r="LCC57" s="9"/>
      <c r="LCD57" s="9"/>
      <c r="LCE57" s="9"/>
      <c r="LCF57" s="9"/>
      <c r="LCG57" s="9"/>
      <c r="LCH57" s="9"/>
      <c r="LCI57" s="9"/>
      <c r="LCJ57" s="9"/>
      <c r="LCK57" s="9"/>
      <c r="LCL57" s="9"/>
      <c r="LCM57" s="9"/>
      <c r="LCN57" s="9"/>
      <c r="LCO57" s="9"/>
      <c r="LCP57" s="9"/>
      <c r="LCQ57" s="9"/>
      <c r="LCR57" s="9"/>
      <c r="LCS57" s="9"/>
      <c r="LCT57" s="9"/>
      <c r="LCU57" s="9"/>
      <c r="LCV57" s="9"/>
      <c r="LCW57" s="9"/>
      <c r="LCX57" s="9"/>
      <c r="LCY57" s="9"/>
      <c r="LCZ57" s="9"/>
      <c r="LDA57" s="9"/>
      <c r="LDB57" s="9"/>
      <c r="LDC57" s="9"/>
      <c r="LDD57" s="9"/>
      <c r="LDE57" s="9"/>
      <c r="LDF57" s="9"/>
      <c r="LDG57" s="9"/>
      <c r="LDH57" s="9"/>
      <c r="LDI57" s="9"/>
      <c r="LDJ57" s="9"/>
      <c r="LDK57" s="9"/>
      <c r="LDL57" s="9"/>
      <c r="LDM57" s="9"/>
      <c r="LDN57" s="9"/>
      <c r="LDO57" s="9"/>
      <c r="LDP57" s="9"/>
      <c r="LDQ57" s="9"/>
      <c r="LDR57" s="9"/>
      <c r="LDS57" s="9"/>
      <c r="LDT57" s="9"/>
      <c r="LDU57" s="9"/>
      <c r="LDV57" s="9"/>
      <c r="LDW57" s="9"/>
      <c r="LDX57" s="9"/>
      <c r="LDY57" s="9"/>
      <c r="LDZ57" s="9"/>
      <c r="LEA57" s="9"/>
      <c r="LEB57" s="9"/>
      <c r="LEC57" s="9"/>
      <c r="LED57" s="9"/>
      <c r="LEE57" s="9"/>
      <c r="LEF57" s="9"/>
      <c r="LEG57" s="9"/>
      <c r="LEH57" s="9"/>
      <c r="LEI57" s="9"/>
      <c r="LEJ57" s="9"/>
      <c r="LEK57" s="9"/>
      <c r="LEL57" s="9"/>
      <c r="LEM57" s="9"/>
      <c r="LEN57" s="9"/>
      <c r="LEO57" s="9"/>
      <c r="LEP57" s="9"/>
      <c r="LEQ57" s="9"/>
      <c r="LER57" s="9"/>
      <c r="LES57" s="9"/>
      <c r="LET57" s="9"/>
      <c r="LEU57" s="9"/>
      <c r="LEV57" s="9"/>
      <c r="LEW57" s="9"/>
      <c r="LEX57" s="9"/>
      <c r="LEY57" s="9"/>
      <c r="LEZ57" s="9"/>
      <c r="LFA57" s="9"/>
      <c r="LFB57" s="9"/>
      <c r="LFC57" s="9"/>
      <c r="LFD57" s="9"/>
      <c r="LFE57" s="9"/>
      <c r="LFF57" s="9"/>
      <c r="LFG57" s="9"/>
      <c r="LFH57" s="9"/>
      <c r="LFI57" s="9"/>
      <c r="LFJ57" s="9"/>
      <c r="LFK57" s="9"/>
      <c r="LFL57" s="9"/>
      <c r="LFM57" s="9"/>
      <c r="LFN57" s="9"/>
      <c r="LFO57" s="9"/>
      <c r="LFP57" s="9"/>
      <c r="LFQ57" s="9"/>
      <c r="LFR57" s="9"/>
      <c r="LFS57" s="9"/>
      <c r="LFT57" s="9"/>
      <c r="LFU57" s="9"/>
      <c r="LFV57" s="9"/>
      <c r="LFW57" s="9"/>
      <c r="LFX57" s="9"/>
      <c r="LFY57" s="9"/>
      <c r="LFZ57" s="9"/>
      <c r="LGA57" s="9"/>
      <c r="LGB57" s="9"/>
      <c r="LGC57" s="9"/>
      <c r="LGD57" s="9"/>
      <c r="LGE57" s="9"/>
      <c r="LGF57" s="9"/>
      <c r="LGG57" s="9"/>
      <c r="LGH57" s="9"/>
      <c r="LGI57" s="9"/>
      <c r="LGJ57" s="9"/>
      <c r="LGK57" s="9"/>
      <c r="LGL57" s="9"/>
      <c r="LGM57" s="9"/>
      <c r="LGN57" s="9"/>
      <c r="LGO57" s="9"/>
      <c r="LGP57" s="9"/>
      <c r="LGQ57" s="9"/>
      <c r="LGR57" s="9"/>
      <c r="LGS57" s="9"/>
      <c r="LGT57" s="9"/>
      <c r="LGU57" s="9"/>
      <c r="LGV57" s="9"/>
      <c r="LGW57" s="9"/>
      <c r="LGX57" s="9"/>
      <c r="LGY57" s="9"/>
      <c r="LGZ57" s="9"/>
      <c r="LHA57" s="9"/>
      <c r="LHB57" s="9"/>
      <c r="LHC57" s="9"/>
      <c r="LHD57" s="9"/>
      <c r="LHE57" s="9"/>
      <c r="LHF57" s="9"/>
      <c r="LHG57" s="9"/>
      <c r="LHH57" s="9"/>
      <c r="LHI57" s="9"/>
      <c r="LHJ57" s="9"/>
      <c r="LHK57" s="9"/>
      <c r="LHL57" s="9"/>
      <c r="LHM57" s="9"/>
      <c r="LHN57" s="9"/>
      <c r="LHO57" s="9"/>
      <c r="LHP57" s="9"/>
      <c r="LHQ57" s="9"/>
      <c r="LHR57" s="9"/>
      <c r="LHS57" s="9"/>
      <c r="LHT57" s="9"/>
      <c r="LHU57" s="9"/>
      <c r="LHV57" s="9"/>
      <c r="LHW57" s="9"/>
      <c r="LHX57" s="9"/>
      <c r="LHY57" s="9"/>
      <c r="LHZ57" s="9"/>
      <c r="LIA57" s="9"/>
      <c r="LIB57" s="9"/>
      <c r="LIC57" s="9"/>
      <c r="LID57" s="9"/>
      <c r="LIE57" s="9"/>
      <c r="LIF57" s="9"/>
      <c r="LIG57" s="9"/>
      <c r="LIH57" s="9"/>
      <c r="LII57" s="9"/>
      <c r="LIJ57" s="9"/>
      <c r="LIK57" s="9"/>
      <c r="LIL57" s="9"/>
      <c r="LIM57" s="9"/>
      <c r="LIN57" s="9"/>
      <c r="LIO57" s="9"/>
      <c r="LIP57" s="9"/>
      <c r="LIQ57" s="9"/>
      <c r="LIR57" s="9"/>
      <c r="LIS57" s="9"/>
      <c r="LIT57" s="9"/>
      <c r="LIU57" s="9"/>
      <c r="LIV57" s="9"/>
      <c r="LIW57" s="9"/>
      <c r="LIX57" s="9"/>
      <c r="LIY57" s="9"/>
      <c r="LIZ57" s="9"/>
      <c r="LJA57" s="9"/>
      <c r="LJB57" s="9"/>
      <c r="LJC57" s="9"/>
      <c r="LJD57" s="9"/>
      <c r="LJE57" s="9"/>
      <c r="LJF57" s="9"/>
      <c r="LJG57" s="9"/>
      <c r="LJH57" s="9"/>
      <c r="LJI57" s="9"/>
      <c r="LJJ57" s="9"/>
      <c r="LJK57" s="9"/>
      <c r="LJL57" s="9"/>
      <c r="LJM57" s="9"/>
      <c r="LJN57" s="9"/>
      <c r="LJO57" s="9"/>
      <c r="LJP57" s="9"/>
      <c r="LJQ57" s="9"/>
      <c r="LJR57" s="9"/>
      <c r="LJS57" s="9"/>
      <c r="LJT57" s="9"/>
      <c r="LJU57" s="9"/>
      <c r="LJV57" s="9"/>
      <c r="LJW57" s="9"/>
      <c r="LJX57" s="9"/>
      <c r="LJY57" s="9"/>
      <c r="LJZ57" s="9"/>
      <c r="LKA57" s="9"/>
      <c r="LKB57" s="9"/>
      <c r="LKC57" s="9"/>
      <c r="LKD57" s="9"/>
      <c r="LKE57" s="9"/>
      <c r="LKF57" s="9"/>
      <c r="LKG57" s="9"/>
      <c r="LKH57" s="9"/>
      <c r="LKI57" s="9"/>
      <c r="LKJ57" s="9"/>
      <c r="LKK57" s="9"/>
      <c r="LKL57" s="9"/>
      <c r="LKM57" s="9"/>
      <c r="LKN57" s="9"/>
      <c r="LKO57" s="9"/>
      <c r="LKP57" s="9"/>
      <c r="LKQ57" s="9"/>
      <c r="LKR57" s="9"/>
      <c r="LKS57" s="9"/>
      <c r="LKT57" s="9"/>
      <c r="LKU57" s="9"/>
      <c r="LKV57" s="9"/>
      <c r="LKW57" s="9"/>
      <c r="LKX57" s="9"/>
      <c r="LKY57" s="9"/>
      <c r="LKZ57" s="9"/>
      <c r="LLA57" s="9"/>
      <c r="LLB57" s="9"/>
      <c r="LLC57" s="9"/>
      <c r="LLD57" s="9"/>
      <c r="LLE57" s="9"/>
      <c r="LLF57" s="9"/>
      <c r="LLG57" s="9"/>
      <c r="LLH57" s="9"/>
      <c r="LLI57" s="9"/>
      <c r="LLJ57" s="9"/>
      <c r="LLK57" s="9"/>
      <c r="LLL57" s="9"/>
      <c r="LLM57" s="9"/>
      <c r="LLN57" s="9"/>
      <c r="LLO57" s="9"/>
      <c r="LLP57" s="9"/>
      <c r="LLQ57" s="9"/>
      <c r="LLR57" s="9"/>
      <c r="LLS57" s="9"/>
      <c r="LLT57" s="9"/>
      <c r="LLU57" s="9"/>
      <c r="LLV57" s="9"/>
      <c r="LLW57" s="9"/>
      <c r="LLX57" s="9"/>
      <c r="LLY57" s="9"/>
      <c r="LLZ57" s="9"/>
      <c r="LMA57" s="9"/>
      <c r="LMB57" s="9"/>
      <c r="LMC57" s="9"/>
      <c r="LMD57" s="9"/>
      <c r="LME57" s="9"/>
      <c r="LMF57" s="9"/>
      <c r="LMG57" s="9"/>
      <c r="LMH57" s="9"/>
      <c r="LMI57" s="9"/>
      <c r="LMJ57" s="9"/>
      <c r="LMK57" s="9"/>
      <c r="LML57" s="9"/>
      <c r="LMM57" s="9"/>
      <c r="LMN57" s="9"/>
      <c r="LMO57" s="9"/>
      <c r="LMP57" s="9"/>
      <c r="LMQ57" s="9"/>
      <c r="LMR57" s="9"/>
      <c r="LMS57" s="9"/>
      <c r="LMT57" s="9"/>
      <c r="LMU57" s="9"/>
      <c r="LMV57" s="9"/>
      <c r="LMW57" s="9"/>
      <c r="LMX57" s="9"/>
      <c r="LMY57" s="9"/>
      <c r="LMZ57" s="9"/>
      <c r="LNA57" s="9"/>
      <c r="LNB57" s="9"/>
      <c r="LNC57" s="9"/>
      <c r="LND57" s="9"/>
      <c r="LNE57" s="9"/>
      <c r="LNF57" s="9"/>
      <c r="LNG57" s="9"/>
      <c r="LNH57" s="9"/>
      <c r="LNI57" s="9"/>
      <c r="LNJ57" s="9"/>
      <c r="LNK57" s="9"/>
      <c r="LNL57" s="9"/>
      <c r="LNM57" s="9"/>
      <c r="LNN57" s="9"/>
      <c r="LNO57" s="9"/>
      <c r="LNP57" s="9"/>
      <c r="LNQ57" s="9"/>
      <c r="LNR57" s="9"/>
      <c r="LNS57" s="9"/>
      <c r="LNT57" s="9"/>
      <c r="LNU57" s="9"/>
      <c r="LNV57" s="9"/>
      <c r="LNW57" s="9"/>
      <c r="LNX57" s="9"/>
      <c r="LNY57" s="9"/>
      <c r="LNZ57" s="9"/>
      <c r="LOA57" s="9"/>
      <c r="LOB57" s="9"/>
      <c r="LOC57" s="9"/>
      <c r="LOD57" s="9"/>
      <c r="LOE57" s="9"/>
      <c r="LOF57" s="9"/>
      <c r="LOG57" s="9"/>
      <c r="LOH57" s="9"/>
      <c r="LOI57" s="9"/>
      <c r="LOJ57" s="9"/>
      <c r="LOK57" s="9"/>
      <c r="LOL57" s="9"/>
      <c r="LOM57" s="9"/>
      <c r="LON57" s="9"/>
      <c r="LOO57" s="9"/>
      <c r="LOP57" s="9"/>
      <c r="LOQ57" s="9"/>
      <c r="LOR57" s="9"/>
      <c r="LOS57" s="9"/>
      <c r="LOT57" s="9"/>
      <c r="LOU57" s="9"/>
      <c r="LOV57" s="9"/>
      <c r="LOW57" s="9"/>
      <c r="LOX57" s="9"/>
      <c r="LOY57" s="9"/>
      <c r="LOZ57" s="9"/>
      <c r="LPA57" s="9"/>
      <c r="LPB57" s="9"/>
      <c r="LPC57" s="9"/>
      <c r="LPD57" s="9"/>
      <c r="LPE57" s="9"/>
      <c r="LPF57" s="9"/>
      <c r="LPG57" s="9"/>
      <c r="LPH57" s="9"/>
      <c r="LPI57" s="9"/>
      <c r="LPJ57" s="9"/>
      <c r="LPK57" s="9"/>
      <c r="LPL57" s="9"/>
      <c r="LPM57" s="9"/>
      <c r="LPN57" s="9"/>
      <c r="LPO57" s="9"/>
      <c r="LPP57" s="9"/>
      <c r="LPQ57" s="9"/>
      <c r="LPR57" s="9"/>
      <c r="LPS57" s="9"/>
      <c r="LPT57" s="9"/>
      <c r="LPU57" s="9"/>
      <c r="LPV57" s="9"/>
      <c r="LPW57" s="9"/>
      <c r="LPX57" s="9"/>
      <c r="LPY57" s="9"/>
      <c r="LPZ57" s="9"/>
      <c r="LQA57" s="9"/>
      <c r="LQB57" s="9"/>
      <c r="LQC57" s="9"/>
      <c r="LQD57" s="9"/>
      <c r="LQE57" s="9"/>
      <c r="LQF57" s="9"/>
      <c r="LQG57" s="9"/>
      <c r="LQH57" s="9"/>
      <c r="LQI57" s="9"/>
      <c r="LQJ57" s="9"/>
      <c r="LQK57" s="9"/>
      <c r="LQL57" s="9"/>
      <c r="LQM57" s="9"/>
      <c r="LQN57" s="9"/>
      <c r="LQO57" s="9"/>
      <c r="LQP57" s="9"/>
      <c r="LQQ57" s="9"/>
      <c r="LQR57" s="9"/>
      <c r="LQS57" s="9"/>
      <c r="LQT57" s="9"/>
      <c r="LQU57" s="9"/>
      <c r="LQV57" s="9"/>
      <c r="LQW57" s="9"/>
      <c r="LQX57" s="9"/>
      <c r="LQY57" s="9"/>
      <c r="LQZ57" s="9"/>
      <c r="LRA57" s="9"/>
      <c r="LRB57" s="9"/>
      <c r="LRC57" s="9"/>
      <c r="LRD57" s="9"/>
      <c r="LRE57" s="9"/>
      <c r="LRF57" s="9"/>
      <c r="LRG57" s="9"/>
      <c r="LRH57" s="9"/>
      <c r="LRI57" s="9"/>
      <c r="LRJ57" s="9"/>
      <c r="LRK57" s="9"/>
      <c r="LRL57" s="9"/>
      <c r="LRM57" s="9"/>
      <c r="LRN57" s="9"/>
      <c r="LRO57" s="9"/>
      <c r="LRP57" s="9"/>
      <c r="LRQ57" s="9"/>
      <c r="LRR57" s="9"/>
      <c r="LRS57" s="9"/>
      <c r="LRT57" s="9"/>
      <c r="LRU57" s="9"/>
      <c r="LRV57" s="9"/>
      <c r="LRW57" s="9"/>
      <c r="LRX57" s="9"/>
      <c r="LRY57" s="9"/>
      <c r="LRZ57" s="9"/>
      <c r="LSA57" s="9"/>
      <c r="LSB57" s="9"/>
      <c r="LSC57" s="9"/>
      <c r="LSD57" s="9"/>
      <c r="LSE57" s="9"/>
      <c r="LSF57" s="9"/>
      <c r="LSG57" s="9"/>
      <c r="LSH57" s="9"/>
      <c r="LSI57" s="9"/>
      <c r="LSJ57" s="9"/>
      <c r="LSK57" s="9"/>
      <c r="LSL57" s="9"/>
      <c r="LSM57" s="9"/>
      <c r="LSN57" s="9"/>
      <c r="LSO57" s="9"/>
      <c r="LSP57" s="9"/>
      <c r="LSQ57" s="9"/>
      <c r="LSR57" s="9"/>
      <c r="LSS57" s="9"/>
      <c r="LST57" s="9"/>
      <c r="LSU57" s="9"/>
      <c r="LSV57" s="9"/>
      <c r="LSW57" s="9"/>
      <c r="LSX57" s="9"/>
      <c r="LSY57" s="9"/>
      <c r="LSZ57" s="9"/>
      <c r="LTA57" s="9"/>
      <c r="LTB57" s="9"/>
      <c r="LTC57" s="9"/>
      <c r="LTD57" s="9"/>
      <c r="LTE57" s="9"/>
      <c r="LTF57" s="9"/>
      <c r="LTG57" s="9"/>
      <c r="LTH57" s="9"/>
      <c r="LTI57" s="9"/>
      <c r="LTJ57" s="9"/>
      <c r="LTK57" s="9"/>
      <c r="LTL57" s="9"/>
      <c r="LTM57" s="9"/>
      <c r="LTN57" s="9"/>
      <c r="LTO57" s="9"/>
      <c r="LTP57" s="9"/>
      <c r="LTQ57" s="9"/>
      <c r="LTR57" s="9"/>
      <c r="LTS57" s="9"/>
      <c r="LTT57" s="9"/>
      <c r="LTU57" s="9"/>
      <c r="LTV57" s="9"/>
      <c r="LTW57" s="9"/>
      <c r="LTX57" s="9"/>
      <c r="LTY57" s="9"/>
      <c r="LTZ57" s="9"/>
      <c r="LUA57" s="9"/>
      <c r="LUB57" s="9"/>
      <c r="LUC57" s="9"/>
      <c r="LUD57" s="9"/>
      <c r="LUE57" s="9"/>
      <c r="LUF57" s="9"/>
      <c r="LUG57" s="9"/>
      <c r="LUH57" s="9"/>
      <c r="LUI57" s="9"/>
      <c r="LUJ57" s="9"/>
      <c r="LUK57" s="9"/>
      <c r="LUL57" s="9"/>
      <c r="LUM57" s="9"/>
      <c r="LUN57" s="9"/>
      <c r="LUO57" s="9"/>
      <c r="LUP57" s="9"/>
      <c r="LUQ57" s="9"/>
      <c r="LUR57" s="9"/>
      <c r="LUS57" s="9"/>
      <c r="LUT57" s="9"/>
      <c r="LUU57" s="9"/>
      <c r="LUV57" s="9"/>
      <c r="LUW57" s="9"/>
      <c r="LUX57" s="9"/>
      <c r="LUY57" s="9"/>
      <c r="LUZ57" s="9"/>
      <c r="LVA57" s="9"/>
      <c r="LVB57" s="9"/>
      <c r="LVC57" s="9"/>
      <c r="LVD57" s="9"/>
      <c r="LVE57" s="9"/>
      <c r="LVF57" s="9"/>
      <c r="LVG57" s="9"/>
      <c r="LVH57" s="9"/>
      <c r="LVI57" s="9"/>
      <c r="LVJ57" s="9"/>
      <c r="LVK57" s="9"/>
      <c r="LVL57" s="9"/>
      <c r="LVM57" s="9"/>
      <c r="LVN57" s="9"/>
      <c r="LVO57" s="9"/>
      <c r="LVP57" s="9"/>
      <c r="LVQ57" s="9"/>
      <c r="LVR57" s="9"/>
      <c r="LVS57" s="9"/>
      <c r="LVT57" s="9"/>
      <c r="LVU57" s="9"/>
      <c r="LVV57" s="9"/>
      <c r="LVW57" s="9"/>
      <c r="LVX57" s="9"/>
      <c r="LVY57" s="9"/>
      <c r="LVZ57" s="9"/>
      <c r="LWA57" s="9"/>
      <c r="LWB57" s="9"/>
      <c r="LWC57" s="9"/>
      <c r="LWD57" s="9"/>
      <c r="LWE57" s="9"/>
      <c r="LWF57" s="9"/>
      <c r="LWG57" s="9"/>
      <c r="LWH57" s="9"/>
      <c r="LWI57" s="9"/>
      <c r="LWJ57" s="9"/>
      <c r="LWK57" s="9"/>
      <c r="LWL57" s="9"/>
      <c r="LWM57" s="9"/>
      <c r="LWN57" s="9"/>
      <c r="LWO57" s="9"/>
      <c r="LWP57" s="9"/>
      <c r="LWQ57" s="9"/>
      <c r="LWR57" s="9"/>
      <c r="LWS57" s="9"/>
      <c r="LWT57" s="9"/>
      <c r="LWU57" s="9"/>
      <c r="LWV57" s="9"/>
      <c r="LWW57" s="9"/>
      <c r="LWX57" s="9"/>
      <c r="LWY57" s="9"/>
      <c r="LWZ57" s="9"/>
      <c r="LXA57" s="9"/>
      <c r="LXB57" s="9"/>
      <c r="LXC57" s="9"/>
      <c r="LXD57" s="9"/>
      <c r="LXE57" s="9"/>
      <c r="LXF57" s="9"/>
      <c r="LXG57" s="9"/>
      <c r="LXH57" s="9"/>
      <c r="LXI57" s="9"/>
      <c r="LXJ57" s="9"/>
      <c r="LXK57" s="9"/>
      <c r="LXL57" s="9"/>
      <c r="LXM57" s="9"/>
      <c r="LXN57" s="9"/>
      <c r="LXO57" s="9"/>
      <c r="LXP57" s="9"/>
      <c r="LXQ57" s="9"/>
      <c r="LXR57" s="9"/>
      <c r="LXS57" s="9"/>
      <c r="LXT57" s="9"/>
      <c r="LXU57" s="9"/>
      <c r="LXV57" s="9"/>
      <c r="LXW57" s="9"/>
      <c r="LXX57" s="9"/>
      <c r="LXY57" s="9"/>
      <c r="LXZ57" s="9"/>
      <c r="LYA57" s="9"/>
      <c r="LYB57" s="9"/>
      <c r="LYC57" s="9"/>
      <c r="LYD57" s="9"/>
      <c r="LYE57" s="9"/>
      <c r="LYF57" s="9"/>
      <c r="LYG57" s="9"/>
      <c r="LYH57" s="9"/>
      <c r="LYI57" s="9"/>
      <c r="LYJ57" s="9"/>
      <c r="LYK57" s="9"/>
      <c r="LYL57" s="9"/>
      <c r="LYM57" s="9"/>
      <c r="LYN57" s="9"/>
      <c r="LYO57" s="9"/>
      <c r="LYP57" s="9"/>
      <c r="LYQ57" s="9"/>
      <c r="LYR57" s="9"/>
      <c r="LYS57" s="9"/>
      <c r="LYT57" s="9"/>
      <c r="LYU57" s="9"/>
      <c r="LYV57" s="9"/>
      <c r="LYW57" s="9"/>
      <c r="LYX57" s="9"/>
      <c r="LYY57" s="9"/>
      <c r="LYZ57" s="9"/>
      <c r="LZA57" s="9"/>
      <c r="LZB57" s="9"/>
      <c r="LZC57" s="9"/>
      <c r="LZD57" s="9"/>
      <c r="LZE57" s="9"/>
      <c r="LZF57" s="9"/>
      <c r="LZG57" s="9"/>
      <c r="LZH57" s="9"/>
      <c r="LZI57" s="9"/>
      <c r="LZJ57" s="9"/>
      <c r="LZK57" s="9"/>
      <c r="LZL57" s="9"/>
      <c r="LZM57" s="9"/>
      <c r="LZN57" s="9"/>
      <c r="LZO57" s="9"/>
      <c r="LZP57" s="9"/>
      <c r="LZQ57" s="9"/>
      <c r="LZR57" s="9"/>
      <c r="LZS57" s="9"/>
      <c r="LZT57" s="9"/>
      <c r="LZU57" s="9"/>
      <c r="LZV57" s="9"/>
      <c r="LZW57" s="9"/>
      <c r="LZX57" s="9"/>
      <c r="LZY57" s="9"/>
      <c r="LZZ57" s="9"/>
      <c r="MAA57" s="9"/>
      <c r="MAB57" s="9"/>
      <c r="MAC57" s="9"/>
      <c r="MAD57" s="9"/>
      <c r="MAE57" s="9"/>
      <c r="MAF57" s="9"/>
      <c r="MAG57" s="9"/>
      <c r="MAH57" s="9"/>
      <c r="MAI57" s="9"/>
      <c r="MAJ57" s="9"/>
      <c r="MAK57" s="9"/>
      <c r="MAL57" s="9"/>
      <c r="MAM57" s="9"/>
      <c r="MAN57" s="9"/>
      <c r="MAO57" s="9"/>
      <c r="MAP57" s="9"/>
      <c r="MAQ57" s="9"/>
      <c r="MAR57" s="9"/>
      <c r="MAS57" s="9"/>
      <c r="MAT57" s="9"/>
      <c r="MAU57" s="9"/>
      <c r="MAV57" s="9"/>
      <c r="MAW57" s="9"/>
      <c r="MAX57" s="9"/>
      <c r="MAY57" s="9"/>
      <c r="MAZ57" s="9"/>
      <c r="MBA57" s="9"/>
      <c r="MBB57" s="9"/>
      <c r="MBC57" s="9"/>
      <c r="MBD57" s="9"/>
      <c r="MBE57" s="9"/>
      <c r="MBF57" s="9"/>
      <c r="MBG57" s="9"/>
      <c r="MBH57" s="9"/>
      <c r="MBI57" s="9"/>
      <c r="MBJ57" s="9"/>
      <c r="MBK57" s="9"/>
      <c r="MBL57" s="9"/>
      <c r="MBM57" s="9"/>
      <c r="MBN57" s="9"/>
      <c r="MBO57" s="9"/>
      <c r="MBP57" s="9"/>
      <c r="MBQ57" s="9"/>
      <c r="MBR57" s="9"/>
      <c r="MBS57" s="9"/>
      <c r="MBT57" s="9"/>
      <c r="MBU57" s="9"/>
      <c r="MBV57" s="9"/>
      <c r="MBW57" s="9"/>
      <c r="MBX57" s="9"/>
      <c r="MBY57" s="9"/>
      <c r="MBZ57" s="9"/>
      <c r="MCA57" s="9"/>
      <c r="MCB57" s="9"/>
      <c r="MCC57" s="9"/>
      <c r="MCD57" s="9"/>
      <c r="MCE57" s="9"/>
      <c r="MCF57" s="9"/>
      <c r="MCG57" s="9"/>
      <c r="MCH57" s="9"/>
      <c r="MCI57" s="9"/>
      <c r="MCJ57" s="9"/>
      <c r="MCK57" s="9"/>
      <c r="MCL57" s="9"/>
      <c r="MCM57" s="9"/>
      <c r="MCN57" s="9"/>
      <c r="MCO57" s="9"/>
      <c r="MCP57" s="9"/>
      <c r="MCQ57" s="9"/>
      <c r="MCR57" s="9"/>
      <c r="MCS57" s="9"/>
      <c r="MCT57" s="9"/>
      <c r="MCU57" s="9"/>
      <c r="MCV57" s="9"/>
      <c r="MCW57" s="9"/>
      <c r="MCX57" s="9"/>
      <c r="MCY57" s="9"/>
      <c r="MCZ57" s="9"/>
      <c r="MDA57" s="9"/>
      <c r="MDB57" s="9"/>
      <c r="MDC57" s="9"/>
      <c r="MDD57" s="9"/>
      <c r="MDE57" s="9"/>
      <c r="MDF57" s="9"/>
      <c r="MDG57" s="9"/>
      <c r="MDH57" s="9"/>
      <c r="MDI57" s="9"/>
      <c r="MDJ57" s="9"/>
      <c r="MDK57" s="9"/>
      <c r="MDL57" s="9"/>
      <c r="MDM57" s="9"/>
      <c r="MDN57" s="9"/>
      <c r="MDO57" s="9"/>
      <c r="MDP57" s="9"/>
      <c r="MDQ57" s="9"/>
      <c r="MDR57" s="9"/>
      <c r="MDS57" s="9"/>
      <c r="MDT57" s="9"/>
      <c r="MDU57" s="9"/>
      <c r="MDV57" s="9"/>
      <c r="MDW57" s="9"/>
      <c r="MDX57" s="9"/>
      <c r="MDY57" s="9"/>
      <c r="MDZ57" s="9"/>
      <c r="MEA57" s="9"/>
      <c r="MEB57" s="9"/>
      <c r="MEC57" s="9"/>
      <c r="MED57" s="9"/>
      <c r="MEE57" s="9"/>
      <c r="MEF57" s="9"/>
      <c r="MEG57" s="9"/>
      <c r="MEH57" s="9"/>
      <c r="MEI57" s="9"/>
      <c r="MEJ57" s="9"/>
      <c r="MEK57" s="9"/>
      <c r="MEL57" s="9"/>
      <c r="MEM57" s="9"/>
      <c r="MEN57" s="9"/>
      <c r="MEO57" s="9"/>
      <c r="MEP57" s="9"/>
      <c r="MEQ57" s="9"/>
      <c r="MER57" s="9"/>
      <c r="MES57" s="9"/>
      <c r="MET57" s="9"/>
      <c r="MEU57" s="9"/>
      <c r="MEV57" s="9"/>
      <c r="MEW57" s="9"/>
      <c r="MEX57" s="9"/>
      <c r="MEY57" s="9"/>
      <c r="MEZ57" s="9"/>
      <c r="MFA57" s="9"/>
      <c r="MFB57" s="9"/>
      <c r="MFC57" s="9"/>
      <c r="MFD57" s="9"/>
      <c r="MFE57" s="9"/>
      <c r="MFF57" s="9"/>
      <c r="MFG57" s="9"/>
      <c r="MFH57" s="9"/>
      <c r="MFI57" s="9"/>
      <c r="MFJ57" s="9"/>
      <c r="MFK57" s="9"/>
      <c r="MFL57" s="9"/>
      <c r="MFM57" s="9"/>
      <c r="MFN57" s="9"/>
      <c r="MFO57" s="9"/>
      <c r="MFP57" s="9"/>
      <c r="MFQ57" s="9"/>
      <c r="MFR57" s="9"/>
      <c r="MFS57" s="9"/>
      <c r="MFT57" s="9"/>
      <c r="MFU57" s="9"/>
      <c r="MFV57" s="9"/>
      <c r="MFW57" s="9"/>
      <c r="MFX57" s="9"/>
      <c r="MFY57" s="9"/>
      <c r="MFZ57" s="9"/>
      <c r="MGA57" s="9"/>
      <c r="MGB57" s="9"/>
      <c r="MGC57" s="9"/>
      <c r="MGD57" s="9"/>
      <c r="MGE57" s="9"/>
      <c r="MGF57" s="9"/>
      <c r="MGG57" s="9"/>
      <c r="MGH57" s="9"/>
      <c r="MGI57" s="9"/>
      <c r="MGJ57" s="9"/>
      <c r="MGK57" s="9"/>
      <c r="MGL57" s="9"/>
      <c r="MGM57" s="9"/>
      <c r="MGN57" s="9"/>
      <c r="MGO57" s="9"/>
      <c r="MGP57" s="9"/>
      <c r="MGQ57" s="9"/>
      <c r="MGR57" s="9"/>
      <c r="MGS57" s="9"/>
      <c r="MGT57" s="9"/>
      <c r="MGU57" s="9"/>
      <c r="MGV57" s="9"/>
      <c r="MGW57" s="9"/>
      <c r="MGX57" s="9"/>
      <c r="MGY57" s="9"/>
      <c r="MGZ57" s="9"/>
      <c r="MHA57" s="9"/>
      <c r="MHB57" s="9"/>
      <c r="MHC57" s="9"/>
      <c r="MHD57" s="9"/>
      <c r="MHE57" s="9"/>
      <c r="MHF57" s="9"/>
      <c r="MHG57" s="9"/>
      <c r="MHH57" s="9"/>
      <c r="MHI57" s="9"/>
      <c r="MHJ57" s="9"/>
      <c r="MHK57" s="9"/>
      <c r="MHL57" s="9"/>
      <c r="MHM57" s="9"/>
      <c r="MHN57" s="9"/>
      <c r="MHO57" s="9"/>
      <c r="MHP57" s="9"/>
      <c r="MHQ57" s="9"/>
      <c r="MHR57" s="9"/>
      <c r="MHS57" s="9"/>
      <c r="MHT57" s="9"/>
      <c r="MHU57" s="9"/>
      <c r="MHV57" s="9"/>
      <c r="MHW57" s="9"/>
      <c r="MHX57" s="9"/>
      <c r="MHY57" s="9"/>
      <c r="MHZ57" s="9"/>
      <c r="MIA57" s="9"/>
      <c r="MIB57" s="9"/>
      <c r="MIC57" s="9"/>
      <c r="MID57" s="9"/>
      <c r="MIE57" s="9"/>
      <c r="MIF57" s="9"/>
      <c r="MIG57" s="9"/>
      <c r="MIH57" s="9"/>
      <c r="MII57" s="9"/>
      <c r="MIJ57" s="9"/>
      <c r="MIK57" s="9"/>
      <c r="MIL57" s="9"/>
      <c r="MIM57" s="9"/>
      <c r="MIN57" s="9"/>
      <c r="MIO57" s="9"/>
      <c r="MIP57" s="9"/>
      <c r="MIQ57" s="9"/>
      <c r="MIR57" s="9"/>
      <c r="MIS57" s="9"/>
      <c r="MIT57" s="9"/>
      <c r="MIU57" s="9"/>
      <c r="MIV57" s="9"/>
      <c r="MIW57" s="9"/>
      <c r="MIX57" s="9"/>
      <c r="MIY57" s="9"/>
      <c r="MIZ57" s="9"/>
      <c r="MJA57" s="9"/>
      <c r="MJB57" s="9"/>
      <c r="MJC57" s="9"/>
      <c r="MJD57" s="9"/>
      <c r="MJE57" s="9"/>
      <c r="MJF57" s="9"/>
      <c r="MJG57" s="9"/>
      <c r="MJH57" s="9"/>
      <c r="MJI57" s="9"/>
      <c r="MJJ57" s="9"/>
      <c r="MJK57" s="9"/>
      <c r="MJL57" s="9"/>
      <c r="MJM57" s="9"/>
      <c r="MJN57" s="9"/>
      <c r="MJO57" s="9"/>
      <c r="MJP57" s="9"/>
      <c r="MJQ57" s="9"/>
      <c r="MJR57" s="9"/>
      <c r="MJS57" s="9"/>
      <c r="MJT57" s="9"/>
      <c r="MJU57" s="9"/>
      <c r="MJV57" s="9"/>
      <c r="MJW57" s="9"/>
      <c r="MJX57" s="9"/>
      <c r="MJY57" s="9"/>
      <c r="MJZ57" s="9"/>
      <c r="MKA57" s="9"/>
      <c r="MKB57" s="9"/>
      <c r="MKC57" s="9"/>
      <c r="MKD57" s="9"/>
      <c r="MKE57" s="9"/>
      <c r="MKF57" s="9"/>
      <c r="MKG57" s="9"/>
      <c r="MKH57" s="9"/>
      <c r="MKI57" s="9"/>
      <c r="MKJ57" s="9"/>
      <c r="MKK57" s="9"/>
      <c r="MKL57" s="9"/>
      <c r="MKM57" s="9"/>
      <c r="MKN57" s="9"/>
      <c r="MKO57" s="9"/>
      <c r="MKP57" s="9"/>
      <c r="MKQ57" s="9"/>
      <c r="MKR57" s="9"/>
      <c r="MKS57" s="9"/>
      <c r="MKT57" s="9"/>
      <c r="MKU57" s="9"/>
      <c r="MKV57" s="9"/>
      <c r="MKW57" s="9"/>
      <c r="MKX57" s="9"/>
      <c r="MKY57" s="9"/>
      <c r="MKZ57" s="9"/>
      <c r="MLA57" s="9"/>
      <c r="MLB57" s="9"/>
      <c r="MLC57" s="9"/>
      <c r="MLD57" s="9"/>
      <c r="MLE57" s="9"/>
      <c r="MLF57" s="9"/>
      <c r="MLG57" s="9"/>
      <c r="MLH57" s="9"/>
      <c r="MLI57" s="9"/>
      <c r="MLJ57" s="9"/>
      <c r="MLK57" s="9"/>
      <c r="MLL57" s="9"/>
      <c r="MLM57" s="9"/>
      <c r="MLN57" s="9"/>
      <c r="MLO57" s="9"/>
      <c r="MLP57" s="9"/>
      <c r="MLQ57" s="9"/>
      <c r="MLR57" s="9"/>
      <c r="MLS57" s="9"/>
      <c r="MLT57" s="9"/>
      <c r="MLU57" s="9"/>
      <c r="MLV57" s="9"/>
      <c r="MLW57" s="9"/>
      <c r="MLX57" s="9"/>
      <c r="MLY57" s="9"/>
      <c r="MLZ57" s="9"/>
      <c r="MMA57" s="9"/>
      <c r="MMB57" s="9"/>
      <c r="MMC57" s="9"/>
      <c r="MMD57" s="9"/>
      <c r="MME57" s="9"/>
      <c r="MMF57" s="9"/>
      <c r="MMG57" s="9"/>
      <c r="MMH57" s="9"/>
      <c r="MMI57" s="9"/>
      <c r="MMJ57" s="9"/>
      <c r="MMK57" s="9"/>
      <c r="MML57" s="9"/>
      <c r="MMM57" s="9"/>
      <c r="MMN57" s="9"/>
      <c r="MMO57" s="9"/>
      <c r="MMP57" s="9"/>
      <c r="MMQ57" s="9"/>
      <c r="MMR57" s="9"/>
      <c r="MMS57" s="9"/>
      <c r="MMT57" s="9"/>
      <c r="MMU57" s="9"/>
      <c r="MMV57" s="9"/>
      <c r="MMW57" s="9"/>
      <c r="MMX57" s="9"/>
      <c r="MMY57" s="9"/>
      <c r="MMZ57" s="9"/>
      <c r="MNA57" s="9"/>
      <c r="MNB57" s="9"/>
      <c r="MNC57" s="9"/>
      <c r="MND57" s="9"/>
      <c r="MNE57" s="9"/>
      <c r="MNF57" s="9"/>
      <c r="MNG57" s="9"/>
      <c r="MNH57" s="9"/>
      <c r="MNI57" s="9"/>
      <c r="MNJ57" s="9"/>
      <c r="MNK57" s="9"/>
      <c r="MNL57" s="9"/>
      <c r="MNM57" s="9"/>
      <c r="MNN57" s="9"/>
      <c r="MNO57" s="9"/>
      <c r="MNP57" s="9"/>
      <c r="MNQ57" s="9"/>
      <c r="MNR57" s="9"/>
      <c r="MNS57" s="9"/>
      <c r="MNT57" s="9"/>
      <c r="MNU57" s="9"/>
      <c r="MNV57" s="9"/>
      <c r="MNW57" s="9"/>
      <c r="MNX57" s="9"/>
      <c r="MNY57" s="9"/>
      <c r="MNZ57" s="9"/>
      <c r="MOA57" s="9"/>
      <c r="MOB57" s="9"/>
      <c r="MOC57" s="9"/>
      <c r="MOD57" s="9"/>
      <c r="MOE57" s="9"/>
      <c r="MOF57" s="9"/>
      <c r="MOG57" s="9"/>
      <c r="MOH57" s="9"/>
      <c r="MOI57" s="9"/>
      <c r="MOJ57" s="9"/>
      <c r="MOK57" s="9"/>
      <c r="MOL57" s="9"/>
      <c r="MOM57" s="9"/>
      <c r="MON57" s="9"/>
      <c r="MOO57" s="9"/>
      <c r="MOP57" s="9"/>
      <c r="MOQ57" s="9"/>
      <c r="MOR57" s="9"/>
      <c r="MOS57" s="9"/>
      <c r="MOT57" s="9"/>
      <c r="MOU57" s="9"/>
      <c r="MOV57" s="9"/>
      <c r="MOW57" s="9"/>
      <c r="MOX57" s="9"/>
      <c r="MOY57" s="9"/>
      <c r="MOZ57" s="9"/>
      <c r="MPA57" s="9"/>
      <c r="MPB57" s="9"/>
      <c r="MPC57" s="9"/>
      <c r="MPD57" s="9"/>
      <c r="MPE57" s="9"/>
      <c r="MPF57" s="9"/>
      <c r="MPG57" s="9"/>
      <c r="MPH57" s="9"/>
      <c r="MPI57" s="9"/>
      <c r="MPJ57" s="9"/>
      <c r="MPK57" s="9"/>
      <c r="MPL57" s="9"/>
      <c r="MPM57" s="9"/>
      <c r="MPN57" s="9"/>
      <c r="MPO57" s="9"/>
      <c r="MPP57" s="9"/>
      <c r="MPQ57" s="9"/>
      <c r="MPR57" s="9"/>
      <c r="MPS57" s="9"/>
      <c r="MPT57" s="9"/>
      <c r="MPU57" s="9"/>
      <c r="MPV57" s="9"/>
      <c r="MPW57" s="9"/>
      <c r="MPX57" s="9"/>
      <c r="MPY57" s="9"/>
      <c r="MPZ57" s="9"/>
      <c r="MQA57" s="9"/>
      <c r="MQB57" s="9"/>
      <c r="MQC57" s="9"/>
      <c r="MQD57" s="9"/>
      <c r="MQE57" s="9"/>
      <c r="MQF57" s="9"/>
      <c r="MQG57" s="9"/>
      <c r="MQH57" s="9"/>
      <c r="MQI57" s="9"/>
      <c r="MQJ57" s="9"/>
      <c r="MQK57" s="9"/>
      <c r="MQL57" s="9"/>
      <c r="MQM57" s="9"/>
      <c r="MQN57" s="9"/>
      <c r="MQO57" s="9"/>
      <c r="MQP57" s="9"/>
      <c r="MQQ57" s="9"/>
      <c r="MQR57" s="9"/>
      <c r="MQS57" s="9"/>
      <c r="MQT57" s="9"/>
      <c r="MQU57" s="9"/>
      <c r="MQV57" s="9"/>
      <c r="MQW57" s="9"/>
      <c r="MQX57" s="9"/>
      <c r="MQY57" s="9"/>
      <c r="MQZ57" s="9"/>
      <c r="MRA57" s="9"/>
      <c r="MRB57" s="9"/>
      <c r="MRC57" s="9"/>
      <c r="MRD57" s="9"/>
      <c r="MRE57" s="9"/>
      <c r="MRF57" s="9"/>
      <c r="MRG57" s="9"/>
      <c r="MRH57" s="9"/>
      <c r="MRI57" s="9"/>
      <c r="MRJ57" s="9"/>
      <c r="MRK57" s="9"/>
      <c r="MRL57" s="9"/>
      <c r="MRM57" s="9"/>
      <c r="MRN57" s="9"/>
      <c r="MRO57" s="9"/>
      <c r="MRP57" s="9"/>
      <c r="MRQ57" s="9"/>
      <c r="MRR57" s="9"/>
      <c r="MRS57" s="9"/>
      <c r="MRT57" s="9"/>
      <c r="MRU57" s="9"/>
      <c r="MRV57" s="9"/>
      <c r="MRW57" s="9"/>
      <c r="MRX57" s="9"/>
      <c r="MRY57" s="9"/>
      <c r="MRZ57" s="9"/>
      <c r="MSA57" s="9"/>
      <c r="MSB57" s="9"/>
      <c r="MSC57" s="9"/>
      <c r="MSD57" s="9"/>
      <c r="MSE57" s="9"/>
      <c r="MSF57" s="9"/>
      <c r="MSG57" s="9"/>
      <c r="MSH57" s="9"/>
      <c r="MSI57" s="9"/>
      <c r="MSJ57" s="9"/>
      <c r="MSK57" s="9"/>
      <c r="MSL57" s="9"/>
      <c r="MSM57" s="9"/>
      <c r="MSN57" s="9"/>
      <c r="MSO57" s="9"/>
      <c r="MSP57" s="9"/>
      <c r="MSQ57" s="9"/>
      <c r="MSR57" s="9"/>
      <c r="MSS57" s="9"/>
      <c r="MST57" s="9"/>
      <c r="MSU57" s="9"/>
      <c r="MSV57" s="9"/>
      <c r="MSW57" s="9"/>
      <c r="MSX57" s="9"/>
      <c r="MSY57" s="9"/>
      <c r="MSZ57" s="9"/>
      <c r="MTA57" s="9"/>
      <c r="MTB57" s="9"/>
      <c r="MTC57" s="9"/>
      <c r="MTD57" s="9"/>
      <c r="MTE57" s="9"/>
      <c r="MTF57" s="9"/>
      <c r="MTG57" s="9"/>
      <c r="MTH57" s="9"/>
      <c r="MTI57" s="9"/>
      <c r="MTJ57" s="9"/>
      <c r="MTK57" s="9"/>
      <c r="MTL57" s="9"/>
      <c r="MTM57" s="9"/>
      <c r="MTN57" s="9"/>
      <c r="MTO57" s="9"/>
      <c r="MTP57" s="9"/>
      <c r="MTQ57" s="9"/>
      <c r="MTR57" s="9"/>
      <c r="MTS57" s="9"/>
      <c r="MTT57" s="9"/>
      <c r="MTU57" s="9"/>
      <c r="MTV57" s="9"/>
      <c r="MTW57" s="9"/>
      <c r="MTX57" s="9"/>
      <c r="MTY57" s="9"/>
      <c r="MTZ57" s="9"/>
      <c r="MUA57" s="9"/>
      <c r="MUB57" s="9"/>
      <c r="MUC57" s="9"/>
      <c r="MUD57" s="9"/>
      <c r="MUE57" s="9"/>
      <c r="MUF57" s="9"/>
      <c r="MUG57" s="9"/>
      <c r="MUH57" s="9"/>
      <c r="MUI57" s="9"/>
      <c r="MUJ57" s="9"/>
      <c r="MUK57" s="9"/>
      <c r="MUL57" s="9"/>
      <c r="MUM57" s="9"/>
      <c r="MUN57" s="9"/>
      <c r="MUO57" s="9"/>
      <c r="MUP57" s="9"/>
      <c r="MUQ57" s="9"/>
      <c r="MUR57" s="9"/>
      <c r="MUS57" s="9"/>
      <c r="MUT57" s="9"/>
      <c r="MUU57" s="9"/>
      <c r="MUV57" s="9"/>
      <c r="MUW57" s="9"/>
      <c r="MUX57" s="9"/>
      <c r="MUY57" s="9"/>
      <c r="MUZ57" s="9"/>
      <c r="MVA57" s="9"/>
      <c r="MVB57" s="9"/>
      <c r="MVC57" s="9"/>
      <c r="MVD57" s="9"/>
      <c r="MVE57" s="9"/>
      <c r="MVF57" s="9"/>
      <c r="MVG57" s="9"/>
      <c r="MVH57" s="9"/>
      <c r="MVI57" s="9"/>
      <c r="MVJ57" s="9"/>
      <c r="MVK57" s="9"/>
      <c r="MVL57" s="9"/>
      <c r="MVM57" s="9"/>
      <c r="MVN57" s="9"/>
      <c r="MVO57" s="9"/>
      <c r="MVP57" s="9"/>
      <c r="MVQ57" s="9"/>
      <c r="MVR57" s="9"/>
      <c r="MVS57" s="9"/>
      <c r="MVT57" s="9"/>
      <c r="MVU57" s="9"/>
      <c r="MVV57" s="9"/>
      <c r="MVW57" s="9"/>
      <c r="MVX57" s="9"/>
      <c r="MVY57" s="9"/>
      <c r="MVZ57" s="9"/>
      <c r="MWA57" s="9"/>
      <c r="MWB57" s="9"/>
      <c r="MWC57" s="9"/>
      <c r="MWD57" s="9"/>
      <c r="MWE57" s="9"/>
      <c r="MWF57" s="9"/>
      <c r="MWG57" s="9"/>
      <c r="MWH57" s="9"/>
      <c r="MWI57" s="9"/>
      <c r="MWJ57" s="9"/>
      <c r="MWK57" s="9"/>
      <c r="MWL57" s="9"/>
      <c r="MWM57" s="9"/>
      <c r="MWN57" s="9"/>
      <c r="MWO57" s="9"/>
      <c r="MWP57" s="9"/>
      <c r="MWQ57" s="9"/>
      <c r="MWR57" s="9"/>
      <c r="MWS57" s="9"/>
      <c r="MWT57" s="9"/>
      <c r="MWU57" s="9"/>
      <c r="MWV57" s="9"/>
      <c r="MWW57" s="9"/>
      <c r="MWX57" s="9"/>
      <c r="MWY57" s="9"/>
      <c r="MWZ57" s="9"/>
      <c r="MXA57" s="9"/>
      <c r="MXB57" s="9"/>
      <c r="MXC57" s="9"/>
      <c r="MXD57" s="9"/>
      <c r="MXE57" s="9"/>
      <c r="MXF57" s="9"/>
      <c r="MXG57" s="9"/>
      <c r="MXH57" s="9"/>
      <c r="MXI57" s="9"/>
      <c r="MXJ57" s="9"/>
      <c r="MXK57" s="9"/>
      <c r="MXL57" s="9"/>
      <c r="MXM57" s="9"/>
      <c r="MXN57" s="9"/>
      <c r="MXO57" s="9"/>
      <c r="MXP57" s="9"/>
      <c r="MXQ57" s="9"/>
      <c r="MXR57" s="9"/>
      <c r="MXS57" s="9"/>
      <c r="MXT57" s="9"/>
      <c r="MXU57" s="9"/>
      <c r="MXV57" s="9"/>
      <c r="MXW57" s="9"/>
      <c r="MXX57" s="9"/>
      <c r="MXY57" s="9"/>
      <c r="MXZ57" s="9"/>
      <c r="MYA57" s="9"/>
      <c r="MYB57" s="9"/>
      <c r="MYC57" s="9"/>
      <c r="MYD57" s="9"/>
      <c r="MYE57" s="9"/>
      <c r="MYF57" s="9"/>
      <c r="MYG57" s="9"/>
      <c r="MYH57" s="9"/>
      <c r="MYI57" s="9"/>
      <c r="MYJ57" s="9"/>
      <c r="MYK57" s="9"/>
      <c r="MYL57" s="9"/>
      <c r="MYM57" s="9"/>
      <c r="MYN57" s="9"/>
      <c r="MYO57" s="9"/>
      <c r="MYP57" s="9"/>
      <c r="MYQ57" s="9"/>
      <c r="MYR57" s="9"/>
      <c r="MYS57" s="9"/>
      <c r="MYT57" s="9"/>
      <c r="MYU57" s="9"/>
      <c r="MYV57" s="9"/>
      <c r="MYW57" s="9"/>
      <c r="MYX57" s="9"/>
      <c r="MYY57" s="9"/>
      <c r="MYZ57" s="9"/>
      <c r="MZA57" s="9"/>
      <c r="MZB57" s="9"/>
      <c r="MZC57" s="9"/>
      <c r="MZD57" s="9"/>
      <c r="MZE57" s="9"/>
      <c r="MZF57" s="9"/>
      <c r="MZG57" s="9"/>
      <c r="MZH57" s="9"/>
      <c r="MZI57" s="9"/>
      <c r="MZJ57" s="9"/>
      <c r="MZK57" s="9"/>
      <c r="MZL57" s="9"/>
      <c r="MZM57" s="9"/>
      <c r="MZN57" s="9"/>
      <c r="MZO57" s="9"/>
      <c r="MZP57" s="9"/>
      <c r="MZQ57" s="9"/>
      <c r="MZR57" s="9"/>
      <c r="MZS57" s="9"/>
      <c r="MZT57" s="9"/>
      <c r="MZU57" s="9"/>
      <c r="MZV57" s="9"/>
      <c r="MZW57" s="9"/>
      <c r="MZX57" s="9"/>
      <c r="MZY57" s="9"/>
      <c r="MZZ57" s="9"/>
      <c r="NAA57" s="9"/>
      <c r="NAB57" s="9"/>
      <c r="NAC57" s="9"/>
      <c r="NAD57" s="9"/>
      <c r="NAE57" s="9"/>
      <c r="NAF57" s="9"/>
      <c r="NAG57" s="9"/>
      <c r="NAH57" s="9"/>
      <c r="NAI57" s="9"/>
      <c r="NAJ57" s="9"/>
      <c r="NAK57" s="9"/>
      <c r="NAL57" s="9"/>
      <c r="NAM57" s="9"/>
      <c r="NAN57" s="9"/>
      <c r="NAO57" s="9"/>
      <c r="NAP57" s="9"/>
      <c r="NAQ57" s="9"/>
      <c r="NAR57" s="9"/>
      <c r="NAS57" s="9"/>
      <c r="NAT57" s="9"/>
      <c r="NAU57" s="9"/>
      <c r="NAV57" s="9"/>
      <c r="NAW57" s="9"/>
      <c r="NAX57" s="9"/>
      <c r="NAY57" s="9"/>
      <c r="NAZ57" s="9"/>
      <c r="NBA57" s="9"/>
      <c r="NBB57" s="9"/>
      <c r="NBC57" s="9"/>
      <c r="NBD57" s="9"/>
      <c r="NBE57" s="9"/>
      <c r="NBF57" s="9"/>
      <c r="NBG57" s="9"/>
      <c r="NBH57" s="9"/>
      <c r="NBI57" s="9"/>
      <c r="NBJ57" s="9"/>
      <c r="NBK57" s="9"/>
      <c r="NBL57" s="9"/>
      <c r="NBM57" s="9"/>
      <c r="NBN57" s="9"/>
      <c r="NBO57" s="9"/>
      <c r="NBP57" s="9"/>
      <c r="NBQ57" s="9"/>
      <c r="NBR57" s="9"/>
      <c r="NBS57" s="9"/>
      <c r="NBT57" s="9"/>
      <c r="NBU57" s="9"/>
      <c r="NBV57" s="9"/>
      <c r="NBW57" s="9"/>
      <c r="NBX57" s="9"/>
      <c r="NBY57" s="9"/>
      <c r="NBZ57" s="9"/>
      <c r="NCA57" s="9"/>
      <c r="NCB57" s="9"/>
      <c r="NCC57" s="9"/>
      <c r="NCD57" s="9"/>
      <c r="NCE57" s="9"/>
      <c r="NCF57" s="9"/>
      <c r="NCG57" s="9"/>
      <c r="NCH57" s="9"/>
      <c r="NCI57" s="9"/>
      <c r="NCJ57" s="9"/>
      <c r="NCK57" s="9"/>
      <c r="NCL57" s="9"/>
      <c r="NCM57" s="9"/>
      <c r="NCN57" s="9"/>
      <c r="NCO57" s="9"/>
      <c r="NCP57" s="9"/>
      <c r="NCQ57" s="9"/>
      <c r="NCR57" s="9"/>
      <c r="NCS57" s="9"/>
      <c r="NCT57" s="9"/>
      <c r="NCU57" s="9"/>
      <c r="NCV57" s="9"/>
      <c r="NCW57" s="9"/>
      <c r="NCX57" s="9"/>
      <c r="NCY57" s="9"/>
      <c r="NCZ57" s="9"/>
      <c r="NDA57" s="9"/>
      <c r="NDB57" s="9"/>
      <c r="NDC57" s="9"/>
      <c r="NDD57" s="9"/>
      <c r="NDE57" s="9"/>
      <c r="NDF57" s="9"/>
      <c r="NDG57" s="9"/>
      <c r="NDH57" s="9"/>
      <c r="NDI57" s="9"/>
      <c r="NDJ57" s="9"/>
      <c r="NDK57" s="9"/>
      <c r="NDL57" s="9"/>
      <c r="NDM57" s="9"/>
      <c r="NDN57" s="9"/>
      <c r="NDO57" s="9"/>
      <c r="NDP57" s="9"/>
      <c r="NDQ57" s="9"/>
      <c r="NDR57" s="9"/>
      <c r="NDS57" s="9"/>
      <c r="NDT57" s="9"/>
      <c r="NDU57" s="9"/>
      <c r="NDV57" s="9"/>
      <c r="NDW57" s="9"/>
      <c r="NDX57" s="9"/>
      <c r="NDY57" s="9"/>
      <c r="NDZ57" s="9"/>
      <c r="NEA57" s="9"/>
      <c r="NEB57" s="9"/>
      <c r="NEC57" s="9"/>
      <c r="NED57" s="9"/>
      <c r="NEE57" s="9"/>
      <c r="NEF57" s="9"/>
      <c r="NEG57" s="9"/>
      <c r="NEH57" s="9"/>
      <c r="NEI57" s="9"/>
      <c r="NEJ57" s="9"/>
      <c r="NEK57" s="9"/>
      <c r="NEL57" s="9"/>
      <c r="NEM57" s="9"/>
      <c r="NEN57" s="9"/>
      <c r="NEO57" s="9"/>
      <c r="NEP57" s="9"/>
      <c r="NEQ57" s="9"/>
      <c r="NER57" s="9"/>
      <c r="NES57" s="9"/>
      <c r="NET57" s="9"/>
      <c r="NEU57" s="9"/>
      <c r="NEV57" s="9"/>
      <c r="NEW57" s="9"/>
      <c r="NEX57" s="9"/>
      <c r="NEY57" s="9"/>
      <c r="NEZ57" s="9"/>
      <c r="NFA57" s="9"/>
      <c r="NFB57" s="9"/>
      <c r="NFC57" s="9"/>
      <c r="NFD57" s="9"/>
      <c r="NFE57" s="9"/>
      <c r="NFF57" s="9"/>
      <c r="NFG57" s="9"/>
      <c r="NFH57" s="9"/>
      <c r="NFI57" s="9"/>
      <c r="NFJ57" s="9"/>
      <c r="NFK57" s="9"/>
      <c r="NFL57" s="9"/>
      <c r="NFM57" s="9"/>
      <c r="NFN57" s="9"/>
      <c r="NFO57" s="9"/>
      <c r="NFP57" s="9"/>
      <c r="NFQ57" s="9"/>
      <c r="NFR57" s="9"/>
      <c r="NFS57" s="9"/>
      <c r="NFT57" s="9"/>
      <c r="NFU57" s="9"/>
      <c r="NFV57" s="9"/>
      <c r="NFW57" s="9"/>
      <c r="NFX57" s="9"/>
      <c r="NFY57" s="9"/>
      <c r="NFZ57" s="9"/>
      <c r="NGA57" s="9"/>
      <c r="NGB57" s="9"/>
      <c r="NGC57" s="9"/>
      <c r="NGD57" s="9"/>
      <c r="NGE57" s="9"/>
      <c r="NGF57" s="9"/>
      <c r="NGG57" s="9"/>
      <c r="NGH57" s="9"/>
      <c r="NGI57" s="9"/>
      <c r="NGJ57" s="9"/>
      <c r="NGK57" s="9"/>
      <c r="NGL57" s="9"/>
      <c r="NGM57" s="9"/>
      <c r="NGN57" s="9"/>
      <c r="NGO57" s="9"/>
      <c r="NGP57" s="9"/>
      <c r="NGQ57" s="9"/>
      <c r="NGR57" s="9"/>
      <c r="NGS57" s="9"/>
      <c r="NGT57" s="9"/>
      <c r="NGU57" s="9"/>
      <c r="NGV57" s="9"/>
      <c r="NGW57" s="9"/>
      <c r="NGX57" s="9"/>
      <c r="NGY57" s="9"/>
      <c r="NGZ57" s="9"/>
      <c r="NHA57" s="9"/>
      <c r="NHB57" s="9"/>
      <c r="NHC57" s="9"/>
      <c r="NHD57" s="9"/>
      <c r="NHE57" s="9"/>
      <c r="NHF57" s="9"/>
      <c r="NHG57" s="9"/>
      <c r="NHH57" s="9"/>
      <c r="NHI57" s="9"/>
      <c r="NHJ57" s="9"/>
      <c r="NHK57" s="9"/>
      <c r="NHL57" s="9"/>
      <c r="NHM57" s="9"/>
      <c r="NHN57" s="9"/>
      <c r="NHO57" s="9"/>
      <c r="NHP57" s="9"/>
      <c r="NHQ57" s="9"/>
      <c r="NHR57" s="9"/>
      <c r="NHS57" s="9"/>
      <c r="NHT57" s="9"/>
      <c r="NHU57" s="9"/>
      <c r="NHV57" s="9"/>
      <c r="NHW57" s="9"/>
      <c r="NHX57" s="9"/>
      <c r="NHY57" s="9"/>
      <c r="NHZ57" s="9"/>
      <c r="NIA57" s="9"/>
      <c r="NIB57" s="9"/>
      <c r="NIC57" s="9"/>
      <c r="NID57" s="9"/>
      <c r="NIE57" s="9"/>
      <c r="NIF57" s="9"/>
      <c r="NIG57" s="9"/>
      <c r="NIH57" s="9"/>
      <c r="NII57" s="9"/>
      <c r="NIJ57" s="9"/>
      <c r="NIK57" s="9"/>
      <c r="NIL57" s="9"/>
      <c r="NIM57" s="9"/>
      <c r="NIN57" s="9"/>
      <c r="NIO57" s="9"/>
      <c r="NIP57" s="9"/>
      <c r="NIQ57" s="9"/>
      <c r="NIR57" s="9"/>
      <c r="NIS57" s="9"/>
      <c r="NIT57" s="9"/>
      <c r="NIU57" s="9"/>
      <c r="NIV57" s="9"/>
      <c r="NIW57" s="9"/>
      <c r="NIX57" s="9"/>
      <c r="NIY57" s="9"/>
      <c r="NIZ57" s="9"/>
      <c r="NJA57" s="9"/>
      <c r="NJB57" s="9"/>
      <c r="NJC57" s="9"/>
      <c r="NJD57" s="9"/>
      <c r="NJE57" s="9"/>
      <c r="NJF57" s="9"/>
      <c r="NJG57" s="9"/>
      <c r="NJH57" s="9"/>
      <c r="NJI57" s="9"/>
      <c r="NJJ57" s="9"/>
      <c r="NJK57" s="9"/>
      <c r="NJL57" s="9"/>
      <c r="NJM57" s="9"/>
      <c r="NJN57" s="9"/>
      <c r="NJO57" s="9"/>
      <c r="NJP57" s="9"/>
      <c r="NJQ57" s="9"/>
      <c r="NJR57" s="9"/>
      <c r="NJS57" s="9"/>
      <c r="NJT57" s="9"/>
      <c r="NJU57" s="9"/>
      <c r="NJV57" s="9"/>
      <c r="NJW57" s="9"/>
      <c r="NJX57" s="9"/>
      <c r="NJY57" s="9"/>
      <c r="NJZ57" s="9"/>
      <c r="NKA57" s="9"/>
      <c r="NKB57" s="9"/>
      <c r="NKC57" s="9"/>
      <c r="NKD57" s="9"/>
      <c r="NKE57" s="9"/>
      <c r="NKF57" s="9"/>
      <c r="NKG57" s="9"/>
      <c r="NKH57" s="9"/>
      <c r="NKI57" s="9"/>
      <c r="NKJ57" s="9"/>
      <c r="NKK57" s="9"/>
      <c r="NKL57" s="9"/>
      <c r="NKM57" s="9"/>
      <c r="NKN57" s="9"/>
      <c r="NKO57" s="9"/>
      <c r="NKP57" s="9"/>
      <c r="NKQ57" s="9"/>
      <c r="NKR57" s="9"/>
      <c r="NKS57" s="9"/>
      <c r="NKT57" s="9"/>
      <c r="NKU57" s="9"/>
      <c r="NKV57" s="9"/>
      <c r="NKW57" s="9"/>
      <c r="NKX57" s="9"/>
      <c r="NKY57" s="9"/>
      <c r="NKZ57" s="9"/>
      <c r="NLA57" s="9"/>
      <c r="NLB57" s="9"/>
      <c r="NLC57" s="9"/>
      <c r="NLD57" s="9"/>
      <c r="NLE57" s="9"/>
      <c r="NLF57" s="9"/>
      <c r="NLG57" s="9"/>
      <c r="NLH57" s="9"/>
      <c r="NLI57" s="9"/>
      <c r="NLJ57" s="9"/>
      <c r="NLK57" s="9"/>
      <c r="NLL57" s="9"/>
      <c r="NLM57" s="9"/>
      <c r="NLN57" s="9"/>
      <c r="NLO57" s="9"/>
      <c r="NLP57" s="9"/>
      <c r="NLQ57" s="9"/>
      <c r="NLR57" s="9"/>
      <c r="NLS57" s="9"/>
      <c r="NLT57" s="9"/>
      <c r="NLU57" s="9"/>
      <c r="NLV57" s="9"/>
      <c r="NLW57" s="9"/>
      <c r="NLX57" s="9"/>
      <c r="NLY57" s="9"/>
      <c r="NLZ57" s="9"/>
      <c r="NMA57" s="9"/>
      <c r="NMB57" s="9"/>
      <c r="NMC57" s="9"/>
      <c r="NMD57" s="9"/>
      <c r="NME57" s="9"/>
      <c r="NMF57" s="9"/>
      <c r="NMG57" s="9"/>
      <c r="NMH57" s="9"/>
      <c r="NMI57" s="9"/>
      <c r="NMJ57" s="9"/>
      <c r="NMK57" s="9"/>
      <c r="NML57" s="9"/>
      <c r="NMM57" s="9"/>
      <c r="NMN57" s="9"/>
      <c r="NMO57" s="9"/>
      <c r="NMP57" s="9"/>
      <c r="NMQ57" s="9"/>
      <c r="NMR57" s="9"/>
      <c r="NMS57" s="9"/>
      <c r="NMT57" s="9"/>
      <c r="NMU57" s="9"/>
      <c r="NMV57" s="9"/>
      <c r="NMW57" s="9"/>
      <c r="NMX57" s="9"/>
      <c r="NMY57" s="9"/>
      <c r="NMZ57" s="9"/>
      <c r="NNA57" s="9"/>
      <c r="NNB57" s="9"/>
      <c r="NNC57" s="9"/>
      <c r="NND57" s="9"/>
      <c r="NNE57" s="9"/>
      <c r="NNF57" s="9"/>
      <c r="NNG57" s="9"/>
      <c r="NNH57" s="9"/>
      <c r="NNI57" s="9"/>
      <c r="NNJ57" s="9"/>
      <c r="NNK57" s="9"/>
      <c r="NNL57" s="9"/>
      <c r="NNM57" s="9"/>
      <c r="NNN57" s="9"/>
      <c r="NNO57" s="9"/>
      <c r="NNP57" s="9"/>
      <c r="NNQ57" s="9"/>
      <c r="NNR57" s="9"/>
      <c r="NNS57" s="9"/>
      <c r="NNT57" s="9"/>
      <c r="NNU57" s="9"/>
      <c r="NNV57" s="9"/>
      <c r="NNW57" s="9"/>
      <c r="NNX57" s="9"/>
      <c r="NNY57" s="9"/>
      <c r="NNZ57" s="9"/>
      <c r="NOA57" s="9"/>
      <c r="NOB57" s="9"/>
      <c r="NOC57" s="9"/>
      <c r="NOD57" s="9"/>
      <c r="NOE57" s="9"/>
      <c r="NOF57" s="9"/>
      <c r="NOG57" s="9"/>
      <c r="NOH57" s="9"/>
      <c r="NOI57" s="9"/>
      <c r="NOJ57" s="9"/>
      <c r="NOK57" s="9"/>
      <c r="NOL57" s="9"/>
      <c r="NOM57" s="9"/>
      <c r="NON57" s="9"/>
      <c r="NOO57" s="9"/>
      <c r="NOP57" s="9"/>
      <c r="NOQ57" s="9"/>
      <c r="NOR57" s="9"/>
      <c r="NOS57" s="9"/>
      <c r="NOT57" s="9"/>
      <c r="NOU57" s="9"/>
      <c r="NOV57" s="9"/>
      <c r="NOW57" s="9"/>
      <c r="NOX57" s="9"/>
      <c r="NOY57" s="9"/>
      <c r="NOZ57" s="9"/>
      <c r="NPA57" s="9"/>
      <c r="NPB57" s="9"/>
      <c r="NPC57" s="9"/>
      <c r="NPD57" s="9"/>
      <c r="NPE57" s="9"/>
      <c r="NPF57" s="9"/>
      <c r="NPG57" s="9"/>
      <c r="NPH57" s="9"/>
      <c r="NPI57" s="9"/>
      <c r="NPJ57" s="9"/>
      <c r="NPK57" s="9"/>
      <c r="NPL57" s="9"/>
      <c r="NPM57" s="9"/>
      <c r="NPN57" s="9"/>
      <c r="NPO57" s="9"/>
      <c r="NPP57" s="9"/>
      <c r="NPQ57" s="9"/>
      <c r="NPR57" s="9"/>
      <c r="NPS57" s="9"/>
      <c r="NPT57" s="9"/>
      <c r="NPU57" s="9"/>
      <c r="NPV57" s="9"/>
      <c r="NPW57" s="9"/>
      <c r="NPX57" s="9"/>
      <c r="NPY57" s="9"/>
      <c r="NPZ57" s="9"/>
      <c r="NQA57" s="9"/>
      <c r="NQB57" s="9"/>
      <c r="NQC57" s="9"/>
      <c r="NQD57" s="9"/>
      <c r="NQE57" s="9"/>
      <c r="NQF57" s="9"/>
      <c r="NQG57" s="9"/>
      <c r="NQH57" s="9"/>
      <c r="NQI57" s="9"/>
      <c r="NQJ57" s="9"/>
      <c r="NQK57" s="9"/>
      <c r="NQL57" s="9"/>
      <c r="NQM57" s="9"/>
      <c r="NQN57" s="9"/>
      <c r="NQO57" s="9"/>
      <c r="NQP57" s="9"/>
      <c r="NQQ57" s="9"/>
      <c r="NQR57" s="9"/>
      <c r="NQS57" s="9"/>
      <c r="NQT57" s="9"/>
      <c r="NQU57" s="9"/>
      <c r="NQV57" s="9"/>
      <c r="NQW57" s="9"/>
      <c r="NQX57" s="9"/>
      <c r="NQY57" s="9"/>
      <c r="NQZ57" s="9"/>
      <c r="NRA57" s="9"/>
      <c r="NRB57" s="9"/>
      <c r="NRC57" s="9"/>
      <c r="NRD57" s="9"/>
      <c r="NRE57" s="9"/>
      <c r="NRF57" s="9"/>
      <c r="NRG57" s="9"/>
      <c r="NRH57" s="9"/>
      <c r="NRI57" s="9"/>
      <c r="NRJ57" s="9"/>
      <c r="NRK57" s="9"/>
      <c r="NRL57" s="9"/>
      <c r="NRM57" s="9"/>
      <c r="NRN57" s="9"/>
      <c r="NRO57" s="9"/>
      <c r="NRP57" s="9"/>
      <c r="NRQ57" s="9"/>
      <c r="NRR57" s="9"/>
      <c r="NRS57" s="9"/>
      <c r="NRT57" s="9"/>
      <c r="NRU57" s="9"/>
      <c r="NRV57" s="9"/>
      <c r="NRW57" s="9"/>
      <c r="NRX57" s="9"/>
      <c r="NRY57" s="9"/>
      <c r="NRZ57" s="9"/>
      <c r="NSA57" s="9"/>
      <c r="NSB57" s="9"/>
      <c r="NSC57" s="9"/>
      <c r="NSD57" s="9"/>
      <c r="NSE57" s="9"/>
      <c r="NSF57" s="9"/>
      <c r="NSG57" s="9"/>
      <c r="NSH57" s="9"/>
      <c r="NSI57" s="9"/>
      <c r="NSJ57" s="9"/>
      <c r="NSK57" s="9"/>
      <c r="NSL57" s="9"/>
      <c r="NSM57" s="9"/>
      <c r="NSN57" s="9"/>
      <c r="NSO57" s="9"/>
      <c r="NSP57" s="9"/>
      <c r="NSQ57" s="9"/>
      <c r="NSR57" s="9"/>
      <c r="NSS57" s="9"/>
      <c r="NST57" s="9"/>
      <c r="NSU57" s="9"/>
      <c r="NSV57" s="9"/>
      <c r="NSW57" s="9"/>
      <c r="NSX57" s="9"/>
      <c r="NSY57" s="9"/>
      <c r="NSZ57" s="9"/>
      <c r="NTA57" s="9"/>
      <c r="NTB57" s="9"/>
      <c r="NTC57" s="9"/>
      <c r="NTD57" s="9"/>
      <c r="NTE57" s="9"/>
      <c r="NTF57" s="9"/>
      <c r="NTG57" s="9"/>
      <c r="NTH57" s="9"/>
      <c r="NTI57" s="9"/>
      <c r="NTJ57" s="9"/>
      <c r="NTK57" s="9"/>
      <c r="NTL57" s="9"/>
      <c r="NTM57" s="9"/>
      <c r="NTN57" s="9"/>
      <c r="NTO57" s="9"/>
      <c r="NTP57" s="9"/>
      <c r="NTQ57" s="9"/>
      <c r="NTR57" s="9"/>
      <c r="NTS57" s="9"/>
      <c r="NTT57" s="9"/>
      <c r="NTU57" s="9"/>
      <c r="NTV57" s="9"/>
      <c r="NTW57" s="9"/>
      <c r="NTX57" s="9"/>
      <c r="NTY57" s="9"/>
      <c r="NTZ57" s="9"/>
      <c r="NUA57" s="9"/>
      <c r="NUB57" s="9"/>
      <c r="NUC57" s="9"/>
      <c r="NUD57" s="9"/>
      <c r="NUE57" s="9"/>
      <c r="NUF57" s="9"/>
      <c r="NUG57" s="9"/>
      <c r="NUH57" s="9"/>
      <c r="NUI57" s="9"/>
      <c r="NUJ57" s="9"/>
      <c r="NUK57" s="9"/>
      <c r="NUL57" s="9"/>
      <c r="NUM57" s="9"/>
      <c r="NUN57" s="9"/>
      <c r="NUO57" s="9"/>
      <c r="NUP57" s="9"/>
      <c r="NUQ57" s="9"/>
      <c r="NUR57" s="9"/>
      <c r="NUS57" s="9"/>
      <c r="NUT57" s="9"/>
      <c r="NUU57" s="9"/>
      <c r="NUV57" s="9"/>
      <c r="NUW57" s="9"/>
      <c r="NUX57" s="9"/>
      <c r="NUY57" s="9"/>
      <c r="NUZ57" s="9"/>
      <c r="NVA57" s="9"/>
      <c r="NVB57" s="9"/>
      <c r="NVC57" s="9"/>
      <c r="NVD57" s="9"/>
      <c r="NVE57" s="9"/>
      <c r="NVF57" s="9"/>
      <c r="NVG57" s="9"/>
      <c r="NVH57" s="9"/>
      <c r="NVI57" s="9"/>
      <c r="NVJ57" s="9"/>
      <c r="NVK57" s="9"/>
      <c r="NVL57" s="9"/>
      <c r="NVM57" s="9"/>
      <c r="NVN57" s="9"/>
      <c r="NVO57" s="9"/>
      <c r="NVP57" s="9"/>
      <c r="NVQ57" s="9"/>
      <c r="NVR57" s="9"/>
      <c r="NVS57" s="9"/>
      <c r="NVT57" s="9"/>
      <c r="NVU57" s="9"/>
      <c r="NVV57" s="9"/>
      <c r="NVW57" s="9"/>
      <c r="NVX57" s="9"/>
      <c r="NVY57" s="9"/>
      <c r="NVZ57" s="9"/>
      <c r="NWA57" s="9"/>
      <c r="NWB57" s="9"/>
      <c r="NWC57" s="9"/>
      <c r="NWD57" s="9"/>
      <c r="NWE57" s="9"/>
      <c r="NWF57" s="9"/>
      <c r="NWG57" s="9"/>
      <c r="NWH57" s="9"/>
      <c r="NWI57" s="9"/>
      <c r="NWJ57" s="9"/>
      <c r="NWK57" s="9"/>
      <c r="NWL57" s="9"/>
      <c r="NWM57" s="9"/>
      <c r="NWN57" s="9"/>
      <c r="NWO57" s="9"/>
      <c r="NWP57" s="9"/>
      <c r="NWQ57" s="9"/>
      <c r="NWR57" s="9"/>
      <c r="NWS57" s="9"/>
      <c r="NWT57" s="9"/>
      <c r="NWU57" s="9"/>
      <c r="NWV57" s="9"/>
      <c r="NWW57" s="9"/>
      <c r="NWX57" s="9"/>
      <c r="NWY57" s="9"/>
      <c r="NWZ57" s="9"/>
      <c r="NXA57" s="9"/>
      <c r="NXB57" s="9"/>
      <c r="NXC57" s="9"/>
      <c r="NXD57" s="9"/>
      <c r="NXE57" s="9"/>
      <c r="NXF57" s="9"/>
      <c r="NXG57" s="9"/>
      <c r="NXH57" s="9"/>
      <c r="NXI57" s="9"/>
      <c r="NXJ57" s="9"/>
      <c r="NXK57" s="9"/>
      <c r="NXL57" s="9"/>
      <c r="NXM57" s="9"/>
      <c r="NXN57" s="9"/>
      <c r="NXO57" s="9"/>
      <c r="NXP57" s="9"/>
      <c r="NXQ57" s="9"/>
      <c r="NXR57" s="9"/>
      <c r="NXS57" s="9"/>
      <c r="NXT57" s="9"/>
      <c r="NXU57" s="9"/>
      <c r="NXV57" s="9"/>
      <c r="NXW57" s="9"/>
      <c r="NXX57" s="9"/>
      <c r="NXY57" s="9"/>
      <c r="NXZ57" s="9"/>
      <c r="NYA57" s="9"/>
      <c r="NYB57" s="9"/>
      <c r="NYC57" s="9"/>
      <c r="NYD57" s="9"/>
      <c r="NYE57" s="9"/>
      <c r="NYF57" s="9"/>
      <c r="NYG57" s="9"/>
      <c r="NYH57" s="9"/>
      <c r="NYI57" s="9"/>
      <c r="NYJ57" s="9"/>
      <c r="NYK57" s="9"/>
      <c r="NYL57" s="9"/>
      <c r="NYM57" s="9"/>
      <c r="NYN57" s="9"/>
      <c r="NYO57" s="9"/>
      <c r="NYP57" s="9"/>
      <c r="NYQ57" s="9"/>
      <c r="NYR57" s="9"/>
      <c r="NYS57" s="9"/>
      <c r="NYT57" s="9"/>
      <c r="NYU57" s="9"/>
      <c r="NYV57" s="9"/>
      <c r="NYW57" s="9"/>
      <c r="NYX57" s="9"/>
      <c r="NYY57" s="9"/>
      <c r="NYZ57" s="9"/>
      <c r="NZA57" s="9"/>
      <c r="NZB57" s="9"/>
      <c r="NZC57" s="9"/>
      <c r="NZD57" s="9"/>
      <c r="NZE57" s="9"/>
      <c r="NZF57" s="9"/>
      <c r="NZG57" s="9"/>
      <c r="NZH57" s="9"/>
      <c r="NZI57" s="9"/>
      <c r="NZJ57" s="9"/>
      <c r="NZK57" s="9"/>
      <c r="NZL57" s="9"/>
      <c r="NZM57" s="9"/>
      <c r="NZN57" s="9"/>
      <c r="NZO57" s="9"/>
      <c r="NZP57" s="9"/>
      <c r="NZQ57" s="9"/>
      <c r="NZR57" s="9"/>
      <c r="NZS57" s="9"/>
      <c r="NZT57" s="9"/>
      <c r="NZU57" s="9"/>
      <c r="NZV57" s="9"/>
      <c r="NZW57" s="9"/>
      <c r="NZX57" s="9"/>
      <c r="NZY57" s="9"/>
      <c r="NZZ57" s="9"/>
      <c r="OAA57" s="9"/>
      <c r="OAB57" s="9"/>
      <c r="OAC57" s="9"/>
      <c r="OAD57" s="9"/>
      <c r="OAE57" s="9"/>
      <c r="OAF57" s="9"/>
      <c r="OAG57" s="9"/>
      <c r="OAH57" s="9"/>
      <c r="OAI57" s="9"/>
      <c r="OAJ57" s="9"/>
      <c r="OAK57" s="9"/>
      <c r="OAL57" s="9"/>
      <c r="OAM57" s="9"/>
      <c r="OAN57" s="9"/>
      <c r="OAO57" s="9"/>
      <c r="OAP57" s="9"/>
      <c r="OAQ57" s="9"/>
      <c r="OAR57" s="9"/>
      <c r="OAS57" s="9"/>
      <c r="OAT57" s="9"/>
      <c r="OAU57" s="9"/>
      <c r="OAV57" s="9"/>
      <c r="OAW57" s="9"/>
      <c r="OAX57" s="9"/>
      <c r="OAY57" s="9"/>
      <c r="OAZ57" s="9"/>
      <c r="OBA57" s="9"/>
      <c r="OBB57" s="9"/>
      <c r="OBC57" s="9"/>
      <c r="OBD57" s="9"/>
      <c r="OBE57" s="9"/>
      <c r="OBF57" s="9"/>
      <c r="OBG57" s="9"/>
      <c r="OBH57" s="9"/>
      <c r="OBI57" s="9"/>
      <c r="OBJ57" s="9"/>
      <c r="OBK57" s="9"/>
      <c r="OBL57" s="9"/>
      <c r="OBM57" s="9"/>
      <c r="OBN57" s="9"/>
      <c r="OBO57" s="9"/>
      <c r="OBP57" s="9"/>
      <c r="OBQ57" s="9"/>
      <c r="OBR57" s="9"/>
      <c r="OBS57" s="9"/>
      <c r="OBT57" s="9"/>
      <c r="OBU57" s="9"/>
      <c r="OBV57" s="9"/>
      <c r="OBW57" s="9"/>
      <c r="OBX57" s="9"/>
      <c r="OBY57" s="9"/>
      <c r="OBZ57" s="9"/>
      <c r="OCA57" s="9"/>
      <c r="OCB57" s="9"/>
      <c r="OCC57" s="9"/>
      <c r="OCD57" s="9"/>
      <c r="OCE57" s="9"/>
      <c r="OCF57" s="9"/>
      <c r="OCG57" s="9"/>
      <c r="OCH57" s="9"/>
      <c r="OCI57" s="9"/>
      <c r="OCJ57" s="9"/>
      <c r="OCK57" s="9"/>
      <c r="OCL57" s="9"/>
      <c r="OCM57" s="9"/>
      <c r="OCN57" s="9"/>
      <c r="OCO57" s="9"/>
      <c r="OCP57" s="9"/>
      <c r="OCQ57" s="9"/>
      <c r="OCR57" s="9"/>
      <c r="OCS57" s="9"/>
      <c r="OCT57" s="9"/>
      <c r="OCU57" s="9"/>
      <c r="OCV57" s="9"/>
      <c r="OCW57" s="9"/>
      <c r="OCX57" s="9"/>
      <c r="OCY57" s="9"/>
      <c r="OCZ57" s="9"/>
      <c r="ODA57" s="9"/>
      <c r="ODB57" s="9"/>
      <c r="ODC57" s="9"/>
      <c r="ODD57" s="9"/>
      <c r="ODE57" s="9"/>
      <c r="ODF57" s="9"/>
      <c r="ODG57" s="9"/>
      <c r="ODH57" s="9"/>
      <c r="ODI57" s="9"/>
      <c r="ODJ57" s="9"/>
      <c r="ODK57" s="9"/>
      <c r="ODL57" s="9"/>
      <c r="ODM57" s="9"/>
      <c r="ODN57" s="9"/>
      <c r="ODO57" s="9"/>
      <c r="ODP57" s="9"/>
      <c r="ODQ57" s="9"/>
      <c r="ODR57" s="9"/>
      <c r="ODS57" s="9"/>
      <c r="ODT57" s="9"/>
      <c r="ODU57" s="9"/>
      <c r="ODV57" s="9"/>
      <c r="ODW57" s="9"/>
      <c r="ODX57" s="9"/>
      <c r="ODY57" s="9"/>
      <c r="ODZ57" s="9"/>
      <c r="OEA57" s="9"/>
      <c r="OEB57" s="9"/>
      <c r="OEC57" s="9"/>
      <c r="OED57" s="9"/>
      <c r="OEE57" s="9"/>
      <c r="OEF57" s="9"/>
      <c r="OEG57" s="9"/>
      <c r="OEH57" s="9"/>
      <c r="OEI57" s="9"/>
      <c r="OEJ57" s="9"/>
      <c r="OEK57" s="9"/>
      <c r="OEL57" s="9"/>
      <c r="OEM57" s="9"/>
      <c r="OEN57" s="9"/>
      <c r="OEO57" s="9"/>
      <c r="OEP57" s="9"/>
      <c r="OEQ57" s="9"/>
      <c r="OER57" s="9"/>
      <c r="OES57" s="9"/>
      <c r="OET57" s="9"/>
      <c r="OEU57" s="9"/>
      <c r="OEV57" s="9"/>
      <c r="OEW57" s="9"/>
      <c r="OEX57" s="9"/>
      <c r="OEY57" s="9"/>
      <c r="OEZ57" s="9"/>
      <c r="OFA57" s="9"/>
      <c r="OFB57" s="9"/>
      <c r="OFC57" s="9"/>
      <c r="OFD57" s="9"/>
      <c r="OFE57" s="9"/>
      <c r="OFF57" s="9"/>
      <c r="OFG57" s="9"/>
      <c r="OFH57" s="9"/>
      <c r="OFI57" s="9"/>
      <c r="OFJ57" s="9"/>
      <c r="OFK57" s="9"/>
      <c r="OFL57" s="9"/>
      <c r="OFM57" s="9"/>
      <c r="OFN57" s="9"/>
      <c r="OFO57" s="9"/>
      <c r="OFP57" s="9"/>
      <c r="OFQ57" s="9"/>
      <c r="OFR57" s="9"/>
      <c r="OFS57" s="9"/>
      <c r="OFT57" s="9"/>
      <c r="OFU57" s="9"/>
      <c r="OFV57" s="9"/>
      <c r="OFW57" s="9"/>
      <c r="OFX57" s="9"/>
      <c r="OFY57" s="9"/>
      <c r="OFZ57" s="9"/>
      <c r="OGA57" s="9"/>
      <c r="OGB57" s="9"/>
      <c r="OGC57" s="9"/>
      <c r="OGD57" s="9"/>
      <c r="OGE57" s="9"/>
      <c r="OGF57" s="9"/>
      <c r="OGG57" s="9"/>
      <c r="OGH57" s="9"/>
      <c r="OGI57" s="9"/>
      <c r="OGJ57" s="9"/>
      <c r="OGK57" s="9"/>
      <c r="OGL57" s="9"/>
      <c r="OGM57" s="9"/>
      <c r="OGN57" s="9"/>
      <c r="OGO57" s="9"/>
      <c r="OGP57" s="9"/>
      <c r="OGQ57" s="9"/>
      <c r="OGR57" s="9"/>
      <c r="OGS57" s="9"/>
      <c r="OGT57" s="9"/>
      <c r="OGU57" s="9"/>
      <c r="OGV57" s="9"/>
      <c r="OGW57" s="9"/>
      <c r="OGX57" s="9"/>
      <c r="OGY57" s="9"/>
      <c r="OGZ57" s="9"/>
      <c r="OHA57" s="9"/>
      <c r="OHB57" s="9"/>
      <c r="OHC57" s="9"/>
      <c r="OHD57" s="9"/>
      <c r="OHE57" s="9"/>
      <c r="OHF57" s="9"/>
      <c r="OHG57" s="9"/>
      <c r="OHH57" s="9"/>
      <c r="OHI57" s="9"/>
      <c r="OHJ57" s="9"/>
      <c r="OHK57" s="9"/>
      <c r="OHL57" s="9"/>
      <c r="OHM57" s="9"/>
      <c r="OHN57" s="9"/>
      <c r="OHO57" s="9"/>
      <c r="OHP57" s="9"/>
      <c r="OHQ57" s="9"/>
      <c r="OHR57" s="9"/>
      <c r="OHS57" s="9"/>
      <c r="OHT57" s="9"/>
      <c r="OHU57" s="9"/>
      <c r="OHV57" s="9"/>
      <c r="OHW57" s="9"/>
      <c r="OHX57" s="9"/>
      <c r="OHY57" s="9"/>
      <c r="OHZ57" s="9"/>
      <c r="OIA57" s="9"/>
      <c r="OIB57" s="9"/>
      <c r="OIC57" s="9"/>
      <c r="OID57" s="9"/>
      <c r="OIE57" s="9"/>
      <c r="OIF57" s="9"/>
      <c r="OIG57" s="9"/>
      <c r="OIH57" s="9"/>
      <c r="OII57" s="9"/>
      <c r="OIJ57" s="9"/>
      <c r="OIK57" s="9"/>
      <c r="OIL57" s="9"/>
      <c r="OIM57" s="9"/>
      <c r="OIN57" s="9"/>
      <c r="OIO57" s="9"/>
      <c r="OIP57" s="9"/>
      <c r="OIQ57" s="9"/>
      <c r="OIR57" s="9"/>
      <c r="OIS57" s="9"/>
      <c r="OIT57" s="9"/>
      <c r="OIU57" s="9"/>
      <c r="OIV57" s="9"/>
      <c r="OIW57" s="9"/>
      <c r="OIX57" s="9"/>
      <c r="OIY57" s="9"/>
      <c r="OIZ57" s="9"/>
      <c r="OJA57" s="9"/>
      <c r="OJB57" s="9"/>
      <c r="OJC57" s="9"/>
      <c r="OJD57" s="9"/>
      <c r="OJE57" s="9"/>
      <c r="OJF57" s="9"/>
      <c r="OJG57" s="9"/>
      <c r="OJH57" s="9"/>
      <c r="OJI57" s="9"/>
      <c r="OJJ57" s="9"/>
      <c r="OJK57" s="9"/>
      <c r="OJL57" s="9"/>
      <c r="OJM57" s="9"/>
      <c r="OJN57" s="9"/>
      <c r="OJO57" s="9"/>
      <c r="OJP57" s="9"/>
      <c r="OJQ57" s="9"/>
      <c r="OJR57" s="9"/>
      <c r="OJS57" s="9"/>
      <c r="OJT57" s="9"/>
      <c r="OJU57" s="9"/>
      <c r="OJV57" s="9"/>
      <c r="OJW57" s="9"/>
      <c r="OJX57" s="9"/>
      <c r="OJY57" s="9"/>
      <c r="OJZ57" s="9"/>
      <c r="OKA57" s="9"/>
      <c r="OKB57" s="9"/>
      <c r="OKC57" s="9"/>
      <c r="OKD57" s="9"/>
      <c r="OKE57" s="9"/>
      <c r="OKF57" s="9"/>
      <c r="OKG57" s="9"/>
      <c r="OKH57" s="9"/>
      <c r="OKI57" s="9"/>
      <c r="OKJ57" s="9"/>
      <c r="OKK57" s="9"/>
      <c r="OKL57" s="9"/>
      <c r="OKM57" s="9"/>
      <c r="OKN57" s="9"/>
      <c r="OKO57" s="9"/>
      <c r="OKP57" s="9"/>
      <c r="OKQ57" s="9"/>
      <c r="OKR57" s="9"/>
      <c r="OKS57" s="9"/>
      <c r="OKT57" s="9"/>
      <c r="OKU57" s="9"/>
      <c r="OKV57" s="9"/>
      <c r="OKW57" s="9"/>
      <c r="OKX57" s="9"/>
      <c r="OKY57" s="9"/>
      <c r="OKZ57" s="9"/>
      <c r="OLA57" s="9"/>
      <c r="OLB57" s="9"/>
      <c r="OLC57" s="9"/>
      <c r="OLD57" s="9"/>
      <c r="OLE57" s="9"/>
      <c r="OLF57" s="9"/>
      <c r="OLG57" s="9"/>
      <c r="OLH57" s="9"/>
      <c r="OLI57" s="9"/>
      <c r="OLJ57" s="9"/>
      <c r="OLK57" s="9"/>
      <c r="OLL57" s="9"/>
      <c r="OLM57" s="9"/>
      <c r="OLN57" s="9"/>
      <c r="OLO57" s="9"/>
      <c r="OLP57" s="9"/>
      <c r="OLQ57" s="9"/>
      <c r="OLR57" s="9"/>
      <c r="OLS57" s="9"/>
      <c r="OLT57" s="9"/>
      <c r="OLU57" s="9"/>
      <c r="OLV57" s="9"/>
      <c r="OLW57" s="9"/>
      <c r="OLX57" s="9"/>
      <c r="OLY57" s="9"/>
      <c r="OLZ57" s="9"/>
      <c r="OMA57" s="9"/>
      <c r="OMB57" s="9"/>
      <c r="OMC57" s="9"/>
      <c r="OMD57" s="9"/>
      <c r="OME57" s="9"/>
      <c r="OMF57" s="9"/>
      <c r="OMG57" s="9"/>
      <c r="OMH57" s="9"/>
      <c r="OMI57" s="9"/>
      <c r="OMJ57" s="9"/>
      <c r="OMK57" s="9"/>
      <c r="OML57" s="9"/>
      <c r="OMM57" s="9"/>
      <c r="OMN57" s="9"/>
      <c r="OMO57" s="9"/>
      <c r="OMP57" s="9"/>
      <c r="OMQ57" s="9"/>
      <c r="OMR57" s="9"/>
      <c r="OMS57" s="9"/>
      <c r="OMT57" s="9"/>
      <c r="OMU57" s="9"/>
      <c r="OMV57" s="9"/>
      <c r="OMW57" s="9"/>
      <c r="OMX57" s="9"/>
      <c r="OMY57" s="9"/>
      <c r="OMZ57" s="9"/>
      <c r="ONA57" s="9"/>
      <c r="ONB57" s="9"/>
      <c r="ONC57" s="9"/>
      <c r="OND57" s="9"/>
      <c r="ONE57" s="9"/>
      <c r="ONF57" s="9"/>
      <c r="ONG57" s="9"/>
      <c r="ONH57" s="9"/>
      <c r="ONI57" s="9"/>
      <c r="ONJ57" s="9"/>
      <c r="ONK57" s="9"/>
      <c r="ONL57" s="9"/>
      <c r="ONM57" s="9"/>
      <c r="ONN57" s="9"/>
      <c r="ONO57" s="9"/>
      <c r="ONP57" s="9"/>
      <c r="ONQ57" s="9"/>
      <c r="ONR57" s="9"/>
      <c r="ONS57" s="9"/>
      <c r="ONT57" s="9"/>
      <c r="ONU57" s="9"/>
      <c r="ONV57" s="9"/>
      <c r="ONW57" s="9"/>
      <c r="ONX57" s="9"/>
      <c r="ONY57" s="9"/>
      <c r="ONZ57" s="9"/>
      <c r="OOA57" s="9"/>
      <c r="OOB57" s="9"/>
      <c r="OOC57" s="9"/>
      <c r="OOD57" s="9"/>
      <c r="OOE57" s="9"/>
      <c r="OOF57" s="9"/>
      <c r="OOG57" s="9"/>
      <c r="OOH57" s="9"/>
      <c r="OOI57" s="9"/>
      <c r="OOJ57" s="9"/>
      <c r="OOK57" s="9"/>
      <c r="OOL57" s="9"/>
      <c r="OOM57" s="9"/>
      <c r="OON57" s="9"/>
      <c r="OOO57" s="9"/>
      <c r="OOP57" s="9"/>
      <c r="OOQ57" s="9"/>
      <c r="OOR57" s="9"/>
      <c r="OOS57" s="9"/>
      <c r="OOT57" s="9"/>
      <c r="OOU57" s="9"/>
      <c r="OOV57" s="9"/>
      <c r="OOW57" s="9"/>
      <c r="OOX57" s="9"/>
      <c r="OOY57" s="9"/>
      <c r="OOZ57" s="9"/>
      <c r="OPA57" s="9"/>
      <c r="OPB57" s="9"/>
      <c r="OPC57" s="9"/>
      <c r="OPD57" s="9"/>
      <c r="OPE57" s="9"/>
      <c r="OPF57" s="9"/>
      <c r="OPG57" s="9"/>
      <c r="OPH57" s="9"/>
      <c r="OPI57" s="9"/>
      <c r="OPJ57" s="9"/>
      <c r="OPK57" s="9"/>
      <c r="OPL57" s="9"/>
      <c r="OPM57" s="9"/>
      <c r="OPN57" s="9"/>
      <c r="OPO57" s="9"/>
      <c r="OPP57" s="9"/>
      <c r="OPQ57" s="9"/>
      <c r="OPR57" s="9"/>
      <c r="OPS57" s="9"/>
      <c r="OPT57" s="9"/>
      <c r="OPU57" s="9"/>
      <c r="OPV57" s="9"/>
      <c r="OPW57" s="9"/>
      <c r="OPX57" s="9"/>
      <c r="OPY57" s="9"/>
      <c r="OPZ57" s="9"/>
      <c r="OQA57" s="9"/>
      <c r="OQB57" s="9"/>
      <c r="OQC57" s="9"/>
      <c r="OQD57" s="9"/>
      <c r="OQE57" s="9"/>
      <c r="OQF57" s="9"/>
      <c r="OQG57" s="9"/>
      <c r="OQH57" s="9"/>
      <c r="OQI57" s="9"/>
      <c r="OQJ57" s="9"/>
      <c r="OQK57" s="9"/>
      <c r="OQL57" s="9"/>
      <c r="OQM57" s="9"/>
      <c r="OQN57" s="9"/>
      <c r="OQO57" s="9"/>
      <c r="OQP57" s="9"/>
      <c r="OQQ57" s="9"/>
      <c r="OQR57" s="9"/>
      <c r="OQS57" s="9"/>
      <c r="OQT57" s="9"/>
      <c r="OQU57" s="9"/>
      <c r="OQV57" s="9"/>
      <c r="OQW57" s="9"/>
      <c r="OQX57" s="9"/>
      <c r="OQY57" s="9"/>
      <c r="OQZ57" s="9"/>
      <c r="ORA57" s="9"/>
      <c r="ORB57" s="9"/>
      <c r="ORC57" s="9"/>
      <c r="ORD57" s="9"/>
      <c r="ORE57" s="9"/>
      <c r="ORF57" s="9"/>
      <c r="ORG57" s="9"/>
      <c r="ORH57" s="9"/>
      <c r="ORI57" s="9"/>
      <c r="ORJ57" s="9"/>
      <c r="ORK57" s="9"/>
      <c r="ORL57" s="9"/>
      <c r="ORM57" s="9"/>
      <c r="ORN57" s="9"/>
      <c r="ORO57" s="9"/>
      <c r="ORP57" s="9"/>
      <c r="ORQ57" s="9"/>
      <c r="ORR57" s="9"/>
      <c r="ORS57" s="9"/>
      <c r="ORT57" s="9"/>
      <c r="ORU57" s="9"/>
      <c r="ORV57" s="9"/>
      <c r="ORW57" s="9"/>
      <c r="ORX57" s="9"/>
      <c r="ORY57" s="9"/>
      <c r="ORZ57" s="9"/>
      <c r="OSA57" s="9"/>
      <c r="OSB57" s="9"/>
      <c r="OSC57" s="9"/>
      <c r="OSD57" s="9"/>
      <c r="OSE57" s="9"/>
      <c r="OSF57" s="9"/>
      <c r="OSG57" s="9"/>
      <c r="OSH57" s="9"/>
      <c r="OSI57" s="9"/>
      <c r="OSJ57" s="9"/>
      <c r="OSK57" s="9"/>
      <c r="OSL57" s="9"/>
      <c r="OSM57" s="9"/>
      <c r="OSN57" s="9"/>
      <c r="OSO57" s="9"/>
      <c r="OSP57" s="9"/>
      <c r="OSQ57" s="9"/>
      <c r="OSR57" s="9"/>
      <c r="OSS57" s="9"/>
      <c r="OST57" s="9"/>
      <c r="OSU57" s="9"/>
      <c r="OSV57" s="9"/>
      <c r="OSW57" s="9"/>
      <c r="OSX57" s="9"/>
      <c r="OSY57" s="9"/>
      <c r="OSZ57" s="9"/>
      <c r="OTA57" s="9"/>
      <c r="OTB57" s="9"/>
      <c r="OTC57" s="9"/>
      <c r="OTD57" s="9"/>
      <c r="OTE57" s="9"/>
      <c r="OTF57" s="9"/>
      <c r="OTG57" s="9"/>
      <c r="OTH57" s="9"/>
      <c r="OTI57" s="9"/>
      <c r="OTJ57" s="9"/>
      <c r="OTK57" s="9"/>
      <c r="OTL57" s="9"/>
      <c r="OTM57" s="9"/>
      <c r="OTN57" s="9"/>
      <c r="OTO57" s="9"/>
      <c r="OTP57" s="9"/>
      <c r="OTQ57" s="9"/>
      <c r="OTR57" s="9"/>
      <c r="OTS57" s="9"/>
      <c r="OTT57" s="9"/>
      <c r="OTU57" s="9"/>
      <c r="OTV57" s="9"/>
      <c r="OTW57" s="9"/>
      <c r="OTX57" s="9"/>
      <c r="OTY57" s="9"/>
      <c r="OTZ57" s="9"/>
      <c r="OUA57" s="9"/>
      <c r="OUB57" s="9"/>
      <c r="OUC57" s="9"/>
      <c r="OUD57" s="9"/>
      <c r="OUE57" s="9"/>
      <c r="OUF57" s="9"/>
      <c r="OUG57" s="9"/>
      <c r="OUH57" s="9"/>
      <c r="OUI57" s="9"/>
      <c r="OUJ57" s="9"/>
      <c r="OUK57" s="9"/>
      <c r="OUL57" s="9"/>
      <c r="OUM57" s="9"/>
      <c r="OUN57" s="9"/>
      <c r="OUO57" s="9"/>
      <c r="OUP57" s="9"/>
      <c r="OUQ57" s="9"/>
      <c r="OUR57" s="9"/>
      <c r="OUS57" s="9"/>
      <c r="OUT57" s="9"/>
      <c r="OUU57" s="9"/>
      <c r="OUV57" s="9"/>
      <c r="OUW57" s="9"/>
      <c r="OUX57" s="9"/>
      <c r="OUY57" s="9"/>
      <c r="OUZ57" s="9"/>
      <c r="OVA57" s="9"/>
      <c r="OVB57" s="9"/>
      <c r="OVC57" s="9"/>
      <c r="OVD57" s="9"/>
      <c r="OVE57" s="9"/>
      <c r="OVF57" s="9"/>
      <c r="OVG57" s="9"/>
      <c r="OVH57" s="9"/>
      <c r="OVI57" s="9"/>
      <c r="OVJ57" s="9"/>
      <c r="OVK57" s="9"/>
      <c r="OVL57" s="9"/>
      <c r="OVM57" s="9"/>
      <c r="OVN57" s="9"/>
      <c r="OVO57" s="9"/>
      <c r="OVP57" s="9"/>
      <c r="OVQ57" s="9"/>
      <c r="OVR57" s="9"/>
      <c r="OVS57" s="9"/>
      <c r="OVT57" s="9"/>
      <c r="OVU57" s="9"/>
      <c r="OVV57" s="9"/>
      <c r="OVW57" s="9"/>
      <c r="OVX57" s="9"/>
      <c r="OVY57" s="9"/>
      <c r="OVZ57" s="9"/>
      <c r="OWA57" s="9"/>
      <c r="OWB57" s="9"/>
      <c r="OWC57" s="9"/>
      <c r="OWD57" s="9"/>
      <c r="OWE57" s="9"/>
      <c r="OWF57" s="9"/>
      <c r="OWG57" s="9"/>
      <c r="OWH57" s="9"/>
      <c r="OWI57" s="9"/>
      <c r="OWJ57" s="9"/>
      <c r="OWK57" s="9"/>
      <c r="OWL57" s="9"/>
      <c r="OWM57" s="9"/>
      <c r="OWN57" s="9"/>
      <c r="OWO57" s="9"/>
      <c r="OWP57" s="9"/>
      <c r="OWQ57" s="9"/>
      <c r="OWR57" s="9"/>
      <c r="OWS57" s="9"/>
      <c r="OWT57" s="9"/>
      <c r="OWU57" s="9"/>
      <c r="OWV57" s="9"/>
      <c r="OWW57" s="9"/>
      <c r="OWX57" s="9"/>
      <c r="OWY57" s="9"/>
      <c r="OWZ57" s="9"/>
      <c r="OXA57" s="9"/>
      <c r="OXB57" s="9"/>
      <c r="OXC57" s="9"/>
      <c r="OXD57" s="9"/>
      <c r="OXE57" s="9"/>
      <c r="OXF57" s="9"/>
      <c r="OXG57" s="9"/>
      <c r="OXH57" s="9"/>
      <c r="OXI57" s="9"/>
      <c r="OXJ57" s="9"/>
      <c r="OXK57" s="9"/>
      <c r="OXL57" s="9"/>
      <c r="OXM57" s="9"/>
      <c r="OXN57" s="9"/>
      <c r="OXO57" s="9"/>
      <c r="OXP57" s="9"/>
      <c r="OXQ57" s="9"/>
      <c r="OXR57" s="9"/>
      <c r="OXS57" s="9"/>
      <c r="OXT57" s="9"/>
      <c r="OXU57" s="9"/>
      <c r="OXV57" s="9"/>
      <c r="OXW57" s="9"/>
      <c r="OXX57" s="9"/>
      <c r="OXY57" s="9"/>
      <c r="OXZ57" s="9"/>
      <c r="OYA57" s="9"/>
      <c r="OYB57" s="9"/>
      <c r="OYC57" s="9"/>
      <c r="OYD57" s="9"/>
      <c r="OYE57" s="9"/>
      <c r="OYF57" s="9"/>
      <c r="OYG57" s="9"/>
      <c r="OYH57" s="9"/>
      <c r="OYI57" s="9"/>
      <c r="OYJ57" s="9"/>
      <c r="OYK57" s="9"/>
      <c r="OYL57" s="9"/>
      <c r="OYM57" s="9"/>
      <c r="OYN57" s="9"/>
      <c r="OYO57" s="9"/>
      <c r="OYP57" s="9"/>
      <c r="OYQ57" s="9"/>
      <c r="OYR57" s="9"/>
      <c r="OYS57" s="9"/>
      <c r="OYT57" s="9"/>
      <c r="OYU57" s="9"/>
      <c r="OYV57" s="9"/>
      <c r="OYW57" s="9"/>
      <c r="OYX57" s="9"/>
      <c r="OYY57" s="9"/>
      <c r="OYZ57" s="9"/>
      <c r="OZA57" s="9"/>
      <c r="OZB57" s="9"/>
      <c r="OZC57" s="9"/>
      <c r="OZD57" s="9"/>
      <c r="OZE57" s="9"/>
      <c r="OZF57" s="9"/>
      <c r="OZG57" s="9"/>
      <c r="OZH57" s="9"/>
      <c r="OZI57" s="9"/>
      <c r="OZJ57" s="9"/>
      <c r="OZK57" s="9"/>
      <c r="OZL57" s="9"/>
      <c r="OZM57" s="9"/>
      <c r="OZN57" s="9"/>
      <c r="OZO57" s="9"/>
      <c r="OZP57" s="9"/>
      <c r="OZQ57" s="9"/>
      <c r="OZR57" s="9"/>
      <c r="OZS57" s="9"/>
      <c r="OZT57" s="9"/>
      <c r="OZU57" s="9"/>
      <c r="OZV57" s="9"/>
      <c r="OZW57" s="9"/>
      <c r="OZX57" s="9"/>
      <c r="OZY57" s="9"/>
      <c r="OZZ57" s="9"/>
      <c r="PAA57" s="9"/>
      <c r="PAB57" s="9"/>
      <c r="PAC57" s="9"/>
      <c r="PAD57" s="9"/>
      <c r="PAE57" s="9"/>
      <c r="PAF57" s="9"/>
      <c r="PAG57" s="9"/>
      <c r="PAH57" s="9"/>
      <c r="PAI57" s="9"/>
      <c r="PAJ57" s="9"/>
      <c r="PAK57" s="9"/>
      <c r="PAL57" s="9"/>
      <c r="PAM57" s="9"/>
      <c r="PAN57" s="9"/>
      <c r="PAO57" s="9"/>
      <c r="PAP57" s="9"/>
      <c r="PAQ57" s="9"/>
      <c r="PAR57" s="9"/>
      <c r="PAS57" s="9"/>
      <c r="PAT57" s="9"/>
      <c r="PAU57" s="9"/>
      <c r="PAV57" s="9"/>
      <c r="PAW57" s="9"/>
      <c r="PAX57" s="9"/>
      <c r="PAY57" s="9"/>
      <c r="PAZ57" s="9"/>
      <c r="PBA57" s="9"/>
      <c r="PBB57" s="9"/>
      <c r="PBC57" s="9"/>
      <c r="PBD57" s="9"/>
      <c r="PBE57" s="9"/>
      <c r="PBF57" s="9"/>
      <c r="PBG57" s="9"/>
      <c r="PBH57" s="9"/>
      <c r="PBI57" s="9"/>
      <c r="PBJ57" s="9"/>
      <c r="PBK57" s="9"/>
      <c r="PBL57" s="9"/>
      <c r="PBM57" s="9"/>
      <c r="PBN57" s="9"/>
      <c r="PBO57" s="9"/>
      <c r="PBP57" s="9"/>
      <c r="PBQ57" s="9"/>
      <c r="PBR57" s="9"/>
      <c r="PBS57" s="9"/>
      <c r="PBT57" s="9"/>
      <c r="PBU57" s="9"/>
      <c r="PBV57" s="9"/>
      <c r="PBW57" s="9"/>
      <c r="PBX57" s="9"/>
      <c r="PBY57" s="9"/>
      <c r="PBZ57" s="9"/>
      <c r="PCA57" s="9"/>
      <c r="PCB57" s="9"/>
      <c r="PCC57" s="9"/>
      <c r="PCD57" s="9"/>
      <c r="PCE57" s="9"/>
      <c r="PCF57" s="9"/>
      <c r="PCG57" s="9"/>
      <c r="PCH57" s="9"/>
      <c r="PCI57" s="9"/>
      <c r="PCJ57" s="9"/>
      <c r="PCK57" s="9"/>
      <c r="PCL57" s="9"/>
      <c r="PCM57" s="9"/>
      <c r="PCN57" s="9"/>
      <c r="PCO57" s="9"/>
      <c r="PCP57" s="9"/>
      <c r="PCQ57" s="9"/>
      <c r="PCR57" s="9"/>
      <c r="PCS57" s="9"/>
      <c r="PCT57" s="9"/>
      <c r="PCU57" s="9"/>
      <c r="PCV57" s="9"/>
      <c r="PCW57" s="9"/>
      <c r="PCX57" s="9"/>
      <c r="PCY57" s="9"/>
      <c r="PCZ57" s="9"/>
      <c r="PDA57" s="9"/>
      <c r="PDB57" s="9"/>
      <c r="PDC57" s="9"/>
      <c r="PDD57" s="9"/>
      <c r="PDE57" s="9"/>
      <c r="PDF57" s="9"/>
      <c r="PDG57" s="9"/>
      <c r="PDH57" s="9"/>
      <c r="PDI57" s="9"/>
      <c r="PDJ57" s="9"/>
      <c r="PDK57" s="9"/>
      <c r="PDL57" s="9"/>
      <c r="PDM57" s="9"/>
      <c r="PDN57" s="9"/>
      <c r="PDO57" s="9"/>
      <c r="PDP57" s="9"/>
      <c r="PDQ57" s="9"/>
      <c r="PDR57" s="9"/>
      <c r="PDS57" s="9"/>
      <c r="PDT57" s="9"/>
      <c r="PDU57" s="9"/>
      <c r="PDV57" s="9"/>
      <c r="PDW57" s="9"/>
      <c r="PDX57" s="9"/>
      <c r="PDY57" s="9"/>
      <c r="PDZ57" s="9"/>
      <c r="PEA57" s="9"/>
      <c r="PEB57" s="9"/>
      <c r="PEC57" s="9"/>
      <c r="PED57" s="9"/>
      <c r="PEE57" s="9"/>
      <c r="PEF57" s="9"/>
      <c r="PEG57" s="9"/>
      <c r="PEH57" s="9"/>
      <c r="PEI57" s="9"/>
      <c r="PEJ57" s="9"/>
      <c r="PEK57" s="9"/>
      <c r="PEL57" s="9"/>
      <c r="PEM57" s="9"/>
      <c r="PEN57" s="9"/>
      <c r="PEO57" s="9"/>
      <c r="PEP57" s="9"/>
      <c r="PEQ57" s="9"/>
      <c r="PER57" s="9"/>
      <c r="PES57" s="9"/>
      <c r="PET57" s="9"/>
      <c r="PEU57" s="9"/>
      <c r="PEV57" s="9"/>
      <c r="PEW57" s="9"/>
      <c r="PEX57" s="9"/>
      <c r="PEY57" s="9"/>
      <c r="PEZ57" s="9"/>
      <c r="PFA57" s="9"/>
      <c r="PFB57" s="9"/>
      <c r="PFC57" s="9"/>
      <c r="PFD57" s="9"/>
      <c r="PFE57" s="9"/>
      <c r="PFF57" s="9"/>
      <c r="PFG57" s="9"/>
      <c r="PFH57" s="9"/>
      <c r="PFI57" s="9"/>
      <c r="PFJ57" s="9"/>
      <c r="PFK57" s="9"/>
      <c r="PFL57" s="9"/>
      <c r="PFM57" s="9"/>
      <c r="PFN57" s="9"/>
      <c r="PFO57" s="9"/>
      <c r="PFP57" s="9"/>
      <c r="PFQ57" s="9"/>
      <c r="PFR57" s="9"/>
      <c r="PFS57" s="9"/>
      <c r="PFT57" s="9"/>
      <c r="PFU57" s="9"/>
      <c r="PFV57" s="9"/>
      <c r="PFW57" s="9"/>
      <c r="PFX57" s="9"/>
      <c r="PFY57" s="9"/>
      <c r="PFZ57" s="9"/>
      <c r="PGA57" s="9"/>
      <c r="PGB57" s="9"/>
      <c r="PGC57" s="9"/>
      <c r="PGD57" s="9"/>
      <c r="PGE57" s="9"/>
      <c r="PGF57" s="9"/>
      <c r="PGG57" s="9"/>
      <c r="PGH57" s="9"/>
      <c r="PGI57" s="9"/>
      <c r="PGJ57" s="9"/>
      <c r="PGK57" s="9"/>
      <c r="PGL57" s="9"/>
      <c r="PGM57" s="9"/>
      <c r="PGN57" s="9"/>
      <c r="PGO57" s="9"/>
      <c r="PGP57" s="9"/>
      <c r="PGQ57" s="9"/>
      <c r="PGR57" s="9"/>
      <c r="PGS57" s="9"/>
      <c r="PGT57" s="9"/>
      <c r="PGU57" s="9"/>
      <c r="PGV57" s="9"/>
      <c r="PGW57" s="9"/>
      <c r="PGX57" s="9"/>
      <c r="PGY57" s="9"/>
      <c r="PGZ57" s="9"/>
      <c r="PHA57" s="9"/>
      <c r="PHB57" s="9"/>
      <c r="PHC57" s="9"/>
      <c r="PHD57" s="9"/>
      <c r="PHE57" s="9"/>
      <c r="PHF57" s="9"/>
      <c r="PHG57" s="9"/>
      <c r="PHH57" s="9"/>
      <c r="PHI57" s="9"/>
      <c r="PHJ57" s="9"/>
      <c r="PHK57" s="9"/>
      <c r="PHL57" s="9"/>
      <c r="PHM57" s="9"/>
      <c r="PHN57" s="9"/>
      <c r="PHO57" s="9"/>
      <c r="PHP57" s="9"/>
      <c r="PHQ57" s="9"/>
      <c r="PHR57" s="9"/>
      <c r="PHS57" s="9"/>
      <c r="PHT57" s="9"/>
      <c r="PHU57" s="9"/>
      <c r="PHV57" s="9"/>
      <c r="PHW57" s="9"/>
      <c r="PHX57" s="9"/>
      <c r="PHY57" s="9"/>
      <c r="PHZ57" s="9"/>
      <c r="PIA57" s="9"/>
      <c r="PIB57" s="9"/>
      <c r="PIC57" s="9"/>
      <c r="PID57" s="9"/>
      <c r="PIE57" s="9"/>
      <c r="PIF57" s="9"/>
      <c r="PIG57" s="9"/>
      <c r="PIH57" s="9"/>
      <c r="PII57" s="9"/>
      <c r="PIJ57" s="9"/>
      <c r="PIK57" s="9"/>
      <c r="PIL57" s="9"/>
      <c r="PIM57" s="9"/>
      <c r="PIN57" s="9"/>
      <c r="PIO57" s="9"/>
      <c r="PIP57" s="9"/>
      <c r="PIQ57" s="9"/>
      <c r="PIR57" s="9"/>
      <c r="PIS57" s="9"/>
      <c r="PIT57" s="9"/>
      <c r="PIU57" s="9"/>
      <c r="PIV57" s="9"/>
      <c r="PIW57" s="9"/>
      <c r="PIX57" s="9"/>
      <c r="PIY57" s="9"/>
      <c r="PIZ57" s="9"/>
      <c r="PJA57" s="9"/>
      <c r="PJB57" s="9"/>
      <c r="PJC57" s="9"/>
      <c r="PJD57" s="9"/>
      <c r="PJE57" s="9"/>
      <c r="PJF57" s="9"/>
      <c r="PJG57" s="9"/>
      <c r="PJH57" s="9"/>
      <c r="PJI57" s="9"/>
      <c r="PJJ57" s="9"/>
      <c r="PJK57" s="9"/>
      <c r="PJL57" s="9"/>
      <c r="PJM57" s="9"/>
      <c r="PJN57" s="9"/>
      <c r="PJO57" s="9"/>
      <c r="PJP57" s="9"/>
      <c r="PJQ57" s="9"/>
      <c r="PJR57" s="9"/>
      <c r="PJS57" s="9"/>
      <c r="PJT57" s="9"/>
      <c r="PJU57" s="9"/>
      <c r="PJV57" s="9"/>
      <c r="PJW57" s="9"/>
      <c r="PJX57" s="9"/>
      <c r="PJY57" s="9"/>
      <c r="PJZ57" s="9"/>
      <c r="PKA57" s="9"/>
      <c r="PKB57" s="9"/>
      <c r="PKC57" s="9"/>
      <c r="PKD57" s="9"/>
      <c r="PKE57" s="9"/>
      <c r="PKF57" s="9"/>
      <c r="PKG57" s="9"/>
      <c r="PKH57" s="9"/>
      <c r="PKI57" s="9"/>
      <c r="PKJ57" s="9"/>
      <c r="PKK57" s="9"/>
      <c r="PKL57" s="9"/>
      <c r="PKM57" s="9"/>
      <c r="PKN57" s="9"/>
      <c r="PKO57" s="9"/>
      <c r="PKP57" s="9"/>
      <c r="PKQ57" s="9"/>
      <c r="PKR57" s="9"/>
      <c r="PKS57" s="9"/>
      <c r="PKT57" s="9"/>
      <c r="PKU57" s="9"/>
      <c r="PKV57" s="9"/>
      <c r="PKW57" s="9"/>
      <c r="PKX57" s="9"/>
      <c r="PKY57" s="9"/>
      <c r="PKZ57" s="9"/>
      <c r="PLA57" s="9"/>
      <c r="PLB57" s="9"/>
      <c r="PLC57" s="9"/>
      <c r="PLD57" s="9"/>
      <c r="PLE57" s="9"/>
      <c r="PLF57" s="9"/>
      <c r="PLG57" s="9"/>
      <c r="PLH57" s="9"/>
      <c r="PLI57" s="9"/>
      <c r="PLJ57" s="9"/>
      <c r="PLK57" s="9"/>
      <c r="PLL57" s="9"/>
      <c r="PLM57" s="9"/>
      <c r="PLN57" s="9"/>
      <c r="PLO57" s="9"/>
      <c r="PLP57" s="9"/>
      <c r="PLQ57" s="9"/>
      <c r="PLR57" s="9"/>
      <c r="PLS57" s="9"/>
      <c r="PLT57" s="9"/>
      <c r="PLU57" s="9"/>
      <c r="PLV57" s="9"/>
      <c r="PLW57" s="9"/>
      <c r="PLX57" s="9"/>
      <c r="PLY57" s="9"/>
      <c r="PLZ57" s="9"/>
      <c r="PMA57" s="9"/>
      <c r="PMB57" s="9"/>
      <c r="PMC57" s="9"/>
      <c r="PMD57" s="9"/>
      <c r="PME57" s="9"/>
      <c r="PMF57" s="9"/>
      <c r="PMG57" s="9"/>
      <c r="PMH57" s="9"/>
      <c r="PMI57" s="9"/>
      <c r="PMJ57" s="9"/>
      <c r="PMK57" s="9"/>
      <c r="PML57" s="9"/>
      <c r="PMM57" s="9"/>
      <c r="PMN57" s="9"/>
      <c r="PMO57" s="9"/>
      <c r="PMP57" s="9"/>
      <c r="PMQ57" s="9"/>
      <c r="PMR57" s="9"/>
      <c r="PMS57" s="9"/>
      <c r="PMT57" s="9"/>
      <c r="PMU57" s="9"/>
      <c r="PMV57" s="9"/>
      <c r="PMW57" s="9"/>
      <c r="PMX57" s="9"/>
      <c r="PMY57" s="9"/>
      <c r="PMZ57" s="9"/>
      <c r="PNA57" s="9"/>
      <c r="PNB57" s="9"/>
      <c r="PNC57" s="9"/>
      <c r="PND57" s="9"/>
      <c r="PNE57" s="9"/>
      <c r="PNF57" s="9"/>
      <c r="PNG57" s="9"/>
      <c r="PNH57" s="9"/>
      <c r="PNI57" s="9"/>
      <c r="PNJ57" s="9"/>
      <c r="PNK57" s="9"/>
      <c r="PNL57" s="9"/>
      <c r="PNM57" s="9"/>
      <c r="PNN57" s="9"/>
      <c r="PNO57" s="9"/>
      <c r="PNP57" s="9"/>
      <c r="PNQ57" s="9"/>
      <c r="PNR57" s="9"/>
      <c r="PNS57" s="9"/>
      <c r="PNT57" s="9"/>
      <c r="PNU57" s="9"/>
      <c r="PNV57" s="9"/>
      <c r="PNW57" s="9"/>
      <c r="PNX57" s="9"/>
      <c r="PNY57" s="9"/>
      <c r="PNZ57" s="9"/>
      <c r="POA57" s="9"/>
      <c r="POB57" s="9"/>
      <c r="POC57" s="9"/>
      <c r="POD57" s="9"/>
      <c r="POE57" s="9"/>
      <c r="POF57" s="9"/>
      <c r="POG57" s="9"/>
      <c r="POH57" s="9"/>
      <c r="POI57" s="9"/>
      <c r="POJ57" s="9"/>
      <c r="POK57" s="9"/>
      <c r="POL57" s="9"/>
      <c r="POM57" s="9"/>
      <c r="PON57" s="9"/>
      <c r="POO57" s="9"/>
      <c r="POP57" s="9"/>
      <c r="POQ57" s="9"/>
      <c r="POR57" s="9"/>
      <c r="POS57" s="9"/>
      <c r="POT57" s="9"/>
      <c r="POU57" s="9"/>
      <c r="POV57" s="9"/>
      <c r="POW57" s="9"/>
      <c r="POX57" s="9"/>
      <c r="POY57" s="9"/>
      <c r="POZ57" s="9"/>
      <c r="PPA57" s="9"/>
      <c r="PPB57" s="9"/>
      <c r="PPC57" s="9"/>
      <c r="PPD57" s="9"/>
      <c r="PPE57" s="9"/>
      <c r="PPF57" s="9"/>
      <c r="PPG57" s="9"/>
      <c r="PPH57" s="9"/>
      <c r="PPI57" s="9"/>
      <c r="PPJ57" s="9"/>
      <c r="PPK57" s="9"/>
      <c r="PPL57" s="9"/>
      <c r="PPM57" s="9"/>
      <c r="PPN57" s="9"/>
      <c r="PPO57" s="9"/>
      <c r="PPP57" s="9"/>
      <c r="PPQ57" s="9"/>
      <c r="PPR57" s="9"/>
      <c r="PPS57" s="9"/>
      <c r="PPT57" s="9"/>
      <c r="PPU57" s="9"/>
      <c r="PPV57" s="9"/>
      <c r="PPW57" s="9"/>
      <c r="PPX57" s="9"/>
      <c r="PPY57" s="9"/>
      <c r="PPZ57" s="9"/>
      <c r="PQA57" s="9"/>
      <c r="PQB57" s="9"/>
      <c r="PQC57" s="9"/>
      <c r="PQD57" s="9"/>
      <c r="PQE57" s="9"/>
      <c r="PQF57" s="9"/>
      <c r="PQG57" s="9"/>
      <c r="PQH57" s="9"/>
      <c r="PQI57" s="9"/>
      <c r="PQJ57" s="9"/>
      <c r="PQK57" s="9"/>
      <c r="PQL57" s="9"/>
      <c r="PQM57" s="9"/>
      <c r="PQN57" s="9"/>
      <c r="PQO57" s="9"/>
      <c r="PQP57" s="9"/>
      <c r="PQQ57" s="9"/>
      <c r="PQR57" s="9"/>
      <c r="PQS57" s="9"/>
      <c r="PQT57" s="9"/>
      <c r="PQU57" s="9"/>
      <c r="PQV57" s="9"/>
      <c r="PQW57" s="9"/>
      <c r="PQX57" s="9"/>
      <c r="PQY57" s="9"/>
      <c r="PQZ57" s="9"/>
      <c r="PRA57" s="9"/>
      <c r="PRB57" s="9"/>
      <c r="PRC57" s="9"/>
      <c r="PRD57" s="9"/>
      <c r="PRE57" s="9"/>
      <c r="PRF57" s="9"/>
      <c r="PRG57" s="9"/>
      <c r="PRH57" s="9"/>
      <c r="PRI57" s="9"/>
      <c r="PRJ57" s="9"/>
      <c r="PRK57" s="9"/>
      <c r="PRL57" s="9"/>
      <c r="PRM57" s="9"/>
      <c r="PRN57" s="9"/>
      <c r="PRO57" s="9"/>
      <c r="PRP57" s="9"/>
      <c r="PRQ57" s="9"/>
      <c r="PRR57" s="9"/>
      <c r="PRS57" s="9"/>
      <c r="PRT57" s="9"/>
      <c r="PRU57" s="9"/>
      <c r="PRV57" s="9"/>
      <c r="PRW57" s="9"/>
      <c r="PRX57" s="9"/>
      <c r="PRY57" s="9"/>
      <c r="PRZ57" s="9"/>
      <c r="PSA57" s="9"/>
      <c r="PSB57" s="9"/>
      <c r="PSC57" s="9"/>
      <c r="PSD57" s="9"/>
      <c r="PSE57" s="9"/>
      <c r="PSF57" s="9"/>
      <c r="PSG57" s="9"/>
      <c r="PSH57" s="9"/>
      <c r="PSI57" s="9"/>
      <c r="PSJ57" s="9"/>
      <c r="PSK57" s="9"/>
      <c r="PSL57" s="9"/>
      <c r="PSM57" s="9"/>
      <c r="PSN57" s="9"/>
      <c r="PSO57" s="9"/>
      <c r="PSP57" s="9"/>
      <c r="PSQ57" s="9"/>
      <c r="PSR57" s="9"/>
      <c r="PSS57" s="9"/>
      <c r="PST57" s="9"/>
      <c r="PSU57" s="9"/>
      <c r="PSV57" s="9"/>
      <c r="PSW57" s="9"/>
      <c r="PSX57" s="9"/>
      <c r="PSY57" s="9"/>
      <c r="PSZ57" s="9"/>
      <c r="PTA57" s="9"/>
      <c r="PTB57" s="9"/>
      <c r="PTC57" s="9"/>
      <c r="PTD57" s="9"/>
      <c r="PTE57" s="9"/>
      <c r="PTF57" s="9"/>
      <c r="PTG57" s="9"/>
      <c r="PTH57" s="9"/>
      <c r="PTI57" s="9"/>
      <c r="PTJ57" s="9"/>
      <c r="PTK57" s="9"/>
      <c r="PTL57" s="9"/>
      <c r="PTM57" s="9"/>
      <c r="PTN57" s="9"/>
      <c r="PTO57" s="9"/>
      <c r="PTP57" s="9"/>
      <c r="PTQ57" s="9"/>
      <c r="PTR57" s="9"/>
      <c r="PTS57" s="9"/>
      <c r="PTT57" s="9"/>
      <c r="PTU57" s="9"/>
      <c r="PTV57" s="9"/>
      <c r="PTW57" s="9"/>
      <c r="PTX57" s="9"/>
      <c r="PTY57" s="9"/>
      <c r="PTZ57" s="9"/>
      <c r="PUA57" s="9"/>
      <c r="PUB57" s="9"/>
      <c r="PUC57" s="9"/>
      <c r="PUD57" s="9"/>
      <c r="PUE57" s="9"/>
      <c r="PUF57" s="9"/>
      <c r="PUG57" s="9"/>
      <c r="PUH57" s="9"/>
      <c r="PUI57" s="9"/>
      <c r="PUJ57" s="9"/>
      <c r="PUK57" s="9"/>
      <c r="PUL57" s="9"/>
      <c r="PUM57" s="9"/>
      <c r="PUN57" s="9"/>
      <c r="PUO57" s="9"/>
      <c r="PUP57" s="9"/>
      <c r="PUQ57" s="9"/>
      <c r="PUR57" s="9"/>
      <c r="PUS57" s="9"/>
      <c r="PUT57" s="9"/>
      <c r="PUU57" s="9"/>
      <c r="PUV57" s="9"/>
      <c r="PUW57" s="9"/>
      <c r="PUX57" s="9"/>
      <c r="PUY57" s="9"/>
      <c r="PUZ57" s="9"/>
      <c r="PVA57" s="9"/>
      <c r="PVB57" s="9"/>
      <c r="PVC57" s="9"/>
      <c r="PVD57" s="9"/>
      <c r="PVE57" s="9"/>
      <c r="PVF57" s="9"/>
      <c r="PVG57" s="9"/>
      <c r="PVH57" s="9"/>
      <c r="PVI57" s="9"/>
      <c r="PVJ57" s="9"/>
      <c r="PVK57" s="9"/>
      <c r="PVL57" s="9"/>
      <c r="PVM57" s="9"/>
      <c r="PVN57" s="9"/>
      <c r="PVO57" s="9"/>
      <c r="PVP57" s="9"/>
      <c r="PVQ57" s="9"/>
      <c r="PVR57" s="9"/>
      <c r="PVS57" s="9"/>
      <c r="PVT57" s="9"/>
      <c r="PVU57" s="9"/>
      <c r="PVV57" s="9"/>
      <c r="PVW57" s="9"/>
      <c r="PVX57" s="9"/>
      <c r="PVY57" s="9"/>
      <c r="PVZ57" s="9"/>
      <c r="PWA57" s="9"/>
      <c r="PWB57" s="9"/>
      <c r="PWC57" s="9"/>
      <c r="PWD57" s="9"/>
      <c r="PWE57" s="9"/>
      <c r="PWF57" s="9"/>
      <c r="PWG57" s="9"/>
      <c r="PWH57" s="9"/>
      <c r="PWI57" s="9"/>
      <c r="PWJ57" s="9"/>
      <c r="PWK57" s="9"/>
      <c r="PWL57" s="9"/>
      <c r="PWM57" s="9"/>
      <c r="PWN57" s="9"/>
      <c r="PWO57" s="9"/>
      <c r="PWP57" s="9"/>
      <c r="PWQ57" s="9"/>
      <c r="PWR57" s="9"/>
      <c r="PWS57" s="9"/>
      <c r="PWT57" s="9"/>
      <c r="PWU57" s="9"/>
      <c r="PWV57" s="9"/>
      <c r="PWW57" s="9"/>
      <c r="PWX57" s="9"/>
      <c r="PWY57" s="9"/>
      <c r="PWZ57" s="9"/>
      <c r="PXA57" s="9"/>
      <c r="PXB57" s="9"/>
      <c r="PXC57" s="9"/>
      <c r="PXD57" s="9"/>
      <c r="PXE57" s="9"/>
      <c r="PXF57" s="9"/>
      <c r="PXG57" s="9"/>
      <c r="PXH57" s="9"/>
      <c r="PXI57" s="9"/>
      <c r="PXJ57" s="9"/>
      <c r="PXK57" s="9"/>
      <c r="PXL57" s="9"/>
      <c r="PXM57" s="9"/>
      <c r="PXN57" s="9"/>
      <c r="PXO57" s="9"/>
      <c r="PXP57" s="9"/>
      <c r="PXQ57" s="9"/>
      <c r="PXR57" s="9"/>
      <c r="PXS57" s="9"/>
      <c r="PXT57" s="9"/>
      <c r="PXU57" s="9"/>
      <c r="PXV57" s="9"/>
      <c r="PXW57" s="9"/>
      <c r="PXX57" s="9"/>
      <c r="PXY57" s="9"/>
      <c r="PXZ57" s="9"/>
      <c r="PYA57" s="9"/>
      <c r="PYB57" s="9"/>
      <c r="PYC57" s="9"/>
      <c r="PYD57" s="9"/>
      <c r="PYE57" s="9"/>
      <c r="PYF57" s="9"/>
      <c r="PYG57" s="9"/>
      <c r="PYH57" s="9"/>
      <c r="PYI57" s="9"/>
      <c r="PYJ57" s="9"/>
      <c r="PYK57" s="9"/>
      <c r="PYL57" s="9"/>
      <c r="PYM57" s="9"/>
      <c r="PYN57" s="9"/>
      <c r="PYO57" s="9"/>
      <c r="PYP57" s="9"/>
      <c r="PYQ57" s="9"/>
      <c r="PYR57" s="9"/>
      <c r="PYS57" s="9"/>
      <c r="PYT57" s="9"/>
      <c r="PYU57" s="9"/>
      <c r="PYV57" s="9"/>
      <c r="PYW57" s="9"/>
      <c r="PYX57" s="9"/>
      <c r="PYY57" s="9"/>
      <c r="PYZ57" s="9"/>
      <c r="PZA57" s="9"/>
      <c r="PZB57" s="9"/>
      <c r="PZC57" s="9"/>
      <c r="PZD57" s="9"/>
      <c r="PZE57" s="9"/>
      <c r="PZF57" s="9"/>
      <c r="PZG57" s="9"/>
      <c r="PZH57" s="9"/>
      <c r="PZI57" s="9"/>
      <c r="PZJ57" s="9"/>
      <c r="PZK57" s="9"/>
      <c r="PZL57" s="9"/>
      <c r="PZM57" s="9"/>
      <c r="PZN57" s="9"/>
      <c r="PZO57" s="9"/>
      <c r="PZP57" s="9"/>
      <c r="PZQ57" s="9"/>
      <c r="PZR57" s="9"/>
      <c r="PZS57" s="9"/>
      <c r="PZT57" s="9"/>
      <c r="PZU57" s="9"/>
      <c r="PZV57" s="9"/>
      <c r="PZW57" s="9"/>
      <c r="PZX57" s="9"/>
      <c r="PZY57" s="9"/>
      <c r="PZZ57" s="9"/>
      <c r="QAA57" s="9"/>
      <c r="QAB57" s="9"/>
      <c r="QAC57" s="9"/>
      <c r="QAD57" s="9"/>
      <c r="QAE57" s="9"/>
      <c r="QAF57" s="9"/>
      <c r="QAG57" s="9"/>
      <c r="QAH57" s="9"/>
      <c r="QAI57" s="9"/>
      <c r="QAJ57" s="9"/>
      <c r="QAK57" s="9"/>
      <c r="QAL57" s="9"/>
      <c r="QAM57" s="9"/>
      <c r="QAN57" s="9"/>
      <c r="QAO57" s="9"/>
      <c r="QAP57" s="9"/>
      <c r="QAQ57" s="9"/>
      <c r="QAR57" s="9"/>
      <c r="QAS57" s="9"/>
      <c r="QAT57" s="9"/>
      <c r="QAU57" s="9"/>
      <c r="QAV57" s="9"/>
      <c r="QAW57" s="9"/>
      <c r="QAX57" s="9"/>
      <c r="QAY57" s="9"/>
      <c r="QAZ57" s="9"/>
      <c r="QBA57" s="9"/>
      <c r="QBB57" s="9"/>
      <c r="QBC57" s="9"/>
      <c r="QBD57" s="9"/>
      <c r="QBE57" s="9"/>
      <c r="QBF57" s="9"/>
      <c r="QBG57" s="9"/>
      <c r="QBH57" s="9"/>
      <c r="QBI57" s="9"/>
      <c r="QBJ57" s="9"/>
      <c r="QBK57" s="9"/>
      <c r="QBL57" s="9"/>
      <c r="QBM57" s="9"/>
      <c r="QBN57" s="9"/>
      <c r="QBO57" s="9"/>
      <c r="QBP57" s="9"/>
      <c r="QBQ57" s="9"/>
      <c r="QBR57" s="9"/>
      <c r="QBS57" s="9"/>
      <c r="QBT57" s="9"/>
      <c r="QBU57" s="9"/>
      <c r="QBV57" s="9"/>
      <c r="QBW57" s="9"/>
      <c r="QBX57" s="9"/>
      <c r="QBY57" s="9"/>
      <c r="QBZ57" s="9"/>
      <c r="QCA57" s="9"/>
      <c r="QCB57" s="9"/>
      <c r="QCC57" s="9"/>
      <c r="QCD57" s="9"/>
      <c r="QCE57" s="9"/>
      <c r="QCF57" s="9"/>
      <c r="QCG57" s="9"/>
      <c r="QCH57" s="9"/>
      <c r="QCI57" s="9"/>
      <c r="QCJ57" s="9"/>
      <c r="QCK57" s="9"/>
      <c r="QCL57" s="9"/>
      <c r="QCM57" s="9"/>
      <c r="QCN57" s="9"/>
      <c r="QCO57" s="9"/>
      <c r="QCP57" s="9"/>
      <c r="QCQ57" s="9"/>
      <c r="QCR57" s="9"/>
      <c r="QCS57" s="9"/>
      <c r="QCT57" s="9"/>
      <c r="QCU57" s="9"/>
      <c r="QCV57" s="9"/>
      <c r="QCW57" s="9"/>
      <c r="QCX57" s="9"/>
      <c r="QCY57" s="9"/>
      <c r="QCZ57" s="9"/>
      <c r="QDA57" s="9"/>
      <c r="QDB57" s="9"/>
      <c r="QDC57" s="9"/>
      <c r="QDD57" s="9"/>
      <c r="QDE57" s="9"/>
      <c r="QDF57" s="9"/>
      <c r="QDG57" s="9"/>
      <c r="QDH57" s="9"/>
      <c r="QDI57" s="9"/>
      <c r="QDJ57" s="9"/>
      <c r="QDK57" s="9"/>
      <c r="QDL57" s="9"/>
      <c r="QDM57" s="9"/>
      <c r="QDN57" s="9"/>
      <c r="QDO57" s="9"/>
      <c r="QDP57" s="9"/>
      <c r="QDQ57" s="9"/>
      <c r="QDR57" s="9"/>
      <c r="QDS57" s="9"/>
      <c r="QDT57" s="9"/>
      <c r="QDU57" s="9"/>
      <c r="QDV57" s="9"/>
      <c r="QDW57" s="9"/>
      <c r="QDX57" s="9"/>
      <c r="QDY57" s="9"/>
      <c r="QDZ57" s="9"/>
      <c r="QEA57" s="9"/>
      <c r="QEB57" s="9"/>
      <c r="QEC57" s="9"/>
      <c r="QED57" s="9"/>
      <c r="QEE57" s="9"/>
      <c r="QEF57" s="9"/>
      <c r="QEG57" s="9"/>
      <c r="QEH57" s="9"/>
      <c r="QEI57" s="9"/>
      <c r="QEJ57" s="9"/>
      <c r="QEK57" s="9"/>
      <c r="QEL57" s="9"/>
      <c r="QEM57" s="9"/>
      <c r="QEN57" s="9"/>
      <c r="QEO57" s="9"/>
      <c r="QEP57" s="9"/>
      <c r="QEQ57" s="9"/>
      <c r="QER57" s="9"/>
      <c r="QES57" s="9"/>
      <c r="QET57" s="9"/>
      <c r="QEU57" s="9"/>
      <c r="QEV57" s="9"/>
      <c r="QEW57" s="9"/>
      <c r="QEX57" s="9"/>
      <c r="QEY57" s="9"/>
      <c r="QEZ57" s="9"/>
      <c r="QFA57" s="9"/>
      <c r="QFB57" s="9"/>
      <c r="QFC57" s="9"/>
      <c r="QFD57" s="9"/>
      <c r="QFE57" s="9"/>
      <c r="QFF57" s="9"/>
      <c r="QFG57" s="9"/>
      <c r="QFH57" s="9"/>
      <c r="QFI57" s="9"/>
      <c r="QFJ57" s="9"/>
      <c r="QFK57" s="9"/>
      <c r="QFL57" s="9"/>
      <c r="QFM57" s="9"/>
      <c r="QFN57" s="9"/>
      <c r="QFO57" s="9"/>
      <c r="QFP57" s="9"/>
      <c r="QFQ57" s="9"/>
      <c r="QFR57" s="9"/>
      <c r="QFS57" s="9"/>
      <c r="QFT57" s="9"/>
      <c r="QFU57" s="9"/>
      <c r="QFV57" s="9"/>
      <c r="QFW57" s="9"/>
      <c r="QFX57" s="9"/>
      <c r="QFY57" s="9"/>
      <c r="QFZ57" s="9"/>
      <c r="QGA57" s="9"/>
      <c r="QGB57" s="9"/>
      <c r="QGC57" s="9"/>
      <c r="QGD57" s="9"/>
      <c r="QGE57" s="9"/>
      <c r="QGF57" s="9"/>
      <c r="QGG57" s="9"/>
      <c r="QGH57" s="9"/>
      <c r="QGI57" s="9"/>
      <c r="QGJ57" s="9"/>
      <c r="QGK57" s="9"/>
      <c r="QGL57" s="9"/>
      <c r="QGM57" s="9"/>
      <c r="QGN57" s="9"/>
      <c r="QGO57" s="9"/>
      <c r="QGP57" s="9"/>
      <c r="QGQ57" s="9"/>
      <c r="QGR57" s="9"/>
      <c r="QGS57" s="9"/>
      <c r="QGT57" s="9"/>
      <c r="QGU57" s="9"/>
      <c r="QGV57" s="9"/>
      <c r="QGW57" s="9"/>
      <c r="QGX57" s="9"/>
      <c r="QGY57" s="9"/>
      <c r="QGZ57" s="9"/>
      <c r="QHA57" s="9"/>
      <c r="QHB57" s="9"/>
      <c r="QHC57" s="9"/>
      <c r="QHD57" s="9"/>
      <c r="QHE57" s="9"/>
      <c r="QHF57" s="9"/>
      <c r="QHG57" s="9"/>
      <c r="QHH57" s="9"/>
      <c r="QHI57" s="9"/>
      <c r="QHJ57" s="9"/>
      <c r="QHK57" s="9"/>
      <c r="QHL57" s="9"/>
      <c r="QHM57" s="9"/>
      <c r="QHN57" s="9"/>
      <c r="QHO57" s="9"/>
      <c r="QHP57" s="9"/>
      <c r="QHQ57" s="9"/>
      <c r="QHR57" s="9"/>
      <c r="QHS57" s="9"/>
      <c r="QHT57" s="9"/>
      <c r="QHU57" s="9"/>
      <c r="QHV57" s="9"/>
      <c r="QHW57" s="9"/>
      <c r="QHX57" s="9"/>
      <c r="QHY57" s="9"/>
      <c r="QHZ57" s="9"/>
      <c r="QIA57" s="9"/>
      <c r="QIB57" s="9"/>
      <c r="QIC57" s="9"/>
      <c r="QID57" s="9"/>
      <c r="QIE57" s="9"/>
      <c r="QIF57" s="9"/>
      <c r="QIG57" s="9"/>
      <c r="QIH57" s="9"/>
      <c r="QII57" s="9"/>
      <c r="QIJ57" s="9"/>
      <c r="QIK57" s="9"/>
      <c r="QIL57" s="9"/>
      <c r="QIM57" s="9"/>
      <c r="QIN57" s="9"/>
      <c r="QIO57" s="9"/>
      <c r="QIP57" s="9"/>
      <c r="QIQ57" s="9"/>
      <c r="QIR57" s="9"/>
      <c r="QIS57" s="9"/>
      <c r="QIT57" s="9"/>
      <c r="QIU57" s="9"/>
      <c r="QIV57" s="9"/>
      <c r="QIW57" s="9"/>
      <c r="QIX57" s="9"/>
      <c r="QIY57" s="9"/>
      <c r="QIZ57" s="9"/>
      <c r="QJA57" s="9"/>
      <c r="QJB57" s="9"/>
      <c r="QJC57" s="9"/>
      <c r="QJD57" s="9"/>
      <c r="QJE57" s="9"/>
      <c r="QJF57" s="9"/>
      <c r="QJG57" s="9"/>
      <c r="QJH57" s="9"/>
      <c r="QJI57" s="9"/>
      <c r="QJJ57" s="9"/>
      <c r="QJK57" s="9"/>
      <c r="QJL57" s="9"/>
      <c r="QJM57" s="9"/>
      <c r="QJN57" s="9"/>
      <c r="QJO57" s="9"/>
      <c r="QJP57" s="9"/>
      <c r="QJQ57" s="9"/>
      <c r="QJR57" s="9"/>
      <c r="QJS57" s="9"/>
      <c r="QJT57" s="9"/>
      <c r="QJU57" s="9"/>
      <c r="QJV57" s="9"/>
      <c r="QJW57" s="9"/>
      <c r="QJX57" s="9"/>
      <c r="QJY57" s="9"/>
      <c r="QJZ57" s="9"/>
      <c r="QKA57" s="9"/>
      <c r="QKB57" s="9"/>
      <c r="QKC57" s="9"/>
      <c r="QKD57" s="9"/>
      <c r="QKE57" s="9"/>
      <c r="QKF57" s="9"/>
      <c r="QKG57" s="9"/>
      <c r="QKH57" s="9"/>
      <c r="QKI57" s="9"/>
      <c r="QKJ57" s="9"/>
      <c r="QKK57" s="9"/>
      <c r="QKL57" s="9"/>
      <c r="QKM57" s="9"/>
      <c r="QKN57" s="9"/>
      <c r="QKO57" s="9"/>
      <c r="QKP57" s="9"/>
      <c r="QKQ57" s="9"/>
      <c r="QKR57" s="9"/>
      <c r="QKS57" s="9"/>
      <c r="QKT57" s="9"/>
      <c r="QKU57" s="9"/>
      <c r="QKV57" s="9"/>
      <c r="QKW57" s="9"/>
      <c r="QKX57" s="9"/>
      <c r="QKY57" s="9"/>
      <c r="QKZ57" s="9"/>
      <c r="QLA57" s="9"/>
      <c r="QLB57" s="9"/>
      <c r="QLC57" s="9"/>
      <c r="QLD57" s="9"/>
      <c r="QLE57" s="9"/>
      <c r="QLF57" s="9"/>
      <c r="QLG57" s="9"/>
      <c r="QLH57" s="9"/>
      <c r="QLI57" s="9"/>
      <c r="QLJ57" s="9"/>
      <c r="QLK57" s="9"/>
      <c r="QLL57" s="9"/>
      <c r="QLM57" s="9"/>
      <c r="QLN57" s="9"/>
      <c r="QLO57" s="9"/>
      <c r="QLP57" s="9"/>
      <c r="QLQ57" s="9"/>
      <c r="QLR57" s="9"/>
      <c r="QLS57" s="9"/>
      <c r="QLT57" s="9"/>
      <c r="QLU57" s="9"/>
      <c r="QLV57" s="9"/>
      <c r="QLW57" s="9"/>
      <c r="QLX57" s="9"/>
      <c r="QLY57" s="9"/>
      <c r="QLZ57" s="9"/>
      <c r="QMA57" s="9"/>
      <c r="QMB57" s="9"/>
      <c r="QMC57" s="9"/>
      <c r="QMD57" s="9"/>
      <c r="QME57" s="9"/>
      <c r="QMF57" s="9"/>
      <c r="QMG57" s="9"/>
      <c r="QMH57" s="9"/>
      <c r="QMI57" s="9"/>
      <c r="QMJ57" s="9"/>
      <c r="QMK57" s="9"/>
      <c r="QML57" s="9"/>
      <c r="QMM57" s="9"/>
      <c r="QMN57" s="9"/>
      <c r="QMO57" s="9"/>
      <c r="QMP57" s="9"/>
      <c r="QMQ57" s="9"/>
      <c r="QMR57" s="9"/>
      <c r="QMS57" s="9"/>
      <c r="QMT57" s="9"/>
      <c r="QMU57" s="9"/>
      <c r="QMV57" s="9"/>
      <c r="QMW57" s="9"/>
      <c r="QMX57" s="9"/>
      <c r="QMY57" s="9"/>
      <c r="QMZ57" s="9"/>
      <c r="QNA57" s="9"/>
      <c r="QNB57" s="9"/>
      <c r="QNC57" s="9"/>
      <c r="QND57" s="9"/>
      <c r="QNE57" s="9"/>
      <c r="QNF57" s="9"/>
      <c r="QNG57" s="9"/>
      <c r="QNH57" s="9"/>
      <c r="QNI57" s="9"/>
      <c r="QNJ57" s="9"/>
      <c r="QNK57" s="9"/>
      <c r="QNL57" s="9"/>
      <c r="QNM57" s="9"/>
      <c r="QNN57" s="9"/>
      <c r="QNO57" s="9"/>
      <c r="QNP57" s="9"/>
      <c r="QNQ57" s="9"/>
      <c r="QNR57" s="9"/>
      <c r="QNS57" s="9"/>
      <c r="QNT57" s="9"/>
      <c r="QNU57" s="9"/>
      <c r="QNV57" s="9"/>
      <c r="QNW57" s="9"/>
      <c r="QNX57" s="9"/>
      <c r="QNY57" s="9"/>
      <c r="QNZ57" s="9"/>
      <c r="QOA57" s="9"/>
      <c r="QOB57" s="9"/>
      <c r="QOC57" s="9"/>
      <c r="QOD57" s="9"/>
      <c r="QOE57" s="9"/>
      <c r="QOF57" s="9"/>
      <c r="QOG57" s="9"/>
      <c r="QOH57" s="9"/>
      <c r="QOI57" s="9"/>
      <c r="QOJ57" s="9"/>
      <c r="QOK57" s="9"/>
      <c r="QOL57" s="9"/>
      <c r="QOM57" s="9"/>
      <c r="QON57" s="9"/>
      <c r="QOO57" s="9"/>
      <c r="QOP57" s="9"/>
      <c r="QOQ57" s="9"/>
      <c r="QOR57" s="9"/>
      <c r="QOS57" s="9"/>
      <c r="QOT57" s="9"/>
      <c r="QOU57" s="9"/>
      <c r="QOV57" s="9"/>
      <c r="QOW57" s="9"/>
      <c r="QOX57" s="9"/>
      <c r="QOY57" s="9"/>
      <c r="QOZ57" s="9"/>
      <c r="QPA57" s="9"/>
      <c r="QPB57" s="9"/>
      <c r="QPC57" s="9"/>
      <c r="QPD57" s="9"/>
      <c r="QPE57" s="9"/>
      <c r="QPF57" s="9"/>
      <c r="QPG57" s="9"/>
      <c r="QPH57" s="9"/>
      <c r="QPI57" s="9"/>
      <c r="QPJ57" s="9"/>
      <c r="QPK57" s="9"/>
      <c r="QPL57" s="9"/>
      <c r="QPM57" s="9"/>
      <c r="QPN57" s="9"/>
      <c r="QPO57" s="9"/>
      <c r="QPP57" s="9"/>
      <c r="QPQ57" s="9"/>
      <c r="QPR57" s="9"/>
      <c r="QPS57" s="9"/>
      <c r="QPT57" s="9"/>
      <c r="QPU57" s="9"/>
      <c r="QPV57" s="9"/>
      <c r="QPW57" s="9"/>
      <c r="QPX57" s="9"/>
      <c r="QPY57" s="9"/>
      <c r="QPZ57" s="9"/>
      <c r="QQA57" s="9"/>
      <c r="QQB57" s="9"/>
      <c r="QQC57" s="9"/>
      <c r="QQD57" s="9"/>
      <c r="QQE57" s="9"/>
      <c r="QQF57" s="9"/>
      <c r="QQG57" s="9"/>
      <c r="QQH57" s="9"/>
      <c r="QQI57" s="9"/>
      <c r="QQJ57" s="9"/>
      <c r="QQK57" s="9"/>
      <c r="QQL57" s="9"/>
      <c r="QQM57" s="9"/>
      <c r="QQN57" s="9"/>
      <c r="QQO57" s="9"/>
      <c r="QQP57" s="9"/>
      <c r="QQQ57" s="9"/>
      <c r="QQR57" s="9"/>
      <c r="QQS57" s="9"/>
      <c r="QQT57" s="9"/>
      <c r="QQU57" s="9"/>
      <c r="QQV57" s="9"/>
      <c r="QQW57" s="9"/>
      <c r="QQX57" s="9"/>
      <c r="QQY57" s="9"/>
      <c r="QQZ57" s="9"/>
      <c r="QRA57" s="9"/>
      <c r="QRB57" s="9"/>
      <c r="QRC57" s="9"/>
      <c r="QRD57" s="9"/>
      <c r="QRE57" s="9"/>
      <c r="QRF57" s="9"/>
      <c r="QRG57" s="9"/>
      <c r="QRH57" s="9"/>
      <c r="QRI57" s="9"/>
      <c r="QRJ57" s="9"/>
      <c r="QRK57" s="9"/>
      <c r="QRL57" s="9"/>
      <c r="QRM57" s="9"/>
      <c r="QRN57" s="9"/>
      <c r="QRO57" s="9"/>
      <c r="QRP57" s="9"/>
      <c r="QRQ57" s="9"/>
      <c r="QRR57" s="9"/>
      <c r="QRS57" s="9"/>
      <c r="QRT57" s="9"/>
      <c r="QRU57" s="9"/>
      <c r="QRV57" s="9"/>
      <c r="QRW57" s="9"/>
      <c r="QRX57" s="9"/>
      <c r="QRY57" s="9"/>
      <c r="QRZ57" s="9"/>
      <c r="QSA57" s="9"/>
      <c r="QSB57" s="9"/>
      <c r="QSC57" s="9"/>
      <c r="QSD57" s="9"/>
      <c r="QSE57" s="9"/>
      <c r="QSF57" s="9"/>
      <c r="QSG57" s="9"/>
      <c r="QSH57" s="9"/>
      <c r="QSI57" s="9"/>
      <c r="QSJ57" s="9"/>
      <c r="QSK57" s="9"/>
      <c r="QSL57" s="9"/>
      <c r="QSM57" s="9"/>
      <c r="QSN57" s="9"/>
      <c r="QSO57" s="9"/>
      <c r="QSP57" s="9"/>
      <c r="QSQ57" s="9"/>
      <c r="QSR57" s="9"/>
      <c r="QSS57" s="9"/>
      <c r="QST57" s="9"/>
      <c r="QSU57" s="9"/>
      <c r="QSV57" s="9"/>
      <c r="QSW57" s="9"/>
      <c r="QSX57" s="9"/>
      <c r="QSY57" s="9"/>
      <c r="QSZ57" s="9"/>
      <c r="QTA57" s="9"/>
      <c r="QTB57" s="9"/>
      <c r="QTC57" s="9"/>
      <c r="QTD57" s="9"/>
      <c r="QTE57" s="9"/>
      <c r="QTF57" s="9"/>
      <c r="QTG57" s="9"/>
      <c r="QTH57" s="9"/>
      <c r="QTI57" s="9"/>
      <c r="QTJ57" s="9"/>
      <c r="QTK57" s="9"/>
      <c r="QTL57" s="9"/>
      <c r="QTM57" s="9"/>
      <c r="QTN57" s="9"/>
      <c r="QTO57" s="9"/>
      <c r="QTP57" s="9"/>
      <c r="QTQ57" s="9"/>
      <c r="QTR57" s="9"/>
      <c r="QTS57" s="9"/>
      <c r="QTT57" s="9"/>
      <c r="QTU57" s="9"/>
      <c r="QTV57" s="9"/>
      <c r="QTW57" s="9"/>
      <c r="QTX57" s="9"/>
      <c r="QTY57" s="9"/>
      <c r="QTZ57" s="9"/>
      <c r="QUA57" s="9"/>
      <c r="QUB57" s="9"/>
      <c r="QUC57" s="9"/>
      <c r="QUD57" s="9"/>
      <c r="QUE57" s="9"/>
      <c r="QUF57" s="9"/>
      <c r="QUG57" s="9"/>
      <c r="QUH57" s="9"/>
      <c r="QUI57" s="9"/>
      <c r="QUJ57" s="9"/>
      <c r="QUK57" s="9"/>
      <c r="QUL57" s="9"/>
      <c r="QUM57" s="9"/>
      <c r="QUN57" s="9"/>
      <c r="QUO57" s="9"/>
      <c r="QUP57" s="9"/>
      <c r="QUQ57" s="9"/>
      <c r="QUR57" s="9"/>
      <c r="QUS57" s="9"/>
      <c r="QUT57" s="9"/>
      <c r="QUU57" s="9"/>
      <c r="QUV57" s="9"/>
      <c r="QUW57" s="9"/>
      <c r="QUX57" s="9"/>
      <c r="QUY57" s="9"/>
      <c r="QUZ57" s="9"/>
      <c r="QVA57" s="9"/>
      <c r="QVB57" s="9"/>
      <c r="QVC57" s="9"/>
      <c r="QVD57" s="9"/>
      <c r="QVE57" s="9"/>
      <c r="QVF57" s="9"/>
      <c r="QVG57" s="9"/>
      <c r="QVH57" s="9"/>
      <c r="QVI57" s="9"/>
      <c r="QVJ57" s="9"/>
      <c r="QVK57" s="9"/>
      <c r="QVL57" s="9"/>
      <c r="QVM57" s="9"/>
      <c r="QVN57" s="9"/>
      <c r="QVO57" s="9"/>
      <c r="QVP57" s="9"/>
      <c r="QVQ57" s="9"/>
      <c r="QVR57" s="9"/>
      <c r="QVS57" s="9"/>
      <c r="QVT57" s="9"/>
      <c r="QVU57" s="9"/>
      <c r="QVV57" s="9"/>
      <c r="QVW57" s="9"/>
      <c r="QVX57" s="9"/>
      <c r="QVY57" s="9"/>
      <c r="QVZ57" s="9"/>
      <c r="QWA57" s="9"/>
      <c r="QWB57" s="9"/>
      <c r="QWC57" s="9"/>
      <c r="QWD57" s="9"/>
      <c r="QWE57" s="9"/>
      <c r="QWF57" s="9"/>
      <c r="QWG57" s="9"/>
      <c r="QWH57" s="9"/>
      <c r="QWI57" s="9"/>
      <c r="QWJ57" s="9"/>
      <c r="QWK57" s="9"/>
      <c r="QWL57" s="9"/>
      <c r="QWM57" s="9"/>
      <c r="QWN57" s="9"/>
      <c r="QWO57" s="9"/>
      <c r="QWP57" s="9"/>
      <c r="QWQ57" s="9"/>
      <c r="QWR57" s="9"/>
      <c r="QWS57" s="9"/>
      <c r="QWT57" s="9"/>
      <c r="QWU57" s="9"/>
      <c r="QWV57" s="9"/>
      <c r="QWW57" s="9"/>
      <c r="QWX57" s="9"/>
      <c r="QWY57" s="9"/>
      <c r="QWZ57" s="9"/>
      <c r="QXA57" s="9"/>
      <c r="QXB57" s="9"/>
      <c r="QXC57" s="9"/>
      <c r="QXD57" s="9"/>
      <c r="QXE57" s="9"/>
      <c r="QXF57" s="9"/>
      <c r="QXG57" s="9"/>
      <c r="QXH57" s="9"/>
      <c r="QXI57" s="9"/>
      <c r="QXJ57" s="9"/>
      <c r="QXK57" s="9"/>
      <c r="QXL57" s="9"/>
      <c r="QXM57" s="9"/>
      <c r="QXN57" s="9"/>
      <c r="QXO57" s="9"/>
      <c r="QXP57" s="9"/>
      <c r="QXQ57" s="9"/>
      <c r="QXR57" s="9"/>
      <c r="QXS57" s="9"/>
      <c r="QXT57" s="9"/>
      <c r="QXU57" s="9"/>
      <c r="QXV57" s="9"/>
      <c r="QXW57" s="9"/>
      <c r="QXX57" s="9"/>
      <c r="QXY57" s="9"/>
      <c r="QXZ57" s="9"/>
      <c r="QYA57" s="9"/>
      <c r="QYB57" s="9"/>
      <c r="QYC57" s="9"/>
      <c r="QYD57" s="9"/>
      <c r="QYE57" s="9"/>
      <c r="QYF57" s="9"/>
      <c r="QYG57" s="9"/>
      <c r="QYH57" s="9"/>
      <c r="QYI57" s="9"/>
      <c r="QYJ57" s="9"/>
      <c r="QYK57" s="9"/>
      <c r="QYL57" s="9"/>
      <c r="QYM57" s="9"/>
      <c r="QYN57" s="9"/>
      <c r="QYO57" s="9"/>
      <c r="QYP57" s="9"/>
      <c r="QYQ57" s="9"/>
      <c r="QYR57" s="9"/>
      <c r="QYS57" s="9"/>
      <c r="QYT57" s="9"/>
      <c r="QYU57" s="9"/>
      <c r="QYV57" s="9"/>
      <c r="QYW57" s="9"/>
      <c r="QYX57" s="9"/>
      <c r="QYY57" s="9"/>
      <c r="QYZ57" s="9"/>
      <c r="QZA57" s="9"/>
      <c r="QZB57" s="9"/>
      <c r="QZC57" s="9"/>
      <c r="QZD57" s="9"/>
      <c r="QZE57" s="9"/>
      <c r="QZF57" s="9"/>
      <c r="QZG57" s="9"/>
      <c r="QZH57" s="9"/>
      <c r="QZI57" s="9"/>
      <c r="QZJ57" s="9"/>
      <c r="QZK57" s="9"/>
      <c r="QZL57" s="9"/>
      <c r="QZM57" s="9"/>
      <c r="QZN57" s="9"/>
      <c r="QZO57" s="9"/>
      <c r="QZP57" s="9"/>
      <c r="QZQ57" s="9"/>
      <c r="QZR57" s="9"/>
      <c r="QZS57" s="9"/>
      <c r="QZT57" s="9"/>
      <c r="QZU57" s="9"/>
      <c r="QZV57" s="9"/>
      <c r="QZW57" s="9"/>
      <c r="QZX57" s="9"/>
      <c r="QZY57" s="9"/>
      <c r="QZZ57" s="9"/>
      <c r="RAA57" s="9"/>
      <c r="RAB57" s="9"/>
      <c r="RAC57" s="9"/>
      <c r="RAD57" s="9"/>
      <c r="RAE57" s="9"/>
      <c r="RAF57" s="9"/>
      <c r="RAG57" s="9"/>
      <c r="RAH57" s="9"/>
      <c r="RAI57" s="9"/>
      <c r="RAJ57" s="9"/>
      <c r="RAK57" s="9"/>
      <c r="RAL57" s="9"/>
      <c r="RAM57" s="9"/>
      <c r="RAN57" s="9"/>
      <c r="RAO57" s="9"/>
      <c r="RAP57" s="9"/>
      <c r="RAQ57" s="9"/>
      <c r="RAR57" s="9"/>
      <c r="RAS57" s="9"/>
      <c r="RAT57" s="9"/>
      <c r="RAU57" s="9"/>
      <c r="RAV57" s="9"/>
      <c r="RAW57" s="9"/>
      <c r="RAX57" s="9"/>
      <c r="RAY57" s="9"/>
      <c r="RAZ57" s="9"/>
      <c r="RBA57" s="9"/>
      <c r="RBB57" s="9"/>
      <c r="RBC57" s="9"/>
      <c r="RBD57" s="9"/>
      <c r="RBE57" s="9"/>
      <c r="RBF57" s="9"/>
      <c r="RBG57" s="9"/>
      <c r="RBH57" s="9"/>
      <c r="RBI57" s="9"/>
      <c r="RBJ57" s="9"/>
      <c r="RBK57" s="9"/>
      <c r="RBL57" s="9"/>
      <c r="RBM57" s="9"/>
      <c r="RBN57" s="9"/>
      <c r="RBO57" s="9"/>
      <c r="RBP57" s="9"/>
      <c r="RBQ57" s="9"/>
      <c r="RBR57" s="9"/>
      <c r="RBS57" s="9"/>
      <c r="RBT57" s="9"/>
      <c r="RBU57" s="9"/>
      <c r="RBV57" s="9"/>
      <c r="RBW57" s="9"/>
      <c r="RBX57" s="9"/>
      <c r="RBY57" s="9"/>
      <c r="RBZ57" s="9"/>
      <c r="RCA57" s="9"/>
      <c r="RCB57" s="9"/>
      <c r="RCC57" s="9"/>
      <c r="RCD57" s="9"/>
      <c r="RCE57" s="9"/>
      <c r="RCF57" s="9"/>
      <c r="RCG57" s="9"/>
      <c r="RCH57" s="9"/>
      <c r="RCI57" s="9"/>
      <c r="RCJ57" s="9"/>
      <c r="RCK57" s="9"/>
      <c r="RCL57" s="9"/>
      <c r="RCM57" s="9"/>
      <c r="RCN57" s="9"/>
      <c r="RCO57" s="9"/>
      <c r="RCP57" s="9"/>
      <c r="RCQ57" s="9"/>
      <c r="RCR57" s="9"/>
      <c r="RCS57" s="9"/>
      <c r="RCT57" s="9"/>
      <c r="RCU57" s="9"/>
      <c r="RCV57" s="9"/>
      <c r="RCW57" s="9"/>
      <c r="RCX57" s="9"/>
      <c r="RCY57" s="9"/>
      <c r="RCZ57" s="9"/>
      <c r="RDA57" s="9"/>
      <c r="RDB57" s="9"/>
      <c r="RDC57" s="9"/>
      <c r="RDD57" s="9"/>
      <c r="RDE57" s="9"/>
      <c r="RDF57" s="9"/>
      <c r="RDG57" s="9"/>
      <c r="RDH57" s="9"/>
      <c r="RDI57" s="9"/>
      <c r="RDJ57" s="9"/>
      <c r="RDK57" s="9"/>
      <c r="RDL57" s="9"/>
      <c r="RDM57" s="9"/>
      <c r="RDN57" s="9"/>
      <c r="RDO57" s="9"/>
      <c r="RDP57" s="9"/>
      <c r="RDQ57" s="9"/>
      <c r="RDR57" s="9"/>
      <c r="RDS57" s="9"/>
      <c r="RDT57" s="9"/>
      <c r="RDU57" s="9"/>
      <c r="RDV57" s="9"/>
      <c r="RDW57" s="9"/>
      <c r="RDX57" s="9"/>
      <c r="RDY57" s="9"/>
      <c r="RDZ57" s="9"/>
      <c r="REA57" s="9"/>
      <c r="REB57" s="9"/>
      <c r="REC57" s="9"/>
      <c r="RED57" s="9"/>
      <c r="REE57" s="9"/>
      <c r="REF57" s="9"/>
      <c r="REG57" s="9"/>
      <c r="REH57" s="9"/>
      <c r="REI57" s="9"/>
      <c r="REJ57" s="9"/>
      <c r="REK57" s="9"/>
      <c r="REL57" s="9"/>
      <c r="REM57" s="9"/>
      <c r="REN57" s="9"/>
      <c r="REO57" s="9"/>
      <c r="REP57" s="9"/>
      <c r="REQ57" s="9"/>
      <c r="RER57" s="9"/>
      <c r="RES57" s="9"/>
      <c r="RET57" s="9"/>
      <c r="REU57" s="9"/>
      <c r="REV57" s="9"/>
      <c r="REW57" s="9"/>
      <c r="REX57" s="9"/>
      <c r="REY57" s="9"/>
      <c r="REZ57" s="9"/>
      <c r="RFA57" s="9"/>
      <c r="RFB57" s="9"/>
      <c r="RFC57" s="9"/>
      <c r="RFD57" s="9"/>
      <c r="RFE57" s="9"/>
      <c r="RFF57" s="9"/>
      <c r="RFG57" s="9"/>
      <c r="RFH57" s="9"/>
      <c r="RFI57" s="9"/>
      <c r="RFJ57" s="9"/>
      <c r="RFK57" s="9"/>
      <c r="RFL57" s="9"/>
      <c r="RFM57" s="9"/>
      <c r="RFN57" s="9"/>
      <c r="RFO57" s="9"/>
      <c r="RFP57" s="9"/>
      <c r="RFQ57" s="9"/>
      <c r="RFR57" s="9"/>
      <c r="RFS57" s="9"/>
      <c r="RFT57" s="9"/>
      <c r="RFU57" s="9"/>
      <c r="RFV57" s="9"/>
      <c r="RFW57" s="9"/>
      <c r="RFX57" s="9"/>
      <c r="RFY57" s="9"/>
      <c r="RFZ57" s="9"/>
      <c r="RGA57" s="9"/>
      <c r="RGB57" s="9"/>
      <c r="RGC57" s="9"/>
      <c r="RGD57" s="9"/>
      <c r="RGE57" s="9"/>
      <c r="RGF57" s="9"/>
      <c r="RGG57" s="9"/>
      <c r="RGH57" s="9"/>
      <c r="RGI57" s="9"/>
      <c r="RGJ57" s="9"/>
      <c r="RGK57" s="9"/>
      <c r="RGL57" s="9"/>
      <c r="RGM57" s="9"/>
      <c r="RGN57" s="9"/>
      <c r="RGO57" s="9"/>
      <c r="RGP57" s="9"/>
      <c r="RGQ57" s="9"/>
      <c r="RGR57" s="9"/>
      <c r="RGS57" s="9"/>
      <c r="RGT57" s="9"/>
      <c r="RGU57" s="9"/>
      <c r="RGV57" s="9"/>
      <c r="RGW57" s="9"/>
      <c r="RGX57" s="9"/>
      <c r="RGY57" s="9"/>
      <c r="RGZ57" s="9"/>
      <c r="RHA57" s="9"/>
      <c r="RHB57" s="9"/>
      <c r="RHC57" s="9"/>
      <c r="RHD57" s="9"/>
      <c r="RHE57" s="9"/>
      <c r="RHF57" s="9"/>
      <c r="RHG57" s="9"/>
      <c r="RHH57" s="9"/>
      <c r="RHI57" s="9"/>
      <c r="RHJ57" s="9"/>
      <c r="RHK57" s="9"/>
      <c r="RHL57" s="9"/>
      <c r="RHM57" s="9"/>
      <c r="RHN57" s="9"/>
      <c r="RHO57" s="9"/>
      <c r="RHP57" s="9"/>
      <c r="RHQ57" s="9"/>
      <c r="RHR57" s="9"/>
      <c r="RHS57" s="9"/>
      <c r="RHT57" s="9"/>
      <c r="RHU57" s="9"/>
      <c r="RHV57" s="9"/>
      <c r="RHW57" s="9"/>
      <c r="RHX57" s="9"/>
      <c r="RHY57" s="9"/>
      <c r="RHZ57" s="9"/>
      <c r="RIA57" s="9"/>
      <c r="RIB57" s="9"/>
      <c r="RIC57" s="9"/>
      <c r="RID57" s="9"/>
      <c r="RIE57" s="9"/>
      <c r="RIF57" s="9"/>
      <c r="RIG57" s="9"/>
      <c r="RIH57" s="9"/>
      <c r="RII57" s="9"/>
      <c r="RIJ57" s="9"/>
      <c r="RIK57" s="9"/>
      <c r="RIL57" s="9"/>
      <c r="RIM57" s="9"/>
      <c r="RIN57" s="9"/>
      <c r="RIO57" s="9"/>
      <c r="RIP57" s="9"/>
      <c r="RIQ57" s="9"/>
      <c r="RIR57" s="9"/>
      <c r="RIS57" s="9"/>
      <c r="RIT57" s="9"/>
      <c r="RIU57" s="9"/>
      <c r="RIV57" s="9"/>
      <c r="RIW57" s="9"/>
      <c r="RIX57" s="9"/>
      <c r="RIY57" s="9"/>
      <c r="RIZ57" s="9"/>
      <c r="RJA57" s="9"/>
      <c r="RJB57" s="9"/>
      <c r="RJC57" s="9"/>
      <c r="RJD57" s="9"/>
      <c r="RJE57" s="9"/>
      <c r="RJF57" s="9"/>
      <c r="RJG57" s="9"/>
      <c r="RJH57" s="9"/>
      <c r="RJI57" s="9"/>
      <c r="RJJ57" s="9"/>
      <c r="RJK57" s="9"/>
      <c r="RJL57" s="9"/>
      <c r="RJM57" s="9"/>
      <c r="RJN57" s="9"/>
      <c r="RJO57" s="9"/>
      <c r="RJP57" s="9"/>
      <c r="RJQ57" s="9"/>
      <c r="RJR57" s="9"/>
      <c r="RJS57" s="9"/>
      <c r="RJT57" s="9"/>
      <c r="RJU57" s="9"/>
      <c r="RJV57" s="9"/>
      <c r="RJW57" s="9"/>
      <c r="RJX57" s="9"/>
      <c r="RJY57" s="9"/>
      <c r="RJZ57" s="9"/>
      <c r="RKA57" s="9"/>
      <c r="RKB57" s="9"/>
      <c r="RKC57" s="9"/>
      <c r="RKD57" s="9"/>
      <c r="RKE57" s="9"/>
      <c r="RKF57" s="9"/>
      <c r="RKG57" s="9"/>
      <c r="RKH57" s="9"/>
      <c r="RKI57" s="9"/>
      <c r="RKJ57" s="9"/>
      <c r="RKK57" s="9"/>
      <c r="RKL57" s="9"/>
      <c r="RKM57" s="9"/>
      <c r="RKN57" s="9"/>
      <c r="RKO57" s="9"/>
      <c r="RKP57" s="9"/>
      <c r="RKQ57" s="9"/>
      <c r="RKR57" s="9"/>
      <c r="RKS57" s="9"/>
      <c r="RKT57" s="9"/>
      <c r="RKU57" s="9"/>
      <c r="RKV57" s="9"/>
      <c r="RKW57" s="9"/>
      <c r="RKX57" s="9"/>
      <c r="RKY57" s="9"/>
      <c r="RKZ57" s="9"/>
      <c r="RLA57" s="9"/>
      <c r="RLB57" s="9"/>
      <c r="RLC57" s="9"/>
      <c r="RLD57" s="9"/>
      <c r="RLE57" s="9"/>
      <c r="RLF57" s="9"/>
      <c r="RLG57" s="9"/>
      <c r="RLH57" s="9"/>
      <c r="RLI57" s="9"/>
      <c r="RLJ57" s="9"/>
      <c r="RLK57" s="9"/>
      <c r="RLL57" s="9"/>
      <c r="RLM57" s="9"/>
      <c r="RLN57" s="9"/>
      <c r="RLO57" s="9"/>
      <c r="RLP57" s="9"/>
      <c r="RLQ57" s="9"/>
      <c r="RLR57" s="9"/>
      <c r="RLS57" s="9"/>
      <c r="RLT57" s="9"/>
      <c r="RLU57" s="9"/>
      <c r="RLV57" s="9"/>
      <c r="RLW57" s="9"/>
      <c r="RLX57" s="9"/>
      <c r="RLY57" s="9"/>
      <c r="RLZ57" s="9"/>
      <c r="RMA57" s="9"/>
      <c r="RMB57" s="9"/>
      <c r="RMC57" s="9"/>
      <c r="RMD57" s="9"/>
      <c r="RME57" s="9"/>
      <c r="RMF57" s="9"/>
      <c r="RMG57" s="9"/>
      <c r="RMH57" s="9"/>
      <c r="RMI57" s="9"/>
      <c r="RMJ57" s="9"/>
      <c r="RMK57" s="9"/>
      <c r="RML57" s="9"/>
      <c r="RMM57" s="9"/>
      <c r="RMN57" s="9"/>
      <c r="RMO57" s="9"/>
      <c r="RMP57" s="9"/>
      <c r="RMQ57" s="9"/>
      <c r="RMR57" s="9"/>
      <c r="RMS57" s="9"/>
      <c r="RMT57" s="9"/>
      <c r="RMU57" s="9"/>
      <c r="RMV57" s="9"/>
      <c r="RMW57" s="9"/>
      <c r="RMX57" s="9"/>
      <c r="RMY57" s="9"/>
      <c r="RMZ57" s="9"/>
      <c r="RNA57" s="9"/>
      <c r="RNB57" s="9"/>
      <c r="RNC57" s="9"/>
      <c r="RND57" s="9"/>
      <c r="RNE57" s="9"/>
      <c r="RNF57" s="9"/>
      <c r="RNG57" s="9"/>
      <c r="RNH57" s="9"/>
      <c r="RNI57" s="9"/>
      <c r="RNJ57" s="9"/>
      <c r="RNK57" s="9"/>
      <c r="RNL57" s="9"/>
      <c r="RNM57" s="9"/>
      <c r="RNN57" s="9"/>
      <c r="RNO57" s="9"/>
      <c r="RNP57" s="9"/>
      <c r="RNQ57" s="9"/>
      <c r="RNR57" s="9"/>
      <c r="RNS57" s="9"/>
      <c r="RNT57" s="9"/>
      <c r="RNU57" s="9"/>
      <c r="RNV57" s="9"/>
      <c r="RNW57" s="9"/>
      <c r="RNX57" s="9"/>
      <c r="RNY57" s="9"/>
      <c r="RNZ57" s="9"/>
      <c r="ROA57" s="9"/>
      <c r="ROB57" s="9"/>
      <c r="ROC57" s="9"/>
      <c r="ROD57" s="9"/>
      <c r="ROE57" s="9"/>
      <c r="ROF57" s="9"/>
      <c r="ROG57" s="9"/>
      <c r="ROH57" s="9"/>
      <c r="ROI57" s="9"/>
      <c r="ROJ57" s="9"/>
      <c r="ROK57" s="9"/>
      <c r="ROL57" s="9"/>
      <c r="ROM57" s="9"/>
      <c r="RON57" s="9"/>
      <c r="ROO57" s="9"/>
      <c r="ROP57" s="9"/>
      <c r="ROQ57" s="9"/>
      <c r="ROR57" s="9"/>
      <c r="ROS57" s="9"/>
      <c r="ROT57" s="9"/>
      <c r="ROU57" s="9"/>
      <c r="ROV57" s="9"/>
      <c r="ROW57" s="9"/>
      <c r="ROX57" s="9"/>
      <c r="ROY57" s="9"/>
      <c r="ROZ57" s="9"/>
      <c r="RPA57" s="9"/>
      <c r="RPB57" s="9"/>
      <c r="RPC57" s="9"/>
      <c r="RPD57" s="9"/>
      <c r="RPE57" s="9"/>
      <c r="RPF57" s="9"/>
      <c r="RPG57" s="9"/>
      <c r="RPH57" s="9"/>
      <c r="RPI57" s="9"/>
      <c r="RPJ57" s="9"/>
      <c r="RPK57" s="9"/>
      <c r="RPL57" s="9"/>
      <c r="RPM57" s="9"/>
      <c r="RPN57" s="9"/>
      <c r="RPO57" s="9"/>
      <c r="RPP57" s="9"/>
      <c r="RPQ57" s="9"/>
      <c r="RPR57" s="9"/>
      <c r="RPS57" s="9"/>
      <c r="RPT57" s="9"/>
      <c r="RPU57" s="9"/>
      <c r="RPV57" s="9"/>
      <c r="RPW57" s="9"/>
      <c r="RPX57" s="9"/>
      <c r="RPY57" s="9"/>
      <c r="RPZ57" s="9"/>
      <c r="RQA57" s="9"/>
      <c r="RQB57" s="9"/>
      <c r="RQC57" s="9"/>
      <c r="RQD57" s="9"/>
      <c r="RQE57" s="9"/>
      <c r="RQF57" s="9"/>
      <c r="RQG57" s="9"/>
      <c r="RQH57" s="9"/>
      <c r="RQI57" s="9"/>
      <c r="RQJ57" s="9"/>
      <c r="RQK57" s="9"/>
      <c r="RQL57" s="9"/>
      <c r="RQM57" s="9"/>
      <c r="RQN57" s="9"/>
      <c r="RQO57" s="9"/>
      <c r="RQP57" s="9"/>
      <c r="RQQ57" s="9"/>
      <c r="RQR57" s="9"/>
      <c r="RQS57" s="9"/>
      <c r="RQT57" s="9"/>
      <c r="RQU57" s="9"/>
      <c r="RQV57" s="9"/>
      <c r="RQW57" s="9"/>
      <c r="RQX57" s="9"/>
      <c r="RQY57" s="9"/>
      <c r="RQZ57" s="9"/>
      <c r="RRA57" s="9"/>
      <c r="RRB57" s="9"/>
      <c r="RRC57" s="9"/>
      <c r="RRD57" s="9"/>
      <c r="RRE57" s="9"/>
      <c r="RRF57" s="9"/>
      <c r="RRG57" s="9"/>
      <c r="RRH57" s="9"/>
      <c r="RRI57" s="9"/>
      <c r="RRJ57" s="9"/>
      <c r="RRK57" s="9"/>
      <c r="RRL57" s="9"/>
      <c r="RRM57" s="9"/>
      <c r="RRN57" s="9"/>
      <c r="RRO57" s="9"/>
      <c r="RRP57" s="9"/>
      <c r="RRQ57" s="9"/>
      <c r="RRR57" s="9"/>
      <c r="RRS57" s="9"/>
      <c r="RRT57" s="9"/>
      <c r="RRU57" s="9"/>
      <c r="RRV57" s="9"/>
      <c r="RRW57" s="9"/>
      <c r="RRX57" s="9"/>
      <c r="RRY57" s="9"/>
      <c r="RRZ57" s="9"/>
      <c r="RSA57" s="9"/>
      <c r="RSB57" s="9"/>
      <c r="RSC57" s="9"/>
      <c r="RSD57" s="9"/>
      <c r="RSE57" s="9"/>
      <c r="RSF57" s="9"/>
      <c r="RSG57" s="9"/>
      <c r="RSH57" s="9"/>
      <c r="RSI57" s="9"/>
      <c r="RSJ57" s="9"/>
      <c r="RSK57" s="9"/>
      <c r="RSL57" s="9"/>
      <c r="RSM57" s="9"/>
      <c r="RSN57" s="9"/>
      <c r="RSO57" s="9"/>
      <c r="RSP57" s="9"/>
      <c r="RSQ57" s="9"/>
      <c r="RSR57" s="9"/>
      <c r="RSS57" s="9"/>
      <c r="RST57" s="9"/>
      <c r="RSU57" s="9"/>
      <c r="RSV57" s="9"/>
      <c r="RSW57" s="9"/>
      <c r="RSX57" s="9"/>
      <c r="RSY57" s="9"/>
      <c r="RSZ57" s="9"/>
      <c r="RTA57" s="9"/>
      <c r="RTB57" s="9"/>
      <c r="RTC57" s="9"/>
      <c r="RTD57" s="9"/>
      <c r="RTE57" s="9"/>
      <c r="RTF57" s="9"/>
      <c r="RTG57" s="9"/>
      <c r="RTH57" s="9"/>
      <c r="RTI57" s="9"/>
      <c r="RTJ57" s="9"/>
      <c r="RTK57" s="9"/>
      <c r="RTL57" s="9"/>
      <c r="RTM57" s="9"/>
      <c r="RTN57" s="9"/>
      <c r="RTO57" s="9"/>
      <c r="RTP57" s="9"/>
      <c r="RTQ57" s="9"/>
      <c r="RTR57" s="9"/>
      <c r="RTS57" s="9"/>
      <c r="RTT57" s="9"/>
      <c r="RTU57" s="9"/>
      <c r="RTV57" s="9"/>
      <c r="RTW57" s="9"/>
      <c r="RTX57" s="9"/>
      <c r="RTY57" s="9"/>
      <c r="RTZ57" s="9"/>
      <c r="RUA57" s="9"/>
      <c r="RUB57" s="9"/>
      <c r="RUC57" s="9"/>
      <c r="RUD57" s="9"/>
      <c r="RUE57" s="9"/>
      <c r="RUF57" s="9"/>
      <c r="RUG57" s="9"/>
      <c r="RUH57" s="9"/>
      <c r="RUI57" s="9"/>
      <c r="RUJ57" s="9"/>
      <c r="RUK57" s="9"/>
      <c r="RUL57" s="9"/>
      <c r="RUM57" s="9"/>
      <c r="RUN57" s="9"/>
      <c r="RUO57" s="9"/>
      <c r="RUP57" s="9"/>
      <c r="RUQ57" s="9"/>
      <c r="RUR57" s="9"/>
      <c r="RUS57" s="9"/>
      <c r="RUT57" s="9"/>
      <c r="RUU57" s="9"/>
      <c r="RUV57" s="9"/>
      <c r="RUW57" s="9"/>
      <c r="RUX57" s="9"/>
      <c r="RUY57" s="9"/>
      <c r="RUZ57" s="9"/>
      <c r="RVA57" s="9"/>
      <c r="RVB57" s="9"/>
      <c r="RVC57" s="9"/>
      <c r="RVD57" s="9"/>
      <c r="RVE57" s="9"/>
      <c r="RVF57" s="9"/>
      <c r="RVG57" s="9"/>
      <c r="RVH57" s="9"/>
      <c r="RVI57" s="9"/>
      <c r="RVJ57" s="9"/>
      <c r="RVK57" s="9"/>
      <c r="RVL57" s="9"/>
      <c r="RVM57" s="9"/>
      <c r="RVN57" s="9"/>
      <c r="RVO57" s="9"/>
      <c r="RVP57" s="9"/>
      <c r="RVQ57" s="9"/>
      <c r="RVR57" s="9"/>
      <c r="RVS57" s="9"/>
      <c r="RVT57" s="9"/>
      <c r="RVU57" s="9"/>
      <c r="RVV57" s="9"/>
      <c r="RVW57" s="9"/>
      <c r="RVX57" s="9"/>
      <c r="RVY57" s="9"/>
      <c r="RVZ57" s="9"/>
      <c r="RWA57" s="9"/>
      <c r="RWB57" s="9"/>
      <c r="RWC57" s="9"/>
      <c r="RWD57" s="9"/>
      <c r="RWE57" s="9"/>
      <c r="RWF57" s="9"/>
      <c r="RWG57" s="9"/>
      <c r="RWH57" s="9"/>
      <c r="RWI57" s="9"/>
      <c r="RWJ57" s="9"/>
      <c r="RWK57" s="9"/>
      <c r="RWL57" s="9"/>
      <c r="RWM57" s="9"/>
      <c r="RWN57" s="9"/>
      <c r="RWO57" s="9"/>
      <c r="RWP57" s="9"/>
      <c r="RWQ57" s="9"/>
      <c r="RWR57" s="9"/>
      <c r="RWS57" s="9"/>
      <c r="RWT57" s="9"/>
      <c r="RWU57" s="9"/>
      <c r="RWV57" s="9"/>
      <c r="RWW57" s="9"/>
      <c r="RWX57" s="9"/>
      <c r="RWY57" s="9"/>
      <c r="RWZ57" s="9"/>
      <c r="RXA57" s="9"/>
      <c r="RXB57" s="9"/>
      <c r="RXC57" s="9"/>
      <c r="RXD57" s="9"/>
      <c r="RXE57" s="9"/>
      <c r="RXF57" s="9"/>
      <c r="RXG57" s="9"/>
      <c r="RXH57" s="9"/>
      <c r="RXI57" s="9"/>
      <c r="RXJ57" s="9"/>
      <c r="RXK57" s="9"/>
      <c r="RXL57" s="9"/>
      <c r="RXM57" s="9"/>
      <c r="RXN57" s="9"/>
      <c r="RXO57" s="9"/>
      <c r="RXP57" s="9"/>
      <c r="RXQ57" s="9"/>
      <c r="RXR57" s="9"/>
      <c r="RXS57" s="9"/>
      <c r="RXT57" s="9"/>
      <c r="RXU57" s="9"/>
      <c r="RXV57" s="9"/>
      <c r="RXW57" s="9"/>
      <c r="RXX57" s="9"/>
      <c r="RXY57" s="9"/>
      <c r="RXZ57" s="9"/>
      <c r="RYA57" s="9"/>
      <c r="RYB57" s="9"/>
      <c r="RYC57" s="9"/>
      <c r="RYD57" s="9"/>
      <c r="RYE57" s="9"/>
      <c r="RYF57" s="9"/>
      <c r="RYG57" s="9"/>
      <c r="RYH57" s="9"/>
      <c r="RYI57" s="9"/>
      <c r="RYJ57" s="9"/>
      <c r="RYK57" s="9"/>
      <c r="RYL57" s="9"/>
      <c r="RYM57" s="9"/>
      <c r="RYN57" s="9"/>
      <c r="RYO57" s="9"/>
      <c r="RYP57" s="9"/>
      <c r="RYQ57" s="9"/>
      <c r="RYR57" s="9"/>
      <c r="RYS57" s="9"/>
      <c r="RYT57" s="9"/>
      <c r="RYU57" s="9"/>
      <c r="RYV57" s="9"/>
      <c r="RYW57" s="9"/>
      <c r="RYX57" s="9"/>
      <c r="RYY57" s="9"/>
      <c r="RYZ57" s="9"/>
      <c r="RZA57" s="9"/>
      <c r="RZB57" s="9"/>
      <c r="RZC57" s="9"/>
      <c r="RZD57" s="9"/>
      <c r="RZE57" s="9"/>
      <c r="RZF57" s="9"/>
      <c r="RZG57" s="9"/>
      <c r="RZH57" s="9"/>
      <c r="RZI57" s="9"/>
      <c r="RZJ57" s="9"/>
      <c r="RZK57" s="9"/>
      <c r="RZL57" s="9"/>
      <c r="RZM57" s="9"/>
      <c r="RZN57" s="9"/>
      <c r="RZO57" s="9"/>
      <c r="RZP57" s="9"/>
      <c r="RZQ57" s="9"/>
      <c r="RZR57" s="9"/>
      <c r="RZS57" s="9"/>
      <c r="RZT57" s="9"/>
      <c r="RZU57" s="9"/>
      <c r="RZV57" s="9"/>
      <c r="RZW57" s="9"/>
      <c r="RZX57" s="9"/>
      <c r="RZY57" s="9"/>
      <c r="RZZ57" s="9"/>
      <c r="SAA57" s="9"/>
      <c r="SAB57" s="9"/>
      <c r="SAC57" s="9"/>
      <c r="SAD57" s="9"/>
      <c r="SAE57" s="9"/>
      <c r="SAF57" s="9"/>
      <c r="SAG57" s="9"/>
      <c r="SAH57" s="9"/>
      <c r="SAI57" s="9"/>
      <c r="SAJ57" s="9"/>
      <c r="SAK57" s="9"/>
      <c r="SAL57" s="9"/>
      <c r="SAM57" s="9"/>
      <c r="SAN57" s="9"/>
      <c r="SAO57" s="9"/>
      <c r="SAP57" s="9"/>
      <c r="SAQ57" s="9"/>
      <c r="SAR57" s="9"/>
      <c r="SAS57" s="9"/>
      <c r="SAT57" s="9"/>
      <c r="SAU57" s="9"/>
      <c r="SAV57" s="9"/>
      <c r="SAW57" s="9"/>
      <c r="SAX57" s="9"/>
      <c r="SAY57" s="9"/>
      <c r="SAZ57" s="9"/>
      <c r="SBA57" s="9"/>
      <c r="SBB57" s="9"/>
      <c r="SBC57" s="9"/>
      <c r="SBD57" s="9"/>
      <c r="SBE57" s="9"/>
      <c r="SBF57" s="9"/>
      <c r="SBG57" s="9"/>
      <c r="SBH57" s="9"/>
      <c r="SBI57" s="9"/>
      <c r="SBJ57" s="9"/>
      <c r="SBK57" s="9"/>
      <c r="SBL57" s="9"/>
      <c r="SBM57" s="9"/>
      <c r="SBN57" s="9"/>
      <c r="SBO57" s="9"/>
      <c r="SBP57" s="9"/>
      <c r="SBQ57" s="9"/>
      <c r="SBR57" s="9"/>
      <c r="SBS57" s="9"/>
      <c r="SBT57" s="9"/>
      <c r="SBU57" s="9"/>
      <c r="SBV57" s="9"/>
      <c r="SBW57" s="9"/>
      <c r="SBX57" s="9"/>
      <c r="SBY57" s="9"/>
      <c r="SBZ57" s="9"/>
      <c r="SCA57" s="9"/>
      <c r="SCB57" s="9"/>
      <c r="SCC57" s="9"/>
      <c r="SCD57" s="9"/>
      <c r="SCE57" s="9"/>
      <c r="SCF57" s="9"/>
      <c r="SCG57" s="9"/>
      <c r="SCH57" s="9"/>
      <c r="SCI57" s="9"/>
      <c r="SCJ57" s="9"/>
      <c r="SCK57" s="9"/>
      <c r="SCL57" s="9"/>
      <c r="SCM57" s="9"/>
      <c r="SCN57" s="9"/>
      <c r="SCO57" s="9"/>
      <c r="SCP57" s="9"/>
      <c r="SCQ57" s="9"/>
      <c r="SCR57" s="9"/>
      <c r="SCS57" s="9"/>
      <c r="SCT57" s="9"/>
      <c r="SCU57" s="9"/>
      <c r="SCV57" s="9"/>
      <c r="SCW57" s="9"/>
      <c r="SCX57" s="9"/>
      <c r="SCY57" s="9"/>
      <c r="SCZ57" s="9"/>
      <c r="SDA57" s="9"/>
      <c r="SDB57" s="9"/>
      <c r="SDC57" s="9"/>
      <c r="SDD57" s="9"/>
      <c r="SDE57" s="9"/>
      <c r="SDF57" s="9"/>
      <c r="SDG57" s="9"/>
      <c r="SDH57" s="9"/>
      <c r="SDI57" s="9"/>
      <c r="SDJ57" s="9"/>
      <c r="SDK57" s="9"/>
      <c r="SDL57" s="9"/>
      <c r="SDM57" s="9"/>
      <c r="SDN57" s="9"/>
      <c r="SDO57" s="9"/>
      <c r="SDP57" s="9"/>
      <c r="SDQ57" s="9"/>
      <c r="SDR57" s="9"/>
      <c r="SDS57" s="9"/>
      <c r="SDT57" s="9"/>
      <c r="SDU57" s="9"/>
      <c r="SDV57" s="9"/>
      <c r="SDW57" s="9"/>
      <c r="SDX57" s="9"/>
      <c r="SDY57" s="9"/>
      <c r="SDZ57" s="9"/>
      <c r="SEA57" s="9"/>
      <c r="SEB57" s="9"/>
      <c r="SEC57" s="9"/>
      <c r="SED57" s="9"/>
      <c r="SEE57" s="9"/>
      <c r="SEF57" s="9"/>
      <c r="SEG57" s="9"/>
      <c r="SEH57" s="9"/>
      <c r="SEI57" s="9"/>
      <c r="SEJ57" s="9"/>
      <c r="SEK57" s="9"/>
      <c r="SEL57" s="9"/>
      <c r="SEM57" s="9"/>
      <c r="SEN57" s="9"/>
      <c r="SEO57" s="9"/>
      <c r="SEP57" s="9"/>
      <c r="SEQ57" s="9"/>
      <c r="SER57" s="9"/>
      <c r="SES57" s="9"/>
      <c r="SET57" s="9"/>
      <c r="SEU57" s="9"/>
      <c r="SEV57" s="9"/>
      <c r="SEW57" s="9"/>
      <c r="SEX57" s="9"/>
      <c r="SEY57" s="9"/>
      <c r="SEZ57" s="9"/>
      <c r="SFA57" s="9"/>
      <c r="SFB57" s="9"/>
      <c r="SFC57" s="9"/>
      <c r="SFD57" s="9"/>
      <c r="SFE57" s="9"/>
      <c r="SFF57" s="9"/>
      <c r="SFG57" s="9"/>
      <c r="SFH57" s="9"/>
      <c r="SFI57" s="9"/>
      <c r="SFJ57" s="9"/>
      <c r="SFK57" s="9"/>
      <c r="SFL57" s="9"/>
      <c r="SFM57" s="9"/>
      <c r="SFN57" s="9"/>
      <c r="SFO57" s="9"/>
      <c r="SFP57" s="9"/>
      <c r="SFQ57" s="9"/>
      <c r="SFR57" s="9"/>
      <c r="SFS57" s="9"/>
      <c r="SFT57" s="9"/>
      <c r="SFU57" s="9"/>
      <c r="SFV57" s="9"/>
      <c r="SFW57" s="9"/>
      <c r="SFX57" s="9"/>
      <c r="SFY57" s="9"/>
      <c r="SFZ57" s="9"/>
      <c r="SGA57" s="9"/>
      <c r="SGB57" s="9"/>
      <c r="SGC57" s="9"/>
      <c r="SGD57" s="9"/>
      <c r="SGE57" s="9"/>
      <c r="SGF57" s="9"/>
      <c r="SGG57" s="9"/>
      <c r="SGH57" s="9"/>
      <c r="SGI57" s="9"/>
      <c r="SGJ57" s="9"/>
      <c r="SGK57" s="9"/>
      <c r="SGL57" s="9"/>
      <c r="SGM57" s="9"/>
      <c r="SGN57" s="9"/>
      <c r="SGO57" s="9"/>
      <c r="SGP57" s="9"/>
      <c r="SGQ57" s="9"/>
      <c r="SGR57" s="9"/>
      <c r="SGS57" s="9"/>
      <c r="SGT57" s="9"/>
      <c r="SGU57" s="9"/>
      <c r="SGV57" s="9"/>
      <c r="SGW57" s="9"/>
      <c r="SGX57" s="9"/>
      <c r="SGY57" s="9"/>
      <c r="SGZ57" s="9"/>
      <c r="SHA57" s="9"/>
      <c r="SHB57" s="9"/>
      <c r="SHC57" s="9"/>
      <c r="SHD57" s="9"/>
      <c r="SHE57" s="9"/>
      <c r="SHF57" s="9"/>
      <c r="SHG57" s="9"/>
      <c r="SHH57" s="9"/>
      <c r="SHI57" s="9"/>
      <c r="SHJ57" s="9"/>
      <c r="SHK57" s="9"/>
      <c r="SHL57" s="9"/>
      <c r="SHM57" s="9"/>
      <c r="SHN57" s="9"/>
      <c r="SHO57" s="9"/>
      <c r="SHP57" s="9"/>
      <c r="SHQ57" s="9"/>
      <c r="SHR57" s="9"/>
      <c r="SHS57" s="9"/>
      <c r="SHT57" s="9"/>
      <c r="SHU57" s="9"/>
      <c r="SHV57" s="9"/>
      <c r="SHW57" s="9"/>
      <c r="SHX57" s="9"/>
      <c r="SHY57" s="9"/>
      <c r="SHZ57" s="9"/>
      <c r="SIA57" s="9"/>
      <c r="SIB57" s="9"/>
      <c r="SIC57" s="9"/>
      <c r="SID57" s="9"/>
      <c r="SIE57" s="9"/>
      <c r="SIF57" s="9"/>
      <c r="SIG57" s="9"/>
      <c r="SIH57" s="9"/>
      <c r="SII57" s="9"/>
      <c r="SIJ57" s="9"/>
      <c r="SIK57" s="9"/>
      <c r="SIL57" s="9"/>
      <c r="SIM57" s="9"/>
      <c r="SIN57" s="9"/>
      <c r="SIO57" s="9"/>
      <c r="SIP57" s="9"/>
      <c r="SIQ57" s="9"/>
      <c r="SIR57" s="9"/>
      <c r="SIS57" s="9"/>
      <c r="SIT57" s="9"/>
      <c r="SIU57" s="9"/>
      <c r="SIV57" s="9"/>
      <c r="SIW57" s="9"/>
      <c r="SIX57" s="9"/>
      <c r="SIY57" s="9"/>
      <c r="SIZ57" s="9"/>
      <c r="SJA57" s="9"/>
      <c r="SJB57" s="9"/>
      <c r="SJC57" s="9"/>
      <c r="SJD57" s="9"/>
      <c r="SJE57" s="9"/>
      <c r="SJF57" s="9"/>
      <c r="SJG57" s="9"/>
      <c r="SJH57" s="9"/>
      <c r="SJI57" s="9"/>
      <c r="SJJ57" s="9"/>
      <c r="SJK57" s="9"/>
      <c r="SJL57" s="9"/>
      <c r="SJM57" s="9"/>
      <c r="SJN57" s="9"/>
      <c r="SJO57" s="9"/>
      <c r="SJP57" s="9"/>
      <c r="SJQ57" s="9"/>
      <c r="SJR57" s="9"/>
      <c r="SJS57" s="9"/>
      <c r="SJT57" s="9"/>
      <c r="SJU57" s="9"/>
      <c r="SJV57" s="9"/>
      <c r="SJW57" s="9"/>
      <c r="SJX57" s="9"/>
      <c r="SJY57" s="9"/>
      <c r="SJZ57" s="9"/>
      <c r="SKA57" s="9"/>
      <c r="SKB57" s="9"/>
      <c r="SKC57" s="9"/>
      <c r="SKD57" s="9"/>
      <c r="SKE57" s="9"/>
      <c r="SKF57" s="9"/>
      <c r="SKG57" s="9"/>
      <c r="SKH57" s="9"/>
      <c r="SKI57" s="9"/>
      <c r="SKJ57" s="9"/>
      <c r="SKK57" s="9"/>
      <c r="SKL57" s="9"/>
      <c r="SKM57" s="9"/>
      <c r="SKN57" s="9"/>
      <c r="SKO57" s="9"/>
      <c r="SKP57" s="9"/>
      <c r="SKQ57" s="9"/>
      <c r="SKR57" s="9"/>
      <c r="SKS57" s="9"/>
      <c r="SKT57" s="9"/>
      <c r="SKU57" s="9"/>
      <c r="SKV57" s="9"/>
      <c r="SKW57" s="9"/>
      <c r="SKX57" s="9"/>
      <c r="SKY57" s="9"/>
      <c r="SKZ57" s="9"/>
      <c r="SLA57" s="9"/>
      <c r="SLB57" s="9"/>
      <c r="SLC57" s="9"/>
      <c r="SLD57" s="9"/>
      <c r="SLE57" s="9"/>
      <c r="SLF57" s="9"/>
      <c r="SLG57" s="9"/>
      <c r="SLH57" s="9"/>
      <c r="SLI57" s="9"/>
      <c r="SLJ57" s="9"/>
      <c r="SLK57" s="9"/>
      <c r="SLL57" s="9"/>
      <c r="SLM57" s="9"/>
      <c r="SLN57" s="9"/>
      <c r="SLO57" s="9"/>
      <c r="SLP57" s="9"/>
      <c r="SLQ57" s="9"/>
      <c r="SLR57" s="9"/>
      <c r="SLS57" s="9"/>
      <c r="SLT57" s="9"/>
      <c r="SLU57" s="9"/>
      <c r="SLV57" s="9"/>
      <c r="SLW57" s="9"/>
      <c r="SLX57" s="9"/>
      <c r="SLY57" s="9"/>
      <c r="SLZ57" s="9"/>
      <c r="SMA57" s="9"/>
      <c r="SMB57" s="9"/>
      <c r="SMC57" s="9"/>
      <c r="SMD57" s="9"/>
      <c r="SME57" s="9"/>
      <c r="SMF57" s="9"/>
      <c r="SMG57" s="9"/>
      <c r="SMH57" s="9"/>
      <c r="SMI57" s="9"/>
      <c r="SMJ57" s="9"/>
      <c r="SMK57" s="9"/>
      <c r="SML57" s="9"/>
      <c r="SMM57" s="9"/>
      <c r="SMN57" s="9"/>
      <c r="SMO57" s="9"/>
      <c r="SMP57" s="9"/>
      <c r="SMQ57" s="9"/>
      <c r="SMR57" s="9"/>
      <c r="SMS57" s="9"/>
      <c r="SMT57" s="9"/>
      <c r="SMU57" s="9"/>
      <c r="SMV57" s="9"/>
      <c r="SMW57" s="9"/>
      <c r="SMX57" s="9"/>
      <c r="SMY57" s="9"/>
      <c r="SMZ57" s="9"/>
      <c r="SNA57" s="9"/>
      <c r="SNB57" s="9"/>
      <c r="SNC57" s="9"/>
      <c r="SND57" s="9"/>
      <c r="SNE57" s="9"/>
      <c r="SNF57" s="9"/>
      <c r="SNG57" s="9"/>
      <c r="SNH57" s="9"/>
      <c r="SNI57" s="9"/>
      <c r="SNJ57" s="9"/>
      <c r="SNK57" s="9"/>
      <c r="SNL57" s="9"/>
      <c r="SNM57" s="9"/>
      <c r="SNN57" s="9"/>
      <c r="SNO57" s="9"/>
      <c r="SNP57" s="9"/>
      <c r="SNQ57" s="9"/>
      <c r="SNR57" s="9"/>
      <c r="SNS57" s="9"/>
      <c r="SNT57" s="9"/>
      <c r="SNU57" s="9"/>
      <c r="SNV57" s="9"/>
      <c r="SNW57" s="9"/>
      <c r="SNX57" s="9"/>
      <c r="SNY57" s="9"/>
      <c r="SNZ57" s="9"/>
      <c r="SOA57" s="9"/>
      <c r="SOB57" s="9"/>
      <c r="SOC57" s="9"/>
      <c r="SOD57" s="9"/>
      <c r="SOE57" s="9"/>
      <c r="SOF57" s="9"/>
      <c r="SOG57" s="9"/>
      <c r="SOH57" s="9"/>
      <c r="SOI57" s="9"/>
      <c r="SOJ57" s="9"/>
      <c r="SOK57" s="9"/>
      <c r="SOL57" s="9"/>
      <c r="SOM57" s="9"/>
      <c r="SON57" s="9"/>
      <c r="SOO57" s="9"/>
      <c r="SOP57" s="9"/>
      <c r="SOQ57" s="9"/>
      <c r="SOR57" s="9"/>
      <c r="SOS57" s="9"/>
      <c r="SOT57" s="9"/>
      <c r="SOU57" s="9"/>
      <c r="SOV57" s="9"/>
      <c r="SOW57" s="9"/>
      <c r="SOX57" s="9"/>
      <c r="SOY57" s="9"/>
      <c r="SOZ57" s="9"/>
      <c r="SPA57" s="9"/>
      <c r="SPB57" s="9"/>
      <c r="SPC57" s="9"/>
      <c r="SPD57" s="9"/>
      <c r="SPE57" s="9"/>
      <c r="SPF57" s="9"/>
      <c r="SPG57" s="9"/>
      <c r="SPH57" s="9"/>
      <c r="SPI57" s="9"/>
      <c r="SPJ57" s="9"/>
      <c r="SPK57" s="9"/>
      <c r="SPL57" s="9"/>
      <c r="SPM57" s="9"/>
      <c r="SPN57" s="9"/>
      <c r="SPO57" s="9"/>
      <c r="SPP57" s="9"/>
      <c r="SPQ57" s="9"/>
      <c r="SPR57" s="9"/>
      <c r="SPS57" s="9"/>
      <c r="SPT57" s="9"/>
      <c r="SPU57" s="9"/>
      <c r="SPV57" s="9"/>
      <c r="SPW57" s="9"/>
      <c r="SPX57" s="9"/>
      <c r="SPY57" s="9"/>
      <c r="SPZ57" s="9"/>
      <c r="SQA57" s="9"/>
      <c r="SQB57" s="9"/>
      <c r="SQC57" s="9"/>
      <c r="SQD57" s="9"/>
      <c r="SQE57" s="9"/>
      <c r="SQF57" s="9"/>
      <c r="SQG57" s="9"/>
      <c r="SQH57" s="9"/>
      <c r="SQI57" s="9"/>
      <c r="SQJ57" s="9"/>
      <c r="SQK57" s="9"/>
      <c r="SQL57" s="9"/>
      <c r="SQM57" s="9"/>
      <c r="SQN57" s="9"/>
      <c r="SQO57" s="9"/>
      <c r="SQP57" s="9"/>
      <c r="SQQ57" s="9"/>
      <c r="SQR57" s="9"/>
      <c r="SQS57" s="9"/>
      <c r="SQT57" s="9"/>
      <c r="SQU57" s="9"/>
      <c r="SQV57" s="9"/>
      <c r="SQW57" s="9"/>
      <c r="SQX57" s="9"/>
      <c r="SQY57" s="9"/>
      <c r="SQZ57" s="9"/>
      <c r="SRA57" s="9"/>
      <c r="SRB57" s="9"/>
      <c r="SRC57" s="9"/>
      <c r="SRD57" s="9"/>
      <c r="SRE57" s="9"/>
      <c r="SRF57" s="9"/>
      <c r="SRG57" s="9"/>
      <c r="SRH57" s="9"/>
      <c r="SRI57" s="9"/>
      <c r="SRJ57" s="9"/>
      <c r="SRK57" s="9"/>
      <c r="SRL57" s="9"/>
      <c r="SRM57" s="9"/>
      <c r="SRN57" s="9"/>
      <c r="SRO57" s="9"/>
      <c r="SRP57" s="9"/>
      <c r="SRQ57" s="9"/>
      <c r="SRR57" s="9"/>
      <c r="SRS57" s="9"/>
      <c r="SRT57" s="9"/>
      <c r="SRU57" s="9"/>
      <c r="SRV57" s="9"/>
      <c r="SRW57" s="9"/>
      <c r="SRX57" s="9"/>
      <c r="SRY57" s="9"/>
      <c r="SRZ57" s="9"/>
      <c r="SSA57" s="9"/>
      <c r="SSB57" s="9"/>
      <c r="SSC57" s="9"/>
      <c r="SSD57" s="9"/>
      <c r="SSE57" s="9"/>
      <c r="SSF57" s="9"/>
      <c r="SSG57" s="9"/>
      <c r="SSH57" s="9"/>
      <c r="SSI57" s="9"/>
      <c r="SSJ57" s="9"/>
      <c r="SSK57" s="9"/>
      <c r="SSL57" s="9"/>
      <c r="SSM57" s="9"/>
      <c r="SSN57" s="9"/>
      <c r="SSO57" s="9"/>
      <c r="SSP57" s="9"/>
      <c r="SSQ57" s="9"/>
      <c r="SSR57" s="9"/>
      <c r="SSS57" s="9"/>
      <c r="SST57" s="9"/>
      <c r="SSU57" s="9"/>
      <c r="SSV57" s="9"/>
      <c r="SSW57" s="9"/>
      <c r="SSX57" s="9"/>
      <c r="SSY57" s="9"/>
      <c r="SSZ57" s="9"/>
      <c r="STA57" s="9"/>
      <c r="STB57" s="9"/>
      <c r="STC57" s="9"/>
      <c r="STD57" s="9"/>
      <c r="STE57" s="9"/>
      <c r="STF57" s="9"/>
      <c r="STG57" s="9"/>
      <c r="STH57" s="9"/>
      <c r="STI57" s="9"/>
      <c r="STJ57" s="9"/>
      <c r="STK57" s="9"/>
      <c r="STL57" s="9"/>
      <c r="STM57" s="9"/>
      <c r="STN57" s="9"/>
      <c r="STO57" s="9"/>
      <c r="STP57" s="9"/>
      <c r="STQ57" s="9"/>
      <c r="STR57" s="9"/>
      <c r="STS57" s="9"/>
      <c r="STT57" s="9"/>
      <c r="STU57" s="9"/>
      <c r="STV57" s="9"/>
      <c r="STW57" s="9"/>
      <c r="STX57" s="9"/>
      <c r="STY57" s="9"/>
      <c r="STZ57" s="9"/>
      <c r="SUA57" s="9"/>
      <c r="SUB57" s="9"/>
      <c r="SUC57" s="9"/>
      <c r="SUD57" s="9"/>
      <c r="SUE57" s="9"/>
      <c r="SUF57" s="9"/>
      <c r="SUG57" s="9"/>
      <c r="SUH57" s="9"/>
      <c r="SUI57" s="9"/>
      <c r="SUJ57" s="9"/>
      <c r="SUK57" s="9"/>
      <c r="SUL57" s="9"/>
      <c r="SUM57" s="9"/>
      <c r="SUN57" s="9"/>
      <c r="SUO57" s="9"/>
      <c r="SUP57" s="9"/>
      <c r="SUQ57" s="9"/>
      <c r="SUR57" s="9"/>
      <c r="SUS57" s="9"/>
      <c r="SUT57" s="9"/>
      <c r="SUU57" s="9"/>
      <c r="SUV57" s="9"/>
      <c r="SUW57" s="9"/>
      <c r="SUX57" s="9"/>
      <c r="SUY57" s="9"/>
      <c r="SUZ57" s="9"/>
      <c r="SVA57" s="9"/>
      <c r="SVB57" s="9"/>
      <c r="SVC57" s="9"/>
      <c r="SVD57" s="9"/>
      <c r="SVE57" s="9"/>
      <c r="SVF57" s="9"/>
      <c r="SVG57" s="9"/>
      <c r="SVH57" s="9"/>
      <c r="SVI57" s="9"/>
      <c r="SVJ57" s="9"/>
      <c r="SVK57" s="9"/>
      <c r="SVL57" s="9"/>
      <c r="SVM57" s="9"/>
      <c r="SVN57" s="9"/>
      <c r="SVO57" s="9"/>
      <c r="SVP57" s="9"/>
      <c r="SVQ57" s="9"/>
      <c r="SVR57" s="9"/>
      <c r="SVS57" s="9"/>
      <c r="SVT57" s="9"/>
      <c r="SVU57" s="9"/>
      <c r="SVV57" s="9"/>
      <c r="SVW57" s="9"/>
      <c r="SVX57" s="9"/>
      <c r="SVY57" s="9"/>
      <c r="SVZ57" s="9"/>
      <c r="SWA57" s="9"/>
      <c r="SWB57" s="9"/>
      <c r="SWC57" s="9"/>
      <c r="SWD57" s="9"/>
      <c r="SWE57" s="9"/>
      <c r="SWF57" s="9"/>
      <c r="SWG57" s="9"/>
      <c r="SWH57" s="9"/>
      <c r="SWI57" s="9"/>
      <c r="SWJ57" s="9"/>
      <c r="SWK57" s="9"/>
      <c r="SWL57" s="9"/>
      <c r="SWM57" s="9"/>
      <c r="SWN57" s="9"/>
      <c r="SWO57" s="9"/>
      <c r="SWP57" s="9"/>
      <c r="SWQ57" s="9"/>
      <c r="SWR57" s="9"/>
      <c r="SWS57" s="9"/>
      <c r="SWT57" s="9"/>
      <c r="SWU57" s="9"/>
      <c r="SWV57" s="9"/>
      <c r="SWW57" s="9"/>
      <c r="SWX57" s="9"/>
      <c r="SWY57" s="9"/>
      <c r="SWZ57" s="9"/>
      <c r="SXA57" s="9"/>
      <c r="SXB57" s="9"/>
      <c r="SXC57" s="9"/>
      <c r="SXD57" s="9"/>
      <c r="SXE57" s="9"/>
      <c r="SXF57" s="9"/>
      <c r="SXG57" s="9"/>
      <c r="SXH57" s="9"/>
      <c r="SXI57" s="9"/>
      <c r="SXJ57" s="9"/>
      <c r="SXK57" s="9"/>
      <c r="SXL57" s="9"/>
      <c r="SXM57" s="9"/>
      <c r="SXN57" s="9"/>
      <c r="SXO57" s="9"/>
      <c r="SXP57" s="9"/>
      <c r="SXQ57" s="9"/>
      <c r="SXR57" s="9"/>
      <c r="SXS57" s="9"/>
      <c r="SXT57" s="9"/>
      <c r="SXU57" s="9"/>
      <c r="SXV57" s="9"/>
      <c r="SXW57" s="9"/>
      <c r="SXX57" s="9"/>
      <c r="SXY57" s="9"/>
      <c r="SXZ57" s="9"/>
      <c r="SYA57" s="9"/>
      <c r="SYB57" s="9"/>
      <c r="SYC57" s="9"/>
      <c r="SYD57" s="9"/>
      <c r="SYE57" s="9"/>
      <c r="SYF57" s="9"/>
      <c r="SYG57" s="9"/>
      <c r="SYH57" s="9"/>
      <c r="SYI57" s="9"/>
      <c r="SYJ57" s="9"/>
      <c r="SYK57" s="9"/>
      <c r="SYL57" s="9"/>
      <c r="SYM57" s="9"/>
      <c r="SYN57" s="9"/>
      <c r="SYO57" s="9"/>
      <c r="SYP57" s="9"/>
      <c r="SYQ57" s="9"/>
      <c r="SYR57" s="9"/>
      <c r="SYS57" s="9"/>
      <c r="SYT57" s="9"/>
      <c r="SYU57" s="9"/>
      <c r="SYV57" s="9"/>
      <c r="SYW57" s="9"/>
      <c r="SYX57" s="9"/>
      <c r="SYY57" s="9"/>
      <c r="SYZ57" s="9"/>
      <c r="SZA57" s="9"/>
      <c r="SZB57" s="9"/>
      <c r="SZC57" s="9"/>
      <c r="SZD57" s="9"/>
      <c r="SZE57" s="9"/>
      <c r="SZF57" s="9"/>
      <c r="SZG57" s="9"/>
      <c r="SZH57" s="9"/>
      <c r="SZI57" s="9"/>
      <c r="SZJ57" s="9"/>
      <c r="SZK57" s="9"/>
      <c r="SZL57" s="9"/>
      <c r="SZM57" s="9"/>
      <c r="SZN57" s="9"/>
      <c r="SZO57" s="9"/>
      <c r="SZP57" s="9"/>
      <c r="SZQ57" s="9"/>
      <c r="SZR57" s="9"/>
      <c r="SZS57" s="9"/>
      <c r="SZT57" s="9"/>
      <c r="SZU57" s="9"/>
      <c r="SZV57" s="9"/>
      <c r="SZW57" s="9"/>
      <c r="SZX57" s="9"/>
      <c r="SZY57" s="9"/>
      <c r="SZZ57" s="9"/>
      <c r="TAA57" s="9"/>
      <c r="TAB57" s="9"/>
      <c r="TAC57" s="9"/>
      <c r="TAD57" s="9"/>
      <c r="TAE57" s="9"/>
      <c r="TAF57" s="9"/>
      <c r="TAG57" s="9"/>
      <c r="TAH57" s="9"/>
      <c r="TAI57" s="9"/>
      <c r="TAJ57" s="9"/>
      <c r="TAK57" s="9"/>
      <c r="TAL57" s="9"/>
      <c r="TAM57" s="9"/>
      <c r="TAN57" s="9"/>
      <c r="TAO57" s="9"/>
      <c r="TAP57" s="9"/>
      <c r="TAQ57" s="9"/>
      <c r="TAR57" s="9"/>
      <c r="TAS57" s="9"/>
      <c r="TAT57" s="9"/>
      <c r="TAU57" s="9"/>
      <c r="TAV57" s="9"/>
      <c r="TAW57" s="9"/>
      <c r="TAX57" s="9"/>
      <c r="TAY57" s="9"/>
      <c r="TAZ57" s="9"/>
      <c r="TBA57" s="9"/>
      <c r="TBB57" s="9"/>
      <c r="TBC57" s="9"/>
      <c r="TBD57" s="9"/>
      <c r="TBE57" s="9"/>
      <c r="TBF57" s="9"/>
      <c r="TBG57" s="9"/>
      <c r="TBH57" s="9"/>
      <c r="TBI57" s="9"/>
      <c r="TBJ57" s="9"/>
      <c r="TBK57" s="9"/>
      <c r="TBL57" s="9"/>
      <c r="TBM57" s="9"/>
      <c r="TBN57" s="9"/>
      <c r="TBO57" s="9"/>
      <c r="TBP57" s="9"/>
      <c r="TBQ57" s="9"/>
      <c r="TBR57" s="9"/>
      <c r="TBS57" s="9"/>
      <c r="TBT57" s="9"/>
      <c r="TBU57" s="9"/>
      <c r="TBV57" s="9"/>
      <c r="TBW57" s="9"/>
      <c r="TBX57" s="9"/>
      <c r="TBY57" s="9"/>
      <c r="TBZ57" s="9"/>
      <c r="TCA57" s="9"/>
      <c r="TCB57" s="9"/>
      <c r="TCC57" s="9"/>
      <c r="TCD57" s="9"/>
      <c r="TCE57" s="9"/>
      <c r="TCF57" s="9"/>
      <c r="TCG57" s="9"/>
      <c r="TCH57" s="9"/>
      <c r="TCI57" s="9"/>
      <c r="TCJ57" s="9"/>
      <c r="TCK57" s="9"/>
      <c r="TCL57" s="9"/>
      <c r="TCM57" s="9"/>
      <c r="TCN57" s="9"/>
      <c r="TCO57" s="9"/>
      <c r="TCP57" s="9"/>
      <c r="TCQ57" s="9"/>
      <c r="TCR57" s="9"/>
      <c r="TCS57" s="9"/>
      <c r="TCT57" s="9"/>
      <c r="TCU57" s="9"/>
      <c r="TCV57" s="9"/>
      <c r="TCW57" s="9"/>
      <c r="TCX57" s="9"/>
      <c r="TCY57" s="9"/>
      <c r="TCZ57" s="9"/>
      <c r="TDA57" s="9"/>
      <c r="TDB57" s="9"/>
      <c r="TDC57" s="9"/>
      <c r="TDD57" s="9"/>
      <c r="TDE57" s="9"/>
      <c r="TDF57" s="9"/>
      <c r="TDG57" s="9"/>
      <c r="TDH57" s="9"/>
      <c r="TDI57" s="9"/>
      <c r="TDJ57" s="9"/>
      <c r="TDK57" s="9"/>
      <c r="TDL57" s="9"/>
      <c r="TDM57" s="9"/>
      <c r="TDN57" s="9"/>
      <c r="TDO57" s="9"/>
      <c r="TDP57" s="9"/>
      <c r="TDQ57" s="9"/>
      <c r="TDR57" s="9"/>
      <c r="TDS57" s="9"/>
      <c r="TDT57" s="9"/>
      <c r="TDU57" s="9"/>
      <c r="TDV57" s="9"/>
      <c r="TDW57" s="9"/>
      <c r="TDX57" s="9"/>
      <c r="TDY57" s="9"/>
      <c r="TDZ57" s="9"/>
      <c r="TEA57" s="9"/>
      <c r="TEB57" s="9"/>
      <c r="TEC57" s="9"/>
      <c r="TED57" s="9"/>
      <c r="TEE57" s="9"/>
      <c r="TEF57" s="9"/>
      <c r="TEG57" s="9"/>
      <c r="TEH57" s="9"/>
      <c r="TEI57" s="9"/>
      <c r="TEJ57" s="9"/>
      <c r="TEK57" s="9"/>
      <c r="TEL57" s="9"/>
      <c r="TEM57" s="9"/>
      <c r="TEN57" s="9"/>
      <c r="TEO57" s="9"/>
      <c r="TEP57" s="9"/>
      <c r="TEQ57" s="9"/>
      <c r="TER57" s="9"/>
      <c r="TES57" s="9"/>
      <c r="TET57" s="9"/>
      <c r="TEU57" s="9"/>
      <c r="TEV57" s="9"/>
      <c r="TEW57" s="9"/>
      <c r="TEX57" s="9"/>
      <c r="TEY57" s="9"/>
      <c r="TEZ57" s="9"/>
      <c r="TFA57" s="9"/>
      <c r="TFB57" s="9"/>
      <c r="TFC57" s="9"/>
      <c r="TFD57" s="9"/>
      <c r="TFE57" s="9"/>
      <c r="TFF57" s="9"/>
      <c r="TFG57" s="9"/>
      <c r="TFH57" s="9"/>
      <c r="TFI57" s="9"/>
      <c r="TFJ57" s="9"/>
      <c r="TFK57" s="9"/>
      <c r="TFL57" s="9"/>
      <c r="TFM57" s="9"/>
      <c r="TFN57" s="9"/>
      <c r="TFO57" s="9"/>
      <c r="TFP57" s="9"/>
      <c r="TFQ57" s="9"/>
      <c r="TFR57" s="9"/>
      <c r="TFS57" s="9"/>
      <c r="TFT57" s="9"/>
      <c r="TFU57" s="9"/>
      <c r="TFV57" s="9"/>
      <c r="TFW57" s="9"/>
      <c r="TFX57" s="9"/>
      <c r="TFY57" s="9"/>
      <c r="TFZ57" s="9"/>
      <c r="TGA57" s="9"/>
      <c r="TGB57" s="9"/>
      <c r="TGC57" s="9"/>
      <c r="TGD57" s="9"/>
      <c r="TGE57" s="9"/>
      <c r="TGF57" s="9"/>
      <c r="TGG57" s="9"/>
      <c r="TGH57" s="9"/>
      <c r="TGI57" s="9"/>
      <c r="TGJ57" s="9"/>
      <c r="TGK57" s="9"/>
      <c r="TGL57" s="9"/>
      <c r="TGM57" s="9"/>
      <c r="TGN57" s="9"/>
      <c r="TGO57" s="9"/>
      <c r="TGP57" s="9"/>
      <c r="TGQ57" s="9"/>
      <c r="TGR57" s="9"/>
      <c r="TGS57" s="9"/>
      <c r="TGT57" s="9"/>
      <c r="TGU57" s="9"/>
      <c r="TGV57" s="9"/>
      <c r="TGW57" s="9"/>
      <c r="TGX57" s="9"/>
      <c r="TGY57" s="9"/>
      <c r="TGZ57" s="9"/>
      <c r="THA57" s="9"/>
      <c r="THB57" s="9"/>
      <c r="THC57" s="9"/>
      <c r="THD57" s="9"/>
      <c r="THE57" s="9"/>
      <c r="THF57" s="9"/>
      <c r="THG57" s="9"/>
      <c r="THH57" s="9"/>
      <c r="THI57" s="9"/>
      <c r="THJ57" s="9"/>
      <c r="THK57" s="9"/>
      <c r="THL57" s="9"/>
      <c r="THM57" s="9"/>
      <c r="THN57" s="9"/>
      <c r="THO57" s="9"/>
      <c r="THP57" s="9"/>
      <c r="THQ57" s="9"/>
      <c r="THR57" s="9"/>
      <c r="THS57" s="9"/>
      <c r="THT57" s="9"/>
      <c r="THU57" s="9"/>
      <c r="THV57" s="9"/>
      <c r="THW57" s="9"/>
      <c r="THX57" s="9"/>
      <c r="THY57" s="9"/>
      <c r="THZ57" s="9"/>
      <c r="TIA57" s="9"/>
      <c r="TIB57" s="9"/>
      <c r="TIC57" s="9"/>
      <c r="TID57" s="9"/>
      <c r="TIE57" s="9"/>
      <c r="TIF57" s="9"/>
      <c r="TIG57" s="9"/>
      <c r="TIH57" s="9"/>
      <c r="TII57" s="9"/>
      <c r="TIJ57" s="9"/>
      <c r="TIK57" s="9"/>
      <c r="TIL57" s="9"/>
      <c r="TIM57" s="9"/>
      <c r="TIN57" s="9"/>
      <c r="TIO57" s="9"/>
      <c r="TIP57" s="9"/>
      <c r="TIQ57" s="9"/>
      <c r="TIR57" s="9"/>
      <c r="TIS57" s="9"/>
      <c r="TIT57" s="9"/>
      <c r="TIU57" s="9"/>
      <c r="TIV57" s="9"/>
      <c r="TIW57" s="9"/>
      <c r="TIX57" s="9"/>
      <c r="TIY57" s="9"/>
      <c r="TIZ57" s="9"/>
      <c r="TJA57" s="9"/>
      <c r="TJB57" s="9"/>
      <c r="TJC57" s="9"/>
      <c r="TJD57" s="9"/>
      <c r="TJE57" s="9"/>
      <c r="TJF57" s="9"/>
      <c r="TJG57" s="9"/>
      <c r="TJH57" s="9"/>
      <c r="TJI57" s="9"/>
      <c r="TJJ57" s="9"/>
      <c r="TJK57" s="9"/>
      <c r="TJL57" s="9"/>
      <c r="TJM57" s="9"/>
      <c r="TJN57" s="9"/>
      <c r="TJO57" s="9"/>
      <c r="TJP57" s="9"/>
      <c r="TJQ57" s="9"/>
      <c r="TJR57" s="9"/>
      <c r="TJS57" s="9"/>
      <c r="TJT57" s="9"/>
      <c r="TJU57" s="9"/>
      <c r="TJV57" s="9"/>
      <c r="TJW57" s="9"/>
      <c r="TJX57" s="9"/>
      <c r="TJY57" s="9"/>
      <c r="TJZ57" s="9"/>
      <c r="TKA57" s="9"/>
      <c r="TKB57" s="9"/>
      <c r="TKC57" s="9"/>
      <c r="TKD57" s="9"/>
      <c r="TKE57" s="9"/>
      <c r="TKF57" s="9"/>
      <c r="TKG57" s="9"/>
      <c r="TKH57" s="9"/>
      <c r="TKI57" s="9"/>
      <c r="TKJ57" s="9"/>
      <c r="TKK57" s="9"/>
      <c r="TKL57" s="9"/>
      <c r="TKM57" s="9"/>
      <c r="TKN57" s="9"/>
      <c r="TKO57" s="9"/>
      <c r="TKP57" s="9"/>
      <c r="TKQ57" s="9"/>
      <c r="TKR57" s="9"/>
      <c r="TKS57" s="9"/>
      <c r="TKT57" s="9"/>
      <c r="TKU57" s="9"/>
      <c r="TKV57" s="9"/>
      <c r="TKW57" s="9"/>
      <c r="TKX57" s="9"/>
      <c r="TKY57" s="9"/>
      <c r="TKZ57" s="9"/>
      <c r="TLA57" s="9"/>
      <c r="TLB57" s="9"/>
      <c r="TLC57" s="9"/>
      <c r="TLD57" s="9"/>
      <c r="TLE57" s="9"/>
      <c r="TLF57" s="9"/>
      <c r="TLG57" s="9"/>
      <c r="TLH57" s="9"/>
      <c r="TLI57" s="9"/>
      <c r="TLJ57" s="9"/>
      <c r="TLK57" s="9"/>
      <c r="TLL57" s="9"/>
      <c r="TLM57" s="9"/>
      <c r="TLN57" s="9"/>
      <c r="TLO57" s="9"/>
      <c r="TLP57" s="9"/>
      <c r="TLQ57" s="9"/>
      <c r="TLR57" s="9"/>
      <c r="TLS57" s="9"/>
      <c r="TLT57" s="9"/>
      <c r="TLU57" s="9"/>
      <c r="TLV57" s="9"/>
      <c r="TLW57" s="9"/>
      <c r="TLX57" s="9"/>
      <c r="TLY57" s="9"/>
      <c r="TLZ57" s="9"/>
      <c r="TMA57" s="9"/>
      <c r="TMB57" s="9"/>
      <c r="TMC57" s="9"/>
      <c r="TMD57" s="9"/>
      <c r="TME57" s="9"/>
      <c r="TMF57" s="9"/>
      <c r="TMG57" s="9"/>
      <c r="TMH57" s="9"/>
      <c r="TMI57" s="9"/>
      <c r="TMJ57" s="9"/>
      <c r="TMK57" s="9"/>
      <c r="TML57" s="9"/>
      <c r="TMM57" s="9"/>
      <c r="TMN57" s="9"/>
      <c r="TMO57" s="9"/>
      <c r="TMP57" s="9"/>
      <c r="TMQ57" s="9"/>
      <c r="TMR57" s="9"/>
      <c r="TMS57" s="9"/>
      <c r="TMT57" s="9"/>
      <c r="TMU57" s="9"/>
      <c r="TMV57" s="9"/>
      <c r="TMW57" s="9"/>
      <c r="TMX57" s="9"/>
      <c r="TMY57" s="9"/>
      <c r="TMZ57" s="9"/>
      <c r="TNA57" s="9"/>
      <c r="TNB57" s="9"/>
      <c r="TNC57" s="9"/>
      <c r="TND57" s="9"/>
      <c r="TNE57" s="9"/>
      <c r="TNF57" s="9"/>
      <c r="TNG57" s="9"/>
      <c r="TNH57" s="9"/>
      <c r="TNI57" s="9"/>
      <c r="TNJ57" s="9"/>
      <c r="TNK57" s="9"/>
      <c r="TNL57" s="9"/>
      <c r="TNM57" s="9"/>
      <c r="TNN57" s="9"/>
      <c r="TNO57" s="9"/>
      <c r="TNP57" s="9"/>
      <c r="TNQ57" s="9"/>
      <c r="TNR57" s="9"/>
      <c r="TNS57" s="9"/>
      <c r="TNT57" s="9"/>
      <c r="TNU57" s="9"/>
      <c r="TNV57" s="9"/>
      <c r="TNW57" s="9"/>
      <c r="TNX57" s="9"/>
      <c r="TNY57" s="9"/>
      <c r="TNZ57" s="9"/>
      <c r="TOA57" s="9"/>
      <c r="TOB57" s="9"/>
      <c r="TOC57" s="9"/>
      <c r="TOD57" s="9"/>
      <c r="TOE57" s="9"/>
      <c r="TOF57" s="9"/>
      <c r="TOG57" s="9"/>
      <c r="TOH57" s="9"/>
      <c r="TOI57" s="9"/>
      <c r="TOJ57" s="9"/>
      <c r="TOK57" s="9"/>
      <c r="TOL57" s="9"/>
      <c r="TOM57" s="9"/>
      <c r="TON57" s="9"/>
      <c r="TOO57" s="9"/>
      <c r="TOP57" s="9"/>
      <c r="TOQ57" s="9"/>
      <c r="TOR57" s="9"/>
      <c r="TOS57" s="9"/>
      <c r="TOT57" s="9"/>
      <c r="TOU57" s="9"/>
      <c r="TOV57" s="9"/>
      <c r="TOW57" s="9"/>
      <c r="TOX57" s="9"/>
      <c r="TOY57" s="9"/>
      <c r="TOZ57" s="9"/>
      <c r="TPA57" s="9"/>
      <c r="TPB57" s="9"/>
      <c r="TPC57" s="9"/>
      <c r="TPD57" s="9"/>
      <c r="TPE57" s="9"/>
      <c r="TPF57" s="9"/>
      <c r="TPG57" s="9"/>
      <c r="TPH57" s="9"/>
      <c r="TPI57" s="9"/>
      <c r="TPJ57" s="9"/>
      <c r="TPK57" s="9"/>
      <c r="TPL57" s="9"/>
      <c r="TPM57" s="9"/>
      <c r="TPN57" s="9"/>
      <c r="TPO57" s="9"/>
      <c r="TPP57" s="9"/>
      <c r="TPQ57" s="9"/>
      <c r="TPR57" s="9"/>
      <c r="TPS57" s="9"/>
      <c r="TPT57" s="9"/>
      <c r="TPU57" s="9"/>
      <c r="TPV57" s="9"/>
      <c r="TPW57" s="9"/>
      <c r="TPX57" s="9"/>
      <c r="TPY57" s="9"/>
      <c r="TPZ57" s="9"/>
      <c r="TQA57" s="9"/>
      <c r="TQB57" s="9"/>
      <c r="TQC57" s="9"/>
      <c r="TQD57" s="9"/>
      <c r="TQE57" s="9"/>
      <c r="TQF57" s="9"/>
      <c r="TQG57" s="9"/>
      <c r="TQH57" s="9"/>
      <c r="TQI57" s="9"/>
      <c r="TQJ57" s="9"/>
      <c r="TQK57" s="9"/>
      <c r="TQL57" s="9"/>
      <c r="TQM57" s="9"/>
      <c r="TQN57" s="9"/>
      <c r="TQO57" s="9"/>
      <c r="TQP57" s="9"/>
      <c r="TQQ57" s="9"/>
      <c r="TQR57" s="9"/>
      <c r="TQS57" s="9"/>
      <c r="TQT57" s="9"/>
      <c r="TQU57" s="9"/>
      <c r="TQV57" s="9"/>
      <c r="TQW57" s="9"/>
      <c r="TQX57" s="9"/>
      <c r="TQY57" s="9"/>
      <c r="TQZ57" s="9"/>
      <c r="TRA57" s="9"/>
      <c r="TRB57" s="9"/>
      <c r="TRC57" s="9"/>
      <c r="TRD57" s="9"/>
      <c r="TRE57" s="9"/>
      <c r="TRF57" s="9"/>
      <c r="TRG57" s="9"/>
      <c r="TRH57" s="9"/>
      <c r="TRI57" s="9"/>
      <c r="TRJ57" s="9"/>
      <c r="TRK57" s="9"/>
      <c r="TRL57" s="9"/>
      <c r="TRM57" s="9"/>
      <c r="TRN57" s="9"/>
      <c r="TRO57" s="9"/>
      <c r="TRP57" s="9"/>
      <c r="TRQ57" s="9"/>
      <c r="TRR57" s="9"/>
      <c r="TRS57" s="9"/>
      <c r="TRT57" s="9"/>
      <c r="TRU57" s="9"/>
      <c r="TRV57" s="9"/>
      <c r="TRW57" s="9"/>
      <c r="TRX57" s="9"/>
      <c r="TRY57" s="9"/>
      <c r="TRZ57" s="9"/>
      <c r="TSA57" s="9"/>
      <c r="TSB57" s="9"/>
      <c r="TSC57" s="9"/>
      <c r="TSD57" s="9"/>
      <c r="TSE57" s="9"/>
      <c r="TSF57" s="9"/>
      <c r="TSG57" s="9"/>
      <c r="TSH57" s="9"/>
      <c r="TSI57" s="9"/>
      <c r="TSJ57" s="9"/>
      <c r="TSK57" s="9"/>
      <c r="TSL57" s="9"/>
      <c r="TSM57" s="9"/>
      <c r="TSN57" s="9"/>
      <c r="TSO57" s="9"/>
      <c r="TSP57" s="9"/>
      <c r="TSQ57" s="9"/>
      <c r="TSR57" s="9"/>
      <c r="TSS57" s="9"/>
      <c r="TST57" s="9"/>
      <c r="TSU57" s="9"/>
      <c r="TSV57" s="9"/>
      <c r="TSW57" s="9"/>
      <c r="TSX57" s="9"/>
      <c r="TSY57" s="9"/>
      <c r="TSZ57" s="9"/>
      <c r="TTA57" s="9"/>
      <c r="TTB57" s="9"/>
      <c r="TTC57" s="9"/>
      <c r="TTD57" s="9"/>
      <c r="TTE57" s="9"/>
      <c r="TTF57" s="9"/>
      <c r="TTG57" s="9"/>
      <c r="TTH57" s="9"/>
      <c r="TTI57" s="9"/>
      <c r="TTJ57" s="9"/>
      <c r="TTK57" s="9"/>
      <c r="TTL57" s="9"/>
      <c r="TTM57" s="9"/>
      <c r="TTN57" s="9"/>
      <c r="TTO57" s="9"/>
      <c r="TTP57" s="9"/>
      <c r="TTQ57" s="9"/>
      <c r="TTR57" s="9"/>
      <c r="TTS57" s="9"/>
      <c r="TTT57" s="9"/>
      <c r="TTU57" s="9"/>
      <c r="TTV57" s="9"/>
      <c r="TTW57" s="9"/>
      <c r="TTX57" s="9"/>
      <c r="TTY57" s="9"/>
      <c r="TTZ57" s="9"/>
      <c r="TUA57" s="9"/>
      <c r="TUB57" s="9"/>
      <c r="TUC57" s="9"/>
      <c r="TUD57" s="9"/>
      <c r="TUE57" s="9"/>
      <c r="TUF57" s="9"/>
      <c r="TUG57" s="9"/>
      <c r="TUH57" s="9"/>
      <c r="TUI57" s="9"/>
      <c r="TUJ57" s="9"/>
      <c r="TUK57" s="9"/>
      <c r="TUL57" s="9"/>
      <c r="TUM57" s="9"/>
      <c r="TUN57" s="9"/>
      <c r="TUO57" s="9"/>
      <c r="TUP57" s="9"/>
      <c r="TUQ57" s="9"/>
      <c r="TUR57" s="9"/>
      <c r="TUS57" s="9"/>
      <c r="TUT57" s="9"/>
      <c r="TUU57" s="9"/>
      <c r="TUV57" s="9"/>
      <c r="TUW57" s="9"/>
      <c r="TUX57" s="9"/>
      <c r="TUY57" s="9"/>
      <c r="TUZ57" s="9"/>
      <c r="TVA57" s="9"/>
      <c r="TVB57" s="9"/>
      <c r="TVC57" s="9"/>
      <c r="TVD57" s="9"/>
      <c r="TVE57" s="9"/>
      <c r="TVF57" s="9"/>
      <c r="TVG57" s="9"/>
      <c r="TVH57" s="9"/>
      <c r="TVI57" s="9"/>
      <c r="TVJ57" s="9"/>
      <c r="TVK57" s="9"/>
      <c r="TVL57" s="9"/>
      <c r="TVM57" s="9"/>
      <c r="TVN57" s="9"/>
      <c r="TVO57" s="9"/>
      <c r="TVP57" s="9"/>
      <c r="TVQ57" s="9"/>
      <c r="TVR57" s="9"/>
      <c r="TVS57" s="9"/>
      <c r="TVT57" s="9"/>
      <c r="TVU57" s="9"/>
      <c r="TVV57" s="9"/>
      <c r="TVW57" s="9"/>
      <c r="TVX57" s="9"/>
      <c r="TVY57" s="9"/>
      <c r="TVZ57" s="9"/>
      <c r="TWA57" s="9"/>
      <c r="TWB57" s="9"/>
      <c r="TWC57" s="9"/>
      <c r="TWD57" s="9"/>
      <c r="TWE57" s="9"/>
      <c r="TWF57" s="9"/>
      <c r="TWG57" s="9"/>
      <c r="TWH57" s="9"/>
      <c r="TWI57" s="9"/>
      <c r="TWJ57" s="9"/>
      <c r="TWK57" s="9"/>
      <c r="TWL57" s="9"/>
      <c r="TWM57" s="9"/>
      <c r="TWN57" s="9"/>
      <c r="TWO57" s="9"/>
      <c r="TWP57" s="9"/>
      <c r="TWQ57" s="9"/>
      <c r="TWR57" s="9"/>
      <c r="TWS57" s="9"/>
      <c r="TWT57" s="9"/>
      <c r="TWU57" s="9"/>
      <c r="TWV57" s="9"/>
      <c r="TWW57" s="9"/>
      <c r="TWX57" s="9"/>
      <c r="TWY57" s="9"/>
      <c r="TWZ57" s="9"/>
      <c r="TXA57" s="9"/>
      <c r="TXB57" s="9"/>
      <c r="TXC57" s="9"/>
      <c r="TXD57" s="9"/>
      <c r="TXE57" s="9"/>
      <c r="TXF57" s="9"/>
      <c r="TXG57" s="9"/>
      <c r="TXH57" s="9"/>
      <c r="TXI57" s="9"/>
      <c r="TXJ57" s="9"/>
      <c r="TXK57" s="9"/>
      <c r="TXL57" s="9"/>
      <c r="TXM57" s="9"/>
      <c r="TXN57" s="9"/>
      <c r="TXO57" s="9"/>
      <c r="TXP57" s="9"/>
      <c r="TXQ57" s="9"/>
      <c r="TXR57" s="9"/>
      <c r="TXS57" s="9"/>
      <c r="TXT57" s="9"/>
      <c r="TXU57" s="9"/>
      <c r="TXV57" s="9"/>
      <c r="TXW57" s="9"/>
      <c r="TXX57" s="9"/>
      <c r="TXY57" s="9"/>
      <c r="TXZ57" s="9"/>
      <c r="TYA57" s="9"/>
      <c r="TYB57" s="9"/>
      <c r="TYC57" s="9"/>
      <c r="TYD57" s="9"/>
      <c r="TYE57" s="9"/>
      <c r="TYF57" s="9"/>
      <c r="TYG57" s="9"/>
      <c r="TYH57" s="9"/>
      <c r="TYI57" s="9"/>
      <c r="TYJ57" s="9"/>
      <c r="TYK57" s="9"/>
      <c r="TYL57" s="9"/>
      <c r="TYM57" s="9"/>
      <c r="TYN57" s="9"/>
      <c r="TYO57" s="9"/>
      <c r="TYP57" s="9"/>
      <c r="TYQ57" s="9"/>
      <c r="TYR57" s="9"/>
      <c r="TYS57" s="9"/>
      <c r="TYT57" s="9"/>
      <c r="TYU57" s="9"/>
      <c r="TYV57" s="9"/>
      <c r="TYW57" s="9"/>
      <c r="TYX57" s="9"/>
      <c r="TYY57" s="9"/>
      <c r="TYZ57" s="9"/>
      <c r="TZA57" s="9"/>
      <c r="TZB57" s="9"/>
      <c r="TZC57" s="9"/>
      <c r="TZD57" s="9"/>
      <c r="TZE57" s="9"/>
      <c r="TZF57" s="9"/>
      <c r="TZG57" s="9"/>
      <c r="TZH57" s="9"/>
      <c r="TZI57" s="9"/>
      <c r="TZJ57" s="9"/>
      <c r="TZK57" s="9"/>
      <c r="TZL57" s="9"/>
      <c r="TZM57" s="9"/>
      <c r="TZN57" s="9"/>
      <c r="TZO57" s="9"/>
      <c r="TZP57" s="9"/>
      <c r="TZQ57" s="9"/>
      <c r="TZR57" s="9"/>
      <c r="TZS57" s="9"/>
      <c r="TZT57" s="9"/>
      <c r="TZU57" s="9"/>
      <c r="TZV57" s="9"/>
      <c r="TZW57" s="9"/>
      <c r="TZX57" s="9"/>
      <c r="TZY57" s="9"/>
      <c r="TZZ57" s="9"/>
      <c r="UAA57" s="9"/>
      <c r="UAB57" s="9"/>
      <c r="UAC57" s="9"/>
      <c r="UAD57" s="9"/>
      <c r="UAE57" s="9"/>
      <c r="UAF57" s="9"/>
      <c r="UAG57" s="9"/>
      <c r="UAH57" s="9"/>
      <c r="UAI57" s="9"/>
      <c r="UAJ57" s="9"/>
      <c r="UAK57" s="9"/>
      <c r="UAL57" s="9"/>
      <c r="UAM57" s="9"/>
      <c r="UAN57" s="9"/>
      <c r="UAO57" s="9"/>
      <c r="UAP57" s="9"/>
      <c r="UAQ57" s="9"/>
      <c r="UAR57" s="9"/>
      <c r="UAS57" s="9"/>
      <c r="UAT57" s="9"/>
      <c r="UAU57" s="9"/>
      <c r="UAV57" s="9"/>
      <c r="UAW57" s="9"/>
      <c r="UAX57" s="9"/>
      <c r="UAY57" s="9"/>
      <c r="UAZ57" s="9"/>
      <c r="UBA57" s="9"/>
      <c r="UBB57" s="9"/>
      <c r="UBC57" s="9"/>
      <c r="UBD57" s="9"/>
      <c r="UBE57" s="9"/>
      <c r="UBF57" s="9"/>
      <c r="UBG57" s="9"/>
      <c r="UBH57" s="9"/>
      <c r="UBI57" s="9"/>
      <c r="UBJ57" s="9"/>
      <c r="UBK57" s="9"/>
      <c r="UBL57" s="9"/>
      <c r="UBM57" s="9"/>
      <c r="UBN57" s="9"/>
      <c r="UBO57" s="9"/>
      <c r="UBP57" s="9"/>
      <c r="UBQ57" s="9"/>
      <c r="UBR57" s="9"/>
      <c r="UBS57" s="9"/>
      <c r="UBT57" s="9"/>
      <c r="UBU57" s="9"/>
      <c r="UBV57" s="9"/>
      <c r="UBW57" s="9"/>
      <c r="UBX57" s="9"/>
      <c r="UBY57" s="9"/>
      <c r="UBZ57" s="9"/>
      <c r="UCA57" s="9"/>
      <c r="UCB57" s="9"/>
      <c r="UCC57" s="9"/>
      <c r="UCD57" s="9"/>
      <c r="UCE57" s="9"/>
      <c r="UCF57" s="9"/>
      <c r="UCG57" s="9"/>
      <c r="UCH57" s="9"/>
      <c r="UCI57" s="9"/>
      <c r="UCJ57" s="9"/>
      <c r="UCK57" s="9"/>
      <c r="UCL57" s="9"/>
      <c r="UCM57" s="9"/>
      <c r="UCN57" s="9"/>
      <c r="UCO57" s="9"/>
      <c r="UCP57" s="9"/>
      <c r="UCQ57" s="9"/>
      <c r="UCR57" s="9"/>
      <c r="UCS57" s="9"/>
      <c r="UCT57" s="9"/>
      <c r="UCU57" s="9"/>
      <c r="UCV57" s="9"/>
      <c r="UCW57" s="9"/>
      <c r="UCX57" s="9"/>
      <c r="UCY57" s="9"/>
      <c r="UCZ57" s="9"/>
      <c r="UDA57" s="9"/>
      <c r="UDB57" s="9"/>
      <c r="UDC57" s="9"/>
      <c r="UDD57" s="9"/>
      <c r="UDE57" s="9"/>
      <c r="UDF57" s="9"/>
      <c r="UDG57" s="9"/>
      <c r="UDH57" s="9"/>
      <c r="UDI57" s="9"/>
      <c r="UDJ57" s="9"/>
      <c r="UDK57" s="9"/>
      <c r="UDL57" s="9"/>
      <c r="UDM57" s="9"/>
      <c r="UDN57" s="9"/>
      <c r="UDO57" s="9"/>
      <c r="UDP57" s="9"/>
      <c r="UDQ57" s="9"/>
      <c r="UDR57" s="9"/>
      <c r="UDS57" s="9"/>
      <c r="UDT57" s="9"/>
      <c r="UDU57" s="9"/>
      <c r="UDV57" s="9"/>
      <c r="UDW57" s="9"/>
      <c r="UDX57" s="9"/>
      <c r="UDY57" s="9"/>
      <c r="UDZ57" s="9"/>
      <c r="UEA57" s="9"/>
      <c r="UEB57" s="9"/>
      <c r="UEC57" s="9"/>
      <c r="UED57" s="9"/>
      <c r="UEE57" s="9"/>
      <c r="UEF57" s="9"/>
      <c r="UEG57" s="9"/>
      <c r="UEH57" s="9"/>
      <c r="UEI57" s="9"/>
      <c r="UEJ57" s="9"/>
      <c r="UEK57" s="9"/>
      <c r="UEL57" s="9"/>
      <c r="UEM57" s="9"/>
      <c r="UEN57" s="9"/>
      <c r="UEO57" s="9"/>
      <c r="UEP57" s="9"/>
      <c r="UEQ57" s="9"/>
      <c r="UER57" s="9"/>
      <c r="UES57" s="9"/>
      <c r="UET57" s="9"/>
      <c r="UEU57" s="9"/>
      <c r="UEV57" s="9"/>
      <c r="UEW57" s="9"/>
      <c r="UEX57" s="9"/>
      <c r="UEY57" s="9"/>
      <c r="UEZ57" s="9"/>
      <c r="UFA57" s="9"/>
      <c r="UFB57" s="9"/>
      <c r="UFC57" s="9"/>
      <c r="UFD57" s="9"/>
      <c r="UFE57" s="9"/>
      <c r="UFF57" s="9"/>
      <c r="UFG57" s="9"/>
      <c r="UFH57" s="9"/>
      <c r="UFI57" s="9"/>
      <c r="UFJ57" s="9"/>
      <c r="UFK57" s="9"/>
      <c r="UFL57" s="9"/>
      <c r="UFM57" s="9"/>
      <c r="UFN57" s="9"/>
      <c r="UFO57" s="9"/>
      <c r="UFP57" s="9"/>
      <c r="UFQ57" s="9"/>
      <c r="UFR57" s="9"/>
      <c r="UFS57" s="9"/>
      <c r="UFT57" s="9"/>
      <c r="UFU57" s="9"/>
      <c r="UFV57" s="9"/>
      <c r="UFW57" s="9"/>
      <c r="UFX57" s="9"/>
      <c r="UFY57" s="9"/>
      <c r="UFZ57" s="9"/>
      <c r="UGA57" s="9"/>
      <c r="UGB57" s="9"/>
      <c r="UGC57" s="9"/>
      <c r="UGD57" s="9"/>
      <c r="UGE57" s="9"/>
      <c r="UGF57" s="9"/>
      <c r="UGG57" s="9"/>
      <c r="UGH57" s="9"/>
      <c r="UGI57" s="9"/>
      <c r="UGJ57" s="9"/>
      <c r="UGK57" s="9"/>
      <c r="UGL57" s="9"/>
      <c r="UGM57" s="9"/>
      <c r="UGN57" s="9"/>
      <c r="UGO57" s="9"/>
      <c r="UGP57" s="9"/>
      <c r="UGQ57" s="9"/>
      <c r="UGR57" s="9"/>
      <c r="UGS57" s="9"/>
      <c r="UGT57" s="9"/>
      <c r="UGU57" s="9"/>
      <c r="UGV57" s="9"/>
      <c r="UGW57" s="9"/>
      <c r="UGX57" s="9"/>
      <c r="UGY57" s="9"/>
      <c r="UGZ57" s="9"/>
      <c r="UHA57" s="9"/>
      <c r="UHB57" s="9"/>
      <c r="UHC57" s="9"/>
      <c r="UHD57" s="9"/>
      <c r="UHE57" s="9"/>
      <c r="UHF57" s="9"/>
      <c r="UHG57" s="9"/>
      <c r="UHH57" s="9"/>
      <c r="UHI57" s="9"/>
      <c r="UHJ57" s="9"/>
      <c r="UHK57" s="9"/>
      <c r="UHL57" s="9"/>
      <c r="UHM57" s="9"/>
      <c r="UHN57" s="9"/>
      <c r="UHO57" s="9"/>
      <c r="UHP57" s="9"/>
      <c r="UHQ57" s="9"/>
      <c r="UHR57" s="9"/>
      <c r="UHS57" s="9"/>
      <c r="UHT57" s="9"/>
      <c r="UHU57" s="9"/>
      <c r="UHV57" s="9"/>
      <c r="UHW57" s="9"/>
      <c r="UHX57" s="9"/>
      <c r="UHY57" s="9"/>
      <c r="UHZ57" s="9"/>
      <c r="UIA57" s="9"/>
      <c r="UIB57" s="9"/>
      <c r="UIC57" s="9"/>
      <c r="UID57" s="9"/>
      <c r="UIE57" s="9"/>
      <c r="UIF57" s="9"/>
      <c r="UIG57" s="9"/>
      <c r="UIH57" s="9"/>
      <c r="UII57" s="9"/>
      <c r="UIJ57" s="9"/>
      <c r="UIK57" s="9"/>
      <c r="UIL57" s="9"/>
      <c r="UIM57" s="9"/>
      <c r="UIN57" s="9"/>
      <c r="UIO57" s="9"/>
      <c r="UIP57" s="9"/>
      <c r="UIQ57" s="9"/>
      <c r="UIR57" s="9"/>
      <c r="UIS57" s="9"/>
      <c r="UIT57" s="9"/>
      <c r="UIU57" s="9"/>
      <c r="UIV57" s="9"/>
      <c r="UIW57" s="9"/>
      <c r="UIX57" s="9"/>
      <c r="UIY57" s="9"/>
      <c r="UIZ57" s="9"/>
      <c r="UJA57" s="9"/>
      <c r="UJB57" s="9"/>
      <c r="UJC57" s="9"/>
      <c r="UJD57" s="9"/>
      <c r="UJE57" s="9"/>
      <c r="UJF57" s="9"/>
      <c r="UJG57" s="9"/>
      <c r="UJH57" s="9"/>
      <c r="UJI57" s="9"/>
      <c r="UJJ57" s="9"/>
      <c r="UJK57" s="9"/>
      <c r="UJL57" s="9"/>
      <c r="UJM57" s="9"/>
      <c r="UJN57" s="9"/>
      <c r="UJO57" s="9"/>
      <c r="UJP57" s="9"/>
      <c r="UJQ57" s="9"/>
      <c r="UJR57" s="9"/>
      <c r="UJS57" s="9"/>
      <c r="UJT57" s="9"/>
      <c r="UJU57" s="9"/>
      <c r="UJV57" s="9"/>
      <c r="UJW57" s="9"/>
      <c r="UJX57" s="9"/>
      <c r="UJY57" s="9"/>
      <c r="UJZ57" s="9"/>
      <c r="UKA57" s="9"/>
      <c r="UKB57" s="9"/>
      <c r="UKC57" s="9"/>
      <c r="UKD57" s="9"/>
      <c r="UKE57" s="9"/>
      <c r="UKF57" s="9"/>
      <c r="UKG57" s="9"/>
      <c r="UKH57" s="9"/>
      <c r="UKI57" s="9"/>
      <c r="UKJ57" s="9"/>
      <c r="UKK57" s="9"/>
      <c r="UKL57" s="9"/>
      <c r="UKM57" s="9"/>
      <c r="UKN57" s="9"/>
      <c r="UKO57" s="9"/>
      <c r="UKP57" s="9"/>
      <c r="UKQ57" s="9"/>
      <c r="UKR57" s="9"/>
      <c r="UKS57" s="9"/>
      <c r="UKT57" s="9"/>
      <c r="UKU57" s="9"/>
      <c r="UKV57" s="9"/>
      <c r="UKW57" s="9"/>
      <c r="UKX57" s="9"/>
      <c r="UKY57" s="9"/>
      <c r="UKZ57" s="9"/>
      <c r="ULA57" s="9"/>
      <c r="ULB57" s="9"/>
      <c r="ULC57" s="9"/>
      <c r="ULD57" s="9"/>
      <c r="ULE57" s="9"/>
      <c r="ULF57" s="9"/>
      <c r="ULG57" s="9"/>
      <c r="ULH57" s="9"/>
      <c r="ULI57" s="9"/>
      <c r="ULJ57" s="9"/>
      <c r="ULK57" s="9"/>
      <c r="ULL57" s="9"/>
      <c r="ULM57" s="9"/>
      <c r="ULN57" s="9"/>
      <c r="ULO57" s="9"/>
      <c r="ULP57" s="9"/>
      <c r="ULQ57" s="9"/>
      <c r="ULR57" s="9"/>
      <c r="ULS57" s="9"/>
      <c r="ULT57" s="9"/>
      <c r="ULU57" s="9"/>
      <c r="ULV57" s="9"/>
      <c r="ULW57" s="9"/>
      <c r="ULX57" s="9"/>
      <c r="ULY57" s="9"/>
      <c r="ULZ57" s="9"/>
      <c r="UMA57" s="9"/>
      <c r="UMB57" s="9"/>
      <c r="UMC57" s="9"/>
      <c r="UMD57" s="9"/>
      <c r="UME57" s="9"/>
      <c r="UMF57" s="9"/>
      <c r="UMG57" s="9"/>
      <c r="UMH57" s="9"/>
      <c r="UMI57" s="9"/>
      <c r="UMJ57" s="9"/>
      <c r="UMK57" s="9"/>
      <c r="UML57" s="9"/>
      <c r="UMM57" s="9"/>
      <c r="UMN57" s="9"/>
      <c r="UMO57" s="9"/>
      <c r="UMP57" s="9"/>
      <c r="UMQ57" s="9"/>
      <c r="UMR57" s="9"/>
      <c r="UMS57" s="9"/>
      <c r="UMT57" s="9"/>
      <c r="UMU57" s="9"/>
      <c r="UMV57" s="9"/>
      <c r="UMW57" s="9"/>
      <c r="UMX57" s="9"/>
      <c r="UMY57" s="9"/>
      <c r="UMZ57" s="9"/>
      <c r="UNA57" s="9"/>
      <c r="UNB57" s="9"/>
      <c r="UNC57" s="9"/>
      <c r="UND57" s="9"/>
      <c r="UNE57" s="9"/>
      <c r="UNF57" s="9"/>
      <c r="UNG57" s="9"/>
      <c r="UNH57" s="9"/>
      <c r="UNI57" s="9"/>
      <c r="UNJ57" s="9"/>
      <c r="UNK57" s="9"/>
      <c r="UNL57" s="9"/>
      <c r="UNM57" s="9"/>
      <c r="UNN57" s="9"/>
      <c r="UNO57" s="9"/>
      <c r="UNP57" s="9"/>
      <c r="UNQ57" s="9"/>
      <c r="UNR57" s="9"/>
      <c r="UNS57" s="9"/>
      <c r="UNT57" s="9"/>
      <c r="UNU57" s="9"/>
      <c r="UNV57" s="9"/>
      <c r="UNW57" s="9"/>
      <c r="UNX57" s="9"/>
      <c r="UNY57" s="9"/>
      <c r="UNZ57" s="9"/>
      <c r="UOA57" s="9"/>
      <c r="UOB57" s="9"/>
      <c r="UOC57" s="9"/>
      <c r="UOD57" s="9"/>
      <c r="UOE57" s="9"/>
      <c r="UOF57" s="9"/>
      <c r="UOG57" s="9"/>
      <c r="UOH57" s="9"/>
      <c r="UOI57" s="9"/>
      <c r="UOJ57" s="9"/>
      <c r="UOK57" s="9"/>
      <c r="UOL57" s="9"/>
      <c r="UOM57" s="9"/>
      <c r="UON57" s="9"/>
      <c r="UOO57" s="9"/>
      <c r="UOP57" s="9"/>
      <c r="UOQ57" s="9"/>
      <c r="UOR57" s="9"/>
      <c r="UOS57" s="9"/>
      <c r="UOT57" s="9"/>
      <c r="UOU57" s="9"/>
      <c r="UOV57" s="9"/>
      <c r="UOW57" s="9"/>
      <c r="UOX57" s="9"/>
      <c r="UOY57" s="9"/>
      <c r="UOZ57" s="9"/>
      <c r="UPA57" s="9"/>
      <c r="UPB57" s="9"/>
      <c r="UPC57" s="9"/>
      <c r="UPD57" s="9"/>
      <c r="UPE57" s="9"/>
      <c r="UPF57" s="9"/>
      <c r="UPG57" s="9"/>
      <c r="UPH57" s="9"/>
      <c r="UPI57" s="9"/>
      <c r="UPJ57" s="9"/>
      <c r="UPK57" s="9"/>
      <c r="UPL57" s="9"/>
      <c r="UPM57" s="9"/>
      <c r="UPN57" s="9"/>
      <c r="UPO57" s="9"/>
      <c r="UPP57" s="9"/>
      <c r="UPQ57" s="9"/>
      <c r="UPR57" s="9"/>
      <c r="UPS57" s="9"/>
      <c r="UPT57" s="9"/>
      <c r="UPU57" s="9"/>
      <c r="UPV57" s="9"/>
      <c r="UPW57" s="9"/>
      <c r="UPX57" s="9"/>
      <c r="UPY57" s="9"/>
      <c r="UPZ57" s="9"/>
      <c r="UQA57" s="9"/>
      <c r="UQB57" s="9"/>
      <c r="UQC57" s="9"/>
      <c r="UQD57" s="9"/>
      <c r="UQE57" s="9"/>
      <c r="UQF57" s="9"/>
      <c r="UQG57" s="9"/>
      <c r="UQH57" s="9"/>
      <c r="UQI57" s="9"/>
      <c r="UQJ57" s="9"/>
      <c r="UQK57" s="9"/>
      <c r="UQL57" s="9"/>
      <c r="UQM57" s="9"/>
      <c r="UQN57" s="9"/>
      <c r="UQO57" s="9"/>
      <c r="UQP57" s="9"/>
      <c r="UQQ57" s="9"/>
      <c r="UQR57" s="9"/>
      <c r="UQS57" s="9"/>
      <c r="UQT57" s="9"/>
      <c r="UQU57" s="9"/>
      <c r="UQV57" s="9"/>
      <c r="UQW57" s="9"/>
      <c r="UQX57" s="9"/>
      <c r="UQY57" s="9"/>
      <c r="UQZ57" s="9"/>
      <c r="URA57" s="9"/>
      <c r="URB57" s="9"/>
      <c r="URC57" s="9"/>
      <c r="URD57" s="9"/>
      <c r="URE57" s="9"/>
      <c r="URF57" s="9"/>
      <c r="URG57" s="9"/>
      <c r="URH57" s="9"/>
      <c r="URI57" s="9"/>
      <c r="URJ57" s="9"/>
      <c r="URK57" s="9"/>
      <c r="URL57" s="9"/>
      <c r="URM57" s="9"/>
      <c r="URN57" s="9"/>
      <c r="URO57" s="9"/>
      <c r="URP57" s="9"/>
      <c r="URQ57" s="9"/>
      <c r="URR57" s="9"/>
      <c r="URS57" s="9"/>
      <c r="URT57" s="9"/>
      <c r="URU57" s="9"/>
      <c r="URV57" s="9"/>
      <c r="URW57" s="9"/>
      <c r="URX57" s="9"/>
      <c r="URY57" s="9"/>
      <c r="URZ57" s="9"/>
      <c r="USA57" s="9"/>
      <c r="USB57" s="9"/>
      <c r="USC57" s="9"/>
      <c r="USD57" s="9"/>
      <c r="USE57" s="9"/>
      <c r="USF57" s="9"/>
      <c r="USG57" s="9"/>
      <c r="USH57" s="9"/>
      <c r="USI57" s="9"/>
      <c r="USJ57" s="9"/>
      <c r="USK57" s="9"/>
      <c r="USL57" s="9"/>
      <c r="USM57" s="9"/>
      <c r="USN57" s="9"/>
      <c r="USO57" s="9"/>
      <c r="USP57" s="9"/>
      <c r="USQ57" s="9"/>
      <c r="USR57" s="9"/>
      <c r="USS57" s="9"/>
      <c r="UST57" s="9"/>
      <c r="USU57" s="9"/>
      <c r="USV57" s="9"/>
      <c r="USW57" s="9"/>
      <c r="USX57" s="9"/>
      <c r="USY57" s="9"/>
      <c r="USZ57" s="9"/>
      <c r="UTA57" s="9"/>
      <c r="UTB57" s="9"/>
      <c r="UTC57" s="9"/>
      <c r="UTD57" s="9"/>
      <c r="UTE57" s="9"/>
      <c r="UTF57" s="9"/>
      <c r="UTG57" s="9"/>
      <c r="UTH57" s="9"/>
      <c r="UTI57" s="9"/>
      <c r="UTJ57" s="9"/>
      <c r="UTK57" s="9"/>
      <c r="UTL57" s="9"/>
      <c r="UTM57" s="9"/>
      <c r="UTN57" s="9"/>
      <c r="UTO57" s="9"/>
      <c r="UTP57" s="9"/>
      <c r="UTQ57" s="9"/>
      <c r="UTR57" s="9"/>
      <c r="UTS57" s="9"/>
      <c r="UTT57" s="9"/>
      <c r="UTU57" s="9"/>
      <c r="UTV57" s="9"/>
      <c r="UTW57" s="9"/>
      <c r="UTX57" s="9"/>
      <c r="UTY57" s="9"/>
      <c r="UTZ57" s="9"/>
      <c r="UUA57" s="9"/>
      <c r="UUB57" s="9"/>
      <c r="UUC57" s="9"/>
      <c r="UUD57" s="9"/>
      <c r="UUE57" s="9"/>
      <c r="UUF57" s="9"/>
      <c r="UUG57" s="9"/>
      <c r="UUH57" s="9"/>
      <c r="UUI57" s="9"/>
      <c r="UUJ57" s="9"/>
      <c r="UUK57" s="9"/>
      <c r="UUL57" s="9"/>
      <c r="UUM57" s="9"/>
      <c r="UUN57" s="9"/>
      <c r="UUO57" s="9"/>
      <c r="UUP57" s="9"/>
      <c r="UUQ57" s="9"/>
      <c r="UUR57" s="9"/>
      <c r="UUS57" s="9"/>
      <c r="UUT57" s="9"/>
      <c r="UUU57" s="9"/>
      <c r="UUV57" s="9"/>
      <c r="UUW57" s="9"/>
      <c r="UUX57" s="9"/>
      <c r="UUY57" s="9"/>
      <c r="UUZ57" s="9"/>
      <c r="UVA57" s="9"/>
      <c r="UVB57" s="9"/>
      <c r="UVC57" s="9"/>
      <c r="UVD57" s="9"/>
      <c r="UVE57" s="9"/>
      <c r="UVF57" s="9"/>
      <c r="UVG57" s="9"/>
      <c r="UVH57" s="9"/>
      <c r="UVI57" s="9"/>
      <c r="UVJ57" s="9"/>
      <c r="UVK57" s="9"/>
      <c r="UVL57" s="9"/>
      <c r="UVM57" s="9"/>
      <c r="UVN57" s="9"/>
      <c r="UVO57" s="9"/>
      <c r="UVP57" s="9"/>
      <c r="UVQ57" s="9"/>
      <c r="UVR57" s="9"/>
      <c r="UVS57" s="9"/>
      <c r="UVT57" s="9"/>
      <c r="UVU57" s="9"/>
      <c r="UVV57" s="9"/>
      <c r="UVW57" s="9"/>
      <c r="UVX57" s="9"/>
      <c r="UVY57" s="9"/>
      <c r="UVZ57" s="9"/>
      <c r="UWA57" s="9"/>
      <c r="UWB57" s="9"/>
      <c r="UWC57" s="9"/>
      <c r="UWD57" s="9"/>
      <c r="UWE57" s="9"/>
      <c r="UWF57" s="9"/>
      <c r="UWG57" s="9"/>
      <c r="UWH57" s="9"/>
      <c r="UWI57" s="9"/>
      <c r="UWJ57" s="9"/>
      <c r="UWK57" s="9"/>
      <c r="UWL57" s="9"/>
      <c r="UWM57" s="9"/>
      <c r="UWN57" s="9"/>
      <c r="UWO57" s="9"/>
      <c r="UWP57" s="9"/>
      <c r="UWQ57" s="9"/>
      <c r="UWR57" s="9"/>
      <c r="UWS57" s="9"/>
      <c r="UWT57" s="9"/>
      <c r="UWU57" s="9"/>
      <c r="UWV57" s="9"/>
      <c r="UWW57" s="9"/>
      <c r="UWX57" s="9"/>
      <c r="UWY57" s="9"/>
      <c r="UWZ57" s="9"/>
      <c r="UXA57" s="9"/>
      <c r="UXB57" s="9"/>
      <c r="UXC57" s="9"/>
      <c r="UXD57" s="9"/>
      <c r="UXE57" s="9"/>
      <c r="UXF57" s="9"/>
      <c r="UXG57" s="9"/>
      <c r="UXH57" s="9"/>
      <c r="UXI57" s="9"/>
      <c r="UXJ57" s="9"/>
      <c r="UXK57" s="9"/>
      <c r="UXL57" s="9"/>
      <c r="UXM57" s="9"/>
      <c r="UXN57" s="9"/>
      <c r="UXO57" s="9"/>
      <c r="UXP57" s="9"/>
      <c r="UXQ57" s="9"/>
      <c r="UXR57" s="9"/>
      <c r="UXS57" s="9"/>
      <c r="UXT57" s="9"/>
      <c r="UXU57" s="9"/>
      <c r="UXV57" s="9"/>
      <c r="UXW57" s="9"/>
      <c r="UXX57" s="9"/>
      <c r="UXY57" s="9"/>
      <c r="UXZ57" s="9"/>
      <c r="UYA57" s="9"/>
      <c r="UYB57" s="9"/>
      <c r="UYC57" s="9"/>
      <c r="UYD57" s="9"/>
      <c r="UYE57" s="9"/>
      <c r="UYF57" s="9"/>
      <c r="UYG57" s="9"/>
      <c r="UYH57" s="9"/>
      <c r="UYI57" s="9"/>
      <c r="UYJ57" s="9"/>
      <c r="UYK57" s="9"/>
      <c r="UYL57" s="9"/>
      <c r="UYM57" s="9"/>
      <c r="UYN57" s="9"/>
      <c r="UYO57" s="9"/>
      <c r="UYP57" s="9"/>
      <c r="UYQ57" s="9"/>
      <c r="UYR57" s="9"/>
      <c r="UYS57" s="9"/>
      <c r="UYT57" s="9"/>
      <c r="UYU57" s="9"/>
      <c r="UYV57" s="9"/>
      <c r="UYW57" s="9"/>
      <c r="UYX57" s="9"/>
      <c r="UYY57" s="9"/>
      <c r="UYZ57" s="9"/>
      <c r="UZA57" s="9"/>
      <c r="UZB57" s="9"/>
      <c r="UZC57" s="9"/>
      <c r="UZD57" s="9"/>
      <c r="UZE57" s="9"/>
      <c r="UZF57" s="9"/>
      <c r="UZG57" s="9"/>
      <c r="UZH57" s="9"/>
      <c r="UZI57" s="9"/>
      <c r="UZJ57" s="9"/>
      <c r="UZK57" s="9"/>
      <c r="UZL57" s="9"/>
      <c r="UZM57" s="9"/>
      <c r="UZN57" s="9"/>
      <c r="UZO57" s="9"/>
      <c r="UZP57" s="9"/>
      <c r="UZQ57" s="9"/>
      <c r="UZR57" s="9"/>
      <c r="UZS57" s="9"/>
      <c r="UZT57" s="9"/>
      <c r="UZU57" s="9"/>
      <c r="UZV57" s="9"/>
      <c r="UZW57" s="9"/>
      <c r="UZX57" s="9"/>
      <c r="UZY57" s="9"/>
      <c r="UZZ57" s="9"/>
      <c r="VAA57" s="9"/>
      <c r="VAB57" s="9"/>
      <c r="VAC57" s="9"/>
      <c r="VAD57" s="9"/>
      <c r="VAE57" s="9"/>
      <c r="VAF57" s="9"/>
      <c r="VAG57" s="9"/>
      <c r="VAH57" s="9"/>
      <c r="VAI57" s="9"/>
      <c r="VAJ57" s="9"/>
      <c r="VAK57" s="9"/>
      <c r="VAL57" s="9"/>
      <c r="VAM57" s="9"/>
      <c r="VAN57" s="9"/>
      <c r="VAO57" s="9"/>
      <c r="VAP57" s="9"/>
      <c r="VAQ57" s="9"/>
      <c r="VAR57" s="9"/>
      <c r="VAS57" s="9"/>
      <c r="VAT57" s="9"/>
      <c r="VAU57" s="9"/>
      <c r="VAV57" s="9"/>
      <c r="VAW57" s="9"/>
      <c r="VAX57" s="9"/>
      <c r="VAY57" s="9"/>
      <c r="VAZ57" s="9"/>
      <c r="VBA57" s="9"/>
      <c r="VBB57" s="9"/>
      <c r="VBC57" s="9"/>
      <c r="VBD57" s="9"/>
      <c r="VBE57" s="9"/>
      <c r="VBF57" s="9"/>
      <c r="VBG57" s="9"/>
      <c r="VBH57" s="9"/>
      <c r="VBI57" s="9"/>
      <c r="VBJ57" s="9"/>
      <c r="VBK57" s="9"/>
      <c r="VBL57" s="9"/>
      <c r="VBM57" s="9"/>
      <c r="VBN57" s="9"/>
      <c r="VBO57" s="9"/>
      <c r="VBP57" s="9"/>
      <c r="VBQ57" s="9"/>
      <c r="VBR57" s="9"/>
      <c r="VBS57" s="9"/>
      <c r="VBT57" s="9"/>
      <c r="VBU57" s="9"/>
      <c r="VBV57" s="9"/>
      <c r="VBW57" s="9"/>
      <c r="VBX57" s="9"/>
      <c r="VBY57" s="9"/>
      <c r="VBZ57" s="9"/>
      <c r="VCA57" s="9"/>
      <c r="VCB57" s="9"/>
      <c r="VCC57" s="9"/>
      <c r="VCD57" s="9"/>
      <c r="VCE57" s="9"/>
      <c r="VCF57" s="9"/>
      <c r="VCG57" s="9"/>
      <c r="VCH57" s="9"/>
      <c r="VCI57" s="9"/>
      <c r="VCJ57" s="9"/>
      <c r="VCK57" s="9"/>
      <c r="VCL57" s="9"/>
      <c r="VCM57" s="9"/>
      <c r="VCN57" s="9"/>
      <c r="VCO57" s="9"/>
      <c r="VCP57" s="9"/>
      <c r="VCQ57" s="9"/>
      <c r="VCR57" s="9"/>
      <c r="VCS57" s="9"/>
      <c r="VCT57" s="9"/>
      <c r="VCU57" s="9"/>
      <c r="VCV57" s="9"/>
      <c r="VCW57" s="9"/>
      <c r="VCX57" s="9"/>
      <c r="VCY57" s="9"/>
      <c r="VCZ57" s="9"/>
      <c r="VDA57" s="9"/>
      <c r="VDB57" s="9"/>
      <c r="VDC57" s="9"/>
      <c r="VDD57" s="9"/>
      <c r="VDE57" s="9"/>
      <c r="VDF57" s="9"/>
      <c r="VDG57" s="9"/>
      <c r="VDH57" s="9"/>
      <c r="VDI57" s="9"/>
      <c r="VDJ57" s="9"/>
      <c r="VDK57" s="9"/>
      <c r="VDL57" s="9"/>
      <c r="VDM57" s="9"/>
      <c r="VDN57" s="9"/>
      <c r="VDO57" s="9"/>
      <c r="VDP57" s="9"/>
      <c r="VDQ57" s="9"/>
      <c r="VDR57" s="9"/>
      <c r="VDS57" s="9"/>
      <c r="VDT57" s="9"/>
      <c r="VDU57" s="9"/>
      <c r="VDV57" s="9"/>
      <c r="VDW57" s="9"/>
      <c r="VDX57" s="9"/>
      <c r="VDY57" s="9"/>
      <c r="VDZ57" s="9"/>
      <c r="VEA57" s="9"/>
      <c r="VEB57" s="9"/>
      <c r="VEC57" s="9"/>
      <c r="VED57" s="9"/>
      <c r="VEE57" s="9"/>
      <c r="VEF57" s="9"/>
      <c r="VEG57" s="9"/>
      <c r="VEH57" s="9"/>
      <c r="VEI57" s="9"/>
      <c r="VEJ57" s="9"/>
      <c r="VEK57" s="9"/>
      <c r="VEL57" s="9"/>
      <c r="VEM57" s="9"/>
      <c r="VEN57" s="9"/>
      <c r="VEO57" s="9"/>
      <c r="VEP57" s="9"/>
      <c r="VEQ57" s="9"/>
      <c r="VER57" s="9"/>
      <c r="VES57" s="9"/>
      <c r="VET57" s="9"/>
      <c r="VEU57" s="9"/>
      <c r="VEV57" s="9"/>
      <c r="VEW57" s="9"/>
      <c r="VEX57" s="9"/>
      <c r="VEY57" s="9"/>
      <c r="VEZ57" s="9"/>
      <c r="VFA57" s="9"/>
      <c r="VFB57" s="9"/>
      <c r="VFC57" s="9"/>
      <c r="VFD57" s="9"/>
      <c r="VFE57" s="9"/>
      <c r="VFF57" s="9"/>
      <c r="VFG57" s="9"/>
      <c r="VFH57" s="9"/>
      <c r="VFI57" s="9"/>
      <c r="VFJ57" s="9"/>
      <c r="VFK57" s="9"/>
      <c r="VFL57" s="9"/>
      <c r="VFM57" s="9"/>
      <c r="VFN57" s="9"/>
      <c r="VFO57" s="9"/>
      <c r="VFP57" s="9"/>
      <c r="VFQ57" s="9"/>
      <c r="VFR57" s="9"/>
      <c r="VFS57" s="9"/>
      <c r="VFT57" s="9"/>
      <c r="VFU57" s="9"/>
      <c r="VFV57" s="9"/>
      <c r="VFW57" s="9"/>
      <c r="VFX57" s="9"/>
      <c r="VFY57" s="9"/>
      <c r="VFZ57" s="9"/>
      <c r="VGA57" s="9"/>
      <c r="VGB57" s="9"/>
      <c r="VGC57" s="9"/>
      <c r="VGD57" s="9"/>
      <c r="VGE57" s="9"/>
      <c r="VGF57" s="9"/>
      <c r="VGG57" s="9"/>
      <c r="VGH57" s="9"/>
      <c r="VGI57" s="9"/>
      <c r="VGJ57" s="9"/>
      <c r="VGK57" s="9"/>
      <c r="VGL57" s="9"/>
      <c r="VGM57" s="9"/>
      <c r="VGN57" s="9"/>
      <c r="VGO57" s="9"/>
      <c r="VGP57" s="9"/>
      <c r="VGQ57" s="9"/>
      <c r="VGR57" s="9"/>
      <c r="VGS57" s="9"/>
      <c r="VGT57" s="9"/>
      <c r="VGU57" s="9"/>
      <c r="VGV57" s="9"/>
      <c r="VGW57" s="9"/>
      <c r="VGX57" s="9"/>
      <c r="VGY57" s="9"/>
      <c r="VGZ57" s="9"/>
      <c r="VHA57" s="9"/>
      <c r="VHB57" s="9"/>
      <c r="VHC57" s="9"/>
      <c r="VHD57" s="9"/>
      <c r="VHE57" s="9"/>
      <c r="VHF57" s="9"/>
      <c r="VHG57" s="9"/>
      <c r="VHH57" s="9"/>
      <c r="VHI57" s="9"/>
      <c r="VHJ57" s="9"/>
      <c r="VHK57" s="9"/>
      <c r="VHL57" s="9"/>
      <c r="VHM57" s="9"/>
      <c r="VHN57" s="9"/>
      <c r="VHO57" s="9"/>
      <c r="VHP57" s="9"/>
      <c r="VHQ57" s="9"/>
      <c r="VHR57" s="9"/>
      <c r="VHS57" s="9"/>
      <c r="VHT57" s="9"/>
      <c r="VHU57" s="9"/>
      <c r="VHV57" s="9"/>
      <c r="VHW57" s="9"/>
      <c r="VHX57" s="9"/>
      <c r="VHY57" s="9"/>
      <c r="VHZ57" s="9"/>
      <c r="VIA57" s="9"/>
      <c r="VIB57" s="9"/>
      <c r="VIC57" s="9"/>
      <c r="VID57" s="9"/>
      <c r="VIE57" s="9"/>
      <c r="VIF57" s="9"/>
      <c r="VIG57" s="9"/>
      <c r="VIH57" s="9"/>
      <c r="VII57" s="9"/>
      <c r="VIJ57" s="9"/>
      <c r="VIK57" s="9"/>
      <c r="VIL57" s="9"/>
      <c r="VIM57" s="9"/>
      <c r="VIN57" s="9"/>
      <c r="VIO57" s="9"/>
      <c r="VIP57" s="9"/>
      <c r="VIQ57" s="9"/>
      <c r="VIR57" s="9"/>
      <c r="VIS57" s="9"/>
      <c r="VIT57" s="9"/>
      <c r="VIU57" s="9"/>
      <c r="VIV57" s="9"/>
      <c r="VIW57" s="9"/>
      <c r="VIX57" s="9"/>
      <c r="VIY57" s="9"/>
      <c r="VIZ57" s="9"/>
      <c r="VJA57" s="9"/>
      <c r="VJB57" s="9"/>
      <c r="VJC57" s="9"/>
      <c r="VJD57" s="9"/>
      <c r="VJE57" s="9"/>
      <c r="VJF57" s="9"/>
      <c r="VJG57" s="9"/>
      <c r="VJH57" s="9"/>
      <c r="VJI57" s="9"/>
      <c r="VJJ57" s="9"/>
      <c r="VJK57" s="9"/>
      <c r="VJL57" s="9"/>
      <c r="VJM57" s="9"/>
      <c r="VJN57" s="9"/>
      <c r="VJO57" s="9"/>
      <c r="VJP57" s="9"/>
      <c r="VJQ57" s="9"/>
      <c r="VJR57" s="9"/>
      <c r="VJS57" s="9"/>
      <c r="VJT57" s="9"/>
      <c r="VJU57" s="9"/>
      <c r="VJV57" s="9"/>
      <c r="VJW57" s="9"/>
      <c r="VJX57" s="9"/>
      <c r="VJY57" s="9"/>
      <c r="VJZ57" s="9"/>
      <c r="VKA57" s="9"/>
      <c r="VKB57" s="9"/>
      <c r="VKC57" s="9"/>
      <c r="VKD57" s="9"/>
      <c r="VKE57" s="9"/>
      <c r="VKF57" s="9"/>
      <c r="VKG57" s="9"/>
      <c r="VKH57" s="9"/>
      <c r="VKI57" s="9"/>
      <c r="VKJ57" s="9"/>
      <c r="VKK57" s="9"/>
      <c r="VKL57" s="9"/>
      <c r="VKM57" s="9"/>
      <c r="VKN57" s="9"/>
      <c r="VKO57" s="9"/>
      <c r="VKP57" s="9"/>
      <c r="VKQ57" s="9"/>
      <c r="VKR57" s="9"/>
      <c r="VKS57" s="9"/>
      <c r="VKT57" s="9"/>
      <c r="VKU57" s="9"/>
      <c r="VKV57" s="9"/>
      <c r="VKW57" s="9"/>
      <c r="VKX57" s="9"/>
      <c r="VKY57" s="9"/>
      <c r="VKZ57" s="9"/>
      <c r="VLA57" s="9"/>
      <c r="VLB57" s="9"/>
      <c r="VLC57" s="9"/>
      <c r="VLD57" s="9"/>
      <c r="VLE57" s="9"/>
      <c r="VLF57" s="9"/>
      <c r="VLG57" s="9"/>
      <c r="VLH57" s="9"/>
      <c r="VLI57" s="9"/>
      <c r="VLJ57" s="9"/>
      <c r="VLK57" s="9"/>
      <c r="VLL57" s="9"/>
      <c r="VLM57" s="9"/>
      <c r="VLN57" s="9"/>
      <c r="VLO57" s="9"/>
      <c r="VLP57" s="9"/>
      <c r="VLQ57" s="9"/>
      <c r="VLR57" s="9"/>
      <c r="VLS57" s="9"/>
      <c r="VLT57" s="9"/>
      <c r="VLU57" s="9"/>
      <c r="VLV57" s="9"/>
      <c r="VLW57" s="9"/>
      <c r="VLX57" s="9"/>
      <c r="VLY57" s="9"/>
      <c r="VLZ57" s="9"/>
      <c r="VMA57" s="9"/>
      <c r="VMB57" s="9"/>
      <c r="VMC57" s="9"/>
      <c r="VMD57" s="9"/>
      <c r="VME57" s="9"/>
      <c r="VMF57" s="9"/>
      <c r="VMG57" s="9"/>
      <c r="VMH57" s="9"/>
      <c r="VMI57" s="9"/>
      <c r="VMJ57" s="9"/>
      <c r="VMK57" s="9"/>
      <c r="VML57" s="9"/>
      <c r="VMM57" s="9"/>
      <c r="VMN57" s="9"/>
      <c r="VMO57" s="9"/>
      <c r="VMP57" s="9"/>
      <c r="VMQ57" s="9"/>
      <c r="VMR57" s="9"/>
      <c r="VMS57" s="9"/>
      <c r="VMT57" s="9"/>
      <c r="VMU57" s="9"/>
      <c r="VMV57" s="9"/>
      <c r="VMW57" s="9"/>
      <c r="VMX57" s="9"/>
      <c r="VMY57" s="9"/>
      <c r="VMZ57" s="9"/>
      <c r="VNA57" s="9"/>
      <c r="VNB57" s="9"/>
      <c r="VNC57" s="9"/>
      <c r="VND57" s="9"/>
      <c r="VNE57" s="9"/>
      <c r="VNF57" s="9"/>
      <c r="VNG57" s="9"/>
      <c r="VNH57" s="9"/>
      <c r="VNI57" s="9"/>
      <c r="VNJ57" s="9"/>
      <c r="VNK57" s="9"/>
      <c r="VNL57" s="9"/>
      <c r="VNM57" s="9"/>
      <c r="VNN57" s="9"/>
      <c r="VNO57" s="9"/>
      <c r="VNP57" s="9"/>
      <c r="VNQ57" s="9"/>
      <c r="VNR57" s="9"/>
      <c r="VNS57" s="9"/>
      <c r="VNT57" s="9"/>
      <c r="VNU57" s="9"/>
      <c r="VNV57" s="9"/>
      <c r="VNW57" s="9"/>
      <c r="VNX57" s="9"/>
      <c r="VNY57" s="9"/>
      <c r="VNZ57" s="9"/>
      <c r="VOA57" s="9"/>
      <c r="VOB57" s="9"/>
      <c r="VOC57" s="9"/>
      <c r="VOD57" s="9"/>
      <c r="VOE57" s="9"/>
      <c r="VOF57" s="9"/>
      <c r="VOG57" s="9"/>
      <c r="VOH57" s="9"/>
      <c r="VOI57" s="9"/>
      <c r="VOJ57" s="9"/>
      <c r="VOK57" s="9"/>
      <c r="VOL57" s="9"/>
      <c r="VOM57" s="9"/>
      <c r="VON57" s="9"/>
      <c r="VOO57" s="9"/>
      <c r="VOP57" s="9"/>
      <c r="VOQ57" s="9"/>
      <c r="VOR57" s="9"/>
      <c r="VOS57" s="9"/>
      <c r="VOT57" s="9"/>
      <c r="VOU57" s="9"/>
      <c r="VOV57" s="9"/>
      <c r="VOW57" s="9"/>
      <c r="VOX57" s="9"/>
      <c r="VOY57" s="9"/>
      <c r="VOZ57" s="9"/>
      <c r="VPA57" s="9"/>
      <c r="VPB57" s="9"/>
      <c r="VPC57" s="9"/>
      <c r="VPD57" s="9"/>
      <c r="VPE57" s="9"/>
      <c r="VPF57" s="9"/>
      <c r="VPG57" s="9"/>
      <c r="VPH57" s="9"/>
      <c r="VPI57" s="9"/>
      <c r="VPJ57" s="9"/>
      <c r="VPK57" s="9"/>
      <c r="VPL57" s="9"/>
      <c r="VPM57" s="9"/>
      <c r="VPN57" s="9"/>
      <c r="VPO57" s="9"/>
      <c r="VPP57" s="9"/>
      <c r="VPQ57" s="9"/>
      <c r="VPR57" s="9"/>
      <c r="VPS57" s="9"/>
      <c r="VPT57" s="9"/>
      <c r="VPU57" s="9"/>
      <c r="VPV57" s="9"/>
      <c r="VPW57" s="9"/>
      <c r="VPX57" s="9"/>
      <c r="VPY57" s="9"/>
      <c r="VPZ57" s="9"/>
      <c r="VQA57" s="9"/>
      <c r="VQB57" s="9"/>
      <c r="VQC57" s="9"/>
      <c r="VQD57" s="9"/>
      <c r="VQE57" s="9"/>
      <c r="VQF57" s="9"/>
      <c r="VQG57" s="9"/>
      <c r="VQH57" s="9"/>
      <c r="VQI57" s="9"/>
      <c r="VQJ57" s="9"/>
      <c r="VQK57" s="9"/>
      <c r="VQL57" s="9"/>
      <c r="VQM57" s="9"/>
      <c r="VQN57" s="9"/>
      <c r="VQO57" s="9"/>
      <c r="VQP57" s="9"/>
      <c r="VQQ57" s="9"/>
      <c r="VQR57" s="9"/>
      <c r="VQS57" s="9"/>
      <c r="VQT57" s="9"/>
      <c r="VQU57" s="9"/>
      <c r="VQV57" s="9"/>
      <c r="VQW57" s="9"/>
      <c r="VQX57" s="9"/>
      <c r="VQY57" s="9"/>
      <c r="VQZ57" s="9"/>
      <c r="VRA57" s="9"/>
      <c r="VRB57" s="9"/>
      <c r="VRC57" s="9"/>
      <c r="VRD57" s="9"/>
      <c r="VRE57" s="9"/>
      <c r="VRF57" s="9"/>
      <c r="VRG57" s="9"/>
      <c r="VRH57" s="9"/>
      <c r="VRI57" s="9"/>
      <c r="VRJ57" s="9"/>
      <c r="VRK57" s="9"/>
      <c r="VRL57" s="9"/>
      <c r="VRM57" s="9"/>
      <c r="VRN57" s="9"/>
      <c r="VRO57" s="9"/>
      <c r="VRP57" s="9"/>
      <c r="VRQ57" s="9"/>
      <c r="VRR57" s="9"/>
      <c r="VRS57" s="9"/>
      <c r="VRT57" s="9"/>
      <c r="VRU57" s="9"/>
      <c r="VRV57" s="9"/>
      <c r="VRW57" s="9"/>
      <c r="VRX57" s="9"/>
      <c r="VRY57" s="9"/>
      <c r="VRZ57" s="9"/>
      <c r="VSA57" s="9"/>
      <c r="VSB57" s="9"/>
      <c r="VSC57" s="9"/>
      <c r="VSD57" s="9"/>
      <c r="VSE57" s="9"/>
      <c r="VSF57" s="9"/>
      <c r="VSG57" s="9"/>
      <c r="VSH57" s="9"/>
      <c r="VSI57" s="9"/>
      <c r="VSJ57" s="9"/>
      <c r="VSK57" s="9"/>
      <c r="VSL57" s="9"/>
      <c r="VSM57" s="9"/>
      <c r="VSN57" s="9"/>
      <c r="VSO57" s="9"/>
      <c r="VSP57" s="9"/>
      <c r="VSQ57" s="9"/>
      <c r="VSR57" s="9"/>
      <c r="VSS57" s="9"/>
      <c r="VST57" s="9"/>
      <c r="VSU57" s="9"/>
      <c r="VSV57" s="9"/>
      <c r="VSW57" s="9"/>
      <c r="VSX57" s="9"/>
      <c r="VSY57" s="9"/>
      <c r="VSZ57" s="9"/>
      <c r="VTA57" s="9"/>
      <c r="VTB57" s="9"/>
      <c r="VTC57" s="9"/>
      <c r="VTD57" s="9"/>
      <c r="VTE57" s="9"/>
      <c r="VTF57" s="9"/>
      <c r="VTG57" s="9"/>
      <c r="VTH57" s="9"/>
      <c r="VTI57" s="9"/>
      <c r="VTJ57" s="9"/>
      <c r="VTK57" s="9"/>
      <c r="VTL57" s="9"/>
      <c r="VTM57" s="9"/>
      <c r="VTN57" s="9"/>
      <c r="VTO57" s="9"/>
      <c r="VTP57" s="9"/>
      <c r="VTQ57" s="9"/>
      <c r="VTR57" s="9"/>
      <c r="VTS57" s="9"/>
      <c r="VTT57" s="9"/>
      <c r="VTU57" s="9"/>
      <c r="VTV57" s="9"/>
      <c r="VTW57" s="9"/>
      <c r="VTX57" s="9"/>
      <c r="VTY57" s="9"/>
      <c r="VTZ57" s="9"/>
      <c r="VUA57" s="9"/>
      <c r="VUB57" s="9"/>
      <c r="VUC57" s="9"/>
      <c r="VUD57" s="9"/>
      <c r="VUE57" s="9"/>
      <c r="VUF57" s="9"/>
      <c r="VUG57" s="9"/>
      <c r="VUH57" s="9"/>
      <c r="VUI57" s="9"/>
      <c r="VUJ57" s="9"/>
      <c r="VUK57" s="9"/>
      <c r="VUL57" s="9"/>
      <c r="VUM57" s="9"/>
      <c r="VUN57" s="9"/>
      <c r="VUO57" s="9"/>
      <c r="VUP57" s="9"/>
      <c r="VUQ57" s="9"/>
      <c r="VUR57" s="9"/>
      <c r="VUS57" s="9"/>
      <c r="VUT57" s="9"/>
      <c r="VUU57" s="9"/>
      <c r="VUV57" s="9"/>
      <c r="VUW57" s="9"/>
      <c r="VUX57" s="9"/>
      <c r="VUY57" s="9"/>
      <c r="VUZ57" s="9"/>
      <c r="VVA57" s="9"/>
      <c r="VVB57" s="9"/>
      <c r="VVC57" s="9"/>
      <c r="VVD57" s="9"/>
      <c r="VVE57" s="9"/>
      <c r="VVF57" s="9"/>
      <c r="VVG57" s="9"/>
      <c r="VVH57" s="9"/>
      <c r="VVI57" s="9"/>
      <c r="VVJ57" s="9"/>
      <c r="VVK57" s="9"/>
      <c r="VVL57" s="9"/>
      <c r="VVM57" s="9"/>
      <c r="VVN57" s="9"/>
      <c r="VVO57" s="9"/>
      <c r="VVP57" s="9"/>
      <c r="VVQ57" s="9"/>
      <c r="VVR57" s="9"/>
      <c r="VVS57" s="9"/>
      <c r="VVT57" s="9"/>
      <c r="VVU57" s="9"/>
      <c r="VVV57" s="9"/>
      <c r="VVW57" s="9"/>
      <c r="VVX57" s="9"/>
      <c r="VVY57" s="9"/>
      <c r="VVZ57" s="9"/>
      <c r="VWA57" s="9"/>
      <c r="VWB57" s="9"/>
      <c r="VWC57" s="9"/>
      <c r="VWD57" s="9"/>
      <c r="VWE57" s="9"/>
      <c r="VWF57" s="9"/>
      <c r="VWG57" s="9"/>
      <c r="VWH57" s="9"/>
      <c r="VWI57" s="9"/>
      <c r="VWJ57" s="9"/>
      <c r="VWK57" s="9"/>
      <c r="VWL57" s="9"/>
      <c r="VWM57" s="9"/>
      <c r="VWN57" s="9"/>
      <c r="VWO57" s="9"/>
      <c r="VWP57" s="9"/>
      <c r="VWQ57" s="9"/>
      <c r="VWR57" s="9"/>
      <c r="VWS57" s="9"/>
      <c r="VWT57" s="9"/>
      <c r="VWU57" s="9"/>
      <c r="VWV57" s="9"/>
      <c r="VWW57" s="9"/>
      <c r="VWX57" s="9"/>
      <c r="VWY57" s="9"/>
      <c r="VWZ57" s="9"/>
      <c r="VXA57" s="9"/>
      <c r="VXB57" s="9"/>
      <c r="VXC57" s="9"/>
      <c r="VXD57" s="9"/>
      <c r="VXE57" s="9"/>
      <c r="VXF57" s="9"/>
      <c r="VXG57" s="9"/>
      <c r="VXH57" s="9"/>
      <c r="VXI57" s="9"/>
      <c r="VXJ57" s="9"/>
      <c r="VXK57" s="9"/>
      <c r="VXL57" s="9"/>
      <c r="VXM57" s="9"/>
      <c r="VXN57" s="9"/>
      <c r="VXO57" s="9"/>
      <c r="VXP57" s="9"/>
      <c r="VXQ57" s="9"/>
      <c r="VXR57" s="9"/>
      <c r="VXS57" s="9"/>
      <c r="VXT57" s="9"/>
      <c r="VXU57" s="9"/>
      <c r="VXV57" s="9"/>
      <c r="VXW57" s="9"/>
      <c r="VXX57" s="9"/>
      <c r="VXY57" s="9"/>
      <c r="VXZ57" s="9"/>
      <c r="VYA57" s="9"/>
      <c r="VYB57" s="9"/>
      <c r="VYC57" s="9"/>
      <c r="VYD57" s="9"/>
      <c r="VYE57" s="9"/>
      <c r="VYF57" s="9"/>
      <c r="VYG57" s="9"/>
      <c r="VYH57" s="9"/>
      <c r="VYI57" s="9"/>
      <c r="VYJ57" s="9"/>
      <c r="VYK57" s="9"/>
      <c r="VYL57" s="9"/>
      <c r="VYM57" s="9"/>
      <c r="VYN57" s="9"/>
      <c r="VYO57" s="9"/>
      <c r="VYP57" s="9"/>
      <c r="VYQ57" s="9"/>
      <c r="VYR57" s="9"/>
      <c r="VYS57" s="9"/>
      <c r="VYT57" s="9"/>
      <c r="VYU57" s="9"/>
      <c r="VYV57" s="9"/>
      <c r="VYW57" s="9"/>
      <c r="VYX57" s="9"/>
      <c r="VYY57" s="9"/>
      <c r="VYZ57" s="9"/>
      <c r="VZA57" s="9"/>
      <c r="VZB57" s="9"/>
      <c r="VZC57" s="9"/>
      <c r="VZD57" s="9"/>
      <c r="VZE57" s="9"/>
      <c r="VZF57" s="9"/>
      <c r="VZG57" s="9"/>
      <c r="VZH57" s="9"/>
      <c r="VZI57" s="9"/>
      <c r="VZJ57" s="9"/>
      <c r="VZK57" s="9"/>
      <c r="VZL57" s="9"/>
      <c r="VZM57" s="9"/>
      <c r="VZN57" s="9"/>
      <c r="VZO57" s="9"/>
      <c r="VZP57" s="9"/>
      <c r="VZQ57" s="9"/>
      <c r="VZR57" s="9"/>
      <c r="VZS57" s="9"/>
      <c r="VZT57" s="9"/>
      <c r="VZU57" s="9"/>
      <c r="VZV57" s="9"/>
      <c r="VZW57" s="9"/>
      <c r="VZX57" s="9"/>
      <c r="VZY57" s="9"/>
      <c r="VZZ57" s="9"/>
      <c r="WAA57" s="9"/>
      <c r="WAB57" s="9"/>
      <c r="WAC57" s="9"/>
      <c r="WAD57" s="9"/>
      <c r="WAE57" s="9"/>
      <c r="WAF57" s="9"/>
      <c r="WAG57" s="9"/>
      <c r="WAH57" s="9"/>
      <c r="WAI57" s="9"/>
      <c r="WAJ57" s="9"/>
      <c r="WAK57" s="9"/>
      <c r="WAL57" s="9"/>
      <c r="WAM57" s="9"/>
      <c r="WAN57" s="9"/>
      <c r="WAO57" s="9"/>
      <c r="WAP57" s="9"/>
      <c r="WAQ57" s="9"/>
      <c r="WAR57" s="9"/>
      <c r="WAS57" s="9"/>
      <c r="WAT57" s="9"/>
      <c r="WAU57" s="9"/>
      <c r="WAV57" s="9"/>
      <c r="WAW57" s="9"/>
      <c r="WAX57" s="9"/>
      <c r="WAY57" s="9"/>
      <c r="WAZ57" s="9"/>
      <c r="WBA57" s="9"/>
      <c r="WBB57" s="9"/>
      <c r="WBC57" s="9"/>
      <c r="WBD57" s="9"/>
      <c r="WBE57" s="9"/>
      <c r="WBF57" s="9"/>
      <c r="WBG57" s="9"/>
      <c r="WBH57" s="9"/>
      <c r="WBI57" s="9"/>
      <c r="WBJ57" s="9"/>
      <c r="WBK57" s="9"/>
      <c r="WBL57" s="9"/>
      <c r="WBM57" s="9"/>
      <c r="WBN57" s="9"/>
      <c r="WBO57" s="9"/>
      <c r="WBP57" s="9"/>
      <c r="WBQ57" s="9"/>
      <c r="WBR57" s="9"/>
      <c r="WBS57" s="9"/>
      <c r="WBT57" s="9"/>
      <c r="WBU57" s="9"/>
      <c r="WBV57" s="9"/>
      <c r="WBW57" s="9"/>
      <c r="WBX57" s="9"/>
      <c r="WBY57" s="9"/>
      <c r="WBZ57" s="9"/>
      <c r="WCA57" s="9"/>
      <c r="WCB57" s="9"/>
      <c r="WCC57" s="9"/>
      <c r="WCD57" s="9"/>
      <c r="WCE57" s="9"/>
      <c r="WCF57" s="9"/>
      <c r="WCG57" s="9"/>
      <c r="WCH57" s="9"/>
      <c r="WCI57" s="9"/>
      <c r="WCJ57" s="9"/>
      <c r="WCK57" s="9"/>
      <c r="WCL57" s="9"/>
      <c r="WCM57" s="9"/>
      <c r="WCN57" s="9"/>
      <c r="WCO57" s="9"/>
      <c r="WCP57" s="9"/>
      <c r="WCQ57" s="9"/>
      <c r="WCR57" s="9"/>
      <c r="WCS57" s="9"/>
      <c r="WCT57" s="9"/>
      <c r="WCU57" s="9"/>
      <c r="WCV57" s="9"/>
      <c r="WCW57" s="9"/>
      <c r="WCX57" s="9"/>
      <c r="WCY57" s="9"/>
      <c r="WCZ57" s="9"/>
      <c r="WDA57" s="9"/>
      <c r="WDB57" s="9"/>
      <c r="WDC57" s="9"/>
      <c r="WDD57" s="9"/>
      <c r="WDE57" s="9"/>
      <c r="WDF57" s="9"/>
      <c r="WDG57" s="9"/>
      <c r="WDH57" s="9"/>
      <c r="WDI57" s="9"/>
      <c r="WDJ57" s="9"/>
      <c r="WDK57" s="9"/>
      <c r="WDL57" s="9"/>
      <c r="WDM57" s="9"/>
      <c r="WDN57" s="9"/>
      <c r="WDO57" s="9"/>
      <c r="WDP57" s="9"/>
      <c r="WDQ57" s="9"/>
      <c r="WDR57" s="9"/>
      <c r="WDS57" s="9"/>
      <c r="WDT57" s="9"/>
      <c r="WDU57" s="9"/>
      <c r="WDV57" s="9"/>
      <c r="WDW57" s="9"/>
      <c r="WDX57" s="9"/>
      <c r="WDY57" s="9"/>
      <c r="WDZ57" s="9"/>
      <c r="WEA57" s="9"/>
      <c r="WEB57" s="9"/>
      <c r="WEC57" s="9"/>
      <c r="WED57" s="9"/>
      <c r="WEE57" s="9"/>
      <c r="WEF57" s="9"/>
      <c r="WEG57" s="9"/>
      <c r="WEH57" s="9"/>
      <c r="WEI57" s="9"/>
      <c r="WEJ57" s="9"/>
      <c r="WEK57" s="9"/>
      <c r="WEL57" s="9"/>
      <c r="WEM57" s="9"/>
      <c r="WEN57" s="9"/>
      <c r="WEO57" s="9"/>
      <c r="WEP57" s="9"/>
      <c r="WEQ57" s="9"/>
      <c r="WER57" s="9"/>
      <c r="WES57" s="9"/>
      <c r="WET57" s="9"/>
      <c r="WEU57" s="9"/>
      <c r="WEV57" s="9"/>
      <c r="WEW57" s="9"/>
      <c r="WEX57" s="9"/>
      <c r="WEY57" s="9"/>
      <c r="WEZ57" s="9"/>
      <c r="WFA57" s="9"/>
      <c r="WFB57" s="9"/>
      <c r="WFC57" s="9"/>
      <c r="WFD57" s="9"/>
      <c r="WFE57" s="9"/>
      <c r="WFF57" s="9"/>
      <c r="WFG57" s="9"/>
      <c r="WFH57" s="9"/>
      <c r="WFI57" s="9"/>
      <c r="WFJ57" s="9"/>
      <c r="WFK57" s="9"/>
      <c r="WFL57" s="9"/>
      <c r="WFM57" s="9"/>
      <c r="WFN57" s="9"/>
      <c r="WFO57" s="9"/>
      <c r="WFP57" s="9"/>
      <c r="WFQ57" s="9"/>
      <c r="WFR57" s="9"/>
      <c r="WFS57" s="9"/>
      <c r="WFT57" s="9"/>
      <c r="WFU57" s="9"/>
      <c r="WFV57" s="9"/>
      <c r="WFW57" s="9"/>
      <c r="WFX57" s="9"/>
      <c r="WFY57" s="9"/>
      <c r="WFZ57" s="9"/>
      <c r="WGA57" s="9"/>
      <c r="WGB57" s="9"/>
      <c r="WGC57" s="9"/>
      <c r="WGD57" s="9"/>
      <c r="WGE57" s="9"/>
      <c r="WGF57" s="9"/>
      <c r="WGG57" s="9"/>
      <c r="WGH57" s="9"/>
      <c r="WGI57" s="9"/>
      <c r="WGJ57" s="9"/>
      <c r="WGK57" s="9"/>
      <c r="WGL57" s="9"/>
      <c r="WGM57" s="9"/>
      <c r="WGN57" s="9"/>
      <c r="WGO57" s="9"/>
      <c r="WGP57" s="9"/>
      <c r="WGQ57" s="9"/>
      <c r="WGR57" s="9"/>
      <c r="WGS57" s="9"/>
      <c r="WGT57" s="9"/>
      <c r="WGU57" s="9"/>
      <c r="WGV57" s="9"/>
      <c r="WGW57" s="9"/>
      <c r="WGX57" s="9"/>
      <c r="WGY57" s="9"/>
      <c r="WGZ57" s="9"/>
      <c r="WHA57" s="9"/>
      <c r="WHB57" s="9"/>
      <c r="WHC57" s="9"/>
      <c r="WHD57" s="9"/>
      <c r="WHE57" s="9"/>
      <c r="WHF57" s="9"/>
      <c r="WHG57" s="9"/>
      <c r="WHH57" s="9"/>
      <c r="WHI57" s="9"/>
      <c r="WHJ57" s="9"/>
      <c r="WHK57" s="9"/>
      <c r="WHL57" s="9"/>
      <c r="WHM57" s="9"/>
      <c r="WHN57" s="9"/>
      <c r="WHO57" s="9"/>
      <c r="WHP57" s="9"/>
      <c r="WHQ57" s="9"/>
      <c r="WHR57" s="9"/>
      <c r="WHS57" s="9"/>
      <c r="WHT57" s="9"/>
      <c r="WHU57" s="9"/>
      <c r="WHV57" s="9"/>
      <c r="WHW57" s="9"/>
      <c r="WHX57" s="9"/>
      <c r="WHY57" s="9"/>
      <c r="WHZ57" s="9"/>
      <c r="WIA57" s="9"/>
      <c r="WIB57" s="9"/>
      <c r="WIC57" s="9"/>
      <c r="WID57" s="9"/>
      <c r="WIE57" s="9"/>
      <c r="WIF57" s="9"/>
      <c r="WIG57" s="9"/>
      <c r="WIH57" s="9"/>
      <c r="WII57" s="9"/>
      <c r="WIJ57" s="9"/>
      <c r="WIK57" s="9"/>
      <c r="WIL57" s="9"/>
      <c r="WIM57" s="9"/>
      <c r="WIN57" s="9"/>
      <c r="WIO57" s="9"/>
      <c r="WIP57" s="9"/>
      <c r="WIQ57" s="9"/>
      <c r="WIR57" s="9"/>
      <c r="WIS57" s="9"/>
      <c r="WIT57" s="9"/>
      <c r="WIU57" s="9"/>
      <c r="WIV57" s="9"/>
      <c r="WIW57" s="9"/>
      <c r="WIX57" s="9"/>
      <c r="WIY57" s="9"/>
      <c r="WIZ57" s="9"/>
      <c r="WJA57" s="9"/>
      <c r="WJB57" s="9"/>
      <c r="WJC57" s="9"/>
      <c r="WJD57" s="9"/>
      <c r="WJE57" s="9"/>
      <c r="WJF57" s="9"/>
      <c r="WJG57" s="9"/>
      <c r="WJH57" s="9"/>
      <c r="WJI57" s="9"/>
      <c r="WJJ57" s="9"/>
      <c r="WJK57" s="9"/>
      <c r="WJL57" s="9"/>
      <c r="WJM57" s="9"/>
      <c r="WJN57" s="9"/>
      <c r="WJO57" s="9"/>
      <c r="WJP57" s="9"/>
      <c r="WJQ57" s="9"/>
      <c r="WJR57" s="9"/>
      <c r="WJS57" s="9"/>
      <c r="WJT57" s="9"/>
      <c r="WJU57" s="9"/>
      <c r="WJV57" s="9"/>
      <c r="WJW57" s="9"/>
      <c r="WJX57" s="9"/>
      <c r="WJY57" s="9"/>
      <c r="WJZ57" s="9"/>
      <c r="WKA57" s="9"/>
      <c r="WKB57" s="9"/>
      <c r="WKC57" s="9"/>
      <c r="WKD57" s="9"/>
      <c r="WKE57" s="9"/>
      <c r="WKF57" s="9"/>
      <c r="WKG57" s="9"/>
      <c r="WKH57" s="9"/>
      <c r="WKI57" s="9"/>
      <c r="WKJ57" s="9"/>
      <c r="WKK57" s="9"/>
      <c r="WKL57" s="9"/>
      <c r="WKM57" s="9"/>
      <c r="WKN57" s="9"/>
      <c r="WKO57" s="9"/>
      <c r="WKP57" s="9"/>
      <c r="WKQ57" s="9"/>
      <c r="WKR57" s="9"/>
      <c r="WKS57" s="9"/>
      <c r="WKT57" s="9"/>
      <c r="WKU57" s="9"/>
      <c r="WKV57" s="9"/>
      <c r="WKW57" s="9"/>
      <c r="WKX57" s="9"/>
      <c r="WKY57" s="9"/>
      <c r="WKZ57" s="9"/>
      <c r="WLA57" s="9"/>
      <c r="WLB57" s="9"/>
      <c r="WLC57" s="9"/>
      <c r="WLD57" s="9"/>
      <c r="WLE57" s="9"/>
      <c r="WLF57" s="9"/>
      <c r="WLG57" s="9"/>
      <c r="WLH57" s="9"/>
      <c r="WLI57" s="9"/>
      <c r="WLJ57" s="9"/>
      <c r="WLK57" s="9"/>
      <c r="WLL57" s="9"/>
      <c r="WLM57" s="9"/>
      <c r="WLN57" s="9"/>
      <c r="WLO57" s="9"/>
      <c r="WLP57" s="9"/>
      <c r="WLQ57" s="9"/>
      <c r="WLR57" s="9"/>
      <c r="WLS57" s="9"/>
      <c r="WLT57" s="9"/>
      <c r="WLU57" s="9"/>
      <c r="WLV57" s="9"/>
      <c r="WLW57" s="9"/>
      <c r="WLX57" s="9"/>
      <c r="WLY57" s="9"/>
      <c r="WLZ57" s="9"/>
      <c r="WMA57" s="9"/>
      <c r="WMB57" s="9"/>
      <c r="WMC57" s="9"/>
      <c r="WMD57" s="9"/>
      <c r="WME57" s="9"/>
      <c r="WMF57" s="9"/>
      <c r="WMG57" s="9"/>
      <c r="WMH57" s="9"/>
      <c r="WMI57" s="9"/>
      <c r="WMJ57" s="9"/>
      <c r="WMK57" s="9"/>
      <c r="WML57" s="9"/>
      <c r="WMM57" s="9"/>
      <c r="WMN57" s="9"/>
      <c r="WMO57" s="9"/>
      <c r="WMP57" s="9"/>
      <c r="WMQ57" s="9"/>
      <c r="WMR57" s="9"/>
      <c r="WMS57" s="9"/>
      <c r="WMT57" s="9"/>
      <c r="WMU57" s="9"/>
      <c r="WMV57" s="9"/>
      <c r="WMW57" s="9"/>
      <c r="WMX57" s="9"/>
      <c r="WMY57" s="9"/>
      <c r="WMZ57" s="9"/>
      <c r="WNA57" s="9"/>
      <c r="WNB57" s="9"/>
      <c r="WNC57" s="9"/>
      <c r="WND57" s="9"/>
      <c r="WNE57" s="9"/>
      <c r="WNF57" s="9"/>
      <c r="WNG57" s="9"/>
      <c r="WNH57" s="9"/>
      <c r="WNI57" s="9"/>
      <c r="WNJ57" s="9"/>
      <c r="WNK57" s="9"/>
      <c r="WNL57" s="9"/>
      <c r="WNM57" s="9"/>
      <c r="WNN57" s="9"/>
      <c r="WNO57" s="9"/>
      <c r="WNP57" s="9"/>
      <c r="WNQ57" s="9"/>
      <c r="WNR57" s="9"/>
      <c r="WNS57" s="9"/>
      <c r="WNT57" s="9"/>
      <c r="WNU57" s="9"/>
      <c r="WNV57" s="9"/>
      <c r="WNW57" s="9"/>
      <c r="WNX57" s="9"/>
      <c r="WNY57" s="9"/>
      <c r="WNZ57" s="9"/>
      <c r="WOA57" s="9"/>
      <c r="WOB57" s="9"/>
      <c r="WOC57" s="9"/>
      <c r="WOD57" s="9"/>
      <c r="WOE57" s="9"/>
      <c r="WOF57" s="9"/>
      <c r="WOG57" s="9"/>
      <c r="WOH57" s="9"/>
      <c r="WOI57" s="9"/>
      <c r="WOJ57" s="9"/>
      <c r="WOK57" s="9"/>
      <c r="WOL57" s="9"/>
      <c r="WOM57" s="9"/>
      <c r="WON57" s="9"/>
      <c r="WOO57" s="9"/>
      <c r="WOP57" s="9"/>
      <c r="WOQ57" s="9"/>
      <c r="WOR57" s="9"/>
      <c r="WOS57" s="9"/>
      <c r="WOT57" s="9"/>
      <c r="WOU57" s="9"/>
      <c r="WOV57" s="9"/>
      <c r="WOW57" s="9"/>
      <c r="WOX57" s="9"/>
      <c r="WOY57" s="9"/>
      <c r="WOZ57" s="9"/>
      <c r="WPA57" s="9"/>
      <c r="WPB57" s="9"/>
      <c r="WPC57" s="9"/>
      <c r="WPD57" s="9"/>
      <c r="WPE57" s="9"/>
      <c r="WPF57" s="9"/>
      <c r="WPG57" s="9"/>
      <c r="WPH57" s="9"/>
      <c r="WPI57" s="9"/>
      <c r="WPJ57" s="9"/>
      <c r="WPK57" s="9"/>
      <c r="WPL57" s="9"/>
      <c r="WPM57" s="9"/>
      <c r="WPN57" s="9"/>
      <c r="WPO57" s="9"/>
      <c r="WPP57" s="9"/>
      <c r="WPQ57" s="9"/>
      <c r="WPR57" s="9"/>
      <c r="WPS57" s="9"/>
      <c r="WPT57" s="9"/>
      <c r="WPU57" s="9"/>
      <c r="WPV57" s="9"/>
      <c r="WPW57" s="9"/>
      <c r="WPX57" s="9"/>
      <c r="WPY57" s="9"/>
      <c r="WPZ57" s="9"/>
      <c r="WQA57" s="9"/>
      <c r="WQB57" s="9"/>
      <c r="WQC57" s="9"/>
      <c r="WQD57" s="9"/>
      <c r="WQE57" s="9"/>
      <c r="WQF57" s="9"/>
      <c r="WQG57" s="9"/>
      <c r="WQH57" s="9"/>
      <c r="WQI57" s="9"/>
      <c r="WQJ57" s="9"/>
      <c r="WQK57" s="9"/>
      <c r="WQL57" s="9"/>
      <c r="WQM57" s="9"/>
      <c r="WQN57" s="9"/>
      <c r="WQO57" s="9"/>
      <c r="WQP57" s="9"/>
      <c r="WQQ57" s="9"/>
      <c r="WQR57" s="9"/>
      <c r="WQS57" s="9"/>
      <c r="WQT57" s="9"/>
      <c r="WQU57" s="9"/>
      <c r="WQV57" s="9"/>
      <c r="WQW57" s="9"/>
      <c r="WQX57" s="9"/>
      <c r="WQY57" s="9"/>
      <c r="WQZ57" s="9"/>
      <c r="WRA57" s="9"/>
      <c r="WRB57" s="9"/>
      <c r="WRC57" s="9"/>
      <c r="WRD57" s="9"/>
      <c r="WRE57" s="9"/>
      <c r="WRF57" s="9"/>
      <c r="WRG57" s="9"/>
      <c r="WRH57" s="9"/>
      <c r="WRI57" s="9"/>
      <c r="WRJ57" s="9"/>
      <c r="WRK57" s="9"/>
      <c r="WRL57" s="9"/>
      <c r="WRM57" s="9"/>
      <c r="WRN57" s="9"/>
      <c r="WRO57" s="9"/>
      <c r="WRP57" s="9"/>
      <c r="WRQ57" s="9"/>
      <c r="WRR57" s="9"/>
      <c r="WRS57" s="9"/>
      <c r="WRT57" s="9"/>
      <c r="WRU57" s="9"/>
      <c r="WRV57" s="9"/>
      <c r="WRW57" s="9"/>
      <c r="WRX57" s="9"/>
      <c r="WRY57" s="9"/>
      <c r="WRZ57" s="9"/>
      <c r="WSA57" s="9"/>
      <c r="WSB57" s="9"/>
      <c r="WSC57" s="9"/>
      <c r="WSD57" s="9"/>
      <c r="WSE57" s="9"/>
      <c r="WSF57" s="9"/>
      <c r="WSG57" s="9"/>
      <c r="WSH57" s="9"/>
      <c r="WSI57" s="9"/>
      <c r="WSJ57" s="9"/>
      <c r="WSK57" s="9"/>
      <c r="WSL57" s="9"/>
      <c r="WSM57" s="9"/>
      <c r="WSN57" s="9"/>
      <c r="WSO57" s="9"/>
      <c r="WSP57" s="9"/>
      <c r="WSQ57" s="9"/>
      <c r="WSR57" s="9"/>
      <c r="WSS57" s="9"/>
      <c r="WST57" s="9"/>
      <c r="WSU57" s="9"/>
      <c r="WSV57" s="9"/>
      <c r="WSW57" s="9"/>
      <c r="WSX57" s="9"/>
      <c r="WSY57" s="9"/>
      <c r="WSZ57" s="9"/>
      <c r="WTA57" s="9"/>
      <c r="WTB57" s="9"/>
      <c r="WTC57" s="9"/>
      <c r="WTD57" s="9"/>
      <c r="WTE57" s="9"/>
      <c r="WTF57" s="9"/>
      <c r="WTG57" s="9"/>
      <c r="WTH57" s="9"/>
      <c r="WTI57" s="9"/>
      <c r="WTJ57" s="9"/>
      <c r="WTK57" s="9"/>
      <c r="WTL57" s="9"/>
      <c r="WTM57" s="9"/>
      <c r="WTN57" s="9"/>
      <c r="WTO57" s="9"/>
      <c r="WTP57" s="9"/>
      <c r="WTQ57" s="9"/>
      <c r="WTR57" s="9"/>
      <c r="WTS57" s="9"/>
      <c r="WTT57" s="9"/>
      <c r="WTU57" s="9"/>
      <c r="WTV57" s="9"/>
      <c r="WTW57" s="9"/>
      <c r="WTX57" s="9"/>
      <c r="WTY57" s="9"/>
      <c r="WTZ57" s="9"/>
      <c r="WUA57" s="9"/>
      <c r="WUB57" s="9"/>
      <c r="WUC57" s="9"/>
      <c r="WUD57" s="9"/>
      <c r="WUE57" s="9"/>
      <c r="WUF57" s="9"/>
      <c r="WUG57" s="9"/>
      <c r="WUH57" s="9"/>
      <c r="WUI57" s="9"/>
      <c r="WUJ57" s="9"/>
      <c r="WUK57" s="9"/>
      <c r="WUL57" s="9"/>
      <c r="WUM57" s="9"/>
      <c r="WUN57" s="9"/>
      <c r="WUO57" s="9"/>
      <c r="WUP57" s="9"/>
      <c r="WUQ57" s="9"/>
      <c r="WUR57" s="9"/>
      <c r="WUS57" s="9"/>
      <c r="WUT57" s="9"/>
      <c r="WUU57" s="9"/>
      <c r="WUV57" s="9"/>
      <c r="WUW57" s="9"/>
      <c r="WUX57" s="9"/>
      <c r="WUY57" s="9"/>
      <c r="WUZ57" s="9"/>
      <c r="WVA57" s="9"/>
      <c r="WVB57" s="9"/>
      <c r="WVC57" s="9"/>
      <c r="WVD57" s="9"/>
      <c r="WVE57" s="9"/>
      <c r="WVF57" s="9"/>
      <c r="WVG57" s="9"/>
      <c r="WVH57" s="9"/>
      <c r="WVI57" s="9"/>
      <c r="WVJ57" s="9"/>
      <c r="WVK57" s="9"/>
      <c r="WVL57" s="9"/>
      <c r="WVM57" s="9"/>
      <c r="WVN57" s="9"/>
      <c r="WVO57" s="9"/>
      <c r="WVP57" s="9"/>
      <c r="WVQ57" s="9"/>
      <c r="WVR57" s="9"/>
      <c r="WVS57" s="9"/>
      <c r="WVT57" s="9"/>
      <c r="WVU57" s="9"/>
      <c r="WVV57" s="9"/>
      <c r="WVW57" s="9"/>
      <c r="WVX57" s="9"/>
      <c r="WVY57" s="9"/>
      <c r="WVZ57" s="9"/>
      <c r="WWA57" s="9"/>
      <c r="WWB57" s="9"/>
      <c r="WWC57" s="9"/>
      <c r="WWD57" s="9"/>
      <c r="WWE57" s="9"/>
      <c r="WWF57" s="9"/>
      <c r="WWG57" s="9"/>
      <c r="WWH57" s="9"/>
      <c r="WWI57" s="9"/>
      <c r="WWJ57" s="9"/>
      <c r="WWK57" s="9"/>
      <c r="WWL57" s="9"/>
      <c r="WWM57" s="9"/>
      <c r="WWN57" s="9"/>
      <c r="WWO57" s="9"/>
      <c r="WWP57" s="9"/>
      <c r="WWQ57" s="9"/>
      <c r="WWR57" s="9"/>
      <c r="WWS57" s="9"/>
      <c r="WWT57" s="9"/>
      <c r="WWU57" s="9"/>
      <c r="WWV57" s="9"/>
      <c r="WWW57" s="9"/>
      <c r="WWX57" s="9"/>
      <c r="WWY57" s="9"/>
      <c r="WWZ57" s="9"/>
      <c r="WXA57" s="9"/>
      <c r="WXB57" s="9"/>
      <c r="WXC57" s="9"/>
      <c r="WXD57" s="9"/>
      <c r="WXE57" s="9"/>
      <c r="WXF57" s="9"/>
      <c r="WXG57" s="9"/>
      <c r="WXH57" s="9"/>
      <c r="WXI57" s="9"/>
      <c r="WXJ57" s="9"/>
      <c r="WXK57" s="9"/>
      <c r="WXL57" s="9"/>
      <c r="WXM57" s="9"/>
      <c r="WXN57" s="9"/>
      <c r="WXO57" s="9"/>
      <c r="WXP57" s="9"/>
      <c r="WXQ57" s="9"/>
      <c r="WXR57" s="9"/>
      <c r="WXS57" s="9"/>
      <c r="WXT57" s="9"/>
      <c r="WXU57" s="9"/>
      <c r="WXV57" s="9"/>
      <c r="WXW57" s="9"/>
      <c r="WXX57" s="9"/>
      <c r="WXY57" s="9"/>
      <c r="WXZ57" s="9"/>
      <c r="WYA57" s="9"/>
      <c r="WYB57" s="9"/>
      <c r="WYC57" s="9"/>
      <c r="WYD57" s="9"/>
      <c r="WYE57" s="9"/>
      <c r="WYF57" s="9"/>
      <c r="WYG57" s="9"/>
      <c r="WYH57" s="9"/>
      <c r="WYI57" s="9"/>
      <c r="WYJ57" s="9"/>
      <c r="WYK57" s="9"/>
      <c r="WYL57" s="9"/>
      <c r="WYM57" s="9"/>
      <c r="WYN57" s="9"/>
      <c r="WYO57" s="9"/>
      <c r="WYP57" s="9"/>
      <c r="WYQ57" s="9"/>
      <c r="WYR57" s="9"/>
      <c r="WYS57" s="9"/>
      <c r="WYT57" s="9"/>
      <c r="WYU57" s="9"/>
      <c r="WYV57" s="9"/>
      <c r="WYW57" s="9"/>
      <c r="WYX57" s="9"/>
      <c r="WYY57" s="9"/>
      <c r="WYZ57" s="9"/>
      <c r="WZA57" s="9"/>
      <c r="WZB57" s="9"/>
      <c r="WZC57" s="9"/>
      <c r="WZD57" s="9"/>
      <c r="WZE57" s="9"/>
      <c r="WZF57" s="9"/>
      <c r="WZG57" s="9"/>
      <c r="WZH57" s="9"/>
      <c r="WZI57" s="9"/>
      <c r="WZJ57" s="9"/>
      <c r="WZK57" s="9"/>
      <c r="WZL57" s="9"/>
      <c r="WZM57" s="9"/>
      <c r="WZN57" s="9"/>
      <c r="WZO57" s="9"/>
      <c r="WZP57" s="9"/>
      <c r="WZQ57" s="9"/>
      <c r="WZR57" s="9"/>
      <c r="WZS57" s="9"/>
      <c r="WZT57" s="9"/>
      <c r="WZU57" s="9"/>
      <c r="WZV57" s="9"/>
      <c r="WZW57" s="9"/>
      <c r="WZX57" s="9"/>
      <c r="WZY57" s="9"/>
      <c r="WZZ57" s="9"/>
      <c r="XAA57" s="9"/>
      <c r="XAB57" s="9"/>
      <c r="XAC57" s="9"/>
      <c r="XAD57" s="9"/>
      <c r="XAE57" s="9"/>
      <c r="XAF57" s="9"/>
      <c r="XAG57" s="9"/>
      <c r="XAH57" s="9"/>
      <c r="XAI57" s="9"/>
      <c r="XAJ57" s="9"/>
      <c r="XAK57" s="9"/>
      <c r="XAL57" s="9"/>
      <c r="XAM57" s="9"/>
      <c r="XAN57" s="9"/>
      <c r="XAO57" s="9"/>
      <c r="XAP57" s="9"/>
      <c r="XAQ57" s="9"/>
      <c r="XAR57" s="9"/>
      <c r="XAS57" s="9"/>
      <c r="XAT57" s="9"/>
      <c r="XAU57" s="9"/>
      <c r="XAV57" s="9"/>
      <c r="XAW57" s="9"/>
      <c r="XAX57" s="9"/>
      <c r="XAY57" s="9"/>
      <c r="XAZ57" s="9"/>
      <c r="XBA57" s="9"/>
      <c r="XBB57" s="9"/>
      <c r="XBC57" s="9"/>
      <c r="XBD57" s="9"/>
      <c r="XBE57" s="9"/>
      <c r="XBF57" s="9"/>
      <c r="XBG57" s="9"/>
      <c r="XBH57" s="9"/>
      <c r="XBI57" s="9"/>
      <c r="XBJ57" s="9"/>
      <c r="XBK57" s="9"/>
      <c r="XBL57" s="9"/>
      <c r="XBM57" s="9"/>
      <c r="XBN57" s="9"/>
      <c r="XBO57" s="9"/>
      <c r="XBP57" s="9"/>
      <c r="XBQ57" s="9"/>
      <c r="XBR57" s="9"/>
      <c r="XBS57" s="9"/>
      <c r="XBT57" s="9"/>
      <c r="XBU57" s="9"/>
      <c r="XBV57" s="9"/>
      <c r="XBW57" s="9"/>
      <c r="XBX57" s="9"/>
      <c r="XBY57" s="9"/>
      <c r="XBZ57" s="9"/>
      <c r="XCA57" s="9"/>
      <c r="XCB57" s="9"/>
      <c r="XCC57" s="9"/>
      <c r="XCD57" s="9"/>
      <c r="XCE57" s="9"/>
      <c r="XCF57" s="9"/>
      <c r="XCG57" s="9"/>
      <c r="XCH57" s="9"/>
      <c r="XCI57" s="9"/>
      <c r="XCJ57" s="9"/>
      <c r="XCK57" s="9"/>
      <c r="XCL57" s="9"/>
      <c r="XCM57" s="9"/>
      <c r="XCN57" s="9"/>
      <c r="XCO57" s="9"/>
      <c r="XCP57" s="9"/>
      <c r="XCQ57" s="9"/>
      <c r="XCR57" s="9"/>
      <c r="XCS57" s="9"/>
      <c r="XCT57" s="9"/>
      <c r="XCU57" s="9"/>
      <c r="XCV57" s="9"/>
      <c r="XCW57" s="9"/>
      <c r="XCX57" s="9"/>
      <c r="XCY57" s="9"/>
      <c r="XCZ57" s="9"/>
      <c r="XDA57" s="9"/>
      <c r="XDB57" s="9"/>
      <c r="XDC57" s="9"/>
      <c r="XDD57" s="9"/>
      <c r="XDE57" s="9"/>
      <c r="XDF57" s="9"/>
      <c r="XDG57" s="9"/>
      <c r="XDH57" s="9"/>
      <c r="XDI57" s="9"/>
      <c r="XDJ57" s="9"/>
      <c r="XDK57" s="9"/>
      <c r="XDL57" s="9"/>
      <c r="XDM57" s="9"/>
      <c r="XDN57" s="9"/>
      <c r="XDO57" s="9"/>
      <c r="XDP57" s="9"/>
      <c r="XDQ57" s="9"/>
      <c r="XDR57" s="9"/>
      <c r="XDS57" s="9"/>
      <c r="XDT57" s="9"/>
      <c r="XDU57" s="9"/>
      <c r="XDV57" s="9"/>
      <c r="XDW57" s="9"/>
      <c r="XDX57" s="9"/>
      <c r="XDY57" s="9"/>
      <c r="XDZ57" s="9"/>
      <c r="XEA57" s="9"/>
      <c r="XEB57" s="9"/>
      <c r="XEC57" s="9"/>
      <c r="XED57" s="9"/>
      <c r="XEE57" s="9"/>
      <c r="XEF57" s="9"/>
      <c r="XEG57" s="9"/>
      <c r="XEH57" s="9"/>
      <c r="XEI57" s="9"/>
      <c r="XEJ57" s="9"/>
      <c r="XEK57" s="9"/>
      <c r="XEL57" s="9"/>
      <c r="XEM57" s="9"/>
      <c r="XEN57" s="9"/>
      <c r="XEO57" s="9"/>
    </row>
    <row r="58" spans="1:16369" ht="65.25" customHeight="1">
      <c r="A58" s="200">
        <v>244</v>
      </c>
      <c r="B58" s="136">
        <v>46190.706041666701</v>
      </c>
      <c r="C58" s="136">
        <v>46190.709131944401</v>
      </c>
      <c r="D58" s="135" t="s">
        <v>204</v>
      </c>
      <c r="E58" s="135" t="s">
        <v>205</v>
      </c>
      <c r="F58" s="135" t="s">
        <v>4203</v>
      </c>
      <c r="G58" s="135" t="s">
        <v>3425</v>
      </c>
      <c r="H58" s="135" t="s">
        <v>134</v>
      </c>
      <c r="I58" s="455" t="s">
        <v>516</v>
      </c>
      <c r="J58" s="452" t="s">
        <v>4199</v>
      </c>
      <c r="K58" s="137" t="s">
        <v>4204</v>
      </c>
      <c r="L58" s="138" t="s">
        <v>54</v>
      </c>
      <c r="M58" s="136">
        <v>46203</v>
      </c>
      <c r="N58" s="136" t="s">
        <v>15</v>
      </c>
      <c r="O58" s="138">
        <v>0</v>
      </c>
      <c r="P58" s="138">
        <v>0</v>
      </c>
      <c r="Q58" s="466" t="s">
        <v>111</v>
      </c>
      <c r="R58" s="177" t="s">
        <v>3427</v>
      </c>
      <c r="S58" s="452" t="s">
        <v>3428</v>
      </c>
      <c r="T58" s="135" t="s">
        <v>4205</v>
      </c>
      <c r="U58" s="135" t="s">
        <v>41</v>
      </c>
      <c r="V58" s="476" t="s">
        <v>34</v>
      </c>
      <c r="W58" s="263" t="s">
        <v>15</v>
      </c>
      <c r="X58" s="483" t="s">
        <v>28</v>
      </c>
      <c r="Y58" s="133" t="s">
        <v>3430</v>
      </c>
      <c r="Z58" s="487" t="s">
        <v>4206</v>
      </c>
      <c r="AA58" s="492">
        <v>1.3</v>
      </c>
      <c r="AB58" s="210"/>
      <c r="AC58" s="212"/>
      <c r="AD58" s="211"/>
      <c r="AE58" s="91"/>
      <c r="AF58" s="102"/>
      <c r="AG58" s="206" t="str">
        <f>IF(AD58="","Pendiente fecha de asignación de LD",IF(AF58="","",WORKDAY(AF58,IF(AE58="Alta",20,IF(AE58="Media",10,5)))))</f>
        <v>Pendiente fecha de asignación de LD</v>
      </c>
      <c r="AH58" s="91"/>
      <c r="AI58" s="104"/>
      <c r="AJ58" s="103"/>
      <c r="AK58" s="214"/>
      <c r="AL58" s="217"/>
      <c r="AM58" s="218"/>
      <c r="AN58" s="218"/>
      <c r="AO58" s="218" t="s">
        <v>560</v>
      </c>
      <c r="AP58" s="218"/>
      <c r="AQ58" s="9"/>
      <c r="AR58" s="9"/>
      <c r="AS58" s="9"/>
      <c r="AT58" s="9"/>
      <c r="AU58" s="9"/>
      <c r="AV58" s="9"/>
      <c r="AW58" s="9"/>
      <c r="AX58" s="9"/>
      <c r="AY58" s="9"/>
      <c r="AZ58" s="9"/>
      <c r="BA58" s="9"/>
      <c r="BB58" s="151"/>
      <c r="BC58" s="254"/>
      <c r="BD58" s="258"/>
      <c r="BE58" s="259"/>
      <c r="BF58" s="109"/>
      <c r="BG58" s="85"/>
      <c r="BH58" s="85"/>
      <c r="BI58" s="572"/>
      <c r="BJ58" s="400">
        <v>46205</v>
      </c>
      <c r="BK58" s="314" t="s">
        <v>2766</v>
      </c>
      <c r="BL58" s="307" t="s">
        <v>4202</v>
      </c>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c r="SK58" s="9"/>
      <c r="SL58" s="9"/>
      <c r="SM58" s="9"/>
      <c r="SN58" s="9"/>
      <c r="SO58" s="9"/>
      <c r="SP58" s="9"/>
      <c r="SQ58" s="9"/>
      <c r="SR58" s="9"/>
      <c r="SS58" s="9"/>
      <c r="ST58" s="9"/>
      <c r="SU58" s="9"/>
      <c r="SV58" s="9"/>
      <c r="SW58" s="9"/>
      <c r="SX58" s="9"/>
      <c r="SY58" s="9"/>
      <c r="SZ58" s="9"/>
      <c r="TA58" s="9"/>
      <c r="TB58" s="9"/>
      <c r="TC58" s="9"/>
      <c r="TD58" s="9"/>
      <c r="TE58" s="9"/>
      <c r="TF58" s="9"/>
      <c r="TG58" s="9"/>
      <c r="TH58" s="9"/>
      <c r="TI58" s="9"/>
      <c r="TJ58" s="9"/>
      <c r="TK58" s="9"/>
      <c r="TL58" s="9"/>
      <c r="TM58" s="9"/>
      <c r="TN58" s="9"/>
      <c r="TO58" s="9"/>
      <c r="TP58" s="9"/>
      <c r="TQ58" s="9"/>
      <c r="TR58" s="9"/>
      <c r="TS58" s="9"/>
      <c r="TT58" s="9"/>
      <c r="TU58" s="9"/>
      <c r="TV58" s="9"/>
      <c r="TW58" s="9"/>
      <c r="TX58" s="9"/>
      <c r="TY58" s="9"/>
      <c r="TZ58" s="9"/>
      <c r="UA58" s="9"/>
      <c r="UB58" s="9"/>
      <c r="UC58" s="9"/>
      <c r="UD58" s="9"/>
      <c r="UE58" s="9"/>
      <c r="UF58" s="9"/>
      <c r="UG58" s="9"/>
      <c r="UH58" s="9"/>
      <c r="UI58" s="9"/>
      <c r="UJ58" s="9"/>
      <c r="UK58" s="9"/>
      <c r="UL58" s="9"/>
      <c r="UM58" s="9"/>
      <c r="UN58" s="9"/>
      <c r="UO58" s="9"/>
      <c r="UP58" s="9"/>
      <c r="UQ58" s="9"/>
      <c r="UR58" s="9"/>
      <c r="US58" s="9"/>
      <c r="UT58" s="9"/>
      <c r="UU58" s="9"/>
      <c r="UV58" s="9"/>
      <c r="UW58" s="9"/>
      <c r="UX58" s="9"/>
      <c r="UY58" s="9"/>
      <c r="UZ58" s="9"/>
      <c r="VA58" s="9"/>
      <c r="VB58" s="9"/>
      <c r="VC58" s="9"/>
      <c r="VD58" s="9"/>
      <c r="VE58" s="9"/>
      <c r="VF58" s="9"/>
      <c r="VG58" s="9"/>
      <c r="VH58" s="9"/>
      <c r="VI58" s="9"/>
      <c r="VJ58" s="9"/>
      <c r="VK58" s="9"/>
      <c r="VL58" s="9"/>
      <c r="VM58" s="9"/>
      <c r="VN58" s="9"/>
      <c r="VO58" s="9"/>
      <c r="VP58" s="9"/>
      <c r="VQ58" s="9"/>
      <c r="VR58" s="9"/>
      <c r="VS58" s="9"/>
      <c r="VT58" s="9"/>
      <c r="VU58" s="9"/>
      <c r="VV58" s="9"/>
      <c r="VW58" s="9"/>
      <c r="VX58" s="9"/>
      <c r="VY58" s="9"/>
      <c r="VZ58" s="9"/>
      <c r="WA58" s="9"/>
      <c r="WB58" s="9"/>
      <c r="WC58" s="9"/>
      <c r="WD58" s="9"/>
      <c r="WE58" s="9"/>
      <c r="WF58" s="9"/>
      <c r="WG58" s="9"/>
      <c r="WH58" s="9"/>
      <c r="WI58" s="9"/>
      <c r="WJ58" s="9"/>
      <c r="WK58" s="9"/>
      <c r="WL58" s="9"/>
      <c r="WM58" s="9"/>
      <c r="WN58" s="9"/>
      <c r="WO58" s="9"/>
      <c r="WP58" s="9"/>
      <c r="WQ58" s="9"/>
      <c r="WR58" s="9"/>
      <c r="WS58" s="9"/>
      <c r="WT58" s="9"/>
      <c r="WU58" s="9"/>
      <c r="WV58" s="9"/>
      <c r="WW58" s="9"/>
      <c r="WX58" s="9"/>
      <c r="WY58" s="9"/>
      <c r="WZ58" s="9"/>
      <c r="XA58" s="9"/>
      <c r="XB58" s="9"/>
      <c r="XC58" s="9"/>
      <c r="XD58" s="9"/>
      <c r="XE58" s="9"/>
      <c r="XF58" s="9"/>
      <c r="XG58" s="9"/>
      <c r="XH58" s="9"/>
      <c r="XI58" s="9"/>
      <c r="XJ58" s="9"/>
      <c r="XK58" s="9"/>
      <c r="XL58" s="9"/>
      <c r="XM58" s="9"/>
      <c r="XN58" s="9"/>
      <c r="XO58" s="9"/>
      <c r="XP58" s="9"/>
      <c r="XQ58" s="9"/>
      <c r="XR58" s="9"/>
      <c r="XS58" s="9"/>
      <c r="XT58" s="9"/>
      <c r="XU58" s="9"/>
      <c r="XV58" s="9"/>
      <c r="XW58" s="9"/>
      <c r="XX58" s="9"/>
      <c r="XY58" s="9"/>
      <c r="XZ58" s="9"/>
      <c r="YA58" s="9"/>
      <c r="YB58" s="9"/>
      <c r="YC58" s="9"/>
      <c r="YD58" s="9"/>
      <c r="YE58" s="9"/>
      <c r="YF58" s="9"/>
      <c r="YG58" s="9"/>
      <c r="YH58" s="9"/>
      <c r="YI58" s="9"/>
      <c r="YJ58" s="9"/>
      <c r="YK58" s="9"/>
      <c r="YL58" s="9"/>
      <c r="YM58" s="9"/>
      <c r="YN58" s="9"/>
      <c r="YO58" s="9"/>
      <c r="YP58" s="9"/>
      <c r="YQ58" s="9"/>
      <c r="YR58" s="9"/>
      <c r="YS58" s="9"/>
      <c r="YT58" s="9"/>
      <c r="YU58" s="9"/>
      <c r="YV58" s="9"/>
      <c r="YW58" s="9"/>
      <c r="YX58" s="9"/>
      <c r="YY58" s="9"/>
      <c r="YZ58" s="9"/>
      <c r="ZA58" s="9"/>
      <c r="ZB58" s="9"/>
      <c r="ZC58" s="9"/>
      <c r="ZD58" s="9"/>
      <c r="ZE58" s="9"/>
      <c r="ZF58" s="9"/>
      <c r="ZG58" s="9"/>
      <c r="ZH58" s="9"/>
      <c r="ZI58" s="9"/>
      <c r="ZJ58" s="9"/>
      <c r="ZK58" s="9"/>
      <c r="ZL58" s="9"/>
      <c r="ZM58" s="9"/>
      <c r="ZN58" s="9"/>
      <c r="ZO58" s="9"/>
      <c r="ZP58" s="9"/>
      <c r="ZQ58" s="9"/>
      <c r="ZR58" s="9"/>
      <c r="ZS58" s="9"/>
      <c r="ZT58" s="9"/>
      <c r="ZU58" s="9"/>
      <c r="ZV58" s="9"/>
      <c r="ZW58" s="9"/>
      <c r="ZX58" s="9"/>
      <c r="ZY58" s="9"/>
      <c r="ZZ58" s="9"/>
      <c r="AAA58" s="9"/>
      <c r="AAB58" s="9"/>
      <c r="AAC58" s="9"/>
      <c r="AAD58" s="9"/>
      <c r="AAE58" s="9"/>
      <c r="AAF58" s="9"/>
      <c r="AAG58" s="9"/>
      <c r="AAH58" s="9"/>
      <c r="AAI58" s="9"/>
      <c r="AAJ58" s="9"/>
      <c r="AAK58" s="9"/>
      <c r="AAL58" s="9"/>
      <c r="AAM58" s="9"/>
      <c r="AAN58" s="9"/>
      <c r="AAO58" s="9"/>
      <c r="AAP58" s="9"/>
      <c r="AAQ58" s="9"/>
      <c r="AAR58" s="9"/>
      <c r="AAS58" s="9"/>
      <c r="AAT58" s="9"/>
      <c r="AAU58" s="9"/>
      <c r="AAV58" s="9"/>
      <c r="AAW58" s="9"/>
      <c r="AAX58" s="9"/>
      <c r="AAY58" s="9"/>
      <c r="AAZ58" s="9"/>
      <c r="ABA58" s="9"/>
      <c r="ABB58" s="9"/>
      <c r="ABC58" s="9"/>
      <c r="ABD58" s="9"/>
      <c r="ABE58" s="9"/>
      <c r="ABF58" s="9"/>
      <c r="ABG58" s="9"/>
      <c r="ABH58" s="9"/>
      <c r="ABI58" s="9"/>
      <c r="ABJ58" s="9"/>
      <c r="ABK58" s="9"/>
      <c r="ABL58" s="9"/>
      <c r="ABM58" s="9"/>
      <c r="ABN58" s="9"/>
      <c r="ABO58" s="9"/>
      <c r="ABP58" s="9"/>
      <c r="ABQ58" s="9"/>
      <c r="ABR58" s="9"/>
      <c r="ABS58" s="9"/>
      <c r="ABT58" s="9"/>
      <c r="ABU58" s="9"/>
      <c r="ABV58" s="9"/>
      <c r="ABW58" s="9"/>
      <c r="ABX58" s="9"/>
      <c r="ABY58" s="9"/>
      <c r="ABZ58" s="9"/>
      <c r="ACA58" s="9"/>
      <c r="ACB58" s="9"/>
      <c r="ACC58" s="9"/>
      <c r="ACD58" s="9"/>
      <c r="ACE58" s="9"/>
      <c r="ACF58" s="9"/>
      <c r="ACG58" s="9"/>
      <c r="ACH58" s="9"/>
      <c r="ACI58" s="9"/>
      <c r="ACJ58" s="9"/>
      <c r="ACK58" s="9"/>
      <c r="ACL58" s="9"/>
      <c r="ACM58" s="9"/>
      <c r="ACN58" s="9"/>
      <c r="ACO58" s="9"/>
      <c r="ACP58" s="9"/>
      <c r="ACQ58" s="9"/>
      <c r="ACR58" s="9"/>
      <c r="ACS58" s="9"/>
      <c r="ACT58" s="9"/>
      <c r="ACU58" s="9"/>
      <c r="ACV58" s="9"/>
      <c r="ACW58" s="9"/>
      <c r="ACX58" s="9"/>
      <c r="ACY58" s="9"/>
      <c r="ACZ58" s="9"/>
      <c r="ADA58" s="9"/>
      <c r="ADB58" s="9"/>
      <c r="ADC58" s="9"/>
      <c r="ADD58" s="9"/>
      <c r="ADE58" s="9"/>
      <c r="ADF58" s="9"/>
      <c r="ADG58" s="9"/>
      <c r="ADH58" s="9"/>
      <c r="ADI58" s="9"/>
      <c r="ADJ58" s="9"/>
      <c r="ADK58" s="9"/>
      <c r="ADL58" s="9"/>
      <c r="ADM58" s="9"/>
      <c r="ADN58" s="9"/>
      <c r="ADO58" s="9"/>
      <c r="ADP58" s="9"/>
      <c r="ADQ58" s="9"/>
      <c r="ADR58" s="9"/>
      <c r="ADS58" s="9"/>
      <c r="ADT58" s="9"/>
      <c r="ADU58" s="9"/>
      <c r="ADV58" s="9"/>
      <c r="ADW58" s="9"/>
      <c r="ADX58" s="9"/>
      <c r="ADY58" s="9"/>
      <c r="ADZ58" s="9"/>
      <c r="AEA58" s="9"/>
      <c r="AEB58" s="9"/>
      <c r="AEC58" s="9"/>
      <c r="AED58" s="9"/>
      <c r="AEE58" s="9"/>
      <c r="AEF58" s="9"/>
      <c r="AEG58" s="9"/>
      <c r="AEH58" s="9"/>
      <c r="AEI58" s="9"/>
      <c r="AEJ58" s="9"/>
      <c r="AEK58" s="9"/>
      <c r="AEL58" s="9"/>
      <c r="AEM58" s="9"/>
      <c r="AEN58" s="9"/>
      <c r="AEO58" s="9"/>
      <c r="AEP58" s="9"/>
      <c r="AEQ58" s="9"/>
      <c r="AER58" s="9"/>
      <c r="AES58" s="9"/>
      <c r="AET58" s="9"/>
      <c r="AEU58" s="9"/>
      <c r="AEV58" s="9"/>
      <c r="AEW58" s="9"/>
      <c r="AEX58" s="9"/>
      <c r="AEY58" s="9"/>
      <c r="AEZ58" s="9"/>
      <c r="AFA58" s="9"/>
      <c r="AFB58" s="9"/>
      <c r="AFC58" s="9"/>
      <c r="AFD58" s="9"/>
      <c r="AFE58" s="9"/>
      <c r="AFF58" s="9"/>
      <c r="AFG58" s="9"/>
      <c r="AFH58" s="9"/>
      <c r="AFI58" s="9"/>
      <c r="AFJ58" s="9"/>
      <c r="AFK58" s="9"/>
      <c r="AFL58" s="9"/>
      <c r="AFM58" s="9"/>
      <c r="AFN58" s="9"/>
      <c r="AFO58" s="9"/>
      <c r="AFP58" s="9"/>
      <c r="AFQ58" s="9"/>
      <c r="AFR58" s="9"/>
      <c r="AFS58" s="9"/>
      <c r="AFT58" s="9"/>
      <c r="AFU58" s="9"/>
      <c r="AFV58" s="9"/>
      <c r="AFW58" s="9"/>
      <c r="AFX58" s="9"/>
      <c r="AFY58" s="9"/>
      <c r="AFZ58" s="9"/>
      <c r="AGA58" s="9"/>
      <c r="AGB58" s="9"/>
      <c r="AGC58" s="9"/>
      <c r="AGD58" s="9"/>
      <c r="AGE58" s="9"/>
      <c r="AGF58" s="9"/>
      <c r="AGG58" s="9"/>
      <c r="AGH58" s="9"/>
      <c r="AGI58" s="9"/>
      <c r="AGJ58" s="9"/>
      <c r="AGK58" s="9"/>
      <c r="AGL58" s="9"/>
      <c r="AGM58" s="9"/>
      <c r="AGN58" s="9"/>
      <c r="AGO58" s="9"/>
      <c r="AGP58" s="9"/>
      <c r="AGQ58" s="9"/>
      <c r="AGR58" s="9"/>
      <c r="AGS58" s="9"/>
      <c r="AGT58" s="9"/>
      <c r="AGU58" s="9"/>
      <c r="AGV58" s="9"/>
      <c r="AGW58" s="9"/>
      <c r="AGX58" s="9"/>
      <c r="AGY58" s="9"/>
      <c r="AGZ58" s="9"/>
      <c r="AHA58" s="9"/>
      <c r="AHB58" s="9"/>
      <c r="AHC58" s="9"/>
      <c r="AHD58" s="9"/>
      <c r="AHE58" s="9"/>
      <c r="AHF58" s="9"/>
      <c r="AHG58" s="9"/>
      <c r="AHH58" s="9"/>
      <c r="AHI58" s="9"/>
      <c r="AHJ58" s="9"/>
      <c r="AHK58" s="9"/>
      <c r="AHL58" s="9"/>
      <c r="AHM58" s="9"/>
      <c r="AHN58" s="9"/>
      <c r="AHO58" s="9"/>
      <c r="AHP58" s="9"/>
      <c r="AHQ58" s="9"/>
      <c r="AHR58" s="9"/>
      <c r="AHS58" s="9"/>
      <c r="AHT58" s="9"/>
      <c r="AHU58" s="9"/>
      <c r="AHV58" s="9"/>
      <c r="AHW58" s="9"/>
      <c r="AHX58" s="9"/>
      <c r="AHY58" s="9"/>
      <c r="AHZ58" s="9"/>
      <c r="AIA58" s="9"/>
      <c r="AIB58" s="9"/>
      <c r="AIC58" s="9"/>
      <c r="AID58" s="9"/>
      <c r="AIE58" s="9"/>
      <c r="AIF58" s="9"/>
      <c r="AIG58" s="9"/>
      <c r="AIH58" s="9"/>
      <c r="AII58" s="9"/>
      <c r="AIJ58" s="9"/>
      <c r="AIK58" s="9"/>
      <c r="AIL58" s="9"/>
      <c r="AIM58" s="9"/>
      <c r="AIN58" s="9"/>
      <c r="AIO58" s="9"/>
      <c r="AIP58" s="9"/>
      <c r="AIQ58" s="9"/>
      <c r="AIR58" s="9"/>
      <c r="AIS58" s="9"/>
      <c r="AIT58" s="9"/>
      <c r="AIU58" s="9"/>
      <c r="AIV58" s="9"/>
      <c r="AIW58" s="9"/>
      <c r="AIX58" s="9"/>
      <c r="AIY58" s="9"/>
      <c r="AIZ58" s="9"/>
      <c r="AJA58" s="9"/>
      <c r="AJB58" s="9"/>
      <c r="AJC58" s="9"/>
      <c r="AJD58" s="9"/>
      <c r="AJE58" s="9"/>
      <c r="AJF58" s="9"/>
      <c r="AJG58" s="9"/>
      <c r="AJH58" s="9"/>
      <c r="AJI58" s="9"/>
      <c r="AJJ58" s="9"/>
      <c r="AJK58" s="9"/>
      <c r="AJL58" s="9"/>
      <c r="AJM58" s="9"/>
      <c r="AJN58" s="9"/>
      <c r="AJO58" s="9"/>
      <c r="AJP58" s="9"/>
      <c r="AJQ58" s="9"/>
      <c r="AJR58" s="9"/>
      <c r="AJS58" s="9"/>
      <c r="AJT58" s="9"/>
      <c r="AJU58" s="9"/>
      <c r="AJV58" s="9"/>
      <c r="AJW58" s="9"/>
      <c r="AJX58" s="9"/>
      <c r="AJY58" s="9"/>
      <c r="AJZ58" s="9"/>
      <c r="AKA58" s="9"/>
      <c r="AKB58" s="9"/>
      <c r="AKC58" s="9"/>
      <c r="AKD58" s="9"/>
      <c r="AKE58" s="9"/>
      <c r="AKF58" s="9"/>
      <c r="AKG58" s="9"/>
      <c r="AKH58" s="9"/>
      <c r="AKI58" s="9"/>
      <c r="AKJ58" s="9"/>
      <c r="AKK58" s="9"/>
      <c r="AKL58" s="9"/>
      <c r="AKM58" s="9"/>
      <c r="AKN58" s="9"/>
      <c r="AKO58" s="9"/>
      <c r="AKP58" s="9"/>
      <c r="AKQ58" s="9"/>
      <c r="AKR58" s="9"/>
      <c r="AKS58" s="9"/>
      <c r="AKT58" s="9"/>
      <c r="AKU58" s="9"/>
      <c r="AKV58" s="9"/>
      <c r="AKW58" s="9"/>
      <c r="AKX58" s="9"/>
      <c r="AKY58" s="9"/>
      <c r="AKZ58" s="9"/>
      <c r="ALA58" s="9"/>
      <c r="ALB58" s="9"/>
      <c r="ALC58" s="9"/>
      <c r="ALD58" s="9"/>
      <c r="ALE58" s="9"/>
      <c r="ALF58" s="9"/>
      <c r="ALG58" s="9"/>
      <c r="ALH58" s="9"/>
      <c r="ALI58" s="9"/>
      <c r="ALJ58" s="9"/>
      <c r="ALK58" s="9"/>
      <c r="ALL58" s="9"/>
      <c r="ALM58" s="9"/>
      <c r="ALN58" s="9"/>
      <c r="ALO58" s="9"/>
      <c r="ALP58" s="9"/>
      <c r="ALQ58" s="9"/>
      <c r="ALR58" s="9"/>
      <c r="ALS58" s="9"/>
      <c r="ALT58" s="9"/>
      <c r="ALU58" s="9"/>
      <c r="ALV58" s="9"/>
      <c r="ALW58" s="9"/>
      <c r="ALX58" s="9"/>
      <c r="ALY58" s="9"/>
      <c r="ALZ58" s="9"/>
      <c r="AMA58" s="9"/>
      <c r="AMB58" s="9"/>
      <c r="AMC58" s="9"/>
      <c r="AMD58" s="9"/>
      <c r="AME58" s="9"/>
      <c r="AMF58" s="9"/>
      <c r="AMG58" s="9"/>
      <c r="AMH58" s="9"/>
      <c r="AMI58" s="9"/>
      <c r="AMJ58" s="9"/>
      <c r="AMK58" s="9"/>
      <c r="AML58" s="9"/>
      <c r="AMM58" s="9"/>
      <c r="AMN58" s="9"/>
      <c r="AMO58" s="9"/>
      <c r="AMP58" s="9"/>
      <c r="AMQ58" s="9"/>
      <c r="AMR58" s="9"/>
      <c r="AMS58" s="9"/>
      <c r="AMT58" s="9"/>
      <c r="AMU58" s="9"/>
      <c r="AMV58" s="9"/>
      <c r="AMW58" s="9"/>
      <c r="AMX58" s="9"/>
      <c r="AMY58" s="9"/>
      <c r="AMZ58" s="9"/>
      <c r="ANA58" s="9"/>
      <c r="ANB58" s="9"/>
      <c r="ANC58" s="9"/>
      <c r="AND58" s="9"/>
      <c r="ANE58" s="9"/>
      <c r="ANF58" s="9"/>
      <c r="ANG58" s="9"/>
      <c r="ANH58" s="9"/>
      <c r="ANI58" s="9"/>
      <c r="ANJ58" s="9"/>
      <c r="ANK58" s="9"/>
      <c r="ANL58" s="9"/>
      <c r="ANM58" s="9"/>
      <c r="ANN58" s="9"/>
      <c r="ANO58" s="9"/>
      <c r="ANP58" s="9"/>
      <c r="ANQ58" s="9"/>
      <c r="ANR58" s="9"/>
      <c r="ANS58" s="9"/>
      <c r="ANT58" s="9"/>
      <c r="ANU58" s="9"/>
      <c r="ANV58" s="9"/>
      <c r="ANW58" s="9"/>
      <c r="ANX58" s="9"/>
      <c r="ANY58" s="9"/>
      <c r="ANZ58" s="9"/>
      <c r="AOA58" s="9"/>
      <c r="AOB58" s="9"/>
      <c r="AOC58" s="9"/>
      <c r="AOD58" s="9"/>
      <c r="AOE58" s="9"/>
      <c r="AOF58" s="9"/>
      <c r="AOG58" s="9"/>
      <c r="AOH58" s="9"/>
      <c r="AOI58" s="9"/>
      <c r="AOJ58" s="9"/>
      <c r="AOK58" s="9"/>
      <c r="AOL58" s="9"/>
      <c r="AOM58" s="9"/>
      <c r="AON58" s="9"/>
      <c r="AOO58" s="9"/>
      <c r="AOP58" s="9"/>
      <c r="AOQ58" s="9"/>
      <c r="AOR58" s="9"/>
      <c r="AOS58" s="9"/>
      <c r="AOT58" s="9"/>
      <c r="AOU58" s="9"/>
      <c r="AOV58" s="9"/>
      <c r="AOW58" s="9"/>
      <c r="AOX58" s="9"/>
      <c r="AOY58" s="9"/>
      <c r="AOZ58" s="9"/>
      <c r="APA58" s="9"/>
      <c r="APB58" s="9"/>
      <c r="APC58" s="9"/>
      <c r="APD58" s="9"/>
      <c r="APE58" s="9"/>
      <c r="APF58" s="9"/>
      <c r="APG58" s="9"/>
      <c r="APH58" s="9"/>
      <c r="API58" s="9"/>
      <c r="APJ58" s="9"/>
      <c r="APK58" s="9"/>
      <c r="APL58" s="9"/>
      <c r="APM58" s="9"/>
      <c r="APN58" s="9"/>
      <c r="APO58" s="9"/>
      <c r="APP58" s="9"/>
      <c r="APQ58" s="9"/>
      <c r="APR58" s="9"/>
      <c r="APS58" s="9"/>
      <c r="APT58" s="9"/>
      <c r="APU58" s="9"/>
      <c r="APV58" s="9"/>
      <c r="APW58" s="9"/>
      <c r="APX58" s="9"/>
      <c r="APY58" s="9"/>
      <c r="APZ58" s="9"/>
      <c r="AQA58" s="9"/>
      <c r="AQB58" s="9"/>
      <c r="AQC58" s="9"/>
      <c r="AQD58" s="9"/>
      <c r="AQE58" s="9"/>
      <c r="AQF58" s="9"/>
      <c r="AQG58" s="9"/>
      <c r="AQH58" s="9"/>
      <c r="AQI58" s="9"/>
      <c r="AQJ58" s="9"/>
      <c r="AQK58" s="9"/>
      <c r="AQL58" s="9"/>
      <c r="AQM58" s="9"/>
      <c r="AQN58" s="9"/>
      <c r="AQO58" s="9"/>
      <c r="AQP58" s="9"/>
      <c r="AQQ58" s="9"/>
      <c r="AQR58" s="9"/>
      <c r="AQS58" s="9"/>
      <c r="AQT58" s="9"/>
      <c r="AQU58" s="9"/>
      <c r="AQV58" s="9"/>
      <c r="AQW58" s="9"/>
      <c r="AQX58" s="9"/>
      <c r="AQY58" s="9"/>
      <c r="AQZ58" s="9"/>
      <c r="ARA58" s="9"/>
      <c r="ARB58" s="9"/>
      <c r="ARC58" s="9"/>
      <c r="ARD58" s="9"/>
      <c r="ARE58" s="9"/>
      <c r="ARF58" s="9"/>
      <c r="ARG58" s="9"/>
      <c r="ARH58" s="9"/>
      <c r="ARI58" s="9"/>
      <c r="ARJ58" s="9"/>
      <c r="ARK58" s="9"/>
      <c r="ARL58" s="9"/>
      <c r="ARM58" s="9"/>
      <c r="ARN58" s="9"/>
      <c r="ARO58" s="9"/>
      <c r="ARP58" s="9"/>
      <c r="ARQ58" s="9"/>
      <c r="ARR58" s="9"/>
      <c r="ARS58" s="9"/>
      <c r="ART58" s="9"/>
      <c r="ARU58" s="9"/>
      <c r="ARV58" s="9"/>
      <c r="ARW58" s="9"/>
      <c r="ARX58" s="9"/>
      <c r="ARY58" s="9"/>
      <c r="ARZ58" s="9"/>
      <c r="ASA58" s="9"/>
      <c r="ASB58" s="9"/>
      <c r="ASC58" s="9"/>
      <c r="ASD58" s="9"/>
      <c r="ASE58" s="9"/>
      <c r="ASF58" s="9"/>
      <c r="ASG58" s="9"/>
      <c r="ASH58" s="9"/>
      <c r="ASI58" s="9"/>
      <c r="ASJ58" s="9"/>
      <c r="ASK58" s="9"/>
      <c r="ASL58" s="9"/>
      <c r="ASM58" s="9"/>
      <c r="ASN58" s="9"/>
      <c r="ASO58" s="9"/>
      <c r="ASP58" s="9"/>
      <c r="ASQ58" s="9"/>
      <c r="ASR58" s="9"/>
      <c r="ASS58" s="9"/>
      <c r="AST58" s="9"/>
      <c r="ASU58" s="9"/>
      <c r="ASV58" s="9"/>
      <c r="ASW58" s="9"/>
      <c r="ASX58" s="9"/>
      <c r="ASY58" s="9"/>
      <c r="ASZ58" s="9"/>
      <c r="ATA58" s="9"/>
      <c r="ATB58" s="9"/>
      <c r="ATC58" s="9"/>
      <c r="ATD58" s="9"/>
      <c r="ATE58" s="9"/>
      <c r="ATF58" s="9"/>
      <c r="ATG58" s="9"/>
      <c r="ATH58" s="9"/>
      <c r="ATI58" s="9"/>
      <c r="ATJ58" s="9"/>
      <c r="ATK58" s="9"/>
      <c r="ATL58" s="9"/>
      <c r="ATM58" s="9"/>
      <c r="ATN58" s="9"/>
      <c r="ATO58" s="9"/>
      <c r="ATP58" s="9"/>
      <c r="ATQ58" s="9"/>
      <c r="ATR58" s="9"/>
      <c r="ATS58" s="9"/>
      <c r="ATT58" s="9"/>
      <c r="ATU58" s="9"/>
      <c r="ATV58" s="9"/>
      <c r="ATW58" s="9"/>
      <c r="ATX58" s="9"/>
      <c r="ATY58" s="9"/>
      <c r="ATZ58" s="9"/>
      <c r="AUA58" s="9"/>
      <c r="AUB58" s="9"/>
      <c r="AUC58" s="9"/>
      <c r="AUD58" s="9"/>
      <c r="AUE58" s="9"/>
      <c r="AUF58" s="9"/>
      <c r="AUG58" s="9"/>
      <c r="AUH58" s="9"/>
      <c r="AUI58" s="9"/>
      <c r="AUJ58" s="9"/>
      <c r="AUK58" s="9"/>
      <c r="AUL58" s="9"/>
      <c r="AUM58" s="9"/>
      <c r="AUN58" s="9"/>
      <c r="AUO58" s="9"/>
      <c r="AUP58" s="9"/>
      <c r="AUQ58" s="9"/>
      <c r="AUR58" s="9"/>
      <c r="AUS58" s="9"/>
      <c r="AUT58" s="9"/>
      <c r="AUU58" s="9"/>
      <c r="AUV58" s="9"/>
      <c r="AUW58" s="9"/>
      <c r="AUX58" s="9"/>
      <c r="AUY58" s="9"/>
      <c r="AUZ58" s="9"/>
      <c r="AVA58" s="9"/>
      <c r="AVB58" s="9"/>
      <c r="AVC58" s="9"/>
      <c r="AVD58" s="9"/>
      <c r="AVE58" s="9"/>
      <c r="AVF58" s="9"/>
      <c r="AVG58" s="9"/>
      <c r="AVH58" s="9"/>
      <c r="AVI58" s="9"/>
      <c r="AVJ58" s="9"/>
      <c r="AVK58" s="9"/>
      <c r="AVL58" s="9"/>
      <c r="AVM58" s="9"/>
      <c r="AVN58" s="9"/>
      <c r="AVO58" s="9"/>
      <c r="AVP58" s="9"/>
      <c r="AVQ58" s="9"/>
      <c r="AVR58" s="9"/>
      <c r="AVS58" s="9"/>
      <c r="AVT58" s="9"/>
      <c r="AVU58" s="9"/>
      <c r="AVV58" s="9"/>
      <c r="AVW58" s="9"/>
      <c r="AVX58" s="9"/>
      <c r="AVY58" s="9"/>
      <c r="AVZ58" s="9"/>
      <c r="AWA58" s="9"/>
      <c r="AWB58" s="9"/>
      <c r="AWC58" s="9"/>
      <c r="AWD58" s="9"/>
      <c r="AWE58" s="9"/>
      <c r="AWF58" s="9"/>
      <c r="AWG58" s="9"/>
      <c r="AWH58" s="9"/>
      <c r="AWI58" s="9"/>
      <c r="AWJ58" s="9"/>
      <c r="AWK58" s="9"/>
      <c r="AWL58" s="9"/>
      <c r="AWM58" s="9"/>
      <c r="AWN58" s="9"/>
      <c r="AWO58" s="9"/>
      <c r="AWP58" s="9"/>
      <c r="AWQ58" s="9"/>
      <c r="AWR58" s="9"/>
      <c r="AWS58" s="9"/>
      <c r="AWT58" s="9"/>
      <c r="AWU58" s="9"/>
      <c r="AWV58" s="9"/>
      <c r="AWW58" s="9"/>
      <c r="AWX58" s="9"/>
      <c r="AWY58" s="9"/>
      <c r="AWZ58" s="9"/>
      <c r="AXA58" s="9"/>
      <c r="AXB58" s="9"/>
      <c r="AXC58" s="9"/>
      <c r="AXD58" s="9"/>
      <c r="AXE58" s="9"/>
      <c r="AXF58" s="9"/>
      <c r="AXG58" s="9"/>
      <c r="AXH58" s="9"/>
      <c r="AXI58" s="9"/>
      <c r="AXJ58" s="9"/>
      <c r="AXK58" s="9"/>
      <c r="AXL58" s="9"/>
      <c r="AXM58" s="9"/>
      <c r="AXN58" s="9"/>
      <c r="AXO58" s="9"/>
      <c r="AXP58" s="9"/>
      <c r="AXQ58" s="9"/>
      <c r="AXR58" s="9"/>
      <c r="AXS58" s="9"/>
      <c r="AXT58" s="9"/>
      <c r="AXU58" s="9"/>
      <c r="AXV58" s="9"/>
      <c r="AXW58" s="9"/>
      <c r="AXX58" s="9"/>
      <c r="AXY58" s="9"/>
      <c r="AXZ58" s="9"/>
      <c r="AYA58" s="9"/>
      <c r="AYB58" s="9"/>
      <c r="AYC58" s="9"/>
      <c r="AYD58" s="9"/>
      <c r="AYE58" s="9"/>
      <c r="AYF58" s="9"/>
      <c r="AYG58" s="9"/>
      <c r="AYH58" s="9"/>
      <c r="AYI58" s="9"/>
      <c r="AYJ58" s="9"/>
      <c r="AYK58" s="9"/>
      <c r="AYL58" s="9"/>
      <c r="AYM58" s="9"/>
      <c r="AYN58" s="9"/>
      <c r="AYO58" s="9"/>
      <c r="AYP58" s="9"/>
      <c r="AYQ58" s="9"/>
      <c r="AYR58" s="9"/>
      <c r="AYS58" s="9"/>
      <c r="AYT58" s="9"/>
      <c r="AYU58" s="9"/>
      <c r="AYV58" s="9"/>
      <c r="AYW58" s="9"/>
      <c r="AYX58" s="9"/>
      <c r="AYY58" s="9"/>
      <c r="AYZ58" s="9"/>
      <c r="AZA58" s="9"/>
      <c r="AZB58" s="9"/>
      <c r="AZC58" s="9"/>
      <c r="AZD58" s="9"/>
      <c r="AZE58" s="9"/>
      <c r="AZF58" s="9"/>
      <c r="AZG58" s="9"/>
      <c r="AZH58" s="9"/>
      <c r="AZI58" s="9"/>
      <c r="AZJ58" s="9"/>
      <c r="AZK58" s="9"/>
      <c r="AZL58" s="9"/>
      <c r="AZM58" s="9"/>
      <c r="AZN58" s="9"/>
      <c r="AZO58" s="9"/>
      <c r="AZP58" s="9"/>
      <c r="AZQ58" s="9"/>
      <c r="AZR58" s="9"/>
      <c r="AZS58" s="9"/>
      <c r="AZT58" s="9"/>
      <c r="AZU58" s="9"/>
      <c r="AZV58" s="9"/>
      <c r="AZW58" s="9"/>
      <c r="AZX58" s="9"/>
      <c r="AZY58" s="9"/>
      <c r="AZZ58" s="9"/>
      <c r="BAA58" s="9"/>
      <c r="BAB58" s="9"/>
      <c r="BAC58" s="9"/>
      <c r="BAD58" s="9"/>
      <c r="BAE58" s="9"/>
      <c r="BAF58" s="9"/>
      <c r="BAG58" s="9"/>
      <c r="BAH58" s="9"/>
      <c r="BAI58" s="9"/>
      <c r="BAJ58" s="9"/>
      <c r="BAK58" s="9"/>
      <c r="BAL58" s="9"/>
      <c r="BAM58" s="9"/>
      <c r="BAN58" s="9"/>
      <c r="BAO58" s="9"/>
      <c r="BAP58" s="9"/>
      <c r="BAQ58" s="9"/>
      <c r="BAR58" s="9"/>
      <c r="BAS58" s="9"/>
      <c r="BAT58" s="9"/>
      <c r="BAU58" s="9"/>
      <c r="BAV58" s="9"/>
      <c r="BAW58" s="9"/>
      <c r="BAX58" s="9"/>
      <c r="BAY58" s="9"/>
      <c r="BAZ58" s="9"/>
      <c r="BBA58" s="9"/>
      <c r="BBB58" s="9"/>
      <c r="BBC58" s="9"/>
      <c r="BBD58" s="9"/>
      <c r="BBE58" s="9"/>
      <c r="BBF58" s="9"/>
      <c r="BBG58" s="9"/>
      <c r="BBH58" s="9"/>
      <c r="BBI58" s="9"/>
      <c r="BBJ58" s="9"/>
      <c r="BBK58" s="9"/>
      <c r="BBL58" s="9"/>
      <c r="BBM58" s="9"/>
      <c r="BBN58" s="9"/>
      <c r="BBO58" s="9"/>
      <c r="BBP58" s="9"/>
      <c r="BBQ58" s="9"/>
      <c r="BBR58" s="9"/>
      <c r="BBS58" s="9"/>
      <c r="BBT58" s="9"/>
      <c r="BBU58" s="9"/>
      <c r="BBV58" s="9"/>
      <c r="BBW58" s="9"/>
      <c r="BBX58" s="9"/>
      <c r="BBY58" s="9"/>
      <c r="BBZ58" s="9"/>
      <c r="BCA58" s="9"/>
      <c r="BCB58" s="9"/>
      <c r="BCC58" s="9"/>
      <c r="BCD58" s="9"/>
      <c r="BCE58" s="9"/>
      <c r="BCF58" s="9"/>
      <c r="BCG58" s="9"/>
      <c r="BCH58" s="9"/>
      <c r="BCI58" s="9"/>
      <c r="BCJ58" s="9"/>
      <c r="BCK58" s="9"/>
      <c r="BCL58" s="9"/>
      <c r="BCM58" s="9"/>
      <c r="BCN58" s="9"/>
      <c r="BCO58" s="9"/>
      <c r="BCP58" s="9"/>
      <c r="BCQ58" s="9"/>
      <c r="BCR58" s="9"/>
      <c r="BCS58" s="9"/>
      <c r="BCT58" s="9"/>
      <c r="BCU58" s="9"/>
      <c r="BCV58" s="9"/>
      <c r="BCW58" s="9"/>
      <c r="BCX58" s="9"/>
      <c r="BCY58" s="9"/>
      <c r="BCZ58" s="9"/>
      <c r="BDA58" s="9"/>
      <c r="BDB58" s="9"/>
      <c r="BDC58" s="9"/>
      <c r="BDD58" s="9"/>
      <c r="BDE58" s="9"/>
      <c r="BDF58" s="9"/>
      <c r="BDG58" s="9"/>
      <c r="BDH58" s="9"/>
      <c r="BDI58" s="9"/>
      <c r="BDJ58" s="9"/>
      <c r="BDK58" s="9"/>
      <c r="BDL58" s="9"/>
      <c r="BDM58" s="9"/>
      <c r="BDN58" s="9"/>
      <c r="BDO58" s="9"/>
      <c r="BDP58" s="9"/>
      <c r="BDQ58" s="9"/>
      <c r="BDR58" s="9"/>
      <c r="BDS58" s="9"/>
      <c r="BDT58" s="9"/>
      <c r="BDU58" s="9"/>
      <c r="BDV58" s="9"/>
      <c r="BDW58" s="9"/>
      <c r="BDX58" s="9"/>
      <c r="BDY58" s="9"/>
      <c r="BDZ58" s="9"/>
      <c r="BEA58" s="9"/>
      <c r="BEB58" s="9"/>
      <c r="BEC58" s="9"/>
      <c r="BED58" s="9"/>
      <c r="BEE58" s="9"/>
      <c r="BEF58" s="9"/>
      <c r="BEG58" s="9"/>
      <c r="BEH58" s="9"/>
      <c r="BEI58" s="9"/>
      <c r="BEJ58" s="9"/>
      <c r="BEK58" s="9"/>
      <c r="BEL58" s="9"/>
      <c r="BEM58" s="9"/>
      <c r="BEN58" s="9"/>
      <c r="BEO58" s="9"/>
      <c r="BEP58" s="9"/>
      <c r="BEQ58" s="9"/>
      <c r="BER58" s="9"/>
      <c r="BES58" s="9"/>
      <c r="BET58" s="9"/>
      <c r="BEU58" s="9"/>
      <c r="BEV58" s="9"/>
      <c r="BEW58" s="9"/>
      <c r="BEX58" s="9"/>
      <c r="BEY58" s="9"/>
      <c r="BEZ58" s="9"/>
      <c r="BFA58" s="9"/>
      <c r="BFB58" s="9"/>
      <c r="BFC58" s="9"/>
      <c r="BFD58" s="9"/>
      <c r="BFE58" s="9"/>
      <c r="BFF58" s="9"/>
      <c r="BFG58" s="9"/>
      <c r="BFH58" s="9"/>
      <c r="BFI58" s="9"/>
      <c r="BFJ58" s="9"/>
      <c r="BFK58" s="9"/>
      <c r="BFL58" s="9"/>
      <c r="BFM58" s="9"/>
      <c r="BFN58" s="9"/>
      <c r="BFO58" s="9"/>
      <c r="BFP58" s="9"/>
      <c r="BFQ58" s="9"/>
      <c r="BFR58" s="9"/>
      <c r="BFS58" s="9"/>
      <c r="BFT58" s="9"/>
      <c r="BFU58" s="9"/>
      <c r="BFV58" s="9"/>
      <c r="BFW58" s="9"/>
      <c r="BFX58" s="9"/>
      <c r="BFY58" s="9"/>
      <c r="BFZ58" s="9"/>
      <c r="BGA58" s="9"/>
      <c r="BGB58" s="9"/>
      <c r="BGC58" s="9"/>
      <c r="BGD58" s="9"/>
      <c r="BGE58" s="9"/>
      <c r="BGF58" s="9"/>
      <c r="BGG58" s="9"/>
      <c r="BGH58" s="9"/>
      <c r="BGI58" s="9"/>
      <c r="BGJ58" s="9"/>
      <c r="BGK58" s="9"/>
      <c r="BGL58" s="9"/>
      <c r="BGM58" s="9"/>
      <c r="BGN58" s="9"/>
      <c r="BGO58" s="9"/>
      <c r="BGP58" s="9"/>
      <c r="BGQ58" s="9"/>
      <c r="BGR58" s="9"/>
      <c r="BGS58" s="9"/>
      <c r="BGT58" s="9"/>
      <c r="BGU58" s="9"/>
      <c r="BGV58" s="9"/>
      <c r="BGW58" s="9"/>
      <c r="BGX58" s="9"/>
      <c r="BGY58" s="9"/>
      <c r="BGZ58" s="9"/>
      <c r="BHA58" s="9"/>
      <c r="BHB58" s="9"/>
      <c r="BHC58" s="9"/>
      <c r="BHD58" s="9"/>
      <c r="BHE58" s="9"/>
      <c r="BHF58" s="9"/>
      <c r="BHG58" s="9"/>
      <c r="BHH58" s="9"/>
      <c r="BHI58" s="9"/>
      <c r="BHJ58" s="9"/>
      <c r="BHK58" s="9"/>
      <c r="BHL58" s="9"/>
      <c r="BHM58" s="9"/>
      <c r="BHN58" s="9"/>
      <c r="BHO58" s="9"/>
      <c r="BHP58" s="9"/>
      <c r="BHQ58" s="9"/>
      <c r="BHR58" s="9"/>
      <c r="BHS58" s="9"/>
      <c r="BHT58" s="9"/>
      <c r="BHU58" s="9"/>
      <c r="BHV58" s="9"/>
      <c r="BHW58" s="9"/>
      <c r="BHX58" s="9"/>
      <c r="BHY58" s="9"/>
      <c r="BHZ58" s="9"/>
      <c r="BIA58" s="9"/>
      <c r="BIB58" s="9"/>
      <c r="BIC58" s="9"/>
      <c r="BID58" s="9"/>
      <c r="BIE58" s="9"/>
      <c r="BIF58" s="9"/>
      <c r="BIG58" s="9"/>
      <c r="BIH58" s="9"/>
      <c r="BII58" s="9"/>
      <c r="BIJ58" s="9"/>
      <c r="BIK58" s="9"/>
      <c r="BIL58" s="9"/>
      <c r="BIM58" s="9"/>
      <c r="BIN58" s="9"/>
      <c r="BIO58" s="9"/>
      <c r="BIP58" s="9"/>
      <c r="BIQ58" s="9"/>
      <c r="BIR58" s="9"/>
      <c r="BIS58" s="9"/>
      <c r="BIT58" s="9"/>
      <c r="BIU58" s="9"/>
      <c r="BIV58" s="9"/>
      <c r="BIW58" s="9"/>
      <c r="BIX58" s="9"/>
      <c r="BIY58" s="9"/>
      <c r="BIZ58" s="9"/>
      <c r="BJA58" s="9"/>
      <c r="BJB58" s="9"/>
      <c r="BJC58" s="9"/>
      <c r="BJD58" s="9"/>
      <c r="BJE58" s="9"/>
      <c r="BJF58" s="9"/>
      <c r="BJG58" s="9"/>
      <c r="BJH58" s="9"/>
      <c r="BJI58" s="9"/>
      <c r="BJJ58" s="9"/>
      <c r="BJK58" s="9"/>
      <c r="BJL58" s="9"/>
      <c r="BJM58" s="9"/>
      <c r="BJN58" s="9"/>
      <c r="BJO58" s="9"/>
      <c r="BJP58" s="9"/>
      <c r="BJQ58" s="9"/>
      <c r="BJR58" s="9"/>
      <c r="BJS58" s="9"/>
      <c r="BJT58" s="9"/>
      <c r="BJU58" s="9"/>
      <c r="BJV58" s="9"/>
      <c r="BJW58" s="9"/>
      <c r="BJX58" s="9"/>
      <c r="BJY58" s="9"/>
      <c r="BJZ58" s="9"/>
      <c r="BKA58" s="9"/>
      <c r="BKB58" s="9"/>
      <c r="BKC58" s="9"/>
      <c r="BKD58" s="9"/>
      <c r="BKE58" s="9"/>
      <c r="BKF58" s="9"/>
      <c r="BKG58" s="9"/>
      <c r="BKH58" s="9"/>
      <c r="BKI58" s="9"/>
      <c r="BKJ58" s="9"/>
      <c r="BKK58" s="9"/>
      <c r="BKL58" s="9"/>
      <c r="BKM58" s="9"/>
      <c r="BKN58" s="9"/>
      <c r="BKO58" s="9"/>
      <c r="BKP58" s="9"/>
      <c r="BKQ58" s="9"/>
      <c r="BKR58" s="9"/>
      <c r="BKS58" s="9"/>
      <c r="BKT58" s="9"/>
      <c r="BKU58" s="9"/>
      <c r="BKV58" s="9"/>
      <c r="BKW58" s="9"/>
      <c r="BKX58" s="9"/>
      <c r="BKY58" s="9"/>
      <c r="BKZ58" s="9"/>
      <c r="BLA58" s="9"/>
      <c r="BLB58" s="9"/>
      <c r="BLC58" s="9"/>
      <c r="BLD58" s="9"/>
      <c r="BLE58" s="9"/>
      <c r="BLF58" s="9"/>
      <c r="BLG58" s="9"/>
      <c r="BLH58" s="9"/>
      <c r="BLI58" s="9"/>
      <c r="BLJ58" s="9"/>
      <c r="BLK58" s="9"/>
      <c r="BLL58" s="9"/>
      <c r="BLM58" s="9"/>
      <c r="BLN58" s="9"/>
      <c r="BLO58" s="9"/>
      <c r="BLP58" s="9"/>
      <c r="BLQ58" s="9"/>
      <c r="BLR58" s="9"/>
      <c r="BLS58" s="9"/>
      <c r="BLT58" s="9"/>
      <c r="BLU58" s="9"/>
      <c r="BLV58" s="9"/>
      <c r="BLW58" s="9"/>
      <c r="BLX58" s="9"/>
      <c r="BLY58" s="9"/>
      <c r="BLZ58" s="9"/>
      <c r="BMA58" s="9"/>
      <c r="BMB58" s="9"/>
      <c r="BMC58" s="9"/>
      <c r="BMD58" s="9"/>
      <c r="BME58" s="9"/>
      <c r="BMF58" s="9"/>
      <c r="BMG58" s="9"/>
      <c r="BMH58" s="9"/>
      <c r="BMI58" s="9"/>
      <c r="BMJ58" s="9"/>
      <c r="BMK58" s="9"/>
      <c r="BML58" s="9"/>
      <c r="BMM58" s="9"/>
      <c r="BMN58" s="9"/>
      <c r="BMO58" s="9"/>
      <c r="BMP58" s="9"/>
      <c r="BMQ58" s="9"/>
      <c r="BMR58" s="9"/>
      <c r="BMS58" s="9"/>
      <c r="BMT58" s="9"/>
      <c r="BMU58" s="9"/>
      <c r="BMV58" s="9"/>
      <c r="BMW58" s="9"/>
      <c r="BMX58" s="9"/>
      <c r="BMY58" s="9"/>
      <c r="BMZ58" s="9"/>
      <c r="BNA58" s="9"/>
      <c r="BNB58" s="9"/>
      <c r="BNC58" s="9"/>
      <c r="BND58" s="9"/>
      <c r="BNE58" s="9"/>
      <c r="BNF58" s="9"/>
      <c r="BNG58" s="9"/>
      <c r="BNH58" s="9"/>
      <c r="BNI58" s="9"/>
      <c r="BNJ58" s="9"/>
      <c r="BNK58" s="9"/>
      <c r="BNL58" s="9"/>
      <c r="BNM58" s="9"/>
      <c r="BNN58" s="9"/>
      <c r="BNO58" s="9"/>
      <c r="BNP58" s="9"/>
      <c r="BNQ58" s="9"/>
      <c r="BNR58" s="9"/>
      <c r="BNS58" s="9"/>
      <c r="BNT58" s="9"/>
      <c r="BNU58" s="9"/>
      <c r="BNV58" s="9"/>
      <c r="BNW58" s="9"/>
      <c r="BNX58" s="9"/>
      <c r="BNY58" s="9"/>
      <c r="BNZ58" s="9"/>
      <c r="BOA58" s="9"/>
      <c r="BOB58" s="9"/>
      <c r="BOC58" s="9"/>
      <c r="BOD58" s="9"/>
      <c r="BOE58" s="9"/>
      <c r="BOF58" s="9"/>
      <c r="BOG58" s="9"/>
      <c r="BOH58" s="9"/>
      <c r="BOI58" s="9"/>
      <c r="BOJ58" s="9"/>
      <c r="BOK58" s="9"/>
      <c r="BOL58" s="9"/>
      <c r="BOM58" s="9"/>
      <c r="BON58" s="9"/>
      <c r="BOO58" s="9"/>
      <c r="BOP58" s="9"/>
      <c r="BOQ58" s="9"/>
      <c r="BOR58" s="9"/>
      <c r="BOS58" s="9"/>
      <c r="BOT58" s="9"/>
      <c r="BOU58" s="9"/>
      <c r="BOV58" s="9"/>
      <c r="BOW58" s="9"/>
      <c r="BOX58" s="9"/>
      <c r="BOY58" s="9"/>
      <c r="BOZ58" s="9"/>
      <c r="BPA58" s="9"/>
      <c r="BPB58" s="9"/>
      <c r="BPC58" s="9"/>
      <c r="BPD58" s="9"/>
      <c r="BPE58" s="9"/>
      <c r="BPF58" s="9"/>
      <c r="BPG58" s="9"/>
      <c r="BPH58" s="9"/>
      <c r="BPI58" s="9"/>
      <c r="BPJ58" s="9"/>
      <c r="BPK58" s="9"/>
      <c r="BPL58" s="9"/>
      <c r="BPM58" s="9"/>
      <c r="BPN58" s="9"/>
      <c r="BPO58" s="9"/>
      <c r="BPP58" s="9"/>
      <c r="BPQ58" s="9"/>
      <c r="BPR58" s="9"/>
      <c r="BPS58" s="9"/>
      <c r="BPT58" s="9"/>
      <c r="BPU58" s="9"/>
      <c r="BPV58" s="9"/>
      <c r="BPW58" s="9"/>
      <c r="BPX58" s="9"/>
      <c r="BPY58" s="9"/>
      <c r="BPZ58" s="9"/>
      <c r="BQA58" s="9"/>
      <c r="BQB58" s="9"/>
      <c r="BQC58" s="9"/>
      <c r="BQD58" s="9"/>
      <c r="BQE58" s="9"/>
      <c r="BQF58" s="9"/>
      <c r="BQG58" s="9"/>
      <c r="BQH58" s="9"/>
      <c r="BQI58" s="9"/>
      <c r="BQJ58" s="9"/>
      <c r="BQK58" s="9"/>
      <c r="BQL58" s="9"/>
      <c r="BQM58" s="9"/>
      <c r="BQN58" s="9"/>
      <c r="BQO58" s="9"/>
      <c r="BQP58" s="9"/>
      <c r="BQQ58" s="9"/>
      <c r="BQR58" s="9"/>
      <c r="BQS58" s="9"/>
      <c r="BQT58" s="9"/>
      <c r="BQU58" s="9"/>
      <c r="BQV58" s="9"/>
      <c r="BQW58" s="9"/>
      <c r="BQX58" s="9"/>
      <c r="BQY58" s="9"/>
      <c r="BQZ58" s="9"/>
      <c r="BRA58" s="9"/>
      <c r="BRB58" s="9"/>
      <c r="BRC58" s="9"/>
      <c r="BRD58" s="9"/>
      <c r="BRE58" s="9"/>
      <c r="BRF58" s="9"/>
      <c r="BRG58" s="9"/>
      <c r="BRH58" s="9"/>
      <c r="BRI58" s="9"/>
      <c r="BRJ58" s="9"/>
      <c r="BRK58" s="9"/>
      <c r="BRL58" s="9"/>
      <c r="BRM58" s="9"/>
      <c r="BRN58" s="9"/>
      <c r="BRO58" s="9"/>
      <c r="BRP58" s="9"/>
      <c r="BRQ58" s="9"/>
      <c r="BRR58" s="9"/>
      <c r="BRS58" s="9"/>
      <c r="BRT58" s="9"/>
      <c r="BRU58" s="9"/>
      <c r="BRV58" s="9"/>
      <c r="BRW58" s="9"/>
      <c r="BRX58" s="9"/>
      <c r="BRY58" s="9"/>
      <c r="BRZ58" s="9"/>
      <c r="BSA58" s="9"/>
      <c r="BSB58" s="9"/>
      <c r="BSC58" s="9"/>
      <c r="BSD58" s="9"/>
      <c r="BSE58" s="9"/>
      <c r="BSF58" s="9"/>
      <c r="BSG58" s="9"/>
      <c r="BSH58" s="9"/>
      <c r="BSI58" s="9"/>
      <c r="BSJ58" s="9"/>
      <c r="BSK58" s="9"/>
      <c r="BSL58" s="9"/>
      <c r="BSM58" s="9"/>
      <c r="BSN58" s="9"/>
      <c r="BSO58" s="9"/>
      <c r="BSP58" s="9"/>
      <c r="BSQ58" s="9"/>
      <c r="BSR58" s="9"/>
      <c r="BSS58" s="9"/>
      <c r="BST58" s="9"/>
      <c r="BSU58" s="9"/>
      <c r="BSV58" s="9"/>
      <c r="BSW58" s="9"/>
      <c r="BSX58" s="9"/>
      <c r="BSY58" s="9"/>
      <c r="BSZ58" s="9"/>
      <c r="BTA58" s="9"/>
      <c r="BTB58" s="9"/>
      <c r="BTC58" s="9"/>
      <c r="BTD58" s="9"/>
      <c r="BTE58" s="9"/>
      <c r="BTF58" s="9"/>
      <c r="BTG58" s="9"/>
      <c r="BTH58" s="9"/>
      <c r="BTI58" s="9"/>
      <c r="BTJ58" s="9"/>
      <c r="BTK58" s="9"/>
      <c r="BTL58" s="9"/>
      <c r="BTM58" s="9"/>
      <c r="BTN58" s="9"/>
      <c r="BTO58" s="9"/>
      <c r="BTP58" s="9"/>
      <c r="BTQ58" s="9"/>
      <c r="BTR58" s="9"/>
      <c r="BTS58" s="9"/>
      <c r="BTT58" s="9"/>
      <c r="BTU58" s="9"/>
      <c r="BTV58" s="9"/>
      <c r="BTW58" s="9"/>
      <c r="BTX58" s="9"/>
      <c r="BTY58" s="9"/>
      <c r="BTZ58" s="9"/>
      <c r="BUA58" s="9"/>
      <c r="BUB58" s="9"/>
      <c r="BUC58" s="9"/>
      <c r="BUD58" s="9"/>
      <c r="BUE58" s="9"/>
      <c r="BUF58" s="9"/>
      <c r="BUG58" s="9"/>
      <c r="BUH58" s="9"/>
      <c r="BUI58" s="9"/>
      <c r="BUJ58" s="9"/>
      <c r="BUK58" s="9"/>
      <c r="BUL58" s="9"/>
      <c r="BUM58" s="9"/>
      <c r="BUN58" s="9"/>
      <c r="BUO58" s="9"/>
      <c r="BUP58" s="9"/>
      <c r="BUQ58" s="9"/>
      <c r="BUR58" s="9"/>
      <c r="BUS58" s="9"/>
      <c r="BUT58" s="9"/>
      <c r="BUU58" s="9"/>
      <c r="BUV58" s="9"/>
      <c r="BUW58" s="9"/>
      <c r="BUX58" s="9"/>
      <c r="BUY58" s="9"/>
      <c r="BUZ58" s="9"/>
      <c r="BVA58" s="9"/>
      <c r="BVB58" s="9"/>
      <c r="BVC58" s="9"/>
      <c r="BVD58" s="9"/>
      <c r="BVE58" s="9"/>
      <c r="BVF58" s="9"/>
      <c r="BVG58" s="9"/>
      <c r="BVH58" s="9"/>
      <c r="BVI58" s="9"/>
      <c r="BVJ58" s="9"/>
      <c r="BVK58" s="9"/>
      <c r="BVL58" s="9"/>
      <c r="BVM58" s="9"/>
      <c r="BVN58" s="9"/>
      <c r="BVO58" s="9"/>
      <c r="BVP58" s="9"/>
      <c r="BVQ58" s="9"/>
      <c r="BVR58" s="9"/>
      <c r="BVS58" s="9"/>
      <c r="BVT58" s="9"/>
      <c r="BVU58" s="9"/>
      <c r="BVV58" s="9"/>
      <c r="BVW58" s="9"/>
      <c r="BVX58" s="9"/>
      <c r="BVY58" s="9"/>
      <c r="BVZ58" s="9"/>
      <c r="BWA58" s="9"/>
      <c r="BWB58" s="9"/>
      <c r="BWC58" s="9"/>
      <c r="BWD58" s="9"/>
      <c r="BWE58" s="9"/>
      <c r="BWF58" s="9"/>
      <c r="BWG58" s="9"/>
      <c r="BWH58" s="9"/>
      <c r="BWI58" s="9"/>
      <c r="BWJ58" s="9"/>
      <c r="BWK58" s="9"/>
      <c r="BWL58" s="9"/>
      <c r="BWM58" s="9"/>
      <c r="BWN58" s="9"/>
      <c r="BWO58" s="9"/>
      <c r="BWP58" s="9"/>
      <c r="BWQ58" s="9"/>
      <c r="BWR58" s="9"/>
      <c r="BWS58" s="9"/>
      <c r="BWT58" s="9"/>
      <c r="BWU58" s="9"/>
      <c r="BWV58" s="9"/>
      <c r="BWW58" s="9"/>
      <c r="BWX58" s="9"/>
      <c r="BWY58" s="9"/>
      <c r="BWZ58" s="9"/>
      <c r="BXA58" s="9"/>
      <c r="BXB58" s="9"/>
      <c r="BXC58" s="9"/>
      <c r="BXD58" s="9"/>
      <c r="BXE58" s="9"/>
      <c r="BXF58" s="9"/>
      <c r="BXG58" s="9"/>
      <c r="BXH58" s="9"/>
      <c r="BXI58" s="9"/>
      <c r="BXJ58" s="9"/>
      <c r="BXK58" s="9"/>
      <c r="BXL58" s="9"/>
      <c r="BXM58" s="9"/>
      <c r="BXN58" s="9"/>
      <c r="BXO58" s="9"/>
      <c r="BXP58" s="9"/>
      <c r="BXQ58" s="9"/>
      <c r="BXR58" s="9"/>
      <c r="BXS58" s="9"/>
      <c r="BXT58" s="9"/>
      <c r="BXU58" s="9"/>
      <c r="BXV58" s="9"/>
      <c r="BXW58" s="9"/>
      <c r="BXX58" s="9"/>
      <c r="BXY58" s="9"/>
      <c r="BXZ58" s="9"/>
      <c r="BYA58" s="9"/>
      <c r="BYB58" s="9"/>
      <c r="BYC58" s="9"/>
      <c r="BYD58" s="9"/>
      <c r="BYE58" s="9"/>
      <c r="BYF58" s="9"/>
      <c r="BYG58" s="9"/>
      <c r="BYH58" s="9"/>
      <c r="BYI58" s="9"/>
      <c r="BYJ58" s="9"/>
      <c r="BYK58" s="9"/>
      <c r="BYL58" s="9"/>
      <c r="BYM58" s="9"/>
      <c r="BYN58" s="9"/>
      <c r="BYO58" s="9"/>
      <c r="BYP58" s="9"/>
      <c r="BYQ58" s="9"/>
      <c r="BYR58" s="9"/>
      <c r="BYS58" s="9"/>
      <c r="BYT58" s="9"/>
      <c r="BYU58" s="9"/>
      <c r="BYV58" s="9"/>
      <c r="BYW58" s="9"/>
      <c r="BYX58" s="9"/>
      <c r="BYY58" s="9"/>
      <c r="BYZ58" s="9"/>
      <c r="BZA58" s="9"/>
      <c r="BZB58" s="9"/>
      <c r="BZC58" s="9"/>
      <c r="BZD58" s="9"/>
      <c r="BZE58" s="9"/>
      <c r="BZF58" s="9"/>
      <c r="BZG58" s="9"/>
      <c r="BZH58" s="9"/>
      <c r="BZI58" s="9"/>
      <c r="BZJ58" s="9"/>
      <c r="BZK58" s="9"/>
      <c r="BZL58" s="9"/>
      <c r="BZM58" s="9"/>
      <c r="BZN58" s="9"/>
      <c r="BZO58" s="9"/>
      <c r="BZP58" s="9"/>
      <c r="BZQ58" s="9"/>
      <c r="BZR58" s="9"/>
      <c r="BZS58" s="9"/>
      <c r="BZT58" s="9"/>
      <c r="BZU58" s="9"/>
      <c r="BZV58" s="9"/>
      <c r="BZW58" s="9"/>
      <c r="BZX58" s="9"/>
      <c r="BZY58" s="9"/>
      <c r="BZZ58" s="9"/>
      <c r="CAA58" s="9"/>
      <c r="CAB58" s="9"/>
      <c r="CAC58" s="9"/>
      <c r="CAD58" s="9"/>
      <c r="CAE58" s="9"/>
      <c r="CAF58" s="9"/>
      <c r="CAG58" s="9"/>
      <c r="CAH58" s="9"/>
      <c r="CAI58" s="9"/>
      <c r="CAJ58" s="9"/>
      <c r="CAK58" s="9"/>
      <c r="CAL58" s="9"/>
      <c r="CAM58" s="9"/>
      <c r="CAN58" s="9"/>
      <c r="CAO58" s="9"/>
      <c r="CAP58" s="9"/>
      <c r="CAQ58" s="9"/>
      <c r="CAR58" s="9"/>
      <c r="CAS58" s="9"/>
      <c r="CAT58" s="9"/>
      <c r="CAU58" s="9"/>
      <c r="CAV58" s="9"/>
      <c r="CAW58" s="9"/>
      <c r="CAX58" s="9"/>
      <c r="CAY58" s="9"/>
      <c r="CAZ58" s="9"/>
      <c r="CBA58" s="9"/>
      <c r="CBB58" s="9"/>
      <c r="CBC58" s="9"/>
      <c r="CBD58" s="9"/>
      <c r="CBE58" s="9"/>
      <c r="CBF58" s="9"/>
      <c r="CBG58" s="9"/>
      <c r="CBH58" s="9"/>
      <c r="CBI58" s="9"/>
      <c r="CBJ58" s="9"/>
      <c r="CBK58" s="9"/>
      <c r="CBL58" s="9"/>
      <c r="CBM58" s="9"/>
      <c r="CBN58" s="9"/>
      <c r="CBO58" s="9"/>
      <c r="CBP58" s="9"/>
      <c r="CBQ58" s="9"/>
      <c r="CBR58" s="9"/>
      <c r="CBS58" s="9"/>
      <c r="CBT58" s="9"/>
      <c r="CBU58" s="9"/>
      <c r="CBV58" s="9"/>
      <c r="CBW58" s="9"/>
      <c r="CBX58" s="9"/>
      <c r="CBY58" s="9"/>
      <c r="CBZ58" s="9"/>
      <c r="CCA58" s="9"/>
      <c r="CCB58" s="9"/>
      <c r="CCC58" s="9"/>
      <c r="CCD58" s="9"/>
      <c r="CCE58" s="9"/>
      <c r="CCF58" s="9"/>
      <c r="CCG58" s="9"/>
      <c r="CCH58" s="9"/>
      <c r="CCI58" s="9"/>
      <c r="CCJ58" s="9"/>
      <c r="CCK58" s="9"/>
      <c r="CCL58" s="9"/>
      <c r="CCM58" s="9"/>
      <c r="CCN58" s="9"/>
      <c r="CCO58" s="9"/>
      <c r="CCP58" s="9"/>
      <c r="CCQ58" s="9"/>
      <c r="CCR58" s="9"/>
      <c r="CCS58" s="9"/>
      <c r="CCT58" s="9"/>
      <c r="CCU58" s="9"/>
      <c r="CCV58" s="9"/>
      <c r="CCW58" s="9"/>
      <c r="CCX58" s="9"/>
      <c r="CCY58" s="9"/>
      <c r="CCZ58" s="9"/>
      <c r="CDA58" s="9"/>
      <c r="CDB58" s="9"/>
      <c r="CDC58" s="9"/>
      <c r="CDD58" s="9"/>
      <c r="CDE58" s="9"/>
      <c r="CDF58" s="9"/>
      <c r="CDG58" s="9"/>
      <c r="CDH58" s="9"/>
      <c r="CDI58" s="9"/>
      <c r="CDJ58" s="9"/>
      <c r="CDK58" s="9"/>
      <c r="CDL58" s="9"/>
      <c r="CDM58" s="9"/>
      <c r="CDN58" s="9"/>
      <c r="CDO58" s="9"/>
      <c r="CDP58" s="9"/>
      <c r="CDQ58" s="9"/>
      <c r="CDR58" s="9"/>
      <c r="CDS58" s="9"/>
      <c r="CDT58" s="9"/>
      <c r="CDU58" s="9"/>
      <c r="CDV58" s="9"/>
      <c r="CDW58" s="9"/>
      <c r="CDX58" s="9"/>
      <c r="CDY58" s="9"/>
      <c r="CDZ58" s="9"/>
      <c r="CEA58" s="9"/>
      <c r="CEB58" s="9"/>
      <c r="CEC58" s="9"/>
      <c r="CED58" s="9"/>
      <c r="CEE58" s="9"/>
      <c r="CEF58" s="9"/>
      <c r="CEG58" s="9"/>
      <c r="CEH58" s="9"/>
      <c r="CEI58" s="9"/>
      <c r="CEJ58" s="9"/>
      <c r="CEK58" s="9"/>
      <c r="CEL58" s="9"/>
      <c r="CEM58" s="9"/>
      <c r="CEN58" s="9"/>
      <c r="CEO58" s="9"/>
      <c r="CEP58" s="9"/>
      <c r="CEQ58" s="9"/>
      <c r="CER58" s="9"/>
      <c r="CES58" s="9"/>
      <c r="CET58" s="9"/>
      <c r="CEU58" s="9"/>
      <c r="CEV58" s="9"/>
      <c r="CEW58" s="9"/>
      <c r="CEX58" s="9"/>
      <c r="CEY58" s="9"/>
      <c r="CEZ58" s="9"/>
      <c r="CFA58" s="9"/>
      <c r="CFB58" s="9"/>
      <c r="CFC58" s="9"/>
      <c r="CFD58" s="9"/>
      <c r="CFE58" s="9"/>
      <c r="CFF58" s="9"/>
      <c r="CFG58" s="9"/>
      <c r="CFH58" s="9"/>
      <c r="CFI58" s="9"/>
      <c r="CFJ58" s="9"/>
      <c r="CFK58" s="9"/>
      <c r="CFL58" s="9"/>
      <c r="CFM58" s="9"/>
      <c r="CFN58" s="9"/>
      <c r="CFO58" s="9"/>
      <c r="CFP58" s="9"/>
      <c r="CFQ58" s="9"/>
      <c r="CFR58" s="9"/>
      <c r="CFS58" s="9"/>
      <c r="CFT58" s="9"/>
      <c r="CFU58" s="9"/>
      <c r="CFV58" s="9"/>
      <c r="CFW58" s="9"/>
      <c r="CFX58" s="9"/>
      <c r="CFY58" s="9"/>
      <c r="CFZ58" s="9"/>
      <c r="CGA58" s="9"/>
      <c r="CGB58" s="9"/>
      <c r="CGC58" s="9"/>
      <c r="CGD58" s="9"/>
      <c r="CGE58" s="9"/>
      <c r="CGF58" s="9"/>
      <c r="CGG58" s="9"/>
      <c r="CGH58" s="9"/>
      <c r="CGI58" s="9"/>
      <c r="CGJ58" s="9"/>
      <c r="CGK58" s="9"/>
      <c r="CGL58" s="9"/>
      <c r="CGM58" s="9"/>
      <c r="CGN58" s="9"/>
      <c r="CGO58" s="9"/>
      <c r="CGP58" s="9"/>
      <c r="CGQ58" s="9"/>
      <c r="CGR58" s="9"/>
      <c r="CGS58" s="9"/>
      <c r="CGT58" s="9"/>
      <c r="CGU58" s="9"/>
      <c r="CGV58" s="9"/>
      <c r="CGW58" s="9"/>
      <c r="CGX58" s="9"/>
      <c r="CGY58" s="9"/>
      <c r="CGZ58" s="9"/>
      <c r="CHA58" s="9"/>
      <c r="CHB58" s="9"/>
      <c r="CHC58" s="9"/>
      <c r="CHD58" s="9"/>
      <c r="CHE58" s="9"/>
      <c r="CHF58" s="9"/>
      <c r="CHG58" s="9"/>
      <c r="CHH58" s="9"/>
      <c r="CHI58" s="9"/>
      <c r="CHJ58" s="9"/>
      <c r="CHK58" s="9"/>
      <c r="CHL58" s="9"/>
      <c r="CHM58" s="9"/>
      <c r="CHN58" s="9"/>
      <c r="CHO58" s="9"/>
      <c r="CHP58" s="9"/>
      <c r="CHQ58" s="9"/>
      <c r="CHR58" s="9"/>
      <c r="CHS58" s="9"/>
      <c r="CHT58" s="9"/>
      <c r="CHU58" s="9"/>
      <c r="CHV58" s="9"/>
      <c r="CHW58" s="9"/>
      <c r="CHX58" s="9"/>
      <c r="CHY58" s="9"/>
      <c r="CHZ58" s="9"/>
      <c r="CIA58" s="9"/>
      <c r="CIB58" s="9"/>
      <c r="CIC58" s="9"/>
      <c r="CID58" s="9"/>
      <c r="CIE58" s="9"/>
      <c r="CIF58" s="9"/>
      <c r="CIG58" s="9"/>
      <c r="CIH58" s="9"/>
      <c r="CII58" s="9"/>
      <c r="CIJ58" s="9"/>
      <c r="CIK58" s="9"/>
      <c r="CIL58" s="9"/>
      <c r="CIM58" s="9"/>
      <c r="CIN58" s="9"/>
      <c r="CIO58" s="9"/>
      <c r="CIP58" s="9"/>
      <c r="CIQ58" s="9"/>
      <c r="CIR58" s="9"/>
      <c r="CIS58" s="9"/>
      <c r="CIT58" s="9"/>
      <c r="CIU58" s="9"/>
      <c r="CIV58" s="9"/>
      <c r="CIW58" s="9"/>
      <c r="CIX58" s="9"/>
      <c r="CIY58" s="9"/>
      <c r="CIZ58" s="9"/>
      <c r="CJA58" s="9"/>
      <c r="CJB58" s="9"/>
      <c r="CJC58" s="9"/>
      <c r="CJD58" s="9"/>
      <c r="CJE58" s="9"/>
      <c r="CJF58" s="9"/>
      <c r="CJG58" s="9"/>
      <c r="CJH58" s="9"/>
      <c r="CJI58" s="9"/>
      <c r="CJJ58" s="9"/>
      <c r="CJK58" s="9"/>
      <c r="CJL58" s="9"/>
      <c r="CJM58" s="9"/>
      <c r="CJN58" s="9"/>
      <c r="CJO58" s="9"/>
      <c r="CJP58" s="9"/>
      <c r="CJQ58" s="9"/>
      <c r="CJR58" s="9"/>
      <c r="CJS58" s="9"/>
      <c r="CJT58" s="9"/>
      <c r="CJU58" s="9"/>
      <c r="CJV58" s="9"/>
      <c r="CJW58" s="9"/>
      <c r="CJX58" s="9"/>
      <c r="CJY58" s="9"/>
      <c r="CJZ58" s="9"/>
      <c r="CKA58" s="9"/>
      <c r="CKB58" s="9"/>
      <c r="CKC58" s="9"/>
      <c r="CKD58" s="9"/>
      <c r="CKE58" s="9"/>
      <c r="CKF58" s="9"/>
      <c r="CKG58" s="9"/>
      <c r="CKH58" s="9"/>
      <c r="CKI58" s="9"/>
      <c r="CKJ58" s="9"/>
      <c r="CKK58" s="9"/>
      <c r="CKL58" s="9"/>
      <c r="CKM58" s="9"/>
      <c r="CKN58" s="9"/>
      <c r="CKO58" s="9"/>
      <c r="CKP58" s="9"/>
      <c r="CKQ58" s="9"/>
      <c r="CKR58" s="9"/>
      <c r="CKS58" s="9"/>
      <c r="CKT58" s="9"/>
      <c r="CKU58" s="9"/>
      <c r="CKV58" s="9"/>
      <c r="CKW58" s="9"/>
      <c r="CKX58" s="9"/>
      <c r="CKY58" s="9"/>
      <c r="CKZ58" s="9"/>
      <c r="CLA58" s="9"/>
      <c r="CLB58" s="9"/>
      <c r="CLC58" s="9"/>
      <c r="CLD58" s="9"/>
      <c r="CLE58" s="9"/>
      <c r="CLF58" s="9"/>
      <c r="CLG58" s="9"/>
      <c r="CLH58" s="9"/>
      <c r="CLI58" s="9"/>
      <c r="CLJ58" s="9"/>
      <c r="CLK58" s="9"/>
      <c r="CLL58" s="9"/>
      <c r="CLM58" s="9"/>
      <c r="CLN58" s="9"/>
      <c r="CLO58" s="9"/>
      <c r="CLP58" s="9"/>
      <c r="CLQ58" s="9"/>
      <c r="CLR58" s="9"/>
      <c r="CLS58" s="9"/>
      <c r="CLT58" s="9"/>
      <c r="CLU58" s="9"/>
      <c r="CLV58" s="9"/>
      <c r="CLW58" s="9"/>
      <c r="CLX58" s="9"/>
      <c r="CLY58" s="9"/>
      <c r="CLZ58" s="9"/>
      <c r="CMA58" s="9"/>
      <c r="CMB58" s="9"/>
      <c r="CMC58" s="9"/>
      <c r="CMD58" s="9"/>
      <c r="CME58" s="9"/>
      <c r="CMF58" s="9"/>
      <c r="CMG58" s="9"/>
      <c r="CMH58" s="9"/>
      <c r="CMI58" s="9"/>
      <c r="CMJ58" s="9"/>
      <c r="CMK58" s="9"/>
      <c r="CML58" s="9"/>
      <c r="CMM58" s="9"/>
      <c r="CMN58" s="9"/>
      <c r="CMO58" s="9"/>
      <c r="CMP58" s="9"/>
      <c r="CMQ58" s="9"/>
      <c r="CMR58" s="9"/>
      <c r="CMS58" s="9"/>
      <c r="CMT58" s="9"/>
      <c r="CMU58" s="9"/>
      <c r="CMV58" s="9"/>
      <c r="CMW58" s="9"/>
      <c r="CMX58" s="9"/>
      <c r="CMY58" s="9"/>
      <c r="CMZ58" s="9"/>
      <c r="CNA58" s="9"/>
      <c r="CNB58" s="9"/>
      <c r="CNC58" s="9"/>
      <c r="CND58" s="9"/>
      <c r="CNE58" s="9"/>
      <c r="CNF58" s="9"/>
      <c r="CNG58" s="9"/>
      <c r="CNH58" s="9"/>
      <c r="CNI58" s="9"/>
      <c r="CNJ58" s="9"/>
      <c r="CNK58" s="9"/>
      <c r="CNL58" s="9"/>
      <c r="CNM58" s="9"/>
      <c r="CNN58" s="9"/>
      <c r="CNO58" s="9"/>
      <c r="CNP58" s="9"/>
      <c r="CNQ58" s="9"/>
      <c r="CNR58" s="9"/>
      <c r="CNS58" s="9"/>
      <c r="CNT58" s="9"/>
      <c r="CNU58" s="9"/>
      <c r="CNV58" s="9"/>
      <c r="CNW58" s="9"/>
      <c r="CNX58" s="9"/>
      <c r="CNY58" s="9"/>
      <c r="CNZ58" s="9"/>
      <c r="COA58" s="9"/>
      <c r="COB58" s="9"/>
      <c r="COC58" s="9"/>
      <c r="COD58" s="9"/>
      <c r="COE58" s="9"/>
      <c r="COF58" s="9"/>
      <c r="COG58" s="9"/>
      <c r="COH58" s="9"/>
      <c r="COI58" s="9"/>
      <c r="COJ58" s="9"/>
      <c r="COK58" s="9"/>
      <c r="COL58" s="9"/>
      <c r="COM58" s="9"/>
      <c r="CON58" s="9"/>
      <c r="COO58" s="9"/>
      <c r="COP58" s="9"/>
      <c r="COQ58" s="9"/>
      <c r="COR58" s="9"/>
      <c r="COS58" s="9"/>
      <c r="COT58" s="9"/>
      <c r="COU58" s="9"/>
      <c r="COV58" s="9"/>
      <c r="COW58" s="9"/>
      <c r="COX58" s="9"/>
      <c r="COY58" s="9"/>
      <c r="COZ58" s="9"/>
      <c r="CPA58" s="9"/>
      <c r="CPB58" s="9"/>
      <c r="CPC58" s="9"/>
      <c r="CPD58" s="9"/>
      <c r="CPE58" s="9"/>
      <c r="CPF58" s="9"/>
      <c r="CPG58" s="9"/>
      <c r="CPH58" s="9"/>
      <c r="CPI58" s="9"/>
      <c r="CPJ58" s="9"/>
      <c r="CPK58" s="9"/>
      <c r="CPL58" s="9"/>
      <c r="CPM58" s="9"/>
      <c r="CPN58" s="9"/>
      <c r="CPO58" s="9"/>
      <c r="CPP58" s="9"/>
      <c r="CPQ58" s="9"/>
      <c r="CPR58" s="9"/>
      <c r="CPS58" s="9"/>
      <c r="CPT58" s="9"/>
      <c r="CPU58" s="9"/>
      <c r="CPV58" s="9"/>
      <c r="CPW58" s="9"/>
      <c r="CPX58" s="9"/>
      <c r="CPY58" s="9"/>
      <c r="CPZ58" s="9"/>
      <c r="CQA58" s="9"/>
      <c r="CQB58" s="9"/>
      <c r="CQC58" s="9"/>
      <c r="CQD58" s="9"/>
      <c r="CQE58" s="9"/>
      <c r="CQF58" s="9"/>
      <c r="CQG58" s="9"/>
      <c r="CQH58" s="9"/>
      <c r="CQI58" s="9"/>
      <c r="CQJ58" s="9"/>
      <c r="CQK58" s="9"/>
      <c r="CQL58" s="9"/>
      <c r="CQM58" s="9"/>
      <c r="CQN58" s="9"/>
      <c r="CQO58" s="9"/>
      <c r="CQP58" s="9"/>
      <c r="CQQ58" s="9"/>
      <c r="CQR58" s="9"/>
      <c r="CQS58" s="9"/>
      <c r="CQT58" s="9"/>
      <c r="CQU58" s="9"/>
      <c r="CQV58" s="9"/>
      <c r="CQW58" s="9"/>
      <c r="CQX58" s="9"/>
      <c r="CQY58" s="9"/>
      <c r="CQZ58" s="9"/>
      <c r="CRA58" s="9"/>
      <c r="CRB58" s="9"/>
      <c r="CRC58" s="9"/>
      <c r="CRD58" s="9"/>
      <c r="CRE58" s="9"/>
      <c r="CRF58" s="9"/>
      <c r="CRG58" s="9"/>
      <c r="CRH58" s="9"/>
      <c r="CRI58" s="9"/>
      <c r="CRJ58" s="9"/>
      <c r="CRK58" s="9"/>
      <c r="CRL58" s="9"/>
      <c r="CRM58" s="9"/>
      <c r="CRN58" s="9"/>
      <c r="CRO58" s="9"/>
      <c r="CRP58" s="9"/>
      <c r="CRQ58" s="9"/>
      <c r="CRR58" s="9"/>
      <c r="CRS58" s="9"/>
      <c r="CRT58" s="9"/>
      <c r="CRU58" s="9"/>
      <c r="CRV58" s="9"/>
      <c r="CRW58" s="9"/>
      <c r="CRX58" s="9"/>
      <c r="CRY58" s="9"/>
      <c r="CRZ58" s="9"/>
      <c r="CSA58" s="9"/>
      <c r="CSB58" s="9"/>
      <c r="CSC58" s="9"/>
      <c r="CSD58" s="9"/>
      <c r="CSE58" s="9"/>
      <c r="CSF58" s="9"/>
      <c r="CSG58" s="9"/>
      <c r="CSH58" s="9"/>
      <c r="CSI58" s="9"/>
      <c r="CSJ58" s="9"/>
      <c r="CSK58" s="9"/>
      <c r="CSL58" s="9"/>
      <c r="CSM58" s="9"/>
      <c r="CSN58" s="9"/>
      <c r="CSO58" s="9"/>
      <c r="CSP58" s="9"/>
      <c r="CSQ58" s="9"/>
      <c r="CSR58" s="9"/>
      <c r="CSS58" s="9"/>
      <c r="CST58" s="9"/>
      <c r="CSU58" s="9"/>
      <c r="CSV58" s="9"/>
      <c r="CSW58" s="9"/>
      <c r="CSX58" s="9"/>
      <c r="CSY58" s="9"/>
      <c r="CSZ58" s="9"/>
      <c r="CTA58" s="9"/>
      <c r="CTB58" s="9"/>
      <c r="CTC58" s="9"/>
      <c r="CTD58" s="9"/>
      <c r="CTE58" s="9"/>
      <c r="CTF58" s="9"/>
      <c r="CTG58" s="9"/>
      <c r="CTH58" s="9"/>
      <c r="CTI58" s="9"/>
      <c r="CTJ58" s="9"/>
      <c r="CTK58" s="9"/>
      <c r="CTL58" s="9"/>
      <c r="CTM58" s="9"/>
      <c r="CTN58" s="9"/>
      <c r="CTO58" s="9"/>
      <c r="CTP58" s="9"/>
      <c r="CTQ58" s="9"/>
      <c r="CTR58" s="9"/>
      <c r="CTS58" s="9"/>
      <c r="CTT58" s="9"/>
      <c r="CTU58" s="9"/>
      <c r="CTV58" s="9"/>
      <c r="CTW58" s="9"/>
      <c r="CTX58" s="9"/>
      <c r="CTY58" s="9"/>
      <c r="CTZ58" s="9"/>
      <c r="CUA58" s="9"/>
      <c r="CUB58" s="9"/>
      <c r="CUC58" s="9"/>
      <c r="CUD58" s="9"/>
      <c r="CUE58" s="9"/>
      <c r="CUF58" s="9"/>
      <c r="CUG58" s="9"/>
      <c r="CUH58" s="9"/>
      <c r="CUI58" s="9"/>
      <c r="CUJ58" s="9"/>
      <c r="CUK58" s="9"/>
      <c r="CUL58" s="9"/>
      <c r="CUM58" s="9"/>
      <c r="CUN58" s="9"/>
      <c r="CUO58" s="9"/>
      <c r="CUP58" s="9"/>
      <c r="CUQ58" s="9"/>
      <c r="CUR58" s="9"/>
      <c r="CUS58" s="9"/>
      <c r="CUT58" s="9"/>
      <c r="CUU58" s="9"/>
      <c r="CUV58" s="9"/>
      <c r="CUW58" s="9"/>
      <c r="CUX58" s="9"/>
      <c r="CUY58" s="9"/>
      <c r="CUZ58" s="9"/>
      <c r="CVA58" s="9"/>
      <c r="CVB58" s="9"/>
      <c r="CVC58" s="9"/>
      <c r="CVD58" s="9"/>
      <c r="CVE58" s="9"/>
      <c r="CVF58" s="9"/>
      <c r="CVG58" s="9"/>
      <c r="CVH58" s="9"/>
      <c r="CVI58" s="9"/>
      <c r="CVJ58" s="9"/>
      <c r="CVK58" s="9"/>
      <c r="CVL58" s="9"/>
      <c r="CVM58" s="9"/>
      <c r="CVN58" s="9"/>
      <c r="CVO58" s="9"/>
      <c r="CVP58" s="9"/>
      <c r="CVQ58" s="9"/>
      <c r="CVR58" s="9"/>
      <c r="CVS58" s="9"/>
      <c r="CVT58" s="9"/>
      <c r="CVU58" s="9"/>
      <c r="CVV58" s="9"/>
      <c r="CVW58" s="9"/>
      <c r="CVX58" s="9"/>
      <c r="CVY58" s="9"/>
      <c r="CVZ58" s="9"/>
      <c r="CWA58" s="9"/>
      <c r="CWB58" s="9"/>
      <c r="CWC58" s="9"/>
      <c r="CWD58" s="9"/>
      <c r="CWE58" s="9"/>
      <c r="CWF58" s="9"/>
      <c r="CWG58" s="9"/>
      <c r="CWH58" s="9"/>
      <c r="CWI58" s="9"/>
      <c r="CWJ58" s="9"/>
      <c r="CWK58" s="9"/>
      <c r="CWL58" s="9"/>
      <c r="CWM58" s="9"/>
      <c r="CWN58" s="9"/>
      <c r="CWO58" s="9"/>
      <c r="CWP58" s="9"/>
      <c r="CWQ58" s="9"/>
      <c r="CWR58" s="9"/>
      <c r="CWS58" s="9"/>
      <c r="CWT58" s="9"/>
      <c r="CWU58" s="9"/>
      <c r="CWV58" s="9"/>
      <c r="CWW58" s="9"/>
      <c r="CWX58" s="9"/>
      <c r="CWY58" s="9"/>
      <c r="CWZ58" s="9"/>
      <c r="CXA58" s="9"/>
      <c r="CXB58" s="9"/>
      <c r="CXC58" s="9"/>
      <c r="CXD58" s="9"/>
      <c r="CXE58" s="9"/>
      <c r="CXF58" s="9"/>
      <c r="CXG58" s="9"/>
      <c r="CXH58" s="9"/>
      <c r="CXI58" s="9"/>
      <c r="CXJ58" s="9"/>
      <c r="CXK58" s="9"/>
      <c r="CXL58" s="9"/>
      <c r="CXM58" s="9"/>
      <c r="CXN58" s="9"/>
      <c r="CXO58" s="9"/>
      <c r="CXP58" s="9"/>
      <c r="CXQ58" s="9"/>
      <c r="CXR58" s="9"/>
      <c r="CXS58" s="9"/>
      <c r="CXT58" s="9"/>
      <c r="CXU58" s="9"/>
      <c r="CXV58" s="9"/>
      <c r="CXW58" s="9"/>
      <c r="CXX58" s="9"/>
      <c r="CXY58" s="9"/>
      <c r="CXZ58" s="9"/>
      <c r="CYA58" s="9"/>
      <c r="CYB58" s="9"/>
      <c r="CYC58" s="9"/>
      <c r="CYD58" s="9"/>
      <c r="CYE58" s="9"/>
      <c r="CYF58" s="9"/>
      <c r="CYG58" s="9"/>
      <c r="CYH58" s="9"/>
      <c r="CYI58" s="9"/>
      <c r="CYJ58" s="9"/>
      <c r="CYK58" s="9"/>
      <c r="CYL58" s="9"/>
      <c r="CYM58" s="9"/>
      <c r="CYN58" s="9"/>
      <c r="CYO58" s="9"/>
      <c r="CYP58" s="9"/>
      <c r="CYQ58" s="9"/>
      <c r="CYR58" s="9"/>
      <c r="CYS58" s="9"/>
      <c r="CYT58" s="9"/>
      <c r="CYU58" s="9"/>
      <c r="CYV58" s="9"/>
      <c r="CYW58" s="9"/>
      <c r="CYX58" s="9"/>
      <c r="CYY58" s="9"/>
      <c r="CYZ58" s="9"/>
      <c r="CZA58" s="9"/>
      <c r="CZB58" s="9"/>
      <c r="CZC58" s="9"/>
      <c r="CZD58" s="9"/>
      <c r="CZE58" s="9"/>
      <c r="CZF58" s="9"/>
      <c r="CZG58" s="9"/>
      <c r="CZH58" s="9"/>
      <c r="CZI58" s="9"/>
      <c r="CZJ58" s="9"/>
      <c r="CZK58" s="9"/>
      <c r="CZL58" s="9"/>
      <c r="CZM58" s="9"/>
      <c r="CZN58" s="9"/>
      <c r="CZO58" s="9"/>
      <c r="CZP58" s="9"/>
      <c r="CZQ58" s="9"/>
      <c r="CZR58" s="9"/>
      <c r="CZS58" s="9"/>
      <c r="CZT58" s="9"/>
      <c r="CZU58" s="9"/>
      <c r="CZV58" s="9"/>
      <c r="CZW58" s="9"/>
      <c r="CZX58" s="9"/>
      <c r="CZY58" s="9"/>
      <c r="CZZ58" s="9"/>
      <c r="DAA58" s="9"/>
      <c r="DAB58" s="9"/>
      <c r="DAC58" s="9"/>
      <c r="DAD58" s="9"/>
      <c r="DAE58" s="9"/>
      <c r="DAF58" s="9"/>
      <c r="DAG58" s="9"/>
      <c r="DAH58" s="9"/>
      <c r="DAI58" s="9"/>
      <c r="DAJ58" s="9"/>
      <c r="DAK58" s="9"/>
      <c r="DAL58" s="9"/>
      <c r="DAM58" s="9"/>
      <c r="DAN58" s="9"/>
      <c r="DAO58" s="9"/>
      <c r="DAP58" s="9"/>
      <c r="DAQ58" s="9"/>
      <c r="DAR58" s="9"/>
      <c r="DAS58" s="9"/>
      <c r="DAT58" s="9"/>
      <c r="DAU58" s="9"/>
      <c r="DAV58" s="9"/>
      <c r="DAW58" s="9"/>
      <c r="DAX58" s="9"/>
      <c r="DAY58" s="9"/>
      <c r="DAZ58" s="9"/>
      <c r="DBA58" s="9"/>
      <c r="DBB58" s="9"/>
      <c r="DBC58" s="9"/>
      <c r="DBD58" s="9"/>
      <c r="DBE58" s="9"/>
      <c r="DBF58" s="9"/>
      <c r="DBG58" s="9"/>
      <c r="DBH58" s="9"/>
      <c r="DBI58" s="9"/>
      <c r="DBJ58" s="9"/>
      <c r="DBK58" s="9"/>
      <c r="DBL58" s="9"/>
      <c r="DBM58" s="9"/>
      <c r="DBN58" s="9"/>
      <c r="DBO58" s="9"/>
      <c r="DBP58" s="9"/>
      <c r="DBQ58" s="9"/>
      <c r="DBR58" s="9"/>
      <c r="DBS58" s="9"/>
      <c r="DBT58" s="9"/>
      <c r="DBU58" s="9"/>
      <c r="DBV58" s="9"/>
      <c r="DBW58" s="9"/>
      <c r="DBX58" s="9"/>
      <c r="DBY58" s="9"/>
      <c r="DBZ58" s="9"/>
      <c r="DCA58" s="9"/>
      <c r="DCB58" s="9"/>
      <c r="DCC58" s="9"/>
      <c r="DCD58" s="9"/>
      <c r="DCE58" s="9"/>
      <c r="DCF58" s="9"/>
      <c r="DCG58" s="9"/>
      <c r="DCH58" s="9"/>
      <c r="DCI58" s="9"/>
      <c r="DCJ58" s="9"/>
      <c r="DCK58" s="9"/>
      <c r="DCL58" s="9"/>
      <c r="DCM58" s="9"/>
      <c r="DCN58" s="9"/>
      <c r="DCO58" s="9"/>
      <c r="DCP58" s="9"/>
      <c r="DCQ58" s="9"/>
      <c r="DCR58" s="9"/>
      <c r="DCS58" s="9"/>
      <c r="DCT58" s="9"/>
      <c r="DCU58" s="9"/>
      <c r="DCV58" s="9"/>
      <c r="DCW58" s="9"/>
      <c r="DCX58" s="9"/>
      <c r="DCY58" s="9"/>
      <c r="DCZ58" s="9"/>
      <c r="DDA58" s="9"/>
      <c r="DDB58" s="9"/>
      <c r="DDC58" s="9"/>
      <c r="DDD58" s="9"/>
      <c r="DDE58" s="9"/>
      <c r="DDF58" s="9"/>
      <c r="DDG58" s="9"/>
      <c r="DDH58" s="9"/>
      <c r="DDI58" s="9"/>
      <c r="DDJ58" s="9"/>
      <c r="DDK58" s="9"/>
      <c r="DDL58" s="9"/>
      <c r="DDM58" s="9"/>
      <c r="DDN58" s="9"/>
      <c r="DDO58" s="9"/>
      <c r="DDP58" s="9"/>
      <c r="DDQ58" s="9"/>
      <c r="DDR58" s="9"/>
      <c r="DDS58" s="9"/>
      <c r="DDT58" s="9"/>
      <c r="DDU58" s="9"/>
      <c r="DDV58" s="9"/>
      <c r="DDW58" s="9"/>
      <c r="DDX58" s="9"/>
      <c r="DDY58" s="9"/>
      <c r="DDZ58" s="9"/>
      <c r="DEA58" s="9"/>
      <c r="DEB58" s="9"/>
      <c r="DEC58" s="9"/>
      <c r="DED58" s="9"/>
      <c r="DEE58" s="9"/>
      <c r="DEF58" s="9"/>
      <c r="DEG58" s="9"/>
      <c r="DEH58" s="9"/>
      <c r="DEI58" s="9"/>
      <c r="DEJ58" s="9"/>
      <c r="DEK58" s="9"/>
      <c r="DEL58" s="9"/>
      <c r="DEM58" s="9"/>
      <c r="DEN58" s="9"/>
      <c r="DEO58" s="9"/>
      <c r="DEP58" s="9"/>
      <c r="DEQ58" s="9"/>
      <c r="DER58" s="9"/>
      <c r="DES58" s="9"/>
      <c r="DET58" s="9"/>
      <c r="DEU58" s="9"/>
      <c r="DEV58" s="9"/>
      <c r="DEW58" s="9"/>
      <c r="DEX58" s="9"/>
      <c r="DEY58" s="9"/>
      <c r="DEZ58" s="9"/>
      <c r="DFA58" s="9"/>
      <c r="DFB58" s="9"/>
      <c r="DFC58" s="9"/>
      <c r="DFD58" s="9"/>
      <c r="DFE58" s="9"/>
      <c r="DFF58" s="9"/>
      <c r="DFG58" s="9"/>
      <c r="DFH58" s="9"/>
      <c r="DFI58" s="9"/>
      <c r="DFJ58" s="9"/>
      <c r="DFK58" s="9"/>
      <c r="DFL58" s="9"/>
      <c r="DFM58" s="9"/>
      <c r="DFN58" s="9"/>
      <c r="DFO58" s="9"/>
      <c r="DFP58" s="9"/>
      <c r="DFQ58" s="9"/>
      <c r="DFR58" s="9"/>
      <c r="DFS58" s="9"/>
      <c r="DFT58" s="9"/>
      <c r="DFU58" s="9"/>
      <c r="DFV58" s="9"/>
      <c r="DFW58" s="9"/>
      <c r="DFX58" s="9"/>
      <c r="DFY58" s="9"/>
      <c r="DFZ58" s="9"/>
      <c r="DGA58" s="9"/>
      <c r="DGB58" s="9"/>
      <c r="DGC58" s="9"/>
      <c r="DGD58" s="9"/>
      <c r="DGE58" s="9"/>
      <c r="DGF58" s="9"/>
      <c r="DGG58" s="9"/>
      <c r="DGH58" s="9"/>
      <c r="DGI58" s="9"/>
      <c r="DGJ58" s="9"/>
      <c r="DGK58" s="9"/>
      <c r="DGL58" s="9"/>
      <c r="DGM58" s="9"/>
      <c r="DGN58" s="9"/>
      <c r="DGO58" s="9"/>
      <c r="DGP58" s="9"/>
      <c r="DGQ58" s="9"/>
      <c r="DGR58" s="9"/>
      <c r="DGS58" s="9"/>
      <c r="DGT58" s="9"/>
      <c r="DGU58" s="9"/>
      <c r="DGV58" s="9"/>
      <c r="DGW58" s="9"/>
      <c r="DGX58" s="9"/>
      <c r="DGY58" s="9"/>
      <c r="DGZ58" s="9"/>
      <c r="DHA58" s="9"/>
      <c r="DHB58" s="9"/>
      <c r="DHC58" s="9"/>
      <c r="DHD58" s="9"/>
      <c r="DHE58" s="9"/>
      <c r="DHF58" s="9"/>
      <c r="DHG58" s="9"/>
      <c r="DHH58" s="9"/>
      <c r="DHI58" s="9"/>
      <c r="DHJ58" s="9"/>
      <c r="DHK58" s="9"/>
      <c r="DHL58" s="9"/>
      <c r="DHM58" s="9"/>
      <c r="DHN58" s="9"/>
      <c r="DHO58" s="9"/>
      <c r="DHP58" s="9"/>
      <c r="DHQ58" s="9"/>
      <c r="DHR58" s="9"/>
      <c r="DHS58" s="9"/>
      <c r="DHT58" s="9"/>
      <c r="DHU58" s="9"/>
      <c r="DHV58" s="9"/>
      <c r="DHW58" s="9"/>
      <c r="DHX58" s="9"/>
      <c r="DHY58" s="9"/>
      <c r="DHZ58" s="9"/>
      <c r="DIA58" s="9"/>
      <c r="DIB58" s="9"/>
      <c r="DIC58" s="9"/>
      <c r="DID58" s="9"/>
      <c r="DIE58" s="9"/>
      <c r="DIF58" s="9"/>
      <c r="DIG58" s="9"/>
      <c r="DIH58" s="9"/>
      <c r="DII58" s="9"/>
      <c r="DIJ58" s="9"/>
      <c r="DIK58" s="9"/>
      <c r="DIL58" s="9"/>
      <c r="DIM58" s="9"/>
      <c r="DIN58" s="9"/>
      <c r="DIO58" s="9"/>
      <c r="DIP58" s="9"/>
      <c r="DIQ58" s="9"/>
      <c r="DIR58" s="9"/>
      <c r="DIS58" s="9"/>
      <c r="DIT58" s="9"/>
      <c r="DIU58" s="9"/>
      <c r="DIV58" s="9"/>
      <c r="DIW58" s="9"/>
      <c r="DIX58" s="9"/>
      <c r="DIY58" s="9"/>
      <c r="DIZ58" s="9"/>
      <c r="DJA58" s="9"/>
      <c r="DJB58" s="9"/>
      <c r="DJC58" s="9"/>
      <c r="DJD58" s="9"/>
      <c r="DJE58" s="9"/>
      <c r="DJF58" s="9"/>
      <c r="DJG58" s="9"/>
      <c r="DJH58" s="9"/>
      <c r="DJI58" s="9"/>
      <c r="DJJ58" s="9"/>
      <c r="DJK58" s="9"/>
      <c r="DJL58" s="9"/>
      <c r="DJM58" s="9"/>
      <c r="DJN58" s="9"/>
      <c r="DJO58" s="9"/>
      <c r="DJP58" s="9"/>
      <c r="DJQ58" s="9"/>
      <c r="DJR58" s="9"/>
      <c r="DJS58" s="9"/>
      <c r="DJT58" s="9"/>
      <c r="DJU58" s="9"/>
      <c r="DJV58" s="9"/>
      <c r="DJW58" s="9"/>
      <c r="DJX58" s="9"/>
      <c r="DJY58" s="9"/>
      <c r="DJZ58" s="9"/>
      <c r="DKA58" s="9"/>
      <c r="DKB58" s="9"/>
      <c r="DKC58" s="9"/>
      <c r="DKD58" s="9"/>
      <c r="DKE58" s="9"/>
      <c r="DKF58" s="9"/>
      <c r="DKG58" s="9"/>
      <c r="DKH58" s="9"/>
      <c r="DKI58" s="9"/>
      <c r="DKJ58" s="9"/>
      <c r="DKK58" s="9"/>
      <c r="DKL58" s="9"/>
      <c r="DKM58" s="9"/>
      <c r="DKN58" s="9"/>
      <c r="DKO58" s="9"/>
      <c r="DKP58" s="9"/>
      <c r="DKQ58" s="9"/>
      <c r="DKR58" s="9"/>
      <c r="DKS58" s="9"/>
      <c r="DKT58" s="9"/>
      <c r="DKU58" s="9"/>
      <c r="DKV58" s="9"/>
      <c r="DKW58" s="9"/>
      <c r="DKX58" s="9"/>
      <c r="DKY58" s="9"/>
      <c r="DKZ58" s="9"/>
      <c r="DLA58" s="9"/>
      <c r="DLB58" s="9"/>
      <c r="DLC58" s="9"/>
      <c r="DLD58" s="9"/>
      <c r="DLE58" s="9"/>
      <c r="DLF58" s="9"/>
      <c r="DLG58" s="9"/>
      <c r="DLH58" s="9"/>
      <c r="DLI58" s="9"/>
      <c r="DLJ58" s="9"/>
      <c r="DLK58" s="9"/>
      <c r="DLL58" s="9"/>
      <c r="DLM58" s="9"/>
      <c r="DLN58" s="9"/>
      <c r="DLO58" s="9"/>
      <c r="DLP58" s="9"/>
      <c r="DLQ58" s="9"/>
      <c r="DLR58" s="9"/>
      <c r="DLS58" s="9"/>
      <c r="DLT58" s="9"/>
      <c r="DLU58" s="9"/>
      <c r="DLV58" s="9"/>
      <c r="DLW58" s="9"/>
      <c r="DLX58" s="9"/>
      <c r="DLY58" s="9"/>
      <c r="DLZ58" s="9"/>
      <c r="DMA58" s="9"/>
      <c r="DMB58" s="9"/>
      <c r="DMC58" s="9"/>
      <c r="DMD58" s="9"/>
      <c r="DME58" s="9"/>
      <c r="DMF58" s="9"/>
      <c r="DMG58" s="9"/>
      <c r="DMH58" s="9"/>
      <c r="DMI58" s="9"/>
      <c r="DMJ58" s="9"/>
      <c r="DMK58" s="9"/>
      <c r="DML58" s="9"/>
      <c r="DMM58" s="9"/>
      <c r="DMN58" s="9"/>
      <c r="DMO58" s="9"/>
      <c r="DMP58" s="9"/>
      <c r="DMQ58" s="9"/>
      <c r="DMR58" s="9"/>
      <c r="DMS58" s="9"/>
      <c r="DMT58" s="9"/>
      <c r="DMU58" s="9"/>
      <c r="DMV58" s="9"/>
      <c r="DMW58" s="9"/>
      <c r="DMX58" s="9"/>
      <c r="DMY58" s="9"/>
      <c r="DMZ58" s="9"/>
      <c r="DNA58" s="9"/>
      <c r="DNB58" s="9"/>
      <c r="DNC58" s="9"/>
      <c r="DND58" s="9"/>
      <c r="DNE58" s="9"/>
      <c r="DNF58" s="9"/>
      <c r="DNG58" s="9"/>
      <c r="DNH58" s="9"/>
      <c r="DNI58" s="9"/>
      <c r="DNJ58" s="9"/>
      <c r="DNK58" s="9"/>
      <c r="DNL58" s="9"/>
      <c r="DNM58" s="9"/>
      <c r="DNN58" s="9"/>
      <c r="DNO58" s="9"/>
      <c r="DNP58" s="9"/>
      <c r="DNQ58" s="9"/>
      <c r="DNR58" s="9"/>
      <c r="DNS58" s="9"/>
      <c r="DNT58" s="9"/>
      <c r="DNU58" s="9"/>
      <c r="DNV58" s="9"/>
      <c r="DNW58" s="9"/>
      <c r="DNX58" s="9"/>
      <c r="DNY58" s="9"/>
      <c r="DNZ58" s="9"/>
      <c r="DOA58" s="9"/>
      <c r="DOB58" s="9"/>
      <c r="DOC58" s="9"/>
      <c r="DOD58" s="9"/>
      <c r="DOE58" s="9"/>
      <c r="DOF58" s="9"/>
      <c r="DOG58" s="9"/>
      <c r="DOH58" s="9"/>
      <c r="DOI58" s="9"/>
      <c r="DOJ58" s="9"/>
      <c r="DOK58" s="9"/>
      <c r="DOL58" s="9"/>
      <c r="DOM58" s="9"/>
      <c r="DON58" s="9"/>
      <c r="DOO58" s="9"/>
      <c r="DOP58" s="9"/>
      <c r="DOQ58" s="9"/>
      <c r="DOR58" s="9"/>
      <c r="DOS58" s="9"/>
      <c r="DOT58" s="9"/>
      <c r="DOU58" s="9"/>
      <c r="DOV58" s="9"/>
      <c r="DOW58" s="9"/>
      <c r="DOX58" s="9"/>
      <c r="DOY58" s="9"/>
      <c r="DOZ58" s="9"/>
      <c r="DPA58" s="9"/>
      <c r="DPB58" s="9"/>
      <c r="DPC58" s="9"/>
      <c r="DPD58" s="9"/>
      <c r="DPE58" s="9"/>
      <c r="DPF58" s="9"/>
      <c r="DPG58" s="9"/>
      <c r="DPH58" s="9"/>
      <c r="DPI58" s="9"/>
      <c r="DPJ58" s="9"/>
      <c r="DPK58" s="9"/>
      <c r="DPL58" s="9"/>
      <c r="DPM58" s="9"/>
      <c r="DPN58" s="9"/>
      <c r="DPO58" s="9"/>
      <c r="DPP58" s="9"/>
      <c r="DPQ58" s="9"/>
      <c r="DPR58" s="9"/>
      <c r="DPS58" s="9"/>
      <c r="DPT58" s="9"/>
      <c r="DPU58" s="9"/>
      <c r="DPV58" s="9"/>
      <c r="DPW58" s="9"/>
      <c r="DPX58" s="9"/>
      <c r="DPY58" s="9"/>
      <c r="DPZ58" s="9"/>
      <c r="DQA58" s="9"/>
      <c r="DQB58" s="9"/>
      <c r="DQC58" s="9"/>
      <c r="DQD58" s="9"/>
      <c r="DQE58" s="9"/>
      <c r="DQF58" s="9"/>
      <c r="DQG58" s="9"/>
      <c r="DQH58" s="9"/>
      <c r="DQI58" s="9"/>
      <c r="DQJ58" s="9"/>
      <c r="DQK58" s="9"/>
      <c r="DQL58" s="9"/>
      <c r="DQM58" s="9"/>
      <c r="DQN58" s="9"/>
      <c r="DQO58" s="9"/>
      <c r="DQP58" s="9"/>
      <c r="DQQ58" s="9"/>
      <c r="DQR58" s="9"/>
      <c r="DQS58" s="9"/>
      <c r="DQT58" s="9"/>
      <c r="DQU58" s="9"/>
      <c r="DQV58" s="9"/>
      <c r="DQW58" s="9"/>
      <c r="DQX58" s="9"/>
      <c r="DQY58" s="9"/>
      <c r="DQZ58" s="9"/>
      <c r="DRA58" s="9"/>
      <c r="DRB58" s="9"/>
      <c r="DRC58" s="9"/>
      <c r="DRD58" s="9"/>
      <c r="DRE58" s="9"/>
      <c r="DRF58" s="9"/>
      <c r="DRG58" s="9"/>
      <c r="DRH58" s="9"/>
      <c r="DRI58" s="9"/>
      <c r="DRJ58" s="9"/>
      <c r="DRK58" s="9"/>
      <c r="DRL58" s="9"/>
      <c r="DRM58" s="9"/>
      <c r="DRN58" s="9"/>
      <c r="DRO58" s="9"/>
      <c r="DRP58" s="9"/>
      <c r="DRQ58" s="9"/>
      <c r="DRR58" s="9"/>
      <c r="DRS58" s="9"/>
      <c r="DRT58" s="9"/>
      <c r="DRU58" s="9"/>
      <c r="DRV58" s="9"/>
      <c r="DRW58" s="9"/>
      <c r="DRX58" s="9"/>
      <c r="DRY58" s="9"/>
      <c r="DRZ58" s="9"/>
      <c r="DSA58" s="9"/>
      <c r="DSB58" s="9"/>
      <c r="DSC58" s="9"/>
      <c r="DSD58" s="9"/>
      <c r="DSE58" s="9"/>
      <c r="DSF58" s="9"/>
      <c r="DSG58" s="9"/>
      <c r="DSH58" s="9"/>
      <c r="DSI58" s="9"/>
      <c r="DSJ58" s="9"/>
      <c r="DSK58" s="9"/>
      <c r="DSL58" s="9"/>
      <c r="DSM58" s="9"/>
      <c r="DSN58" s="9"/>
      <c r="DSO58" s="9"/>
      <c r="DSP58" s="9"/>
      <c r="DSQ58" s="9"/>
      <c r="DSR58" s="9"/>
      <c r="DSS58" s="9"/>
      <c r="DST58" s="9"/>
      <c r="DSU58" s="9"/>
      <c r="DSV58" s="9"/>
      <c r="DSW58" s="9"/>
      <c r="DSX58" s="9"/>
      <c r="DSY58" s="9"/>
      <c r="DSZ58" s="9"/>
      <c r="DTA58" s="9"/>
      <c r="DTB58" s="9"/>
      <c r="DTC58" s="9"/>
      <c r="DTD58" s="9"/>
      <c r="DTE58" s="9"/>
      <c r="DTF58" s="9"/>
      <c r="DTG58" s="9"/>
      <c r="DTH58" s="9"/>
      <c r="DTI58" s="9"/>
      <c r="DTJ58" s="9"/>
      <c r="DTK58" s="9"/>
      <c r="DTL58" s="9"/>
      <c r="DTM58" s="9"/>
      <c r="DTN58" s="9"/>
      <c r="DTO58" s="9"/>
      <c r="DTP58" s="9"/>
      <c r="DTQ58" s="9"/>
      <c r="DTR58" s="9"/>
      <c r="DTS58" s="9"/>
      <c r="DTT58" s="9"/>
      <c r="DTU58" s="9"/>
      <c r="DTV58" s="9"/>
      <c r="DTW58" s="9"/>
      <c r="DTX58" s="9"/>
      <c r="DTY58" s="9"/>
      <c r="DTZ58" s="9"/>
      <c r="DUA58" s="9"/>
      <c r="DUB58" s="9"/>
      <c r="DUC58" s="9"/>
      <c r="DUD58" s="9"/>
      <c r="DUE58" s="9"/>
      <c r="DUF58" s="9"/>
      <c r="DUG58" s="9"/>
      <c r="DUH58" s="9"/>
      <c r="DUI58" s="9"/>
      <c r="DUJ58" s="9"/>
      <c r="DUK58" s="9"/>
      <c r="DUL58" s="9"/>
      <c r="DUM58" s="9"/>
      <c r="DUN58" s="9"/>
      <c r="DUO58" s="9"/>
      <c r="DUP58" s="9"/>
      <c r="DUQ58" s="9"/>
      <c r="DUR58" s="9"/>
      <c r="DUS58" s="9"/>
      <c r="DUT58" s="9"/>
      <c r="DUU58" s="9"/>
      <c r="DUV58" s="9"/>
      <c r="DUW58" s="9"/>
      <c r="DUX58" s="9"/>
      <c r="DUY58" s="9"/>
      <c r="DUZ58" s="9"/>
      <c r="DVA58" s="9"/>
      <c r="DVB58" s="9"/>
      <c r="DVC58" s="9"/>
      <c r="DVD58" s="9"/>
      <c r="DVE58" s="9"/>
      <c r="DVF58" s="9"/>
      <c r="DVG58" s="9"/>
      <c r="DVH58" s="9"/>
      <c r="DVI58" s="9"/>
      <c r="DVJ58" s="9"/>
      <c r="DVK58" s="9"/>
      <c r="DVL58" s="9"/>
      <c r="DVM58" s="9"/>
      <c r="DVN58" s="9"/>
      <c r="DVO58" s="9"/>
      <c r="DVP58" s="9"/>
      <c r="DVQ58" s="9"/>
      <c r="DVR58" s="9"/>
      <c r="DVS58" s="9"/>
      <c r="DVT58" s="9"/>
      <c r="DVU58" s="9"/>
      <c r="DVV58" s="9"/>
      <c r="DVW58" s="9"/>
      <c r="DVX58" s="9"/>
      <c r="DVY58" s="9"/>
      <c r="DVZ58" s="9"/>
      <c r="DWA58" s="9"/>
      <c r="DWB58" s="9"/>
      <c r="DWC58" s="9"/>
      <c r="DWD58" s="9"/>
      <c r="DWE58" s="9"/>
      <c r="DWF58" s="9"/>
      <c r="DWG58" s="9"/>
      <c r="DWH58" s="9"/>
      <c r="DWI58" s="9"/>
      <c r="DWJ58" s="9"/>
      <c r="DWK58" s="9"/>
      <c r="DWL58" s="9"/>
      <c r="DWM58" s="9"/>
      <c r="DWN58" s="9"/>
      <c r="DWO58" s="9"/>
      <c r="DWP58" s="9"/>
      <c r="DWQ58" s="9"/>
      <c r="DWR58" s="9"/>
      <c r="DWS58" s="9"/>
      <c r="DWT58" s="9"/>
      <c r="DWU58" s="9"/>
      <c r="DWV58" s="9"/>
      <c r="DWW58" s="9"/>
      <c r="DWX58" s="9"/>
      <c r="DWY58" s="9"/>
      <c r="DWZ58" s="9"/>
      <c r="DXA58" s="9"/>
      <c r="DXB58" s="9"/>
      <c r="DXC58" s="9"/>
      <c r="DXD58" s="9"/>
      <c r="DXE58" s="9"/>
      <c r="DXF58" s="9"/>
      <c r="DXG58" s="9"/>
      <c r="DXH58" s="9"/>
      <c r="DXI58" s="9"/>
      <c r="DXJ58" s="9"/>
      <c r="DXK58" s="9"/>
      <c r="DXL58" s="9"/>
      <c r="DXM58" s="9"/>
      <c r="DXN58" s="9"/>
      <c r="DXO58" s="9"/>
      <c r="DXP58" s="9"/>
      <c r="DXQ58" s="9"/>
      <c r="DXR58" s="9"/>
      <c r="DXS58" s="9"/>
      <c r="DXT58" s="9"/>
      <c r="DXU58" s="9"/>
      <c r="DXV58" s="9"/>
      <c r="DXW58" s="9"/>
      <c r="DXX58" s="9"/>
      <c r="DXY58" s="9"/>
      <c r="DXZ58" s="9"/>
      <c r="DYA58" s="9"/>
      <c r="DYB58" s="9"/>
      <c r="DYC58" s="9"/>
      <c r="DYD58" s="9"/>
      <c r="DYE58" s="9"/>
      <c r="DYF58" s="9"/>
      <c r="DYG58" s="9"/>
      <c r="DYH58" s="9"/>
      <c r="DYI58" s="9"/>
      <c r="DYJ58" s="9"/>
      <c r="DYK58" s="9"/>
      <c r="DYL58" s="9"/>
      <c r="DYM58" s="9"/>
      <c r="DYN58" s="9"/>
      <c r="DYO58" s="9"/>
      <c r="DYP58" s="9"/>
      <c r="DYQ58" s="9"/>
      <c r="DYR58" s="9"/>
      <c r="DYS58" s="9"/>
      <c r="DYT58" s="9"/>
      <c r="DYU58" s="9"/>
      <c r="DYV58" s="9"/>
      <c r="DYW58" s="9"/>
      <c r="DYX58" s="9"/>
      <c r="DYY58" s="9"/>
      <c r="DYZ58" s="9"/>
      <c r="DZA58" s="9"/>
      <c r="DZB58" s="9"/>
      <c r="DZC58" s="9"/>
      <c r="DZD58" s="9"/>
      <c r="DZE58" s="9"/>
      <c r="DZF58" s="9"/>
      <c r="DZG58" s="9"/>
      <c r="DZH58" s="9"/>
      <c r="DZI58" s="9"/>
      <c r="DZJ58" s="9"/>
      <c r="DZK58" s="9"/>
      <c r="DZL58" s="9"/>
      <c r="DZM58" s="9"/>
      <c r="DZN58" s="9"/>
      <c r="DZO58" s="9"/>
      <c r="DZP58" s="9"/>
      <c r="DZQ58" s="9"/>
      <c r="DZR58" s="9"/>
      <c r="DZS58" s="9"/>
      <c r="DZT58" s="9"/>
      <c r="DZU58" s="9"/>
      <c r="DZV58" s="9"/>
      <c r="DZW58" s="9"/>
      <c r="DZX58" s="9"/>
      <c r="DZY58" s="9"/>
      <c r="DZZ58" s="9"/>
      <c r="EAA58" s="9"/>
      <c r="EAB58" s="9"/>
      <c r="EAC58" s="9"/>
      <c r="EAD58" s="9"/>
      <c r="EAE58" s="9"/>
      <c r="EAF58" s="9"/>
      <c r="EAG58" s="9"/>
      <c r="EAH58" s="9"/>
      <c r="EAI58" s="9"/>
      <c r="EAJ58" s="9"/>
      <c r="EAK58" s="9"/>
      <c r="EAL58" s="9"/>
      <c r="EAM58" s="9"/>
      <c r="EAN58" s="9"/>
      <c r="EAO58" s="9"/>
      <c r="EAP58" s="9"/>
      <c r="EAQ58" s="9"/>
      <c r="EAR58" s="9"/>
      <c r="EAS58" s="9"/>
      <c r="EAT58" s="9"/>
      <c r="EAU58" s="9"/>
      <c r="EAV58" s="9"/>
      <c r="EAW58" s="9"/>
      <c r="EAX58" s="9"/>
      <c r="EAY58" s="9"/>
      <c r="EAZ58" s="9"/>
      <c r="EBA58" s="9"/>
      <c r="EBB58" s="9"/>
      <c r="EBC58" s="9"/>
      <c r="EBD58" s="9"/>
      <c r="EBE58" s="9"/>
      <c r="EBF58" s="9"/>
      <c r="EBG58" s="9"/>
      <c r="EBH58" s="9"/>
      <c r="EBI58" s="9"/>
      <c r="EBJ58" s="9"/>
      <c r="EBK58" s="9"/>
      <c r="EBL58" s="9"/>
      <c r="EBM58" s="9"/>
      <c r="EBN58" s="9"/>
      <c r="EBO58" s="9"/>
      <c r="EBP58" s="9"/>
      <c r="EBQ58" s="9"/>
      <c r="EBR58" s="9"/>
      <c r="EBS58" s="9"/>
      <c r="EBT58" s="9"/>
      <c r="EBU58" s="9"/>
      <c r="EBV58" s="9"/>
      <c r="EBW58" s="9"/>
      <c r="EBX58" s="9"/>
      <c r="EBY58" s="9"/>
      <c r="EBZ58" s="9"/>
      <c r="ECA58" s="9"/>
      <c r="ECB58" s="9"/>
      <c r="ECC58" s="9"/>
      <c r="ECD58" s="9"/>
      <c r="ECE58" s="9"/>
      <c r="ECF58" s="9"/>
      <c r="ECG58" s="9"/>
      <c r="ECH58" s="9"/>
      <c r="ECI58" s="9"/>
      <c r="ECJ58" s="9"/>
      <c r="ECK58" s="9"/>
      <c r="ECL58" s="9"/>
      <c r="ECM58" s="9"/>
      <c r="ECN58" s="9"/>
      <c r="ECO58" s="9"/>
      <c r="ECP58" s="9"/>
      <c r="ECQ58" s="9"/>
      <c r="ECR58" s="9"/>
      <c r="ECS58" s="9"/>
      <c r="ECT58" s="9"/>
      <c r="ECU58" s="9"/>
      <c r="ECV58" s="9"/>
      <c r="ECW58" s="9"/>
      <c r="ECX58" s="9"/>
      <c r="ECY58" s="9"/>
      <c r="ECZ58" s="9"/>
      <c r="EDA58" s="9"/>
      <c r="EDB58" s="9"/>
      <c r="EDC58" s="9"/>
      <c r="EDD58" s="9"/>
      <c r="EDE58" s="9"/>
      <c r="EDF58" s="9"/>
      <c r="EDG58" s="9"/>
      <c r="EDH58" s="9"/>
      <c r="EDI58" s="9"/>
      <c r="EDJ58" s="9"/>
      <c r="EDK58" s="9"/>
      <c r="EDL58" s="9"/>
      <c r="EDM58" s="9"/>
      <c r="EDN58" s="9"/>
      <c r="EDO58" s="9"/>
      <c r="EDP58" s="9"/>
      <c r="EDQ58" s="9"/>
      <c r="EDR58" s="9"/>
      <c r="EDS58" s="9"/>
      <c r="EDT58" s="9"/>
      <c r="EDU58" s="9"/>
      <c r="EDV58" s="9"/>
      <c r="EDW58" s="9"/>
      <c r="EDX58" s="9"/>
      <c r="EDY58" s="9"/>
      <c r="EDZ58" s="9"/>
      <c r="EEA58" s="9"/>
      <c r="EEB58" s="9"/>
      <c r="EEC58" s="9"/>
      <c r="EED58" s="9"/>
      <c r="EEE58" s="9"/>
      <c r="EEF58" s="9"/>
      <c r="EEG58" s="9"/>
      <c r="EEH58" s="9"/>
      <c r="EEI58" s="9"/>
      <c r="EEJ58" s="9"/>
      <c r="EEK58" s="9"/>
      <c r="EEL58" s="9"/>
      <c r="EEM58" s="9"/>
      <c r="EEN58" s="9"/>
      <c r="EEO58" s="9"/>
      <c r="EEP58" s="9"/>
      <c r="EEQ58" s="9"/>
      <c r="EER58" s="9"/>
      <c r="EES58" s="9"/>
      <c r="EET58" s="9"/>
      <c r="EEU58" s="9"/>
      <c r="EEV58" s="9"/>
      <c r="EEW58" s="9"/>
      <c r="EEX58" s="9"/>
      <c r="EEY58" s="9"/>
      <c r="EEZ58" s="9"/>
      <c r="EFA58" s="9"/>
      <c r="EFB58" s="9"/>
      <c r="EFC58" s="9"/>
      <c r="EFD58" s="9"/>
      <c r="EFE58" s="9"/>
      <c r="EFF58" s="9"/>
      <c r="EFG58" s="9"/>
      <c r="EFH58" s="9"/>
      <c r="EFI58" s="9"/>
      <c r="EFJ58" s="9"/>
      <c r="EFK58" s="9"/>
      <c r="EFL58" s="9"/>
      <c r="EFM58" s="9"/>
      <c r="EFN58" s="9"/>
      <c r="EFO58" s="9"/>
      <c r="EFP58" s="9"/>
      <c r="EFQ58" s="9"/>
      <c r="EFR58" s="9"/>
      <c r="EFS58" s="9"/>
      <c r="EFT58" s="9"/>
      <c r="EFU58" s="9"/>
      <c r="EFV58" s="9"/>
      <c r="EFW58" s="9"/>
      <c r="EFX58" s="9"/>
      <c r="EFY58" s="9"/>
      <c r="EFZ58" s="9"/>
      <c r="EGA58" s="9"/>
      <c r="EGB58" s="9"/>
      <c r="EGC58" s="9"/>
      <c r="EGD58" s="9"/>
      <c r="EGE58" s="9"/>
      <c r="EGF58" s="9"/>
      <c r="EGG58" s="9"/>
      <c r="EGH58" s="9"/>
      <c r="EGI58" s="9"/>
      <c r="EGJ58" s="9"/>
      <c r="EGK58" s="9"/>
      <c r="EGL58" s="9"/>
      <c r="EGM58" s="9"/>
      <c r="EGN58" s="9"/>
      <c r="EGO58" s="9"/>
      <c r="EGP58" s="9"/>
      <c r="EGQ58" s="9"/>
      <c r="EGR58" s="9"/>
      <c r="EGS58" s="9"/>
      <c r="EGT58" s="9"/>
      <c r="EGU58" s="9"/>
      <c r="EGV58" s="9"/>
      <c r="EGW58" s="9"/>
      <c r="EGX58" s="9"/>
      <c r="EGY58" s="9"/>
      <c r="EGZ58" s="9"/>
      <c r="EHA58" s="9"/>
      <c r="EHB58" s="9"/>
      <c r="EHC58" s="9"/>
      <c r="EHD58" s="9"/>
      <c r="EHE58" s="9"/>
      <c r="EHF58" s="9"/>
      <c r="EHG58" s="9"/>
      <c r="EHH58" s="9"/>
      <c r="EHI58" s="9"/>
      <c r="EHJ58" s="9"/>
      <c r="EHK58" s="9"/>
      <c r="EHL58" s="9"/>
      <c r="EHM58" s="9"/>
      <c r="EHN58" s="9"/>
      <c r="EHO58" s="9"/>
      <c r="EHP58" s="9"/>
      <c r="EHQ58" s="9"/>
      <c r="EHR58" s="9"/>
      <c r="EHS58" s="9"/>
      <c r="EHT58" s="9"/>
      <c r="EHU58" s="9"/>
      <c r="EHV58" s="9"/>
      <c r="EHW58" s="9"/>
      <c r="EHX58" s="9"/>
      <c r="EHY58" s="9"/>
      <c r="EHZ58" s="9"/>
      <c r="EIA58" s="9"/>
      <c r="EIB58" s="9"/>
      <c r="EIC58" s="9"/>
      <c r="EID58" s="9"/>
      <c r="EIE58" s="9"/>
      <c r="EIF58" s="9"/>
      <c r="EIG58" s="9"/>
      <c r="EIH58" s="9"/>
      <c r="EII58" s="9"/>
      <c r="EIJ58" s="9"/>
      <c r="EIK58" s="9"/>
      <c r="EIL58" s="9"/>
      <c r="EIM58" s="9"/>
      <c r="EIN58" s="9"/>
      <c r="EIO58" s="9"/>
      <c r="EIP58" s="9"/>
      <c r="EIQ58" s="9"/>
      <c r="EIR58" s="9"/>
      <c r="EIS58" s="9"/>
      <c r="EIT58" s="9"/>
      <c r="EIU58" s="9"/>
      <c r="EIV58" s="9"/>
      <c r="EIW58" s="9"/>
      <c r="EIX58" s="9"/>
      <c r="EIY58" s="9"/>
      <c r="EIZ58" s="9"/>
      <c r="EJA58" s="9"/>
      <c r="EJB58" s="9"/>
      <c r="EJC58" s="9"/>
      <c r="EJD58" s="9"/>
      <c r="EJE58" s="9"/>
      <c r="EJF58" s="9"/>
      <c r="EJG58" s="9"/>
      <c r="EJH58" s="9"/>
      <c r="EJI58" s="9"/>
      <c r="EJJ58" s="9"/>
      <c r="EJK58" s="9"/>
      <c r="EJL58" s="9"/>
      <c r="EJM58" s="9"/>
      <c r="EJN58" s="9"/>
      <c r="EJO58" s="9"/>
      <c r="EJP58" s="9"/>
      <c r="EJQ58" s="9"/>
      <c r="EJR58" s="9"/>
      <c r="EJS58" s="9"/>
      <c r="EJT58" s="9"/>
      <c r="EJU58" s="9"/>
      <c r="EJV58" s="9"/>
      <c r="EJW58" s="9"/>
      <c r="EJX58" s="9"/>
      <c r="EJY58" s="9"/>
      <c r="EJZ58" s="9"/>
      <c r="EKA58" s="9"/>
      <c r="EKB58" s="9"/>
      <c r="EKC58" s="9"/>
      <c r="EKD58" s="9"/>
      <c r="EKE58" s="9"/>
      <c r="EKF58" s="9"/>
      <c r="EKG58" s="9"/>
      <c r="EKH58" s="9"/>
      <c r="EKI58" s="9"/>
      <c r="EKJ58" s="9"/>
      <c r="EKK58" s="9"/>
      <c r="EKL58" s="9"/>
      <c r="EKM58" s="9"/>
      <c r="EKN58" s="9"/>
      <c r="EKO58" s="9"/>
      <c r="EKP58" s="9"/>
      <c r="EKQ58" s="9"/>
      <c r="EKR58" s="9"/>
      <c r="EKS58" s="9"/>
      <c r="EKT58" s="9"/>
      <c r="EKU58" s="9"/>
      <c r="EKV58" s="9"/>
      <c r="EKW58" s="9"/>
      <c r="EKX58" s="9"/>
      <c r="EKY58" s="9"/>
      <c r="EKZ58" s="9"/>
      <c r="ELA58" s="9"/>
      <c r="ELB58" s="9"/>
      <c r="ELC58" s="9"/>
      <c r="ELD58" s="9"/>
      <c r="ELE58" s="9"/>
      <c r="ELF58" s="9"/>
      <c r="ELG58" s="9"/>
      <c r="ELH58" s="9"/>
      <c r="ELI58" s="9"/>
      <c r="ELJ58" s="9"/>
      <c r="ELK58" s="9"/>
      <c r="ELL58" s="9"/>
      <c r="ELM58" s="9"/>
      <c r="ELN58" s="9"/>
      <c r="ELO58" s="9"/>
      <c r="ELP58" s="9"/>
      <c r="ELQ58" s="9"/>
      <c r="ELR58" s="9"/>
      <c r="ELS58" s="9"/>
      <c r="ELT58" s="9"/>
      <c r="ELU58" s="9"/>
      <c r="ELV58" s="9"/>
      <c r="ELW58" s="9"/>
      <c r="ELX58" s="9"/>
      <c r="ELY58" s="9"/>
      <c r="ELZ58" s="9"/>
      <c r="EMA58" s="9"/>
      <c r="EMB58" s="9"/>
      <c r="EMC58" s="9"/>
      <c r="EMD58" s="9"/>
      <c r="EME58" s="9"/>
      <c r="EMF58" s="9"/>
      <c r="EMG58" s="9"/>
      <c r="EMH58" s="9"/>
      <c r="EMI58" s="9"/>
      <c r="EMJ58" s="9"/>
      <c r="EMK58" s="9"/>
      <c r="EML58" s="9"/>
      <c r="EMM58" s="9"/>
      <c r="EMN58" s="9"/>
      <c r="EMO58" s="9"/>
      <c r="EMP58" s="9"/>
      <c r="EMQ58" s="9"/>
      <c r="EMR58" s="9"/>
      <c r="EMS58" s="9"/>
      <c r="EMT58" s="9"/>
      <c r="EMU58" s="9"/>
      <c r="EMV58" s="9"/>
      <c r="EMW58" s="9"/>
      <c r="EMX58" s="9"/>
      <c r="EMY58" s="9"/>
      <c r="EMZ58" s="9"/>
      <c r="ENA58" s="9"/>
      <c r="ENB58" s="9"/>
      <c r="ENC58" s="9"/>
      <c r="END58" s="9"/>
      <c r="ENE58" s="9"/>
      <c r="ENF58" s="9"/>
      <c r="ENG58" s="9"/>
      <c r="ENH58" s="9"/>
      <c r="ENI58" s="9"/>
      <c r="ENJ58" s="9"/>
      <c r="ENK58" s="9"/>
      <c r="ENL58" s="9"/>
      <c r="ENM58" s="9"/>
      <c r="ENN58" s="9"/>
      <c r="ENO58" s="9"/>
      <c r="ENP58" s="9"/>
      <c r="ENQ58" s="9"/>
      <c r="ENR58" s="9"/>
      <c r="ENS58" s="9"/>
      <c r="ENT58" s="9"/>
      <c r="ENU58" s="9"/>
      <c r="ENV58" s="9"/>
      <c r="ENW58" s="9"/>
      <c r="ENX58" s="9"/>
      <c r="ENY58" s="9"/>
      <c r="ENZ58" s="9"/>
      <c r="EOA58" s="9"/>
      <c r="EOB58" s="9"/>
      <c r="EOC58" s="9"/>
      <c r="EOD58" s="9"/>
      <c r="EOE58" s="9"/>
      <c r="EOF58" s="9"/>
      <c r="EOG58" s="9"/>
      <c r="EOH58" s="9"/>
      <c r="EOI58" s="9"/>
      <c r="EOJ58" s="9"/>
      <c r="EOK58" s="9"/>
      <c r="EOL58" s="9"/>
      <c r="EOM58" s="9"/>
      <c r="EON58" s="9"/>
      <c r="EOO58" s="9"/>
      <c r="EOP58" s="9"/>
      <c r="EOQ58" s="9"/>
      <c r="EOR58" s="9"/>
      <c r="EOS58" s="9"/>
      <c r="EOT58" s="9"/>
      <c r="EOU58" s="9"/>
      <c r="EOV58" s="9"/>
      <c r="EOW58" s="9"/>
      <c r="EOX58" s="9"/>
      <c r="EOY58" s="9"/>
      <c r="EOZ58" s="9"/>
      <c r="EPA58" s="9"/>
      <c r="EPB58" s="9"/>
      <c r="EPC58" s="9"/>
      <c r="EPD58" s="9"/>
      <c r="EPE58" s="9"/>
      <c r="EPF58" s="9"/>
      <c r="EPG58" s="9"/>
      <c r="EPH58" s="9"/>
      <c r="EPI58" s="9"/>
      <c r="EPJ58" s="9"/>
      <c r="EPK58" s="9"/>
      <c r="EPL58" s="9"/>
      <c r="EPM58" s="9"/>
      <c r="EPN58" s="9"/>
      <c r="EPO58" s="9"/>
      <c r="EPP58" s="9"/>
      <c r="EPQ58" s="9"/>
      <c r="EPR58" s="9"/>
      <c r="EPS58" s="9"/>
      <c r="EPT58" s="9"/>
      <c r="EPU58" s="9"/>
      <c r="EPV58" s="9"/>
      <c r="EPW58" s="9"/>
      <c r="EPX58" s="9"/>
      <c r="EPY58" s="9"/>
      <c r="EPZ58" s="9"/>
      <c r="EQA58" s="9"/>
      <c r="EQB58" s="9"/>
      <c r="EQC58" s="9"/>
      <c r="EQD58" s="9"/>
      <c r="EQE58" s="9"/>
      <c r="EQF58" s="9"/>
      <c r="EQG58" s="9"/>
      <c r="EQH58" s="9"/>
      <c r="EQI58" s="9"/>
      <c r="EQJ58" s="9"/>
      <c r="EQK58" s="9"/>
      <c r="EQL58" s="9"/>
      <c r="EQM58" s="9"/>
      <c r="EQN58" s="9"/>
      <c r="EQO58" s="9"/>
      <c r="EQP58" s="9"/>
      <c r="EQQ58" s="9"/>
      <c r="EQR58" s="9"/>
      <c r="EQS58" s="9"/>
      <c r="EQT58" s="9"/>
      <c r="EQU58" s="9"/>
      <c r="EQV58" s="9"/>
      <c r="EQW58" s="9"/>
      <c r="EQX58" s="9"/>
      <c r="EQY58" s="9"/>
      <c r="EQZ58" s="9"/>
      <c r="ERA58" s="9"/>
      <c r="ERB58" s="9"/>
      <c r="ERC58" s="9"/>
      <c r="ERD58" s="9"/>
      <c r="ERE58" s="9"/>
      <c r="ERF58" s="9"/>
      <c r="ERG58" s="9"/>
      <c r="ERH58" s="9"/>
      <c r="ERI58" s="9"/>
      <c r="ERJ58" s="9"/>
      <c r="ERK58" s="9"/>
      <c r="ERL58" s="9"/>
      <c r="ERM58" s="9"/>
      <c r="ERN58" s="9"/>
      <c r="ERO58" s="9"/>
      <c r="ERP58" s="9"/>
      <c r="ERQ58" s="9"/>
      <c r="ERR58" s="9"/>
      <c r="ERS58" s="9"/>
      <c r="ERT58" s="9"/>
      <c r="ERU58" s="9"/>
      <c r="ERV58" s="9"/>
      <c r="ERW58" s="9"/>
      <c r="ERX58" s="9"/>
      <c r="ERY58" s="9"/>
      <c r="ERZ58" s="9"/>
      <c r="ESA58" s="9"/>
      <c r="ESB58" s="9"/>
      <c r="ESC58" s="9"/>
      <c r="ESD58" s="9"/>
      <c r="ESE58" s="9"/>
      <c r="ESF58" s="9"/>
      <c r="ESG58" s="9"/>
      <c r="ESH58" s="9"/>
      <c r="ESI58" s="9"/>
      <c r="ESJ58" s="9"/>
      <c r="ESK58" s="9"/>
      <c r="ESL58" s="9"/>
      <c r="ESM58" s="9"/>
      <c r="ESN58" s="9"/>
      <c r="ESO58" s="9"/>
      <c r="ESP58" s="9"/>
      <c r="ESQ58" s="9"/>
      <c r="ESR58" s="9"/>
      <c r="ESS58" s="9"/>
      <c r="EST58" s="9"/>
      <c r="ESU58" s="9"/>
      <c r="ESV58" s="9"/>
      <c r="ESW58" s="9"/>
      <c r="ESX58" s="9"/>
      <c r="ESY58" s="9"/>
      <c r="ESZ58" s="9"/>
      <c r="ETA58" s="9"/>
      <c r="ETB58" s="9"/>
      <c r="ETC58" s="9"/>
      <c r="ETD58" s="9"/>
      <c r="ETE58" s="9"/>
      <c r="ETF58" s="9"/>
      <c r="ETG58" s="9"/>
      <c r="ETH58" s="9"/>
      <c r="ETI58" s="9"/>
      <c r="ETJ58" s="9"/>
      <c r="ETK58" s="9"/>
      <c r="ETL58" s="9"/>
      <c r="ETM58" s="9"/>
      <c r="ETN58" s="9"/>
      <c r="ETO58" s="9"/>
      <c r="ETP58" s="9"/>
      <c r="ETQ58" s="9"/>
      <c r="ETR58" s="9"/>
      <c r="ETS58" s="9"/>
      <c r="ETT58" s="9"/>
      <c r="ETU58" s="9"/>
      <c r="ETV58" s="9"/>
      <c r="ETW58" s="9"/>
      <c r="ETX58" s="9"/>
      <c r="ETY58" s="9"/>
      <c r="ETZ58" s="9"/>
      <c r="EUA58" s="9"/>
      <c r="EUB58" s="9"/>
      <c r="EUC58" s="9"/>
      <c r="EUD58" s="9"/>
      <c r="EUE58" s="9"/>
      <c r="EUF58" s="9"/>
      <c r="EUG58" s="9"/>
      <c r="EUH58" s="9"/>
      <c r="EUI58" s="9"/>
      <c r="EUJ58" s="9"/>
      <c r="EUK58" s="9"/>
      <c r="EUL58" s="9"/>
      <c r="EUM58" s="9"/>
      <c r="EUN58" s="9"/>
      <c r="EUO58" s="9"/>
      <c r="EUP58" s="9"/>
      <c r="EUQ58" s="9"/>
      <c r="EUR58" s="9"/>
      <c r="EUS58" s="9"/>
      <c r="EUT58" s="9"/>
      <c r="EUU58" s="9"/>
      <c r="EUV58" s="9"/>
      <c r="EUW58" s="9"/>
      <c r="EUX58" s="9"/>
      <c r="EUY58" s="9"/>
      <c r="EUZ58" s="9"/>
      <c r="EVA58" s="9"/>
      <c r="EVB58" s="9"/>
      <c r="EVC58" s="9"/>
      <c r="EVD58" s="9"/>
      <c r="EVE58" s="9"/>
      <c r="EVF58" s="9"/>
      <c r="EVG58" s="9"/>
      <c r="EVH58" s="9"/>
      <c r="EVI58" s="9"/>
      <c r="EVJ58" s="9"/>
      <c r="EVK58" s="9"/>
      <c r="EVL58" s="9"/>
      <c r="EVM58" s="9"/>
      <c r="EVN58" s="9"/>
      <c r="EVO58" s="9"/>
      <c r="EVP58" s="9"/>
      <c r="EVQ58" s="9"/>
      <c r="EVR58" s="9"/>
      <c r="EVS58" s="9"/>
      <c r="EVT58" s="9"/>
      <c r="EVU58" s="9"/>
      <c r="EVV58" s="9"/>
      <c r="EVW58" s="9"/>
      <c r="EVX58" s="9"/>
      <c r="EVY58" s="9"/>
      <c r="EVZ58" s="9"/>
      <c r="EWA58" s="9"/>
      <c r="EWB58" s="9"/>
      <c r="EWC58" s="9"/>
      <c r="EWD58" s="9"/>
      <c r="EWE58" s="9"/>
      <c r="EWF58" s="9"/>
      <c r="EWG58" s="9"/>
      <c r="EWH58" s="9"/>
      <c r="EWI58" s="9"/>
      <c r="EWJ58" s="9"/>
      <c r="EWK58" s="9"/>
      <c r="EWL58" s="9"/>
      <c r="EWM58" s="9"/>
      <c r="EWN58" s="9"/>
      <c r="EWO58" s="9"/>
      <c r="EWP58" s="9"/>
      <c r="EWQ58" s="9"/>
      <c r="EWR58" s="9"/>
      <c r="EWS58" s="9"/>
      <c r="EWT58" s="9"/>
      <c r="EWU58" s="9"/>
      <c r="EWV58" s="9"/>
      <c r="EWW58" s="9"/>
      <c r="EWX58" s="9"/>
      <c r="EWY58" s="9"/>
      <c r="EWZ58" s="9"/>
      <c r="EXA58" s="9"/>
      <c r="EXB58" s="9"/>
      <c r="EXC58" s="9"/>
      <c r="EXD58" s="9"/>
      <c r="EXE58" s="9"/>
      <c r="EXF58" s="9"/>
      <c r="EXG58" s="9"/>
      <c r="EXH58" s="9"/>
      <c r="EXI58" s="9"/>
      <c r="EXJ58" s="9"/>
      <c r="EXK58" s="9"/>
      <c r="EXL58" s="9"/>
      <c r="EXM58" s="9"/>
      <c r="EXN58" s="9"/>
      <c r="EXO58" s="9"/>
      <c r="EXP58" s="9"/>
      <c r="EXQ58" s="9"/>
      <c r="EXR58" s="9"/>
      <c r="EXS58" s="9"/>
      <c r="EXT58" s="9"/>
      <c r="EXU58" s="9"/>
      <c r="EXV58" s="9"/>
      <c r="EXW58" s="9"/>
      <c r="EXX58" s="9"/>
      <c r="EXY58" s="9"/>
      <c r="EXZ58" s="9"/>
      <c r="EYA58" s="9"/>
      <c r="EYB58" s="9"/>
      <c r="EYC58" s="9"/>
      <c r="EYD58" s="9"/>
      <c r="EYE58" s="9"/>
      <c r="EYF58" s="9"/>
      <c r="EYG58" s="9"/>
      <c r="EYH58" s="9"/>
      <c r="EYI58" s="9"/>
      <c r="EYJ58" s="9"/>
      <c r="EYK58" s="9"/>
      <c r="EYL58" s="9"/>
      <c r="EYM58" s="9"/>
      <c r="EYN58" s="9"/>
      <c r="EYO58" s="9"/>
      <c r="EYP58" s="9"/>
      <c r="EYQ58" s="9"/>
      <c r="EYR58" s="9"/>
      <c r="EYS58" s="9"/>
      <c r="EYT58" s="9"/>
      <c r="EYU58" s="9"/>
      <c r="EYV58" s="9"/>
      <c r="EYW58" s="9"/>
      <c r="EYX58" s="9"/>
      <c r="EYY58" s="9"/>
      <c r="EYZ58" s="9"/>
      <c r="EZA58" s="9"/>
      <c r="EZB58" s="9"/>
      <c r="EZC58" s="9"/>
      <c r="EZD58" s="9"/>
      <c r="EZE58" s="9"/>
      <c r="EZF58" s="9"/>
      <c r="EZG58" s="9"/>
      <c r="EZH58" s="9"/>
      <c r="EZI58" s="9"/>
      <c r="EZJ58" s="9"/>
      <c r="EZK58" s="9"/>
      <c r="EZL58" s="9"/>
      <c r="EZM58" s="9"/>
      <c r="EZN58" s="9"/>
      <c r="EZO58" s="9"/>
      <c r="EZP58" s="9"/>
      <c r="EZQ58" s="9"/>
      <c r="EZR58" s="9"/>
      <c r="EZS58" s="9"/>
      <c r="EZT58" s="9"/>
      <c r="EZU58" s="9"/>
      <c r="EZV58" s="9"/>
      <c r="EZW58" s="9"/>
      <c r="EZX58" s="9"/>
      <c r="EZY58" s="9"/>
      <c r="EZZ58" s="9"/>
      <c r="FAA58" s="9"/>
      <c r="FAB58" s="9"/>
      <c r="FAC58" s="9"/>
      <c r="FAD58" s="9"/>
      <c r="FAE58" s="9"/>
      <c r="FAF58" s="9"/>
      <c r="FAG58" s="9"/>
      <c r="FAH58" s="9"/>
      <c r="FAI58" s="9"/>
      <c r="FAJ58" s="9"/>
      <c r="FAK58" s="9"/>
      <c r="FAL58" s="9"/>
      <c r="FAM58" s="9"/>
      <c r="FAN58" s="9"/>
      <c r="FAO58" s="9"/>
      <c r="FAP58" s="9"/>
      <c r="FAQ58" s="9"/>
      <c r="FAR58" s="9"/>
      <c r="FAS58" s="9"/>
      <c r="FAT58" s="9"/>
      <c r="FAU58" s="9"/>
      <c r="FAV58" s="9"/>
      <c r="FAW58" s="9"/>
      <c r="FAX58" s="9"/>
      <c r="FAY58" s="9"/>
      <c r="FAZ58" s="9"/>
      <c r="FBA58" s="9"/>
      <c r="FBB58" s="9"/>
      <c r="FBC58" s="9"/>
      <c r="FBD58" s="9"/>
      <c r="FBE58" s="9"/>
      <c r="FBF58" s="9"/>
      <c r="FBG58" s="9"/>
      <c r="FBH58" s="9"/>
      <c r="FBI58" s="9"/>
      <c r="FBJ58" s="9"/>
      <c r="FBK58" s="9"/>
      <c r="FBL58" s="9"/>
      <c r="FBM58" s="9"/>
      <c r="FBN58" s="9"/>
      <c r="FBO58" s="9"/>
      <c r="FBP58" s="9"/>
      <c r="FBQ58" s="9"/>
      <c r="FBR58" s="9"/>
      <c r="FBS58" s="9"/>
      <c r="FBT58" s="9"/>
      <c r="FBU58" s="9"/>
      <c r="FBV58" s="9"/>
      <c r="FBW58" s="9"/>
      <c r="FBX58" s="9"/>
      <c r="FBY58" s="9"/>
      <c r="FBZ58" s="9"/>
      <c r="FCA58" s="9"/>
      <c r="FCB58" s="9"/>
      <c r="FCC58" s="9"/>
      <c r="FCD58" s="9"/>
      <c r="FCE58" s="9"/>
      <c r="FCF58" s="9"/>
      <c r="FCG58" s="9"/>
      <c r="FCH58" s="9"/>
      <c r="FCI58" s="9"/>
      <c r="FCJ58" s="9"/>
      <c r="FCK58" s="9"/>
      <c r="FCL58" s="9"/>
      <c r="FCM58" s="9"/>
      <c r="FCN58" s="9"/>
      <c r="FCO58" s="9"/>
      <c r="FCP58" s="9"/>
      <c r="FCQ58" s="9"/>
      <c r="FCR58" s="9"/>
      <c r="FCS58" s="9"/>
      <c r="FCT58" s="9"/>
      <c r="FCU58" s="9"/>
      <c r="FCV58" s="9"/>
      <c r="FCW58" s="9"/>
      <c r="FCX58" s="9"/>
      <c r="FCY58" s="9"/>
      <c r="FCZ58" s="9"/>
      <c r="FDA58" s="9"/>
      <c r="FDB58" s="9"/>
      <c r="FDC58" s="9"/>
      <c r="FDD58" s="9"/>
      <c r="FDE58" s="9"/>
      <c r="FDF58" s="9"/>
      <c r="FDG58" s="9"/>
      <c r="FDH58" s="9"/>
      <c r="FDI58" s="9"/>
      <c r="FDJ58" s="9"/>
      <c r="FDK58" s="9"/>
      <c r="FDL58" s="9"/>
      <c r="FDM58" s="9"/>
      <c r="FDN58" s="9"/>
      <c r="FDO58" s="9"/>
      <c r="FDP58" s="9"/>
      <c r="FDQ58" s="9"/>
      <c r="FDR58" s="9"/>
      <c r="FDS58" s="9"/>
      <c r="FDT58" s="9"/>
      <c r="FDU58" s="9"/>
      <c r="FDV58" s="9"/>
      <c r="FDW58" s="9"/>
      <c r="FDX58" s="9"/>
      <c r="FDY58" s="9"/>
      <c r="FDZ58" s="9"/>
      <c r="FEA58" s="9"/>
      <c r="FEB58" s="9"/>
      <c r="FEC58" s="9"/>
      <c r="FED58" s="9"/>
      <c r="FEE58" s="9"/>
      <c r="FEF58" s="9"/>
      <c r="FEG58" s="9"/>
      <c r="FEH58" s="9"/>
      <c r="FEI58" s="9"/>
      <c r="FEJ58" s="9"/>
      <c r="FEK58" s="9"/>
      <c r="FEL58" s="9"/>
      <c r="FEM58" s="9"/>
      <c r="FEN58" s="9"/>
      <c r="FEO58" s="9"/>
      <c r="FEP58" s="9"/>
      <c r="FEQ58" s="9"/>
      <c r="FER58" s="9"/>
      <c r="FES58" s="9"/>
      <c r="FET58" s="9"/>
      <c r="FEU58" s="9"/>
      <c r="FEV58" s="9"/>
      <c r="FEW58" s="9"/>
      <c r="FEX58" s="9"/>
      <c r="FEY58" s="9"/>
      <c r="FEZ58" s="9"/>
      <c r="FFA58" s="9"/>
      <c r="FFB58" s="9"/>
      <c r="FFC58" s="9"/>
      <c r="FFD58" s="9"/>
      <c r="FFE58" s="9"/>
      <c r="FFF58" s="9"/>
      <c r="FFG58" s="9"/>
      <c r="FFH58" s="9"/>
      <c r="FFI58" s="9"/>
      <c r="FFJ58" s="9"/>
      <c r="FFK58" s="9"/>
      <c r="FFL58" s="9"/>
      <c r="FFM58" s="9"/>
      <c r="FFN58" s="9"/>
      <c r="FFO58" s="9"/>
      <c r="FFP58" s="9"/>
      <c r="FFQ58" s="9"/>
      <c r="FFR58" s="9"/>
      <c r="FFS58" s="9"/>
      <c r="FFT58" s="9"/>
      <c r="FFU58" s="9"/>
      <c r="FFV58" s="9"/>
      <c r="FFW58" s="9"/>
      <c r="FFX58" s="9"/>
      <c r="FFY58" s="9"/>
      <c r="FFZ58" s="9"/>
      <c r="FGA58" s="9"/>
      <c r="FGB58" s="9"/>
      <c r="FGC58" s="9"/>
      <c r="FGD58" s="9"/>
      <c r="FGE58" s="9"/>
      <c r="FGF58" s="9"/>
      <c r="FGG58" s="9"/>
      <c r="FGH58" s="9"/>
      <c r="FGI58" s="9"/>
      <c r="FGJ58" s="9"/>
      <c r="FGK58" s="9"/>
      <c r="FGL58" s="9"/>
      <c r="FGM58" s="9"/>
      <c r="FGN58" s="9"/>
      <c r="FGO58" s="9"/>
      <c r="FGP58" s="9"/>
      <c r="FGQ58" s="9"/>
      <c r="FGR58" s="9"/>
      <c r="FGS58" s="9"/>
      <c r="FGT58" s="9"/>
      <c r="FGU58" s="9"/>
      <c r="FGV58" s="9"/>
      <c r="FGW58" s="9"/>
      <c r="FGX58" s="9"/>
      <c r="FGY58" s="9"/>
      <c r="FGZ58" s="9"/>
      <c r="FHA58" s="9"/>
      <c r="FHB58" s="9"/>
      <c r="FHC58" s="9"/>
      <c r="FHD58" s="9"/>
      <c r="FHE58" s="9"/>
      <c r="FHF58" s="9"/>
      <c r="FHG58" s="9"/>
      <c r="FHH58" s="9"/>
      <c r="FHI58" s="9"/>
      <c r="FHJ58" s="9"/>
      <c r="FHK58" s="9"/>
      <c r="FHL58" s="9"/>
      <c r="FHM58" s="9"/>
      <c r="FHN58" s="9"/>
      <c r="FHO58" s="9"/>
      <c r="FHP58" s="9"/>
      <c r="FHQ58" s="9"/>
      <c r="FHR58" s="9"/>
      <c r="FHS58" s="9"/>
      <c r="FHT58" s="9"/>
      <c r="FHU58" s="9"/>
      <c r="FHV58" s="9"/>
      <c r="FHW58" s="9"/>
      <c r="FHX58" s="9"/>
      <c r="FHY58" s="9"/>
      <c r="FHZ58" s="9"/>
      <c r="FIA58" s="9"/>
      <c r="FIB58" s="9"/>
      <c r="FIC58" s="9"/>
      <c r="FID58" s="9"/>
      <c r="FIE58" s="9"/>
      <c r="FIF58" s="9"/>
      <c r="FIG58" s="9"/>
      <c r="FIH58" s="9"/>
      <c r="FII58" s="9"/>
      <c r="FIJ58" s="9"/>
      <c r="FIK58" s="9"/>
      <c r="FIL58" s="9"/>
      <c r="FIM58" s="9"/>
      <c r="FIN58" s="9"/>
      <c r="FIO58" s="9"/>
      <c r="FIP58" s="9"/>
      <c r="FIQ58" s="9"/>
      <c r="FIR58" s="9"/>
      <c r="FIS58" s="9"/>
      <c r="FIT58" s="9"/>
      <c r="FIU58" s="9"/>
      <c r="FIV58" s="9"/>
      <c r="FIW58" s="9"/>
      <c r="FIX58" s="9"/>
      <c r="FIY58" s="9"/>
      <c r="FIZ58" s="9"/>
      <c r="FJA58" s="9"/>
      <c r="FJB58" s="9"/>
      <c r="FJC58" s="9"/>
      <c r="FJD58" s="9"/>
      <c r="FJE58" s="9"/>
      <c r="FJF58" s="9"/>
      <c r="FJG58" s="9"/>
      <c r="FJH58" s="9"/>
      <c r="FJI58" s="9"/>
      <c r="FJJ58" s="9"/>
      <c r="FJK58" s="9"/>
      <c r="FJL58" s="9"/>
      <c r="FJM58" s="9"/>
      <c r="FJN58" s="9"/>
      <c r="FJO58" s="9"/>
      <c r="FJP58" s="9"/>
      <c r="FJQ58" s="9"/>
      <c r="FJR58" s="9"/>
      <c r="FJS58" s="9"/>
      <c r="FJT58" s="9"/>
      <c r="FJU58" s="9"/>
      <c r="FJV58" s="9"/>
      <c r="FJW58" s="9"/>
      <c r="FJX58" s="9"/>
      <c r="FJY58" s="9"/>
      <c r="FJZ58" s="9"/>
      <c r="FKA58" s="9"/>
      <c r="FKB58" s="9"/>
      <c r="FKC58" s="9"/>
      <c r="FKD58" s="9"/>
      <c r="FKE58" s="9"/>
      <c r="FKF58" s="9"/>
      <c r="FKG58" s="9"/>
      <c r="FKH58" s="9"/>
      <c r="FKI58" s="9"/>
      <c r="FKJ58" s="9"/>
      <c r="FKK58" s="9"/>
      <c r="FKL58" s="9"/>
      <c r="FKM58" s="9"/>
      <c r="FKN58" s="9"/>
      <c r="FKO58" s="9"/>
      <c r="FKP58" s="9"/>
      <c r="FKQ58" s="9"/>
      <c r="FKR58" s="9"/>
      <c r="FKS58" s="9"/>
      <c r="FKT58" s="9"/>
      <c r="FKU58" s="9"/>
      <c r="FKV58" s="9"/>
      <c r="FKW58" s="9"/>
      <c r="FKX58" s="9"/>
      <c r="FKY58" s="9"/>
      <c r="FKZ58" s="9"/>
      <c r="FLA58" s="9"/>
      <c r="FLB58" s="9"/>
      <c r="FLC58" s="9"/>
      <c r="FLD58" s="9"/>
      <c r="FLE58" s="9"/>
      <c r="FLF58" s="9"/>
      <c r="FLG58" s="9"/>
      <c r="FLH58" s="9"/>
      <c r="FLI58" s="9"/>
      <c r="FLJ58" s="9"/>
      <c r="FLK58" s="9"/>
      <c r="FLL58" s="9"/>
      <c r="FLM58" s="9"/>
      <c r="FLN58" s="9"/>
      <c r="FLO58" s="9"/>
      <c r="FLP58" s="9"/>
      <c r="FLQ58" s="9"/>
      <c r="FLR58" s="9"/>
      <c r="FLS58" s="9"/>
      <c r="FLT58" s="9"/>
      <c r="FLU58" s="9"/>
      <c r="FLV58" s="9"/>
      <c r="FLW58" s="9"/>
      <c r="FLX58" s="9"/>
      <c r="FLY58" s="9"/>
      <c r="FLZ58" s="9"/>
      <c r="FMA58" s="9"/>
      <c r="FMB58" s="9"/>
      <c r="FMC58" s="9"/>
      <c r="FMD58" s="9"/>
      <c r="FME58" s="9"/>
      <c r="FMF58" s="9"/>
      <c r="FMG58" s="9"/>
      <c r="FMH58" s="9"/>
      <c r="FMI58" s="9"/>
      <c r="FMJ58" s="9"/>
      <c r="FMK58" s="9"/>
      <c r="FML58" s="9"/>
      <c r="FMM58" s="9"/>
      <c r="FMN58" s="9"/>
      <c r="FMO58" s="9"/>
      <c r="FMP58" s="9"/>
      <c r="FMQ58" s="9"/>
      <c r="FMR58" s="9"/>
      <c r="FMS58" s="9"/>
      <c r="FMT58" s="9"/>
      <c r="FMU58" s="9"/>
      <c r="FMV58" s="9"/>
      <c r="FMW58" s="9"/>
      <c r="FMX58" s="9"/>
      <c r="FMY58" s="9"/>
      <c r="FMZ58" s="9"/>
      <c r="FNA58" s="9"/>
      <c r="FNB58" s="9"/>
      <c r="FNC58" s="9"/>
      <c r="FND58" s="9"/>
      <c r="FNE58" s="9"/>
      <c r="FNF58" s="9"/>
      <c r="FNG58" s="9"/>
      <c r="FNH58" s="9"/>
      <c r="FNI58" s="9"/>
      <c r="FNJ58" s="9"/>
      <c r="FNK58" s="9"/>
      <c r="FNL58" s="9"/>
      <c r="FNM58" s="9"/>
      <c r="FNN58" s="9"/>
      <c r="FNO58" s="9"/>
      <c r="FNP58" s="9"/>
      <c r="FNQ58" s="9"/>
      <c r="FNR58" s="9"/>
      <c r="FNS58" s="9"/>
      <c r="FNT58" s="9"/>
      <c r="FNU58" s="9"/>
      <c r="FNV58" s="9"/>
      <c r="FNW58" s="9"/>
      <c r="FNX58" s="9"/>
      <c r="FNY58" s="9"/>
      <c r="FNZ58" s="9"/>
      <c r="FOA58" s="9"/>
      <c r="FOB58" s="9"/>
      <c r="FOC58" s="9"/>
      <c r="FOD58" s="9"/>
      <c r="FOE58" s="9"/>
      <c r="FOF58" s="9"/>
      <c r="FOG58" s="9"/>
      <c r="FOH58" s="9"/>
      <c r="FOI58" s="9"/>
      <c r="FOJ58" s="9"/>
      <c r="FOK58" s="9"/>
      <c r="FOL58" s="9"/>
      <c r="FOM58" s="9"/>
      <c r="FON58" s="9"/>
      <c r="FOO58" s="9"/>
      <c r="FOP58" s="9"/>
      <c r="FOQ58" s="9"/>
      <c r="FOR58" s="9"/>
      <c r="FOS58" s="9"/>
      <c r="FOT58" s="9"/>
      <c r="FOU58" s="9"/>
      <c r="FOV58" s="9"/>
      <c r="FOW58" s="9"/>
      <c r="FOX58" s="9"/>
      <c r="FOY58" s="9"/>
      <c r="FOZ58" s="9"/>
      <c r="FPA58" s="9"/>
      <c r="FPB58" s="9"/>
      <c r="FPC58" s="9"/>
      <c r="FPD58" s="9"/>
      <c r="FPE58" s="9"/>
      <c r="FPF58" s="9"/>
      <c r="FPG58" s="9"/>
      <c r="FPH58" s="9"/>
      <c r="FPI58" s="9"/>
      <c r="FPJ58" s="9"/>
      <c r="FPK58" s="9"/>
      <c r="FPL58" s="9"/>
      <c r="FPM58" s="9"/>
      <c r="FPN58" s="9"/>
      <c r="FPO58" s="9"/>
      <c r="FPP58" s="9"/>
      <c r="FPQ58" s="9"/>
      <c r="FPR58" s="9"/>
      <c r="FPS58" s="9"/>
      <c r="FPT58" s="9"/>
      <c r="FPU58" s="9"/>
      <c r="FPV58" s="9"/>
      <c r="FPW58" s="9"/>
      <c r="FPX58" s="9"/>
      <c r="FPY58" s="9"/>
      <c r="FPZ58" s="9"/>
      <c r="FQA58" s="9"/>
      <c r="FQB58" s="9"/>
      <c r="FQC58" s="9"/>
      <c r="FQD58" s="9"/>
      <c r="FQE58" s="9"/>
      <c r="FQF58" s="9"/>
      <c r="FQG58" s="9"/>
      <c r="FQH58" s="9"/>
      <c r="FQI58" s="9"/>
      <c r="FQJ58" s="9"/>
      <c r="FQK58" s="9"/>
      <c r="FQL58" s="9"/>
      <c r="FQM58" s="9"/>
      <c r="FQN58" s="9"/>
      <c r="FQO58" s="9"/>
      <c r="FQP58" s="9"/>
      <c r="FQQ58" s="9"/>
      <c r="FQR58" s="9"/>
      <c r="FQS58" s="9"/>
      <c r="FQT58" s="9"/>
      <c r="FQU58" s="9"/>
      <c r="FQV58" s="9"/>
      <c r="FQW58" s="9"/>
      <c r="FQX58" s="9"/>
      <c r="FQY58" s="9"/>
      <c r="FQZ58" s="9"/>
      <c r="FRA58" s="9"/>
      <c r="FRB58" s="9"/>
      <c r="FRC58" s="9"/>
      <c r="FRD58" s="9"/>
      <c r="FRE58" s="9"/>
      <c r="FRF58" s="9"/>
      <c r="FRG58" s="9"/>
      <c r="FRH58" s="9"/>
      <c r="FRI58" s="9"/>
      <c r="FRJ58" s="9"/>
      <c r="FRK58" s="9"/>
      <c r="FRL58" s="9"/>
      <c r="FRM58" s="9"/>
      <c r="FRN58" s="9"/>
      <c r="FRO58" s="9"/>
      <c r="FRP58" s="9"/>
      <c r="FRQ58" s="9"/>
      <c r="FRR58" s="9"/>
      <c r="FRS58" s="9"/>
      <c r="FRT58" s="9"/>
      <c r="FRU58" s="9"/>
      <c r="FRV58" s="9"/>
      <c r="FRW58" s="9"/>
      <c r="FRX58" s="9"/>
      <c r="FRY58" s="9"/>
      <c r="FRZ58" s="9"/>
      <c r="FSA58" s="9"/>
      <c r="FSB58" s="9"/>
      <c r="FSC58" s="9"/>
      <c r="FSD58" s="9"/>
      <c r="FSE58" s="9"/>
      <c r="FSF58" s="9"/>
      <c r="FSG58" s="9"/>
      <c r="FSH58" s="9"/>
      <c r="FSI58" s="9"/>
      <c r="FSJ58" s="9"/>
      <c r="FSK58" s="9"/>
      <c r="FSL58" s="9"/>
      <c r="FSM58" s="9"/>
      <c r="FSN58" s="9"/>
      <c r="FSO58" s="9"/>
      <c r="FSP58" s="9"/>
      <c r="FSQ58" s="9"/>
      <c r="FSR58" s="9"/>
      <c r="FSS58" s="9"/>
      <c r="FST58" s="9"/>
      <c r="FSU58" s="9"/>
      <c r="FSV58" s="9"/>
      <c r="FSW58" s="9"/>
      <c r="FSX58" s="9"/>
      <c r="FSY58" s="9"/>
      <c r="FSZ58" s="9"/>
      <c r="FTA58" s="9"/>
      <c r="FTB58" s="9"/>
      <c r="FTC58" s="9"/>
      <c r="FTD58" s="9"/>
      <c r="FTE58" s="9"/>
      <c r="FTF58" s="9"/>
      <c r="FTG58" s="9"/>
      <c r="FTH58" s="9"/>
      <c r="FTI58" s="9"/>
      <c r="FTJ58" s="9"/>
      <c r="FTK58" s="9"/>
      <c r="FTL58" s="9"/>
      <c r="FTM58" s="9"/>
      <c r="FTN58" s="9"/>
      <c r="FTO58" s="9"/>
      <c r="FTP58" s="9"/>
      <c r="FTQ58" s="9"/>
      <c r="FTR58" s="9"/>
      <c r="FTS58" s="9"/>
      <c r="FTT58" s="9"/>
      <c r="FTU58" s="9"/>
      <c r="FTV58" s="9"/>
      <c r="FTW58" s="9"/>
      <c r="FTX58" s="9"/>
      <c r="FTY58" s="9"/>
      <c r="FTZ58" s="9"/>
      <c r="FUA58" s="9"/>
      <c r="FUB58" s="9"/>
      <c r="FUC58" s="9"/>
      <c r="FUD58" s="9"/>
      <c r="FUE58" s="9"/>
      <c r="FUF58" s="9"/>
      <c r="FUG58" s="9"/>
      <c r="FUH58" s="9"/>
      <c r="FUI58" s="9"/>
      <c r="FUJ58" s="9"/>
      <c r="FUK58" s="9"/>
      <c r="FUL58" s="9"/>
      <c r="FUM58" s="9"/>
      <c r="FUN58" s="9"/>
      <c r="FUO58" s="9"/>
      <c r="FUP58" s="9"/>
      <c r="FUQ58" s="9"/>
      <c r="FUR58" s="9"/>
      <c r="FUS58" s="9"/>
      <c r="FUT58" s="9"/>
      <c r="FUU58" s="9"/>
      <c r="FUV58" s="9"/>
      <c r="FUW58" s="9"/>
      <c r="FUX58" s="9"/>
      <c r="FUY58" s="9"/>
      <c r="FUZ58" s="9"/>
      <c r="FVA58" s="9"/>
      <c r="FVB58" s="9"/>
      <c r="FVC58" s="9"/>
      <c r="FVD58" s="9"/>
      <c r="FVE58" s="9"/>
      <c r="FVF58" s="9"/>
      <c r="FVG58" s="9"/>
      <c r="FVH58" s="9"/>
      <c r="FVI58" s="9"/>
      <c r="FVJ58" s="9"/>
      <c r="FVK58" s="9"/>
      <c r="FVL58" s="9"/>
      <c r="FVM58" s="9"/>
      <c r="FVN58" s="9"/>
      <c r="FVO58" s="9"/>
      <c r="FVP58" s="9"/>
      <c r="FVQ58" s="9"/>
      <c r="FVR58" s="9"/>
      <c r="FVS58" s="9"/>
      <c r="FVT58" s="9"/>
      <c r="FVU58" s="9"/>
      <c r="FVV58" s="9"/>
      <c r="FVW58" s="9"/>
      <c r="FVX58" s="9"/>
      <c r="FVY58" s="9"/>
      <c r="FVZ58" s="9"/>
      <c r="FWA58" s="9"/>
      <c r="FWB58" s="9"/>
      <c r="FWC58" s="9"/>
      <c r="FWD58" s="9"/>
      <c r="FWE58" s="9"/>
      <c r="FWF58" s="9"/>
      <c r="FWG58" s="9"/>
      <c r="FWH58" s="9"/>
      <c r="FWI58" s="9"/>
      <c r="FWJ58" s="9"/>
      <c r="FWK58" s="9"/>
      <c r="FWL58" s="9"/>
      <c r="FWM58" s="9"/>
      <c r="FWN58" s="9"/>
      <c r="FWO58" s="9"/>
      <c r="FWP58" s="9"/>
      <c r="FWQ58" s="9"/>
      <c r="FWR58" s="9"/>
      <c r="FWS58" s="9"/>
      <c r="FWT58" s="9"/>
      <c r="FWU58" s="9"/>
      <c r="FWV58" s="9"/>
      <c r="FWW58" s="9"/>
      <c r="FWX58" s="9"/>
      <c r="FWY58" s="9"/>
      <c r="FWZ58" s="9"/>
      <c r="FXA58" s="9"/>
      <c r="FXB58" s="9"/>
      <c r="FXC58" s="9"/>
      <c r="FXD58" s="9"/>
      <c r="FXE58" s="9"/>
      <c r="FXF58" s="9"/>
      <c r="FXG58" s="9"/>
      <c r="FXH58" s="9"/>
      <c r="FXI58" s="9"/>
      <c r="FXJ58" s="9"/>
      <c r="FXK58" s="9"/>
      <c r="FXL58" s="9"/>
      <c r="FXM58" s="9"/>
      <c r="FXN58" s="9"/>
      <c r="FXO58" s="9"/>
      <c r="FXP58" s="9"/>
      <c r="FXQ58" s="9"/>
      <c r="FXR58" s="9"/>
      <c r="FXS58" s="9"/>
      <c r="FXT58" s="9"/>
      <c r="FXU58" s="9"/>
      <c r="FXV58" s="9"/>
      <c r="FXW58" s="9"/>
      <c r="FXX58" s="9"/>
      <c r="FXY58" s="9"/>
      <c r="FXZ58" s="9"/>
      <c r="FYA58" s="9"/>
      <c r="FYB58" s="9"/>
      <c r="FYC58" s="9"/>
      <c r="FYD58" s="9"/>
      <c r="FYE58" s="9"/>
      <c r="FYF58" s="9"/>
      <c r="FYG58" s="9"/>
      <c r="FYH58" s="9"/>
      <c r="FYI58" s="9"/>
      <c r="FYJ58" s="9"/>
      <c r="FYK58" s="9"/>
      <c r="FYL58" s="9"/>
      <c r="FYM58" s="9"/>
      <c r="FYN58" s="9"/>
      <c r="FYO58" s="9"/>
      <c r="FYP58" s="9"/>
      <c r="FYQ58" s="9"/>
      <c r="FYR58" s="9"/>
      <c r="FYS58" s="9"/>
      <c r="FYT58" s="9"/>
      <c r="FYU58" s="9"/>
      <c r="FYV58" s="9"/>
      <c r="FYW58" s="9"/>
      <c r="FYX58" s="9"/>
      <c r="FYY58" s="9"/>
      <c r="FYZ58" s="9"/>
      <c r="FZA58" s="9"/>
      <c r="FZB58" s="9"/>
      <c r="FZC58" s="9"/>
      <c r="FZD58" s="9"/>
      <c r="FZE58" s="9"/>
      <c r="FZF58" s="9"/>
      <c r="FZG58" s="9"/>
      <c r="FZH58" s="9"/>
      <c r="FZI58" s="9"/>
      <c r="FZJ58" s="9"/>
      <c r="FZK58" s="9"/>
      <c r="FZL58" s="9"/>
      <c r="FZM58" s="9"/>
      <c r="FZN58" s="9"/>
      <c r="FZO58" s="9"/>
      <c r="FZP58" s="9"/>
      <c r="FZQ58" s="9"/>
      <c r="FZR58" s="9"/>
      <c r="FZS58" s="9"/>
      <c r="FZT58" s="9"/>
      <c r="FZU58" s="9"/>
      <c r="FZV58" s="9"/>
      <c r="FZW58" s="9"/>
      <c r="FZX58" s="9"/>
      <c r="FZY58" s="9"/>
      <c r="FZZ58" s="9"/>
      <c r="GAA58" s="9"/>
      <c r="GAB58" s="9"/>
      <c r="GAC58" s="9"/>
      <c r="GAD58" s="9"/>
      <c r="GAE58" s="9"/>
      <c r="GAF58" s="9"/>
      <c r="GAG58" s="9"/>
      <c r="GAH58" s="9"/>
      <c r="GAI58" s="9"/>
      <c r="GAJ58" s="9"/>
      <c r="GAK58" s="9"/>
      <c r="GAL58" s="9"/>
      <c r="GAM58" s="9"/>
      <c r="GAN58" s="9"/>
      <c r="GAO58" s="9"/>
      <c r="GAP58" s="9"/>
      <c r="GAQ58" s="9"/>
      <c r="GAR58" s="9"/>
      <c r="GAS58" s="9"/>
      <c r="GAT58" s="9"/>
      <c r="GAU58" s="9"/>
      <c r="GAV58" s="9"/>
      <c r="GAW58" s="9"/>
      <c r="GAX58" s="9"/>
      <c r="GAY58" s="9"/>
      <c r="GAZ58" s="9"/>
      <c r="GBA58" s="9"/>
      <c r="GBB58" s="9"/>
      <c r="GBC58" s="9"/>
      <c r="GBD58" s="9"/>
      <c r="GBE58" s="9"/>
      <c r="GBF58" s="9"/>
      <c r="GBG58" s="9"/>
      <c r="GBH58" s="9"/>
      <c r="GBI58" s="9"/>
      <c r="GBJ58" s="9"/>
      <c r="GBK58" s="9"/>
      <c r="GBL58" s="9"/>
      <c r="GBM58" s="9"/>
      <c r="GBN58" s="9"/>
      <c r="GBO58" s="9"/>
      <c r="GBP58" s="9"/>
      <c r="GBQ58" s="9"/>
      <c r="GBR58" s="9"/>
      <c r="GBS58" s="9"/>
      <c r="GBT58" s="9"/>
      <c r="GBU58" s="9"/>
      <c r="GBV58" s="9"/>
      <c r="GBW58" s="9"/>
      <c r="GBX58" s="9"/>
      <c r="GBY58" s="9"/>
      <c r="GBZ58" s="9"/>
      <c r="GCA58" s="9"/>
      <c r="GCB58" s="9"/>
      <c r="GCC58" s="9"/>
      <c r="GCD58" s="9"/>
      <c r="GCE58" s="9"/>
      <c r="GCF58" s="9"/>
      <c r="GCG58" s="9"/>
      <c r="GCH58" s="9"/>
      <c r="GCI58" s="9"/>
      <c r="GCJ58" s="9"/>
      <c r="GCK58" s="9"/>
      <c r="GCL58" s="9"/>
      <c r="GCM58" s="9"/>
      <c r="GCN58" s="9"/>
      <c r="GCO58" s="9"/>
      <c r="GCP58" s="9"/>
      <c r="GCQ58" s="9"/>
      <c r="GCR58" s="9"/>
      <c r="GCS58" s="9"/>
      <c r="GCT58" s="9"/>
      <c r="GCU58" s="9"/>
      <c r="GCV58" s="9"/>
      <c r="GCW58" s="9"/>
      <c r="GCX58" s="9"/>
      <c r="GCY58" s="9"/>
      <c r="GCZ58" s="9"/>
      <c r="GDA58" s="9"/>
      <c r="GDB58" s="9"/>
      <c r="GDC58" s="9"/>
      <c r="GDD58" s="9"/>
      <c r="GDE58" s="9"/>
      <c r="GDF58" s="9"/>
      <c r="GDG58" s="9"/>
      <c r="GDH58" s="9"/>
      <c r="GDI58" s="9"/>
      <c r="GDJ58" s="9"/>
      <c r="GDK58" s="9"/>
      <c r="GDL58" s="9"/>
      <c r="GDM58" s="9"/>
      <c r="GDN58" s="9"/>
      <c r="GDO58" s="9"/>
      <c r="GDP58" s="9"/>
      <c r="GDQ58" s="9"/>
      <c r="GDR58" s="9"/>
      <c r="GDS58" s="9"/>
      <c r="GDT58" s="9"/>
      <c r="GDU58" s="9"/>
      <c r="GDV58" s="9"/>
      <c r="GDW58" s="9"/>
      <c r="GDX58" s="9"/>
      <c r="GDY58" s="9"/>
      <c r="GDZ58" s="9"/>
      <c r="GEA58" s="9"/>
      <c r="GEB58" s="9"/>
      <c r="GEC58" s="9"/>
      <c r="GED58" s="9"/>
      <c r="GEE58" s="9"/>
      <c r="GEF58" s="9"/>
      <c r="GEG58" s="9"/>
      <c r="GEH58" s="9"/>
      <c r="GEI58" s="9"/>
      <c r="GEJ58" s="9"/>
      <c r="GEK58" s="9"/>
      <c r="GEL58" s="9"/>
      <c r="GEM58" s="9"/>
      <c r="GEN58" s="9"/>
      <c r="GEO58" s="9"/>
      <c r="GEP58" s="9"/>
      <c r="GEQ58" s="9"/>
      <c r="GER58" s="9"/>
      <c r="GES58" s="9"/>
      <c r="GET58" s="9"/>
      <c r="GEU58" s="9"/>
      <c r="GEV58" s="9"/>
      <c r="GEW58" s="9"/>
      <c r="GEX58" s="9"/>
      <c r="GEY58" s="9"/>
      <c r="GEZ58" s="9"/>
      <c r="GFA58" s="9"/>
      <c r="GFB58" s="9"/>
      <c r="GFC58" s="9"/>
      <c r="GFD58" s="9"/>
      <c r="GFE58" s="9"/>
      <c r="GFF58" s="9"/>
      <c r="GFG58" s="9"/>
      <c r="GFH58" s="9"/>
      <c r="GFI58" s="9"/>
      <c r="GFJ58" s="9"/>
      <c r="GFK58" s="9"/>
      <c r="GFL58" s="9"/>
      <c r="GFM58" s="9"/>
      <c r="GFN58" s="9"/>
      <c r="GFO58" s="9"/>
      <c r="GFP58" s="9"/>
      <c r="GFQ58" s="9"/>
      <c r="GFR58" s="9"/>
      <c r="GFS58" s="9"/>
      <c r="GFT58" s="9"/>
      <c r="GFU58" s="9"/>
      <c r="GFV58" s="9"/>
      <c r="GFW58" s="9"/>
      <c r="GFX58" s="9"/>
      <c r="GFY58" s="9"/>
      <c r="GFZ58" s="9"/>
      <c r="GGA58" s="9"/>
      <c r="GGB58" s="9"/>
      <c r="GGC58" s="9"/>
      <c r="GGD58" s="9"/>
      <c r="GGE58" s="9"/>
      <c r="GGF58" s="9"/>
      <c r="GGG58" s="9"/>
      <c r="GGH58" s="9"/>
      <c r="GGI58" s="9"/>
      <c r="GGJ58" s="9"/>
      <c r="GGK58" s="9"/>
      <c r="GGL58" s="9"/>
      <c r="GGM58" s="9"/>
      <c r="GGN58" s="9"/>
      <c r="GGO58" s="9"/>
      <c r="GGP58" s="9"/>
      <c r="GGQ58" s="9"/>
      <c r="GGR58" s="9"/>
      <c r="GGS58" s="9"/>
      <c r="GGT58" s="9"/>
      <c r="GGU58" s="9"/>
      <c r="GGV58" s="9"/>
      <c r="GGW58" s="9"/>
      <c r="GGX58" s="9"/>
      <c r="GGY58" s="9"/>
      <c r="GGZ58" s="9"/>
      <c r="GHA58" s="9"/>
      <c r="GHB58" s="9"/>
      <c r="GHC58" s="9"/>
      <c r="GHD58" s="9"/>
      <c r="GHE58" s="9"/>
      <c r="GHF58" s="9"/>
      <c r="GHG58" s="9"/>
      <c r="GHH58" s="9"/>
      <c r="GHI58" s="9"/>
      <c r="GHJ58" s="9"/>
      <c r="GHK58" s="9"/>
      <c r="GHL58" s="9"/>
      <c r="GHM58" s="9"/>
      <c r="GHN58" s="9"/>
      <c r="GHO58" s="9"/>
      <c r="GHP58" s="9"/>
      <c r="GHQ58" s="9"/>
      <c r="GHR58" s="9"/>
      <c r="GHS58" s="9"/>
      <c r="GHT58" s="9"/>
      <c r="GHU58" s="9"/>
      <c r="GHV58" s="9"/>
      <c r="GHW58" s="9"/>
      <c r="GHX58" s="9"/>
      <c r="GHY58" s="9"/>
      <c r="GHZ58" s="9"/>
      <c r="GIA58" s="9"/>
      <c r="GIB58" s="9"/>
      <c r="GIC58" s="9"/>
      <c r="GID58" s="9"/>
      <c r="GIE58" s="9"/>
      <c r="GIF58" s="9"/>
      <c r="GIG58" s="9"/>
      <c r="GIH58" s="9"/>
      <c r="GII58" s="9"/>
      <c r="GIJ58" s="9"/>
      <c r="GIK58" s="9"/>
      <c r="GIL58" s="9"/>
      <c r="GIM58" s="9"/>
      <c r="GIN58" s="9"/>
      <c r="GIO58" s="9"/>
      <c r="GIP58" s="9"/>
      <c r="GIQ58" s="9"/>
      <c r="GIR58" s="9"/>
      <c r="GIS58" s="9"/>
      <c r="GIT58" s="9"/>
      <c r="GIU58" s="9"/>
      <c r="GIV58" s="9"/>
      <c r="GIW58" s="9"/>
      <c r="GIX58" s="9"/>
      <c r="GIY58" s="9"/>
      <c r="GIZ58" s="9"/>
      <c r="GJA58" s="9"/>
      <c r="GJB58" s="9"/>
      <c r="GJC58" s="9"/>
      <c r="GJD58" s="9"/>
      <c r="GJE58" s="9"/>
      <c r="GJF58" s="9"/>
      <c r="GJG58" s="9"/>
      <c r="GJH58" s="9"/>
      <c r="GJI58" s="9"/>
      <c r="GJJ58" s="9"/>
      <c r="GJK58" s="9"/>
      <c r="GJL58" s="9"/>
      <c r="GJM58" s="9"/>
      <c r="GJN58" s="9"/>
      <c r="GJO58" s="9"/>
      <c r="GJP58" s="9"/>
      <c r="GJQ58" s="9"/>
      <c r="GJR58" s="9"/>
      <c r="GJS58" s="9"/>
      <c r="GJT58" s="9"/>
      <c r="GJU58" s="9"/>
      <c r="GJV58" s="9"/>
      <c r="GJW58" s="9"/>
      <c r="GJX58" s="9"/>
      <c r="GJY58" s="9"/>
      <c r="GJZ58" s="9"/>
      <c r="GKA58" s="9"/>
      <c r="GKB58" s="9"/>
      <c r="GKC58" s="9"/>
      <c r="GKD58" s="9"/>
      <c r="GKE58" s="9"/>
      <c r="GKF58" s="9"/>
      <c r="GKG58" s="9"/>
      <c r="GKH58" s="9"/>
      <c r="GKI58" s="9"/>
      <c r="GKJ58" s="9"/>
      <c r="GKK58" s="9"/>
      <c r="GKL58" s="9"/>
      <c r="GKM58" s="9"/>
      <c r="GKN58" s="9"/>
      <c r="GKO58" s="9"/>
      <c r="GKP58" s="9"/>
      <c r="GKQ58" s="9"/>
      <c r="GKR58" s="9"/>
      <c r="GKS58" s="9"/>
      <c r="GKT58" s="9"/>
      <c r="GKU58" s="9"/>
      <c r="GKV58" s="9"/>
      <c r="GKW58" s="9"/>
      <c r="GKX58" s="9"/>
      <c r="GKY58" s="9"/>
      <c r="GKZ58" s="9"/>
      <c r="GLA58" s="9"/>
      <c r="GLB58" s="9"/>
      <c r="GLC58" s="9"/>
      <c r="GLD58" s="9"/>
      <c r="GLE58" s="9"/>
      <c r="GLF58" s="9"/>
      <c r="GLG58" s="9"/>
      <c r="GLH58" s="9"/>
      <c r="GLI58" s="9"/>
      <c r="GLJ58" s="9"/>
      <c r="GLK58" s="9"/>
      <c r="GLL58" s="9"/>
      <c r="GLM58" s="9"/>
      <c r="GLN58" s="9"/>
      <c r="GLO58" s="9"/>
      <c r="GLP58" s="9"/>
      <c r="GLQ58" s="9"/>
      <c r="GLR58" s="9"/>
      <c r="GLS58" s="9"/>
      <c r="GLT58" s="9"/>
      <c r="GLU58" s="9"/>
      <c r="GLV58" s="9"/>
      <c r="GLW58" s="9"/>
      <c r="GLX58" s="9"/>
      <c r="GLY58" s="9"/>
      <c r="GLZ58" s="9"/>
      <c r="GMA58" s="9"/>
      <c r="GMB58" s="9"/>
      <c r="GMC58" s="9"/>
      <c r="GMD58" s="9"/>
      <c r="GME58" s="9"/>
      <c r="GMF58" s="9"/>
      <c r="GMG58" s="9"/>
      <c r="GMH58" s="9"/>
      <c r="GMI58" s="9"/>
      <c r="GMJ58" s="9"/>
      <c r="GMK58" s="9"/>
      <c r="GML58" s="9"/>
      <c r="GMM58" s="9"/>
      <c r="GMN58" s="9"/>
      <c r="GMO58" s="9"/>
      <c r="GMP58" s="9"/>
      <c r="GMQ58" s="9"/>
      <c r="GMR58" s="9"/>
      <c r="GMS58" s="9"/>
      <c r="GMT58" s="9"/>
      <c r="GMU58" s="9"/>
      <c r="GMV58" s="9"/>
      <c r="GMW58" s="9"/>
      <c r="GMX58" s="9"/>
      <c r="GMY58" s="9"/>
      <c r="GMZ58" s="9"/>
      <c r="GNA58" s="9"/>
      <c r="GNB58" s="9"/>
      <c r="GNC58" s="9"/>
      <c r="GND58" s="9"/>
      <c r="GNE58" s="9"/>
      <c r="GNF58" s="9"/>
      <c r="GNG58" s="9"/>
      <c r="GNH58" s="9"/>
      <c r="GNI58" s="9"/>
      <c r="GNJ58" s="9"/>
      <c r="GNK58" s="9"/>
      <c r="GNL58" s="9"/>
      <c r="GNM58" s="9"/>
      <c r="GNN58" s="9"/>
      <c r="GNO58" s="9"/>
      <c r="GNP58" s="9"/>
      <c r="GNQ58" s="9"/>
      <c r="GNR58" s="9"/>
      <c r="GNS58" s="9"/>
      <c r="GNT58" s="9"/>
      <c r="GNU58" s="9"/>
      <c r="GNV58" s="9"/>
      <c r="GNW58" s="9"/>
      <c r="GNX58" s="9"/>
      <c r="GNY58" s="9"/>
      <c r="GNZ58" s="9"/>
      <c r="GOA58" s="9"/>
      <c r="GOB58" s="9"/>
      <c r="GOC58" s="9"/>
      <c r="GOD58" s="9"/>
      <c r="GOE58" s="9"/>
      <c r="GOF58" s="9"/>
      <c r="GOG58" s="9"/>
      <c r="GOH58" s="9"/>
      <c r="GOI58" s="9"/>
      <c r="GOJ58" s="9"/>
      <c r="GOK58" s="9"/>
      <c r="GOL58" s="9"/>
      <c r="GOM58" s="9"/>
      <c r="GON58" s="9"/>
      <c r="GOO58" s="9"/>
      <c r="GOP58" s="9"/>
      <c r="GOQ58" s="9"/>
      <c r="GOR58" s="9"/>
      <c r="GOS58" s="9"/>
      <c r="GOT58" s="9"/>
      <c r="GOU58" s="9"/>
      <c r="GOV58" s="9"/>
      <c r="GOW58" s="9"/>
      <c r="GOX58" s="9"/>
      <c r="GOY58" s="9"/>
      <c r="GOZ58" s="9"/>
      <c r="GPA58" s="9"/>
      <c r="GPB58" s="9"/>
      <c r="GPC58" s="9"/>
      <c r="GPD58" s="9"/>
      <c r="GPE58" s="9"/>
      <c r="GPF58" s="9"/>
      <c r="GPG58" s="9"/>
      <c r="GPH58" s="9"/>
      <c r="GPI58" s="9"/>
      <c r="GPJ58" s="9"/>
      <c r="GPK58" s="9"/>
      <c r="GPL58" s="9"/>
      <c r="GPM58" s="9"/>
      <c r="GPN58" s="9"/>
      <c r="GPO58" s="9"/>
      <c r="GPP58" s="9"/>
      <c r="GPQ58" s="9"/>
      <c r="GPR58" s="9"/>
      <c r="GPS58" s="9"/>
      <c r="GPT58" s="9"/>
      <c r="GPU58" s="9"/>
      <c r="GPV58" s="9"/>
      <c r="GPW58" s="9"/>
      <c r="GPX58" s="9"/>
      <c r="GPY58" s="9"/>
      <c r="GPZ58" s="9"/>
      <c r="GQA58" s="9"/>
      <c r="GQB58" s="9"/>
      <c r="GQC58" s="9"/>
      <c r="GQD58" s="9"/>
      <c r="GQE58" s="9"/>
      <c r="GQF58" s="9"/>
      <c r="GQG58" s="9"/>
      <c r="GQH58" s="9"/>
      <c r="GQI58" s="9"/>
      <c r="GQJ58" s="9"/>
      <c r="GQK58" s="9"/>
      <c r="GQL58" s="9"/>
      <c r="GQM58" s="9"/>
      <c r="GQN58" s="9"/>
      <c r="GQO58" s="9"/>
      <c r="GQP58" s="9"/>
      <c r="GQQ58" s="9"/>
      <c r="GQR58" s="9"/>
      <c r="GQS58" s="9"/>
      <c r="GQT58" s="9"/>
      <c r="GQU58" s="9"/>
      <c r="GQV58" s="9"/>
      <c r="GQW58" s="9"/>
      <c r="GQX58" s="9"/>
      <c r="GQY58" s="9"/>
      <c r="GQZ58" s="9"/>
      <c r="GRA58" s="9"/>
      <c r="GRB58" s="9"/>
      <c r="GRC58" s="9"/>
      <c r="GRD58" s="9"/>
      <c r="GRE58" s="9"/>
      <c r="GRF58" s="9"/>
      <c r="GRG58" s="9"/>
      <c r="GRH58" s="9"/>
      <c r="GRI58" s="9"/>
      <c r="GRJ58" s="9"/>
      <c r="GRK58" s="9"/>
      <c r="GRL58" s="9"/>
      <c r="GRM58" s="9"/>
      <c r="GRN58" s="9"/>
      <c r="GRO58" s="9"/>
      <c r="GRP58" s="9"/>
      <c r="GRQ58" s="9"/>
      <c r="GRR58" s="9"/>
      <c r="GRS58" s="9"/>
      <c r="GRT58" s="9"/>
      <c r="GRU58" s="9"/>
      <c r="GRV58" s="9"/>
      <c r="GRW58" s="9"/>
      <c r="GRX58" s="9"/>
      <c r="GRY58" s="9"/>
      <c r="GRZ58" s="9"/>
      <c r="GSA58" s="9"/>
      <c r="GSB58" s="9"/>
      <c r="GSC58" s="9"/>
      <c r="GSD58" s="9"/>
      <c r="GSE58" s="9"/>
      <c r="GSF58" s="9"/>
      <c r="GSG58" s="9"/>
      <c r="GSH58" s="9"/>
      <c r="GSI58" s="9"/>
      <c r="GSJ58" s="9"/>
      <c r="GSK58" s="9"/>
      <c r="GSL58" s="9"/>
      <c r="GSM58" s="9"/>
      <c r="GSN58" s="9"/>
      <c r="GSO58" s="9"/>
      <c r="GSP58" s="9"/>
      <c r="GSQ58" s="9"/>
      <c r="GSR58" s="9"/>
      <c r="GSS58" s="9"/>
      <c r="GST58" s="9"/>
      <c r="GSU58" s="9"/>
      <c r="GSV58" s="9"/>
      <c r="GSW58" s="9"/>
      <c r="GSX58" s="9"/>
      <c r="GSY58" s="9"/>
      <c r="GSZ58" s="9"/>
      <c r="GTA58" s="9"/>
      <c r="GTB58" s="9"/>
      <c r="GTC58" s="9"/>
      <c r="GTD58" s="9"/>
      <c r="GTE58" s="9"/>
      <c r="GTF58" s="9"/>
      <c r="GTG58" s="9"/>
      <c r="GTH58" s="9"/>
      <c r="GTI58" s="9"/>
      <c r="GTJ58" s="9"/>
      <c r="GTK58" s="9"/>
      <c r="GTL58" s="9"/>
      <c r="GTM58" s="9"/>
      <c r="GTN58" s="9"/>
      <c r="GTO58" s="9"/>
      <c r="GTP58" s="9"/>
      <c r="GTQ58" s="9"/>
      <c r="GTR58" s="9"/>
      <c r="GTS58" s="9"/>
      <c r="GTT58" s="9"/>
      <c r="GTU58" s="9"/>
      <c r="GTV58" s="9"/>
      <c r="GTW58" s="9"/>
      <c r="GTX58" s="9"/>
      <c r="GTY58" s="9"/>
      <c r="GTZ58" s="9"/>
      <c r="GUA58" s="9"/>
      <c r="GUB58" s="9"/>
      <c r="GUC58" s="9"/>
      <c r="GUD58" s="9"/>
      <c r="GUE58" s="9"/>
      <c r="GUF58" s="9"/>
      <c r="GUG58" s="9"/>
      <c r="GUH58" s="9"/>
      <c r="GUI58" s="9"/>
      <c r="GUJ58" s="9"/>
      <c r="GUK58" s="9"/>
      <c r="GUL58" s="9"/>
      <c r="GUM58" s="9"/>
      <c r="GUN58" s="9"/>
      <c r="GUO58" s="9"/>
      <c r="GUP58" s="9"/>
      <c r="GUQ58" s="9"/>
      <c r="GUR58" s="9"/>
      <c r="GUS58" s="9"/>
      <c r="GUT58" s="9"/>
      <c r="GUU58" s="9"/>
      <c r="GUV58" s="9"/>
      <c r="GUW58" s="9"/>
      <c r="GUX58" s="9"/>
      <c r="GUY58" s="9"/>
      <c r="GUZ58" s="9"/>
      <c r="GVA58" s="9"/>
      <c r="GVB58" s="9"/>
      <c r="GVC58" s="9"/>
      <c r="GVD58" s="9"/>
      <c r="GVE58" s="9"/>
      <c r="GVF58" s="9"/>
      <c r="GVG58" s="9"/>
      <c r="GVH58" s="9"/>
      <c r="GVI58" s="9"/>
      <c r="GVJ58" s="9"/>
      <c r="GVK58" s="9"/>
      <c r="GVL58" s="9"/>
      <c r="GVM58" s="9"/>
      <c r="GVN58" s="9"/>
      <c r="GVO58" s="9"/>
      <c r="GVP58" s="9"/>
      <c r="GVQ58" s="9"/>
      <c r="GVR58" s="9"/>
      <c r="GVS58" s="9"/>
      <c r="GVT58" s="9"/>
      <c r="GVU58" s="9"/>
      <c r="GVV58" s="9"/>
      <c r="GVW58" s="9"/>
      <c r="GVX58" s="9"/>
      <c r="GVY58" s="9"/>
      <c r="GVZ58" s="9"/>
      <c r="GWA58" s="9"/>
      <c r="GWB58" s="9"/>
      <c r="GWC58" s="9"/>
      <c r="GWD58" s="9"/>
      <c r="GWE58" s="9"/>
      <c r="GWF58" s="9"/>
      <c r="GWG58" s="9"/>
      <c r="GWH58" s="9"/>
      <c r="GWI58" s="9"/>
      <c r="GWJ58" s="9"/>
      <c r="GWK58" s="9"/>
      <c r="GWL58" s="9"/>
      <c r="GWM58" s="9"/>
      <c r="GWN58" s="9"/>
      <c r="GWO58" s="9"/>
      <c r="GWP58" s="9"/>
      <c r="GWQ58" s="9"/>
      <c r="GWR58" s="9"/>
      <c r="GWS58" s="9"/>
      <c r="GWT58" s="9"/>
      <c r="GWU58" s="9"/>
      <c r="GWV58" s="9"/>
      <c r="GWW58" s="9"/>
      <c r="GWX58" s="9"/>
      <c r="GWY58" s="9"/>
      <c r="GWZ58" s="9"/>
      <c r="GXA58" s="9"/>
      <c r="GXB58" s="9"/>
      <c r="GXC58" s="9"/>
      <c r="GXD58" s="9"/>
      <c r="GXE58" s="9"/>
      <c r="GXF58" s="9"/>
      <c r="GXG58" s="9"/>
      <c r="GXH58" s="9"/>
      <c r="GXI58" s="9"/>
      <c r="GXJ58" s="9"/>
      <c r="GXK58" s="9"/>
      <c r="GXL58" s="9"/>
      <c r="GXM58" s="9"/>
      <c r="GXN58" s="9"/>
      <c r="GXO58" s="9"/>
      <c r="GXP58" s="9"/>
      <c r="GXQ58" s="9"/>
      <c r="GXR58" s="9"/>
      <c r="GXS58" s="9"/>
      <c r="GXT58" s="9"/>
      <c r="GXU58" s="9"/>
      <c r="GXV58" s="9"/>
      <c r="GXW58" s="9"/>
      <c r="GXX58" s="9"/>
      <c r="GXY58" s="9"/>
      <c r="GXZ58" s="9"/>
      <c r="GYA58" s="9"/>
      <c r="GYB58" s="9"/>
      <c r="GYC58" s="9"/>
      <c r="GYD58" s="9"/>
      <c r="GYE58" s="9"/>
      <c r="GYF58" s="9"/>
      <c r="GYG58" s="9"/>
      <c r="GYH58" s="9"/>
      <c r="GYI58" s="9"/>
      <c r="GYJ58" s="9"/>
      <c r="GYK58" s="9"/>
      <c r="GYL58" s="9"/>
      <c r="GYM58" s="9"/>
      <c r="GYN58" s="9"/>
      <c r="GYO58" s="9"/>
      <c r="GYP58" s="9"/>
      <c r="GYQ58" s="9"/>
      <c r="GYR58" s="9"/>
      <c r="GYS58" s="9"/>
      <c r="GYT58" s="9"/>
      <c r="GYU58" s="9"/>
      <c r="GYV58" s="9"/>
      <c r="GYW58" s="9"/>
      <c r="GYX58" s="9"/>
      <c r="GYY58" s="9"/>
      <c r="GYZ58" s="9"/>
      <c r="GZA58" s="9"/>
      <c r="GZB58" s="9"/>
      <c r="GZC58" s="9"/>
      <c r="GZD58" s="9"/>
      <c r="GZE58" s="9"/>
      <c r="GZF58" s="9"/>
      <c r="GZG58" s="9"/>
      <c r="GZH58" s="9"/>
      <c r="GZI58" s="9"/>
      <c r="GZJ58" s="9"/>
      <c r="GZK58" s="9"/>
      <c r="GZL58" s="9"/>
      <c r="GZM58" s="9"/>
      <c r="GZN58" s="9"/>
      <c r="GZO58" s="9"/>
      <c r="GZP58" s="9"/>
      <c r="GZQ58" s="9"/>
      <c r="GZR58" s="9"/>
      <c r="GZS58" s="9"/>
      <c r="GZT58" s="9"/>
      <c r="GZU58" s="9"/>
      <c r="GZV58" s="9"/>
      <c r="GZW58" s="9"/>
      <c r="GZX58" s="9"/>
      <c r="GZY58" s="9"/>
      <c r="GZZ58" s="9"/>
      <c r="HAA58" s="9"/>
      <c r="HAB58" s="9"/>
      <c r="HAC58" s="9"/>
      <c r="HAD58" s="9"/>
      <c r="HAE58" s="9"/>
      <c r="HAF58" s="9"/>
      <c r="HAG58" s="9"/>
      <c r="HAH58" s="9"/>
      <c r="HAI58" s="9"/>
      <c r="HAJ58" s="9"/>
      <c r="HAK58" s="9"/>
      <c r="HAL58" s="9"/>
      <c r="HAM58" s="9"/>
      <c r="HAN58" s="9"/>
      <c r="HAO58" s="9"/>
      <c r="HAP58" s="9"/>
      <c r="HAQ58" s="9"/>
      <c r="HAR58" s="9"/>
      <c r="HAS58" s="9"/>
      <c r="HAT58" s="9"/>
      <c r="HAU58" s="9"/>
      <c r="HAV58" s="9"/>
      <c r="HAW58" s="9"/>
      <c r="HAX58" s="9"/>
      <c r="HAY58" s="9"/>
      <c r="HAZ58" s="9"/>
      <c r="HBA58" s="9"/>
      <c r="HBB58" s="9"/>
      <c r="HBC58" s="9"/>
      <c r="HBD58" s="9"/>
      <c r="HBE58" s="9"/>
      <c r="HBF58" s="9"/>
      <c r="HBG58" s="9"/>
      <c r="HBH58" s="9"/>
      <c r="HBI58" s="9"/>
      <c r="HBJ58" s="9"/>
      <c r="HBK58" s="9"/>
      <c r="HBL58" s="9"/>
      <c r="HBM58" s="9"/>
      <c r="HBN58" s="9"/>
      <c r="HBO58" s="9"/>
      <c r="HBP58" s="9"/>
      <c r="HBQ58" s="9"/>
      <c r="HBR58" s="9"/>
      <c r="HBS58" s="9"/>
      <c r="HBT58" s="9"/>
      <c r="HBU58" s="9"/>
      <c r="HBV58" s="9"/>
      <c r="HBW58" s="9"/>
      <c r="HBX58" s="9"/>
      <c r="HBY58" s="9"/>
      <c r="HBZ58" s="9"/>
      <c r="HCA58" s="9"/>
      <c r="HCB58" s="9"/>
      <c r="HCC58" s="9"/>
      <c r="HCD58" s="9"/>
      <c r="HCE58" s="9"/>
      <c r="HCF58" s="9"/>
      <c r="HCG58" s="9"/>
      <c r="HCH58" s="9"/>
      <c r="HCI58" s="9"/>
      <c r="HCJ58" s="9"/>
      <c r="HCK58" s="9"/>
      <c r="HCL58" s="9"/>
      <c r="HCM58" s="9"/>
      <c r="HCN58" s="9"/>
      <c r="HCO58" s="9"/>
      <c r="HCP58" s="9"/>
      <c r="HCQ58" s="9"/>
      <c r="HCR58" s="9"/>
      <c r="HCS58" s="9"/>
      <c r="HCT58" s="9"/>
      <c r="HCU58" s="9"/>
      <c r="HCV58" s="9"/>
      <c r="HCW58" s="9"/>
      <c r="HCX58" s="9"/>
      <c r="HCY58" s="9"/>
      <c r="HCZ58" s="9"/>
      <c r="HDA58" s="9"/>
      <c r="HDB58" s="9"/>
      <c r="HDC58" s="9"/>
      <c r="HDD58" s="9"/>
      <c r="HDE58" s="9"/>
      <c r="HDF58" s="9"/>
      <c r="HDG58" s="9"/>
      <c r="HDH58" s="9"/>
      <c r="HDI58" s="9"/>
      <c r="HDJ58" s="9"/>
      <c r="HDK58" s="9"/>
      <c r="HDL58" s="9"/>
      <c r="HDM58" s="9"/>
      <c r="HDN58" s="9"/>
      <c r="HDO58" s="9"/>
      <c r="HDP58" s="9"/>
      <c r="HDQ58" s="9"/>
      <c r="HDR58" s="9"/>
      <c r="HDS58" s="9"/>
      <c r="HDT58" s="9"/>
      <c r="HDU58" s="9"/>
      <c r="HDV58" s="9"/>
      <c r="HDW58" s="9"/>
      <c r="HDX58" s="9"/>
      <c r="HDY58" s="9"/>
      <c r="HDZ58" s="9"/>
      <c r="HEA58" s="9"/>
      <c r="HEB58" s="9"/>
      <c r="HEC58" s="9"/>
      <c r="HED58" s="9"/>
      <c r="HEE58" s="9"/>
      <c r="HEF58" s="9"/>
      <c r="HEG58" s="9"/>
      <c r="HEH58" s="9"/>
      <c r="HEI58" s="9"/>
      <c r="HEJ58" s="9"/>
      <c r="HEK58" s="9"/>
      <c r="HEL58" s="9"/>
      <c r="HEM58" s="9"/>
      <c r="HEN58" s="9"/>
      <c r="HEO58" s="9"/>
      <c r="HEP58" s="9"/>
      <c r="HEQ58" s="9"/>
      <c r="HER58" s="9"/>
      <c r="HES58" s="9"/>
      <c r="HET58" s="9"/>
      <c r="HEU58" s="9"/>
      <c r="HEV58" s="9"/>
      <c r="HEW58" s="9"/>
      <c r="HEX58" s="9"/>
      <c r="HEY58" s="9"/>
      <c r="HEZ58" s="9"/>
      <c r="HFA58" s="9"/>
      <c r="HFB58" s="9"/>
      <c r="HFC58" s="9"/>
      <c r="HFD58" s="9"/>
      <c r="HFE58" s="9"/>
      <c r="HFF58" s="9"/>
      <c r="HFG58" s="9"/>
      <c r="HFH58" s="9"/>
      <c r="HFI58" s="9"/>
      <c r="HFJ58" s="9"/>
      <c r="HFK58" s="9"/>
      <c r="HFL58" s="9"/>
      <c r="HFM58" s="9"/>
      <c r="HFN58" s="9"/>
      <c r="HFO58" s="9"/>
      <c r="HFP58" s="9"/>
      <c r="HFQ58" s="9"/>
      <c r="HFR58" s="9"/>
      <c r="HFS58" s="9"/>
      <c r="HFT58" s="9"/>
      <c r="HFU58" s="9"/>
      <c r="HFV58" s="9"/>
      <c r="HFW58" s="9"/>
      <c r="HFX58" s="9"/>
      <c r="HFY58" s="9"/>
      <c r="HFZ58" s="9"/>
      <c r="HGA58" s="9"/>
      <c r="HGB58" s="9"/>
      <c r="HGC58" s="9"/>
      <c r="HGD58" s="9"/>
      <c r="HGE58" s="9"/>
      <c r="HGF58" s="9"/>
      <c r="HGG58" s="9"/>
      <c r="HGH58" s="9"/>
      <c r="HGI58" s="9"/>
      <c r="HGJ58" s="9"/>
      <c r="HGK58" s="9"/>
      <c r="HGL58" s="9"/>
      <c r="HGM58" s="9"/>
      <c r="HGN58" s="9"/>
      <c r="HGO58" s="9"/>
      <c r="HGP58" s="9"/>
      <c r="HGQ58" s="9"/>
      <c r="HGR58" s="9"/>
      <c r="HGS58" s="9"/>
      <c r="HGT58" s="9"/>
      <c r="HGU58" s="9"/>
      <c r="HGV58" s="9"/>
      <c r="HGW58" s="9"/>
      <c r="HGX58" s="9"/>
      <c r="HGY58" s="9"/>
      <c r="HGZ58" s="9"/>
      <c r="HHA58" s="9"/>
      <c r="HHB58" s="9"/>
      <c r="HHC58" s="9"/>
      <c r="HHD58" s="9"/>
      <c r="HHE58" s="9"/>
      <c r="HHF58" s="9"/>
      <c r="HHG58" s="9"/>
      <c r="HHH58" s="9"/>
      <c r="HHI58" s="9"/>
      <c r="HHJ58" s="9"/>
      <c r="HHK58" s="9"/>
      <c r="HHL58" s="9"/>
      <c r="HHM58" s="9"/>
      <c r="HHN58" s="9"/>
      <c r="HHO58" s="9"/>
      <c r="HHP58" s="9"/>
      <c r="HHQ58" s="9"/>
      <c r="HHR58" s="9"/>
      <c r="HHS58" s="9"/>
      <c r="HHT58" s="9"/>
      <c r="HHU58" s="9"/>
      <c r="HHV58" s="9"/>
      <c r="HHW58" s="9"/>
      <c r="HHX58" s="9"/>
      <c r="HHY58" s="9"/>
      <c r="HHZ58" s="9"/>
      <c r="HIA58" s="9"/>
      <c r="HIB58" s="9"/>
      <c r="HIC58" s="9"/>
      <c r="HID58" s="9"/>
      <c r="HIE58" s="9"/>
      <c r="HIF58" s="9"/>
      <c r="HIG58" s="9"/>
      <c r="HIH58" s="9"/>
      <c r="HII58" s="9"/>
      <c r="HIJ58" s="9"/>
      <c r="HIK58" s="9"/>
      <c r="HIL58" s="9"/>
      <c r="HIM58" s="9"/>
      <c r="HIN58" s="9"/>
      <c r="HIO58" s="9"/>
      <c r="HIP58" s="9"/>
      <c r="HIQ58" s="9"/>
      <c r="HIR58" s="9"/>
      <c r="HIS58" s="9"/>
      <c r="HIT58" s="9"/>
      <c r="HIU58" s="9"/>
      <c r="HIV58" s="9"/>
      <c r="HIW58" s="9"/>
      <c r="HIX58" s="9"/>
      <c r="HIY58" s="9"/>
      <c r="HIZ58" s="9"/>
      <c r="HJA58" s="9"/>
      <c r="HJB58" s="9"/>
      <c r="HJC58" s="9"/>
      <c r="HJD58" s="9"/>
      <c r="HJE58" s="9"/>
      <c r="HJF58" s="9"/>
      <c r="HJG58" s="9"/>
      <c r="HJH58" s="9"/>
      <c r="HJI58" s="9"/>
      <c r="HJJ58" s="9"/>
      <c r="HJK58" s="9"/>
      <c r="HJL58" s="9"/>
      <c r="HJM58" s="9"/>
      <c r="HJN58" s="9"/>
      <c r="HJO58" s="9"/>
      <c r="HJP58" s="9"/>
      <c r="HJQ58" s="9"/>
      <c r="HJR58" s="9"/>
      <c r="HJS58" s="9"/>
      <c r="HJT58" s="9"/>
      <c r="HJU58" s="9"/>
      <c r="HJV58" s="9"/>
      <c r="HJW58" s="9"/>
      <c r="HJX58" s="9"/>
      <c r="HJY58" s="9"/>
      <c r="HJZ58" s="9"/>
      <c r="HKA58" s="9"/>
      <c r="HKB58" s="9"/>
      <c r="HKC58" s="9"/>
      <c r="HKD58" s="9"/>
      <c r="HKE58" s="9"/>
      <c r="HKF58" s="9"/>
      <c r="HKG58" s="9"/>
      <c r="HKH58" s="9"/>
      <c r="HKI58" s="9"/>
      <c r="HKJ58" s="9"/>
      <c r="HKK58" s="9"/>
      <c r="HKL58" s="9"/>
      <c r="HKM58" s="9"/>
      <c r="HKN58" s="9"/>
      <c r="HKO58" s="9"/>
      <c r="HKP58" s="9"/>
      <c r="HKQ58" s="9"/>
      <c r="HKR58" s="9"/>
      <c r="HKS58" s="9"/>
      <c r="HKT58" s="9"/>
      <c r="HKU58" s="9"/>
      <c r="HKV58" s="9"/>
      <c r="HKW58" s="9"/>
      <c r="HKX58" s="9"/>
      <c r="HKY58" s="9"/>
      <c r="HKZ58" s="9"/>
      <c r="HLA58" s="9"/>
      <c r="HLB58" s="9"/>
      <c r="HLC58" s="9"/>
      <c r="HLD58" s="9"/>
      <c r="HLE58" s="9"/>
      <c r="HLF58" s="9"/>
      <c r="HLG58" s="9"/>
      <c r="HLH58" s="9"/>
      <c r="HLI58" s="9"/>
      <c r="HLJ58" s="9"/>
      <c r="HLK58" s="9"/>
      <c r="HLL58" s="9"/>
      <c r="HLM58" s="9"/>
      <c r="HLN58" s="9"/>
      <c r="HLO58" s="9"/>
      <c r="HLP58" s="9"/>
      <c r="HLQ58" s="9"/>
      <c r="HLR58" s="9"/>
      <c r="HLS58" s="9"/>
      <c r="HLT58" s="9"/>
      <c r="HLU58" s="9"/>
      <c r="HLV58" s="9"/>
      <c r="HLW58" s="9"/>
      <c r="HLX58" s="9"/>
      <c r="HLY58" s="9"/>
      <c r="HLZ58" s="9"/>
      <c r="HMA58" s="9"/>
      <c r="HMB58" s="9"/>
      <c r="HMC58" s="9"/>
      <c r="HMD58" s="9"/>
      <c r="HME58" s="9"/>
      <c r="HMF58" s="9"/>
      <c r="HMG58" s="9"/>
      <c r="HMH58" s="9"/>
      <c r="HMI58" s="9"/>
      <c r="HMJ58" s="9"/>
      <c r="HMK58" s="9"/>
      <c r="HML58" s="9"/>
      <c r="HMM58" s="9"/>
      <c r="HMN58" s="9"/>
      <c r="HMO58" s="9"/>
      <c r="HMP58" s="9"/>
      <c r="HMQ58" s="9"/>
      <c r="HMR58" s="9"/>
      <c r="HMS58" s="9"/>
      <c r="HMT58" s="9"/>
      <c r="HMU58" s="9"/>
      <c r="HMV58" s="9"/>
      <c r="HMW58" s="9"/>
      <c r="HMX58" s="9"/>
      <c r="HMY58" s="9"/>
      <c r="HMZ58" s="9"/>
      <c r="HNA58" s="9"/>
      <c r="HNB58" s="9"/>
      <c r="HNC58" s="9"/>
      <c r="HND58" s="9"/>
      <c r="HNE58" s="9"/>
      <c r="HNF58" s="9"/>
      <c r="HNG58" s="9"/>
      <c r="HNH58" s="9"/>
      <c r="HNI58" s="9"/>
      <c r="HNJ58" s="9"/>
      <c r="HNK58" s="9"/>
      <c r="HNL58" s="9"/>
      <c r="HNM58" s="9"/>
      <c r="HNN58" s="9"/>
      <c r="HNO58" s="9"/>
      <c r="HNP58" s="9"/>
      <c r="HNQ58" s="9"/>
      <c r="HNR58" s="9"/>
      <c r="HNS58" s="9"/>
      <c r="HNT58" s="9"/>
      <c r="HNU58" s="9"/>
      <c r="HNV58" s="9"/>
      <c r="HNW58" s="9"/>
      <c r="HNX58" s="9"/>
      <c r="HNY58" s="9"/>
      <c r="HNZ58" s="9"/>
      <c r="HOA58" s="9"/>
      <c r="HOB58" s="9"/>
      <c r="HOC58" s="9"/>
      <c r="HOD58" s="9"/>
      <c r="HOE58" s="9"/>
      <c r="HOF58" s="9"/>
      <c r="HOG58" s="9"/>
      <c r="HOH58" s="9"/>
      <c r="HOI58" s="9"/>
      <c r="HOJ58" s="9"/>
      <c r="HOK58" s="9"/>
      <c r="HOL58" s="9"/>
      <c r="HOM58" s="9"/>
      <c r="HON58" s="9"/>
      <c r="HOO58" s="9"/>
      <c r="HOP58" s="9"/>
      <c r="HOQ58" s="9"/>
      <c r="HOR58" s="9"/>
      <c r="HOS58" s="9"/>
      <c r="HOT58" s="9"/>
      <c r="HOU58" s="9"/>
      <c r="HOV58" s="9"/>
      <c r="HOW58" s="9"/>
      <c r="HOX58" s="9"/>
      <c r="HOY58" s="9"/>
      <c r="HOZ58" s="9"/>
      <c r="HPA58" s="9"/>
      <c r="HPB58" s="9"/>
      <c r="HPC58" s="9"/>
      <c r="HPD58" s="9"/>
      <c r="HPE58" s="9"/>
      <c r="HPF58" s="9"/>
      <c r="HPG58" s="9"/>
      <c r="HPH58" s="9"/>
      <c r="HPI58" s="9"/>
      <c r="HPJ58" s="9"/>
      <c r="HPK58" s="9"/>
      <c r="HPL58" s="9"/>
      <c r="HPM58" s="9"/>
      <c r="HPN58" s="9"/>
      <c r="HPO58" s="9"/>
      <c r="HPP58" s="9"/>
      <c r="HPQ58" s="9"/>
      <c r="HPR58" s="9"/>
      <c r="HPS58" s="9"/>
      <c r="HPT58" s="9"/>
      <c r="HPU58" s="9"/>
      <c r="HPV58" s="9"/>
      <c r="HPW58" s="9"/>
      <c r="HPX58" s="9"/>
      <c r="HPY58" s="9"/>
      <c r="HPZ58" s="9"/>
      <c r="HQA58" s="9"/>
      <c r="HQB58" s="9"/>
      <c r="HQC58" s="9"/>
      <c r="HQD58" s="9"/>
      <c r="HQE58" s="9"/>
      <c r="HQF58" s="9"/>
      <c r="HQG58" s="9"/>
      <c r="HQH58" s="9"/>
      <c r="HQI58" s="9"/>
      <c r="HQJ58" s="9"/>
      <c r="HQK58" s="9"/>
      <c r="HQL58" s="9"/>
      <c r="HQM58" s="9"/>
      <c r="HQN58" s="9"/>
      <c r="HQO58" s="9"/>
      <c r="HQP58" s="9"/>
      <c r="HQQ58" s="9"/>
      <c r="HQR58" s="9"/>
      <c r="HQS58" s="9"/>
      <c r="HQT58" s="9"/>
      <c r="HQU58" s="9"/>
      <c r="HQV58" s="9"/>
      <c r="HQW58" s="9"/>
      <c r="HQX58" s="9"/>
      <c r="HQY58" s="9"/>
      <c r="HQZ58" s="9"/>
      <c r="HRA58" s="9"/>
      <c r="HRB58" s="9"/>
      <c r="HRC58" s="9"/>
      <c r="HRD58" s="9"/>
      <c r="HRE58" s="9"/>
      <c r="HRF58" s="9"/>
      <c r="HRG58" s="9"/>
      <c r="HRH58" s="9"/>
      <c r="HRI58" s="9"/>
      <c r="HRJ58" s="9"/>
      <c r="HRK58" s="9"/>
      <c r="HRL58" s="9"/>
      <c r="HRM58" s="9"/>
      <c r="HRN58" s="9"/>
      <c r="HRO58" s="9"/>
      <c r="HRP58" s="9"/>
      <c r="HRQ58" s="9"/>
      <c r="HRR58" s="9"/>
      <c r="HRS58" s="9"/>
      <c r="HRT58" s="9"/>
      <c r="HRU58" s="9"/>
      <c r="HRV58" s="9"/>
      <c r="HRW58" s="9"/>
      <c r="HRX58" s="9"/>
      <c r="HRY58" s="9"/>
      <c r="HRZ58" s="9"/>
      <c r="HSA58" s="9"/>
      <c r="HSB58" s="9"/>
      <c r="HSC58" s="9"/>
      <c r="HSD58" s="9"/>
      <c r="HSE58" s="9"/>
      <c r="HSF58" s="9"/>
      <c r="HSG58" s="9"/>
      <c r="HSH58" s="9"/>
      <c r="HSI58" s="9"/>
      <c r="HSJ58" s="9"/>
      <c r="HSK58" s="9"/>
      <c r="HSL58" s="9"/>
      <c r="HSM58" s="9"/>
      <c r="HSN58" s="9"/>
      <c r="HSO58" s="9"/>
      <c r="HSP58" s="9"/>
      <c r="HSQ58" s="9"/>
      <c r="HSR58" s="9"/>
      <c r="HSS58" s="9"/>
      <c r="HST58" s="9"/>
      <c r="HSU58" s="9"/>
      <c r="HSV58" s="9"/>
      <c r="HSW58" s="9"/>
      <c r="HSX58" s="9"/>
      <c r="HSY58" s="9"/>
      <c r="HSZ58" s="9"/>
      <c r="HTA58" s="9"/>
      <c r="HTB58" s="9"/>
      <c r="HTC58" s="9"/>
      <c r="HTD58" s="9"/>
      <c r="HTE58" s="9"/>
      <c r="HTF58" s="9"/>
      <c r="HTG58" s="9"/>
      <c r="HTH58" s="9"/>
      <c r="HTI58" s="9"/>
      <c r="HTJ58" s="9"/>
      <c r="HTK58" s="9"/>
      <c r="HTL58" s="9"/>
      <c r="HTM58" s="9"/>
      <c r="HTN58" s="9"/>
      <c r="HTO58" s="9"/>
      <c r="HTP58" s="9"/>
      <c r="HTQ58" s="9"/>
      <c r="HTR58" s="9"/>
      <c r="HTS58" s="9"/>
      <c r="HTT58" s="9"/>
      <c r="HTU58" s="9"/>
      <c r="HTV58" s="9"/>
      <c r="HTW58" s="9"/>
      <c r="HTX58" s="9"/>
      <c r="HTY58" s="9"/>
      <c r="HTZ58" s="9"/>
      <c r="HUA58" s="9"/>
      <c r="HUB58" s="9"/>
      <c r="HUC58" s="9"/>
      <c r="HUD58" s="9"/>
      <c r="HUE58" s="9"/>
      <c r="HUF58" s="9"/>
      <c r="HUG58" s="9"/>
      <c r="HUH58" s="9"/>
      <c r="HUI58" s="9"/>
      <c r="HUJ58" s="9"/>
      <c r="HUK58" s="9"/>
      <c r="HUL58" s="9"/>
      <c r="HUM58" s="9"/>
      <c r="HUN58" s="9"/>
      <c r="HUO58" s="9"/>
      <c r="HUP58" s="9"/>
      <c r="HUQ58" s="9"/>
      <c r="HUR58" s="9"/>
      <c r="HUS58" s="9"/>
      <c r="HUT58" s="9"/>
      <c r="HUU58" s="9"/>
      <c r="HUV58" s="9"/>
      <c r="HUW58" s="9"/>
      <c r="HUX58" s="9"/>
      <c r="HUY58" s="9"/>
      <c r="HUZ58" s="9"/>
      <c r="HVA58" s="9"/>
      <c r="HVB58" s="9"/>
      <c r="HVC58" s="9"/>
      <c r="HVD58" s="9"/>
      <c r="HVE58" s="9"/>
      <c r="HVF58" s="9"/>
      <c r="HVG58" s="9"/>
      <c r="HVH58" s="9"/>
      <c r="HVI58" s="9"/>
      <c r="HVJ58" s="9"/>
      <c r="HVK58" s="9"/>
      <c r="HVL58" s="9"/>
      <c r="HVM58" s="9"/>
      <c r="HVN58" s="9"/>
      <c r="HVO58" s="9"/>
      <c r="HVP58" s="9"/>
      <c r="HVQ58" s="9"/>
      <c r="HVR58" s="9"/>
      <c r="HVS58" s="9"/>
      <c r="HVT58" s="9"/>
      <c r="HVU58" s="9"/>
      <c r="HVV58" s="9"/>
      <c r="HVW58" s="9"/>
      <c r="HVX58" s="9"/>
      <c r="HVY58" s="9"/>
      <c r="HVZ58" s="9"/>
      <c r="HWA58" s="9"/>
      <c r="HWB58" s="9"/>
      <c r="HWC58" s="9"/>
      <c r="HWD58" s="9"/>
      <c r="HWE58" s="9"/>
      <c r="HWF58" s="9"/>
      <c r="HWG58" s="9"/>
      <c r="HWH58" s="9"/>
      <c r="HWI58" s="9"/>
      <c r="HWJ58" s="9"/>
      <c r="HWK58" s="9"/>
      <c r="HWL58" s="9"/>
      <c r="HWM58" s="9"/>
      <c r="HWN58" s="9"/>
      <c r="HWO58" s="9"/>
      <c r="HWP58" s="9"/>
      <c r="HWQ58" s="9"/>
      <c r="HWR58" s="9"/>
      <c r="HWS58" s="9"/>
      <c r="HWT58" s="9"/>
      <c r="HWU58" s="9"/>
      <c r="HWV58" s="9"/>
      <c r="HWW58" s="9"/>
      <c r="HWX58" s="9"/>
      <c r="HWY58" s="9"/>
      <c r="HWZ58" s="9"/>
      <c r="HXA58" s="9"/>
      <c r="HXB58" s="9"/>
      <c r="HXC58" s="9"/>
      <c r="HXD58" s="9"/>
      <c r="HXE58" s="9"/>
      <c r="HXF58" s="9"/>
      <c r="HXG58" s="9"/>
      <c r="HXH58" s="9"/>
      <c r="HXI58" s="9"/>
      <c r="HXJ58" s="9"/>
      <c r="HXK58" s="9"/>
      <c r="HXL58" s="9"/>
      <c r="HXM58" s="9"/>
      <c r="HXN58" s="9"/>
      <c r="HXO58" s="9"/>
      <c r="HXP58" s="9"/>
      <c r="HXQ58" s="9"/>
      <c r="HXR58" s="9"/>
      <c r="HXS58" s="9"/>
      <c r="HXT58" s="9"/>
      <c r="HXU58" s="9"/>
      <c r="HXV58" s="9"/>
      <c r="HXW58" s="9"/>
      <c r="HXX58" s="9"/>
      <c r="HXY58" s="9"/>
      <c r="HXZ58" s="9"/>
      <c r="HYA58" s="9"/>
      <c r="HYB58" s="9"/>
      <c r="HYC58" s="9"/>
      <c r="HYD58" s="9"/>
      <c r="HYE58" s="9"/>
      <c r="HYF58" s="9"/>
      <c r="HYG58" s="9"/>
      <c r="HYH58" s="9"/>
      <c r="HYI58" s="9"/>
      <c r="HYJ58" s="9"/>
      <c r="HYK58" s="9"/>
      <c r="HYL58" s="9"/>
      <c r="HYM58" s="9"/>
      <c r="HYN58" s="9"/>
      <c r="HYO58" s="9"/>
      <c r="HYP58" s="9"/>
      <c r="HYQ58" s="9"/>
      <c r="HYR58" s="9"/>
      <c r="HYS58" s="9"/>
      <c r="HYT58" s="9"/>
      <c r="HYU58" s="9"/>
      <c r="HYV58" s="9"/>
      <c r="HYW58" s="9"/>
      <c r="HYX58" s="9"/>
      <c r="HYY58" s="9"/>
      <c r="HYZ58" s="9"/>
      <c r="HZA58" s="9"/>
      <c r="HZB58" s="9"/>
      <c r="HZC58" s="9"/>
      <c r="HZD58" s="9"/>
      <c r="HZE58" s="9"/>
      <c r="HZF58" s="9"/>
      <c r="HZG58" s="9"/>
      <c r="HZH58" s="9"/>
      <c r="HZI58" s="9"/>
      <c r="HZJ58" s="9"/>
      <c r="HZK58" s="9"/>
      <c r="HZL58" s="9"/>
      <c r="HZM58" s="9"/>
      <c r="HZN58" s="9"/>
      <c r="HZO58" s="9"/>
      <c r="HZP58" s="9"/>
      <c r="HZQ58" s="9"/>
      <c r="HZR58" s="9"/>
      <c r="HZS58" s="9"/>
      <c r="HZT58" s="9"/>
      <c r="HZU58" s="9"/>
      <c r="HZV58" s="9"/>
      <c r="HZW58" s="9"/>
      <c r="HZX58" s="9"/>
      <c r="HZY58" s="9"/>
      <c r="HZZ58" s="9"/>
      <c r="IAA58" s="9"/>
      <c r="IAB58" s="9"/>
      <c r="IAC58" s="9"/>
      <c r="IAD58" s="9"/>
      <c r="IAE58" s="9"/>
      <c r="IAF58" s="9"/>
      <c r="IAG58" s="9"/>
      <c r="IAH58" s="9"/>
      <c r="IAI58" s="9"/>
      <c r="IAJ58" s="9"/>
      <c r="IAK58" s="9"/>
      <c r="IAL58" s="9"/>
      <c r="IAM58" s="9"/>
      <c r="IAN58" s="9"/>
      <c r="IAO58" s="9"/>
      <c r="IAP58" s="9"/>
      <c r="IAQ58" s="9"/>
      <c r="IAR58" s="9"/>
      <c r="IAS58" s="9"/>
      <c r="IAT58" s="9"/>
      <c r="IAU58" s="9"/>
      <c r="IAV58" s="9"/>
      <c r="IAW58" s="9"/>
      <c r="IAX58" s="9"/>
      <c r="IAY58" s="9"/>
      <c r="IAZ58" s="9"/>
      <c r="IBA58" s="9"/>
      <c r="IBB58" s="9"/>
      <c r="IBC58" s="9"/>
      <c r="IBD58" s="9"/>
      <c r="IBE58" s="9"/>
      <c r="IBF58" s="9"/>
      <c r="IBG58" s="9"/>
      <c r="IBH58" s="9"/>
      <c r="IBI58" s="9"/>
      <c r="IBJ58" s="9"/>
      <c r="IBK58" s="9"/>
      <c r="IBL58" s="9"/>
      <c r="IBM58" s="9"/>
      <c r="IBN58" s="9"/>
      <c r="IBO58" s="9"/>
      <c r="IBP58" s="9"/>
      <c r="IBQ58" s="9"/>
      <c r="IBR58" s="9"/>
      <c r="IBS58" s="9"/>
      <c r="IBT58" s="9"/>
      <c r="IBU58" s="9"/>
      <c r="IBV58" s="9"/>
      <c r="IBW58" s="9"/>
      <c r="IBX58" s="9"/>
      <c r="IBY58" s="9"/>
      <c r="IBZ58" s="9"/>
      <c r="ICA58" s="9"/>
      <c r="ICB58" s="9"/>
      <c r="ICC58" s="9"/>
      <c r="ICD58" s="9"/>
      <c r="ICE58" s="9"/>
      <c r="ICF58" s="9"/>
      <c r="ICG58" s="9"/>
      <c r="ICH58" s="9"/>
      <c r="ICI58" s="9"/>
      <c r="ICJ58" s="9"/>
      <c r="ICK58" s="9"/>
      <c r="ICL58" s="9"/>
      <c r="ICM58" s="9"/>
      <c r="ICN58" s="9"/>
      <c r="ICO58" s="9"/>
      <c r="ICP58" s="9"/>
      <c r="ICQ58" s="9"/>
      <c r="ICR58" s="9"/>
      <c r="ICS58" s="9"/>
      <c r="ICT58" s="9"/>
      <c r="ICU58" s="9"/>
      <c r="ICV58" s="9"/>
      <c r="ICW58" s="9"/>
      <c r="ICX58" s="9"/>
      <c r="ICY58" s="9"/>
      <c r="ICZ58" s="9"/>
      <c r="IDA58" s="9"/>
      <c r="IDB58" s="9"/>
      <c r="IDC58" s="9"/>
      <c r="IDD58" s="9"/>
      <c r="IDE58" s="9"/>
      <c r="IDF58" s="9"/>
      <c r="IDG58" s="9"/>
      <c r="IDH58" s="9"/>
      <c r="IDI58" s="9"/>
      <c r="IDJ58" s="9"/>
      <c r="IDK58" s="9"/>
      <c r="IDL58" s="9"/>
      <c r="IDM58" s="9"/>
      <c r="IDN58" s="9"/>
      <c r="IDO58" s="9"/>
      <c r="IDP58" s="9"/>
      <c r="IDQ58" s="9"/>
      <c r="IDR58" s="9"/>
      <c r="IDS58" s="9"/>
      <c r="IDT58" s="9"/>
      <c r="IDU58" s="9"/>
      <c r="IDV58" s="9"/>
      <c r="IDW58" s="9"/>
      <c r="IDX58" s="9"/>
      <c r="IDY58" s="9"/>
      <c r="IDZ58" s="9"/>
      <c r="IEA58" s="9"/>
      <c r="IEB58" s="9"/>
      <c r="IEC58" s="9"/>
      <c r="IED58" s="9"/>
      <c r="IEE58" s="9"/>
      <c r="IEF58" s="9"/>
      <c r="IEG58" s="9"/>
      <c r="IEH58" s="9"/>
      <c r="IEI58" s="9"/>
      <c r="IEJ58" s="9"/>
      <c r="IEK58" s="9"/>
      <c r="IEL58" s="9"/>
      <c r="IEM58" s="9"/>
      <c r="IEN58" s="9"/>
      <c r="IEO58" s="9"/>
      <c r="IEP58" s="9"/>
      <c r="IEQ58" s="9"/>
      <c r="IER58" s="9"/>
      <c r="IES58" s="9"/>
      <c r="IET58" s="9"/>
      <c r="IEU58" s="9"/>
      <c r="IEV58" s="9"/>
      <c r="IEW58" s="9"/>
      <c r="IEX58" s="9"/>
      <c r="IEY58" s="9"/>
      <c r="IEZ58" s="9"/>
      <c r="IFA58" s="9"/>
      <c r="IFB58" s="9"/>
      <c r="IFC58" s="9"/>
      <c r="IFD58" s="9"/>
      <c r="IFE58" s="9"/>
      <c r="IFF58" s="9"/>
      <c r="IFG58" s="9"/>
      <c r="IFH58" s="9"/>
      <c r="IFI58" s="9"/>
      <c r="IFJ58" s="9"/>
      <c r="IFK58" s="9"/>
      <c r="IFL58" s="9"/>
      <c r="IFM58" s="9"/>
      <c r="IFN58" s="9"/>
      <c r="IFO58" s="9"/>
      <c r="IFP58" s="9"/>
      <c r="IFQ58" s="9"/>
      <c r="IFR58" s="9"/>
      <c r="IFS58" s="9"/>
      <c r="IFT58" s="9"/>
      <c r="IFU58" s="9"/>
      <c r="IFV58" s="9"/>
      <c r="IFW58" s="9"/>
      <c r="IFX58" s="9"/>
      <c r="IFY58" s="9"/>
      <c r="IFZ58" s="9"/>
      <c r="IGA58" s="9"/>
      <c r="IGB58" s="9"/>
      <c r="IGC58" s="9"/>
      <c r="IGD58" s="9"/>
      <c r="IGE58" s="9"/>
      <c r="IGF58" s="9"/>
      <c r="IGG58" s="9"/>
      <c r="IGH58" s="9"/>
      <c r="IGI58" s="9"/>
      <c r="IGJ58" s="9"/>
      <c r="IGK58" s="9"/>
      <c r="IGL58" s="9"/>
      <c r="IGM58" s="9"/>
      <c r="IGN58" s="9"/>
      <c r="IGO58" s="9"/>
      <c r="IGP58" s="9"/>
      <c r="IGQ58" s="9"/>
      <c r="IGR58" s="9"/>
      <c r="IGS58" s="9"/>
      <c r="IGT58" s="9"/>
      <c r="IGU58" s="9"/>
      <c r="IGV58" s="9"/>
      <c r="IGW58" s="9"/>
      <c r="IGX58" s="9"/>
      <c r="IGY58" s="9"/>
      <c r="IGZ58" s="9"/>
      <c r="IHA58" s="9"/>
      <c r="IHB58" s="9"/>
      <c r="IHC58" s="9"/>
      <c r="IHD58" s="9"/>
      <c r="IHE58" s="9"/>
      <c r="IHF58" s="9"/>
      <c r="IHG58" s="9"/>
      <c r="IHH58" s="9"/>
      <c r="IHI58" s="9"/>
      <c r="IHJ58" s="9"/>
      <c r="IHK58" s="9"/>
      <c r="IHL58" s="9"/>
      <c r="IHM58" s="9"/>
      <c r="IHN58" s="9"/>
      <c r="IHO58" s="9"/>
      <c r="IHP58" s="9"/>
      <c r="IHQ58" s="9"/>
      <c r="IHR58" s="9"/>
      <c r="IHS58" s="9"/>
      <c r="IHT58" s="9"/>
      <c r="IHU58" s="9"/>
      <c r="IHV58" s="9"/>
      <c r="IHW58" s="9"/>
      <c r="IHX58" s="9"/>
      <c r="IHY58" s="9"/>
      <c r="IHZ58" s="9"/>
      <c r="IIA58" s="9"/>
      <c r="IIB58" s="9"/>
      <c r="IIC58" s="9"/>
      <c r="IID58" s="9"/>
      <c r="IIE58" s="9"/>
      <c r="IIF58" s="9"/>
      <c r="IIG58" s="9"/>
      <c r="IIH58" s="9"/>
      <c r="III58" s="9"/>
      <c r="IIJ58" s="9"/>
      <c r="IIK58" s="9"/>
      <c r="IIL58" s="9"/>
      <c r="IIM58" s="9"/>
      <c r="IIN58" s="9"/>
      <c r="IIO58" s="9"/>
      <c r="IIP58" s="9"/>
      <c r="IIQ58" s="9"/>
      <c r="IIR58" s="9"/>
      <c r="IIS58" s="9"/>
      <c r="IIT58" s="9"/>
      <c r="IIU58" s="9"/>
      <c r="IIV58" s="9"/>
      <c r="IIW58" s="9"/>
      <c r="IIX58" s="9"/>
      <c r="IIY58" s="9"/>
      <c r="IIZ58" s="9"/>
      <c r="IJA58" s="9"/>
      <c r="IJB58" s="9"/>
      <c r="IJC58" s="9"/>
      <c r="IJD58" s="9"/>
      <c r="IJE58" s="9"/>
      <c r="IJF58" s="9"/>
      <c r="IJG58" s="9"/>
      <c r="IJH58" s="9"/>
      <c r="IJI58" s="9"/>
      <c r="IJJ58" s="9"/>
      <c r="IJK58" s="9"/>
      <c r="IJL58" s="9"/>
      <c r="IJM58" s="9"/>
      <c r="IJN58" s="9"/>
      <c r="IJO58" s="9"/>
      <c r="IJP58" s="9"/>
      <c r="IJQ58" s="9"/>
      <c r="IJR58" s="9"/>
      <c r="IJS58" s="9"/>
      <c r="IJT58" s="9"/>
      <c r="IJU58" s="9"/>
      <c r="IJV58" s="9"/>
      <c r="IJW58" s="9"/>
      <c r="IJX58" s="9"/>
      <c r="IJY58" s="9"/>
      <c r="IJZ58" s="9"/>
      <c r="IKA58" s="9"/>
      <c r="IKB58" s="9"/>
      <c r="IKC58" s="9"/>
      <c r="IKD58" s="9"/>
      <c r="IKE58" s="9"/>
      <c r="IKF58" s="9"/>
      <c r="IKG58" s="9"/>
      <c r="IKH58" s="9"/>
      <c r="IKI58" s="9"/>
      <c r="IKJ58" s="9"/>
      <c r="IKK58" s="9"/>
      <c r="IKL58" s="9"/>
      <c r="IKM58" s="9"/>
      <c r="IKN58" s="9"/>
      <c r="IKO58" s="9"/>
      <c r="IKP58" s="9"/>
      <c r="IKQ58" s="9"/>
      <c r="IKR58" s="9"/>
      <c r="IKS58" s="9"/>
      <c r="IKT58" s="9"/>
      <c r="IKU58" s="9"/>
      <c r="IKV58" s="9"/>
      <c r="IKW58" s="9"/>
      <c r="IKX58" s="9"/>
      <c r="IKY58" s="9"/>
      <c r="IKZ58" s="9"/>
      <c r="ILA58" s="9"/>
      <c r="ILB58" s="9"/>
      <c r="ILC58" s="9"/>
      <c r="ILD58" s="9"/>
      <c r="ILE58" s="9"/>
      <c r="ILF58" s="9"/>
      <c r="ILG58" s="9"/>
      <c r="ILH58" s="9"/>
      <c r="ILI58" s="9"/>
      <c r="ILJ58" s="9"/>
      <c r="ILK58" s="9"/>
      <c r="ILL58" s="9"/>
      <c r="ILM58" s="9"/>
      <c r="ILN58" s="9"/>
      <c r="ILO58" s="9"/>
      <c r="ILP58" s="9"/>
      <c r="ILQ58" s="9"/>
      <c r="ILR58" s="9"/>
      <c r="ILS58" s="9"/>
      <c r="ILT58" s="9"/>
      <c r="ILU58" s="9"/>
      <c r="ILV58" s="9"/>
      <c r="ILW58" s="9"/>
      <c r="ILX58" s="9"/>
      <c r="ILY58" s="9"/>
      <c r="ILZ58" s="9"/>
      <c r="IMA58" s="9"/>
      <c r="IMB58" s="9"/>
      <c r="IMC58" s="9"/>
      <c r="IMD58" s="9"/>
      <c r="IME58" s="9"/>
      <c r="IMF58" s="9"/>
      <c r="IMG58" s="9"/>
      <c r="IMH58" s="9"/>
      <c r="IMI58" s="9"/>
      <c r="IMJ58" s="9"/>
      <c r="IMK58" s="9"/>
      <c r="IML58" s="9"/>
      <c r="IMM58" s="9"/>
      <c r="IMN58" s="9"/>
      <c r="IMO58" s="9"/>
      <c r="IMP58" s="9"/>
      <c r="IMQ58" s="9"/>
      <c r="IMR58" s="9"/>
      <c r="IMS58" s="9"/>
      <c r="IMT58" s="9"/>
      <c r="IMU58" s="9"/>
      <c r="IMV58" s="9"/>
      <c r="IMW58" s="9"/>
      <c r="IMX58" s="9"/>
      <c r="IMY58" s="9"/>
      <c r="IMZ58" s="9"/>
      <c r="INA58" s="9"/>
      <c r="INB58" s="9"/>
      <c r="INC58" s="9"/>
      <c r="IND58" s="9"/>
      <c r="INE58" s="9"/>
      <c r="INF58" s="9"/>
      <c r="ING58" s="9"/>
      <c r="INH58" s="9"/>
      <c r="INI58" s="9"/>
      <c r="INJ58" s="9"/>
      <c r="INK58" s="9"/>
      <c r="INL58" s="9"/>
      <c r="INM58" s="9"/>
      <c r="INN58" s="9"/>
      <c r="INO58" s="9"/>
      <c r="INP58" s="9"/>
      <c r="INQ58" s="9"/>
      <c r="INR58" s="9"/>
      <c r="INS58" s="9"/>
      <c r="INT58" s="9"/>
      <c r="INU58" s="9"/>
      <c r="INV58" s="9"/>
      <c r="INW58" s="9"/>
      <c r="INX58" s="9"/>
      <c r="INY58" s="9"/>
      <c r="INZ58" s="9"/>
      <c r="IOA58" s="9"/>
      <c r="IOB58" s="9"/>
      <c r="IOC58" s="9"/>
      <c r="IOD58" s="9"/>
      <c r="IOE58" s="9"/>
      <c r="IOF58" s="9"/>
      <c r="IOG58" s="9"/>
      <c r="IOH58" s="9"/>
      <c r="IOI58" s="9"/>
      <c r="IOJ58" s="9"/>
      <c r="IOK58" s="9"/>
      <c r="IOL58" s="9"/>
      <c r="IOM58" s="9"/>
      <c r="ION58" s="9"/>
      <c r="IOO58" s="9"/>
      <c r="IOP58" s="9"/>
      <c r="IOQ58" s="9"/>
      <c r="IOR58" s="9"/>
      <c r="IOS58" s="9"/>
      <c r="IOT58" s="9"/>
      <c r="IOU58" s="9"/>
      <c r="IOV58" s="9"/>
      <c r="IOW58" s="9"/>
      <c r="IOX58" s="9"/>
      <c r="IOY58" s="9"/>
      <c r="IOZ58" s="9"/>
      <c r="IPA58" s="9"/>
      <c r="IPB58" s="9"/>
      <c r="IPC58" s="9"/>
      <c r="IPD58" s="9"/>
      <c r="IPE58" s="9"/>
      <c r="IPF58" s="9"/>
      <c r="IPG58" s="9"/>
      <c r="IPH58" s="9"/>
      <c r="IPI58" s="9"/>
      <c r="IPJ58" s="9"/>
      <c r="IPK58" s="9"/>
      <c r="IPL58" s="9"/>
      <c r="IPM58" s="9"/>
      <c r="IPN58" s="9"/>
      <c r="IPO58" s="9"/>
      <c r="IPP58" s="9"/>
      <c r="IPQ58" s="9"/>
      <c r="IPR58" s="9"/>
      <c r="IPS58" s="9"/>
      <c r="IPT58" s="9"/>
      <c r="IPU58" s="9"/>
      <c r="IPV58" s="9"/>
      <c r="IPW58" s="9"/>
      <c r="IPX58" s="9"/>
      <c r="IPY58" s="9"/>
      <c r="IPZ58" s="9"/>
      <c r="IQA58" s="9"/>
      <c r="IQB58" s="9"/>
      <c r="IQC58" s="9"/>
      <c r="IQD58" s="9"/>
      <c r="IQE58" s="9"/>
      <c r="IQF58" s="9"/>
      <c r="IQG58" s="9"/>
      <c r="IQH58" s="9"/>
      <c r="IQI58" s="9"/>
      <c r="IQJ58" s="9"/>
      <c r="IQK58" s="9"/>
      <c r="IQL58" s="9"/>
      <c r="IQM58" s="9"/>
      <c r="IQN58" s="9"/>
      <c r="IQO58" s="9"/>
      <c r="IQP58" s="9"/>
      <c r="IQQ58" s="9"/>
      <c r="IQR58" s="9"/>
      <c r="IQS58" s="9"/>
      <c r="IQT58" s="9"/>
      <c r="IQU58" s="9"/>
      <c r="IQV58" s="9"/>
      <c r="IQW58" s="9"/>
      <c r="IQX58" s="9"/>
      <c r="IQY58" s="9"/>
      <c r="IQZ58" s="9"/>
      <c r="IRA58" s="9"/>
      <c r="IRB58" s="9"/>
      <c r="IRC58" s="9"/>
      <c r="IRD58" s="9"/>
      <c r="IRE58" s="9"/>
      <c r="IRF58" s="9"/>
      <c r="IRG58" s="9"/>
      <c r="IRH58" s="9"/>
      <c r="IRI58" s="9"/>
      <c r="IRJ58" s="9"/>
      <c r="IRK58" s="9"/>
      <c r="IRL58" s="9"/>
      <c r="IRM58" s="9"/>
      <c r="IRN58" s="9"/>
      <c r="IRO58" s="9"/>
      <c r="IRP58" s="9"/>
      <c r="IRQ58" s="9"/>
      <c r="IRR58" s="9"/>
      <c r="IRS58" s="9"/>
      <c r="IRT58" s="9"/>
      <c r="IRU58" s="9"/>
      <c r="IRV58" s="9"/>
      <c r="IRW58" s="9"/>
      <c r="IRX58" s="9"/>
      <c r="IRY58" s="9"/>
      <c r="IRZ58" s="9"/>
      <c r="ISA58" s="9"/>
      <c r="ISB58" s="9"/>
      <c r="ISC58" s="9"/>
      <c r="ISD58" s="9"/>
      <c r="ISE58" s="9"/>
      <c r="ISF58" s="9"/>
      <c r="ISG58" s="9"/>
      <c r="ISH58" s="9"/>
      <c r="ISI58" s="9"/>
      <c r="ISJ58" s="9"/>
      <c r="ISK58" s="9"/>
      <c r="ISL58" s="9"/>
      <c r="ISM58" s="9"/>
      <c r="ISN58" s="9"/>
      <c r="ISO58" s="9"/>
      <c r="ISP58" s="9"/>
      <c r="ISQ58" s="9"/>
      <c r="ISR58" s="9"/>
      <c r="ISS58" s="9"/>
      <c r="IST58" s="9"/>
      <c r="ISU58" s="9"/>
      <c r="ISV58" s="9"/>
      <c r="ISW58" s="9"/>
      <c r="ISX58" s="9"/>
      <c r="ISY58" s="9"/>
      <c r="ISZ58" s="9"/>
      <c r="ITA58" s="9"/>
      <c r="ITB58" s="9"/>
      <c r="ITC58" s="9"/>
      <c r="ITD58" s="9"/>
      <c r="ITE58" s="9"/>
      <c r="ITF58" s="9"/>
      <c r="ITG58" s="9"/>
      <c r="ITH58" s="9"/>
      <c r="ITI58" s="9"/>
      <c r="ITJ58" s="9"/>
      <c r="ITK58" s="9"/>
      <c r="ITL58" s="9"/>
      <c r="ITM58" s="9"/>
      <c r="ITN58" s="9"/>
      <c r="ITO58" s="9"/>
      <c r="ITP58" s="9"/>
      <c r="ITQ58" s="9"/>
      <c r="ITR58" s="9"/>
      <c r="ITS58" s="9"/>
      <c r="ITT58" s="9"/>
      <c r="ITU58" s="9"/>
      <c r="ITV58" s="9"/>
      <c r="ITW58" s="9"/>
      <c r="ITX58" s="9"/>
      <c r="ITY58" s="9"/>
      <c r="ITZ58" s="9"/>
      <c r="IUA58" s="9"/>
      <c r="IUB58" s="9"/>
      <c r="IUC58" s="9"/>
      <c r="IUD58" s="9"/>
      <c r="IUE58" s="9"/>
      <c r="IUF58" s="9"/>
      <c r="IUG58" s="9"/>
      <c r="IUH58" s="9"/>
      <c r="IUI58" s="9"/>
      <c r="IUJ58" s="9"/>
      <c r="IUK58" s="9"/>
      <c r="IUL58" s="9"/>
      <c r="IUM58" s="9"/>
      <c r="IUN58" s="9"/>
      <c r="IUO58" s="9"/>
      <c r="IUP58" s="9"/>
      <c r="IUQ58" s="9"/>
      <c r="IUR58" s="9"/>
      <c r="IUS58" s="9"/>
      <c r="IUT58" s="9"/>
      <c r="IUU58" s="9"/>
      <c r="IUV58" s="9"/>
      <c r="IUW58" s="9"/>
      <c r="IUX58" s="9"/>
      <c r="IUY58" s="9"/>
      <c r="IUZ58" s="9"/>
      <c r="IVA58" s="9"/>
      <c r="IVB58" s="9"/>
      <c r="IVC58" s="9"/>
      <c r="IVD58" s="9"/>
      <c r="IVE58" s="9"/>
      <c r="IVF58" s="9"/>
      <c r="IVG58" s="9"/>
      <c r="IVH58" s="9"/>
      <c r="IVI58" s="9"/>
      <c r="IVJ58" s="9"/>
      <c r="IVK58" s="9"/>
      <c r="IVL58" s="9"/>
      <c r="IVM58" s="9"/>
      <c r="IVN58" s="9"/>
      <c r="IVO58" s="9"/>
      <c r="IVP58" s="9"/>
      <c r="IVQ58" s="9"/>
      <c r="IVR58" s="9"/>
      <c r="IVS58" s="9"/>
      <c r="IVT58" s="9"/>
      <c r="IVU58" s="9"/>
      <c r="IVV58" s="9"/>
      <c r="IVW58" s="9"/>
      <c r="IVX58" s="9"/>
      <c r="IVY58" s="9"/>
      <c r="IVZ58" s="9"/>
      <c r="IWA58" s="9"/>
      <c r="IWB58" s="9"/>
      <c r="IWC58" s="9"/>
      <c r="IWD58" s="9"/>
      <c r="IWE58" s="9"/>
      <c r="IWF58" s="9"/>
      <c r="IWG58" s="9"/>
      <c r="IWH58" s="9"/>
      <c r="IWI58" s="9"/>
      <c r="IWJ58" s="9"/>
      <c r="IWK58" s="9"/>
      <c r="IWL58" s="9"/>
      <c r="IWM58" s="9"/>
      <c r="IWN58" s="9"/>
      <c r="IWO58" s="9"/>
      <c r="IWP58" s="9"/>
      <c r="IWQ58" s="9"/>
      <c r="IWR58" s="9"/>
      <c r="IWS58" s="9"/>
      <c r="IWT58" s="9"/>
      <c r="IWU58" s="9"/>
      <c r="IWV58" s="9"/>
      <c r="IWW58" s="9"/>
      <c r="IWX58" s="9"/>
      <c r="IWY58" s="9"/>
      <c r="IWZ58" s="9"/>
      <c r="IXA58" s="9"/>
      <c r="IXB58" s="9"/>
      <c r="IXC58" s="9"/>
      <c r="IXD58" s="9"/>
      <c r="IXE58" s="9"/>
      <c r="IXF58" s="9"/>
      <c r="IXG58" s="9"/>
      <c r="IXH58" s="9"/>
      <c r="IXI58" s="9"/>
      <c r="IXJ58" s="9"/>
      <c r="IXK58" s="9"/>
      <c r="IXL58" s="9"/>
      <c r="IXM58" s="9"/>
      <c r="IXN58" s="9"/>
      <c r="IXO58" s="9"/>
      <c r="IXP58" s="9"/>
      <c r="IXQ58" s="9"/>
      <c r="IXR58" s="9"/>
      <c r="IXS58" s="9"/>
      <c r="IXT58" s="9"/>
      <c r="IXU58" s="9"/>
      <c r="IXV58" s="9"/>
      <c r="IXW58" s="9"/>
      <c r="IXX58" s="9"/>
      <c r="IXY58" s="9"/>
      <c r="IXZ58" s="9"/>
      <c r="IYA58" s="9"/>
      <c r="IYB58" s="9"/>
      <c r="IYC58" s="9"/>
      <c r="IYD58" s="9"/>
      <c r="IYE58" s="9"/>
      <c r="IYF58" s="9"/>
      <c r="IYG58" s="9"/>
      <c r="IYH58" s="9"/>
      <c r="IYI58" s="9"/>
      <c r="IYJ58" s="9"/>
      <c r="IYK58" s="9"/>
      <c r="IYL58" s="9"/>
      <c r="IYM58" s="9"/>
      <c r="IYN58" s="9"/>
      <c r="IYO58" s="9"/>
      <c r="IYP58" s="9"/>
      <c r="IYQ58" s="9"/>
      <c r="IYR58" s="9"/>
      <c r="IYS58" s="9"/>
      <c r="IYT58" s="9"/>
      <c r="IYU58" s="9"/>
      <c r="IYV58" s="9"/>
      <c r="IYW58" s="9"/>
      <c r="IYX58" s="9"/>
      <c r="IYY58" s="9"/>
      <c r="IYZ58" s="9"/>
      <c r="IZA58" s="9"/>
      <c r="IZB58" s="9"/>
      <c r="IZC58" s="9"/>
      <c r="IZD58" s="9"/>
      <c r="IZE58" s="9"/>
      <c r="IZF58" s="9"/>
      <c r="IZG58" s="9"/>
      <c r="IZH58" s="9"/>
      <c r="IZI58" s="9"/>
      <c r="IZJ58" s="9"/>
      <c r="IZK58" s="9"/>
      <c r="IZL58" s="9"/>
      <c r="IZM58" s="9"/>
      <c r="IZN58" s="9"/>
      <c r="IZO58" s="9"/>
      <c r="IZP58" s="9"/>
      <c r="IZQ58" s="9"/>
      <c r="IZR58" s="9"/>
      <c r="IZS58" s="9"/>
      <c r="IZT58" s="9"/>
      <c r="IZU58" s="9"/>
      <c r="IZV58" s="9"/>
      <c r="IZW58" s="9"/>
      <c r="IZX58" s="9"/>
      <c r="IZY58" s="9"/>
      <c r="IZZ58" s="9"/>
      <c r="JAA58" s="9"/>
      <c r="JAB58" s="9"/>
      <c r="JAC58" s="9"/>
      <c r="JAD58" s="9"/>
      <c r="JAE58" s="9"/>
      <c r="JAF58" s="9"/>
      <c r="JAG58" s="9"/>
      <c r="JAH58" s="9"/>
      <c r="JAI58" s="9"/>
      <c r="JAJ58" s="9"/>
      <c r="JAK58" s="9"/>
      <c r="JAL58" s="9"/>
      <c r="JAM58" s="9"/>
      <c r="JAN58" s="9"/>
      <c r="JAO58" s="9"/>
      <c r="JAP58" s="9"/>
      <c r="JAQ58" s="9"/>
      <c r="JAR58" s="9"/>
      <c r="JAS58" s="9"/>
      <c r="JAT58" s="9"/>
      <c r="JAU58" s="9"/>
      <c r="JAV58" s="9"/>
      <c r="JAW58" s="9"/>
      <c r="JAX58" s="9"/>
      <c r="JAY58" s="9"/>
      <c r="JAZ58" s="9"/>
      <c r="JBA58" s="9"/>
      <c r="JBB58" s="9"/>
      <c r="JBC58" s="9"/>
      <c r="JBD58" s="9"/>
      <c r="JBE58" s="9"/>
      <c r="JBF58" s="9"/>
      <c r="JBG58" s="9"/>
      <c r="JBH58" s="9"/>
      <c r="JBI58" s="9"/>
      <c r="JBJ58" s="9"/>
      <c r="JBK58" s="9"/>
      <c r="JBL58" s="9"/>
      <c r="JBM58" s="9"/>
      <c r="JBN58" s="9"/>
      <c r="JBO58" s="9"/>
      <c r="JBP58" s="9"/>
      <c r="JBQ58" s="9"/>
      <c r="JBR58" s="9"/>
      <c r="JBS58" s="9"/>
      <c r="JBT58" s="9"/>
      <c r="JBU58" s="9"/>
      <c r="JBV58" s="9"/>
      <c r="JBW58" s="9"/>
      <c r="JBX58" s="9"/>
      <c r="JBY58" s="9"/>
      <c r="JBZ58" s="9"/>
      <c r="JCA58" s="9"/>
      <c r="JCB58" s="9"/>
      <c r="JCC58" s="9"/>
      <c r="JCD58" s="9"/>
      <c r="JCE58" s="9"/>
      <c r="JCF58" s="9"/>
      <c r="JCG58" s="9"/>
      <c r="JCH58" s="9"/>
      <c r="JCI58" s="9"/>
      <c r="JCJ58" s="9"/>
      <c r="JCK58" s="9"/>
      <c r="JCL58" s="9"/>
      <c r="JCM58" s="9"/>
      <c r="JCN58" s="9"/>
      <c r="JCO58" s="9"/>
      <c r="JCP58" s="9"/>
      <c r="JCQ58" s="9"/>
      <c r="JCR58" s="9"/>
      <c r="JCS58" s="9"/>
      <c r="JCT58" s="9"/>
      <c r="JCU58" s="9"/>
      <c r="JCV58" s="9"/>
      <c r="JCW58" s="9"/>
      <c r="JCX58" s="9"/>
      <c r="JCY58" s="9"/>
      <c r="JCZ58" s="9"/>
      <c r="JDA58" s="9"/>
      <c r="JDB58" s="9"/>
      <c r="JDC58" s="9"/>
      <c r="JDD58" s="9"/>
      <c r="JDE58" s="9"/>
      <c r="JDF58" s="9"/>
      <c r="JDG58" s="9"/>
      <c r="JDH58" s="9"/>
      <c r="JDI58" s="9"/>
      <c r="JDJ58" s="9"/>
      <c r="JDK58" s="9"/>
      <c r="JDL58" s="9"/>
      <c r="JDM58" s="9"/>
      <c r="JDN58" s="9"/>
      <c r="JDO58" s="9"/>
      <c r="JDP58" s="9"/>
      <c r="JDQ58" s="9"/>
      <c r="JDR58" s="9"/>
      <c r="JDS58" s="9"/>
      <c r="JDT58" s="9"/>
      <c r="JDU58" s="9"/>
      <c r="JDV58" s="9"/>
      <c r="JDW58" s="9"/>
      <c r="JDX58" s="9"/>
      <c r="JDY58" s="9"/>
      <c r="JDZ58" s="9"/>
      <c r="JEA58" s="9"/>
      <c r="JEB58" s="9"/>
      <c r="JEC58" s="9"/>
      <c r="JED58" s="9"/>
      <c r="JEE58" s="9"/>
      <c r="JEF58" s="9"/>
      <c r="JEG58" s="9"/>
      <c r="JEH58" s="9"/>
      <c r="JEI58" s="9"/>
      <c r="JEJ58" s="9"/>
      <c r="JEK58" s="9"/>
      <c r="JEL58" s="9"/>
      <c r="JEM58" s="9"/>
      <c r="JEN58" s="9"/>
      <c r="JEO58" s="9"/>
      <c r="JEP58" s="9"/>
      <c r="JEQ58" s="9"/>
      <c r="JER58" s="9"/>
      <c r="JES58" s="9"/>
      <c r="JET58" s="9"/>
      <c r="JEU58" s="9"/>
      <c r="JEV58" s="9"/>
      <c r="JEW58" s="9"/>
      <c r="JEX58" s="9"/>
      <c r="JEY58" s="9"/>
      <c r="JEZ58" s="9"/>
      <c r="JFA58" s="9"/>
      <c r="JFB58" s="9"/>
      <c r="JFC58" s="9"/>
      <c r="JFD58" s="9"/>
      <c r="JFE58" s="9"/>
      <c r="JFF58" s="9"/>
      <c r="JFG58" s="9"/>
      <c r="JFH58" s="9"/>
      <c r="JFI58" s="9"/>
      <c r="JFJ58" s="9"/>
      <c r="JFK58" s="9"/>
      <c r="JFL58" s="9"/>
      <c r="JFM58" s="9"/>
      <c r="JFN58" s="9"/>
      <c r="JFO58" s="9"/>
      <c r="JFP58" s="9"/>
      <c r="JFQ58" s="9"/>
      <c r="JFR58" s="9"/>
      <c r="JFS58" s="9"/>
      <c r="JFT58" s="9"/>
      <c r="JFU58" s="9"/>
      <c r="JFV58" s="9"/>
      <c r="JFW58" s="9"/>
      <c r="JFX58" s="9"/>
      <c r="JFY58" s="9"/>
      <c r="JFZ58" s="9"/>
      <c r="JGA58" s="9"/>
      <c r="JGB58" s="9"/>
      <c r="JGC58" s="9"/>
      <c r="JGD58" s="9"/>
      <c r="JGE58" s="9"/>
      <c r="JGF58" s="9"/>
      <c r="JGG58" s="9"/>
      <c r="JGH58" s="9"/>
      <c r="JGI58" s="9"/>
      <c r="JGJ58" s="9"/>
      <c r="JGK58" s="9"/>
      <c r="JGL58" s="9"/>
      <c r="JGM58" s="9"/>
      <c r="JGN58" s="9"/>
      <c r="JGO58" s="9"/>
      <c r="JGP58" s="9"/>
      <c r="JGQ58" s="9"/>
      <c r="JGR58" s="9"/>
      <c r="JGS58" s="9"/>
      <c r="JGT58" s="9"/>
      <c r="JGU58" s="9"/>
      <c r="JGV58" s="9"/>
      <c r="JGW58" s="9"/>
      <c r="JGX58" s="9"/>
      <c r="JGY58" s="9"/>
      <c r="JGZ58" s="9"/>
      <c r="JHA58" s="9"/>
      <c r="JHB58" s="9"/>
      <c r="JHC58" s="9"/>
      <c r="JHD58" s="9"/>
      <c r="JHE58" s="9"/>
      <c r="JHF58" s="9"/>
      <c r="JHG58" s="9"/>
      <c r="JHH58" s="9"/>
      <c r="JHI58" s="9"/>
      <c r="JHJ58" s="9"/>
      <c r="JHK58" s="9"/>
      <c r="JHL58" s="9"/>
      <c r="JHM58" s="9"/>
      <c r="JHN58" s="9"/>
      <c r="JHO58" s="9"/>
      <c r="JHP58" s="9"/>
      <c r="JHQ58" s="9"/>
      <c r="JHR58" s="9"/>
      <c r="JHS58" s="9"/>
      <c r="JHT58" s="9"/>
      <c r="JHU58" s="9"/>
      <c r="JHV58" s="9"/>
      <c r="JHW58" s="9"/>
      <c r="JHX58" s="9"/>
      <c r="JHY58" s="9"/>
      <c r="JHZ58" s="9"/>
      <c r="JIA58" s="9"/>
      <c r="JIB58" s="9"/>
      <c r="JIC58" s="9"/>
      <c r="JID58" s="9"/>
      <c r="JIE58" s="9"/>
      <c r="JIF58" s="9"/>
      <c r="JIG58" s="9"/>
      <c r="JIH58" s="9"/>
      <c r="JII58" s="9"/>
      <c r="JIJ58" s="9"/>
      <c r="JIK58" s="9"/>
      <c r="JIL58" s="9"/>
      <c r="JIM58" s="9"/>
      <c r="JIN58" s="9"/>
      <c r="JIO58" s="9"/>
      <c r="JIP58" s="9"/>
      <c r="JIQ58" s="9"/>
      <c r="JIR58" s="9"/>
      <c r="JIS58" s="9"/>
      <c r="JIT58" s="9"/>
      <c r="JIU58" s="9"/>
      <c r="JIV58" s="9"/>
      <c r="JIW58" s="9"/>
      <c r="JIX58" s="9"/>
      <c r="JIY58" s="9"/>
      <c r="JIZ58" s="9"/>
      <c r="JJA58" s="9"/>
      <c r="JJB58" s="9"/>
      <c r="JJC58" s="9"/>
      <c r="JJD58" s="9"/>
      <c r="JJE58" s="9"/>
      <c r="JJF58" s="9"/>
      <c r="JJG58" s="9"/>
      <c r="JJH58" s="9"/>
      <c r="JJI58" s="9"/>
      <c r="JJJ58" s="9"/>
      <c r="JJK58" s="9"/>
      <c r="JJL58" s="9"/>
      <c r="JJM58" s="9"/>
      <c r="JJN58" s="9"/>
      <c r="JJO58" s="9"/>
      <c r="JJP58" s="9"/>
      <c r="JJQ58" s="9"/>
      <c r="JJR58" s="9"/>
      <c r="JJS58" s="9"/>
      <c r="JJT58" s="9"/>
      <c r="JJU58" s="9"/>
      <c r="JJV58" s="9"/>
      <c r="JJW58" s="9"/>
      <c r="JJX58" s="9"/>
      <c r="JJY58" s="9"/>
      <c r="JJZ58" s="9"/>
      <c r="JKA58" s="9"/>
      <c r="JKB58" s="9"/>
      <c r="JKC58" s="9"/>
      <c r="JKD58" s="9"/>
      <c r="JKE58" s="9"/>
      <c r="JKF58" s="9"/>
      <c r="JKG58" s="9"/>
      <c r="JKH58" s="9"/>
      <c r="JKI58" s="9"/>
      <c r="JKJ58" s="9"/>
      <c r="JKK58" s="9"/>
      <c r="JKL58" s="9"/>
      <c r="JKM58" s="9"/>
      <c r="JKN58" s="9"/>
      <c r="JKO58" s="9"/>
      <c r="JKP58" s="9"/>
      <c r="JKQ58" s="9"/>
      <c r="JKR58" s="9"/>
      <c r="JKS58" s="9"/>
      <c r="JKT58" s="9"/>
      <c r="JKU58" s="9"/>
      <c r="JKV58" s="9"/>
      <c r="JKW58" s="9"/>
      <c r="JKX58" s="9"/>
      <c r="JKY58" s="9"/>
      <c r="JKZ58" s="9"/>
      <c r="JLA58" s="9"/>
      <c r="JLB58" s="9"/>
      <c r="JLC58" s="9"/>
      <c r="JLD58" s="9"/>
      <c r="JLE58" s="9"/>
      <c r="JLF58" s="9"/>
      <c r="JLG58" s="9"/>
      <c r="JLH58" s="9"/>
      <c r="JLI58" s="9"/>
      <c r="JLJ58" s="9"/>
      <c r="JLK58" s="9"/>
      <c r="JLL58" s="9"/>
      <c r="JLM58" s="9"/>
      <c r="JLN58" s="9"/>
      <c r="JLO58" s="9"/>
      <c r="JLP58" s="9"/>
      <c r="JLQ58" s="9"/>
      <c r="JLR58" s="9"/>
      <c r="JLS58" s="9"/>
      <c r="JLT58" s="9"/>
      <c r="JLU58" s="9"/>
      <c r="JLV58" s="9"/>
      <c r="JLW58" s="9"/>
      <c r="JLX58" s="9"/>
      <c r="JLY58" s="9"/>
      <c r="JLZ58" s="9"/>
      <c r="JMA58" s="9"/>
      <c r="JMB58" s="9"/>
      <c r="JMC58" s="9"/>
      <c r="JMD58" s="9"/>
      <c r="JME58" s="9"/>
      <c r="JMF58" s="9"/>
      <c r="JMG58" s="9"/>
      <c r="JMH58" s="9"/>
      <c r="JMI58" s="9"/>
      <c r="JMJ58" s="9"/>
      <c r="JMK58" s="9"/>
      <c r="JML58" s="9"/>
      <c r="JMM58" s="9"/>
      <c r="JMN58" s="9"/>
      <c r="JMO58" s="9"/>
      <c r="JMP58" s="9"/>
      <c r="JMQ58" s="9"/>
      <c r="JMR58" s="9"/>
      <c r="JMS58" s="9"/>
      <c r="JMT58" s="9"/>
      <c r="JMU58" s="9"/>
      <c r="JMV58" s="9"/>
      <c r="JMW58" s="9"/>
      <c r="JMX58" s="9"/>
      <c r="JMY58" s="9"/>
      <c r="JMZ58" s="9"/>
      <c r="JNA58" s="9"/>
      <c r="JNB58" s="9"/>
      <c r="JNC58" s="9"/>
      <c r="JND58" s="9"/>
      <c r="JNE58" s="9"/>
      <c r="JNF58" s="9"/>
      <c r="JNG58" s="9"/>
      <c r="JNH58" s="9"/>
      <c r="JNI58" s="9"/>
      <c r="JNJ58" s="9"/>
      <c r="JNK58" s="9"/>
      <c r="JNL58" s="9"/>
      <c r="JNM58" s="9"/>
      <c r="JNN58" s="9"/>
      <c r="JNO58" s="9"/>
      <c r="JNP58" s="9"/>
      <c r="JNQ58" s="9"/>
      <c r="JNR58" s="9"/>
      <c r="JNS58" s="9"/>
      <c r="JNT58" s="9"/>
      <c r="JNU58" s="9"/>
      <c r="JNV58" s="9"/>
      <c r="JNW58" s="9"/>
      <c r="JNX58" s="9"/>
      <c r="JNY58" s="9"/>
      <c r="JNZ58" s="9"/>
      <c r="JOA58" s="9"/>
      <c r="JOB58" s="9"/>
      <c r="JOC58" s="9"/>
      <c r="JOD58" s="9"/>
      <c r="JOE58" s="9"/>
      <c r="JOF58" s="9"/>
      <c r="JOG58" s="9"/>
      <c r="JOH58" s="9"/>
      <c r="JOI58" s="9"/>
      <c r="JOJ58" s="9"/>
      <c r="JOK58" s="9"/>
      <c r="JOL58" s="9"/>
      <c r="JOM58" s="9"/>
      <c r="JON58" s="9"/>
      <c r="JOO58" s="9"/>
      <c r="JOP58" s="9"/>
      <c r="JOQ58" s="9"/>
      <c r="JOR58" s="9"/>
      <c r="JOS58" s="9"/>
      <c r="JOT58" s="9"/>
      <c r="JOU58" s="9"/>
      <c r="JOV58" s="9"/>
      <c r="JOW58" s="9"/>
      <c r="JOX58" s="9"/>
      <c r="JOY58" s="9"/>
      <c r="JOZ58" s="9"/>
      <c r="JPA58" s="9"/>
      <c r="JPB58" s="9"/>
      <c r="JPC58" s="9"/>
      <c r="JPD58" s="9"/>
      <c r="JPE58" s="9"/>
      <c r="JPF58" s="9"/>
      <c r="JPG58" s="9"/>
      <c r="JPH58" s="9"/>
      <c r="JPI58" s="9"/>
      <c r="JPJ58" s="9"/>
      <c r="JPK58" s="9"/>
      <c r="JPL58" s="9"/>
      <c r="JPM58" s="9"/>
      <c r="JPN58" s="9"/>
      <c r="JPO58" s="9"/>
      <c r="JPP58" s="9"/>
      <c r="JPQ58" s="9"/>
      <c r="JPR58" s="9"/>
      <c r="JPS58" s="9"/>
      <c r="JPT58" s="9"/>
      <c r="JPU58" s="9"/>
      <c r="JPV58" s="9"/>
      <c r="JPW58" s="9"/>
      <c r="JPX58" s="9"/>
      <c r="JPY58" s="9"/>
      <c r="JPZ58" s="9"/>
      <c r="JQA58" s="9"/>
      <c r="JQB58" s="9"/>
      <c r="JQC58" s="9"/>
      <c r="JQD58" s="9"/>
      <c r="JQE58" s="9"/>
      <c r="JQF58" s="9"/>
      <c r="JQG58" s="9"/>
      <c r="JQH58" s="9"/>
      <c r="JQI58" s="9"/>
      <c r="JQJ58" s="9"/>
      <c r="JQK58" s="9"/>
      <c r="JQL58" s="9"/>
      <c r="JQM58" s="9"/>
      <c r="JQN58" s="9"/>
      <c r="JQO58" s="9"/>
      <c r="JQP58" s="9"/>
      <c r="JQQ58" s="9"/>
      <c r="JQR58" s="9"/>
      <c r="JQS58" s="9"/>
      <c r="JQT58" s="9"/>
      <c r="JQU58" s="9"/>
      <c r="JQV58" s="9"/>
      <c r="JQW58" s="9"/>
      <c r="JQX58" s="9"/>
      <c r="JQY58" s="9"/>
      <c r="JQZ58" s="9"/>
      <c r="JRA58" s="9"/>
      <c r="JRB58" s="9"/>
      <c r="JRC58" s="9"/>
      <c r="JRD58" s="9"/>
      <c r="JRE58" s="9"/>
      <c r="JRF58" s="9"/>
      <c r="JRG58" s="9"/>
      <c r="JRH58" s="9"/>
      <c r="JRI58" s="9"/>
      <c r="JRJ58" s="9"/>
      <c r="JRK58" s="9"/>
      <c r="JRL58" s="9"/>
      <c r="JRM58" s="9"/>
      <c r="JRN58" s="9"/>
      <c r="JRO58" s="9"/>
      <c r="JRP58" s="9"/>
      <c r="JRQ58" s="9"/>
      <c r="JRR58" s="9"/>
      <c r="JRS58" s="9"/>
      <c r="JRT58" s="9"/>
      <c r="JRU58" s="9"/>
      <c r="JRV58" s="9"/>
      <c r="JRW58" s="9"/>
      <c r="JRX58" s="9"/>
      <c r="JRY58" s="9"/>
      <c r="JRZ58" s="9"/>
      <c r="JSA58" s="9"/>
      <c r="JSB58" s="9"/>
      <c r="JSC58" s="9"/>
      <c r="JSD58" s="9"/>
      <c r="JSE58" s="9"/>
      <c r="JSF58" s="9"/>
      <c r="JSG58" s="9"/>
      <c r="JSH58" s="9"/>
      <c r="JSI58" s="9"/>
      <c r="JSJ58" s="9"/>
      <c r="JSK58" s="9"/>
      <c r="JSL58" s="9"/>
      <c r="JSM58" s="9"/>
      <c r="JSN58" s="9"/>
      <c r="JSO58" s="9"/>
      <c r="JSP58" s="9"/>
      <c r="JSQ58" s="9"/>
      <c r="JSR58" s="9"/>
      <c r="JSS58" s="9"/>
      <c r="JST58" s="9"/>
      <c r="JSU58" s="9"/>
      <c r="JSV58" s="9"/>
      <c r="JSW58" s="9"/>
      <c r="JSX58" s="9"/>
      <c r="JSY58" s="9"/>
      <c r="JSZ58" s="9"/>
      <c r="JTA58" s="9"/>
      <c r="JTB58" s="9"/>
      <c r="JTC58" s="9"/>
      <c r="JTD58" s="9"/>
      <c r="JTE58" s="9"/>
      <c r="JTF58" s="9"/>
      <c r="JTG58" s="9"/>
      <c r="JTH58" s="9"/>
      <c r="JTI58" s="9"/>
      <c r="JTJ58" s="9"/>
      <c r="JTK58" s="9"/>
      <c r="JTL58" s="9"/>
      <c r="JTM58" s="9"/>
      <c r="JTN58" s="9"/>
      <c r="JTO58" s="9"/>
      <c r="JTP58" s="9"/>
      <c r="JTQ58" s="9"/>
      <c r="JTR58" s="9"/>
      <c r="JTS58" s="9"/>
      <c r="JTT58" s="9"/>
      <c r="JTU58" s="9"/>
      <c r="JTV58" s="9"/>
      <c r="JTW58" s="9"/>
      <c r="JTX58" s="9"/>
      <c r="JTY58" s="9"/>
      <c r="JTZ58" s="9"/>
      <c r="JUA58" s="9"/>
      <c r="JUB58" s="9"/>
      <c r="JUC58" s="9"/>
      <c r="JUD58" s="9"/>
      <c r="JUE58" s="9"/>
      <c r="JUF58" s="9"/>
      <c r="JUG58" s="9"/>
      <c r="JUH58" s="9"/>
      <c r="JUI58" s="9"/>
      <c r="JUJ58" s="9"/>
      <c r="JUK58" s="9"/>
      <c r="JUL58" s="9"/>
      <c r="JUM58" s="9"/>
      <c r="JUN58" s="9"/>
      <c r="JUO58" s="9"/>
      <c r="JUP58" s="9"/>
      <c r="JUQ58" s="9"/>
      <c r="JUR58" s="9"/>
      <c r="JUS58" s="9"/>
      <c r="JUT58" s="9"/>
      <c r="JUU58" s="9"/>
      <c r="JUV58" s="9"/>
      <c r="JUW58" s="9"/>
      <c r="JUX58" s="9"/>
      <c r="JUY58" s="9"/>
      <c r="JUZ58" s="9"/>
      <c r="JVA58" s="9"/>
      <c r="JVB58" s="9"/>
      <c r="JVC58" s="9"/>
      <c r="JVD58" s="9"/>
      <c r="JVE58" s="9"/>
      <c r="JVF58" s="9"/>
      <c r="JVG58" s="9"/>
      <c r="JVH58" s="9"/>
      <c r="JVI58" s="9"/>
      <c r="JVJ58" s="9"/>
      <c r="JVK58" s="9"/>
      <c r="JVL58" s="9"/>
      <c r="JVM58" s="9"/>
      <c r="JVN58" s="9"/>
      <c r="JVO58" s="9"/>
      <c r="JVP58" s="9"/>
      <c r="JVQ58" s="9"/>
      <c r="JVR58" s="9"/>
      <c r="JVS58" s="9"/>
      <c r="JVT58" s="9"/>
      <c r="JVU58" s="9"/>
      <c r="JVV58" s="9"/>
      <c r="JVW58" s="9"/>
      <c r="JVX58" s="9"/>
      <c r="JVY58" s="9"/>
      <c r="JVZ58" s="9"/>
      <c r="JWA58" s="9"/>
      <c r="JWB58" s="9"/>
      <c r="JWC58" s="9"/>
      <c r="JWD58" s="9"/>
      <c r="JWE58" s="9"/>
      <c r="JWF58" s="9"/>
      <c r="JWG58" s="9"/>
      <c r="JWH58" s="9"/>
      <c r="JWI58" s="9"/>
      <c r="JWJ58" s="9"/>
      <c r="JWK58" s="9"/>
      <c r="JWL58" s="9"/>
      <c r="JWM58" s="9"/>
      <c r="JWN58" s="9"/>
      <c r="JWO58" s="9"/>
      <c r="JWP58" s="9"/>
      <c r="JWQ58" s="9"/>
      <c r="JWR58" s="9"/>
      <c r="JWS58" s="9"/>
      <c r="JWT58" s="9"/>
      <c r="JWU58" s="9"/>
      <c r="JWV58" s="9"/>
      <c r="JWW58" s="9"/>
      <c r="JWX58" s="9"/>
      <c r="JWY58" s="9"/>
      <c r="JWZ58" s="9"/>
      <c r="JXA58" s="9"/>
      <c r="JXB58" s="9"/>
      <c r="JXC58" s="9"/>
      <c r="JXD58" s="9"/>
      <c r="JXE58" s="9"/>
      <c r="JXF58" s="9"/>
      <c r="JXG58" s="9"/>
      <c r="JXH58" s="9"/>
      <c r="JXI58" s="9"/>
      <c r="JXJ58" s="9"/>
      <c r="JXK58" s="9"/>
      <c r="JXL58" s="9"/>
      <c r="JXM58" s="9"/>
      <c r="JXN58" s="9"/>
      <c r="JXO58" s="9"/>
      <c r="JXP58" s="9"/>
      <c r="JXQ58" s="9"/>
      <c r="JXR58" s="9"/>
      <c r="JXS58" s="9"/>
      <c r="JXT58" s="9"/>
      <c r="JXU58" s="9"/>
      <c r="JXV58" s="9"/>
      <c r="JXW58" s="9"/>
      <c r="JXX58" s="9"/>
      <c r="JXY58" s="9"/>
      <c r="JXZ58" s="9"/>
      <c r="JYA58" s="9"/>
      <c r="JYB58" s="9"/>
      <c r="JYC58" s="9"/>
      <c r="JYD58" s="9"/>
      <c r="JYE58" s="9"/>
      <c r="JYF58" s="9"/>
      <c r="JYG58" s="9"/>
      <c r="JYH58" s="9"/>
      <c r="JYI58" s="9"/>
      <c r="JYJ58" s="9"/>
      <c r="JYK58" s="9"/>
      <c r="JYL58" s="9"/>
      <c r="JYM58" s="9"/>
      <c r="JYN58" s="9"/>
      <c r="JYO58" s="9"/>
      <c r="JYP58" s="9"/>
      <c r="JYQ58" s="9"/>
      <c r="JYR58" s="9"/>
      <c r="JYS58" s="9"/>
      <c r="JYT58" s="9"/>
      <c r="JYU58" s="9"/>
      <c r="JYV58" s="9"/>
      <c r="JYW58" s="9"/>
      <c r="JYX58" s="9"/>
      <c r="JYY58" s="9"/>
      <c r="JYZ58" s="9"/>
      <c r="JZA58" s="9"/>
      <c r="JZB58" s="9"/>
      <c r="JZC58" s="9"/>
      <c r="JZD58" s="9"/>
      <c r="JZE58" s="9"/>
      <c r="JZF58" s="9"/>
      <c r="JZG58" s="9"/>
      <c r="JZH58" s="9"/>
      <c r="JZI58" s="9"/>
      <c r="JZJ58" s="9"/>
      <c r="JZK58" s="9"/>
      <c r="JZL58" s="9"/>
      <c r="JZM58" s="9"/>
      <c r="JZN58" s="9"/>
      <c r="JZO58" s="9"/>
      <c r="JZP58" s="9"/>
      <c r="JZQ58" s="9"/>
      <c r="JZR58" s="9"/>
      <c r="JZS58" s="9"/>
      <c r="JZT58" s="9"/>
      <c r="JZU58" s="9"/>
      <c r="JZV58" s="9"/>
      <c r="JZW58" s="9"/>
      <c r="JZX58" s="9"/>
      <c r="JZY58" s="9"/>
      <c r="JZZ58" s="9"/>
      <c r="KAA58" s="9"/>
      <c r="KAB58" s="9"/>
      <c r="KAC58" s="9"/>
      <c r="KAD58" s="9"/>
      <c r="KAE58" s="9"/>
      <c r="KAF58" s="9"/>
      <c r="KAG58" s="9"/>
      <c r="KAH58" s="9"/>
      <c r="KAI58" s="9"/>
      <c r="KAJ58" s="9"/>
      <c r="KAK58" s="9"/>
      <c r="KAL58" s="9"/>
      <c r="KAM58" s="9"/>
      <c r="KAN58" s="9"/>
      <c r="KAO58" s="9"/>
      <c r="KAP58" s="9"/>
      <c r="KAQ58" s="9"/>
      <c r="KAR58" s="9"/>
      <c r="KAS58" s="9"/>
      <c r="KAT58" s="9"/>
      <c r="KAU58" s="9"/>
      <c r="KAV58" s="9"/>
      <c r="KAW58" s="9"/>
      <c r="KAX58" s="9"/>
      <c r="KAY58" s="9"/>
      <c r="KAZ58" s="9"/>
      <c r="KBA58" s="9"/>
      <c r="KBB58" s="9"/>
      <c r="KBC58" s="9"/>
      <c r="KBD58" s="9"/>
      <c r="KBE58" s="9"/>
      <c r="KBF58" s="9"/>
      <c r="KBG58" s="9"/>
      <c r="KBH58" s="9"/>
      <c r="KBI58" s="9"/>
      <c r="KBJ58" s="9"/>
      <c r="KBK58" s="9"/>
      <c r="KBL58" s="9"/>
      <c r="KBM58" s="9"/>
      <c r="KBN58" s="9"/>
      <c r="KBO58" s="9"/>
      <c r="KBP58" s="9"/>
      <c r="KBQ58" s="9"/>
      <c r="KBR58" s="9"/>
      <c r="KBS58" s="9"/>
      <c r="KBT58" s="9"/>
      <c r="KBU58" s="9"/>
      <c r="KBV58" s="9"/>
      <c r="KBW58" s="9"/>
      <c r="KBX58" s="9"/>
      <c r="KBY58" s="9"/>
      <c r="KBZ58" s="9"/>
      <c r="KCA58" s="9"/>
      <c r="KCB58" s="9"/>
      <c r="KCC58" s="9"/>
      <c r="KCD58" s="9"/>
      <c r="KCE58" s="9"/>
      <c r="KCF58" s="9"/>
      <c r="KCG58" s="9"/>
      <c r="KCH58" s="9"/>
      <c r="KCI58" s="9"/>
      <c r="KCJ58" s="9"/>
      <c r="KCK58" s="9"/>
      <c r="KCL58" s="9"/>
      <c r="KCM58" s="9"/>
      <c r="KCN58" s="9"/>
      <c r="KCO58" s="9"/>
      <c r="KCP58" s="9"/>
      <c r="KCQ58" s="9"/>
      <c r="KCR58" s="9"/>
      <c r="KCS58" s="9"/>
      <c r="KCT58" s="9"/>
      <c r="KCU58" s="9"/>
      <c r="KCV58" s="9"/>
      <c r="KCW58" s="9"/>
      <c r="KCX58" s="9"/>
      <c r="KCY58" s="9"/>
      <c r="KCZ58" s="9"/>
      <c r="KDA58" s="9"/>
      <c r="KDB58" s="9"/>
      <c r="KDC58" s="9"/>
      <c r="KDD58" s="9"/>
      <c r="KDE58" s="9"/>
      <c r="KDF58" s="9"/>
      <c r="KDG58" s="9"/>
      <c r="KDH58" s="9"/>
      <c r="KDI58" s="9"/>
      <c r="KDJ58" s="9"/>
      <c r="KDK58" s="9"/>
      <c r="KDL58" s="9"/>
      <c r="KDM58" s="9"/>
      <c r="KDN58" s="9"/>
      <c r="KDO58" s="9"/>
      <c r="KDP58" s="9"/>
      <c r="KDQ58" s="9"/>
      <c r="KDR58" s="9"/>
      <c r="KDS58" s="9"/>
      <c r="KDT58" s="9"/>
      <c r="KDU58" s="9"/>
      <c r="KDV58" s="9"/>
      <c r="KDW58" s="9"/>
      <c r="KDX58" s="9"/>
      <c r="KDY58" s="9"/>
      <c r="KDZ58" s="9"/>
      <c r="KEA58" s="9"/>
      <c r="KEB58" s="9"/>
      <c r="KEC58" s="9"/>
      <c r="KED58" s="9"/>
      <c r="KEE58" s="9"/>
      <c r="KEF58" s="9"/>
      <c r="KEG58" s="9"/>
      <c r="KEH58" s="9"/>
      <c r="KEI58" s="9"/>
      <c r="KEJ58" s="9"/>
      <c r="KEK58" s="9"/>
      <c r="KEL58" s="9"/>
      <c r="KEM58" s="9"/>
      <c r="KEN58" s="9"/>
      <c r="KEO58" s="9"/>
      <c r="KEP58" s="9"/>
      <c r="KEQ58" s="9"/>
      <c r="KER58" s="9"/>
      <c r="KES58" s="9"/>
      <c r="KET58" s="9"/>
      <c r="KEU58" s="9"/>
      <c r="KEV58" s="9"/>
      <c r="KEW58" s="9"/>
      <c r="KEX58" s="9"/>
      <c r="KEY58" s="9"/>
      <c r="KEZ58" s="9"/>
      <c r="KFA58" s="9"/>
      <c r="KFB58" s="9"/>
      <c r="KFC58" s="9"/>
      <c r="KFD58" s="9"/>
      <c r="KFE58" s="9"/>
      <c r="KFF58" s="9"/>
      <c r="KFG58" s="9"/>
      <c r="KFH58" s="9"/>
      <c r="KFI58" s="9"/>
      <c r="KFJ58" s="9"/>
      <c r="KFK58" s="9"/>
      <c r="KFL58" s="9"/>
      <c r="KFM58" s="9"/>
      <c r="KFN58" s="9"/>
      <c r="KFO58" s="9"/>
      <c r="KFP58" s="9"/>
      <c r="KFQ58" s="9"/>
      <c r="KFR58" s="9"/>
      <c r="KFS58" s="9"/>
      <c r="KFT58" s="9"/>
      <c r="KFU58" s="9"/>
      <c r="KFV58" s="9"/>
      <c r="KFW58" s="9"/>
      <c r="KFX58" s="9"/>
      <c r="KFY58" s="9"/>
      <c r="KFZ58" s="9"/>
      <c r="KGA58" s="9"/>
      <c r="KGB58" s="9"/>
      <c r="KGC58" s="9"/>
      <c r="KGD58" s="9"/>
      <c r="KGE58" s="9"/>
      <c r="KGF58" s="9"/>
      <c r="KGG58" s="9"/>
      <c r="KGH58" s="9"/>
      <c r="KGI58" s="9"/>
      <c r="KGJ58" s="9"/>
      <c r="KGK58" s="9"/>
      <c r="KGL58" s="9"/>
      <c r="KGM58" s="9"/>
      <c r="KGN58" s="9"/>
      <c r="KGO58" s="9"/>
      <c r="KGP58" s="9"/>
      <c r="KGQ58" s="9"/>
      <c r="KGR58" s="9"/>
      <c r="KGS58" s="9"/>
      <c r="KGT58" s="9"/>
      <c r="KGU58" s="9"/>
      <c r="KGV58" s="9"/>
      <c r="KGW58" s="9"/>
      <c r="KGX58" s="9"/>
      <c r="KGY58" s="9"/>
      <c r="KGZ58" s="9"/>
      <c r="KHA58" s="9"/>
      <c r="KHB58" s="9"/>
      <c r="KHC58" s="9"/>
      <c r="KHD58" s="9"/>
      <c r="KHE58" s="9"/>
      <c r="KHF58" s="9"/>
      <c r="KHG58" s="9"/>
      <c r="KHH58" s="9"/>
      <c r="KHI58" s="9"/>
      <c r="KHJ58" s="9"/>
      <c r="KHK58" s="9"/>
      <c r="KHL58" s="9"/>
      <c r="KHM58" s="9"/>
      <c r="KHN58" s="9"/>
      <c r="KHO58" s="9"/>
      <c r="KHP58" s="9"/>
      <c r="KHQ58" s="9"/>
      <c r="KHR58" s="9"/>
      <c r="KHS58" s="9"/>
      <c r="KHT58" s="9"/>
      <c r="KHU58" s="9"/>
      <c r="KHV58" s="9"/>
      <c r="KHW58" s="9"/>
      <c r="KHX58" s="9"/>
      <c r="KHY58" s="9"/>
      <c r="KHZ58" s="9"/>
      <c r="KIA58" s="9"/>
      <c r="KIB58" s="9"/>
      <c r="KIC58" s="9"/>
      <c r="KID58" s="9"/>
      <c r="KIE58" s="9"/>
      <c r="KIF58" s="9"/>
      <c r="KIG58" s="9"/>
      <c r="KIH58" s="9"/>
      <c r="KII58" s="9"/>
      <c r="KIJ58" s="9"/>
      <c r="KIK58" s="9"/>
      <c r="KIL58" s="9"/>
      <c r="KIM58" s="9"/>
      <c r="KIN58" s="9"/>
      <c r="KIO58" s="9"/>
      <c r="KIP58" s="9"/>
      <c r="KIQ58" s="9"/>
      <c r="KIR58" s="9"/>
      <c r="KIS58" s="9"/>
      <c r="KIT58" s="9"/>
      <c r="KIU58" s="9"/>
      <c r="KIV58" s="9"/>
      <c r="KIW58" s="9"/>
      <c r="KIX58" s="9"/>
      <c r="KIY58" s="9"/>
      <c r="KIZ58" s="9"/>
      <c r="KJA58" s="9"/>
      <c r="KJB58" s="9"/>
      <c r="KJC58" s="9"/>
      <c r="KJD58" s="9"/>
      <c r="KJE58" s="9"/>
      <c r="KJF58" s="9"/>
      <c r="KJG58" s="9"/>
      <c r="KJH58" s="9"/>
      <c r="KJI58" s="9"/>
      <c r="KJJ58" s="9"/>
      <c r="KJK58" s="9"/>
      <c r="KJL58" s="9"/>
      <c r="KJM58" s="9"/>
      <c r="KJN58" s="9"/>
      <c r="KJO58" s="9"/>
      <c r="KJP58" s="9"/>
      <c r="KJQ58" s="9"/>
      <c r="KJR58" s="9"/>
      <c r="KJS58" s="9"/>
      <c r="KJT58" s="9"/>
      <c r="KJU58" s="9"/>
      <c r="KJV58" s="9"/>
      <c r="KJW58" s="9"/>
      <c r="KJX58" s="9"/>
      <c r="KJY58" s="9"/>
      <c r="KJZ58" s="9"/>
      <c r="KKA58" s="9"/>
      <c r="KKB58" s="9"/>
      <c r="KKC58" s="9"/>
      <c r="KKD58" s="9"/>
      <c r="KKE58" s="9"/>
      <c r="KKF58" s="9"/>
      <c r="KKG58" s="9"/>
      <c r="KKH58" s="9"/>
      <c r="KKI58" s="9"/>
      <c r="KKJ58" s="9"/>
      <c r="KKK58" s="9"/>
      <c r="KKL58" s="9"/>
      <c r="KKM58" s="9"/>
      <c r="KKN58" s="9"/>
      <c r="KKO58" s="9"/>
      <c r="KKP58" s="9"/>
      <c r="KKQ58" s="9"/>
      <c r="KKR58" s="9"/>
      <c r="KKS58" s="9"/>
      <c r="KKT58" s="9"/>
      <c r="KKU58" s="9"/>
      <c r="KKV58" s="9"/>
      <c r="KKW58" s="9"/>
      <c r="KKX58" s="9"/>
      <c r="KKY58" s="9"/>
      <c r="KKZ58" s="9"/>
      <c r="KLA58" s="9"/>
      <c r="KLB58" s="9"/>
      <c r="KLC58" s="9"/>
      <c r="KLD58" s="9"/>
      <c r="KLE58" s="9"/>
      <c r="KLF58" s="9"/>
      <c r="KLG58" s="9"/>
      <c r="KLH58" s="9"/>
      <c r="KLI58" s="9"/>
      <c r="KLJ58" s="9"/>
      <c r="KLK58" s="9"/>
      <c r="KLL58" s="9"/>
      <c r="KLM58" s="9"/>
      <c r="KLN58" s="9"/>
      <c r="KLO58" s="9"/>
      <c r="KLP58" s="9"/>
      <c r="KLQ58" s="9"/>
      <c r="KLR58" s="9"/>
      <c r="KLS58" s="9"/>
      <c r="KLT58" s="9"/>
      <c r="KLU58" s="9"/>
      <c r="KLV58" s="9"/>
      <c r="KLW58" s="9"/>
      <c r="KLX58" s="9"/>
      <c r="KLY58" s="9"/>
      <c r="KLZ58" s="9"/>
      <c r="KMA58" s="9"/>
      <c r="KMB58" s="9"/>
      <c r="KMC58" s="9"/>
      <c r="KMD58" s="9"/>
      <c r="KME58" s="9"/>
      <c r="KMF58" s="9"/>
      <c r="KMG58" s="9"/>
      <c r="KMH58" s="9"/>
      <c r="KMI58" s="9"/>
      <c r="KMJ58" s="9"/>
      <c r="KMK58" s="9"/>
      <c r="KML58" s="9"/>
      <c r="KMM58" s="9"/>
      <c r="KMN58" s="9"/>
      <c r="KMO58" s="9"/>
      <c r="KMP58" s="9"/>
      <c r="KMQ58" s="9"/>
      <c r="KMR58" s="9"/>
      <c r="KMS58" s="9"/>
      <c r="KMT58" s="9"/>
      <c r="KMU58" s="9"/>
      <c r="KMV58" s="9"/>
      <c r="KMW58" s="9"/>
      <c r="KMX58" s="9"/>
      <c r="KMY58" s="9"/>
      <c r="KMZ58" s="9"/>
      <c r="KNA58" s="9"/>
      <c r="KNB58" s="9"/>
      <c r="KNC58" s="9"/>
      <c r="KND58" s="9"/>
      <c r="KNE58" s="9"/>
      <c r="KNF58" s="9"/>
      <c r="KNG58" s="9"/>
      <c r="KNH58" s="9"/>
      <c r="KNI58" s="9"/>
      <c r="KNJ58" s="9"/>
      <c r="KNK58" s="9"/>
      <c r="KNL58" s="9"/>
      <c r="KNM58" s="9"/>
      <c r="KNN58" s="9"/>
      <c r="KNO58" s="9"/>
      <c r="KNP58" s="9"/>
      <c r="KNQ58" s="9"/>
      <c r="KNR58" s="9"/>
      <c r="KNS58" s="9"/>
      <c r="KNT58" s="9"/>
      <c r="KNU58" s="9"/>
      <c r="KNV58" s="9"/>
      <c r="KNW58" s="9"/>
      <c r="KNX58" s="9"/>
      <c r="KNY58" s="9"/>
      <c r="KNZ58" s="9"/>
      <c r="KOA58" s="9"/>
      <c r="KOB58" s="9"/>
      <c r="KOC58" s="9"/>
      <c r="KOD58" s="9"/>
      <c r="KOE58" s="9"/>
      <c r="KOF58" s="9"/>
      <c r="KOG58" s="9"/>
      <c r="KOH58" s="9"/>
      <c r="KOI58" s="9"/>
      <c r="KOJ58" s="9"/>
      <c r="KOK58" s="9"/>
      <c r="KOL58" s="9"/>
      <c r="KOM58" s="9"/>
      <c r="KON58" s="9"/>
      <c r="KOO58" s="9"/>
      <c r="KOP58" s="9"/>
      <c r="KOQ58" s="9"/>
      <c r="KOR58" s="9"/>
      <c r="KOS58" s="9"/>
      <c r="KOT58" s="9"/>
      <c r="KOU58" s="9"/>
      <c r="KOV58" s="9"/>
      <c r="KOW58" s="9"/>
      <c r="KOX58" s="9"/>
      <c r="KOY58" s="9"/>
      <c r="KOZ58" s="9"/>
      <c r="KPA58" s="9"/>
      <c r="KPB58" s="9"/>
      <c r="KPC58" s="9"/>
      <c r="KPD58" s="9"/>
      <c r="KPE58" s="9"/>
      <c r="KPF58" s="9"/>
      <c r="KPG58" s="9"/>
      <c r="KPH58" s="9"/>
      <c r="KPI58" s="9"/>
      <c r="KPJ58" s="9"/>
      <c r="KPK58" s="9"/>
      <c r="KPL58" s="9"/>
      <c r="KPM58" s="9"/>
      <c r="KPN58" s="9"/>
      <c r="KPO58" s="9"/>
      <c r="KPP58" s="9"/>
      <c r="KPQ58" s="9"/>
      <c r="KPR58" s="9"/>
      <c r="KPS58" s="9"/>
      <c r="KPT58" s="9"/>
      <c r="KPU58" s="9"/>
      <c r="KPV58" s="9"/>
      <c r="KPW58" s="9"/>
      <c r="KPX58" s="9"/>
      <c r="KPY58" s="9"/>
      <c r="KPZ58" s="9"/>
      <c r="KQA58" s="9"/>
      <c r="KQB58" s="9"/>
      <c r="KQC58" s="9"/>
      <c r="KQD58" s="9"/>
      <c r="KQE58" s="9"/>
      <c r="KQF58" s="9"/>
      <c r="KQG58" s="9"/>
      <c r="KQH58" s="9"/>
      <c r="KQI58" s="9"/>
      <c r="KQJ58" s="9"/>
      <c r="KQK58" s="9"/>
      <c r="KQL58" s="9"/>
      <c r="KQM58" s="9"/>
      <c r="KQN58" s="9"/>
      <c r="KQO58" s="9"/>
      <c r="KQP58" s="9"/>
      <c r="KQQ58" s="9"/>
      <c r="KQR58" s="9"/>
      <c r="KQS58" s="9"/>
      <c r="KQT58" s="9"/>
      <c r="KQU58" s="9"/>
      <c r="KQV58" s="9"/>
      <c r="KQW58" s="9"/>
      <c r="KQX58" s="9"/>
      <c r="KQY58" s="9"/>
      <c r="KQZ58" s="9"/>
      <c r="KRA58" s="9"/>
      <c r="KRB58" s="9"/>
      <c r="KRC58" s="9"/>
      <c r="KRD58" s="9"/>
      <c r="KRE58" s="9"/>
      <c r="KRF58" s="9"/>
      <c r="KRG58" s="9"/>
      <c r="KRH58" s="9"/>
      <c r="KRI58" s="9"/>
      <c r="KRJ58" s="9"/>
      <c r="KRK58" s="9"/>
      <c r="KRL58" s="9"/>
      <c r="KRM58" s="9"/>
      <c r="KRN58" s="9"/>
      <c r="KRO58" s="9"/>
      <c r="KRP58" s="9"/>
      <c r="KRQ58" s="9"/>
      <c r="KRR58" s="9"/>
      <c r="KRS58" s="9"/>
      <c r="KRT58" s="9"/>
      <c r="KRU58" s="9"/>
      <c r="KRV58" s="9"/>
      <c r="KRW58" s="9"/>
      <c r="KRX58" s="9"/>
      <c r="KRY58" s="9"/>
      <c r="KRZ58" s="9"/>
      <c r="KSA58" s="9"/>
      <c r="KSB58" s="9"/>
      <c r="KSC58" s="9"/>
      <c r="KSD58" s="9"/>
      <c r="KSE58" s="9"/>
      <c r="KSF58" s="9"/>
      <c r="KSG58" s="9"/>
      <c r="KSH58" s="9"/>
      <c r="KSI58" s="9"/>
      <c r="KSJ58" s="9"/>
      <c r="KSK58" s="9"/>
      <c r="KSL58" s="9"/>
      <c r="KSM58" s="9"/>
      <c r="KSN58" s="9"/>
      <c r="KSO58" s="9"/>
      <c r="KSP58" s="9"/>
      <c r="KSQ58" s="9"/>
      <c r="KSR58" s="9"/>
      <c r="KSS58" s="9"/>
      <c r="KST58" s="9"/>
      <c r="KSU58" s="9"/>
      <c r="KSV58" s="9"/>
      <c r="KSW58" s="9"/>
      <c r="KSX58" s="9"/>
      <c r="KSY58" s="9"/>
      <c r="KSZ58" s="9"/>
      <c r="KTA58" s="9"/>
      <c r="KTB58" s="9"/>
      <c r="KTC58" s="9"/>
      <c r="KTD58" s="9"/>
      <c r="KTE58" s="9"/>
      <c r="KTF58" s="9"/>
      <c r="KTG58" s="9"/>
      <c r="KTH58" s="9"/>
      <c r="KTI58" s="9"/>
      <c r="KTJ58" s="9"/>
      <c r="KTK58" s="9"/>
      <c r="KTL58" s="9"/>
      <c r="KTM58" s="9"/>
      <c r="KTN58" s="9"/>
      <c r="KTO58" s="9"/>
      <c r="KTP58" s="9"/>
      <c r="KTQ58" s="9"/>
      <c r="KTR58" s="9"/>
      <c r="KTS58" s="9"/>
      <c r="KTT58" s="9"/>
      <c r="KTU58" s="9"/>
      <c r="KTV58" s="9"/>
      <c r="KTW58" s="9"/>
      <c r="KTX58" s="9"/>
      <c r="KTY58" s="9"/>
      <c r="KTZ58" s="9"/>
      <c r="KUA58" s="9"/>
      <c r="KUB58" s="9"/>
      <c r="KUC58" s="9"/>
      <c r="KUD58" s="9"/>
      <c r="KUE58" s="9"/>
      <c r="KUF58" s="9"/>
      <c r="KUG58" s="9"/>
      <c r="KUH58" s="9"/>
      <c r="KUI58" s="9"/>
      <c r="KUJ58" s="9"/>
      <c r="KUK58" s="9"/>
      <c r="KUL58" s="9"/>
      <c r="KUM58" s="9"/>
      <c r="KUN58" s="9"/>
      <c r="KUO58" s="9"/>
      <c r="KUP58" s="9"/>
      <c r="KUQ58" s="9"/>
      <c r="KUR58" s="9"/>
      <c r="KUS58" s="9"/>
      <c r="KUT58" s="9"/>
      <c r="KUU58" s="9"/>
      <c r="KUV58" s="9"/>
      <c r="KUW58" s="9"/>
      <c r="KUX58" s="9"/>
      <c r="KUY58" s="9"/>
      <c r="KUZ58" s="9"/>
      <c r="KVA58" s="9"/>
      <c r="KVB58" s="9"/>
      <c r="KVC58" s="9"/>
      <c r="KVD58" s="9"/>
      <c r="KVE58" s="9"/>
      <c r="KVF58" s="9"/>
      <c r="KVG58" s="9"/>
      <c r="KVH58" s="9"/>
      <c r="KVI58" s="9"/>
      <c r="KVJ58" s="9"/>
      <c r="KVK58" s="9"/>
      <c r="KVL58" s="9"/>
      <c r="KVM58" s="9"/>
      <c r="KVN58" s="9"/>
      <c r="KVO58" s="9"/>
      <c r="KVP58" s="9"/>
      <c r="KVQ58" s="9"/>
      <c r="KVR58" s="9"/>
      <c r="KVS58" s="9"/>
      <c r="KVT58" s="9"/>
      <c r="KVU58" s="9"/>
      <c r="KVV58" s="9"/>
      <c r="KVW58" s="9"/>
      <c r="KVX58" s="9"/>
      <c r="KVY58" s="9"/>
      <c r="KVZ58" s="9"/>
      <c r="KWA58" s="9"/>
      <c r="KWB58" s="9"/>
      <c r="KWC58" s="9"/>
      <c r="KWD58" s="9"/>
      <c r="KWE58" s="9"/>
      <c r="KWF58" s="9"/>
      <c r="KWG58" s="9"/>
      <c r="KWH58" s="9"/>
      <c r="KWI58" s="9"/>
      <c r="KWJ58" s="9"/>
      <c r="KWK58" s="9"/>
      <c r="KWL58" s="9"/>
      <c r="KWM58" s="9"/>
      <c r="KWN58" s="9"/>
      <c r="KWO58" s="9"/>
      <c r="KWP58" s="9"/>
      <c r="KWQ58" s="9"/>
      <c r="KWR58" s="9"/>
      <c r="KWS58" s="9"/>
      <c r="KWT58" s="9"/>
      <c r="KWU58" s="9"/>
      <c r="KWV58" s="9"/>
      <c r="KWW58" s="9"/>
      <c r="KWX58" s="9"/>
      <c r="KWY58" s="9"/>
      <c r="KWZ58" s="9"/>
      <c r="KXA58" s="9"/>
      <c r="KXB58" s="9"/>
      <c r="KXC58" s="9"/>
      <c r="KXD58" s="9"/>
      <c r="KXE58" s="9"/>
      <c r="KXF58" s="9"/>
      <c r="KXG58" s="9"/>
      <c r="KXH58" s="9"/>
      <c r="KXI58" s="9"/>
      <c r="KXJ58" s="9"/>
      <c r="KXK58" s="9"/>
      <c r="KXL58" s="9"/>
      <c r="KXM58" s="9"/>
      <c r="KXN58" s="9"/>
      <c r="KXO58" s="9"/>
      <c r="KXP58" s="9"/>
      <c r="KXQ58" s="9"/>
      <c r="KXR58" s="9"/>
      <c r="KXS58" s="9"/>
      <c r="KXT58" s="9"/>
      <c r="KXU58" s="9"/>
      <c r="KXV58" s="9"/>
      <c r="KXW58" s="9"/>
      <c r="KXX58" s="9"/>
      <c r="KXY58" s="9"/>
      <c r="KXZ58" s="9"/>
      <c r="KYA58" s="9"/>
      <c r="KYB58" s="9"/>
      <c r="KYC58" s="9"/>
      <c r="KYD58" s="9"/>
      <c r="KYE58" s="9"/>
      <c r="KYF58" s="9"/>
      <c r="KYG58" s="9"/>
      <c r="KYH58" s="9"/>
      <c r="KYI58" s="9"/>
      <c r="KYJ58" s="9"/>
      <c r="KYK58" s="9"/>
      <c r="KYL58" s="9"/>
      <c r="KYM58" s="9"/>
      <c r="KYN58" s="9"/>
      <c r="KYO58" s="9"/>
      <c r="KYP58" s="9"/>
      <c r="KYQ58" s="9"/>
      <c r="KYR58" s="9"/>
      <c r="KYS58" s="9"/>
      <c r="KYT58" s="9"/>
      <c r="KYU58" s="9"/>
      <c r="KYV58" s="9"/>
      <c r="KYW58" s="9"/>
      <c r="KYX58" s="9"/>
      <c r="KYY58" s="9"/>
      <c r="KYZ58" s="9"/>
      <c r="KZA58" s="9"/>
      <c r="KZB58" s="9"/>
      <c r="KZC58" s="9"/>
      <c r="KZD58" s="9"/>
      <c r="KZE58" s="9"/>
      <c r="KZF58" s="9"/>
      <c r="KZG58" s="9"/>
      <c r="KZH58" s="9"/>
      <c r="KZI58" s="9"/>
      <c r="KZJ58" s="9"/>
      <c r="KZK58" s="9"/>
      <c r="KZL58" s="9"/>
      <c r="KZM58" s="9"/>
      <c r="KZN58" s="9"/>
      <c r="KZO58" s="9"/>
      <c r="KZP58" s="9"/>
      <c r="KZQ58" s="9"/>
      <c r="KZR58" s="9"/>
      <c r="KZS58" s="9"/>
      <c r="KZT58" s="9"/>
      <c r="KZU58" s="9"/>
      <c r="KZV58" s="9"/>
      <c r="KZW58" s="9"/>
      <c r="KZX58" s="9"/>
      <c r="KZY58" s="9"/>
      <c r="KZZ58" s="9"/>
      <c r="LAA58" s="9"/>
      <c r="LAB58" s="9"/>
      <c r="LAC58" s="9"/>
      <c r="LAD58" s="9"/>
      <c r="LAE58" s="9"/>
      <c r="LAF58" s="9"/>
      <c r="LAG58" s="9"/>
      <c r="LAH58" s="9"/>
      <c r="LAI58" s="9"/>
      <c r="LAJ58" s="9"/>
      <c r="LAK58" s="9"/>
      <c r="LAL58" s="9"/>
      <c r="LAM58" s="9"/>
      <c r="LAN58" s="9"/>
      <c r="LAO58" s="9"/>
      <c r="LAP58" s="9"/>
      <c r="LAQ58" s="9"/>
      <c r="LAR58" s="9"/>
      <c r="LAS58" s="9"/>
      <c r="LAT58" s="9"/>
      <c r="LAU58" s="9"/>
      <c r="LAV58" s="9"/>
      <c r="LAW58" s="9"/>
      <c r="LAX58" s="9"/>
      <c r="LAY58" s="9"/>
      <c r="LAZ58" s="9"/>
      <c r="LBA58" s="9"/>
      <c r="LBB58" s="9"/>
      <c r="LBC58" s="9"/>
      <c r="LBD58" s="9"/>
      <c r="LBE58" s="9"/>
      <c r="LBF58" s="9"/>
      <c r="LBG58" s="9"/>
      <c r="LBH58" s="9"/>
      <c r="LBI58" s="9"/>
      <c r="LBJ58" s="9"/>
      <c r="LBK58" s="9"/>
      <c r="LBL58" s="9"/>
      <c r="LBM58" s="9"/>
      <c r="LBN58" s="9"/>
      <c r="LBO58" s="9"/>
      <c r="LBP58" s="9"/>
      <c r="LBQ58" s="9"/>
      <c r="LBR58" s="9"/>
      <c r="LBS58" s="9"/>
      <c r="LBT58" s="9"/>
      <c r="LBU58" s="9"/>
      <c r="LBV58" s="9"/>
      <c r="LBW58" s="9"/>
      <c r="LBX58" s="9"/>
      <c r="LBY58" s="9"/>
      <c r="LBZ58" s="9"/>
      <c r="LCA58" s="9"/>
      <c r="LCB58" s="9"/>
      <c r="LCC58" s="9"/>
      <c r="LCD58" s="9"/>
      <c r="LCE58" s="9"/>
      <c r="LCF58" s="9"/>
      <c r="LCG58" s="9"/>
      <c r="LCH58" s="9"/>
      <c r="LCI58" s="9"/>
      <c r="LCJ58" s="9"/>
      <c r="LCK58" s="9"/>
      <c r="LCL58" s="9"/>
      <c r="LCM58" s="9"/>
      <c r="LCN58" s="9"/>
      <c r="LCO58" s="9"/>
      <c r="LCP58" s="9"/>
      <c r="LCQ58" s="9"/>
      <c r="LCR58" s="9"/>
      <c r="LCS58" s="9"/>
      <c r="LCT58" s="9"/>
      <c r="LCU58" s="9"/>
      <c r="LCV58" s="9"/>
      <c r="LCW58" s="9"/>
      <c r="LCX58" s="9"/>
      <c r="LCY58" s="9"/>
      <c r="LCZ58" s="9"/>
      <c r="LDA58" s="9"/>
      <c r="LDB58" s="9"/>
      <c r="LDC58" s="9"/>
      <c r="LDD58" s="9"/>
      <c r="LDE58" s="9"/>
      <c r="LDF58" s="9"/>
      <c r="LDG58" s="9"/>
      <c r="LDH58" s="9"/>
      <c r="LDI58" s="9"/>
      <c r="LDJ58" s="9"/>
      <c r="LDK58" s="9"/>
      <c r="LDL58" s="9"/>
      <c r="LDM58" s="9"/>
      <c r="LDN58" s="9"/>
      <c r="LDO58" s="9"/>
      <c r="LDP58" s="9"/>
      <c r="LDQ58" s="9"/>
      <c r="LDR58" s="9"/>
      <c r="LDS58" s="9"/>
      <c r="LDT58" s="9"/>
      <c r="LDU58" s="9"/>
      <c r="LDV58" s="9"/>
      <c r="LDW58" s="9"/>
      <c r="LDX58" s="9"/>
      <c r="LDY58" s="9"/>
      <c r="LDZ58" s="9"/>
      <c r="LEA58" s="9"/>
      <c r="LEB58" s="9"/>
      <c r="LEC58" s="9"/>
      <c r="LED58" s="9"/>
      <c r="LEE58" s="9"/>
      <c r="LEF58" s="9"/>
      <c r="LEG58" s="9"/>
      <c r="LEH58" s="9"/>
      <c r="LEI58" s="9"/>
      <c r="LEJ58" s="9"/>
      <c r="LEK58" s="9"/>
      <c r="LEL58" s="9"/>
      <c r="LEM58" s="9"/>
      <c r="LEN58" s="9"/>
      <c r="LEO58" s="9"/>
      <c r="LEP58" s="9"/>
      <c r="LEQ58" s="9"/>
      <c r="LER58" s="9"/>
      <c r="LES58" s="9"/>
      <c r="LET58" s="9"/>
      <c r="LEU58" s="9"/>
      <c r="LEV58" s="9"/>
      <c r="LEW58" s="9"/>
      <c r="LEX58" s="9"/>
      <c r="LEY58" s="9"/>
      <c r="LEZ58" s="9"/>
      <c r="LFA58" s="9"/>
      <c r="LFB58" s="9"/>
      <c r="LFC58" s="9"/>
      <c r="LFD58" s="9"/>
      <c r="LFE58" s="9"/>
      <c r="LFF58" s="9"/>
      <c r="LFG58" s="9"/>
      <c r="LFH58" s="9"/>
      <c r="LFI58" s="9"/>
      <c r="LFJ58" s="9"/>
      <c r="LFK58" s="9"/>
      <c r="LFL58" s="9"/>
      <c r="LFM58" s="9"/>
      <c r="LFN58" s="9"/>
      <c r="LFO58" s="9"/>
      <c r="LFP58" s="9"/>
      <c r="LFQ58" s="9"/>
      <c r="LFR58" s="9"/>
      <c r="LFS58" s="9"/>
      <c r="LFT58" s="9"/>
      <c r="LFU58" s="9"/>
      <c r="LFV58" s="9"/>
      <c r="LFW58" s="9"/>
      <c r="LFX58" s="9"/>
      <c r="LFY58" s="9"/>
      <c r="LFZ58" s="9"/>
      <c r="LGA58" s="9"/>
      <c r="LGB58" s="9"/>
      <c r="LGC58" s="9"/>
      <c r="LGD58" s="9"/>
      <c r="LGE58" s="9"/>
      <c r="LGF58" s="9"/>
      <c r="LGG58" s="9"/>
      <c r="LGH58" s="9"/>
      <c r="LGI58" s="9"/>
      <c r="LGJ58" s="9"/>
      <c r="LGK58" s="9"/>
      <c r="LGL58" s="9"/>
      <c r="LGM58" s="9"/>
      <c r="LGN58" s="9"/>
      <c r="LGO58" s="9"/>
      <c r="LGP58" s="9"/>
      <c r="LGQ58" s="9"/>
      <c r="LGR58" s="9"/>
      <c r="LGS58" s="9"/>
      <c r="LGT58" s="9"/>
      <c r="LGU58" s="9"/>
      <c r="LGV58" s="9"/>
      <c r="LGW58" s="9"/>
      <c r="LGX58" s="9"/>
      <c r="LGY58" s="9"/>
      <c r="LGZ58" s="9"/>
      <c r="LHA58" s="9"/>
      <c r="LHB58" s="9"/>
      <c r="LHC58" s="9"/>
      <c r="LHD58" s="9"/>
      <c r="LHE58" s="9"/>
      <c r="LHF58" s="9"/>
      <c r="LHG58" s="9"/>
      <c r="LHH58" s="9"/>
      <c r="LHI58" s="9"/>
      <c r="LHJ58" s="9"/>
      <c r="LHK58" s="9"/>
      <c r="LHL58" s="9"/>
      <c r="LHM58" s="9"/>
      <c r="LHN58" s="9"/>
      <c r="LHO58" s="9"/>
      <c r="LHP58" s="9"/>
      <c r="LHQ58" s="9"/>
      <c r="LHR58" s="9"/>
      <c r="LHS58" s="9"/>
      <c r="LHT58" s="9"/>
      <c r="LHU58" s="9"/>
      <c r="LHV58" s="9"/>
      <c r="LHW58" s="9"/>
      <c r="LHX58" s="9"/>
      <c r="LHY58" s="9"/>
      <c r="LHZ58" s="9"/>
      <c r="LIA58" s="9"/>
      <c r="LIB58" s="9"/>
      <c r="LIC58" s="9"/>
      <c r="LID58" s="9"/>
      <c r="LIE58" s="9"/>
      <c r="LIF58" s="9"/>
      <c r="LIG58" s="9"/>
      <c r="LIH58" s="9"/>
      <c r="LII58" s="9"/>
      <c r="LIJ58" s="9"/>
      <c r="LIK58" s="9"/>
      <c r="LIL58" s="9"/>
      <c r="LIM58" s="9"/>
      <c r="LIN58" s="9"/>
      <c r="LIO58" s="9"/>
      <c r="LIP58" s="9"/>
      <c r="LIQ58" s="9"/>
      <c r="LIR58" s="9"/>
      <c r="LIS58" s="9"/>
      <c r="LIT58" s="9"/>
      <c r="LIU58" s="9"/>
      <c r="LIV58" s="9"/>
      <c r="LIW58" s="9"/>
      <c r="LIX58" s="9"/>
      <c r="LIY58" s="9"/>
      <c r="LIZ58" s="9"/>
      <c r="LJA58" s="9"/>
      <c r="LJB58" s="9"/>
      <c r="LJC58" s="9"/>
      <c r="LJD58" s="9"/>
      <c r="LJE58" s="9"/>
      <c r="LJF58" s="9"/>
      <c r="LJG58" s="9"/>
      <c r="LJH58" s="9"/>
      <c r="LJI58" s="9"/>
      <c r="LJJ58" s="9"/>
      <c r="LJK58" s="9"/>
      <c r="LJL58" s="9"/>
      <c r="LJM58" s="9"/>
      <c r="LJN58" s="9"/>
      <c r="LJO58" s="9"/>
      <c r="LJP58" s="9"/>
      <c r="LJQ58" s="9"/>
      <c r="LJR58" s="9"/>
      <c r="LJS58" s="9"/>
      <c r="LJT58" s="9"/>
      <c r="LJU58" s="9"/>
      <c r="LJV58" s="9"/>
      <c r="LJW58" s="9"/>
      <c r="LJX58" s="9"/>
      <c r="LJY58" s="9"/>
      <c r="LJZ58" s="9"/>
      <c r="LKA58" s="9"/>
      <c r="LKB58" s="9"/>
      <c r="LKC58" s="9"/>
      <c r="LKD58" s="9"/>
      <c r="LKE58" s="9"/>
      <c r="LKF58" s="9"/>
      <c r="LKG58" s="9"/>
      <c r="LKH58" s="9"/>
      <c r="LKI58" s="9"/>
      <c r="LKJ58" s="9"/>
      <c r="LKK58" s="9"/>
      <c r="LKL58" s="9"/>
      <c r="LKM58" s="9"/>
      <c r="LKN58" s="9"/>
      <c r="LKO58" s="9"/>
      <c r="LKP58" s="9"/>
      <c r="LKQ58" s="9"/>
      <c r="LKR58" s="9"/>
      <c r="LKS58" s="9"/>
      <c r="LKT58" s="9"/>
      <c r="LKU58" s="9"/>
      <c r="LKV58" s="9"/>
      <c r="LKW58" s="9"/>
      <c r="LKX58" s="9"/>
      <c r="LKY58" s="9"/>
      <c r="LKZ58" s="9"/>
      <c r="LLA58" s="9"/>
      <c r="LLB58" s="9"/>
      <c r="LLC58" s="9"/>
      <c r="LLD58" s="9"/>
      <c r="LLE58" s="9"/>
      <c r="LLF58" s="9"/>
      <c r="LLG58" s="9"/>
      <c r="LLH58" s="9"/>
      <c r="LLI58" s="9"/>
      <c r="LLJ58" s="9"/>
      <c r="LLK58" s="9"/>
      <c r="LLL58" s="9"/>
      <c r="LLM58" s="9"/>
      <c r="LLN58" s="9"/>
      <c r="LLO58" s="9"/>
      <c r="LLP58" s="9"/>
      <c r="LLQ58" s="9"/>
      <c r="LLR58" s="9"/>
      <c r="LLS58" s="9"/>
      <c r="LLT58" s="9"/>
      <c r="LLU58" s="9"/>
      <c r="LLV58" s="9"/>
      <c r="LLW58" s="9"/>
      <c r="LLX58" s="9"/>
      <c r="LLY58" s="9"/>
      <c r="LLZ58" s="9"/>
      <c r="LMA58" s="9"/>
      <c r="LMB58" s="9"/>
      <c r="LMC58" s="9"/>
      <c r="LMD58" s="9"/>
      <c r="LME58" s="9"/>
      <c r="LMF58" s="9"/>
      <c r="LMG58" s="9"/>
      <c r="LMH58" s="9"/>
      <c r="LMI58" s="9"/>
      <c r="LMJ58" s="9"/>
      <c r="LMK58" s="9"/>
      <c r="LML58" s="9"/>
      <c r="LMM58" s="9"/>
      <c r="LMN58" s="9"/>
      <c r="LMO58" s="9"/>
      <c r="LMP58" s="9"/>
      <c r="LMQ58" s="9"/>
      <c r="LMR58" s="9"/>
      <c r="LMS58" s="9"/>
      <c r="LMT58" s="9"/>
      <c r="LMU58" s="9"/>
      <c r="LMV58" s="9"/>
      <c r="LMW58" s="9"/>
      <c r="LMX58" s="9"/>
      <c r="LMY58" s="9"/>
      <c r="LMZ58" s="9"/>
      <c r="LNA58" s="9"/>
      <c r="LNB58" s="9"/>
      <c r="LNC58" s="9"/>
      <c r="LND58" s="9"/>
      <c r="LNE58" s="9"/>
      <c r="LNF58" s="9"/>
      <c r="LNG58" s="9"/>
      <c r="LNH58" s="9"/>
      <c r="LNI58" s="9"/>
      <c r="LNJ58" s="9"/>
      <c r="LNK58" s="9"/>
      <c r="LNL58" s="9"/>
      <c r="LNM58" s="9"/>
      <c r="LNN58" s="9"/>
      <c r="LNO58" s="9"/>
      <c r="LNP58" s="9"/>
      <c r="LNQ58" s="9"/>
      <c r="LNR58" s="9"/>
      <c r="LNS58" s="9"/>
      <c r="LNT58" s="9"/>
      <c r="LNU58" s="9"/>
      <c r="LNV58" s="9"/>
      <c r="LNW58" s="9"/>
      <c r="LNX58" s="9"/>
      <c r="LNY58" s="9"/>
      <c r="LNZ58" s="9"/>
      <c r="LOA58" s="9"/>
      <c r="LOB58" s="9"/>
      <c r="LOC58" s="9"/>
      <c r="LOD58" s="9"/>
      <c r="LOE58" s="9"/>
      <c r="LOF58" s="9"/>
      <c r="LOG58" s="9"/>
      <c r="LOH58" s="9"/>
      <c r="LOI58" s="9"/>
      <c r="LOJ58" s="9"/>
      <c r="LOK58" s="9"/>
      <c r="LOL58" s="9"/>
      <c r="LOM58" s="9"/>
      <c r="LON58" s="9"/>
      <c r="LOO58" s="9"/>
      <c r="LOP58" s="9"/>
      <c r="LOQ58" s="9"/>
      <c r="LOR58" s="9"/>
      <c r="LOS58" s="9"/>
      <c r="LOT58" s="9"/>
      <c r="LOU58" s="9"/>
      <c r="LOV58" s="9"/>
      <c r="LOW58" s="9"/>
      <c r="LOX58" s="9"/>
      <c r="LOY58" s="9"/>
      <c r="LOZ58" s="9"/>
      <c r="LPA58" s="9"/>
      <c r="LPB58" s="9"/>
      <c r="LPC58" s="9"/>
      <c r="LPD58" s="9"/>
      <c r="LPE58" s="9"/>
      <c r="LPF58" s="9"/>
      <c r="LPG58" s="9"/>
      <c r="LPH58" s="9"/>
      <c r="LPI58" s="9"/>
      <c r="LPJ58" s="9"/>
      <c r="LPK58" s="9"/>
      <c r="LPL58" s="9"/>
      <c r="LPM58" s="9"/>
      <c r="LPN58" s="9"/>
      <c r="LPO58" s="9"/>
      <c r="LPP58" s="9"/>
      <c r="LPQ58" s="9"/>
      <c r="LPR58" s="9"/>
      <c r="LPS58" s="9"/>
      <c r="LPT58" s="9"/>
      <c r="LPU58" s="9"/>
      <c r="LPV58" s="9"/>
      <c r="LPW58" s="9"/>
      <c r="LPX58" s="9"/>
      <c r="LPY58" s="9"/>
      <c r="LPZ58" s="9"/>
      <c r="LQA58" s="9"/>
      <c r="LQB58" s="9"/>
      <c r="LQC58" s="9"/>
      <c r="LQD58" s="9"/>
      <c r="LQE58" s="9"/>
      <c r="LQF58" s="9"/>
      <c r="LQG58" s="9"/>
      <c r="LQH58" s="9"/>
      <c r="LQI58" s="9"/>
      <c r="LQJ58" s="9"/>
      <c r="LQK58" s="9"/>
      <c r="LQL58" s="9"/>
      <c r="LQM58" s="9"/>
      <c r="LQN58" s="9"/>
      <c r="LQO58" s="9"/>
      <c r="LQP58" s="9"/>
      <c r="LQQ58" s="9"/>
      <c r="LQR58" s="9"/>
      <c r="LQS58" s="9"/>
      <c r="LQT58" s="9"/>
      <c r="LQU58" s="9"/>
      <c r="LQV58" s="9"/>
      <c r="LQW58" s="9"/>
      <c r="LQX58" s="9"/>
      <c r="LQY58" s="9"/>
      <c r="LQZ58" s="9"/>
      <c r="LRA58" s="9"/>
      <c r="LRB58" s="9"/>
      <c r="LRC58" s="9"/>
      <c r="LRD58" s="9"/>
      <c r="LRE58" s="9"/>
      <c r="LRF58" s="9"/>
      <c r="LRG58" s="9"/>
      <c r="LRH58" s="9"/>
      <c r="LRI58" s="9"/>
      <c r="LRJ58" s="9"/>
      <c r="LRK58" s="9"/>
      <c r="LRL58" s="9"/>
      <c r="LRM58" s="9"/>
      <c r="LRN58" s="9"/>
      <c r="LRO58" s="9"/>
      <c r="LRP58" s="9"/>
      <c r="LRQ58" s="9"/>
      <c r="LRR58" s="9"/>
      <c r="LRS58" s="9"/>
      <c r="LRT58" s="9"/>
      <c r="LRU58" s="9"/>
      <c r="LRV58" s="9"/>
      <c r="LRW58" s="9"/>
      <c r="LRX58" s="9"/>
      <c r="LRY58" s="9"/>
      <c r="LRZ58" s="9"/>
      <c r="LSA58" s="9"/>
      <c r="LSB58" s="9"/>
      <c r="LSC58" s="9"/>
      <c r="LSD58" s="9"/>
      <c r="LSE58" s="9"/>
      <c r="LSF58" s="9"/>
      <c r="LSG58" s="9"/>
      <c r="LSH58" s="9"/>
      <c r="LSI58" s="9"/>
      <c r="LSJ58" s="9"/>
      <c r="LSK58" s="9"/>
      <c r="LSL58" s="9"/>
      <c r="LSM58" s="9"/>
      <c r="LSN58" s="9"/>
      <c r="LSO58" s="9"/>
      <c r="LSP58" s="9"/>
      <c r="LSQ58" s="9"/>
      <c r="LSR58" s="9"/>
      <c r="LSS58" s="9"/>
      <c r="LST58" s="9"/>
      <c r="LSU58" s="9"/>
      <c r="LSV58" s="9"/>
      <c r="LSW58" s="9"/>
      <c r="LSX58" s="9"/>
      <c r="LSY58" s="9"/>
      <c r="LSZ58" s="9"/>
      <c r="LTA58" s="9"/>
      <c r="LTB58" s="9"/>
      <c r="LTC58" s="9"/>
      <c r="LTD58" s="9"/>
      <c r="LTE58" s="9"/>
      <c r="LTF58" s="9"/>
      <c r="LTG58" s="9"/>
      <c r="LTH58" s="9"/>
      <c r="LTI58" s="9"/>
      <c r="LTJ58" s="9"/>
      <c r="LTK58" s="9"/>
      <c r="LTL58" s="9"/>
      <c r="LTM58" s="9"/>
      <c r="LTN58" s="9"/>
      <c r="LTO58" s="9"/>
      <c r="LTP58" s="9"/>
      <c r="LTQ58" s="9"/>
      <c r="LTR58" s="9"/>
      <c r="LTS58" s="9"/>
      <c r="LTT58" s="9"/>
      <c r="LTU58" s="9"/>
      <c r="LTV58" s="9"/>
      <c r="LTW58" s="9"/>
      <c r="LTX58" s="9"/>
      <c r="LTY58" s="9"/>
      <c r="LTZ58" s="9"/>
      <c r="LUA58" s="9"/>
      <c r="LUB58" s="9"/>
      <c r="LUC58" s="9"/>
      <c r="LUD58" s="9"/>
      <c r="LUE58" s="9"/>
      <c r="LUF58" s="9"/>
      <c r="LUG58" s="9"/>
      <c r="LUH58" s="9"/>
      <c r="LUI58" s="9"/>
      <c r="LUJ58" s="9"/>
      <c r="LUK58" s="9"/>
      <c r="LUL58" s="9"/>
      <c r="LUM58" s="9"/>
      <c r="LUN58" s="9"/>
      <c r="LUO58" s="9"/>
      <c r="LUP58" s="9"/>
      <c r="LUQ58" s="9"/>
      <c r="LUR58" s="9"/>
      <c r="LUS58" s="9"/>
      <c r="LUT58" s="9"/>
      <c r="LUU58" s="9"/>
      <c r="LUV58" s="9"/>
      <c r="LUW58" s="9"/>
      <c r="LUX58" s="9"/>
      <c r="LUY58" s="9"/>
      <c r="LUZ58" s="9"/>
      <c r="LVA58" s="9"/>
      <c r="LVB58" s="9"/>
      <c r="LVC58" s="9"/>
      <c r="LVD58" s="9"/>
      <c r="LVE58" s="9"/>
      <c r="LVF58" s="9"/>
      <c r="LVG58" s="9"/>
      <c r="LVH58" s="9"/>
      <c r="LVI58" s="9"/>
      <c r="LVJ58" s="9"/>
      <c r="LVK58" s="9"/>
      <c r="LVL58" s="9"/>
      <c r="LVM58" s="9"/>
      <c r="LVN58" s="9"/>
      <c r="LVO58" s="9"/>
      <c r="LVP58" s="9"/>
      <c r="LVQ58" s="9"/>
      <c r="LVR58" s="9"/>
      <c r="LVS58" s="9"/>
      <c r="LVT58" s="9"/>
      <c r="LVU58" s="9"/>
      <c r="LVV58" s="9"/>
      <c r="LVW58" s="9"/>
      <c r="LVX58" s="9"/>
      <c r="LVY58" s="9"/>
      <c r="LVZ58" s="9"/>
      <c r="LWA58" s="9"/>
      <c r="LWB58" s="9"/>
      <c r="LWC58" s="9"/>
      <c r="LWD58" s="9"/>
      <c r="LWE58" s="9"/>
      <c r="LWF58" s="9"/>
      <c r="LWG58" s="9"/>
      <c r="LWH58" s="9"/>
      <c r="LWI58" s="9"/>
      <c r="LWJ58" s="9"/>
      <c r="LWK58" s="9"/>
      <c r="LWL58" s="9"/>
      <c r="LWM58" s="9"/>
      <c r="LWN58" s="9"/>
      <c r="LWO58" s="9"/>
      <c r="LWP58" s="9"/>
      <c r="LWQ58" s="9"/>
      <c r="LWR58" s="9"/>
      <c r="LWS58" s="9"/>
      <c r="LWT58" s="9"/>
      <c r="LWU58" s="9"/>
      <c r="LWV58" s="9"/>
      <c r="LWW58" s="9"/>
      <c r="LWX58" s="9"/>
      <c r="LWY58" s="9"/>
      <c r="LWZ58" s="9"/>
      <c r="LXA58" s="9"/>
      <c r="LXB58" s="9"/>
      <c r="LXC58" s="9"/>
      <c r="LXD58" s="9"/>
      <c r="LXE58" s="9"/>
      <c r="LXF58" s="9"/>
      <c r="LXG58" s="9"/>
      <c r="LXH58" s="9"/>
      <c r="LXI58" s="9"/>
      <c r="LXJ58" s="9"/>
      <c r="LXK58" s="9"/>
      <c r="LXL58" s="9"/>
      <c r="LXM58" s="9"/>
      <c r="LXN58" s="9"/>
      <c r="LXO58" s="9"/>
      <c r="LXP58" s="9"/>
      <c r="LXQ58" s="9"/>
      <c r="LXR58" s="9"/>
      <c r="LXS58" s="9"/>
      <c r="LXT58" s="9"/>
      <c r="LXU58" s="9"/>
      <c r="LXV58" s="9"/>
      <c r="LXW58" s="9"/>
      <c r="LXX58" s="9"/>
      <c r="LXY58" s="9"/>
      <c r="LXZ58" s="9"/>
      <c r="LYA58" s="9"/>
      <c r="LYB58" s="9"/>
      <c r="LYC58" s="9"/>
      <c r="LYD58" s="9"/>
      <c r="LYE58" s="9"/>
      <c r="LYF58" s="9"/>
      <c r="LYG58" s="9"/>
      <c r="LYH58" s="9"/>
      <c r="LYI58" s="9"/>
      <c r="LYJ58" s="9"/>
      <c r="LYK58" s="9"/>
      <c r="LYL58" s="9"/>
      <c r="LYM58" s="9"/>
      <c r="LYN58" s="9"/>
      <c r="LYO58" s="9"/>
      <c r="LYP58" s="9"/>
      <c r="LYQ58" s="9"/>
      <c r="LYR58" s="9"/>
      <c r="LYS58" s="9"/>
      <c r="LYT58" s="9"/>
      <c r="LYU58" s="9"/>
      <c r="LYV58" s="9"/>
      <c r="LYW58" s="9"/>
      <c r="LYX58" s="9"/>
      <c r="LYY58" s="9"/>
      <c r="LYZ58" s="9"/>
      <c r="LZA58" s="9"/>
      <c r="LZB58" s="9"/>
      <c r="LZC58" s="9"/>
      <c r="LZD58" s="9"/>
      <c r="LZE58" s="9"/>
      <c r="LZF58" s="9"/>
      <c r="LZG58" s="9"/>
      <c r="LZH58" s="9"/>
      <c r="LZI58" s="9"/>
      <c r="LZJ58" s="9"/>
      <c r="LZK58" s="9"/>
      <c r="LZL58" s="9"/>
      <c r="LZM58" s="9"/>
      <c r="LZN58" s="9"/>
      <c r="LZO58" s="9"/>
      <c r="LZP58" s="9"/>
      <c r="LZQ58" s="9"/>
      <c r="LZR58" s="9"/>
      <c r="LZS58" s="9"/>
      <c r="LZT58" s="9"/>
      <c r="LZU58" s="9"/>
      <c r="LZV58" s="9"/>
      <c r="LZW58" s="9"/>
      <c r="LZX58" s="9"/>
      <c r="LZY58" s="9"/>
      <c r="LZZ58" s="9"/>
      <c r="MAA58" s="9"/>
      <c r="MAB58" s="9"/>
      <c r="MAC58" s="9"/>
      <c r="MAD58" s="9"/>
      <c r="MAE58" s="9"/>
      <c r="MAF58" s="9"/>
      <c r="MAG58" s="9"/>
      <c r="MAH58" s="9"/>
      <c r="MAI58" s="9"/>
      <c r="MAJ58" s="9"/>
      <c r="MAK58" s="9"/>
      <c r="MAL58" s="9"/>
      <c r="MAM58" s="9"/>
      <c r="MAN58" s="9"/>
      <c r="MAO58" s="9"/>
      <c r="MAP58" s="9"/>
      <c r="MAQ58" s="9"/>
      <c r="MAR58" s="9"/>
      <c r="MAS58" s="9"/>
      <c r="MAT58" s="9"/>
      <c r="MAU58" s="9"/>
      <c r="MAV58" s="9"/>
      <c r="MAW58" s="9"/>
      <c r="MAX58" s="9"/>
      <c r="MAY58" s="9"/>
      <c r="MAZ58" s="9"/>
      <c r="MBA58" s="9"/>
      <c r="MBB58" s="9"/>
      <c r="MBC58" s="9"/>
      <c r="MBD58" s="9"/>
      <c r="MBE58" s="9"/>
      <c r="MBF58" s="9"/>
      <c r="MBG58" s="9"/>
      <c r="MBH58" s="9"/>
      <c r="MBI58" s="9"/>
      <c r="MBJ58" s="9"/>
      <c r="MBK58" s="9"/>
      <c r="MBL58" s="9"/>
      <c r="MBM58" s="9"/>
      <c r="MBN58" s="9"/>
      <c r="MBO58" s="9"/>
      <c r="MBP58" s="9"/>
      <c r="MBQ58" s="9"/>
      <c r="MBR58" s="9"/>
      <c r="MBS58" s="9"/>
      <c r="MBT58" s="9"/>
      <c r="MBU58" s="9"/>
      <c r="MBV58" s="9"/>
      <c r="MBW58" s="9"/>
      <c r="MBX58" s="9"/>
      <c r="MBY58" s="9"/>
      <c r="MBZ58" s="9"/>
      <c r="MCA58" s="9"/>
      <c r="MCB58" s="9"/>
      <c r="MCC58" s="9"/>
      <c r="MCD58" s="9"/>
      <c r="MCE58" s="9"/>
      <c r="MCF58" s="9"/>
      <c r="MCG58" s="9"/>
      <c r="MCH58" s="9"/>
      <c r="MCI58" s="9"/>
      <c r="MCJ58" s="9"/>
      <c r="MCK58" s="9"/>
      <c r="MCL58" s="9"/>
      <c r="MCM58" s="9"/>
      <c r="MCN58" s="9"/>
      <c r="MCO58" s="9"/>
      <c r="MCP58" s="9"/>
      <c r="MCQ58" s="9"/>
      <c r="MCR58" s="9"/>
      <c r="MCS58" s="9"/>
      <c r="MCT58" s="9"/>
      <c r="MCU58" s="9"/>
      <c r="MCV58" s="9"/>
      <c r="MCW58" s="9"/>
      <c r="MCX58" s="9"/>
      <c r="MCY58" s="9"/>
      <c r="MCZ58" s="9"/>
      <c r="MDA58" s="9"/>
      <c r="MDB58" s="9"/>
      <c r="MDC58" s="9"/>
      <c r="MDD58" s="9"/>
      <c r="MDE58" s="9"/>
      <c r="MDF58" s="9"/>
      <c r="MDG58" s="9"/>
      <c r="MDH58" s="9"/>
      <c r="MDI58" s="9"/>
      <c r="MDJ58" s="9"/>
      <c r="MDK58" s="9"/>
      <c r="MDL58" s="9"/>
      <c r="MDM58" s="9"/>
      <c r="MDN58" s="9"/>
      <c r="MDO58" s="9"/>
      <c r="MDP58" s="9"/>
      <c r="MDQ58" s="9"/>
      <c r="MDR58" s="9"/>
      <c r="MDS58" s="9"/>
      <c r="MDT58" s="9"/>
      <c r="MDU58" s="9"/>
      <c r="MDV58" s="9"/>
      <c r="MDW58" s="9"/>
      <c r="MDX58" s="9"/>
      <c r="MDY58" s="9"/>
      <c r="MDZ58" s="9"/>
      <c r="MEA58" s="9"/>
      <c r="MEB58" s="9"/>
      <c r="MEC58" s="9"/>
      <c r="MED58" s="9"/>
      <c r="MEE58" s="9"/>
      <c r="MEF58" s="9"/>
      <c r="MEG58" s="9"/>
      <c r="MEH58" s="9"/>
      <c r="MEI58" s="9"/>
      <c r="MEJ58" s="9"/>
      <c r="MEK58" s="9"/>
      <c r="MEL58" s="9"/>
      <c r="MEM58" s="9"/>
      <c r="MEN58" s="9"/>
      <c r="MEO58" s="9"/>
      <c r="MEP58" s="9"/>
      <c r="MEQ58" s="9"/>
      <c r="MER58" s="9"/>
      <c r="MES58" s="9"/>
      <c r="MET58" s="9"/>
      <c r="MEU58" s="9"/>
      <c r="MEV58" s="9"/>
      <c r="MEW58" s="9"/>
      <c r="MEX58" s="9"/>
      <c r="MEY58" s="9"/>
      <c r="MEZ58" s="9"/>
      <c r="MFA58" s="9"/>
      <c r="MFB58" s="9"/>
      <c r="MFC58" s="9"/>
      <c r="MFD58" s="9"/>
      <c r="MFE58" s="9"/>
      <c r="MFF58" s="9"/>
      <c r="MFG58" s="9"/>
      <c r="MFH58" s="9"/>
      <c r="MFI58" s="9"/>
      <c r="MFJ58" s="9"/>
      <c r="MFK58" s="9"/>
      <c r="MFL58" s="9"/>
      <c r="MFM58" s="9"/>
      <c r="MFN58" s="9"/>
      <c r="MFO58" s="9"/>
      <c r="MFP58" s="9"/>
      <c r="MFQ58" s="9"/>
      <c r="MFR58" s="9"/>
      <c r="MFS58" s="9"/>
      <c r="MFT58" s="9"/>
      <c r="MFU58" s="9"/>
      <c r="MFV58" s="9"/>
      <c r="MFW58" s="9"/>
      <c r="MFX58" s="9"/>
      <c r="MFY58" s="9"/>
      <c r="MFZ58" s="9"/>
      <c r="MGA58" s="9"/>
      <c r="MGB58" s="9"/>
      <c r="MGC58" s="9"/>
      <c r="MGD58" s="9"/>
      <c r="MGE58" s="9"/>
      <c r="MGF58" s="9"/>
      <c r="MGG58" s="9"/>
      <c r="MGH58" s="9"/>
      <c r="MGI58" s="9"/>
      <c r="MGJ58" s="9"/>
      <c r="MGK58" s="9"/>
      <c r="MGL58" s="9"/>
      <c r="MGM58" s="9"/>
      <c r="MGN58" s="9"/>
      <c r="MGO58" s="9"/>
      <c r="MGP58" s="9"/>
      <c r="MGQ58" s="9"/>
      <c r="MGR58" s="9"/>
      <c r="MGS58" s="9"/>
      <c r="MGT58" s="9"/>
      <c r="MGU58" s="9"/>
      <c r="MGV58" s="9"/>
      <c r="MGW58" s="9"/>
      <c r="MGX58" s="9"/>
      <c r="MGY58" s="9"/>
      <c r="MGZ58" s="9"/>
      <c r="MHA58" s="9"/>
      <c r="MHB58" s="9"/>
      <c r="MHC58" s="9"/>
      <c r="MHD58" s="9"/>
      <c r="MHE58" s="9"/>
      <c r="MHF58" s="9"/>
      <c r="MHG58" s="9"/>
      <c r="MHH58" s="9"/>
      <c r="MHI58" s="9"/>
      <c r="MHJ58" s="9"/>
      <c r="MHK58" s="9"/>
      <c r="MHL58" s="9"/>
      <c r="MHM58" s="9"/>
      <c r="MHN58" s="9"/>
      <c r="MHO58" s="9"/>
      <c r="MHP58" s="9"/>
      <c r="MHQ58" s="9"/>
      <c r="MHR58" s="9"/>
      <c r="MHS58" s="9"/>
      <c r="MHT58" s="9"/>
      <c r="MHU58" s="9"/>
      <c r="MHV58" s="9"/>
      <c r="MHW58" s="9"/>
      <c r="MHX58" s="9"/>
      <c r="MHY58" s="9"/>
      <c r="MHZ58" s="9"/>
      <c r="MIA58" s="9"/>
      <c r="MIB58" s="9"/>
      <c r="MIC58" s="9"/>
      <c r="MID58" s="9"/>
      <c r="MIE58" s="9"/>
      <c r="MIF58" s="9"/>
      <c r="MIG58" s="9"/>
      <c r="MIH58" s="9"/>
      <c r="MII58" s="9"/>
      <c r="MIJ58" s="9"/>
      <c r="MIK58" s="9"/>
      <c r="MIL58" s="9"/>
      <c r="MIM58" s="9"/>
      <c r="MIN58" s="9"/>
      <c r="MIO58" s="9"/>
      <c r="MIP58" s="9"/>
      <c r="MIQ58" s="9"/>
      <c r="MIR58" s="9"/>
      <c r="MIS58" s="9"/>
      <c r="MIT58" s="9"/>
      <c r="MIU58" s="9"/>
      <c r="MIV58" s="9"/>
      <c r="MIW58" s="9"/>
      <c r="MIX58" s="9"/>
      <c r="MIY58" s="9"/>
      <c r="MIZ58" s="9"/>
      <c r="MJA58" s="9"/>
      <c r="MJB58" s="9"/>
      <c r="MJC58" s="9"/>
      <c r="MJD58" s="9"/>
      <c r="MJE58" s="9"/>
      <c r="MJF58" s="9"/>
      <c r="MJG58" s="9"/>
      <c r="MJH58" s="9"/>
      <c r="MJI58" s="9"/>
      <c r="MJJ58" s="9"/>
      <c r="MJK58" s="9"/>
      <c r="MJL58" s="9"/>
      <c r="MJM58" s="9"/>
      <c r="MJN58" s="9"/>
      <c r="MJO58" s="9"/>
      <c r="MJP58" s="9"/>
      <c r="MJQ58" s="9"/>
      <c r="MJR58" s="9"/>
      <c r="MJS58" s="9"/>
      <c r="MJT58" s="9"/>
      <c r="MJU58" s="9"/>
      <c r="MJV58" s="9"/>
      <c r="MJW58" s="9"/>
      <c r="MJX58" s="9"/>
      <c r="MJY58" s="9"/>
      <c r="MJZ58" s="9"/>
      <c r="MKA58" s="9"/>
      <c r="MKB58" s="9"/>
      <c r="MKC58" s="9"/>
      <c r="MKD58" s="9"/>
      <c r="MKE58" s="9"/>
      <c r="MKF58" s="9"/>
      <c r="MKG58" s="9"/>
      <c r="MKH58" s="9"/>
      <c r="MKI58" s="9"/>
      <c r="MKJ58" s="9"/>
      <c r="MKK58" s="9"/>
      <c r="MKL58" s="9"/>
      <c r="MKM58" s="9"/>
      <c r="MKN58" s="9"/>
      <c r="MKO58" s="9"/>
      <c r="MKP58" s="9"/>
      <c r="MKQ58" s="9"/>
      <c r="MKR58" s="9"/>
      <c r="MKS58" s="9"/>
      <c r="MKT58" s="9"/>
      <c r="MKU58" s="9"/>
      <c r="MKV58" s="9"/>
      <c r="MKW58" s="9"/>
      <c r="MKX58" s="9"/>
      <c r="MKY58" s="9"/>
      <c r="MKZ58" s="9"/>
      <c r="MLA58" s="9"/>
      <c r="MLB58" s="9"/>
      <c r="MLC58" s="9"/>
      <c r="MLD58" s="9"/>
      <c r="MLE58" s="9"/>
      <c r="MLF58" s="9"/>
      <c r="MLG58" s="9"/>
      <c r="MLH58" s="9"/>
      <c r="MLI58" s="9"/>
      <c r="MLJ58" s="9"/>
      <c r="MLK58" s="9"/>
      <c r="MLL58" s="9"/>
      <c r="MLM58" s="9"/>
      <c r="MLN58" s="9"/>
      <c r="MLO58" s="9"/>
      <c r="MLP58" s="9"/>
      <c r="MLQ58" s="9"/>
      <c r="MLR58" s="9"/>
      <c r="MLS58" s="9"/>
      <c r="MLT58" s="9"/>
      <c r="MLU58" s="9"/>
      <c r="MLV58" s="9"/>
      <c r="MLW58" s="9"/>
      <c r="MLX58" s="9"/>
      <c r="MLY58" s="9"/>
      <c r="MLZ58" s="9"/>
      <c r="MMA58" s="9"/>
      <c r="MMB58" s="9"/>
      <c r="MMC58" s="9"/>
      <c r="MMD58" s="9"/>
      <c r="MME58" s="9"/>
      <c r="MMF58" s="9"/>
      <c r="MMG58" s="9"/>
      <c r="MMH58" s="9"/>
      <c r="MMI58" s="9"/>
      <c r="MMJ58" s="9"/>
      <c r="MMK58" s="9"/>
      <c r="MML58" s="9"/>
      <c r="MMM58" s="9"/>
      <c r="MMN58" s="9"/>
      <c r="MMO58" s="9"/>
      <c r="MMP58" s="9"/>
      <c r="MMQ58" s="9"/>
      <c r="MMR58" s="9"/>
      <c r="MMS58" s="9"/>
      <c r="MMT58" s="9"/>
      <c r="MMU58" s="9"/>
      <c r="MMV58" s="9"/>
      <c r="MMW58" s="9"/>
      <c r="MMX58" s="9"/>
      <c r="MMY58" s="9"/>
      <c r="MMZ58" s="9"/>
      <c r="MNA58" s="9"/>
      <c r="MNB58" s="9"/>
      <c r="MNC58" s="9"/>
      <c r="MND58" s="9"/>
      <c r="MNE58" s="9"/>
      <c r="MNF58" s="9"/>
      <c r="MNG58" s="9"/>
      <c r="MNH58" s="9"/>
      <c r="MNI58" s="9"/>
      <c r="MNJ58" s="9"/>
      <c r="MNK58" s="9"/>
      <c r="MNL58" s="9"/>
      <c r="MNM58" s="9"/>
      <c r="MNN58" s="9"/>
      <c r="MNO58" s="9"/>
      <c r="MNP58" s="9"/>
      <c r="MNQ58" s="9"/>
      <c r="MNR58" s="9"/>
      <c r="MNS58" s="9"/>
      <c r="MNT58" s="9"/>
      <c r="MNU58" s="9"/>
      <c r="MNV58" s="9"/>
      <c r="MNW58" s="9"/>
      <c r="MNX58" s="9"/>
      <c r="MNY58" s="9"/>
      <c r="MNZ58" s="9"/>
      <c r="MOA58" s="9"/>
      <c r="MOB58" s="9"/>
      <c r="MOC58" s="9"/>
      <c r="MOD58" s="9"/>
      <c r="MOE58" s="9"/>
      <c r="MOF58" s="9"/>
      <c r="MOG58" s="9"/>
      <c r="MOH58" s="9"/>
      <c r="MOI58" s="9"/>
      <c r="MOJ58" s="9"/>
      <c r="MOK58" s="9"/>
      <c r="MOL58" s="9"/>
      <c r="MOM58" s="9"/>
      <c r="MON58" s="9"/>
      <c r="MOO58" s="9"/>
      <c r="MOP58" s="9"/>
      <c r="MOQ58" s="9"/>
      <c r="MOR58" s="9"/>
      <c r="MOS58" s="9"/>
      <c r="MOT58" s="9"/>
      <c r="MOU58" s="9"/>
      <c r="MOV58" s="9"/>
      <c r="MOW58" s="9"/>
      <c r="MOX58" s="9"/>
      <c r="MOY58" s="9"/>
      <c r="MOZ58" s="9"/>
      <c r="MPA58" s="9"/>
      <c r="MPB58" s="9"/>
      <c r="MPC58" s="9"/>
      <c r="MPD58" s="9"/>
      <c r="MPE58" s="9"/>
      <c r="MPF58" s="9"/>
      <c r="MPG58" s="9"/>
      <c r="MPH58" s="9"/>
      <c r="MPI58" s="9"/>
      <c r="MPJ58" s="9"/>
      <c r="MPK58" s="9"/>
      <c r="MPL58" s="9"/>
      <c r="MPM58" s="9"/>
      <c r="MPN58" s="9"/>
      <c r="MPO58" s="9"/>
      <c r="MPP58" s="9"/>
      <c r="MPQ58" s="9"/>
      <c r="MPR58" s="9"/>
      <c r="MPS58" s="9"/>
      <c r="MPT58" s="9"/>
      <c r="MPU58" s="9"/>
      <c r="MPV58" s="9"/>
      <c r="MPW58" s="9"/>
      <c r="MPX58" s="9"/>
      <c r="MPY58" s="9"/>
      <c r="MPZ58" s="9"/>
      <c r="MQA58" s="9"/>
      <c r="MQB58" s="9"/>
      <c r="MQC58" s="9"/>
      <c r="MQD58" s="9"/>
      <c r="MQE58" s="9"/>
      <c r="MQF58" s="9"/>
      <c r="MQG58" s="9"/>
      <c r="MQH58" s="9"/>
      <c r="MQI58" s="9"/>
      <c r="MQJ58" s="9"/>
      <c r="MQK58" s="9"/>
      <c r="MQL58" s="9"/>
      <c r="MQM58" s="9"/>
      <c r="MQN58" s="9"/>
      <c r="MQO58" s="9"/>
      <c r="MQP58" s="9"/>
      <c r="MQQ58" s="9"/>
      <c r="MQR58" s="9"/>
      <c r="MQS58" s="9"/>
      <c r="MQT58" s="9"/>
      <c r="MQU58" s="9"/>
      <c r="MQV58" s="9"/>
      <c r="MQW58" s="9"/>
      <c r="MQX58" s="9"/>
      <c r="MQY58" s="9"/>
      <c r="MQZ58" s="9"/>
      <c r="MRA58" s="9"/>
      <c r="MRB58" s="9"/>
      <c r="MRC58" s="9"/>
      <c r="MRD58" s="9"/>
      <c r="MRE58" s="9"/>
      <c r="MRF58" s="9"/>
      <c r="MRG58" s="9"/>
      <c r="MRH58" s="9"/>
      <c r="MRI58" s="9"/>
      <c r="MRJ58" s="9"/>
      <c r="MRK58" s="9"/>
      <c r="MRL58" s="9"/>
      <c r="MRM58" s="9"/>
      <c r="MRN58" s="9"/>
      <c r="MRO58" s="9"/>
      <c r="MRP58" s="9"/>
      <c r="MRQ58" s="9"/>
      <c r="MRR58" s="9"/>
      <c r="MRS58" s="9"/>
      <c r="MRT58" s="9"/>
      <c r="MRU58" s="9"/>
      <c r="MRV58" s="9"/>
      <c r="MRW58" s="9"/>
      <c r="MRX58" s="9"/>
      <c r="MRY58" s="9"/>
      <c r="MRZ58" s="9"/>
      <c r="MSA58" s="9"/>
      <c r="MSB58" s="9"/>
      <c r="MSC58" s="9"/>
      <c r="MSD58" s="9"/>
      <c r="MSE58" s="9"/>
      <c r="MSF58" s="9"/>
      <c r="MSG58" s="9"/>
      <c r="MSH58" s="9"/>
      <c r="MSI58" s="9"/>
      <c r="MSJ58" s="9"/>
      <c r="MSK58" s="9"/>
      <c r="MSL58" s="9"/>
      <c r="MSM58" s="9"/>
      <c r="MSN58" s="9"/>
      <c r="MSO58" s="9"/>
      <c r="MSP58" s="9"/>
      <c r="MSQ58" s="9"/>
      <c r="MSR58" s="9"/>
      <c r="MSS58" s="9"/>
      <c r="MST58" s="9"/>
      <c r="MSU58" s="9"/>
      <c r="MSV58" s="9"/>
      <c r="MSW58" s="9"/>
      <c r="MSX58" s="9"/>
      <c r="MSY58" s="9"/>
      <c r="MSZ58" s="9"/>
      <c r="MTA58" s="9"/>
      <c r="MTB58" s="9"/>
      <c r="MTC58" s="9"/>
      <c r="MTD58" s="9"/>
      <c r="MTE58" s="9"/>
      <c r="MTF58" s="9"/>
      <c r="MTG58" s="9"/>
      <c r="MTH58" s="9"/>
      <c r="MTI58" s="9"/>
      <c r="MTJ58" s="9"/>
      <c r="MTK58" s="9"/>
      <c r="MTL58" s="9"/>
      <c r="MTM58" s="9"/>
      <c r="MTN58" s="9"/>
      <c r="MTO58" s="9"/>
      <c r="MTP58" s="9"/>
      <c r="MTQ58" s="9"/>
      <c r="MTR58" s="9"/>
      <c r="MTS58" s="9"/>
      <c r="MTT58" s="9"/>
      <c r="MTU58" s="9"/>
      <c r="MTV58" s="9"/>
      <c r="MTW58" s="9"/>
      <c r="MTX58" s="9"/>
      <c r="MTY58" s="9"/>
      <c r="MTZ58" s="9"/>
      <c r="MUA58" s="9"/>
      <c r="MUB58" s="9"/>
      <c r="MUC58" s="9"/>
      <c r="MUD58" s="9"/>
      <c r="MUE58" s="9"/>
      <c r="MUF58" s="9"/>
      <c r="MUG58" s="9"/>
      <c r="MUH58" s="9"/>
      <c r="MUI58" s="9"/>
      <c r="MUJ58" s="9"/>
      <c r="MUK58" s="9"/>
      <c r="MUL58" s="9"/>
      <c r="MUM58" s="9"/>
      <c r="MUN58" s="9"/>
      <c r="MUO58" s="9"/>
      <c r="MUP58" s="9"/>
      <c r="MUQ58" s="9"/>
      <c r="MUR58" s="9"/>
      <c r="MUS58" s="9"/>
      <c r="MUT58" s="9"/>
      <c r="MUU58" s="9"/>
      <c r="MUV58" s="9"/>
      <c r="MUW58" s="9"/>
      <c r="MUX58" s="9"/>
      <c r="MUY58" s="9"/>
      <c r="MUZ58" s="9"/>
      <c r="MVA58" s="9"/>
      <c r="MVB58" s="9"/>
      <c r="MVC58" s="9"/>
      <c r="MVD58" s="9"/>
      <c r="MVE58" s="9"/>
      <c r="MVF58" s="9"/>
      <c r="MVG58" s="9"/>
      <c r="MVH58" s="9"/>
      <c r="MVI58" s="9"/>
      <c r="MVJ58" s="9"/>
      <c r="MVK58" s="9"/>
      <c r="MVL58" s="9"/>
      <c r="MVM58" s="9"/>
      <c r="MVN58" s="9"/>
      <c r="MVO58" s="9"/>
      <c r="MVP58" s="9"/>
      <c r="MVQ58" s="9"/>
      <c r="MVR58" s="9"/>
      <c r="MVS58" s="9"/>
      <c r="MVT58" s="9"/>
      <c r="MVU58" s="9"/>
      <c r="MVV58" s="9"/>
      <c r="MVW58" s="9"/>
      <c r="MVX58" s="9"/>
      <c r="MVY58" s="9"/>
      <c r="MVZ58" s="9"/>
      <c r="MWA58" s="9"/>
      <c r="MWB58" s="9"/>
      <c r="MWC58" s="9"/>
      <c r="MWD58" s="9"/>
      <c r="MWE58" s="9"/>
      <c r="MWF58" s="9"/>
      <c r="MWG58" s="9"/>
      <c r="MWH58" s="9"/>
      <c r="MWI58" s="9"/>
      <c r="MWJ58" s="9"/>
      <c r="MWK58" s="9"/>
      <c r="MWL58" s="9"/>
      <c r="MWM58" s="9"/>
      <c r="MWN58" s="9"/>
      <c r="MWO58" s="9"/>
      <c r="MWP58" s="9"/>
      <c r="MWQ58" s="9"/>
      <c r="MWR58" s="9"/>
      <c r="MWS58" s="9"/>
      <c r="MWT58" s="9"/>
      <c r="MWU58" s="9"/>
      <c r="MWV58" s="9"/>
      <c r="MWW58" s="9"/>
      <c r="MWX58" s="9"/>
      <c r="MWY58" s="9"/>
      <c r="MWZ58" s="9"/>
      <c r="MXA58" s="9"/>
      <c r="MXB58" s="9"/>
      <c r="MXC58" s="9"/>
      <c r="MXD58" s="9"/>
      <c r="MXE58" s="9"/>
      <c r="MXF58" s="9"/>
      <c r="MXG58" s="9"/>
      <c r="MXH58" s="9"/>
      <c r="MXI58" s="9"/>
      <c r="MXJ58" s="9"/>
      <c r="MXK58" s="9"/>
      <c r="MXL58" s="9"/>
      <c r="MXM58" s="9"/>
      <c r="MXN58" s="9"/>
      <c r="MXO58" s="9"/>
      <c r="MXP58" s="9"/>
      <c r="MXQ58" s="9"/>
      <c r="MXR58" s="9"/>
      <c r="MXS58" s="9"/>
      <c r="MXT58" s="9"/>
      <c r="MXU58" s="9"/>
      <c r="MXV58" s="9"/>
      <c r="MXW58" s="9"/>
      <c r="MXX58" s="9"/>
      <c r="MXY58" s="9"/>
      <c r="MXZ58" s="9"/>
      <c r="MYA58" s="9"/>
      <c r="MYB58" s="9"/>
      <c r="MYC58" s="9"/>
      <c r="MYD58" s="9"/>
      <c r="MYE58" s="9"/>
      <c r="MYF58" s="9"/>
      <c r="MYG58" s="9"/>
      <c r="MYH58" s="9"/>
      <c r="MYI58" s="9"/>
      <c r="MYJ58" s="9"/>
      <c r="MYK58" s="9"/>
      <c r="MYL58" s="9"/>
      <c r="MYM58" s="9"/>
      <c r="MYN58" s="9"/>
      <c r="MYO58" s="9"/>
      <c r="MYP58" s="9"/>
      <c r="MYQ58" s="9"/>
      <c r="MYR58" s="9"/>
      <c r="MYS58" s="9"/>
      <c r="MYT58" s="9"/>
      <c r="MYU58" s="9"/>
      <c r="MYV58" s="9"/>
      <c r="MYW58" s="9"/>
      <c r="MYX58" s="9"/>
      <c r="MYY58" s="9"/>
      <c r="MYZ58" s="9"/>
      <c r="MZA58" s="9"/>
      <c r="MZB58" s="9"/>
      <c r="MZC58" s="9"/>
      <c r="MZD58" s="9"/>
      <c r="MZE58" s="9"/>
      <c r="MZF58" s="9"/>
      <c r="MZG58" s="9"/>
      <c r="MZH58" s="9"/>
      <c r="MZI58" s="9"/>
      <c r="MZJ58" s="9"/>
      <c r="MZK58" s="9"/>
      <c r="MZL58" s="9"/>
      <c r="MZM58" s="9"/>
      <c r="MZN58" s="9"/>
      <c r="MZO58" s="9"/>
      <c r="MZP58" s="9"/>
      <c r="MZQ58" s="9"/>
      <c r="MZR58" s="9"/>
      <c r="MZS58" s="9"/>
      <c r="MZT58" s="9"/>
      <c r="MZU58" s="9"/>
      <c r="MZV58" s="9"/>
      <c r="MZW58" s="9"/>
      <c r="MZX58" s="9"/>
      <c r="MZY58" s="9"/>
      <c r="MZZ58" s="9"/>
      <c r="NAA58" s="9"/>
      <c r="NAB58" s="9"/>
      <c r="NAC58" s="9"/>
      <c r="NAD58" s="9"/>
      <c r="NAE58" s="9"/>
      <c r="NAF58" s="9"/>
      <c r="NAG58" s="9"/>
      <c r="NAH58" s="9"/>
      <c r="NAI58" s="9"/>
      <c r="NAJ58" s="9"/>
      <c r="NAK58" s="9"/>
      <c r="NAL58" s="9"/>
      <c r="NAM58" s="9"/>
      <c r="NAN58" s="9"/>
      <c r="NAO58" s="9"/>
      <c r="NAP58" s="9"/>
      <c r="NAQ58" s="9"/>
      <c r="NAR58" s="9"/>
      <c r="NAS58" s="9"/>
      <c r="NAT58" s="9"/>
      <c r="NAU58" s="9"/>
      <c r="NAV58" s="9"/>
      <c r="NAW58" s="9"/>
      <c r="NAX58" s="9"/>
      <c r="NAY58" s="9"/>
      <c r="NAZ58" s="9"/>
      <c r="NBA58" s="9"/>
      <c r="NBB58" s="9"/>
      <c r="NBC58" s="9"/>
      <c r="NBD58" s="9"/>
      <c r="NBE58" s="9"/>
      <c r="NBF58" s="9"/>
      <c r="NBG58" s="9"/>
      <c r="NBH58" s="9"/>
      <c r="NBI58" s="9"/>
      <c r="NBJ58" s="9"/>
      <c r="NBK58" s="9"/>
      <c r="NBL58" s="9"/>
      <c r="NBM58" s="9"/>
      <c r="NBN58" s="9"/>
      <c r="NBO58" s="9"/>
      <c r="NBP58" s="9"/>
      <c r="NBQ58" s="9"/>
      <c r="NBR58" s="9"/>
      <c r="NBS58" s="9"/>
      <c r="NBT58" s="9"/>
      <c r="NBU58" s="9"/>
      <c r="NBV58" s="9"/>
      <c r="NBW58" s="9"/>
      <c r="NBX58" s="9"/>
      <c r="NBY58" s="9"/>
      <c r="NBZ58" s="9"/>
      <c r="NCA58" s="9"/>
      <c r="NCB58" s="9"/>
      <c r="NCC58" s="9"/>
      <c r="NCD58" s="9"/>
      <c r="NCE58" s="9"/>
      <c r="NCF58" s="9"/>
      <c r="NCG58" s="9"/>
      <c r="NCH58" s="9"/>
      <c r="NCI58" s="9"/>
      <c r="NCJ58" s="9"/>
      <c r="NCK58" s="9"/>
      <c r="NCL58" s="9"/>
      <c r="NCM58" s="9"/>
      <c r="NCN58" s="9"/>
      <c r="NCO58" s="9"/>
      <c r="NCP58" s="9"/>
      <c r="NCQ58" s="9"/>
      <c r="NCR58" s="9"/>
      <c r="NCS58" s="9"/>
      <c r="NCT58" s="9"/>
      <c r="NCU58" s="9"/>
      <c r="NCV58" s="9"/>
      <c r="NCW58" s="9"/>
      <c r="NCX58" s="9"/>
      <c r="NCY58" s="9"/>
      <c r="NCZ58" s="9"/>
      <c r="NDA58" s="9"/>
      <c r="NDB58" s="9"/>
      <c r="NDC58" s="9"/>
      <c r="NDD58" s="9"/>
      <c r="NDE58" s="9"/>
      <c r="NDF58" s="9"/>
      <c r="NDG58" s="9"/>
      <c r="NDH58" s="9"/>
      <c r="NDI58" s="9"/>
      <c r="NDJ58" s="9"/>
      <c r="NDK58" s="9"/>
      <c r="NDL58" s="9"/>
      <c r="NDM58" s="9"/>
      <c r="NDN58" s="9"/>
      <c r="NDO58" s="9"/>
      <c r="NDP58" s="9"/>
      <c r="NDQ58" s="9"/>
      <c r="NDR58" s="9"/>
      <c r="NDS58" s="9"/>
      <c r="NDT58" s="9"/>
      <c r="NDU58" s="9"/>
      <c r="NDV58" s="9"/>
      <c r="NDW58" s="9"/>
      <c r="NDX58" s="9"/>
      <c r="NDY58" s="9"/>
      <c r="NDZ58" s="9"/>
      <c r="NEA58" s="9"/>
      <c r="NEB58" s="9"/>
      <c r="NEC58" s="9"/>
      <c r="NED58" s="9"/>
      <c r="NEE58" s="9"/>
      <c r="NEF58" s="9"/>
      <c r="NEG58" s="9"/>
      <c r="NEH58" s="9"/>
      <c r="NEI58" s="9"/>
      <c r="NEJ58" s="9"/>
      <c r="NEK58" s="9"/>
      <c r="NEL58" s="9"/>
      <c r="NEM58" s="9"/>
      <c r="NEN58" s="9"/>
      <c r="NEO58" s="9"/>
      <c r="NEP58" s="9"/>
      <c r="NEQ58" s="9"/>
      <c r="NER58" s="9"/>
      <c r="NES58" s="9"/>
      <c r="NET58" s="9"/>
      <c r="NEU58" s="9"/>
      <c r="NEV58" s="9"/>
      <c r="NEW58" s="9"/>
      <c r="NEX58" s="9"/>
      <c r="NEY58" s="9"/>
      <c r="NEZ58" s="9"/>
      <c r="NFA58" s="9"/>
      <c r="NFB58" s="9"/>
      <c r="NFC58" s="9"/>
      <c r="NFD58" s="9"/>
      <c r="NFE58" s="9"/>
      <c r="NFF58" s="9"/>
      <c r="NFG58" s="9"/>
      <c r="NFH58" s="9"/>
      <c r="NFI58" s="9"/>
      <c r="NFJ58" s="9"/>
      <c r="NFK58" s="9"/>
      <c r="NFL58" s="9"/>
      <c r="NFM58" s="9"/>
      <c r="NFN58" s="9"/>
      <c r="NFO58" s="9"/>
      <c r="NFP58" s="9"/>
      <c r="NFQ58" s="9"/>
      <c r="NFR58" s="9"/>
      <c r="NFS58" s="9"/>
      <c r="NFT58" s="9"/>
      <c r="NFU58" s="9"/>
      <c r="NFV58" s="9"/>
      <c r="NFW58" s="9"/>
      <c r="NFX58" s="9"/>
      <c r="NFY58" s="9"/>
      <c r="NFZ58" s="9"/>
      <c r="NGA58" s="9"/>
      <c r="NGB58" s="9"/>
      <c r="NGC58" s="9"/>
      <c r="NGD58" s="9"/>
      <c r="NGE58" s="9"/>
      <c r="NGF58" s="9"/>
      <c r="NGG58" s="9"/>
      <c r="NGH58" s="9"/>
      <c r="NGI58" s="9"/>
      <c r="NGJ58" s="9"/>
      <c r="NGK58" s="9"/>
      <c r="NGL58" s="9"/>
      <c r="NGM58" s="9"/>
      <c r="NGN58" s="9"/>
      <c r="NGO58" s="9"/>
      <c r="NGP58" s="9"/>
      <c r="NGQ58" s="9"/>
      <c r="NGR58" s="9"/>
      <c r="NGS58" s="9"/>
      <c r="NGT58" s="9"/>
      <c r="NGU58" s="9"/>
      <c r="NGV58" s="9"/>
      <c r="NGW58" s="9"/>
      <c r="NGX58" s="9"/>
      <c r="NGY58" s="9"/>
      <c r="NGZ58" s="9"/>
      <c r="NHA58" s="9"/>
      <c r="NHB58" s="9"/>
      <c r="NHC58" s="9"/>
      <c r="NHD58" s="9"/>
      <c r="NHE58" s="9"/>
      <c r="NHF58" s="9"/>
      <c r="NHG58" s="9"/>
      <c r="NHH58" s="9"/>
      <c r="NHI58" s="9"/>
      <c r="NHJ58" s="9"/>
      <c r="NHK58" s="9"/>
      <c r="NHL58" s="9"/>
      <c r="NHM58" s="9"/>
      <c r="NHN58" s="9"/>
      <c r="NHO58" s="9"/>
      <c r="NHP58" s="9"/>
      <c r="NHQ58" s="9"/>
      <c r="NHR58" s="9"/>
      <c r="NHS58" s="9"/>
      <c r="NHT58" s="9"/>
      <c r="NHU58" s="9"/>
      <c r="NHV58" s="9"/>
      <c r="NHW58" s="9"/>
      <c r="NHX58" s="9"/>
      <c r="NHY58" s="9"/>
      <c r="NHZ58" s="9"/>
      <c r="NIA58" s="9"/>
      <c r="NIB58" s="9"/>
      <c r="NIC58" s="9"/>
      <c r="NID58" s="9"/>
      <c r="NIE58" s="9"/>
      <c r="NIF58" s="9"/>
      <c r="NIG58" s="9"/>
      <c r="NIH58" s="9"/>
      <c r="NII58" s="9"/>
      <c r="NIJ58" s="9"/>
      <c r="NIK58" s="9"/>
      <c r="NIL58" s="9"/>
      <c r="NIM58" s="9"/>
      <c r="NIN58" s="9"/>
      <c r="NIO58" s="9"/>
      <c r="NIP58" s="9"/>
      <c r="NIQ58" s="9"/>
      <c r="NIR58" s="9"/>
      <c r="NIS58" s="9"/>
      <c r="NIT58" s="9"/>
      <c r="NIU58" s="9"/>
      <c r="NIV58" s="9"/>
      <c r="NIW58" s="9"/>
      <c r="NIX58" s="9"/>
      <c r="NIY58" s="9"/>
      <c r="NIZ58" s="9"/>
      <c r="NJA58" s="9"/>
      <c r="NJB58" s="9"/>
      <c r="NJC58" s="9"/>
      <c r="NJD58" s="9"/>
      <c r="NJE58" s="9"/>
      <c r="NJF58" s="9"/>
      <c r="NJG58" s="9"/>
      <c r="NJH58" s="9"/>
      <c r="NJI58" s="9"/>
      <c r="NJJ58" s="9"/>
      <c r="NJK58" s="9"/>
      <c r="NJL58" s="9"/>
      <c r="NJM58" s="9"/>
      <c r="NJN58" s="9"/>
      <c r="NJO58" s="9"/>
      <c r="NJP58" s="9"/>
      <c r="NJQ58" s="9"/>
      <c r="NJR58" s="9"/>
      <c r="NJS58" s="9"/>
      <c r="NJT58" s="9"/>
      <c r="NJU58" s="9"/>
      <c r="NJV58" s="9"/>
      <c r="NJW58" s="9"/>
      <c r="NJX58" s="9"/>
      <c r="NJY58" s="9"/>
      <c r="NJZ58" s="9"/>
      <c r="NKA58" s="9"/>
      <c r="NKB58" s="9"/>
      <c r="NKC58" s="9"/>
      <c r="NKD58" s="9"/>
      <c r="NKE58" s="9"/>
      <c r="NKF58" s="9"/>
      <c r="NKG58" s="9"/>
      <c r="NKH58" s="9"/>
      <c r="NKI58" s="9"/>
      <c r="NKJ58" s="9"/>
      <c r="NKK58" s="9"/>
      <c r="NKL58" s="9"/>
      <c r="NKM58" s="9"/>
      <c r="NKN58" s="9"/>
      <c r="NKO58" s="9"/>
      <c r="NKP58" s="9"/>
      <c r="NKQ58" s="9"/>
      <c r="NKR58" s="9"/>
      <c r="NKS58" s="9"/>
      <c r="NKT58" s="9"/>
      <c r="NKU58" s="9"/>
      <c r="NKV58" s="9"/>
      <c r="NKW58" s="9"/>
      <c r="NKX58" s="9"/>
      <c r="NKY58" s="9"/>
      <c r="NKZ58" s="9"/>
      <c r="NLA58" s="9"/>
      <c r="NLB58" s="9"/>
      <c r="NLC58" s="9"/>
      <c r="NLD58" s="9"/>
      <c r="NLE58" s="9"/>
      <c r="NLF58" s="9"/>
      <c r="NLG58" s="9"/>
      <c r="NLH58" s="9"/>
      <c r="NLI58" s="9"/>
      <c r="NLJ58" s="9"/>
      <c r="NLK58" s="9"/>
      <c r="NLL58" s="9"/>
      <c r="NLM58" s="9"/>
      <c r="NLN58" s="9"/>
      <c r="NLO58" s="9"/>
      <c r="NLP58" s="9"/>
      <c r="NLQ58" s="9"/>
      <c r="NLR58" s="9"/>
      <c r="NLS58" s="9"/>
      <c r="NLT58" s="9"/>
      <c r="NLU58" s="9"/>
      <c r="NLV58" s="9"/>
      <c r="NLW58" s="9"/>
      <c r="NLX58" s="9"/>
      <c r="NLY58" s="9"/>
      <c r="NLZ58" s="9"/>
      <c r="NMA58" s="9"/>
      <c r="NMB58" s="9"/>
      <c r="NMC58" s="9"/>
      <c r="NMD58" s="9"/>
      <c r="NME58" s="9"/>
      <c r="NMF58" s="9"/>
      <c r="NMG58" s="9"/>
      <c r="NMH58" s="9"/>
      <c r="NMI58" s="9"/>
      <c r="NMJ58" s="9"/>
      <c r="NMK58" s="9"/>
      <c r="NML58" s="9"/>
      <c r="NMM58" s="9"/>
      <c r="NMN58" s="9"/>
      <c r="NMO58" s="9"/>
      <c r="NMP58" s="9"/>
      <c r="NMQ58" s="9"/>
      <c r="NMR58" s="9"/>
      <c r="NMS58" s="9"/>
      <c r="NMT58" s="9"/>
      <c r="NMU58" s="9"/>
      <c r="NMV58" s="9"/>
      <c r="NMW58" s="9"/>
      <c r="NMX58" s="9"/>
      <c r="NMY58" s="9"/>
      <c r="NMZ58" s="9"/>
      <c r="NNA58" s="9"/>
      <c r="NNB58" s="9"/>
      <c r="NNC58" s="9"/>
      <c r="NND58" s="9"/>
      <c r="NNE58" s="9"/>
      <c r="NNF58" s="9"/>
      <c r="NNG58" s="9"/>
      <c r="NNH58" s="9"/>
      <c r="NNI58" s="9"/>
      <c r="NNJ58" s="9"/>
      <c r="NNK58" s="9"/>
      <c r="NNL58" s="9"/>
      <c r="NNM58" s="9"/>
      <c r="NNN58" s="9"/>
      <c r="NNO58" s="9"/>
      <c r="NNP58" s="9"/>
      <c r="NNQ58" s="9"/>
      <c r="NNR58" s="9"/>
      <c r="NNS58" s="9"/>
      <c r="NNT58" s="9"/>
      <c r="NNU58" s="9"/>
      <c r="NNV58" s="9"/>
      <c r="NNW58" s="9"/>
      <c r="NNX58" s="9"/>
      <c r="NNY58" s="9"/>
      <c r="NNZ58" s="9"/>
      <c r="NOA58" s="9"/>
      <c r="NOB58" s="9"/>
      <c r="NOC58" s="9"/>
      <c r="NOD58" s="9"/>
      <c r="NOE58" s="9"/>
      <c r="NOF58" s="9"/>
      <c r="NOG58" s="9"/>
      <c r="NOH58" s="9"/>
      <c r="NOI58" s="9"/>
      <c r="NOJ58" s="9"/>
      <c r="NOK58" s="9"/>
      <c r="NOL58" s="9"/>
      <c r="NOM58" s="9"/>
      <c r="NON58" s="9"/>
      <c r="NOO58" s="9"/>
      <c r="NOP58" s="9"/>
      <c r="NOQ58" s="9"/>
      <c r="NOR58" s="9"/>
      <c r="NOS58" s="9"/>
      <c r="NOT58" s="9"/>
      <c r="NOU58" s="9"/>
      <c r="NOV58" s="9"/>
      <c r="NOW58" s="9"/>
      <c r="NOX58" s="9"/>
      <c r="NOY58" s="9"/>
      <c r="NOZ58" s="9"/>
      <c r="NPA58" s="9"/>
      <c r="NPB58" s="9"/>
      <c r="NPC58" s="9"/>
      <c r="NPD58" s="9"/>
      <c r="NPE58" s="9"/>
      <c r="NPF58" s="9"/>
      <c r="NPG58" s="9"/>
      <c r="NPH58" s="9"/>
      <c r="NPI58" s="9"/>
      <c r="NPJ58" s="9"/>
      <c r="NPK58" s="9"/>
      <c r="NPL58" s="9"/>
      <c r="NPM58" s="9"/>
      <c r="NPN58" s="9"/>
      <c r="NPO58" s="9"/>
      <c r="NPP58" s="9"/>
      <c r="NPQ58" s="9"/>
      <c r="NPR58" s="9"/>
      <c r="NPS58" s="9"/>
      <c r="NPT58" s="9"/>
      <c r="NPU58" s="9"/>
      <c r="NPV58" s="9"/>
      <c r="NPW58" s="9"/>
      <c r="NPX58" s="9"/>
      <c r="NPY58" s="9"/>
      <c r="NPZ58" s="9"/>
      <c r="NQA58" s="9"/>
      <c r="NQB58" s="9"/>
      <c r="NQC58" s="9"/>
      <c r="NQD58" s="9"/>
      <c r="NQE58" s="9"/>
      <c r="NQF58" s="9"/>
      <c r="NQG58" s="9"/>
      <c r="NQH58" s="9"/>
      <c r="NQI58" s="9"/>
      <c r="NQJ58" s="9"/>
      <c r="NQK58" s="9"/>
      <c r="NQL58" s="9"/>
      <c r="NQM58" s="9"/>
      <c r="NQN58" s="9"/>
      <c r="NQO58" s="9"/>
      <c r="NQP58" s="9"/>
      <c r="NQQ58" s="9"/>
      <c r="NQR58" s="9"/>
      <c r="NQS58" s="9"/>
      <c r="NQT58" s="9"/>
      <c r="NQU58" s="9"/>
      <c r="NQV58" s="9"/>
      <c r="NQW58" s="9"/>
      <c r="NQX58" s="9"/>
      <c r="NQY58" s="9"/>
      <c r="NQZ58" s="9"/>
      <c r="NRA58" s="9"/>
      <c r="NRB58" s="9"/>
      <c r="NRC58" s="9"/>
      <c r="NRD58" s="9"/>
      <c r="NRE58" s="9"/>
      <c r="NRF58" s="9"/>
      <c r="NRG58" s="9"/>
      <c r="NRH58" s="9"/>
      <c r="NRI58" s="9"/>
      <c r="NRJ58" s="9"/>
      <c r="NRK58" s="9"/>
      <c r="NRL58" s="9"/>
      <c r="NRM58" s="9"/>
      <c r="NRN58" s="9"/>
      <c r="NRO58" s="9"/>
      <c r="NRP58" s="9"/>
      <c r="NRQ58" s="9"/>
      <c r="NRR58" s="9"/>
      <c r="NRS58" s="9"/>
      <c r="NRT58" s="9"/>
      <c r="NRU58" s="9"/>
      <c r="NRV58" s="9"/>
      <c r="NRW58" s="9"/>
      <c r="NRX58" s="9"/>
      <c r="NRY58" s="9"/>
      <c r="NRZ58" s="9"/>
      <c r="NSA58" s="9"/>
      <c r="NSB58" s="9"/>
      <c r="NSC58" s="9"/>
      <c r="NSD58" s="9"/>
      <c r="NSE58" s="9"/>
      <c r="NSF58" s="9"/>
      <c r="NSG58" s="9"/>
      <c r="NSH58" s="9"/>
      <c r="NSI58" s="9"/>
      <c r="NSJ58" s="9"/>
      <c r="NSK58" s="9"/>
      <c r="NSL58" s="9"/>
      <c r="NSM58" s="9"/>
      <c r="NSN58" s="9"/>
      <c r="NSO58" s="9"/>
      <c r="NSP58" s="9"/>
      <c r="NSQ58" s="9"/>
      <c r="NSR58" s="9"/>
      <c r="NSS58" s="9"/>
      <c r="NST58" s="9"/>
      <c r="NSU58" s="9"/>
      <c r="NSV58" s="9"/>
      <c r="NSW58" s="9"/>
      <c r="NSX58" s="9"/>
      <c r="NSY58" s="9"/>
      <c r="NSZ58" s="9"/>
      <c r="NTA58" s="9"/>
      <c r="NTB58" s="9"/>
      <c r="NTC58" s="9"/>
      <c r="NTD58" s="9"/>
      <c r="NTE58" s="9"/>
      <c r="NTF58" s="9"/>
      <c r="NTG58" s="9"/>
      <c r="NTH58" s="9"/>
      <c r="NTI58" s="9"/>
      <c r="NTJ58" s="9"/>
      <c r="NTK58" s="9"/>
      <c r="NTL58" s="9"/>
      <c r="NTM58" s="9"/>
      <c r="NTN58" s="9"/>
      <c r="NTO58" s="9"/>
      <c r="NTP58" s="9"/>
      <c r="NTQ58" s="9"/>
      <c r="NTR58" s="9"/>
      <c r="NTS58" s="9"/>
      <c r="NTT58" s="9"/>
      <c r="NTU58" s="9"/>
      <c r="NTV58" s="9"/>
      <c r="NTW58" s="9"/>
      <c r="NTX58" s="9"/>
      <c r="NTY58" s="9"/>
      <c r="NTZ58" s="9"/>
      <c r="NUA58" s="9"/>
      <c r="NUB58" s="9"/>
      <c r="NUC58" s="9"/>
      <c r="NUD58" s="9"/>
      <c r="NUE58" s="9"/>
      <c r="NUF58" s="9"/>
      <c r="NUG58" s="9"/>
      <c r="NUH58" s="9"/>
      <c r="NUI58" s="9"/>
      <c r="NUJ58" s="9"/>
      <c r="NUK58" s="9"/>
      <c r="NUL58" s="9"/>
      <c r="NUM58" s="9"/>
      <c r="NUN58" s="9"/>
      <c r="NUO58" s="9"/>
      <c r="NUP58" s="9"/>
      <c r="NUQ58" s="9"/>
      <c r="NUR58" s="9"/>
      <c r="NUS58" s="9"/>
      <c r="NUT58" s="9"/>
      <c r="NUU58" s="9"/>
      <c r="NUV58" s="9"/>
      <c r="NUW58" s="9"/>
      <c r="NUX58" s="9"/>
      <c r="NUY58" s="9"/>
      <c r="NUZ58" s="9"/>
      <c r="NVA58" s="9"/>
      <c r="NVB58" s="9"/>
      <c r="NVC58" s="9"/>
      <c r="NVD58" s="9"/>
      <c r="NVE58" s="9"/>
      <c r="NVF58" s="9"/>
      <c r="NVG58" s="9"/>
      <c r="NVH58" s="9"/>
      <c r="NVI58" s="9"/>
      <c r="NVJ58" s="9"/>
      <c r="NVK58" s="9"/>
      <c r="NVL58" s="9"/>
      <c r="NVM58" s="9"/>
      <c r="NVN58" s="9"/>
      <c r="NVO58" s="9"/>
      <c r="NVP58" s="9"/>
      <c r="NVQ58" s="9"/>
      <c r="NVR58" s="9"/>
      <c r="NVS58" s="9"/>
      <c r="NVT58" s="9"/>
      <c r="NVU58" s="9"/>
      <c r="NVV58" s="9"/>
      <c r="NVW58" s="9"/>
      <c r="NVX58" s="9"/>
      <c r="NVY58" s="9"/>
      <c r="NVZ58" s="9"/>
      <c r="NWA58" s="9"/>
      <c r="NWB58" s="9"/>
      <c r="NWC58" s="9"/>
      <c r="NWD58" s="9"/>
      <c r="NWE58" s="9"/>
      <c r="NWF58" s="9"/>
      <c r="NWG58" s="9"/>
      <c r="NWH58" s="9"/>
      <c r="NWI58" s="9"/>
      <c r="NWJ58" s="9"/>
      <c r="NWK58" s="9"/>
      <c r="NWL58" s="9"/>
      <c r="NWM58" s="9"/>
      <c r="NWN58" s="9"/>
      <c r="NWO58" s="9"/>
      <c r="NWP58" s="9"/>
      <c r="NWQ58" s="9"/>
      <c r="NWR58" s="9"/>
      <c r="NWS58" s="9"/>
      <c r="NWT58" s="9"/>
      <c r="NWU58" s="9"/>
      <c r="NWV58" s="9"/>
      <c r="NWW58" s="9"/>
      <c r="NWX58" s="9"/>
      <c r="NWY58" s="9"/>
      <c r="NWZ58" s="9"/>
      <c r="NXA58" s="9"/>
      <c r="NXB58" s="9"/>
      <c r="NXC58" s="9"/>
      <c r="NXD58" s="9"/>
      <c r="NXE58" s="9"/>
      <c r="NXF58" s="9"/>
      <c r="NXG58" s="9"/>
      <c r="NXH58" s="9"/>
      <c r="NXI58" s="9"/>
      <c r="NXJ58" s="9"/>
      <c r="NXK58" s="9"/>
      <c r="NXL58" s="9"/>
      <c r="NXM58" s="9"/>
      <c r="NXN58" s="9"/>
      <c r="NXO58" s="9"/>
      <c r="NXP58" s="9"/>
      <c r="NXQ58" s="9"/>
      <c r="NXR58" s="9"/>
      <c r="NXS58" s="9"/>
      <c r="NXT58" s="9"/>
      <c r="NXU58" s="9"/>
      <c r="NXV58" s="9"/>
      <c r="NXW58" s="9"/>
      <c r="NXX58" s="9"/>
      <c r="NXY58" s="9"/>
      <c r="NXZ58" s="9"/>
      <c r="NYA58" s="9"/>
      <c r="NYB58" s="9"/>
      <c r="NYC58" s="9"/>
      <c r="NYD58" s="9"/>
      <c r="NYE58" s="9"/>
      <c r="NYF58" s="9"/>
      <c r="NYG58" s="9"/>
      <c r="NYH58" s="9"/>
      <c r="NYI58" s="9"/>
      <c r="NYJ58" s="9"/>
      <c r="NYK58" s="9"/>
      <c r="NYL58" s="9"/>
      <c r="NYM58" s="9"/>
      <c r="NYN58" s="9"/>
      <c r="NYO58" s="9"/>
      <c r="NYP58" s="9"/>
      <c r="NYQ58" s="9"/>
      <c r="NYR58" s="9"/>
      <c r="NYS58" s="9"/>
      <c r="NYT58" s="9"/>
      <c r="NYU58" s="9"/>
      <c r="NYV58" s="9"/>
      <c r="NYW58" s="9"/>
      <c r="NYX58" s="9"/>
      <c r="NYY58" s="9"/>
      <c r="NYZ58" s="9"/>
      <c r="NZA58" s="9"/>
      <c r="NZB58" s="9"/>
      <c r="NZC58" s="9"/>
      <c r="NZD58" s="9"/>
      <c r="NZE58" s="9"/>
      <c r="NZF58" s="9"/>
      <c r="NZG58" s="9"/>
      <c r="NZH58" s="9"/>
      <c r="NZI58" s="9"/>
      <c r="NZJ58" s="9"/>
      <c r="NZK58" s="9"/>
      <c r="NZL58" s="9"/>
      <c r="NZM58" s="9"/>
      <c r="NZN58" s="9"/>
      <c r="NZO58" s="9"/>
      <c r="NZP58" s="9"/>
      <c r="NZQ58" s="9"/>
      <c r="NZR58" s="9"/>
      <c r="NZS58" s="9"/>
      <c r="NZT58" s="9"/>
      <c r="NZU58" s="9"/>
      <c r="NZV58" s="9"/>
      <c r="NZW58" s="9"/>
      <c r="NZX58" s="9"/>
      <c r="NZY58" s="9"/>
      <c r="NZZ58" s="9"/>
      <c r="OAA58" s="9"/>
      <c r="OAB58" s="9"/>
      <c r="OAC58" s="9"/>
      <c r="OAD58" s="9"/>
      <c r="OAE58" s="9"/>
      <c r="OAF58" s="9"/>
      <c r="OAG58" s="9"/>
      <c r="OAH58" s="9"/>
      <c r="OAI58" s="9"/>
      <c r="OAJ58" s="9"/>
      <c r="OAK58" s="9"/>
      <c r="OAL58" s="9"/>
      <c r="OAM58" s="9"/>
      <c r="OAN58" s="9"/>
      <c r="OAO58" s="9"/>
      <c r="OAP58" s="9"/>
      <c r="OAQ58" s="9"/>
      <c r="OAR58" s="9"/>
      <c r="OAS58" s="9"/>
      <c r="OAT58" s="9"/>
      <c r="OAU58" s="9"/>
      <c r="OAV58" s="9"/>
      <c r="OAW58" s="9"/>
      <c r="OAX58" s="9"/>
      <c r="OAY58" s="9"/>
      <c r="OAZ58" s="9"/>
      <c r="OBA58" s="9"/>
      <c r="OBB58" s="9"/>
      <c r="OBC58" s="9"/>
      <c r="OBD58" s="9"/>
      <c r="OBE58" s="9"/>
      <c r="OBF58" s="9"/>
      <c r="OBG58" s="9"/>
      <c r="OBH58" s="9"/>
      <c r="OBI58" s="9"/>
      <c r="OBJ58" s="9"/>
      <c r="OBK58" s="9"/>
      <c r="OBL58" s="9"/>
      <c r="OBM58" s="9"/>
      <c r="OBN58" s="9"/>
      <c r="OBO58" s="9"/>
      <c r="OBP58" s="9"/>
      <c r="OBQ58" s="9"/>
      <c r="OBR58" s="9"/>
      <c r="OBS58" s="9"/>
      <c r="OBT58" s="9"/>
      <c r="OBU58" s="9"/>
      <c r="OBV58" s="9"/>
      <c r="OBW58" s="9"/>
      <c r="OBX58" s="9"/>
      <c r="OBY58" s="9"/>
      <c r="OBZ58" s="9"/>
      <c r="OCA58" s="9"/>
      <c r="OCB58" s="9"/>
      <c r="OCC58" s="9"/>
      <c r="OCD58" s="9"/>
      <c r="OCE58" s="9"/>
      <c r="OCF58" s="9"/>
      <c r="OCG58" s="9"/>
      <c r="OCH58" s="9"/>
      <c r="OCI58" s="9"/>
      <c r="OCJ58" s="9"/>
      <c r="OCK58" s="9"/>
      <c r="OCL58" s="9"/>
      <c r="OCM58" s="9"/>
      <c r="OCN58" s="9"/>
      <c r="OCO58" s="9"/>
      <c r="OCP58" s="9"/>
      <c r="OCQ58" s="9"/>
      <c r="OCR58" s="9"/>
      <c r="OCS58" s="9"/>
      <c r="OCT58" s="9"/>
      <c r="OCU58" s="9"/>
      <c r="OCV58" s="9"/>
      <c r="OCW58" s="9"/>
      <c r="OCX58" s="9"/>
      <c r="OCY58" s="9"/>
      <c r="OCZ58" s="9"/>
      <c r="ODA58" s="9"/>
      <c r="ODB58" s="9"/>
      <c r="ODC58" s="9"/>
      <c r="ODD58" s="9"/>
      <c r="ODE58" s="9"/>
      <c r="ODF58" s="9"/>
      <c r="ODG58" s="9"/>
      <c r="ODH58" s="9"/>
      <c r="ODI58" s="9"/>
      <c r="ODJ58" s="9"/>
      <c r="ODK58" s="9"/>
      <c r="ODL58" s="9"/>
      <c r="ODM58" s="9"/>
      <c r="ODN58" s="9"/>
      <c r="ODO58" s="9"/>
      <c r="ODP58" s="9"/>
      <c r="ODQ58" s="9"/>
      <c r="ODR58" s="9"/>
      <c r="ODS58" s="9"/>
      <c r="ODT58" s="9"/>
      <c r="ODU58" s="9"/>
      <c r="ODV58" s="9"/>
      <c r="ODW58" s="9"/>
      <c r="ODX58" s="9"/>
      <c r="ODY58" s="9"/>
      <c r="ODZ58" s="9"/>
      <c r="OEA58" s="9"/>
      <c r="OEB58" s="9"/>
      <c r="OEC58" s="9"/>
      <c r="OED58" s="9"/>
      <c r="OEE58" s="9"/>
      <c r="OEF58" s="9"/>
      <c r="OEG58" s="9"/>
      <c r="OEH58" s="9"/>
      <c r="OEI58" s="9"/>
      <c r="OEJ58" s="9"/>
      <c r="OEK58" s="9"/>
      <c r="OEL58" s="9"/>
      <c r="OEM58" s="9"/>
      <c r="OEN58" s="9"/>
      <c r="OEO58" s="9"/>
      <c r="OEP58" s="9"/>
      <c r="OEQ58" s="9"/>
      <c r="OER58" s="9"/>
      <c r="OES58" s="9"/>
      <c r="OET58" s="9"/>
      <c r="OEU58" s="9"/>
      <c r="OEV58" s="9"/>
      <c r="OEW58" s="9"/>
      <c r="OEX58" s="9"/>
      <c r="OEY58" s="9"/>
      <c r="OEZ58" s="9"/>
      <c r="OFA58" s="9"/>
      <c r="OFB58" s="9"/>
      <c r="OFC58" s="9"/>
      <c r="OFD58" s="9"/>
      <c r="OFE58" s="9"/>
      <c r="OFF58" s="9"/>
      <c r="OFG58" s="9"/>
      <c r="OFH58" s="9"/>
      <c r="OFI58" s="9"/>
      <c r="OFJ58" s="9"/>
      <c r="OFK58" s="9"/>
      <c r="OFL58" s="9"/>
      <c r="OFM58" s="9"/>
      <c r="OFN58" s="9"/>
      <c r="OFO58" s="9"/>
      <c r="OFP58" s="9"/>
      <c r="OFQ58" s="9"/>
      <c r="OFR58" s="9"/>
      <c r="OFS58" s="9"/>
      <c r="OFT58" s="9"/>
      <c r="OFU58" s="9"/>
      <c r="OFV58" s="9"/>
      <c r="OFW58" s="9"/>
      <c r="OFX58" s="9"/>
      <c r="OFY58" s="9"/>
      <c r="OFZ58" s="9"/>
      <c r="OGA58" s="9"/>
      <c r="OGB58" s="9"/>
      <c r="OGC58" s="9"/>
      <c r="OGD58" s="9"/>
      <c r="OGE58" s="9"/>
      <c r="OGF58" s="9"/>
      <c r="OGG58" s="9"/>
      <c r="OGH58" s="9"/>
      <c r="OGI58" s="9"/>
      <c r="OGJ58" s="9"/>
      <c r="OGK58" s="9"/>
      <c r="OGL58" s="9"/>
      <c r="OGM58" s="9"/>
      <c r="OGN58" s="9"/>
      <c r="OGO58" s="9"/>
      <c r="OGP58" s="9"/>
      <c r="OGQ58" s="9"/>
      <c r="OGR58" s="9"/>
      <c r="OGS58" s="9"/>
      <c r="OGT58" s="9"/>
      <c r="OGU58" s="9"/>
      <c r="OGV58" s="9"/>
      <c r="OGW58" s="9"/>
      <c r="OGX58" s="9"/>
      <c r="OGY58" s="9"/>
      <c r="OGZ58" s="9"/>
      <c r="OHA58" s="9"/>
      <c r="OHB58" s="9"/>
      <c r="OHC58" s="9"/>
      <c r="OHD58" s="9"/>
      <c r="OHE58" s="9"/>
      <c r="OHF58" s="9"/>
      <c r="OHG58" s="9"/>
      <c r="OHH58" s="9"/>
      <c r="OHI58" s="9"/>
      <c r="OHJ58" s="9"/>
      <c r="OHK58" s="9"/>
      <c r="OHL58" s="9"/>
      <c r="OHM58" s="9"/>
      <c r="OHN58" s="9"/>
      <c r="OHO58" s="9"/>
      <c r="OHP58" s="9"/>
      <c r="OHQ58" s="9"/>
      <c r="OHR58" s="9"/>
      <c r="OHS58" s="9"/>
      <c r="OHT58" s="9"/>
      <c r="OHU58" s="9"/>
      <c r="OHV58" s="9"/>
      <c r="OHW58" s="9"/>
      <c r="OHX58" s="9"/>
      <c r="OHY58" s="9"/>
      <c r="OHZ58" s="9"/>
      <c r="OIA58" s="9"/>
      <c r="OIB58" s="9"/>
      <c r="OIC58" s="9"/>
      <c r="OID58" s="9"/>
      <c r="OIE58" s="9"/>
      <c r="OIF58" s="9"/>
      <c r="OIG58" s="9"/>
      <c r="OIH58" s="9"/>
      <c r="OII58" s="9"/>
      <c r="OIJ58" s="9"/>
      <c r="OIK58" s="9"/>
      <c r="OIL58" s="9"/>
      <c r="OIM58" s="9"/>
      <c r="OIN58" s="9"/>
      <c r="OIO58" s="9"/>
      <c r="OIP58" s="9"/>
      <c r="OIQ58" s="9"/>
      <c r="OIR58" s="9"/>
      <c r="OIS58" s="9"/>
      <c r="OIT58" s="9"/>
      <c r="OIU58" s="9"/>
      <c r="OIV58" s="9"/>
      <c r="OIW58" s="9"/>
      <c r="OIX58" s="9"/>
      <c r="OIY58" s="9"/>
      <c r="OIZ58" s="9"/>
      <c r="OJA58" s="9"/>
      <c r="OJB58" s="9"/>
      <c r="OJC58" s="9"/>
      <c r="OJD58" s="9"/>
      <c r="OJE58" s="9"/>
      <c r="OJF58" s="9"/>
      <c r="OJG58" s="9"/>
      <c r="OJH58" s="9"/>
      <c r="OJI58" s="9"/>
      <c r="OJJ58" s="9"/>
      <c r="OJK58" s="9"/>
      <c r="OJL58" s="9"/>
      <c r="OJM58" s="9"/>
      <c r="OJN58" s="9"/>
      <c r="OJO58" s="9"/>
      <c r="OJP58" s="9"/>
      <c r="OJQ58" s="9"/>
      <c r="OJR58" s="9"/>
      <c r="OJS58" s="9"/>
      <c r="OJT58" s="9"/>
      <c r="OJU58" s="9"/>
      <c r="OJV58" s="9"/>
      <c r="OJW58" s="9"/>
      <c r="OJX58" s="9"/>
      <c r="OJY58" s="9"/>
      <c r="OJZ58" s="9"/>
      <c r="OKA58" s="9"/>
      <c r="OKB58" s="9"/>
      <c r="OKC58" s="9"/>
      <c r="OKD58" s="9"/>
      <c r="OKE58" s="9"/>
      <c r="OKF58" s="9"/>
      <c r="OKG58" s="9"/>
      <c r="OKH58" s="9"/>
      <c r="OKI58" s="9"/>
      <c r="OKJ58" s="9"/>
      <c r="OKK58" s="9"/>
      <c r="OKL58" s="9"/>
      <c r="OKM58" s="9"/>
      <c r="OKN58" s="9"/>
      <c r="OKO58" s="9"/>
      <c r="OKP58" s="9"/>
      <c r="OKQ58" s="9"/>
      <c r="OKR58" s="9"/>
      <c r="OKS58" s="9"/>
      <c r="OKT58" s="9"/>
      <c r="OKU58" s="9"/>
      <c r="OKV58" s="9"/>
      <c r="OKW58" s="9"/>
      <c r="OKX58" s="9"/>
      <c r="OKY58" s="9"/>
      <c r="OKZ58" s="9"/>
      <c r="OLA58" s="9"/>
      <c r="OLB58" s="9"/>
      <c r="OLC58" s="9"/>
      <c r="OLD58" s="9"/>
      <c r="OLE58" s="9"/>
      <c r="OLF58" s="9"/>
      <c r="OLG58" s="9"/>
      <c r="OLH58" s="9"/>
      <c r="OLI58" s="9"/>
      <c r="OLJ58" s="9"/>
      <c r="OLK58" s="9"/>
      <c r="OLL58" s="9"/>
      <c r="OLM58" s="9"/>
      <c r="OLN58" s="9"/>
      <c r="OLO58" s="9"/>
      <c r="OLP58" s="9"/>
      <c r="OLQ58" s="9"/>
      <c r="OLR58" s="9"/>
      <c r="OLS58" s="9"/>
      <c r="OLT58" s="9"/>
      <c r="OLU58" s="9"/>
      <c r="OLV58" s="9"/>
      <c r="OLW58" s="9"/>
      <c r="OLX58" s="9"/>
      <c r="OLY58" s="9"/>
      <c r="OLZ58" s="9"/>
      <c r="OMA58" s="9"/>
      <c r="OMB58" s="9"/>
      <c r="OMC58" s="9"/>
      <c r="OMD58" s="9"/>
      <c r="OME58" s="9"/>
      <c r="OMF58" s="9"/>
      <c r="OMG58" s="9"/>
      <c r="OMH58" s="9"/>
      <c r="OMI58" s="9"/>
      <c r="OMJ58" s="9"/>
      <c r="OMK58" s="9"/>
      <c r="OML58" s="9"/>
      <c r="OMM58" s="9"/>
      <c r="OMN58" s="9"/>
      <c r="OMO58" s="9"/>
      <c r="OMP58" s="9"/>
      <c r="OMQ58" s="9"/>
      <c r="OMR58" s="9"/>
      <c r="OMS58" s="9"/>
      <c r="OMT58" s="9"/>
      <c r="OMU58" s="9"/>
      <c r="OMV58" s="9"/>
      <c r="OMW58" s="9"/>
      <c r="OMX58" s="9"/>
      <c r="OMY58" s="9"/>
      <c r="OMZ58" s="9"/>
      <c r="ONA58" s="9"/>
      <c r="ONB58" s="9"/>
      <c r="ONC58" s="9"/>
      <c r="OND58" s="9"/>
      <c r="ONE58" s="9"/>
      <c r="ONF58" s="9"/>
      <c r="ONG58" s="9"/>
      <c r="ONH58" s="9"/>
      <c r="ONI58" s="9"/>
      <c r="ONJ58" s="9"/>
      <c r="ONK58" s="9"/>
      <c r="ONL58" s="9"/>
      <c r="ONM58" s="9"/>
      <c r="ONN58" s="9"/>
      <c r="ONO58" s="9"/>
      <c r="ONP58" s="9"/>
      <c r="ONQ58" s="9"/>
      <c r="ONR58" s="9"/>
      <c r="ONS58" s="9"/>
      <c r="ONT58" s="9"/>
      <c r="ONU58" s="9"/>
      <c r="ONV58" s="9"/>
      <c r="ONW58" s="9"/>
      <c r="ONX58" s="9"/>
      <c r="ONY58" s="9"/>
      <c r="ONZ58" s="9"/>
      <c r="OOA58" s="9"/>
      <c r="OOB58" s="9"/>
      <c r="OOC58" s="9"/>
      <c r="OOD58" s="9"/>
      <c r="OOE58" s="9"/>
      <c r="OOF58" s="9"/>
      <c r="OOG58" s="9"/>
      <c r="OOH58" s="9"/>
      <c r="OOI58" s="9"/>
      <c r="OOJ58" s="9"/>
      <c r="OOK58" s="9"/>
      <c r="OOL58" s="9"/>
      <c r="OOM58" s="9"/>
      <c r="OON58" s="9"/>
      <c r="OOO58" s="9"/>
      <c r="OOP58" s="9"/>
      <c r="OOQ58" s="9"/>
      <c r="OOR58" s="9"/>
      <c r="OOS58" s="9"/>
      <c r="OOT58" s="9"/>
      <c r="OOU58" s="9"/>
      <c r="OOV58" s="9"/>
      <c r="OOW58" s="9"/>
      <c r="OOX58" s="9"/>
      <c r="OOY58" s="9"/>
      <c r="OOZ58" s="9"/>
      <c r="OPA58" s="9"/>
      <c r="OPB58" s="9"/>
      <c r="OPC58" s="9"/>
      <c r="OPD58" s="9"/>
      <c r="OPE58" s="9"/>
      <c r="OPF58" s="9"/>
      <c r="OPG58" s="9"/>
      <c r="OPH58" s="9"/>
      <c r="OPI58" s="9"/>
      <c r="OPJ58" s="9"/>
      <c r="OPK58" s="9"/>
      <c r="OPL58" s="9"/>
      <c r="OPM58" s="9"/>
      <c r="OPN58" s="9"/>
      <c r="OPO58" s="9"/>
      <c r="OPP58" s="9"/>
      <c r="OPQ58" s="9"/>
      <c r="OPR58" s="9"/>
      <c r="OPS58" s="9"/>
      <c r="OPT58" s="9"/>
      <c r="OPU58" s="9"/>
      <c r="OPV58" s="9"/>
      <c r="OPW58" s="9"/>
      <c r="OPX58" s="9"/>
      <c r="OPY58" s="9"/>
      <c r="OPZ58" s="9"/>
      <c r="OQA58" s="9"/>
      <c r="OQB58" s="9"/>
      <c r="OQC58" s="9"/>
      <c r="OQD58" s="9"/>
      <c r="OQE58" s="9"/>
      <c r="OQF58" s="9"/>
      <c r="OQG58" s="9"/>
      <c r="OQH58" s="9"/>
      <c r="OQI58" s="9"/>
      <c r="OQJ58" s="9"/>
      <c r="OQK58" s="9"/>
      <c r="OQL58" s="9"/>
      <c r="OQM58" s="9"/>
      <c r="OQN58" s="9"/>
      <c r="OQO58" s="9"/>
      <c r="OQP58" s="9"/>
      <c r="OQQ58" s="9"/>
      <c r="OQR58" s="9"/>
      <c r="OQS58" s="9"/>
      <c r="OQT58" s="9"/>
      <c r="OQU58" s="9"/>
      <c r="OQV58" s="9"/>
      <c r="OQW58" s="9"/>
      <c r="OQX58" s="9"/>
      <c r="OQY58" s="9"/>
      <c r="OQZ58" s="9"/>
      <c r="ORA58" s="9"/>
      <c r="ORB58" s="9"/>
      <c r="ORC58" s="9"/>
      <c r="ORD58" s="9"/>
      <c r="ORE58" s="9"/>
      <c r="ORF58" s="9"/>
      <c r="ORG58" s="9"/>
      <c r="ORH58" s="9"/>
      <c r="ORI58" s="9"/>
      <c r="ORJ58" s="9"/>
      <c r="ORK58" s="9"/>
      <c r="ORL58" s="9"/>
      <c r="ORM58" s="9"/>
      <c r="ORN58" s="9"/>
      <c r="ORO58" s="9"/>
      <c r="ORP58" s="9"/>
      <c r="ORQ58" s="9"/>
      <c r="ORR58" s="9"/>
      <c r="ORS58" s="9"/>
      <c r="ORT58" s="9"/>
      <c r="ORU58" s="9"/>
      <c r="ORV58" s="9"/>
      <c r="ORW58" s="9"/>
      <c r="ORX58" s="9"/>
      <c r="ORY58" s="9"/>
      <c r="ORZ58" s="9"/>
      <c r="OSA58" s="9"/>
      <c r="OSB58" s="9"/>
      <c r="OSC58" s="9"/>
      <c r="OSD58" s="9"/>
      <c r="OSE58" s="9"/>
      <c r="OSF58" s="9"/>
      <c r="OSG58" s="9"/>
      <c r="OSH58" s="9"/>
      <c r="OSI58" s="9"/>
      <c r="OSJ58" s="9"/>
      <c r="OSK58" s="9"/>
      <c r="OSL58" s="9"/>
      <c r="OSM58" s="9"/>
      <c r="OSN58" s="9"/>
      <c r="OSO58" s="9"/>
      <c r="OSP58" s="9"/>
      <c r="OSQ58" s="9"/>
      <c r="OSR58" s="9"/>
      <c r="OSS58" s="9"/>
      <c r="OST58" s="9"/>
      <c r="OSU58" s="9"/>
      <c r="OSV58" s="9"/>
      <c r="OSW58" s="9"/>
      <c r="OSX58" s="9"/>
      <c r="OSY58" s="9"/>
      <c r="OSZ58" s="9"/>
      <c r="OTA58" s="9"/>
      <c r="OTB58" s="9"/>
      <c r="OTC58" s="9"/>
      <c r="OTD58" s="9"/>
      <c r="OTE58" s="9"/>
      <c r="OTF58" s="9"/>
      <c r="OTG58" s="9"/>
      <c r="OTH58" s="9"/>
      <c r="OTI58" s="9"/>
      <c r="OTJ58" s="9"/>
      <c r="OTK58" s="9"/>
      <c r="OTL58" s="9"/>
      <c r="OTM58" s="9"/>
      <c r="OTN58" s="9"/>
      <c r="OTO58" s="9"/>
      <c r="OTP58" s="9"/>
      <c r="OTQ58" s="9"/>
      <c r="OTR58" s="9"/>
      <c r="OTS58" s="9"/>
      <c r="OTT58" s="9"/>
      <c r="OTU58" s="9"/>
      <c r="OTV58" s="9"/>
      <c r="OTW58" s="9"/>
      <c r="OTX58" s="9"/>
      <c r="OTY58" s="9"/>
      <c r="OTZ58" s="9"/>
      <c r="OUA58" s="9"/>
      <c r="OUB58" s="9"/>
      <c r="OUC58" s="9"/>
      <c r="OUD58" s="9"/>
      <c r="OUE58" s="9"/>
      <c r="OUF58" s="9"/>
      <c r="OUG58" s="9"/>
      <c r="OUH58" s="9"/>
      <c r="OUI58" s="9"/>
      <c r="OUJ58" s="9"/>
      <c r="OUK58" s="9"/>
      <c r="OUL58" s="9"/>
      <c r="OUM58" s="9"/>
      <c r="OUN58" s="9"/>
      <c r="OUO58" s="9"/>
      <c r="OUP58" s="9"/>
      <c r="OUQ58" s="9"/>
      <c r="OUR58" s="9"/>
      <c r="OUS58" s="9"/>
      <c r="OUT58" s="9"/>
      <c r="OUU58" s="9"/>
      <c r="OUV58" s="9"/>
      <c r="OUW58" s="9"/>
      <c r="OUX58" s="9"/>
      <c r="OUY58" s="9"/>
      <c r="OUZ58" s="9"/>
      <c r="OVA58" s="9"/>
      <c r="OVB58" s="9"/>
      <c r="OVC58" s="9"/>
      <c r="OVD58" s="9"/>
      <c r="OVE58" s="9"/>
      <c r="OVF58" s="9"/>
      <c r="OVG58" s="9"/>
      <c r="OVH58" s="9"/>
      <c r="OVI58" s="9"/>
      <c r="OVJ58" s="9"/>
      <c r="OVK58" s="9"/>
      <c r="OVL58" s="9"/>
      <c r="OVM58" s="9"/>
      <c r="OVN58" s="9"/>
      <c r="OVO58" s="9"/>
      <c r="OVP58" s="9"/>
      <c r="OVQ58" s="9"/>
      <c r="OVR58" s="9"/>
      <c r="OVS58" s="9"/>
      <c r="OVT58" s="9"/>
      <c r="OVU58" s="9"/>
      <c r="OVV58" s="9"/>
      <c r="OVW58" s="9"/>
      <c r="OVX58" s="9"/>
      <c r="OVY58" s="9"/>
      <c r="OVZ58" s="9"/>
      <c r="OWA58" s="9"/>
      <c r="OWB58" s="9"/>
      <c r="OWC58" s="9"/>
      <c r="OWD58" s="9"/>
      <c r="OWE58" s="9"/>
      <c r="OWF58" s="9"/>
      <c r="OWG58" s="9"/>
      <c r="OWH58" s="9"/>
      <c r="OWI58" s="9"/>
      <c r="OWJ58" s="9"/>
      <c r="OWK58" s="9"/>
      <c r="OWL58" s="9"/>
      <c r="OWM58" s="9"/>
      <c r="OWN58" s="9"/>
      <c r="OWO58" s="9"/>
      <c r="OWP58" s="9"/>
      <c r="OWQ58" s="9"/>
      <c r="OWR58" s="9"/>
      <c r="OWS58" s="9"/>
      <c r="OWT58" s="9"/>
      <c r="OWU58" s="9"/>
      <c r="OWV58" s="9"/>
      <c r="OWW58" s="9"/>
      <c r="OWX58" s="9"/>
      <c r="OWY58" s="9"/>
      <c r="OWZ58" s="9"/>
      <c r="OXA58" s="9"/>
      <c r="OXB58" s="9"/>
      <c r="OXC58" s="9"/>
      <c r="OXD58" s="9"/>
      <c r="OXE58" s="9"/>
      <c r="OXF58" s="9"/>
      <c r="OXG58" s="9"/>
      <c r="OXH58" s="9"/>
      <c r="OXI58" s="9"/>
      <c r="OXJ58" s="9"/>
      <c r="OXK58" s="9"/>
      <c r="OXL58" s="9"/>
      <c r="OXM58" s="9"/>
      <c r="OXN58" s="9"/>
      <c r="OXO58" s="9"/>
      <c r="OXP58" s="9"/>
      <c r="OXQ58" s="9"/>
      <c r="OXR58" s="9"/>
      <c r="OXS58" s="9"/>
      <c r="OXT58" s="9"/>
      <c r="OXU58" s="9"/>
      <c r="OXV58" s="9"/>
      <c r="OXW58" s="9"/>
      <c r="OXX58" s="9"/>
      <c r="OXY58" s="9"/>
      <c r="OXZ58" s="9"/>
      <c r="OYA58" s="9"/>
      <c r="OYB58" s="9"/>
      <c r="OYC58" s="9"/>
      <c r="OYD58" s="9"/>
      <c r="OYE58" s="9"/>
      <c r="OYF58" s="9"/>
      <c r="OYG58" s="9"/>
      <c r="OYH58" s="9"/>
      <c r="OYI58" s="9"/>
      <c r="OYJ58" s="9"/>
      <c r="OYK58" s="9"/>
      <c r="OYL58" s="9"/>
      <c r="OYM58" s="9"/>
      <c r="OYN58" s="9"/>
      <c r="OYO58" s="9"/>
      <c r="OYP58" s="9"/>
      <c r="OYQ58" s="9"/>
      <c r="OYR58" s="9"/>
      <c r="OYS58" s="9"/>
      <c r="OYT58" s="9"/>
      <c r="OYU58" s="9"/>
      <c r="OYV58" s="9"/>
      <c r="OYW58" s="9"/>
      <c r="OYX58" s="9"/>
      <c r="OYY58" s="9"/>
      <c r="OYZ58" s="9"/>
      <c r="OZA58" s="9"/>
      <c r="OZB58" s="9"/>
      <c r="OZC58" s="9"/>
      <c r="OZD58" s="9"/>
      <c r="OZE58" s="9"/>
      <c r="OZF58" s="9"/>
      <c r="OZG58" s="9"/>
      <c r="OZH58" s="9"/>
      <c r="OZI58" s="9"/>
      <c r="OZJ58" s="9"/>
      <c r="OZK58" s="9"/>
      <c r="OZL58" s="9"/>
      <c r="OZM58" s="9"/>
      <c r="OZN58" s="9"/>
      <c r="OZO58" s="9"/>
      <c r="OZP58" s="9"/>
      <c r="OZQ58" s="9"/>
      <c r="OZR58" s="9"/>
      <c r="OZS58" s="9"/>
      <c r="OZT58" s="9"/>
      <c r="OZU58" s="9"/>
      <c r="OZV58" s="9"/>
      <c r="OZW58" s="9"/>
      <c r="OZX58" s="9"/>
      <c r="OZY58" s="9"/>
      <c r="OZZ58" s="9"/>
      <c r="PAA58" s="9"/>
      <c r="PAB58" s="9"/>
      <c r="PAC58" s="9"/>
      <c r="PAD58" s="9"/>
      <c r="PAE58" s="9"/>
      <c r="PAF58" s="9"/>
      <c r="PAG58" s="9"/>
      <c r="PAH58" s="9"/>
      <c r="PAI58" s="9"/>
      <c r="PAJ58" s="9"/>
      <c r="PAK58" s="9"/>
      <c r="PAL58" s="9"/>
      <c r="PAM58" s="9"/>
      <c r="PAN58" s="9"/>
      <c r="PAO58" s="9"/>
      <c r="PAP58" s="9"/>
      <c r="PAQ58" s="9"/>
      <c r="PAR58" s="9"/>
      <c r="PAS58" s="9"/>
      <c r="PAT58" s="9"/>
      <c r="PAU58" s="9"/>
      <c r="PAV58" s="9"/>
      <c r="PAW58" s="9"/>
      <c r="PAX58" s="9"/>
      <c r="PAY58" s="9"/>
      <c r="PAZ58" s="9"/>
      <c r="PBA58" s="9"/>
      <c r="PBB58" s="9"/>
      <c r="PBC58" s="9"/>
      <c r="PBD58" s="9"/>
      <c r="PBE58" s="9"/>
      <c r="PBF58" s="9"/>
      <c r="PBG58" s="9"/>
      <c r="PBH58" s="9"/>
      <c r="PBI58" s="9"/>
      <c r="PBJ58" s="9"/>
      <c r="PBK58" s="9"/>
      <c r="PBL58" s="9"/>
      <c r="PBM58" s="9"/>
      <c r="PBN58" s="9"/>
      <c r="PBO58" s="9"/>
      <c r="PBP58" s="9"/>
      <c r="PBQ58" s="9"/>
      <c r="PBR58" s="9"/>
      <c r="PBS58" s="9"/>
      <c r="PBT58" s="9"/>
      <c r="PBU58" s="9"/>
      <c r="PBV58" s="9"/>
      <c r="PBW58" s="9"/>
      <c r="PBX58" s="9"/>
      <c r="PBY58" s="9"/>
      <c r="PBZ58" s="9"/>
      <c r="PCA58" s="9"/>
      <c r="PCB58" s="9"/>
      <c r="PCC58" s="9"/>
      <c r="PCD58" s="9"/>
      <c r="PCE58" s="9"/>
      <c r="PCF58" s="9"/>
      <c r="PCG58" s="9"/>
      <c r="PCH58" s="9"/>
      <c r="PCI58" s="9"/>
      <c r="PCJ58" s="9"/>
      <c r="PCK58" s="9"/>
      <c r="PCL58" s="9"/>
      <c r="PCM58" s="9"/>
      <c r="PCN58" s="9"/>
      <c r="PCO58" s="9"/>
      <c r="PCP58" s="9"/>
      <c r="PCQ58" s="9"/>
      <c r="PCR58" s="9"/>
      <c r="PCS58" s="9"/>
      <c r="PCT58" s="9"/>
      <c r="PCU58" s="9"/>
      <c r="PCV58" s="9"/>
      <c r="PCW58" s="9"/>
      <c r="PCX58" s="9"/>
      <c r="PCY58" s="9"/>
      <c r="PCZ58" s="9"/>
      <c r="PDA58" s="9"/>
      <c r="PDB58" s="9"/>
      <c r="PDC58" s="9"/>
      <c r="PDD58" s="9"/>
      <c r="PDE58" s="9"/>
      <c r="PDF58" s="9"/>
      <c r="PDG58" s="9"/>
      <c r="PDH58" s="9"/>
      <c r="PDI58" s="9"/>
      <c r="PDJ58" s="9"/>
      <c r="PDK58" s="9"/>
      <c r="PDL58" s="9"/>
      <c r="PDM58" s="9"/>
      <c r="PDN58" s="9"/>
      <c r="PDO58" s="9"/>
      <c r="PDP58" s="9"/>
      <c r="PDQ58" s="9"/>
      <c r="PDR58" s="9"/>
      <c r="PDS58" s="9"/>
      <c r="PDT58" s="9"/>
      <c r="PDU58" s="9"/>
      <c r="PDV58" s="9"/>
      <c r="PDW58" s="9"/>
      <c r="PDX58" s="9"/>
      <c r="PDY58" s="9"/>
      <c r="PDZ58" s="9"/>
      <c r="PEA58" s="9"/>
      <c r="PEB58" s="9"/>
      <c r="PEC58" s="9"/>
      <c r="PED58" s="9"/>
      <c r="PEE58" s="9"/>
      <c r="PEF58" s="9"/>
      <c r="PEG58" s="9"/>
      <c r="PEH58" s="9"/>
      <c r="PEI58" s="9"/>
      <c r="PEJ58" s="9"/>
      <c r="PEK58" s="9"/>
      <c r="PEL58" s="9"/>
      <c r="PEM58" s="9"/>
      <c r="PEN58" s="9"/>
      <c r="PEO58" s="9"/>
      <c r="PEP58" s="9"/>
      <c r="PEQ58" s="9"/>
      <c r="PER58" s="9"/>
      <c r="PES58" s="9"/>
      <c r="PET58" s="9"/>
      <c r="PEU58" s="9"/>
      <c r="PEV58" s="9"/>
      <c r="PEW58" s="9"/>
      <c r="PEX58" s="9"/>
      <c r="PEY58" s="9"/>
      <c r="PEZ58" s="9"/>
      <c r="PFA58" s="9"/>
      <c r="PFB58" s="9"/>
      <c r="PFC58" s="9"/>
      <c r="PFD58" s="9"/>
      <c r="PFE58" s="9"/>
      <c r="PFF58" s="9"/>
      <c r="PFG58" s="9"/>
      <c r="PFH58" s="9"/>
      <c r="PFI58" s="9"/>
      <c r="PFJ58" s="9"/>
      <c r="PFK58" s="9"/>
      <c r="PFL58" s="9"/>
      <c r="PFM58" s="9"/>
      <c r="PFN58" s="9"/>
      <c r="PFO58" s="9"/>
      <c r="PFP58" s="9"/>
      <c r="PFQ58" s="9"/>
      <c r="PFR58" s="9"/>
      <c r="PFS58" s="9"/>
      <c r="PFT58" s="9"/>
      <c r="PFU58" s="9"/>
      <c r="PFV58" s="9"/>
      <c r="PFW58" s="9"/>
      <c r="PFX58" s="9"/>
      <c r="PFY58" s="9"/>
      <c r="PFZ58" s="9"/>
      <c r="PGA58" s="9"/>
      <c r="PGB58" s="9"/>
      <c r="PGC58" s="9"/>
      <c r="PGD58" s="9"/>
      <c r="PGE58" s="9"/>
      <c r="PGF58" s="9"/>
      <c r="PGG58" s="9"/>
      <c r="PGH58" s="9"/>
      <c r="PGI58" s="9"/>
      <c r="PGJ58" s="9"/>
      <c r="PGK58" s="9"/>
      <c r="PGL58" s="9"/>
      <c r="PGM58" s="9"/>
      <c r="PGN58" s="9"/>
      <c r="PGO58" s="9"/>
      <c r="PGP58" s="9"/>
      <c r="PGQ58" s="9"/>
      <c r="PGR58" s="9"/>
      <c r="PGS58" s="9"/>
      <c r="PGT58" s="9"/>
      <c r="PGU58" s="9"/>
      <c r="PGV58" s="9"/>
      <c r="PGW58" s="9"/>
      <c r="PGX58" s="9"/>
      <c r="PGY58" s="9"/>
      <c r="PGZ58" s="9"/>
      <c r="PHA58" s="9"/>
      <c r="PHB58" s="9"/>
      <c r="PHC58" s="9"/>
      <c r="PHD58" s="9"/>
      <c r="PHE58" s="9"/>
      <c r="PHF58" s="9"/>
      <c r="PHG58" s="9"/>
      <c r="PHH58" s="9"/>
      <c r="PHI58" s="9"/>
      <c r="PHJ58" s="9"/>
      <c r="PHK58" s="9"/>
      <c r="PHL58" s="9"/>
      <c r="PHM58" s="9"/>
      <c r="PHN58" s="9"/>
      <c r="PHO58" s="9"/>
      <c r="PHP58" s="9"/>
      <c r="PHQ58" s="9"/>
      <c r="PHR58" s="9"/>
      <c r="PHS58" s="9"/>
      <c r="PHT58" s="9"/>
      <c r="PHU58" s="9"/>
      <c r="PHV58" s="9"/>
      <c r="PHW58" s="9"/>
      <c r="PHX58" s="9"/>
      <c r="PHY58" s="9"/>
      <c r="PHZ58" s="9"/>
      <c r="PIA58" s="9"/>
      <c r="PIB58" s="9"/>
      <c r="PIC58" s="9"/>
      <c r="PID58" s="9"/>
      <c r="PIE58" s="9"/>
      <c r="PIF58" s="9"/>
      <c r="PIG58" s="9"/>
      <c r="PIH58" s="9"/>
      <c r="PII58" s="9"/>
      <c r="PIJ58" s="9"/>
      <c r="PIK58" s="9"/>
      <c r="PIL58" s="9"/>
      <c r="PIM58" s="9"/>
      <c r="PIN58" s="9"/>
      <c r="PIO58" s="9"/>
      <c r="PIP58" s="9"/>
      <c r="PIQ58" s="9"/>
      <c r="PIR58" s="9"/>
      <c r="PIS58" s="9"/>
      <c r="PIT58" s="9"/>
      <c r="PIU58" s="9"/>
      <c r="PIV58" s="9"/>
      <c r="PIW58" s="9"/>
      <c r="PIX58" s="9"/>
      <c r="PIY58" s="9"/>
      <c r="PIZ58" s="9"/>
      <c r="PJA58" s="9"/>
      <c r="PJB58" s="9"/>
      <c r="PJC58" s="9"/>
      <c r="PJD58" s="9"/>
      <c r="PJE58" s="9"/>
      <c r="PJF58" s="9"/>
      <c r="PJG58" s="9"/>
      <c r="PJH58" s="9"/>
      <c r="PJI58" s="9"/>
      <c r="PJJ58" s="9"/>
      <c r="PJK58" s="9"/>
      <c r="PJL58" s="9"/>
      <c r="PJM58" s="9"/>
      <c r="PJN58" s="9"/>
      <c r="PJO58" s="9"/>
      <c r="PJP58" s="9"/>
      <c r="PJQ58" s="9"/>
      <c r="PJR58" s="9"/>
      <c r="PJS58" s="9"/>
      <c r="PJT58" s="9"/>
      <c r="PJU58" s="9"/>
      <c r="PJV58" s="9"/>
      <c r="PJW58" s="9"/>
      <c r="PJX58" s="9"/>
      <c r="PJY58" s="9"/>
      <c r="PJZ58" s="9"/>
      <c r="PKA58" s="9"/>
      <c r="PKB58" s="9"/>
      <c r="PKC58" s="9"/>
      <c r="PKD58" s="9"/>
      <c r="PKE58" s="9"/>
      <c r="PKF58" s="9"/>
      <c r="PKG58" s="9"/>
      <c r="PKH58" s="9"/>
      <c r="PKI58" s="9"/>
      <c r="PKJ58" s="9"/>
      <c r="PKK58" s="9"/>
      <c r="PKL58" s="9"/>
      <c r="PKM58" s="9"/>
      <c r="PKN58" s="9"/>
      <c r="PKO58" s="9"/>
      <c r="PKP58" s="9"/>
      <c r="PKQ58" s="9"/>
      <c r="PKR58" s="9"/>
      <c r="PKS58" s="9"/>
      <c r="PKT58" s="9"/>
      <c r="PKU58" s="9"/>
      <c r="PKV58" s="9"/>
      <c r="PKW58" s="9"/>
      <c r="PKX58" s="9"/>
      <c r="PKY58" s="9"/>
      <c r="PKZ58" s="9"/>
      <c r="PLA58" s="9"/>
      <c r="PLB58" s="9"/>
      <c r="PLC58" s="9"/>
      <c r="PLD58" s="9"/>
      <c r="PLE58" s="9"/>
      <c r="PLF58" s="9"/>
      <c r="PLG58" s="9"/>
      <c r="PLH58" s="9"/>
      <c r="PLI58" s="9"/>
      <c r="PLJ58" s="9"/>
      <c r="PLK58" s="9"/>
      <c r="PLL58" s="9"/>
      <c r="PLM58" s="9"/>
      <c r="PLN58" s="9"/>
      <c r="PLO58" s="9"/>
      <c r="PLP58" s="9"/>
      <c r="PLQ58" s="9"/>
      <c r="PLR58" s="9"/>
      <c r="PLS58" s="9"/>
      <c r="PLT58" s="9"/>
      <c r="PLU58" s="9"/>
      <c r="PLV58" s="9"/>
      <c r="PLW58" s="9"/>
      <c r="PLX58" s="9"/>
      <c r="PLY58" s="9"/>
      <c r="PLZ58" s="9"/>
      <c r="PMA58" s="9"/>
      <c r="PMB58" s="9"/>
      <c r="PMC58" s="9"/>
      <c r="PMD58" s="9"/>
      <c r="PME58" s="9"/>
      <c r="PMF58" s="9"/>
      <c r="PMG58" s="9"/>
      <c r="PMH58" s="9"/>
      <c r="PMI58" s="9"/>
      <c r="PMJ58" s="9"/>
      <c r="PMK58" s="9"/>
      <c r="PML58" s="9"/>
      <c r="PMM58" s="9"/>
      <c r="PMN58" s="9"/>
      <c r="PMO58" s="9"/>
      <c r="PMP58" s="9"/>
      <c r="PMQ58" s="9"/>
      <c r="PMR58" s="9"/>
      <c r="PMS58" s="9"/>
      <c r="PMT58" s="9"/>
      <c r="PMU58" s="9"/>
      <c r="PMV58" s="9"/>
      <c r="PMW58" s="9"/>
      <c r="PMX58" s="9"/>
      <c r="PMY58" s="9"/>
      <c r="PMZ58" s="9"/>
      <c r="PNA58" s="9"/>
      <c r="PNB58" s="9"/>
      <c r="PNC58" s="9"/>
      <c r="PND58" s="9"/>
      <c r="PNE58" s="9"/>
      <c r="PNF58" s="9"/>
      <c r="PNG58" s="9"/>
      <c r="PNH58" s="9"/>
      <c r="PNI58" s="9"/>
      <c r="PNJ58" s="9"/>
      <c r="PNK58" s="9"/>
      <c r="PNL58" s="9"/>
      <c r="PNM58" s="9"/>
      <c r="PNN58" s="9"/>
      <c r="PNO58" s="9"/>
      <c r="PNP58" s="9"/>
      <c r="PNQ58" s="9"/>
      <c r="PNR58" s="9"/>
      <c r="PNS58" s="9"/>
      <c r="PNT58" s="9"/>
      <c r="PNU58" s="9"/>
      <c r="PNV58" s="9"/>
      <c r="PNW58" s="9"/>
      <c r="PNX58" s="9"/>
      <c r="PNY58" s="9"/>
      <c r="PNZ58" s="9"/>
      <c r="POA58" s="9"/>
      <c r="POB58" s="9"/>
      <c r="POC58" s="9"/>
      <c r="POD58" s="9"/>
      <c r="POE58" s="9"/>
      <c r="POF58" s="9"/>
      <c r="POG58" s="9"/>
      <c r="POH58" s="9"/>
      <c r="POI58" s="9"/>
      <c r="POJ58" s="9"/>
      <c r="POK58" s="9"/>
      <c r="POL58" s="9"/>
      <c r="POM58" s="9"/>
      <c r="PON58" s="9"/>
      <c r="POO58" s="9"/>
      <c r="POP58" s="9"/>
      <c r="POQ58" s="9"/>
      <c r="POR58" s="9"/>
      <c r="POS58" s="9"/>
      <c r="POT58" s="9"/>
      <c r="POU58" s="9"/>
      <c r="POV58" s="9"/>
      <c r="POW58" s="9"/>
      <c r="POX58" s="9"/>
      <c r="POY58" s="9"/>
      <c r="POZ58" s="9"/>
      <c r="PPA58" s="9"/>
      <c r="PPB58" s="9"/>
      <c r="PPC58" s="9"/>
      <c r="PPD58" s="9"/>
      <c r="PPE58" s="9"/>
      <c r="PPF58" s="9"/>
      <c r="PPG58" s="9"/>
      <c r="PPH58" s="9"/>
      <c r="PPI58" s="9"/>
      <c r="PPJ58" s="9"/>
      <c r="PPK58" s="9"/>
      <c r="PPL58" s="9"/>
      <c r="PPM58" s="9"/>
      <c r="PPN58" s="9"/>
      <c r="PPO58" s="9"/>
      <c r="PPP58" s="9"/>
      <c r="PPQ58" s="9"/>
      <c r="PPR58" s="9"/>
      <c r="PPS58" s="9"/>
      <c r="PPT58" s="9"/>
      <c r="PPU58" s="9"/>
      <c r="PPV58" s="9"/>
      <c r="PPW58" s="9"/>
      <c r="PPX58" s="9"/>
      <c r="PPY58" s="9"/>
      <c r="PPZ58" s="9"/>
      <c r="PQA58" s="9"/>
      <c r="PQB58" s="9"/>
      <c r="PQC58" s="9"/>
      <c r="PQD58" s="9"/>
      <c r="PQE58" s="9"/>
      <c r="PQF58" s="9"/>
      <c r="PQG58" s="9"/>
      <c r="PQH58" s="9"/>
      <c r="PQI58" s="9"/>
      <c r="PQJ58" s="9"/>
      <c r="PQK58" s="9"/>
      <c r="PQL58" s="9"/>
      <c r="PQM58" s="9"/>
      <c r="PQN58" s="9"/>
      <c r="PQO58" s="9"/>
      <c r="PQP58" s="9"/>
      <c r="PQQ58" s="9"/>
      <c r="PQR58" s="9"/>
      <c r="PQS58" s="9"/>
      <c r="PQT58" s="9"/>
      <c r="PQU58" s="9"/>
      <c r="PQV58" s="9"/>
      <c r="PQW58" s="9"/>
      <c r="PQX58" s="9"/>
      <c r="PQY58" s="9"/>
      <c r="PQZ58" s="9"/>
      <c r="PRA58" s="9"/>
      <c r="PRB58" s="9"/>
      <c r="PRC58" s="9"/>
      <c r="PRD58" s="9"/>
      <c r="PRE58" s="9"/>
      <c r="PRF58" s="9"/>
      <c r="PRG58" s="9"/>
      <c r="PRH58" s="9"/>
      <c r="PRI58" s="9"/>
      <c r="PRJ58" s="9"/>
      <c r="PRK58" s="9"/>
      <c r="PRL58" s="9"/>
      <c r="PRM58" s="9"/>
      <c r="PRN58" s="9"/>
      <c r="PRO58" s="9"/>
      <c r="PRP58" s="9"/>
      <c r="PRQ58" s="9"/>
      <c r="PRR58" s="9"/>
      <c r="PRS58" s="9"/>
      <c r="PRT58" s="9"/>
      <c r="PRU58" s="9"/>
      <c r="PRV58" s="9"/>
      <c r="PRW58" s="9"/>
      <c r="PRX58" s="9"/>
      <c r="PRY58" s="9"/>
      <c r="PRZ58" s="9"/>
      <c r="PSA58" s="9"/>
      <c r="PSB58" s="9"/>
      <c r="PSC58" s="9"/>
      <c r="PSD58" s="9"/>
      <c r="PSE58" s="9"/>
      <c r="PSF58" s="9"/>
      <c r="PSG58" s="9"/>
      <c r="PSH58" s="9"/>
      <c r="PSI58" s="9"/>
      <c r="PSJ58" s="9"/>
      <c r="PSK58" s="9"/>
      <c r="PSL58" s="9"/>
      <c r="PSM58" s="9"/>
      <c r="PSN58" s="9"/>
      <c r="PSO58" s="9"/>
      <c r="PSP58" s="9"/>
      <c r="PSQ58" s="9"/>
      <c r="PSR58" s="9"/>
      <c r="PSS58" s="9"/>
      <c r="PST58" s="9"/>
      <c r="PSU58" s="9"/>
      <c r="PSV58" s="9"/>
      <c r="PSW58" s="9"/>
      <c r="PSX58" s="9"/>
      <c r="PSY58" s="9"/>
      <c r="PSZ58" s="9"/>
      <c r="PTA58" s="9"/>
      <c r="PTB58" s="9"/>
      <c r="PTC58" s="9"/>
      <c r="PTD58" s="9"/>
      <c r="PTE58" s="9"/>
      <c r="PTF58" s="9"/>
      <c r="PTG58" s="9"/>
      <c r="PTH58" s="9"/>
      <c r="PTI58" s="9"/>
      <c r="PTJ58" s="9"/>
      <c r="PTK58" s="9"/>
      <c r="PTL58" s="9"/>
      <c r="PTM58" s="9"/>
      <c r="PTN58" s="9"/>
      <c r="PTO58" s="9"/>
      <c r="PTP58" s="9"/>
      <c r="PTQ58" s="9"/>
      <c r="PTR58" s="9"/>
      <c r="PTS58" s="9"/>
      <c r="PTT58" s="9"/>
      <c r="PTU58" s="9"/>
      <c r="PTV58" s="9"/>
      <c r="PTW58" s="9"/>
      <c r="PTX58" s="9"/>
      <c r="PTY58" s="9"/>
      <c r="PTZ58" s="9"/>
      <c r="PUA58" s="9"/>
      <c r="PUB58" s="9"/>
      <c r="PUC58" s="9"/>
      <c r="PUD58" s="9"/>
      <c r="PUE58" s="9"/>
      <c r="PUF58" s="9"/>
      <c r="PUG58" s="9"/>
      <c r="PUH58" s="9"/>
      <c r="PUI58" s="9"/>
      <c r="PUJ58" s="9"/>
      <c r="PUK58" s="9"/>
      <c r="PUL58" s="9"/>
      <c r="PUM58" s="9"/>
      <c r="PUN58" s="9"/>
      <c r="PUO58" s="9"/>
      <c r="PUP58" s="9"/>
      <c r="PUQ58" s="9"/>
      <c r="PUR58" s="9"/>
      <c r="PUS58" s="9"/>
      <c r="PUT58" s="9"/>
      <c r="PUU58" s="9"/>
      <c r="PUV58" s="9"/>
      <c r="PUW58" s="9"/>
      <c r="PUX58" s="9"/>
      <c r="PUY58" s="9"/>
      <c r="PUZ58" s="9"/>
      <c r="PVA58" s="9"/>
      <c r="PVB58" s="9"/>
      <c r="PVC58" s="9"/>
      <c r="PVD58" s="9"/>
      <c r="PVE58" s="9"/>
      <c r="PVF58" s="9"/>
      <c r="PVG58" s="9"/>
      <c r="PVH58" s="9"/>
      <c r="PVI58" s="9"/>
      <c r="PVJ58" s="9"/>
      <c r="PVK58" s="9"/>
      <c r="PVL58" s="9"/>
      <c r="PVM58" s="9"/>
      <c r="PVN58" s="9"/>
      <c r="PVO58" s="9"/>
      <c r="PVP58" s="9"/>
      <c r="PVQ58" s="9"/>
      <c r="PVR58" s="9"/>
      <c r="PVS58" s="9"/>
      <c r="PVT58" s="9"/>
      <c r="PVU58" s="9"/>
      <c r="PVV58" s="9"/>
      <c r="PVW58" s="9"/>
      <c r="PVX58" s="9"/>
      <c r="PVY58" s="9"/>
      <c r="PVZ58" s="9"/>
      <c r="PWA58" s="9"/>
      <c r="PWB58" s="9"/>
      <c r="PWC58" s="9"/>
      <c r="PWD58" s="9"/>
      <c r="PWE58" s="9"/>
      <c r="PWF58" s="9"/>
      <c r="PWG58" s="9"/>
      <c r="PWH58" s="9"/>
      <c r="PWI58" s="9"/>
      <c r="PWJ58" s="9"/>
      <c r="PWK58" s="9"/>
      <c r="PWL58" s="9"/>
      <c r="PWM58" s="9"/>
      <c r="PWN58" s="9"/>
      <c r="PWO58" s="9"/>
      <c r="PWP58" s="9"/>
      <c r="PWQ58" s="9"/>
      <c r="PWR58" s="9"/>
      <c r="PWS58" s="9"/>
      <c r="PWT58" s="9"/>
      <c r="PWU58" s="9"/>
      <c r="PWV58" s="9"/>
      <c r="PWW58" s="9"/>
      <c r="PWX58" s="9"/>
      <c r="PWY58" s="9"/>
      <c r="PWZ58" s="9"/>
      <c r="PXA58" s="9"/>
      <c r="PXB58" s="9"/>
      <c r="PXC58" s="9"/>
      <c r="PXD58" s="9"/>
      <c r="PXE58" s="9"/>
      <c r="PXF58" s="9"/>
      <c r="PXG58" s="9"/>
      <c r="PXH58" s="9"/>
      <c r="PXI58" s="9"/>
      <c r="PXJ58" s="9"/>
      <c r="PXK58" s="9"/>
      <c r="PXL58" s="9"/>
      <c r="PXM58" s="9"/>
      <c r="PXN58" s="9"/>
      <c r="PXO58" s="9"/>
      <c r="PXP58" s="9"/>
      <c r="PXQ58" s="9"/>
      <c r="PXR58" s="9"/>
      <c r="PXS58" s="9"/>
      <c r="PXT58" s="9"/>
      <c r="PXU58" s="9"/>
      <c r="PXV58" s="9"/>
      <c r="PXW58" s="9"/>
      <c r="PXX58" s="9"/>
      <c r="PXY58" s="9"/>
      <c r="PXZ58" s="9"/>
      <c r="PYA58" s="9"/>
      <c r="PYB58" s="9"/>
      <c r="PYC58" s="9"/>
      <c r="PYD58" s="9"/>
      <c r="PYE58" s="9"/>
      <c r="PYF58" s="9"/>
      <c r="PYG58" s="9"/>
      <c r="PYH58" s="9"/>
      <c r="PYI58" s="9"/>
      <c r="PYJ58" s="9"/>
      <c r="PYK58" s="9"/>
      <c r="PYL58" s="9"/>
      <c r="PYM58" s="9"/>
      <c r="PYN58" s="9"/>
      <c r="PYO58" s="9"/>
      <c r="PYP58" s="9"/>
      <c r="PYQ58" s="9"/>
      <c r="PYR58" s="9"/>
      <c r="PYS58" s="9"/>
      <c r="PYT58" s="9"/>
      <c r="PYU58" s="9"/>
      <c r="PYV58" s="9"/>
      <c r="PYW58" s="9"/>
      <c r="PYX58" s="9"/>
      <c r="PYY58" s="9"/>
      <c r="PYZ58" s="9"/>
      <c r="PZA58" s="9"/>
      <c r="PZB58" s="9"/>
      <c r="PZC58" s="9"/>
      <c r="PZD58" s="9"/>
      <c r="PZE58" s="9"/>
      <c r="PZF58" s="9"/>
      <c r="PZG58" s="9"/>
      <c r="PZH58" s="9"/>
      <c r="PZI58" s="9"/>
      <c r="PZJ58" s="9"/>
      <c r="PZK58" s="9"/>
      <c r="PZL58" s="9"/>
      <c r="PZM58" s="9"/>
      <c r="PZN58" s="9"/>
      <c r="PZO58" s="9"/>
      <c r="PZP58" s="9"/>
      <c r="PZQ58" s="9"/>
      <c r="PZR58" s="9"/>
      <c r="PZS58" s="9"/>
      <c r="PZT58" s="9"/>
      <c r="PZU58" s="9"/>
      <c r="PZV58" s="9"/>
      <c r="PZW58" s="9"/>
      <c r="PZX58" s="9"/>
      <c r="PZY58" s="9"/>
      <c r="PZZ58" s="9"/>
      <c r="QAA58" s="9"/>
      <c r="QAB58" s="9"/>
      <c r="QAC58" s="9"/>
      <c r="QAD58" s="9"/>
      <c r="QAE58" s="9"/>
      <c r="QAF58" s="9"/>
      <c r="QAG58" s="9"/>
      <c r="QAH58" s="9"/>
      <c r="QAI58" s="9"/>
      <c r="QAJ58" s="9"/>
      <c r="QAK58" s="9"/>
      <c r="QAL58" s="9"/>
      <c r="QAM58" s="9"/>
      <c r="QAN58" s="9"/>
      <c r="QAO58" s="9"/>
      <c r="QAP58" s="9"/>
      <c r="QAQ58" s="9"/>
      <c r="QAR58" s="9"/>
      <c r="QAS58" s="9"/>
      <c r="QAT58" s="9"/>
      <c r="QAU58" s="9"/>
      <c r="QAV58" s="9"/>
      <c r="QAW58" s="9"/>
      <c r="QAX58" s="9"/>
      <c r="QAY58" s="9"/>
      <c r="QAZ58" s="9"/>
      <c r="QBA58" s="9"/>
      <c r="QBB58" s="9"/>
      <c r="QBC58" s="9"/>
      <c r="QBD58" s="9"/>
      <c r="QBE58" s="9"/>
      <c r="QBF58" s="9"/>
      <c r="QBG58" s="9"/>
      <c r="QBH58" s="9"/>
      <c r="QBI58" s="9"/>
      <c r="QBJ58" s="9"/>
      <c r="QBK58" s="9"/>
      <c r="QBL58" s="9"/>
      <c r="QBM58" s="9"/>
      <c r="QBN58" s="9"/>
      <c r="QBO58" s="9"/>
      <c r="QBP58" s="9"/>
      <c r="QBQ58" s="9"/>
      <c r="QBR58" s="9"/>
      <c r="QBS58" s="9"/>
      <c r="QBT58" s="9"/>
      <c r="QBU58" s="9"/>
      <c r="QBV58" s="9"/>
      <c r="QBW58" s="9"/>
      <c r="QBX58" s="9"/>
      <c r="QBY58" s="9"/>
      <c r="QBZ58" s="9"/>
      <c r="QCA58" s="9"/>
      <c r="QCB58" s="9"/>
      <c r="QCC58" s="9"/>
      <c r="QCD58" s="9"/>
      <c r="QCE58" s="9"/>
      <c r="QCF58" s="9"/>
      <c r="QCG58" s="9"/>
      <c r="QCH58" s="9"/>
      <c r="QCI58" s="9"/>
      <c r="QCJ58" s="9"/>
      <c r="QCK58" s="9"/>
      <c r="QCL58" s="9"/>
      <c r="QCM58" s="9"/>
      <c r="QCN58" s="9"/>
      <c r="QCO58" s="9"/>
      <c r="QCP58" s="9"/>
      <c r="QCQ58" s="9"/>
      <c r="QCR58" s="9"/>
      <c r="QCS58" s="9"/>
      <c r="QCT58" s="9"/>
      <c r="QCU58" s="9"/>
      <c r="QCV58" s="9"/>
      <c r="QCW58" s="9"/>
      <c r="QCX58" s="9"/>
      <c r="QCY58" s="9"/>
      <c r="QCZ58" s="9"/>
      <c r="QDA58" s="9"/>
      <c r="QDB58" s="9"/>
      <c r="QDC58" s="9"/>
      <c r="QDD58" s="9"/>
      <c r="QDE58" s="9"/>
      <c r="QDF58" s="9"/>
      <c r="QDG58" s="9"/>
      <c r="QDH58" s="9"/>
      <c r="QDI58" s="9"/>
      <c r="QDJ58" s="9"/>
      <c r="QDK58" s="9"/>
      <c r="QDL58" s="9"/>
      <c r="QDM58" s="9"/>
      <c r="QDN58" s="9"/>
      <c r="QDO58" s="9"/>
      <c r="QDP58" s="9"/>
      <c r="QDQ58" s="9"/>
      <c r="QDR58" s="9"/>
      <c r="QDS58" s="9"/>
      <c r="QDT58" s="9"/>
      <c r="QDU58" s="9"/>
      <c r="QDV58" s="9"/>
      <c r="QDW58" s="9"/>
      <c r="QDX58" s="9"/>
      <c r="QDY58" s="9"/>
      <c r="QDZ58" s="9"/>
      <c r="QEA58" s="9"/>
      <c r="QEB58" s="9"/>
      <c r="QEC58" s="9"/>
      <c r="QED58" s="9"/>
      <c r="QEE58" s="9"/>
      <c r="QEF58" s="9"/>
      <c r="QEG58" s="9"/>
      <c r="QEH58" s="9"/>
      <c r="QEI58" s="9"/>
      <c r="QEJ58" s="9"/>
      <c r="QEK58" s="9"/>
      <c r="QEL58" s="9"/>
      <c r="QEM58" s="9"/>
      <c r="QEN58" s="9"/>
      <c r="QEO58" s="9"/>
      <c r="QEP58" s="9"/>
      <c r="QEQ58" s="9"/>
      <c r="QER58" s="9"/>
      <c r="QES58" s="9"/>
      <c r="QET58" s="9"/>
      <c r="QEU58" s="9"/>
      <c r="QEV58" s="9"/>
      <c r="QEW58" s="9"/>
      <c r="QEX58" s="9"/>
      <c r="QEY58" s="9"/>
      <c r="QEZ58" s="9"/>
      <c r="QFA58" s="9"/>
      <c r="QFB58" s="9"/>
      <c r="QFC58" s="9"/>
      <c r="QFD58" s="9"/>
      <c r="QFE58" s="9"/>
      <c r="QFF58" s="9"/>
      <c r="QFG58" s="9"/>
      <c r="QFH58" s="9"/>
      <c r="QFI58" s="9"/>
      <c r="QFJ58" s="9"/>
      <c r="QFK58" s="9"/>
      <c r="QFL58" s="9"/>
      <c r="QFM58" s="9"/>
      <c r="QFN58" s="9"/>
      <c r="QFO58" s="9"/>
      <c r="QFP58" s="9"/>
      <c r="QFQ58" s="9"/>
      <c r="QFR58" s="9"/>
      <c r="QFS58" s="9"/>
      <c r="QFT58" s="9"/>
      <c r="QFU58" s="9"/>
      <c r="QFV58" s="9"/>
      <c r="QFW58" s="9"/>
      <c r="QFX58" s="9"/>
      <c r="QFY58" s="9"/>
      <c r="QFZ58" s="9"/>
      <c r="QGA58" s="9"/>
      <c r="QGB58" s="9"/>
      <c r="QGC58" s="9"/>
      <c r="QGD58" s="9"/>
      <c r="QGE58" s="9"/>
      <c r="QGF58" s="9"/>
      <c r="QGG58" s="9"/>
      <c r="QGH58" s="9"/>
      <c r="QGI58" s="9"/>
      <c r="QGJ58" s="9"/>
      <c r="QGK58" s="9"/>
      <c r="QGL58" s="9"/>
      <c r="QGM58" s="9"/>
      <c r="QGN58" s="9"/>
      <c r="QGO58" s="9"/>
      <c r="QGP58" s="9"/>
      <c r="QGQ58" s="9"/>
      <c r="QGR58" s="9"/>
      <c r="QGS58" s="9"/>
      <c r="QGT58" s="9"/>
      <c r="QGU58" s="9"/>
      <c r="QGV58" s="9"/>
      <c r="QGW58" s="9"/>
      <c r="QGX58" s="9"/>
      <c r="QGY58" s="9"/>
      <c r="QGZ58" s="9"/>
      <c r="QHA58" s="9"/>
      <c r="QHB58" s="9"/>
      <c r="QHC58" s="9"/>
      <c r="QHD58" s="9"/>
      <c r="QHE58" s="9"/>
      <c r="QHF58" s="9"/>
      <c r="QHG58" s="9"/>
      <c r="QHH58" s="9"/>
      <c r="QHI58" s="9"/>
      <c r="QHJ58" s="9"/>
      <c r="QHK58" s="9"/>
      <c r="QHL58" s="9"/>
      <c r="QHM58" s="9"/>
      <c r="QHN58" s="9"/>
      <c r="QHO58" s="9"/>
      <c r="QHP58" s="9"/>
      <c r="QHQ58" s="9"/>
      <c r="QHR58" s="9"/>
      <c r="QHS58" s="9"/>
      <c r="QHT58" s="9"/>
      <c r="QHU58" s="9"/>
      <c r="QHV58" s="9"/>
      <c r="QHW58" s="9"/>
      <c r="QHX58" s="9"/>
      <c r="QHY58" s="9"/>
      <c r="QHZ58" s="9"/>
      <c r="QIA58" s="9"/>
      <c r="QIB58" s="9"/>
      <c r="QIC58" s="9"/>
      <c r="QID58" s="9"/>
      <c r="QIE58" s="9"/>
      <c r="QIF58" s="9"/>
      <c r="QIG58" s="9"/>
      <c r="QIH58" s="9"/>
      <c r="QII58" s="9"/>
      <c r="QIJ58" s="9"/>
      <c r="QIK58" s="9"/>
      <c r="QIL58" s="9"/>
      <c r="QIM58" s="9"/>
      <c r="QIN58" s="9"/>
      <c r="QIO58" s="9"/>
      <c r="QIP58" s="9"/>
      <c r="QIQ58" s="9"/>
      <c r="QIR58" s="9"/>
      <c r="QIS58" s="9"/>
      <c r="QIT58" s="9"/>
      <c r="QIU58" s="9"/>
      <c r="QIV58" s="9"/>
      <c r="QIW58" s="9"/>
      <c r="QIX58" s="9"/>
      <c r="QIY58" s="9"/>
      <c r="QIZ58" s="9"/>
      <c r="QJA58" s="9"/>
      <c r="QJB58" s="9"/>
      <c r="QJC58" s="9"/>
      <c r="QJD58" s="9"/>
      <c r="QJE58" s="9"/>
      <c r="QJF58" s="9"/>
      <c r="QJG58" s="9"/>
      <c r="QJH58" s="9"/>
      <c r="QJI58" s="9"/>
      <c r="QJJ58" s="9"/>
      <c r="QJK58" s="9"/>
      <c r="QJL58" s="9"/>
      <c r="QJM58" s="9"/>
      <c r="QJN58" s="9"/>
      <c r="QJO58" s="9"/>
      <c r="QJP58" s="9"/>
      <c r="QJQ58" s="9"/>
      <c r="QJR58" s="9"/>
      <c r="QJS58" s="9"/>
      <c r="QJT58" s="9"/>
      <c r="QJU58" s="9"/>
      <c r="QJV58" s="9"/>
      <c r="QJW58" s="9"/>
      <c r="QJX58" s="9"/>
      <c r="QJY58" s="9"/>
      <c r="QJZ58" s="9"/>
      <c r="QKA58" s="9"/>
      <c r="QKB58" s="9"/>
      <c r="QKC58" s="9"/>
      <c r="QKD58" s="9"/>
      <c r="QKE58" s="9"/>
      <c r="QKF58" s="9"/>
      <c r="QKG58" s="9"/>
      <c r="QKH58" s="9"/>
      <c r="QKI58" s="9"/>
      <c r="QKJ58" s="9"/>
      <c r="QKK58" s="9"/>
      <c r="QKL58" s="9"/>
      <c r="QKM58" s="9"/>
      <c r="QKN58" s="9"/>
      <c r="QKO58" s="9"/>
      <c r="QKP58" s="9"/>
      <c r="QKQ58" s="9"/>
      <c r="QKR58" s="9"/>
      <c r="QKS58" s="9"/>
      <c r="QKT58" s="9"/>
      <c r="QKU58" s="9"/>
      <c r="QKV58" s="9"/>
      <c r="QKW58" s="9"/>
      <c r="QKX58" s="9"/>
      <c r="QKY58" s="9"/>
      <c r="QKZ58" s="9"/>
      <c r="QLA58" s="9"/>
      <c r="QLB58" s="9"/>
      <c r="QLC58" s="9"/>
      <c r="QLD58" s="9"/>
      <c r="QLE58" s="9"/>
      <c r="QLF58" s="9"/>
      <c r="QLG58" s="9"/>
      <c r="QLH58" s="9"/>
      <c r="QLI58" s="9"/>
      <c r="QLJ58" s="9"/>
      <c r="QLK58" s="9"/>
      <c r="QLL58" s="9"/>
      <c r="QLM58" s="9"/>
      <c r="QLN58" s="9"/>
      <c r="QLO58" s="9"/>
      <c r="QLP58" s="9"/>
      <c r="QLQ58" s="9"/>
      <c r="QLR58" s="9"/>
      <c r="QLS58" s="9"/>
      <c r="QLT58" s="9"/>
      <c r="QLU58" s="9"/>
      <c r="QLV58" s="9"/>
      <c r="QLW58" s="9"/>
      <c r="QLX58" s="9"/>
      <c r="QLY58" s="9"/>
      <c r="QLZ58" s="9"/>
      <c r="QMA58" s="9"/>
      <c r="QMB58" s="9"/>
      <c r="QMC58" s="9"/>
      <c r="QMD58" s="9"/>
      <c r="QME58" s="9"/>
      <c r="QMF58" s="9"/>
      <c r="QMG58" s="9"/>
      <c r="QMH58" s="9"/>
      <c r="QMI58" s="9"/>
      <c r="QMJ58" s="9"/>
      <c r="QMK58" s="9"/>
      <c r="QML58" s="9"/>
      <c r="QMM58" s="9"/>
      <c r="QMN58" s="9"/>
      <c r="QMO58" s="9"/>
      <c r="QMP58" s="9"/>
      <c r="QMQ58" s="9"/>
      <c r="QMR58" s="9"/>
      <c r="QMS58" s="9"/>
      <c r="QMT58" s="9"/>
      <c r="QMU58" s="9"/>
      <c r="QMV58" s="9"/>
      <c r="QMW58" s="9"/>
      <c r="QMX58" s="9"/>
      <c r="QMY58" s="9"/>
      <c r="QMZ58" s="9"/>
      <c r="QNA58" s="9"/>
      <c r="QNB58" s="9"/>
      <c r="QNC58" s="9"/>
      <c r="QND58" s="9"/>
      <c r="QNE58" s="9"/>
      <c r="QNF58" s="9"/>
      <c r="QNG58" s="9"/>
      <c r="QNH58" s="9"/>
      <c r="QNI58" s="9"/>
      <c r="QNJ58" s="9"/>
      <c r="QNK58" s="9"/>
      <c r="QNL58" s="9"/>
      <c r="QNM58" s="9"/>
      <c r="QNN58" s="9"/>
      <c r="QNO58" s="9"/>
      <c r="QNP58" s="9"/>
      <c r="QNQ58" s="9"/>
      <c r="QNR58" s="9"/>
      <c r="QNS58" s="9"/>
      <c r="QNT58" s="9"/>
      <c r="QNU58" s="9"/>
      <c r="QNV58" s="9"/>
      <c r="QNW58" s="9"/>
      <c r="QNX58" s="9"/>
      <c r="QNY58" s="9"/>
      <c r="QNZ58" s="9"/>
      <c r="QOA58" s="9"/>
      <c r="QOB58" s="9"/>
      <c r="QOC58" s="9"/>
      <c r="QOD58" s="9"/>
      <c r="QOE58" s="9"/>
      <c r="QOF58" s="9"/>
      <c r="QOG58" s="9"/>
      <c r="QOH58" s="9"/>
      <c r="QOI58" s="9"/>
      <c r="QOJ58" s="9"/>
      <c r="QOK58" s="9"/>
      <c r="QOL58" s="9"/>
      <c r="QOM58" s="9"/>
      <c r="QON58" s="9"/>
      <c r="QOO58" s="9"/>
      <c r="QOP58" s="9"/>
      <c r="QOQ58" s="9"/>
      <c r="QOR58" s="9"/>
      <c r="QOS58" s="9"/>
      <c r="QOT58" s="9"/>
      <c r="QOU58" s="9"/>
      <c r="QOV58" s="9"/>
      <c r="QOW58" s="9"/>
      <c r="QOX58" s="9"/>
      <c r="QOY58" s="9"/>
      <c r="QOZ58" s="9"/>
      <c r="QPA58" s="9"/>
      <c r="QPB58" s="9"/>
      <c r="QPC58" s="9"/>
      <c r="QPD58" s="9"/>
      <c r="QPE58" s="9"/>
      <c r="QPF58" s="9"/>
      <c r="QPG58" s="9"/>
      <c r="QPH58" s="9"/>
      <c r="QPI58" s="9"/>
      <c r="QPJ58" s="9"/>
      <c r="QPK58" s="9"/>
      <c r="QPL58" s="9"/>
      <c r="QPM58" s="9"/>
      <c r="QPN58" s="9"/>
      <c r="QPO58" s="9"/>
      <c r="QPP58" s="9"/>
      <c r="QPQ58" s="9"/>
      <c r="QPR58" s="9"/>
      <c r="QPS58" s="9"/>
      <c r="QPT58" s="9"/>
      <c r="QPU58" s="9"/>
      <c r="QPV58" s="9"/>
      <c r="QPW58" s="9"/>
      <c r="QPX58" s="9"/>
      <c r="QPY58" s="9"/>
      <c r="QPZ58" s="9"/>
      <c r="QQA58" s="9"/>
      <c r="QQB58" s="9"/>
      <c r="QQC58" s="9"/>
      <c r="QQD58" s="9"/>
      <c r="QQE58" s="9"/>
      <c r="QQF58" s="9"/>
      <c r="QQG58" s="9"/>
      <c r="QQH58" s="9"/>
      <c r="QQI58" s="9"/>
      <c r="QQJ58" s="9"/>
      <c r="QQK58" s="9"/>
      <c r="QQL58" s="9"/>
      <c r="QQM58" s="9"/>
      <c r="QQN58" s="9"/>
      <c r="QQO58" s="9"/>
      <c r="QQP58" s="9"/>
      <c r="QQQ58" s="9"/>
      <c r="QQR58" s="9"/>
      <c r="QQS58" s="9"/>
      <c r="QQT58" s="9"/>
      <c r="QQU58" s="9"/>
      <c r="QQV58" s="9"/>
      <c r="QQW58" s="9"/>
      <c r="QQX58" s="9"/>
      <c r="QQY58" s="9"/>
      <c r="QQZ58" s="9"/>
      <c r="QRA58" s="9"/>
      <c r="QRB58" s="9"/>
      <c r="QRC58" s="9"/>
      <c r="QRD58" s="9"/>
      <c r="QRE58" s="9"/>
      <c r="QRF58" s="9"/>
      <c r="QRG58" s="9"/>
      <c r="QRH58" s="9"/>
      <c r="QRI58" s="9"/>
      <c r="QRJ58" s="9"/>
      <c r="QRK58" s="9"/>
      <c r="QRL58" s="9"/>
      <c r="QRM58" s="9"/>
      <c r="QRN58" s="9"/>
      <c r="QRO58" s="9"/>
      <c r="QRP58" s="9"/>
      <c r="QRQ58" s="9"/>
      <c r="QRR58" s="9"/>
      <c r="QRS58" s="9"/>
      <c r="QRT58" s="9"/>
      <c r="QRU58" s="9"/>
      <c r="QRV58" s="9"/>
      <c r="QRW58" s="9"/>
      <c r="QRX58" s="9"/>
      <c r="QRY58" s="9"/>
      <c r="QRZ58" s="9"/>
      <c r="QSA58" s="9"/>
      <c r="QSB58" s="9"/>
      <c r="QSC58" s="9"/>
      <c r="QSD58" s="9"/>
      <c r="QSE58" s="9"/>
      <c r="QSF58" s="9"/>
      <c r="QSG58" s="9"/>
      <c r="QSH58" s="9"/>
      <c r="QSI58" s="9"/>
      <c r="QSJ58" s="9"/>
      <c r="QSK58" s="9"/>
      <c r="QSL58" s="9"/>
      <c r="QSM58" s="9"/>
      <c r="QSN58" s="9"/>
      <c r="QSO58" s="9"/>
      <c r="QSP58" s="9"/>
      <c r="QSQ58" s="9"/>
      <c r="QSR58" s="9"/>
      <c r="QSS58" s="9"/>
      <c r="QST58" s="9"/>
      <c r="QSU58" s="9"/>
      <c r="QSV58" s="9"/>
      <c r="QSW58" s="9"/>
      <c r="QSX58" s="9"/>
      <c r="QSY58" s="9"/>
      <c r="QSZ58" s="9"/>
      <c r="QTA58" s="9"/>
      <c r="QTB58" s="9"/>
      <c r="QTC58" s="9"/>
      <c r="QTD58" s="9"/>
      <c r="QTE58" s="9"/>
      <c r="QTF58" s="9"/>
      <c r="QTG58" s="9"/>
      <c r="QTH58" s="9"/>
      <c r="QTI58" s="9"/>
      <c r="QTJ58" s="9"/>
      <c r="QTK58" s="9"/>
      <c r="QTL58" s="9"/>
      <c r="QTM58" s="9"/>
      <c r="QTN58" s="9"/>
      <c r="QTO58" s="9"/>
      <c r="QTP58" s="9"/>
      <c r="QTQ58" s="9"/>
      <c r="QTR58" s="9"/>
      <c r="QTS58" s="9"/>
      <c r="QTT58" s="9"/>
      <c r="QTU58" s="9"/>
      <c r="QTV58" s="9"/>
      <c r="QTW58" s="9"/>
      <c r="QTX58" s="9"/>
      <c r="QTY58" s="9"/>
      <c r="QTZ58" s="9"/>
      <c r="QUA58" s="9"/>
      <c r="QUB58" s="9"/>
      <c r="QUC58" s="9"/>
      <c r="QUD58" s="9"/>
      <c r="QUE58" s="9"/>
      <c r="QUF58" s="9"/>
      <c r="QUG58" s="9"/>
      <c r="QUH58" s="9"/>
      <c r="QUI58" s="9"/>
      <c r="QUJ58" s="9"/>
      <c r="QUK58" s="9"/>
      <c r="QUL58" s="9"/>
      <c r="QUM58" s="9"/>
      <c r="QUN58" s="9"/>
      <c r="QUO58" s="9"/>
      <c r="QUP58" s="9"/>
      <c r="QUQ58" s="9"/>
      <c r="QUR58" s="9"/>
      <c r="QUS58" s="9"/>
      <c r="QUT58" s="9"/>
      <c r="QUU58" s="9"/>
      <c r="QUV58" s="9"/>
      <c r="QUW58" s="9"/>
      <c r="QUX58" s="9"/>
      <c r="QUY58" s="9"/>
      <c r="QUZ58" s="9"/>
      <c r="QVA58" s="9"/>
      <c r="QVB58" s="9"/>
      <c r="QVC58" s="9"/>
      <c r="QVD58" s="9"/>
      <c r="QVE58" s="9"/>
      <c r="QVF58" s="9"/>
      <c r="QVG58" s="9"/>
      <c r="QVH58" s="9"/>
      <c r="QVI58" s="9"/>
      <c r="QVJ58" s="9"/>
      <c r="QVK58" s="9"/>
      <c r="QVL58" s="9"/>
      <c r="QVM58" s="9"/>
      <c r="QVN58" s="9"/>
      <c r="QVO58" s="9"/>
      <c r="QVP58" s="9"/>
      <c r="QVQ58" s="9"/>
      <c r="QVR58" s="9"/>
      <c r="QVS58" s="9"/>
      <c r="QVT58" s="9"/>
      <c r="QVU58" s="9"/>
      <c r="QVV58" s="9"/>
      <c r="QVW58" s="9"/>
      <c r="QVX58" s="9"/>
      <c r="QVY58" s="9"/>
      <c r="QVZ58" s="9"/>
      <c r="QWA58" s="9"/>
      <c r="QWB58" s="9"/>
      <c r="QWC58" s="9"/>
      <c r="QWD58" s="9"/>
      <c r="QWE58" s="9"/>
      <c r="QWF58" s="9"/>
      <c r="QWG58" s="9"/>
      <c r="QWH58" s="9"/>
      <c r="QWI58" s="9"/>
      <c r="QWJ58" s="9"/>
      <c r="QWK58" s="9"/>
      <c r="QWL58" s="9"/>
      <c r="QWM58" s="9"/>
      <c r="QWN58" s="9"/>
      <c r="QWO58" s="9"/>
      <c r="QWP58" s="9"/>
      <c r="QWQ58" s="9"/>
      <c r="QWR58" s="9"/>
      <c r="QWS58" s="9"/>
      <c r="QWT58" s="9"/>
      <c r="QWU58" s="9"/>
      <c r="QWV58" s="9"/>
      <c r="QWW58" s="9"/>
      <c r="QWX58" s="9"/>
      <c r="QWY58" s="9"/>
      <c r="QWZ58" s="9"/>
      <c r="QXA58" s="9"/>
      <c r="QXB58" s="9"/>
      <c r="QXC58" s="9"/>
      <c r="QXD58" s="9"/>
      <c r="QXE58" s="9"/>
      <c r="QXF58" s="9"/>
      <c r="QXG58" s="9"/>
      <c r="QXH58" s="9"/>
      <c r="QXI58" s="9"/>
      <c r="QXJ58" s="9"/>
      <c r="QXK58" s="9"/>
      <c r="QXL58" s="9"/>
      <c r="QXM58" s="9"/>
      <c r="QXN58" s="9"/>
      <c r="QXO58" s="9"/>
      <c r="QXP58" s="9"/>
      <c r="QXQ58" s="9"/>
      <c r="QXR58" s="9"/>
      <c r="QXS58" s="9"/>
      <c r="QXT58" s="9"/>
      <c r="QXU58" s="9"/>
      <c r="QXV58" s="9"/>
      <c r="QXW58" s="9"/>
      <c r="QXX58" s="9"/>
      <c r="QXY58" s="9"/>
      <c r="QXZ58" s="9"/>
      <c r="QYA58" s="9"/>
      <c r="QYB58" s="9"/>
      <c r="QYC58" s="9"/>
      <c r="QYD58" s="9"/>
      <c r="QYE58" s="9"/>
      <c r="QYF58" s="9"/>
      <c r="QYG58" s="9"/>
      <c r="QYH58" s="9"/>
      <c r="QYI58" s="9"/>
      <c r="QYJ58" s="9"/>
      <c r="QYK58" s="9"/>
      <c r="QYL58" s="9"/>
      <c r="QYM58" s="9"/>
      <c r="QYN58" s="9"/>
      <c r="QYO58" s="9"/>
      <c r="QYP58" s="9"/>
      <c r="QYQ58" s="9"/>
      <c r="QYR58" s="9"/>
      <c r="QYS58" s="9"/>
      <c r="QYT58" s="9"/>
      <c r="QYU58" s="9"/>
      <c r="QYV58" s="9"/>
      <c r="QYW58" s="9"/>
      <c r="QYX58" s="9"/>
      <c r="QYY58" s="9"/>
      <c r="QYZ58" s="9"/>
      <c r="QZA58" s="9"/>
      <c r="QZB58" s="9"/>
      <c r="QZC58" s="9"/>
      <c r="QZD58" s="9"/>
      <c r="QZE58" s="9"/>
      <c r="QZF58" s="9"/>
      <c r="QZG58" s="9"/>
      <c r="QZH58" s="9"/>
      <c r="QZI58" s="9"/>
      <c r="QZJ58" s="9"/>
      <c r="QZK58" s="9"/>
      <c r="QZL58" s="9"/>
      <c r="QZM58" s="9"/>
      <c r="QZN58" s="9"/>
      <c r="QZO58" s="9"/>
      <c r="QZP58" s="9"/>
      <c r="QZQ58" s="9"/>
      <c r="QZR58" s="9"/>
      <c r="QZS58" s="9"/>
      <c r="QZT58" s="9"/>
      <c r="QZU58" s="9"/>
      <c r="QZV58" s="9"/>
      <c r="QZW58" s="9"/>
      <c r="QZX58" s="9"/>
      <c r="QZY58" s="9"/>
      <c r="QZZ58" s="9"/>
      <c r="RAA58" s="9"/>
      <c r="RAB58" s="9"/>
      <c r="RAC58" s="9"/>
      <c r="RAD58" s="9"/>
      <c r="RAE58" s="9"/>
      <c r="RAF58" s="9"/>
      <c r="RAG58" s="9"/>
      <c r="RAH58" s="9"/>
      <c r="RAI58" s="9"/>
      <c r="RAJ58" s="9"/>
      <c r="RAK58" s="9"/>
      <c r="RAL58" s="9"/>
      <c r="RAM58" s="9"/>
      <c r="RAN58" s="9"/>
      <c r="RAO58" s="9"/>
      <c r="RAP58" s="9"/>
      <c r="RAQ58" s="9"/>
      <c r="RAR58" s="9"/>
      <c r="RAS58" s="9"/>
      <c r="RAT58" s="9"/>
      <c r="RAU58" s="9"/>
      <c r="RAV58" s="9"/>
      <c r="RAW58" s="9"/>
      <c r="RAX58" s="9"/>
      <c r="RAY58" s="9"/>
      <c r="RAZ58" s="9"/>
      <c r="RBA58" s="9"/>
      <c r="RBB58" s="9"/>
      <c r="RBC58" s="9"/>
      <c r="RBD58" s="9"/>
      <c r="RBE58" s="9"/>
      <c r="RBF58" s="9"/>
      <c r="RBG58" s="9"/>
      <c r="RBH58" s="9"/>
      <c r="RBI58" s="9"/>
      <c r="RBJ58" s="9"/>
      <c r="RBK58" s="9"/>
      <c r="RBL58" s="9"/>
      <c r="RBM58" s="9"/>
      <c r="RBN58" s="9"/>
      <c r="RBO58" s="9"/>
      <c r="RBP58" s="9"/>
      <c r="RBQ58" s="9"/>
      <c r="RBR58" s="9"/>
      <c r="RBS58" s="9"/>
      <c r="RBT58" s="9"/>
      <c r="RBU58" s="9"/>
      <c r="RBV58" s="9"/>
      <c r="RBW58" s="9"/>
      <c r="RBX58" s="9"/>
      <c r="RBY58" s="9"/>
      <c r="RBZ58" s="9"/>
      <c r="RCA58" s="9"/>
      <c r="RCB58" s="9"/>
      <c r="RCC58" s="9"/>
      <c r="RCD58" s="9"/>
      <c r="RCE58" s="9"/>
      <c r="RCF58" s="9"/>
      <c r="RCG58" s="9"/>
      <c r="RCH58" s="9"/>
      <c r="RCI58" s="9"/>
      <c r="RCJ58" s="9"/>
      <c r="RCK58" s="9"/>
      <c r="RCL58" s="9"/>
      <c r="RCM58" s="9"/>
      <c r="RCN58" s="9"/>
      <c r="RCO58" s="9"/>
      <c r="RCP58" s="9"/>
      <c r="RCQ58" s="9"/>
      <c r="RCR58" s="9"/>
      <c r="RCS58" s="9"/>
      <c r="RCT58" s="9"/>
      <c r="RCU58" s="9"/>
      <c r="RCV58" s="9"/>
      <c r="RCW58" s="9"/>
      <c r="RCX58" s="9"/>
      <c r="RCY58" s="9"/>
      <c r="RCZ58" s="9"/>
      <c r="RDA58" s="9"/>
      <c r="RDB58" s="9"/>
      <c r="RDC58" s="9"/>
      <c r="RDD58" s="9"/>
      <c r="RDE58" s="9"/>
      <c r="RDF58" s="9"/>
      <c r="RDG58" s="9"/>
      <c r="RDH58" s="9"/>
      <c r="RDI58" s="9"/>
      <c r="RDJ58" s="9"/>
      <c r="RDK58" s="9"/>
      <c r="RDL58" s="9"/>
      <c r="RDM58" s="9"/>
      <c r="RDN58" s="9"/>
      <c r="RDO58" s="9"/>
      <c r="RDP58" s="9"/>
      <c r="RDQ58" s="9"/>
      <c r="RDR58" s="9"/>
      <c r="RDS58" s="9"/>
      <c r="RDT58" s="9"/>
      <c r="RDU58" s="9"/>
      <c r="RDV58" s="9"/>
      <c r="RDW58" s="9"/>
      <c r="RDX58" s="9"/>
      <c r="RDY58" s="9"/>
      <c r="RDZ58" s="9"/>
      <c r="REA58" s="9"/>
      <c r="REB58" s="9"/>
      <c r="REC58" s="9"/>
      <c r="RED58" s="9"/>
      <c r="REE58" s="9"/>
      <c r="REF58" s="9"/>
      <c r="REG58" s="9"/>
      <c r="REH58" s="9"/>
      <c r="REI58" s="9"/>
      <c r="REJ58" s="9"/>
      <c r="REK58" s="9"/>
      <c r="REL58" s="9"/>
      <c r="REM58" s="9"/>
      <c r="REN58" s="9"/>
      <c r="REO58" s="9"/>
      <c r="REP58" s="9"/>
      <c r="REQ58" s="9"/>
      <c r="RER58" s="9"/>
      <c r="RES58" s="9"/>
      <c r="RET58" s="9"/>
      <c r="REU58" s="9"/>
      <c r="REV58" s="9"/>
      <c r="REW58" s="9"/>
      <c r="REX58" s="9"/>
      <c r="REY58" s="9"/>
      <c r="REZ58" s="9"/>
      <c r="RFA58" s="9"/>
      <c r="RFB58" s="9"/>
      <c r="RFC58" s="9"/>
      <c r="RFD58" s="9"/>
      <c r="RFE58" s="9"/>
      <c r="RFF58" s="9"/>
      <c r="RFG58" s="9"/>
      <c r="RFH58" s="9"/>
      <c r="RFI58" s="9"/>
      <c r="RFJ58" s="9"/>
      <c r="RFK58" s="9"/>
      <c r="RFL58" s="9"/>
      <c r="RFM58" s="9"/>
      <c r="RFN58" s="9"/>
      <c r="RFO58" s="9"/>
      <c r="RFP58" s="9"/>
      <c r="RFQ58" s="9"/>
      <c r="RFR58" s="9"/>
      <c r="RFS58" s="9"/>
      <c r="RFT58" s="9"/>
      <c r="RFU58" s="9"/>
      <c r="RFV58" s="9"/>
      <c r="RFW58" s="9"/>
      <c r="RFX58" s="9"/>
      <c r="RFY58" s="9"/>
      <c r="RFZ58" s="9"/>
      <c r="RGA58" s="9"/>
      <c r="RGB58" s="9"/>
      <c r="RGC58" s="9"/>
      <c r="RGD58" s="9"/>
      <c r="RGE58" s="9"/>
      <c r="RGF58" s="9"/>
      <c r="RGG58" s="9"/>
      <c r="RGH58" s="9"/>
      <c r="RGI58" s="9"/>
      <c r="RGJ58" s="9"/>
      <c r="RGK58" s="9"/>
      <c r="RGL58" s="9"/>
      <c r="RGM58" s="9"/>
      <c r="RGN58" s="9"/>
      <c r="RGO58" s="9"/>
      <c r="RGP58" s="9"/>
      <c r="RGQ58" s="9"/>
      <c r="RGR58" s="9"/>
      <c r="RGS58" s="9"/>
      <c r="RGT58" s="9"/>
      <c r="RGU58" s="9"/>
      <c r="RGV58" s="9"/>
      <c r="RGW58" s="9"/>
      <c r="RGX58" s="9"/>
      <c r="RGY58" s="9"/>
      <c r="RGZ58" s="9"/>
      <c r="RHA58" s="9"/>
      <c r="RHB58" s="9"/>
      <c r="RHC58" s="9"/>
      <c r="RHD58" s="9"/>
      <c r="RHE58" s="9"/>
      <c r="RHF58" s="9"/>
      <c r="RHG58" s="9"/>
      <c r="RHH58" s="9"/>
      <c r="RHI58" s="9"/>
      <c r="RHJ58" s="9"/>
      <c r="RHK58" s="9"/>
      <c r="RHL58" s="9"/>
      <c r="RHM58" s="9"/>
      <c r="RHN58" s="9"/>
      <c r="RHO58" s="9"/>
      <c r="RHP58" s="9"/>
      <c r="RHQ58" s="9"/>
      <c r="RHR58" s="9"/>
      <c r="RHS58" s="9"/>
      <c r="RHT58" s="9"/>
      <c r="RHU58" s="9"/>
      <c r="RHV58" s="9"/>
      <c r="RHW58" s="9"/>
      <c r="RHX58" s="9"/>
      <c r="RHY58" s="9"/>
      <c r="RHZ58" s="9"/>
      <c r="RIA58" s="9"/>
      <c r="RIB58" s="9"/>
      <c r="RIC58" s="9"/>
      <c r="RID58" s="9"/>
      <c r="RIE58" s="9"/>
      <c r="RIF58" s="9"/>
      <c r="RIG58" s="9"/>
      <c r="RIH58" s="9"/>
      <c r="RII58" s="9"/>
      <c r="RIJ58" s="9"/>
      <c r="RIK58" s="9"/>
      <c r="RIL58" s="9"/>
      <c r="RIM58" s="9"/>
      <c r="RIN58" s="9"/>
      <c r="RIO58" s="9"/>
      <c r="RIP58" s="9"/>
      <c r="RIQ58" s="9"/>
      <c r="RIR58" s="9"/>
      <c r="RIS58" s="9"/>
      <c r="RIT58" s="9"/>
      <c r="RIU58" s="9"/>
      <c r="RIV58" s="9"/>
      <c r="RIW58" s="9"/>
      <c r="RIX58" s="9"/>
      <c r="RIY58" s="9"/>
      <c r="RIZ58" s="9"/>
      <c r="RJA58" s="9"/>
      <c r="RJB58" s="9"/>
      <c r="RJC58" s="9"/>
      <c r="RJD58" s="9"/>
      <c r="RJE58" s="9"/>
      <c r="RJF58" s="9"/>
      <c r="RJG58" s="9"/>
      <c r="RJH58" s="9"/>
      <c r="RJI58" s="9"/>
      <c r="RJJ58" s="9"/>
      <c r="RJK58" s="9"/>
      <c r="RJL58" s="9"/>
      <c r="RJM58" s="9"/>
      <c r="RJN58" s="9"/>
      <c r="RJO58" s="9"/>
      <c r="RJP58" s="9"/>
      <c r="RJQ58" s="9"/>
      <c r="RJR58" s="9"/>
      <c r="RJS58" s="9"/>
      <c r="RJT58" s="9"/>
      <c r="RJU58" s="9"/>
      <c r="RJV58" s="9"/>
      <c r="RJW58" s="9"/>
      <c r="RJX58" s="9"/>
      <c r="RJY58" s="9"/>
      <c r="RJZ58" s="9"/>
      <c r="RKA58" s="9"/>
      <c r="RKB58" s="9"/>
      <c r="RKC58" s="9"/>
      <c r="RKD58" s="9"/>
      <c r="RKE58" s="9"/>
      <c r="RKF58" s="9"/>
      <c r="RKG58" s="9"/>
      <c r="RKH58" s="9"/>
      <c r="RKI58" s="9"/>
      <c r="RKJ58" s="9"/>
      <c r="RKK58" s="9"/>
      <c r="RKL58" s="9"/>
      <c r="RKM58" s="9"/>
      <c r="RKN58" s="9"/>
      <c r="RKO58" s="9"/>
      <c r="RKP58" s="9"/>
      <c r="RKQ58" s="9"/>
      <c r="RKR58" s="9"/>
      <c r="RKS58" s="9"/>
      <c r="RKT58" s="9"/>
      <c r="RKU58" s="9"/>
      <c r="RKV58" s="9"/>
      <c r="RKW58" s="9"/>
      <c r="RKX58" s="9"/>
      <c r="RKY58" s="9"/>
      <c r="RKZ58" s="9"/>
      <c r="RLA58" s="9"/>
      <c r="RLB58" s="9"/>
      <c r="RLC58" s="9"/>
      <c r="RLD58" s="9"/>
      <c r="RLE58" s="9"/>
      <c r="RLF58" s="9"/>
      <c r="RLG58" s="9"/>
      <c r="RLH58" s="9"/>
      <c r="RLI58" s="9"/>
      <c r="RLJ58" s="9"/>
      <c r="RLK58" s="9"/>
      <c r="RLL58" s="9"/>
      <c r="RLM58" s="9"/>
      <c r="RLN58" s="9"/>
      <c r="RLO58" s="9"/>
      <c r="RLP58" s="9"/>
      <c r="RLQ58" s="9"/>
      <c r="RLR58" s="9"/>
      <c r="RLS58" s="9"/>
      <c r="RLT58" s="9"/>
      <c r="RLU58" s="9"/>
      <c r="RLV58" s="9"/>
      <c r="RLW58" s="9"/>
      <c r="RLX58" s="9"/>
      <c r="RLY58" s="9"/>
      <c r="RLZ58" s="9"/>
      <c r="RMA58" s="9"/>
      <c r="RMB58" s="9"/>
      <c r="RMC58" s="9"/>
      <c r="RMD58" s="9"/>
      <c r="RME58" s="9"/>
      <c r="RMF58" s="9"/>
      <c r="RMG58" s="9"/>
      <c r="RMH58" s="9"/>
      <c r="RMI58" s="9"/>
      <c r="RMJ58" s="9"/>
      <c r="RMK58" s="9"/>
      <c r="RML58" s="9"/>
      <c r="RMM58" s="9"/>
      <c r="RMN58" s="9"/>
      <c r="RMO58" s="9"/>
      <c r="RMP58" s="9"/>
      <c r="RMQ58" s="9"/>
      <c r="RMR58" s="9"/>
      <c r="RMS58" s="9"/>
      <c r="RMT58" s="9"/>
      <c r="RMU58" s="9"/>
      <c r="RMV58" s="9"/>
      <c r="RMW58" s="9"/>
      <c r="RMX58" s="9"/>
      <c r="RMY58" s="9"/>
      <c r="RMZ58" s="9"/>
      <c r="RNA58" s="9"/>
      <c r="RNB58" s="9"/>
      <c r="RNC58" s="9"/>
      <c r="RND58" s="9"/>
      <c r="RNE58" s="9"/>
      <c r="RNF58" s="9"/>
      <c r="RNG58" s="9"/>
      <c r="RNH58" s="9"/>
      <c r="RNI58" s="9"/>
      <c r="RNJ58" s="9"/>
      <c r="RNK58" s="9"/>
      <c r="RNL58" s="9"/>
      <c r="RNM58" s="9"/>
      <c r="RNN58" s="9"/>
      <c r="RNO58" s="9"/>
      <c r="RNP58" s="9"/>
      <c r="RNQ58" s="9"/>
      <c r="RNR58" s="9"/>
      <c r="RNS58" s="9"/>
      <c r="RNT58" s="9"/>
      <c r="RNU58" s="9"/>
      <c r="RNV58" s="9"/>
      <c r="RNW58" s="9"/>
      <c r="RNX58" s="9"/>
      <c r="RNY58" s="9"/>
      <c r="RNZ58" s="9"/>
      <c r="ROA58" s="9"/>
      <c r="ROB58" s="9"/>
      <c r="ROC58" s="9"/>
      <c r="ROD58" s="9"/>
      <c r="ROE58" s="9"/>
      <c r="ROF58" s="9"/>
      <c r="ROG58" s="9"/>
      <c r="ROH58" s="9"/>
      <c r="ROI58" s="9"/>
      <c r="ROJ58" s="9"/>
      <c r="ROK58" s="9"/>
      <c r="ROL58" s="9"/>
      <c r="ROM58" s="9"/>
      <c r="RON58" s="9"/>
      <c r="ROO58" s="9"/>
      <c r="ROP58" s="9"/>
      <c r="ROQ58" s="9"/>
      <c r="ROR58" s="9"/>
      <c r="ROS58" s="9"/>
      <c r="ROT58" s="9"/>
      <c r="ROU58" s="9"/>
      <c r="ROV58" s="9"/>
      <c r="ROW58" s="9"/>
      <c r="ROX58" s="9"/>
      <c r="ROY58" s="9"/>
      <c r="ROZ58" s="9"/>
      <c r="RPA58" s="9"/>
      <c r="RPB58" s="9"/>
      <c r="RPC58" s="9"/>
      <c r="RPD58" s="9"/>
      <c r="RPE58" s="9"/>
      <c r="RPF58" s="9"/>
      <c r="RPG58" s="9"/>
      <c r="RPH58" s="9"/>
      <c r="RPI58" s="9"/>
      <c r="RPJ58" s="9"/>
      <c r="RPK58" s="9"/>
      <c r="RPL58" s="9"/>
      <c r="RPM58" s="9"/>
      <c r="RPN58" s="9"/>
      <c r="RPO58" s="9"/>
      <c r="RPP58" s="9"/>
      <c r="RPQ58" s="9"/>
      <c r="RPR58" s="9"/>
      <c r="RPS58" s="9"/>
      <c r="RPT58" s="9"/>
      <c r="RPU58" s="9"/>
      <c r="RPV58" s="9"/>
      <c r="RPW58" s="9"/>
      <c r="RPX58" s="9"/>
      <c r="RPY58" s="9"/>
      <c r="RPZ58" s="9"/>
      <c r="RQA58" s="9"/>
      <c r="RQB58" s="9"/>
      <c r="RQC58" s="9"/>
      <c r="RQD58" s="9"/>
      <c r="RQE58" s="9"/>
      <c r="RQF58" s="9"/>
      <c r="RQG58" s="9"/>
      <c r="RQH58" s="9"/>
      <c r="RQI58" s="9"/>
      <c r="RQJ58" s="9"/>
      <c r="RQK58" s="9"/>
      <c r="RQL58" s="9"/>
      <c r="RQM58" s="9"/>
      <c r="RQN58" s="9"/>
      <c r="RQO58" s="9"/>
      <c r="RQP58" s="9"/>
      <c r="RQQ58" s="9"/>
      <c r="RQR58" s="9"/>
      <c r="RQS58" s="9"/>
      <c r="RQT58" s="9"/>
      <c r="RQU58" s="9"/>
      <c r="RQV58" s="9"/>
      <c r="RQW58" s="9"/>
      <c r="RQX58" s="9"/>
      <c r="RQY58" s="9"/>
      <c r="RQZ58" s="9"/>
      <c r="RRA58" s="9"/>
      <c r="RRB58" s="9"/>
      <c r="RRC58" s="9"/>
      <c r="RRD58" s="9"/>
      <c r="RRE58" s="9"/>
      <c r="RRF58" s="9"/>
      <c r="RRG58" s="9"/>
      <c r="RRH58" s="9"/>
      <c r="RRI58" s="9"/>
      <c r="RRJ58" s="9"/>
      <c r="RRK58" s="9"/>
      <c r="RRL58" s="9"/>
      <c r="RRM58" s="9"/>
      <c r="RRN58" s="9"/>
      <c r="RRO58" s="9"/>
      <c r="RRP58" s="9"/>
      <c r="RRQ58" s="9"/>
      <c r="RRR58" s="9"/>
      <c r="RRS58" s="9"/>
      <c r="RRT58" s="9"/>
      <c r="RRU58" s="9"/>
      <c r="RRV58" s="9"/>
      <c r="RRW58" s="9"/>
      <c r="RRX58" s="9"/>
      <c r="RRY58" s="9"/>
      <c r="RRZ58" s="9"/>
      <c r="RSA58" s="9"/>
      <c r="RSB58" s="9"/>
      <c r="RSC58" s="9"/>
      <c r="RSD58" s="9"/>
      <c r="RSE58" s="9"/>
      <c r="RSF58" s="9"/>
      <c r="RSG58" s="9"/>
      <c r="RSH58" s="9"/>
      <c r="RSI58" s="9"/>
      <c r="RSJ58" s="9"/>
      <c r="RSK58" s="9"/>
      <c r="RSL58" s="9"/>
      <c r="RSM58" s="9"/>
      <c r="RSN58" s="9"/>
      <c r="RSO58" s="9"/>
      <c r="RSP58" s="9"/>
      <c r="RSQ58" s="9"/>
      <c r="RSR58" s="9"/>
      <c r="RSS58" s="9"/>
      <c r="RST58" s="9"/>
      <c r="RSU58" s="9"/>
      <c r="RSV58" s="9"/>
      <c r="RSW58" s="9"/>
      <c r="RSX58" s="9"/>
      <c r="RSY58" s="9"/>
      <c r="RSZ58" s="9"/>
      <c r="RTA58" s="9"/>
      <c r="RTB58" s="9"/>
      <c r="RTC58" s="9"/>
      <c r="RTD58" s="9"/>
      <c r="RTE58" s="9"/>
      <c r="RTF58" s="9"/>
      <c r="RTG58" s="9"/>
      <c r="RTH58" s="9"/>
      <c r="RTI58" s="9"/>
      <c r="RTJ58" s="9"/>
      <c r="RTK58" s="9"/>
      <c r="RTL58" s="9"/>
      <c r="RTM58" s="9"/>
      <c r="RTN58" s="9"/>
      <c r="RTO58" s="9"/>
      <c r="RTP58" s="9"/>
      <c r="RTQ58" s="9"/>
      <c r="RTR58" s="9"/>
      <c r="RTS58" s="9"/>
      <c r="RTT58" s="9"/>
      <c r="RTU58" s="9"/>
      <c r="RTV58" s="9"/>
      <c r="RTW58" s="9"/>
      <c r="RTX58" s="9"/>
      <c r="RTY58" s="9"/>
      <c r="RTZ58" s="9"/>
      <c r="RUA58" s="9"/>
      <c r="RUB58" s="9"/>
      <c r="RUC58" s="9"/>
      <c r="RUD58" s="9"/>
      <c r="RUE58" s="9"/>
      <c r="RUF58" s="9"/>
      <c r="RUG58" s="9"/>
      <c r="RUH58" s="9"/>
      <c r="RUI58" s="9"/>
      <c r="RUJ58" s="9"/>
      <c r="RUK58" s="9"/>
      <c r="RUL58" s="9"/>
      <c r="RUM58" s="9"/>
      <c r="RUN58" s="9"/>
      <c r="RUO58" s="9"/>
      <c r="RUP58" s="9"/>
      <c r="RUQ58" s="9"/>
      <c r="RUR58" s="9"/>
      <c r="RUS58" s="9"/>
      <c r="RUT58" s="9"/>
      <c r="RUU58" s="9"/>
      <c r="RUV58" s="9"/>
      <c r="RUW58" s="9"/>
      <c r="RUX58" s="9"/>
      <c r="RUY58" s="9"/>
      <c r="RUZ58" s="9"/>
      <c r="RVA58" s="9"/>
      <c r="RVB58" s="9"/>
      <c r="RVC58" s="9"/>
      <c r="RVD58" s="9"/>
      <c r="RVE58" s="9"/>
      <c r="RVF58" s="9"/>
      <c r="RVG58" s="9"/>
      <c r="RVH58" s="9"/>
      <c r="RVI58" s="9"/>
      <c r="RVJ58" s="9"/>
      <c r="RVK58" s="9"/>
      <c r="RVL58" s="9"/>
      <c r="RVM58" s="9"/>
      <c r="RVN58" s="9"/>
      <c r="RVO58" s="9"/>
      <c r="RVP58" s="9"/>
      <c r="RVQ58" s="9"/>
      <c r="RVR58" s="9"/>
      <c r="RVS58" s="9"/>
      <c r="RVT58" s="9"/>
      <c r="RVU58" s="9"/>
      <c r="RVV58" s="9"/>
      <c r="RVW58" s="9"/>
      <c r="RVX58" s="9"/>
      <c r="RVY58" s="9"/>
      <c r="RVZ58" s="9"/>
      <c r="RWA58" s="9"/>
      <c r="RWB58" s="9"/>
      <c r="RWC58" s="9"/>
      <c r="RWD58" s="9"/>
      <c r="RWE58" s="9"/>
      <c r="RWF58" s="9"/>
      <c r="RWG58" s="9"/>
      <c r="RWH58" s="9"/>
      <c r="RWI58" s="9"/>
      <c r="RWJ58" s="9"/>
      <c r="RWK58" s="9"/>
      <c r="RWL58" s="9"/>
      <c r="RWM58" s="9"/>
      <c r="RWN58" s="9"/>
      <c r="RWO58" s="9"/>
      <c r="RWP58" s="9"/>
      <c r="RWQ58" s="9"/>
      <c r="RWR58" s="9"/>
      <c r="RWS58" s="9"/>
      <c r="RWT58" s="9"/>
      <c r="RWU58" s="9"/>
      <c r="RWV58" s="9"/>
      <c r="RWW58" s="9"/>
      <c r="RWX58" s="9"/>
      <c r="RWY58" s="9"/>
      <c r="RWZ58" s="9"/>
      <c r="RXA58" s="9"/>
      <c r="RXB58" s="9"/>
      <c r="RXC58" s="9"/>
      <c r="RXD58" s="9"/>
      <c r="RXE58" s="9"/>
      <c r="RXF58" s="9"/>
      <c r="RXG58" s="9"/>
      <c r="RXH58" s="9"/>
      <c r="RXI58" s="9"/>
      <c r="RXJ58" s="9"/>
      <c r="RXK58" s="9"/>
      <c r="RXL58" s="9"/>
      <c r="RXM58" s="9"/>
      <c r="RXN58" s="9"/>
      <c r="RXO58" s="9"/>
      <c r="RXP58" s="9"/>
      <c r="RXQ58" s="9"/>
      <c r="RXR58" s="9"/>
      <c r="RXS58" s="9"/>
      <c r="RXT58" s="9"/>
      <c r="RXU58" s="9"/>
      <c r="RXV58" s="9"/>
      <c r="RXW58" s="9"/>
      <c r="RXX58" s="9"/>
      <c r="RXY58" s="9"/>
      <c r="RXZ58" s="9"/>
      <c r="RYA58" s="9"/>
      <c r="RYB58" s="9"/>
      <c r="RYC58" s="9"/>
      <c r="RYD58" s="9"/>
      <c r="RYE58" s="9"/>
      <c r="RYF58" s="9"/>
      <c r="RYG58" s="9"/>
      <c r="RYH58" s="9"/>
      <c r="RYI58" s="9"/>
      <c r="RYJ58" s="9"/>
      <c r="RYK58" s="9"/>
      <c r="RYL58" s="9"/>
      <c r="RYM58" s="9"/>
      <c r="RYN58" s="9"/>
      <c r="RYO58" s="9"/>
      <c r="RYP58" s="9"/>
      <c r="RYQ58" s="9"/>
      <c r="RYR58" s="9"/>
      <c r="RYS58" s="9"/>
      <c r="RYT58" s="9"/>
      <c r="RYU58" s="9"/>
      <c r="RYV58" s="9"/>
      <c r="RYW58" s="9"/>
      <c r="RYX58" s="9"/>
      <c r="RYY58" s="9"/>
      <c r="RYZ58" s="9"/>
      <c r="RZA58" s="9"/>
      <c r="RZB58" s="9"/>
      <c r="RZC58" s="9"/>
      <c r="RZD58" s="9"/>
      <c r="RZE58" s="9"/>
      <c r="RZF58" s="9"/>
      <c r="RZG58" s="9"/>
      <c r="RZH58" s="9"/>
      <c r="RZI58" s="9"/>
      <c r="RZJ58" s="9"/>
      <c r="RZK58" s="9"/>
      <c r="RZL58" s="9"/>
      <c r="RZM58" s="9"/>
      <c r="RZN58" s="9"/>
      <c r="RZO58" s="9"/>
      <c r="RZP58" s="9"/>
      <c r="RZQ58" s="9"/>
      <c r="RZR58" s="9"/>
      <c r="RZS58" s="9"/>
      <c r="RZT58" s="9"/>
      <c r="RZU58" s="9"/>
      <c r="RZV58" s="9"/>
      <c r="RZW58" s="9"/>
      <c r="RZX58" s="9"/>
      <c r="RZY58" s="9"/>
      <c r="RZZ58" s="9"/>
      <c r="SAA58" s="9"/>
      <c r="SAB58" s="9"/>
      <c r="SAC58" s="9"/>
      <c r="SAD58" s="9"/>
      <c r="SAE58" s="9"/>
      <c r="SAF58" s="9"/>
      <c r="SAG58" s="9"/>
      <c r="SAH58" s="9"/>
      <c r="SAI58" s="9"/>
      <c r="SAJ58" s="9"/>
      <c r="SAK58" s="9"/>
      <c r="SAL58" s="9"/>
      <c r="SAM58" s="9"/>
      <c r="SAN58" s="9"/>
      <c r="SAO58" s="9"/>
      <c r="SAP58" s="9"/>
      <c r="SAQ58" s="9"/>
      <c r="SAR58" s="9"/>
      <c r="SAS58" s="9"/>
      <c r="SAT58" s="9"/>
      <c r="SAU58" s="9"/>
      <c r="SAV58" s="9"/>
      <c r="SAW58" s="9"/>
      <c r="SAX58" s="9"/>
      <c r="SAY58" s="9"/>
      <c r="SAZ58" s="9"/>
      <c r="SBA58" s="9"/>
      <c r="SBB58" s="9"/>
      <c r="SBC58" s="9"/>
      <c r="SBD58" s="9"/>
      <c r="SBE58" s="9"/>
      <c r="SBF58" s="9"/>
      <c r="SBG58" s="9"/>
      <c r="SBH58" s="9"/>
      <c r="SBI58" s="9"/>
      <c r="SBJ58" s="9"/>
      <c r="SBK58" s="9"/>
      <c r="SBL58" s="9"/>
      <c r="SBM58" s="9"/>
      <c r="SBN58" s="9"/>
      <c r="SBO58" s="9"/>
      <c r="SBP58" s="9"/>
      <c r="SBQ58" s="9"/>
      <c r="SBR58" s="9"/>
      <c r="SBS58" s="9"/>
      <c r="SBT58" s="9"/>
      <c r="SBU58" s="9"/>
      <c r="SBV58" s="9"/>
      <c r="SBW58" s="9"/>
      <c r="SBX58" s="9"/>
      <c r="SBY58" s="9"/>
      <c r="SBZ58" s="9"/>
      <c r="SCA58" s="9"/>
      <c r="SCB58" s="9"/>
      <c r="SCC58" s="9"/>
      <c r="SCD58" s="9"/>
      <c r="SCE58" s="9"/>
      <c r="SCF58" s="9"/>
      <c r="SCG58" s="9"/>
      <c r="SCH58" s="9"/>
      <c r="SCI58" s="9"/>
      <c r="SCJ58" s="9"/>
      <c r="SCK58" s="9"/>
      <c r="SCL58" s="9"/>
      <c r="SCM58" s="9"/>
      <c r="SCN58" s="9"/>
      <c r="SCO58" s="9"/>
      <c r="SCP58" s="9"/>
      <c r="SCQ58" s="9"/>
      <c r="SCR58" s="9"/>
      <c r="SCS58" s="9"/>
      <c r="SCT58" s="9"/>
      <c r="SCU58" s="9"/>
      <c r="SCV58" s="9"/>
      <c r="SCW58" s="9"/>
      <c r="SCX58" s="9"/>
      <c r="SCY58" s="9"/>
      <c r="SCZ58" s="9"/>
      <c r="SDA58" s="9"/>
      <c r="SDB58" s="9"/>
      <c r="SDC58" s="9"/>
      <c r="SDD58" s="9"/>
      <c r="SDE58" s="9"/>
      <c r="SDF58" s="9"/>
      <c r="SDG58" s="9"/>
      <c r="SDH58" s="9"/>
      <c r="SDI58" s="9"/>
      <c r="SDJ58" s="9"/>
      <c r="SDK58" s="9"/>
      <c r="SDL58" s="9"/>
      <c r="SDM58" s="9"/>
      <c r="SDN58" s="9"/>
      <c r="SDO58" s="9"/>
      <c r="SDP58" s="9"/>
      <c r="SDQ58" s="9"/>
      <c r="SDR58" s="9"/>
      <c r="SDS58" s="9"/>
      <c r="SDT58" s="9"/>
      <c r="SDU58" s="9"/>
      <c r="SDV58" s="9"/>
      <c r="SDW58" s="9"/>
      <c r="SDX58" s="9"/>
      <c r="SDY58" s="9"/>
      <c r="SDZ58" s="9"/>
      <c r="SEA58" s="9"/>
      <c r="SEB58" s="9"/>
      <c r="SEC58" s="9"/>
      <c r="SED58" s="9"/>
      <c r="SEE58" s="9"/>
      <c r="SEF58" s="9"/>
      <c r="SEG58" s="9"/>
      <c r="SEH58" s="9"/>
      <c r="SEI58" s="9"/>
      <c r="SEJ58" s="9"/>
      <c r="SEK58" s="9"/>
      <c r="SEL58" s="9"/>
      <c r="SEM58" s="9"/>
      <c r="SEN58" s="9"/>
      <c r="SEO58" s="9"/>
      <c r="SEP58" s="9"/>
      <c r="SEQ58" s="9"/>
      <c r="SER58" s="9"/>
      <c r="SES58" s="9"/>
      <c r="SET58" s="9"/>
      <c r="SEU58" s="9"/>
      <c r="SEV58" s="9"/>
      <c r="SEW58" s="9"/>
      <c r="SEX58" s="9"/>
      <c r="SEY58" s="9"/>
      <c r="SEZ58" s="9"/>
      <c r="SFA58" s="9"/>
      <c r="SFB58" s="9"/>
      <c r="SFC58" s="9"/>
      <c r="SFD58" s="9"/>
      <c r="SFE58" s="9"/>
      <c r="SFF58" s="9"/>
      <c r="SFG58" s="9"/>
      <c r="SFH58" s="9"/>
      <c r="SFI58" s="9"/>
      <c r="SFJ58" s="9"/>
      <c r="SFK58" s="9"/>
      <c r="SFL58" s="9"/>
      <c r="SFM58" s="9"/>
      <c r="SFN58" s="9"/>
      <c r="SFO58" s="9"/>
      <c r="SFP58" s="9"/>
      <c r="SFQ58" s="9"/>
      <c r="SFR58" s="9"/>
      <c r="SFS58" s="9"/>
      <c r="SFT58" s="9"/>
      <c r="SFU58" s="9"/>
      <c r="SFV58" s="9"/>
      <c r="SFW58" s="9"/>
      <c r="SFX58" s="9"/>
      <c r="SFY58" s="9"/>
      <c r="SFZ58" s="9"/>
      <c r="SGA58" s="9"/>
      <c r="SGB58" s="9"/>
      <c r="SGC58" s="9"/>
      <c r="SGD58" s="9"/>
      <c r="SGE58" s="9"/>
      <c r="SGF58" s="9"/>
      <c r="SGG58" s="9"/>
      <c r="SGH58" s="9"/>
      <c r="SGI58" s="9"/>
      <c r="SGJ58" s="9"/>
      <c r="SGK58" s="9"/>
      <c r="SGL58" s="9"/>
      <c r="SGM58" s="9"/>
      <c r="SGN58" s="9"/>
      <c r="SGO58" s="9"/>
      <c r="SGP58" s="9"/>
      <c r="SGQ58" s="9"/>
      <c r="SGR58" s="9"/>
      <c r="SGS58" s="9"/>
      <c r="SGT58" s="9"/>
      <c r="SGU58" s="9"/>
      <c r="SGV58" s="9"/>
      <c r="SGW58" s="9"/>
      <c r="SGX58" s="9"/>
      <c r="SGY58" s="9"/>
      <c r="SGZ58" s="9"/>
      <c r="SHA58" s="9"/>
      <c r="SHB58" s="9"/>
      <c r="SHC58" s="9"/>
      <c r="SHD58" s="9"/>
      <c r="SHE58" s="9"/>
      <c r="SHF58" s="9"/>
      <c r="SHG58" s="9"/>
      <c r="SHH58" s="9"/>
      <c r="SHI58" s="9"/>
      <c r="SHJ58" s="9"/>
      <c r="SHK58" s="9"/>
      <c r="SHL58" s="9"/>
      <c r="SHM58" s="9"/>
      <c r="SHN58" s="9"/>
      <c r="SHO58" s="9"/>
      <c r="SHP58" s="9"/>
      <c r="SHQ58" s="9"/>
      <c r="SHR58" s="9"/>
      <c r="SHS58" s="9"/>
      <c r="SHT58" s="9"/>
      <c r="SHU58" s="9"/>
      <c r="SHV58" s="9"/>
      <c r="SHW58" s="9"/>
      <c r="SHX58" s="9"/>
      <c r="SHY58" s="9"/>
      <c r="SHZ58" s="9"/>
      <c r="SIA58" s="9"/>
      <c r="SIB58" s="9"/>
      <c r="SIC58" s="9"/>
      <c r="SID58" s="9"/>
      <c r="SIE58" s="9"/>
      <c r="SIF58" s="9"/>
      <c r="SIG58" s="9"/>
      <c r="SIH58" s="9"/>
      <c r="SII58" s="9"/>
      <c r="SIJ58" s="9"/>
      <c r="SIK58" s="9"/>
      <c r="SIL58" s="9"/>
      <c r="SIM58" s="9"/>
      <c r="SIN58" s="9"/>
      <c r="SIO58" s="9"/>
      <c r="SIP58" s="9"/>
      <c r="SIQ58" s="9"/>
      <c r="SIR58" s="9"/>
      <c r="SIS58" s="9"/>
      <c r="SIT58" s="9"/>
      <c r="SIU58" s="9"/>
      <c r="SIV58" s="9"/>
      <c r="SIW58" s="9"/>
      <c r="SIX58" s="9"/>
      <c r="SIY58" s="9"/>
      <c r="SIZ58" s="9"/>
      <c r="SJA58" s="9"/>
      <c r="SJB58" s="9"/>
      <c r="SJC58" s="9"/>
      <c r="SJD58" s="9"/>
      <c r="SJE58" s="9"/>
      <c r="SJF58" s="9"/>
      <c r="SJG58" s="9"/>
      <c r="SJH58" s="9"/>
      <c r="SJI58" s="9"/>
      <c r="SJJ58" s="9"/>
      <c r="SJK58" s="9"/>
      <c r="SJL58" s="9"/>
      <c r="SJM58" s="9"/>
      <c r="SJN58" s="9"/>
      <c r="SJO58" s="9"/>
      <c r="SJP58" s="9"/>
      <c r="SJQ58" s="9"/>
      <c r="SJR58" s="9"/>
      <c r="SJS58" s="9"/>
      <c r="SJT58" s="9"/>
      <c r="SJU58" s="9"/>
      <c r="SJV58" s="9"/>
      <c r="SJW58" s="9"/>
      <c r="SJX58" s="9"/>
      <c r="SJY58" s="9"/>
      <c r="SJZ58" s="9"/>
      <c r="SKA58" s="9"/>
      <c r="SKB58" s="9"/>
      <c r="SKC58" s="9"/>
      <c r="SKD58" s="9"/>
      <c r="SKE58" s="9"/>
      <c r="SKF58" s="9"/>
      <c r="SKG58" s="9"/>
      <c r="SKH58" s="9"/>
      <c r="SKI58" s="9"/>
      <c r="SKJ58" s="9"/>
      <c r="SKK58" s="9"/>
      <c r="SKL58" s="9"/>
      <c r="SKM58" s="9"/>
      <c r="SKN58" s="9"/>
      <c r="SKO58" s="9"/>
      <c r="SKP58" s="9"/>
      <c r="SKQ58" s="9"/>
      <c r="SKR58" s="9"/>
      <c r="SKS58" s="9"/>
      <c r="SKT58" s="9"/>
      <c r="SKU58" s="9"/>
      <c r="SKV58" s="9"/>
      <c r="SKW58" s="9"/>
      <c r="SKX58" s="9"/>
      <c r="SKY58" s="9"/>
      <c r="SKZ58" s="9"/>
      <c r="SLA58" s="9"/>
      <c r="SLB58" s="9"/>
      <c r="SLC58" s="9"/>
      <c r="SLD58" s="9"/>
      <c r="SLE58" s="9"/>
      <c r="SLF58" s="9"/>
      <c r="SLG58" s="9"/>
      <c r="SLH58" s="9"/>
      <c r="SLI58" s="9"/>
      <c r="SLJ58" s="9"/>
      <c r="SLK58" s="9"/>
      <c r="SLL58" s="9"/>
      <c r="SLM58" s="9"/>
      <c r="SLN58" s="9"/>
      <c r="SLO58" s="9"/>
      <c r="SLP58" s="9"/>
      <c r="SLQ58" s="9"/>
      <c r="SLR58" s="9"/>
      <c r="SLS58" s="9"/>
      <c r="SLT58" s="9"/>
      <c r="SLU58" s="9"/>
      <c r="SLV58" s="9"/>
      <c r="SLW58" s="9"/>
      <c r="SLX58" s="9"/>
      <c r="SLY58" s="9"/>
      <c r="SLZ58" s="9"/>
      <c r="SMA58" s="9"/>
      <c r="SMB58" s="9"/>
      <c r="SMC58" s="9"/>
      <c r="SMD58" s="9"/>
      <c r="SME58" s="9"/>
      <c r="SMF58" s="9"/>
      <c r="SMG58" s="9"/>
      <c r="SMH58" s="9"/>
      <c r="SMI58" s="9"/>
      <c r="SMJ58" s="9"/>
      <c r="SMK58" s="9"/>
      <c r="SML58" s="9"/>
      <c r="SMM58" s="9"/>
      <c r="SMN58" s="9"/>
      <c r="SMO58" s="9"/>
      <c r="SMP58" s="9"/>
      <c r="SMQ58" s="9"/>
      <c r="SMR58" s="9"/>
      <c r="SMS58" s="9"/>
      <c r="SMT58" s="9"/>
      <c r="SMU58" s="9"/>
      <c r="SMV58" s="9"/>
      <c r="SMW58" s="9"/>
      <c r="SMX58" s="9"/>
      <c r="SMY58" s="9"/>
      <c r="SMZ58" s="9"/>
      <c r="SNA58" s="9"/>
      <c r="SNB58" s="9"/>
      <c r="SNC58" s="9"/>
      <c r="SND58" s="9"/>
      <c r="SNE58" s="9"/>
      <c r="SNF58" s="9"/>
      <c r="SNG58" s="9"/>
      <c r="SNH58" s="9"/>
      <c r="SNI58" s="9"/>
      <c r="SNJ58" s="9"/>
      <c r="SNK58" s="9"/>
      <c r="SNL58" s="9"/>
      <c r="SNM58" s="9"/>
      <c r="SNN58" s="9"/>
      <c r="SNO58" s="9"/>
      <c r="SNP58" s="9"/>
      <c r="SNQ58" s="9"/>
      <c r="SNR58" s="9"/>
      <c r="SNS58" s="9"/>
      <c r="SNT58" s="9"/>
      <c r="SNU58" s="9"/>
      <c r="SNV58" s="9"/>
      <c r="SNW58" s="9"/>
      <c r="SNX58" s="9"/>
      <c r="SNY58" s="9"/>
      <c r="SNZ58" s="9"/>
      <c r="SOA58" s="9"/>
      <c r="SOB58" s="9"/>
      <c r="SOC58" s="9"/>
      <c r="SOD58" s="9"/>
      <c r="SOE58" s="9"/>
      <c r="SOF58" s="9"/>
      <c r="SOG58" s="9"/>
      <c r="SOH58" s="9"/>
      <c r="SOI58" s="9"/>
      <c r="SOJ58" s="9"/>
      <c r="SOK58" s="9"/>
      <c r="SOL58" s="9"/>
      <c r="SOM58" s="9"/>
      <c r="SON58" s="9"/>
      <c r="SOO58" s="9"/>
      <c r="SOP58" s="9"/>
      <c r="SOQ58" s="9"/>
      <c r="SOR58" s="9"/>
      <c r="SOS58" s="9"/>
      <c r="SOT58" s="9"/>
      <c r="SOU58" s="9"/>
      <c r="SOV58" s="9"/>
      <c r="SOW58" s="9"/>
      <c r="SOX58" s="9"/>
      <c r="SOY58" s="9"/>
      <c r="SOZ58" s="9"/>
      <c r="SPA58" s="9"/>
      <c r="SPB58" s="9"/>
      <c r="SPC58" s="9"/>
      <c r="SPD58" s="9"/>
      <c r="SPE58" s="9"/>
      <c r="SPF58" s="9"/>
      <c r="SPG58" s="9"/>
      <c r="SPH58" s="9"/>
      <c r="SPI58" s="9"/>
      <c r="SPJ58" s="9"/>
      <c r="SPK58" s="9"/>
      <c r="SPL58" s="9"/>
      <c r="SPM58" s="9"/>
      <c r="SPN58" s="9"/>
      <c r="SPO58" s="9"/>
      <c r="SPP58" s="9"/>
      <c r="SPQ58" s="9"/>
      <c r="SPR58" s="9"/>
      <c r="SPS58" s="9"/>
      <c r="SPT58" s="9"/>
      <c r="SPU58" s="9"/>
      <c r="SPV58" s="9"/>
      <c r="SPW58" s="9"/>
      <c r="SPX58" s="9"/>
      <c r="SPY58" s="9"/>
      <c r="SPZ58" s="9"/>
      <c r="SQA58" s="9"/>
      <c r="SQB58" s="9"/>
      <c r="SQC58" s="9"/>
      <c r="SQD58" s="9"/>
      <c r="SQE58" s="9"/>
      <c r="SQF58" s="9"/>
      <c r="SQG58" s="9"/>
      <c r="SQH58" s="9"/>
      <c r="SQI58" s="9"/>
      <c r="SQJ58" s="9"/>
      <c r="SQK58" s="9"/>
      <c r="SQL58" s="9"/>
      <c r="SQM58" s="9"/>
      <c r="SQN58" s="9"/>
      <c r="SQO58" s="9"/>
      <c r="SQP58" s="9"/>
      <c r="SQQ58" s="9"/>
      <c r="SQR58" s="9"/>
      <c r="SQS58" s="9"/>
      <c r="SQT58" s="9"/>
      <c r="SQU58" s="9"/>
      <c r="SQV58" s="9"/>
      <c r="SQW58" s="9"/>
      <c r="SQX58" s="9"/>
      <c r="SQY58" s="9"/>
      <c r="SQZ58" s="9"/>
      <c r="SRA58" s="9"/>
      <c r="SRB58" s="9"/>
      <c r="SRC58" s="9"/>
      <c r="SRD58" s="9"/>
      <c r="SRE58" s="9"/>
      <c r="SRF58" s="9"/>
      <c r="SRG58" s="9"/>
      <c r="SRH58" s="9"/>
      <c r="SRI58" s="9"/>
      <c r="SRJ58" s="9"/>
      <c r="SRK58" s="9"/>
      <c r="SRL58" s="9"/>
      <c r="SRM58" s="9"/>
      <c r="SRN58" s="9"/>
      <c r="SRO58" s="9"/>
      <c r="SRP58" s="9"/>
      <c r="SRQ58" s="9"/>
      <c r="SRR58" s="9"/>
      <c r="SRS58" s="9"/>
      <c r="SRT58" s="9"/>
      <c r="SRU58" s="9"/>
      <c r="SRV58" s="9"/>
      <c r="SRW58" s="9"/>
      <c r="SRX58" s="9"/>
      <c r="SRY58" s="9"/>
      <c r="SRZ58" s="9"/>
      <c r="SSA58" s="9"/>
      <c r="SSB58" s="9"/>
      <c r="SSC58" s="9"/>
      <c r="SSD58" s="9"/>
      <c r="SSE58" s="9"/>
      <c r="SSF58" s="9"/>
      <c r="SSG58" s="9"/>
      <c r="SSH58" s="9"/>
      <c r="SSI58" s="9"/>
      <c r="SSJ58" s="9"/>
      <c r="SSK58" s="9"/>
      <c r="SSL58" s="9"/>
      <c r="SSM58" s="9"/>
      <c r="SSN58" s="9"/>
      <c r="SSO58" s="9"/>
      <c r="SSP58" s="9"/>
      <c r="SSQ58" s="9"/>
      <c r="SSR58" s="9"/>
      <c r="SSS58" s="9"/>
      <c r="SST58" s="9"/>
      <c r="SSU58" s="9"/>
      <c r="SSV58" s="9"/>
      <c r="SSW58" s="9"/>
      <c r="SSX58" s="9"/>
      <c r="SSY58" s="9"/>
      <c r="SSZ58" s="9"/>
      <c r="STA58" s="9"/>
      <c r="STB58" s="9"/>
      <c r="STC58" s="9"/>
      <c r="STD58" s="9"/>
      <c r="STE58" s="9"/>
      <c r="STF58" s="9"/>
      <c r="STG58" s="9"/>
      <c r="STH58" s="9"/>
      <c r="STI58" s="9"/>
      <c r="STJ58" s="9"/>
      <c r="STK58" s="9"/>
      <c r="STL58" s="9"/>
      <c r="STM58" s="9"/>
      <c r="STN58" s="9"/>
      <c r="STO58" s="9"/>
      <c r="STP58" s="9"/>
      <c r="STQ58" s="9"/>
      <c r="STR58" s="9"/>
      <c r="STS58" s="9"/>
      <c r="STT58" s="9"/>
      <c r="STU58" s="9"/>
      <c r="STV58" s="9"/>
      <c r="STW58" s="9"/>
      <c r="STX58" s="9"/>
      <c r="STY58" s="9"/>
      <c r="STZ58" s="9"/>
      <c r="SUA58" s="9"/>
      <c r="SUB58" s="9"/>
      <c r="SUC58" s="9"/>
      <c r="SUD58" s="9"/>
      <c r="SUE58" s="9"/>
      <c r="SUF58" s="9"/>
      <c r="SUG58" s="9"/>
      <c r="SUH58" s="9"/>
      <c r="SUI58" s="9"/>
      <c r="SUJ58" s="9"/>
      <c r="SUK58" s="9"/>
      <c r="SUL58" s="9"/>
      <c r="SUM58" s="9"/>
      <c r="SUN58" s="9"/>
      <c r="SUO58" s="9"/>
      <c r="SUP58" s="9"/>
      <c r="SUQ58" s="9"/>
      <c r="SUR58" s="9"/>
      <c r="SUS58" s="9"/>
      <c r="SUT58" s="9"/>
      <c r="SUU58" s="9"/>
      <c r="SUV58" s="9"/>
      <c r="SUW58" s="9"/>
      <c r="SUX58" s="9"/>
      <c r="SUY58" s="9"/>
      <c r="SUZ58" s="9"/>
      <c r="SVA58" s="9"/>
      <c r="SVB58" s="9"/>
      <c r="SVC58" s="9"/>
      <c r="SVD58" s="9"/>
      <c r="SVE58" s="9"/>
      <c r="SVF58" s="9"/>
      <c r="SVG58" s="9"/>
      <c r="SVH58" s="9"/>
      <c r="SVI58" s="9"/>
      <c r="SVJ58" s="9"/>
      <c r="SVK58" s="9"/>
      <c r="SVL58" s="9"/>
      <c r="SVM58" s="9"/>
      <c r="SVN58" s="9"/>
      <c r="SVO58" s="9"/>
      <c r="SVP58" s="9"/>
      <c r="SVQ58" s="9"/>
      <c r="SVR58" s="9"/>
      <c r="SVS58" s="9"/>
      <c r="SVT58" s="9"/>
      <c r="SVU58" s="9"/>
      <c r="SVV58" s="9"/>
      <c r="SVW58" s="9"/>
      <c r="SVX58" s="9"/>
      <c r="SVY58" s="9"/>
      <c r="SVZ58" s="9"/>
      <c r="SWA58" s="9"/>
      <c r="SWB58" s="9"/>
      <c r="SWC58" s="9"/>
      <c r="SWD58" s="9"/>
      <c r="SWE58" s="9"/>
      <c r="SWF58" s="9"/>
      <c r="SWG58" s="9"/>
      <c r="SWH58" s="9"/>
      <c r="SWI58" s="9"/>
      <c r="SWJ58" s="9"/>
      <c r="SWK58" s="9"/>
      <c r="SWL58" s="9"/>
      <c r="SWM58" s="9"/>
      <c r="SWN58" s="9"/>
      <c r="SWO58" s="9"/>
      <c r="SWP58" s="9"/>
      <c r="SWQ58" s="9"/>
      <c r="SWR58" s="9"/>
      <c r="SWS58" s="9"/>
      <c r="SWT58" s="9"/>
      <c r="SWU58" s="9"/>
      <c r="SWV58" s="9"/>
      <c r="SWW58" s="9"/>
      <c r="SWX58" s="9"/>
      <c r="SWY58" s="9"/>
      <c r="SWZ58" s="9"/>
      <c r="SXA58" s="9"/>
      <c r="SXB58" s="9"/>
      <c r="SXC58" s="9"/>
      <c r="SXD58" s="9"/>
      <c r="SXE58" s="9"/>
      <c r="SXF58" s="9"/>
      <c r="SXG58" s="9"/>
      <c r="SXH58" s="9"/>
      <c r="SXI58" s="9"/>
      <c r="SXJ58" s="9"/>
      <c r="SXK58" s="9"/>
      <c r="SXL58" s="9"/>
      <c r="SXM58" s="9"/>
      <c r="SXN58" s="9"/>
      <c r="SXO58" s="9"/>
      <c r="SXP58" s="9"/>
      <c r="SXQ58" s="9"/>
      <c r="SXR58" s="9"/>
      <c r="SXS58" s="9"/>
      <c r="SXT58" s="9"/>
      <c r="SXU58" s="9"/>
      <c r="SXV58" s="9"/>
      <c r="SXW58" s="9"/>
      <c r="SXX58" s="9"/>
      <c r="SXY58" s="9"/>
      <c r="SXZ58" s="9"/>
      <c r="SYA58" s="9"/>
      <c r="SYB58" s="9"/>
      <c r="SYC58" s="9"/>
      <c r="SYD58" s="9"/>
      <c r="SYE58" s="9"/>
      <c r="SYF58" s="9"/>
      <c r="SYG58" s="9"/>
      <c r="SYH58" s="9"/>
      <c r="SYI58" s="9"/>
      <c r="SYJ58" s="9"/>
      <c r="SYK58" s="9"/>
      <c r="SYL58" s="9"/>
      <c r="SYM58" s="9"/>
      <c r="SYN58" s="9"/>
      <c r="SYO58" s="9"/>
      <c r="SYP58" s="9"/>
      <c r="SYQ58" s="9"/>
      <c r="SYR58" s="9"/>
      <c r="SYS58" s="9"/>
      <c r="SYT58" s="9"/>
      <c r="SYU58" s="9"/>
      <c r="SYV58" s="9"/>
      <c r="SYW58" s="9"/>
      <c r="SYX58" s="9"/>
      <c r="SYY58" s="9"/>
      <c r="SYZ58" s="9"/>
      <c r="SZA58" s="9"/>
      <c r="SZB58" s="9"/>
      <c r="SZC58" s="9"/>
      <c r="SZD58" s="9"/>
      <c r="SZE58" s="9"/>
      <c r="SZF58" s="9"/>
      <c r="SZG58" s="9"/>
      <c r="SZH58" s="9"/>
      <c r="SZI58" s="9"/>
      <c r="SZJ58" s="9"/>
      <c r="SZK58" s="9"/>
      <c r="SZL58" s="9"/>
      <c r="SZM58" s="9"/>
      <c r="SZN58" s="9"/>
      <c r="SZO58" s="9"/>
      <c r="SZP58" s="9"/>
      <c r="SZQ58" s="9"/>
      <c r="SZR58" s="9"/>
      <c r="SZS58" s="9"/>
      <c r="SZT58" s="9"/>
      <c r="SZU58" s="9"/>
      <c r="SZV58" s="9"/>
      <c r="SZW58" s="9"/>
      <c r="SZX58" s="9"/>
      <c r="SZY58" s="9"/>
      <c r="SZZ58" s="9"/>
      <c r="TAA58" s="9"/>
      <c r="TAB58" s="9"/>
      <c r="TAC58" s="9"/>
      <c r="TAD58" s="9"/>
      <c r="TAE58" s="9"/>
      <c r="TAF58" s="9"/>
      <c r="TAG58" s="9"/>
      <c r="TAH58" s="9"/>
      <c r="TAI58" s="9"/>
      <c r="TAJ58" s="9"/>
      <c r="TAK58" s="9"/>
      <c r="TAL58" s="9"/>
      <c r="TAM58" s="9"/>
      <c r="TAN58" s="9"/>
      <c r="TAO58" s="9"/>
      <c r="TAP58" s="9"/>
      <c r="TAQ58" s="9"/>
      <c r="TAR58" s="9"/>
      <c r="TAS58" s="9"/>
      <c r="TAT58" s="9"/>
      <c r="TAU58" s="9"/>
      <c r="TAV58" s="9"/>
      <c r="TAW58" s="9"/>
      <c r="TAX58" s="9"/>
      <c r="TAY58" s="9"/>
      <c r="TAZ58" s="9"/>
      <c r="TBA58" s="9"/>
      <c r="TBB58" s="9"/>
      <c r="TBC58" s="9"/>
      <c r="TBD58" s="9"/>
      <c r="TBE58" s="9"/>
      <c r="TBF58" s="9"/>
      <c r="TBG58" s="9"/>
      <c r="TBH58" s="9"/>
      <c r="TBI58" s="9"/>
      <c r="TBJ58" s="9"/>
      <c r="TBK58" s="9"/>
      <c r="TBL58" s="9"/>
      <c r="TBM58" s="9"/>
      <c r="TBN58" s="9"/>
      <c r="TBO58" s="9"/>
      <c r="TBP58" s="9"/>
      <c r="TBQ58" s="9"/>
      <c r="TBR58" s="9"/>
      <c r="TBS58" s="9"/>
      <c r="TBT58" s="9"/>
      <c r="TBU58" s="9"/>
      <c r="TBV58" s="9"/>
      <c r="TBW58" s="9"/>
      <c r="TBX58" s="9"/>
      <c r="TBY58" s="9"/>
      <c r="TBZ58" s="9"/>
      <c r="TCA58" s="9"/>
      <c r="TCB58" s="9"/>
      <c r="TCC58" s="9"/>
      <c r="TCD58" s="9"/>
      <c r="TCE58" s="9"/>
      <c r="TCF58" s="9"/>
      <c r="TCG58" s="9"/>
      <c r="TCH58" s="9"/>
      <c r="TCI58" s="9"/>
      <c r="TCJ58" s="9"/>
      <c r="TCK58" s="9"/>
      <c r="TCL58" s="9"/>
      <c r="TCM58" s="9"/>
      <c r="TCN58" s="9"/>
      <c r="TCO58" s="9"/>
      <c r="TCP58" s="9"/>
      <c r="TCQ58" s="9"/>
      <c r="TCR58" s="9"/>
      <c r="TCS58" s="9"/>
      <c r="TCT58" s="9"/>
      <c r="TCU58" s="9"/>
      <c r="TCV58" s="9"/>
      <c r="TCW58" s="9"/>
      <c r="TCX58" s="9"/>
      <c r="TCY58" s="9"/>
      <c r="TCZ58" s="9"/>
      <c r="TDA58" s="9"/>
      <c r="TDB58" s="9"/>
      <c r="TDC58" s="9"/>
      <c r="TDD58" s="9"/>
      <c r="TDE58" s="9"/>
      <c r="TDF58" s="9"/>
      <c r="TDG58" s="9"/>
      <c r="TDH58" s="9"/>
      <c r="TDI58" s="9"/>
      <c r="TDJ58" s="9"/>
      <c r="TDK58" s="9"/>
      <c r="TDL58" s="9"/>
      <c r="TDM58" s="9"/>
      <c r="TDN58" s="9"/>
      <c r="TDO58" s="9"/>
      <c r="TDP58" s="9"/>
      <c r="TDQ58" s="9"/>
      <c r="TDR58" s="9"/>
      <c r="TDS58" s="9"/>
      <c r="TDT58" s="9"/>
      <c r="TDU58" s="9"/>
      <c r="TDV58" s="9"/>
      <c r="TDW58" s="9"/>
      <c r="TDX58" s="9"/>
      <c r="TDY58" s="9"/>
      <c r="TDZ58" s="9"/>
      <c r="TEA58" s="9"/>
      <c r="TEB58" s="9"/>
      <c r="TEC58" s="9"/>
      <c r="TED58" s="9"/>
      <c r="TEE58" s="9"/>
      <c r="TEF58" s="9"/>
      <c r="TEG58" s="9"/>
      <c r="TEH58" s="9"/>
      <c r="TEI58" s="9"/>
      <c r="TEJ58" s="9"/>
      <c r="TEK58" s="9"/>
      <c r="TEL58" s="9"/>
      <c r="TEM58" s="9"/>
      <c r="TEN58" s="9"/>
      <c r="TEO58" s="9"/>
      <c r="TEP58" s="9"/>
      <c r="TEQ58" s="9"/>
      <c r="TER58" s="9"/>
      <c r="TES58" s="9"/>
      <c r="TET58" s="9"/>
      <c r="TEU58" s="9"/>
      <c r="TEV58" s="9"/>
      <c r="TEW58" s="9"/>
      <c r="TEX58" s="9"/>
      <c r="TEY58" s="9"/>
      <c r="TEZ58" s="9"/>
      <c r="TFA58" s="9"/>
      <c r="TFB58" s="9"/>
      <c r="TFC58" s="9"/>
      <c r="TFD58" s="9"/>
      <c r="TFE58" s="9"/>
      <c r="TFF58" s="9"/>
      <c r="TFG58" s="9"/>
      <c r="TFH58" s="9"/>
      <c r="TFI58" s="9"/>
      <c r="TFJ58" s="9"/>
      <c r="TFK58" s="9"/>
      <c r="TFL58" s="9"/>
      <c r="TFM58" s="9"/>
      <c r="TFN58" s="9"/>
      <c r="TFO58" s="9"/>
      <c r="TFP58" s="9"/>
      <c r="TFQ58" s="9"/>
      <c r="TFR58" s="9"/>
      <c r="TFS58" s="9"/>
      <c r="TFT58" s="9"/>
      <c r="TFU58" s="9"/>
      <c r="TFV58" s="9"/>
      <c r="TFW58" s="9"/>
      <c r="TFX58" s="9"/>
      <c r="TFY58" s="9"/>
      <c r="TFZ58" s="9"/>
      <c r="TGA58" s="9"/>
      <c r="TGB58" s="9"/>
      <c r="TGC58" s="9"/>
      <c r="TGD58" s="9"/>
      <c r="TGE58" s="9"/>
      <c r="TGF58" s="9"/>
      <c r="TGG58" s="9"/>
      <c r="TGH58" s="9"/>
      <c r="TGI58" s="9"/>
      <c r="TGJ58" s="9"/>
      <c r="TGK58" s="9"/>
      <c r="TGL58" s="9"/>
      <c r="TGM58" s="9"/>
      <c r="TGN58" s="9"/>
      <c r="TGO58" s="9"/>
      <c r="TGP58" s="9"/>
      <c r="TGQ58" s="9"/>
      <c r="TGR58" s="9"/>
      <c r="TGS58" s="9"/>
      <c r="TGT58" s="9"/>
      <c r="TGU58" s="9"/>
      <c r="TGV58" s="9"/>
      <c r="TGW58" s="9"/>
      <c r="TGX58" s="9"/>
      <c r="TGY58" s="9"/>
      <c r="TGZ58" s="9"/>
      <c r="THA58" s="9"/>
      <c r="THB58" s="9"/>
      <c r="THC58" s="9"/>
      <c r="THD58" s="9"/>
      <c r="THE58" s="9"/>
      <c r="THF58" s="9"/>
      <c r="THG58" s="9"/>
      <c r="THH58" s="9"/>
      <c r="THI58" s="9"/>
      <c r="THJ58" s="9"/>
      <c r="THK58" s="9"/>
      <c r="THL58" s="9"/>
      <c r="THM58" s="9"/>
      <c r="THN58" s="9"/>
      <c r="THO58" s="9"/>
      <c r="THP58" s="9"/>
      <c r="THQ58" s="9"/>
      <c r="THR58" s="9"/>
      <c r="THS58" s="9"/>
      <c r="THT58" s="9"/>
      <c r="THU58" s="9"/>
      <c r="THV58" s="9"/>
      <c r="THW58" s="9"/>
      <c r="THX58" s="9"/>
      <c r="THY58" s="9"/>
      <c r="THZ58" s="9"/>
      <c r="TIA58" s="9"/>
      <c r="TIB58" s="9"/>
      <c r="TIC58" s="9"/>
      <c r="TID58" s="9"/>
      <c r="TIE58" s="9"/>
      <c r="TIF58" s="9"/>
      <c r="TIG58" s="9"/>
      <c r="TIH58" s="9"/>
      <c r="TII58" s="9"/>
      <c r="TIJ58" s="9"/>
      <c r="TIK58" s="9"/>
      <c r="TIL58" s="9"/>
      <c r="TIM58" s="9"/>
      <c r="TIN58" s="9"/>
      <c r="TIO58" s="9"/>
      <c r="TIP58" s="9"/>
      <c r="TIQ58" s="9"/>
      <c r="TIR58" s="9"/>
      <c r="TIS58" s="9"/>
      <c r="TIT58" s="9"/>
      <c r="TIU58" s="9"/>
      <c r="TIV58" s="9"/>
      <c r="TIW58" s="9"/>
      <c r="TIX58" s="9"/>
      <c r="TIY58" s="9"/>
      <c r="TIZ58" s="9"/>
      <c r="TJA58" s="9"/>
      <c r="TJB58" s="9"/>
      <c r="TJC58" s="9"/>
      <c r="TJD58" s="9"/>
      <c r="TJE58" s="9"/>
      <c r="TJF58" s="9"/>
      <c r="TJG58" s="9"/>
      <c r="TJH58" s="9"/>
      <c r="TJI58" s="9"/>
      <c r="TJJ58" s="9"/>
      <c r="TJK58" s="9"/>
      <c r="TJL58" s="9"/>
      <c r="TJM58" s="9"/>
      <c r="TJN58" s="9"/>
      <c r="TJO58" s="9"/>
      <c r="TJP58" s="9"/>
      <c r="TJQ58" s="9"/>
      <c r="TJR58" s="9"/>
      <c r="TJS58" s="9"/>
      <c r="TJT58" s="9"/>
      <c r="TJU58" s="9"/>
      <c r="TJV58" s="9"/>
      <c r="TJW58" s="9"/>
      <c r="TJX58" s="9"/>
      <c r="TJY58" s="9"/>
      <c r="TJZ58" s="9"/>
      <c r="TKA58" s="9"/>
      <c r="TKB58" s="9"/>
      <c r="TKC58" s="9"/>
      <c r="TKD58" s="9"/>
      <c r="TKE58" s="9"/>
      <c r="TKF58" s="9"/>
      <c r="TKG58" s="9"/>
      <c r="TKH58" s="9"/>
      <c r="TKI58" s="9"/>
      <c r="TKJ58" s="9"/>
      <c r="TKK58" s="9"/>
      <c r="TKL58" s="9"/>
      <c r="TKM58" s="9"/>
      <c r="TKN58" s="9"/>
      <c r="TKO58" s="9"/>
      <c r="TKP58" s="9"/>
      <c r="TKQ58" s="9"/>
      <c r="TKR58" s="9"/>
      <c r="TKS58" s="9"/>
      <c r="TKT58" s="9"/>
      <c r="TKU58" s="9"/>
      <c r="TKV58" s="9"/>
      <c r="TKW58" s="9"/>
      <c r="TKX58" s="9"/>
      <c r="TKY58" s="9"/>
      <c r="TKZ58" s="9"/>
      <c r="TLA58" s="9"/>
      <c r="TLB58" s="9"/>
      <c r="TLC58" s="9"/>
      <c r="TLD58" s="9"/>
      <c r="TLE58" s="9"/>
      <c r="TLF58" s="9"/>
      <c r="TLG58" s="9"/>
      <c r="TLH58" s="9"/>
      <c r="TLI58" s="9"/>
      <c r="TLJ58" s="9"/>
      <c r="TLK58" s="9"/>
      <c r="TLL58" s="9"/>
      <c r="TLM58" s="9"/>
      <c r="TLN58" s="9"/>
      <c r="TLO58" s="9"/>
      <c r="TLP58" s="9"/>
      <c r="TLQ58" s="9"/>
      <c r="TLR58" s="9"/>
      <c r="TLS58" s="9"/>
      <c r="TLT58" s="9"/>
      <c r="TLU58" s="9"/>
      <c r="TLV58" s="9"/>
      <c r="TLW58" s="9"/>
      <c r="TLX58" s="9"/>
      <c r="TLY58" s="9"/>
      <c r="TLZ58" s="9"/>
      <c r="TMA58" s="9"/>
      <c r="TMB58" s="9"/>
      <c r="TMC58" s="9"/>
      <c r="TMD58" s="9"/>
      <c r="TME58" s="9"/>
      <c r="TMF58" s="9"/>
      <c r="TMG58" s="9"/>
      <c r="TMH58" s="9"/>
      <c r="TMI58" s="9"/>
      <c r="TMJ58" s="9"/>
      <c r="TMK58" s="9"/>
      <c r="TML58" s="9"/>
      <c r="TMM58" s="9"/>
      <c r="TMN58" s="9"/>
      <c r="TMO58" s="9"/>
      <c r="TMP58" s="9"/>
      <c r="TMQ58" s="9"/>
      <c r="TMR58" s="9"/>
      <c r="TMS58" s="9"/>
      <c r="TMT58" s="9"/>
      <c r="TMU58" s="9"/>
      <c r="TMV58" s="9"/>
      <c r="TMW58" s="9"/>
      <c r="TMX58" s="9"/>
      <c r="TMY58" s="9"/>
      <c r="TMZ58" s="9"/>
      <c r="TNA58" s="9"/>
      <c r="TNB58" s="9"/>
      <c r="TNC58" s="9"/>
      <c r="TND58" s="9"/>
      <c r="TNE58" s="9"/>
      <c r="TNF58" s="9"/>
      <c r="TNG58" s="9"/>
      <c r="TNH58" s="9"/>
      <c r="TNI58" s="9"/>
      <c r="TNJ58" s="9"/>
      <c r="TNK58" s="9"/>
      <c r="TNL58" s="9"/>
      <c r="TNM58" s="9"/>
      <c r="TNN58" s="9"/>
      <c r="TNO58" s="9"/>
      <c r="TNP58" s="9"/>
      <c r="TNQ58" s="9"/>
      <c r="TNR58" s="9"/>
      <c r="TNS58" s="9"/>
      <c r="TNT58" s="9"/>
      <c r="TNU58" s="9"/>
      <c r="TNV58" s="9"/>
      <c r="TNW58" s="9"/>
      <c r="TNX58" s="9"/>
      <c r="TNY58" s="9"/>
      <c r="TNZ58" s="9"/>
      <c r="TOA58" s="9"/>
      <c r="TOB58" s="9"/>
      <c r="TOC58" s="9"/>
      <c r="TOD58" s="9"/>
      <c r="TOE58" s="9"/>
      <c r="TOF58" s="9"/>
      <c r="TOG58" s="9"/>
      <c r="TOH58" s="9"/>
      <c r="TOI58" s="9"/>
      <c r="TOJ58" s="9"/>
      <c r="TOK58" s="9"/>
      <c r="TOL58" s="9"/>
      <c r="TOM58" s="9"/>
      <c r="TON58" s="9"/>
      <c r="TOO58" s="9"/>
      <c r="TOP58" s="9"/>
      <c r="TOQ58" s="9"/>
      <c r="TOR58" s="9"/>
      <c r="TOS58" s="9"/>
      <c r="TOT58" s="9"/>
      <c r="TOU58" s="9"/>
      <c r="TOV58" s="9"/>
      <c r="TOW58" s="9"/>
      <c r="TOX58" s="9"/>
      <c r="TOY58" s="9"/>
      <c r="TOZ58" s="9"/>
      <c r="TPA58" s="9"/>
      <c r="TPB58" s="9"/>
      <c r="TPC58" s="9"/>
      <c r="TPD58" s="9"/>
      <c r="TPE58" s="9"/>
      <c r="TPF58" s="9"/>
      <c r="TPG58" s="9"/>
      <c r="TPH58" s="9"/>
      <c r="TPI58" s="9"/>
      <c r="TPJ58" s="9"/>
      <c r="TPK58" s="9"/>
      <c r="TPL58" s="9"/>
      <c r="TPM58" s="9"/>
      <c r="TPN58" s="9"/>
      <c r="TPO58" s="9"/>
      <c r="TPP58" s="9"/>
      <c r="TPQ58" s="9"/>
      <c r="TPR58" s="9"/>
      <c r="TPS58" s="9"/>
      <c r="TPT58" s="9"/>
      <c r="TPU58" s="9"/>
      <c r="TPV58" s="9"/>
      <c r="TPW58" s="9"/>
      <c r="TPX58" s="9"/>
      <c r="TPY58" s="9"/>
      <c r="TPZ58" s="9"/>
      <c r="TQA58" s="9"/>
      <c r="TQB58" s="9"/>
      <c r="TQC58" s="9"/>
      <c r="TQD58" s="9"/>
      <c r="TQE58" s="9"/>
      <c r="TQF58" s="9"/>
      <c r="TQG58" s="9"/>
      <c r="TQH58" s="9"/>
      <c r="TQI58" s="9"/>
      <c r="TQJ58" s="9"/>
      <c r="TQK58" s="9"/>
      <c r="TQL58" s="9"/>
      <c r="TQM58" s="9"/>
      <c r="TQN58" s="9"/>
      <c r="TQO58" s="9"/>
      <c r="TQP58" s="9"/>
      <c r="TQQ58" s="9"/>
      <c r="TQR58" s="9"/>
      <c r="TQS58" s="9"/>
      <c r="TQT58" s="9"/>
      <c r="TQU58" s="9"/>
      <c r="TQV58" s="9"/>
      <c r="TQW58" s="9"/>
      <c r="TQX58" s="9"/>
      <c r="TQY58" s="9"/>
      <c r="TQZ58" s="9"/>
      <c r="TRA58" s="9"/>
      <c r="TRB58" s="9"/>
      <c r="TRC58" s="9"/>
      <c r="TRD58" s="9"/>
      <c r="TRE58" s="9"/>
      <c r="TRF58" s="9"/>
      <c r="TRG58" s="9"/>
      <c r="TRH58" s="9"/>
      <c r="TRI58" s="9"/>
      <c r="TRJ58" s="9"/>
      <c r="TRK58" s="9"/>
      <c r="TRL58" s="9"/>
      <c r="TRM58" s="9"/>
      <c r="TRN58" s="9"/>
      <c r="TRO58" s="9"/>
      <c r="TRP58" s="9"/>
      <c r="TRQ58" s="9"/>
      <c r="TRR58" s="9"/>
      <c r="TRS58" s="9"/>
      <c r="TRT58" s="9"/>
      <c r="TRU58" s="9"/>
      <c r="TRV58" s="9"/>
      <c r="TRW58" s="9"/>
      <c r="TRX58" s="9"/>
      <c r="TRY58" s="9"/>
      <c r="TRZ58" s="9"/>
      <c r="TSA58" s="9"/>
      <c r="TSB58" s="9"/>
      <c r="TSC58" s="9"/>
      <c r="TSD58" s="9"/>
      <c r="TSE58" s="9"/>
      <c r="TSF58" s="9"/>
      <c r="TSG58" s="9"/>
      <c r="TSH58" s="9"/>
      <c r="TSI58" s="9"/>
      <c r="TSJ58" s="9"/>
      <c r="TSK58" s="9"/>
      <c r="TSL58" s="9"/>
      <c r="TSM58" s="9"/>
      <c r="TSN58" s="9"/>
      <c r="TSO58" s="9"/>
      <c r="TSP58" s="9"/>
      <c r="TSQ58" s="9"/>
      <c r="TSR58" s="9"/>
      <c r="TSS58" s="9"/>
      <c r="TST58" s="9"/>
      <c r="TSU58" s="9"/>
      <c r="TSV58" s="9"/>
      <c r="TSW58" s="9"/>
      <c r="TSX58" s="9"/>
      <c r="TSY58" s="9"/>
      <c r="TSZ58" s="9"/>
      <c r="TTA58" s="9"/>
      <c r="TTB58" s="9"/>
      <c r="TTC58" s="9"/>
      <c r="TTD58" s="9"/>
      <c r="TTE58" s="9"/>
      <c r="TTF58" s="9"/>
      <c r="TTG58" s="9"/>
      <c r="TTH58" s="9"/>
      <c r="TTI58" s="9"/>
      <c r="TTJ58" s="9"/>
      <c r="TTK58" s="9"/>
      <c r="TTL58" s="9"/>
      <c r="TTM58" s="9"/>
      <c r="TTN58" s="9"/>
      <c r="TTO58" s="9"/>
      <c r="TTP58" s="9"/>
      <c r="TTQ58" s="9"/>
      <c r="TTR58" s="9"/>
      <c r="TTS58" s="9"/>
      <c r="TTT58" s="9"/>
      <c r="TTU58" s="9"/>
      <c r="TTV58" s="9"/>
      <c r="TTW58" s="9"/>
      <c r="TTX58" s="9"/>
      <c r="TTY58" s="9"/>
      <c r="TTZ58" s="9"/>
      <c r="TUA58" s="9"/>
      <c r="TUB58" s="9"/>
      <c r="TUC58" s="9"/>
      <c r="TUD58" s="9"/>
      <c r="TUE58" s="9"/>
      <c r="TUF58" s="9"/>
      <c r="TUG58" s="9"/>
      <c r="TUH58" s="9"/>
      <c r="TUI58" s="9"/>
      <c r="TUJ58" s="9"/>
      <c r="TUK58" s="9"/>
      <c r="TUL58" s="9"/>
      <c r="TUM58" s="9"/>
      <c r="TUN58" s="9"/>
      <c r="TUO58" s="9"/>
      <c r="TUP58" s="9"/>
      <c r="TUQ58" s="9"/>
      <c r="TUR58" s="9"/>
      <c r="TUS58" s="9"/>
      <c r="TUT58" s="9"/>
      <c r="TUU58" s="9"/>
      <c r="TUV58" s="9"/>
      <c r="TUW58" s="9"/>
      <c r="TUX58" s="9"/>
      <c r="TUY58" s="9"/>
      <c r="TUZ58" s="9"/>
      <c r="TVA58" s="9"/>
      <c r="TVB58" s="9"/>
      <c r="TVC58" s="9"/>
      <c r="TVD58" s="9"/>
      <c r="TVE58" s="9"/>
      <c r="TVF58" s="9"/>
      <c r="TVG58" s="9"/>
      <c r="TVH58" s="9"/>
      <c r="TVI58" s="9"/>
      <c r="TVJ58" s="9"/>
      <c r="TVK58" s="9"/>
      <c r="TVL58" s="9"/>
      <c r="TVM58" s="9"/>
      <c r="TVN58" s="9"/>
      <c r="TVO58" s="9"/>
      <c r="TVP58" s="9"/>
      <c r="TVQ58" s="9"/>
      <c r="TVR58" s="9"/>
      <c r="TVS58" s="9"/>
      <c r="TVT58" s="9"/>
      <c r="TVU58" s="9"/>
      <c r="TVV58" s="9"/>
      <c r="TVW58" s="9"/>
      <c r="TVX58" s="9"/>
      <c r="TVY58" s="9"/>
      <c r="TVZ58" s="9"/>
      <c r="TWA58" s="9"/>
      <c r="TWB58" s="9"/>
      <c r="TWC58" s="9"/>
      <c r="TWD58" s="9"/>
      <c r="TWE58" s="9"/>
      <c r="TWF58" s="9"/>
      <c r="TWG58" s="9"/>
      <c r="TWH58" s="9"/>
      <c r="TWI58" s="9"/>
      <c r="TWJ58" s="9"/>
      <c r="TWK58" s="9"/>
      <c r="TWL58" s="9"/>
      <c r="TWM58" s="9"/>
      <c r="TWN58" s="9"/>
      <c r="TWO58" s="9"/>
      <c r="TWP58" s="9"/>
      <c r="TWQ58" s="9"/>
      <c r="TWR58" s="9"/>
      <c r="TWS58" s="9"/>
      <c r="TWT58" s="9"/>
      <c r="TWU58" s="9"/>
      <c r="TWV58" s="9"/>
      <c r="TWW58" s="9"/>
      <c r="TWX58" s="9"/>
      <c r="TWY58" s="9"/>
      <c r="TWZ58" s="9"/>
      <c r="TXA58" s="9"/>
      <c r="TXB58" s="9"/>
      <c r="TXC58" s="9"/>
      <c r="TXD58" s="9"/>
      <c r="TXE58" s="9"/>
      <c r="TXF58" s="9"/>
      <c r="TXG58" s="9"/>
      <c r="TXH58" s="9"/>
      <c r="TXI58" s="9"/>
      <c r="TXJ58" s="9"/>
      <c r="TXK58" s="9"/>
      <c r="TXL58" s="9"/>
      <c r="TXM58" s="9"/>
      <c r="TXN58" s="9"/>
      <c r="TXO58" s="9"/>
      <c r="TXP58" s="9"/>
      <c r="TXQ58" s="9"/>
      <c r="TXR58" s="9"/>
      <c r="TXS58" s="9"/>
      <c r="TXT58" s="9"/>
      <c r="TXU58" s="9"/>
      <c r="TXV58" s="9"/>
      <c r="TXW58" s="9"/>
      <c r="TXX58" s="9"/>
      <c r="TXY58" s="9"/>
      <c r="TXZ58" s="9"/>
      <c r="TYA58" s="9"/>
      <c r="TYB58" s="9"/>
      <c r="TYC58" s="9"/>
      <c r="TYD58" s="9"/>
      <c r="TYE58" s="9"/>
      <c r="TYF58" s="9"/>
      <c r="TYG58" s="9"/>
      <c r="TYH58" s="9"/>
      <c r="TYI58" s="9"/>
      <c r="TYJ58" s="9"/>
      <c r="TYK58" s="9"/>
      <c r="TYL58" s="9"/>
      <c r="TYM58" s="9"/>
      <c r="TYN58" s="9"/>
      <c r="TYO58" s="9"/>
      <c r="TYP58" s="9"/>
      <c r="TYQ58" s="9"/>
      <c r="TYR58" s="9"/>
      <c r="TYS58" s="9"/>
      <c r="TYT58" s="9"/>
      <c r="TYU58" s="9"/>
      <c r="TYV58" s="9"/>
      <c r="TYW58" s="9"/>
      <c r="TYX58" s="9"/>
      <c r="TYY58" s="9"/>
      <c r="TYZ58" s="9"/>
      <c r="TZA58" s="9"/>
      <c r="TZB58" s="9"/>
      <c r="TZC58" s="9"/>
      <c r="TZD58" s="9"/>
      <c r="TZE58" s="9"/>
      <c r="TZF58" s="9"/>
      <c r="TZG58" s="9"/>
      <c r="TZH58" s="9"/>
      <c r="TZI58" s="9"/>
      <c r="TZJ58" s="9"/>
      <c r="TZK58" s="9"/>
      <c r="TZL58" s="9"/>
      <c r="TZM58" s="9"/>
      <c r="TZN58" s="9"/>
      <c r="TZO58" s="9"/>
      <c r="TZP58" s="9"/>
      <c r="TZQ58" s="9"/>
      <c r="TZR58" s="9"/>
      <c r="TZS58" s="9"/>
      <c r="TZT58" s="9"/>
      <c r="TZU58" s="9"/>
      <c r="TZV58" s="9"/>
      <c r="TZW58" s="9"/>
      <c r="TZX58" s="9"/>
      <c r="TZY58" s="9"/>
      <c r="TZZ58" s="9"/>
      <c r="UAA58" s="9"/>
      <c r="UAB58" s="9"/>
      <c r="UAC58" s="9"/>
      <c r="UAD58" s="9"/>
      <c r="UAE58" s="9"/>
      <c r="UAF58" s="9"/>
      <c r="UAG58" s="9"/>
      <c r="UAH58" s="9"/>
      <c r="UAI58" s="9"/>
      <c r="UAJ58" s="9"/>
      <c r="UAK58" s="9"/>
      <c r="UAL58" s="9"/>
      <c r="UAM58" s="9"/>
      <c r="UAN58" s="9"/>
      <c r="UAO58" s="9"/>
      <c r="UAP58" s="9"/>
      <c r="UAQ58" s="9"/>
      <c r="UAR58" s="9"/>
      <c r="UAS58" s="9"/>
      <c r="UAT58" s="9"/>
      <c r="UAU58" s="9"/>
      <c r="UAV58" s="9"/>
      <c r="UAW58" s="9"/>
      <c r="UAX58" s="9"/>
      <c r="UAY58" s="9"/>
      <c r="UAZ58" s="9"/>
      <c r="UBA58" s="9"/>
      <c r="UBB58" s="9"/>
      <c r="UBC58" s="9"/>
      <c r="UBD58" s="9"/>
      <c r="UBE58" s="9"/>
      <c r="UBF58" s="9"/>
      <c r="UBG58" s="9"/>
      <c r="UBH58" s="9"/>
      <c r="UBI58" s="9"/>
      <c r="UBJ58" s="9"/>
      <c r="UBK58" s="9"/>
      <c r="UBL58" s="9"/>
      <c r="UBM58" s="9"/>
      <c r="UBN58" s="9"/>
      <c r="UBO58" s="9"/>
      <c r="UBP58" s="9"/>
      <c r="UBQ58" s="9"/>
      <c r="UBR58" s="9"/>
      <c r="UBS58" s="9"/>
      <c r="UBT58" s="9"/>
      <c r="UBU58" s="9"/>
      <c r="UBV58" s="9"/>
      <c r="UBW58" s="9"/>
      <c r="UBX58" s="9"/>
      <c r="UBY58" s="9"/>
      <c r="UBZ58" s="9"/>
      <c r="UCA58" s="9"/>
      <c r="UCB58" s="9"/>
      <c r="UCC58" s="9"/>
      <c r="UCD58" s="9"/>
      <c r="UCE58" s="9"/>
      <c r="UCF58" s="9"/>
      <c r="UCG58" s="9"/>
      <c r="UCH58" s="9"/>
      <c r="UCI58" s="9"/>
      <c r="UCJ58" s="9"/>
      <c r="UCK58" s="9"/>
      <c r="UCL58" s="9"/>
      <c r="UCM58" s="9"/>
      <c r="UCN58" s="9"/>
      <c r="UCO58" s="9"/>
      <c r="UCP58" s="9"/>
      <c r="UCQ58" s="9"/>
      <c r="UCR58" s="9"/>
      <c r="UCS58" s="9"/>
      <c r="UCT58" s="9"/>
      <c r="UCU58" s="9"/>
      <c r="UCV58" s="9"/>
      <c r="UCW58" s="9"/>
      <c r="UCX58" s="9"/>
      <c r="UCY58" s="9"/>
      <c r="UCZ58" s="9"/>
      <c r="UDA58" s="9"/>
      <c r="UDB58" s="9"/>
      <c r="UDC58" s="9"/>
      <c r="UDD58" s="9"/>
      <c r="UDE58" s="9"/>
      <c r="UDF58" s="9"/>
      <c r="UDG58" s="9"/>
      <c r="UDH58" s="9"/>
      <c r="UDI58" s="9"/>
      <c r="UDJ58" s="9"/>
      <c r="UDK58" s="9"/>
      <c r="UDL58" s="9"/>
      <c r="UDM58" s="9"/>
      <c r="UDN58" s="9"/>
      <c r="UDO58" s="9"/>
      <c r="UDP58" s="9"/>
      <c r="UDQ58" s="9"/>
      <c r="UDR58" s="9"/>
      <c r="UDS58" s="9"/>
      <c r="UDT58" s="9"/>
      <c r="UDU58" s="9"/>
      <c r="UDV58" s="9"/>
      <c r="UDW58" s="9"/>
      <c r="UDX58" s="9"/>
      <c r="UDY58" s="9"/>
      <c r="UDZ58" s="9"/>
      <c r="UEA58" s="9"/>
      <c r="UEB58" s="9"/>
      <c r="UEC58" s="9"/>
      <c r="UED58" s="9"/>
      <c r="UEE58" s="9"/>
      <c r="UEF58" s="9"/>
      <c r="UEG58" s="9"/>
      <c r="UEH58" s="9"/>
      <c r="UEI58" s="9"/>
      <c r="UEJ58" s="9"/>
      <c r="UEK58" s="9"/>
      <c r="UEL58" s="9"/>
      <c r="UEM58" s="9"/>
      <c r="UEN58" s="9"/>
      <c r="UEO58" s="9"/>
      <c r="UEP58" s="9"/>
      <c r="UEQ58" s="9"/>
      <c r="UER58" s="9"/>
      <c r="UES58" s="9"/>
      <c r="UET58" s="9"/>
      <c r="UEU58" s="9"/>
      <c r="UEV58" s="9"/>
      <c r="UEW58" s="9"/>
      <c r="UEX58" s="9"/>
      <c r="UEY58" s="9"/>
      <c r="UEZ58" s="9"/>
      <c r="UFA58" s="9"/>
      <c r="UFB58" s="9"/>
      <c r="UFC58" s="9"/>
      <c r="UFD58" s="9"/>
      <c r="UFE58" s="9"/>
      <c r="UFF58" s="9"/>
      <c r="UFG58" s="9"/>
      <c r="UFH58" s="9"/>
      <c r="UFI58" s="9"/>
      <c r="UFJ58" s="9"/>
      <c r="UFK58" s="9"/>
      <c r="UFL58" s="9"/>
      <c r="UFM58" s="9"/>
      <c r="UFN58" s="9"/>
      <c r="UFO58" s="9"/>
      <c r="UFP58" s="9"/>
      <c r="UFQ58" s="9"/>
      <c r="UFR58" s="9"/>
      <c r="UFS58" s="9"/>
      <c r="UFT58" s="9"/>
      <c r="UFU58" s="9"/>
      <c r="UFV58" s="9"/>
      <c r="UFW58" s="9"/>
      <c r="UFX58" s="9"/>
      <c r="UFY58" s="9"/>
      <c r="UFZ58" s="9"/>
      <c r="UGA58" s="9"/>
      <c r="UGB58" s="9"/>
      <c r="UGC58" s="9"/>
      <c r="UGD58" s="9"/>
      <c r="UGE58" s="9"/>
      <c r="UGF58" s="9"/>
      <c r="UGG58" s="9"/>
      <c r="UGH58" s="9"/>
      <c r="UGI58" s="9"/>
      <c r="UGJ58" s="9"/>
      <c r="UGK58" s="9"/>
      <c r="UGL58" s="9"/>
      <c r="UGM58" s="9"/>
      <c r="UGN58" s="9"/>
      <c r="UGO58" s="9"/>
      <c r="UGP58" s="9"/>
      <c r="UGQ58" s="9"/>
      <c r="UGR58" s="9"/>
      <c r="UGS58" s="9"/>
      <c r="UGT58" s="9"/>
      <c r="UGU58" s="9"/>
      <c r="UGV58" s="9"/>
      <c r="UGW58" s="9"/>
      <c r="UGX58" s="9"/>
      <c r="UGY58" s="9"/>
      <c r="UGZ58" s="9"/>
      <c r="UHA58" s="9"/>
      <c r="UHB58" s="9"/>
      <c r="UHC58" s="9"/>
      <c r="UHD58" s="9"/>
      <c r="UHE58" s="9"/>
      <c r="UHF58" s="9"/>
      <c r="UHG58" s="9"/>
      <c r="UHH58" s="9"/>
      <c r="UHI58" s="9"/>
      <c r="UHJ58" s="9"/>
      <c r="UHK58" s="9"/>
      <c r="UHL58" s="9"/>
      <c r="UHM58" s="9"/>
      <c r="UHN58" s="9"/>
      <c r="UHO58" s="9"/>
      <c r="UHP58" s="9"/>
      <c r="UHQ58" s="9"/>
      <c r="UHR58" s="9"/>
      <c r="UHS58" s="9"/>
      <c r="UHT58" s="9"/>
      <c r="UHU58" s="9"/>
      <c r="UHV58" s="9"/>
      <c r="UHW58" s="9"/>
      <c r="UHX58" s="9"/>
      <c r="UHY58" s="9"/>
      <c r="UHZ58" s="9"/>
      <c r="UIA58" s="9"/>
      <c r="UIB58" s="9"/>
      <c r="UIC58" s="9"/>
      <c r="UID58" s="9"/>
      <c r="UIE58" s="9"/>
      <c r="UIF58" s="9"/>
      <c r="UIG58" s="9"/>
      <c r="UIH58" s="9"/>
      <c r="UII58" s="9"/>
      <c r="UIJ58" s="9"/>
      <c r="UIK58" s="9"/>
      <c r="UIL58" s="9"/>
      <c r="UIM58" s="9"/>
      <c r="UIN58" s="9"/>
      <c r="UIO58" s="9"/>
      <c r="UIP58" s="9"/>
      <c r="UIQ58" s="9"/>
      <c r="UIR58" s="9"/>
      <c r="UIS58" s="9"/>
      <c r="UIT58" s="9"/>
      <c r="UIU58" s="9"/>
      <c r="UIV58" s="9"/>
      <c r="UIW58" s="9"/>
      <c r="UIX58" s="9"/>
      <c r="UIY58" s="9"/>
      <c r="UIZ58" s="9"/>
      <c r="UJA58" s="9"/>
      <c r="UJB58" s="9"/>
      <c r="UJC58" s="9"/>
      <c r="UJD58" s="9"/>
      <c r="UJE58" s="9"/>
      <c r="UJF58" s="9"/>
      <c r="UJG58" s="9"/>
      <c r="UJH58" s="9"/>
      <c r="UJI58" s="9"/>
      <c r="UJJ58" s="9"/>
      <c r="UJK58" s="9"/>
      <c r="UJL58" s="9"/>
      <c r="UJM58" s="9"/>
      <c r="UJN58" s="9"/>
      <c r="UJO58" s="9"/>
      <c r="UJP58" s="9"/>
      <c r="UJQ58" s="9"/>
      <c r="UJR58" s="9"/>
      <c r="UJS58" s="9"/>
      <c r="UJT58" s="9"/>
      <c r="UJU58" s="9"/>
      <c r="UJV58" s="9"/>
      <c r="UJW58" s="9"/>
      <c r="UJX58" s="9"/>
      <c r="UJY58" s="9"/>
      <c r="UJZ58" s="9"/>
      <c r="UKA58" s="9"/>
      <c r="UKB58" s="9"/>
      <c r="UKC58" s="9"/>
      <c r="UKD58" s="9"/>
      <c r="UKE58" s="9"/>
      <c r="UKF58" s="9"/>
      <c r="UKG58" s="9"/>
      <c r="UKH58" s="9"/>
      <c r="UKI58" s="9"/>
      <c r="UKJ58" s="9"/>
      <c r="UKK58" s="9"/>
      <c r="UKL58" s="9"/>
      <c r="UKM58" s="9"/>
      <c r="UKN58" s="9"/>
      <c r="UKO58" s="9"/>
      <c r="UKP58" s="9"/>
      <c r="UKQ58" s="9"/>
      <c r="UKR58" s="9"/>
      <c r="UKS58" s="9"/>
      <c r="UKT58" s="9"/>
      <c r="UKU58" s="9"/>
      <c r="UKV58" s="9"/>
      <c r="UKW58" s="9"/>
      <c r="UKX58" s="9"/>
      <c r="UKY58" s="9"/>
      <c r="UKZ58" s="9"/>
      <c r="ULA58" s="9"/>
      <c r="ULB58" s="9"/>
      <c r="ULC58" s="9"/>
      <c r="ULD58" s="9"/>
      <c r="ULE58" s="9"/>
      <c r="ULF58" s="9"/>
      <c r="ULG58" s="9"/>
      <c r="ULH58" s="9"/>
      <c r="ULI58" s="9"/>
      <c r="ULJ58" s="9"/>
      <c r="ULK58" s="9"/>
      <c r="ULL58" s="9"/>
      <c r="ULM58" s="9"/>
      <c r="ULN58" s="9"/>
      <c r="ULO58" s="9"/>
      <c r="ULP58" s="9"/>
      <c r="ULQ58" s="9"/>
      <c r="ULR58" s="9"/>
      <c r="ULS58" s="9"/>
      <c r="ULT58" s="9"/>
      <c r="ULU58" s="9"/>
      <c r="ULV58" s="9"/>
      <c r="ULW58" s="9"/>
      <c r="ULX58" s="9"/>
      <c r="ULY58" s="9"/>
      <c r="ULZ58" s="9"/>
      <c r="UMA58" s="9"/>
      <c r="UMB58" s="9"/>
      <c r="UMC58" s="9"/>
      <c r="UMD58" s="9"/>
      <c r="UME58" s="9"/>
      <c r="UMF58" s="9"/>
      <c r="UMG58" s="9"/>
      <c r="UMH58" s="9"/>
      <c r="UMI58" s="9"/>
      <c r="UMJ58" s="9"/>
      <c r="UMK58" s="9"/>
      <c r="UML58" s="9"/>
      <c r="UMM58" s="9"/>
      <c r="UMN58" s="9"/>
      <c r="UMO58" s="9"/>
      <c r="UMP58" s="9"/>
      <c r="UMQ58" s="9"/>
      <c r="UMR58" s="9"/>
      <c r="UMS58" s="9"/>
      <c r="UMT58" s="9"/>
      <c r="UMU58" s="9"/>
      <c r="UMV58" s="9"/>
      <c r="UMW58" s="9"/>
      <c r="UMX58" s="9"/>
      <c r="UMY58" s="9"/>
      <c r="UMZ58" s="9"/>
      <c r="UNA58" s="9"/>
      <c r="UNB58" s="9"/>
      <c r="UNC58" s="9"/>
      <c r="UND58" s="9"/>
      <c r="UNE58" s="9"/>
      <c r="UNF58" s="9"/>
      <c r="UNG58" s="9"/>
      <c r="UNH58" s="9"/>
      <c r="UNI58" s="9"/>
      <c r="UNJ58" s="9"/>
      <c r="UNK58" s="9"/>
      <c r="UNL58" s="9"/>
      <c r="UNM58" s="9"/>
      <c r="UNN58" s="9"/>
      <c r="UNO58" s="9"/>
      <c r="UNP58" s="9"/>
      <c r="UNQ58" s="9"/>
      <c r="UNR58" s="9"/>
      <c r="UNS58" s="9"/>
      <c r="UNT58" s="9"/>
      <c r="UNU58" s="9"/>
      <c r="UNV58" s="9"/>
      <c r="UNW58" s="9"/>
      <c r="UNX58" s="9"/>
      <c r="UNY58" s="9"/>
      <c r="UNZ58" s="9"/>
      <c r="UOA58" s="9"/>
      <c r="UOB58" s="9"/>
      <c r="UOC58" s="9"/>
      <c r="UOD58" s="9"/>
      <c r="UOE58" s="9"/>
      <c r="UOF58" s="9"/>
      <c r="UOG58" s="9"/>
      <c r="UOH58" s="9"/>
      <c r="UOI58" s="9"/>
      <c r="UOJ58" s="9"/>
      <c r="UOK58" s="9"/>
      <c r="UOL58" s="9"/>
      <c r="UOM58" s="9"/>
      <c r="UON58" s="9"/>
      <c r="UOO58" s="9"/>
      <c r="UOP58" s="9"/>
      <c r="UOQ58" s="9"/>
      <c r="UOR58" s="9"/>
      <c r="UOS58" s="9"/>
      <c r="UOT58" s="9"/>
      <c r="UOU58" s="9"/>
      <c r="UOV58" s="9"/>
      <c r="UOW58" s="9"/>
      <c r="UOX58" s="9"/>
      <c r="UOY58" s="9"/>
      <c r="UOZ58" s="9"/>
      <c r="UPA58" s="9"/>
      <c r="UPB58" s="9"/>
      <c r="UPC58" s="9"/>
      <c r="UPD58" s="9"/>
      <c r="UPE58" s="9"/>
      <c r="UPF58" s="9"/>
      <c r="UPG58" s="9"/>
      <c r="UPH58" s="9"/>
      <c r="UPI58" s="9"/>
      <c r="UPJ58" s="9"/>
      <c r="UPK58" s="9"/>
      <c r="UPL58" s="9"/>
      <c r="UPM58" s="9"/>
      <c r="UPN58" s="9"/>
      <c r="UPO58" s="9"/>
      <c r="UPP58" s="9"/>
      <c r="UPQ58" s="9"/>
      <c r="UPR58" s="9"/>
      <c r="UPS58" s="9"/>
      <c r="UPT58" s="9"/>
      <c r="UPU58" s="9"/>
      <c r="UPV58" s="9"/>
      <c r="UPW58" s="9"/>
      <c r="UPX58" s="9"/>
      <c r="UPY58" s="9"/>
      <c r="UPZ58" s="9"/>
      <c r="UQA58" s="9"/>
      <c r="UQB58" s="9"/>
      <c r="UQC58" s="9"/>
      <c r="UQD58" s="9"/>
      <c r="UQE58" s="9"/>
      <c r="UQF58" s="9"/>
      <c r="UQG58" s="9"/>
      <c r="UQH58" s="9"/>
      <c r="UQI58" s="9"/>
      <c r="UQJ58" s="9"/>
      <c r="UQK58" s="9"/>
      <c r="UQL58" s="9"/>
      <c r="UQM58" s="9"/>
      <c r="UQN58" s="9"/>
      <c r="UQO58" s="9"/>
      <c r="UQP58" s="9"/>
      <c r="UQQ58" s="9"/>
      <c r="UQR58" s="9"/>
      <c r="UQS58" s="9"/>
      <c r="UQT58" s="9"/>
      <c r="UQU58" s="9"/>
      <c r="UQV58" s="9"/>
      <c r="UQW58" s="9"/>
      <c r="UQX58" s="9"/>
      <c r="UQY58" s="9"/>
      <c r="UQZ58" s="9"/>
      <c r="URA58" s="9"/>
      <c r="URB58" s="9"/>
      <c r="URC58" s="9"/>
      <c r="URD58" s="9"/>
      <c r="URE58" s="9"/>
      <c r="URF58" s="9"/>
      <c r="URG58" s="9"/>
      <c r="URH58" s="9"/>
      <c r="URI58" s="9"/>
      <c r="URJ58" s="9"/>
      <c r="URK58" s="9"/>
      <c r="URL58" s="9"/>
      <c r="URM58" s="9"/>
      <c r="URN58" s="9"/>
      <c r="URO58" s="9"/>
      <c r="URP58" s="9"/>
      <c r="URQ58" s="9"/>
      <c r="URR58" s="9"/>
      <c r="URS58" s="9"/>
      <c r="URT58" s="9"/>
      <c r="URU58" s="9"/>
      <c r="URV58" s="9"/>
      <c r="URW58" s="9"/>
      <c r="URX58" s="9"/>
      <c r="URY58" s="9"/>
      <c r="URZ58" s="9"/>
      <c r="USA58" s="9"/>
      <c r="USB58" s="9"/>
      <c r="USC58" s="9"/>
      <c r="USD58" s="9"/>
      <c r="USE58" s="9"/>
      <c r="USF58" s="9"/>
      <c r="USG58" s="9"/>
      <c r="USH58" s="9"/>
      <c r="USI58" s="9"/>
      <c r="USJ58" s="9"/>
      <c r="USK58" s="9"/>
      <c r="USL58" s="9"/>
      <c r="USM58" s="9"/>
      <c r="USN58" s="9"/>
      <c r="USO58" s="9"/>
      <c r="USP58" s="9"/>
      <c r="USQ58" s="9"/>
      <c r="USR58" s="9"/>
      <c r="USS58" s="9"/>
      <c r="UST58" s="9"/>
      <c r="USU58" s="9"/>
      <c r="USV58" s="9"/>
      <c r="USW58" s="9"/>
      <c r="USX58" s="9"/>
      <c r="USY58" s="9"/>
      <c r="USZ58" s="9"/>
      <c r="UTA58" s="9"/>
      <c r="UTB58" s="9"/>
      <c r="UTC58" s="9"/>
      <c r="UTD58" s="9"/>
      <c r="UTE58" s="9"/>
      <c r="UTF58" s="9"/>
      <c r="UTG58" s="9"/>
      <c r="UTH58" s="9"/>
      <c r="UTI58" s="9"/>
      <c r="UTJ58" s="9"/>
      <c r="UTK58" s="9"/>
      <c r="UTL58" s="9"/>
      <c r="UTM58" s="9"/>
      <c r="UTN58" s="9"/>
      <c r="UTO58" s="9"/>
      <c r="UTP58" s="9"/>
      <c r="UTQ58" s="9"/>
      <c r="UTR58" s="9"/>
      <c r="UTS58" s="9"/>
      <c r="UTT58" s="9"/>
      <c r="UTU58" s="9"/>
      <c r="UTV58" s="9"/>
      <c r="UTW58" s="9"/>
      <c r="UTX58" s="9"/>
      <c r="UTY58" s="9"/>
      <c r="UTZ58" s="9"/>
      <c r="UUA58" s="9"/>
      <c r="UUB58" s="9"/>
      <c r="UUC58" s="9"/>
      <c r="UUD58" s="9"/>
      <c r="UUE58" s="9"/>
      <c r="UUF58" s="9"/>
      <c r="UUG58" s="9"/>
      <c r="UUH58" s="9"/>
      <c r="UUI58" s="9"/>
      <c r="UUJ58" s="9"/>
      <c r="UUK58" s="9"/>
      <c r="UUL58" s="9"/>
      <c r="UUM58" s="9"/>
      <c r="UUN58" s="9"/>
      <c r="UUO58" s="9"/>
      <c r="UUP58" s="9"/>
      <c r="UUQ58" s="9"/>
      <c r="UUR58" s="9"/>
      <c r="UUS58" s="9"/>
      <c r="UUT58" s="9"/>
      <c r="UUU58" s="9"/>
      <c r="UUV58" s="9"/>
      <c r="UUW58" s="9"/>
      <c r="UUX58" s="9"/>
      <c r="UUY58" s="9"/>
      <c r="UUZ58" s="9"/>
      <c r="UVA58" s="9"/>
      <c r="UVB58" s="9"/>
      <c r="UVC58" s="9"/>
      <c r="UVD58" s="9"/>
      <c r="UVE58" s="9"/>
      <c r="UVF58" s="9"/>
      <c r="UVG58" s="9"/>
      <c r="UVH58" s="9"/>
      <c r="UVI58" s="9"/>
      <c r="UVJ58" s="9"/>
      <c r="UVK58" s="9"/>
      <c r="UVL58" s="9"/>
      <c r="UVM58" s="9"/>
      <c r="UVN58" s="9"/>
      <c r="UVO58" s="9"/>
      <c r="UVP58" s="9"/>
      <c r="UVQ58" s="9"/>
      <c r="UVR58" s="9"/>
      <c r="UVS58" s="9"/>
      <c r="UVT58" s="9"/>
      <c r="UVU58" s="9"/>
      <c r="UVV58" s="9"/>
      <c r="UVW58" s="9"/>
      <c r="UVX58" s="9"/>
      <c r="UVY58" s="9"/>
      <c r="UVZ58" s="9"/>
      <c r="UWA58" s="9"/>
      <c r="UWB58" s="9"/>
      <c r="UWC58" s="9"/>
      <c r="UWD58" s="9"/>
      <c r="UWE58" s="9"/>
      <c r="UWF58" s="9"/>
      <c r="UWG58" s="9"/>
      <c r="UWH58" s="9"/>
      <c r="UWI58" s="9"/>
      <c r="UWJ58" s="9"/>
      <c r="UWK58" s="9"/>
      <c r="UWL58" s="9"/>
      <c r="UWM58" s="9"/>
      <c r="UWN58" s="9"/>
      <c r="UWO58" s="9"/>
      <c r="UWP58" s="9"/>
      <c r="UWQ58" s="9"/>
      <c r="UWR58" s="9"/>
      <c r="UWS58" s="9"/>
      <c r="UWT58" s="9"/>
      <c r="UWU58" s="9"/>
      <c r="UWV58" s="9"/>
      <c r="UWW58" s="9"/>
      <c r="UWX58" s="9"/>
      <c r="UWY58" s="9"/>
      <c r="UWZ58" s="9"/>
      <c r="UXA58" s="9"/>
      <c r="UXB58" s="9"/>
      <c r="UXC58" s="9"/>
      <c r="UXD58" s="9"/>
      <c r="UXE58" s="9"/>
      <c r="UXF58" s="9"/>
      <c r="UXG58" s="9"/>
      <c r="UXH58" s="9"/>
      <c r="UXI58" s="9"/>
      <c r="UXJ58" s="9"/>
      <c r="UXK58" s="9"/>
      <c r="UXL58" s="9"/>
      <c r="UXM58" s="9"/>
      <c r="UXN58" s="9"/>
      <c r="UXO58" s="9"/>
      <c r="UXP58" s="9"/>
      <c r="UXQ58" s="9"/>
      <c r="UXR58" s="9"/>
      <c r="UXS58" s="9"/>
      <c r="UXT58" s="9"/>
      <c r="UXU58" s="9"/>
      <c r="UXV58" s="9"/>
      <c r="UXW58" s="9"/>
      <c r="UXX58" s="9"/>
      <c r="UXY58" s="9"/>
      <c r="UXZ58" s="9"/>
      <c r="UYA58" s="9"/>
      <c r="UYB58" s="9"/>
      <c r="UYC58" s="9"/>
      <c r="UYD58" s="9"/>
      <c r="UYE58" s="9"/>
      <c r="UYF58" s="9"/>
      <c r="UYG58" s="9"/>
      <c r="UYH58" s="9"/>
      <c r="UYI58" s="9"/>
      <c r="UYJ58" s="9"/>
      <c r="UYK58" s="9"/>
      <c r="UYL58" s="9"/>
      <c r="UYM58" s="9"/>
      <c r="UYN58" s="9"/>
      <c r="UYO58" s="9"/>
      <c r="UYP58" s="9"/>
      <c r="UYQ58" s="9"/>
      <c r="UYR58" s="9"/>
      <c r="UYS58" s="9"/>
      <c r="UYT58" s="9"/>
      <c r="UYU58" s="9"/>
      <c r="UYV58" s="9"/>
      <c r="UYW58" s="9"/>
      <c r="UYX58" s="9"/>
      <c r="UYY58" s="9"/>
      <c r="UYZ58" s="9"/>
      <c r="UZA58" s="9"/>
      <c r="UZB58" s="9"/>
      <c r="UZC58" s="9"/>
      <c r="UZD58" s="9"/>
      <c r="UZE58" s="9"/>
      <c r="UZF58" s="9"/>
      <c r="UZG58" s="9"/>
      <c r="UZH58" s="9"/>
      <c r="UZI58" s="9"/>
      <c r="UZJ58" s="9"/>
      <c r="UZK58" s="9"/>
      <c r="UZL58" s="9"/>
      <c r="UZM58" s="9"/>
      <c r="UZN58" s="9"/>
      <c r="UZO58" s="9"/>
      <c r="UZP58" s="9"/>
      <c r="UZQ58" s="9"/>
      <c r="UZR58" s="9"/>
      <c r="UZS58" s="9"/>
      <c r="UZT58" s="9"/>
      <c r="UZU58" s="9"/>
      <c r="UZV58" s="9"/>
      <c r="UZW58" s="9"/>
      <c r="UZX58" s="9"/>
      <c r="UZY58" s="9"/>
      <c r="UZZ58" s="9"/>
      <c r="VAA58" s="9"/>
      <c r="VAB58" s="9"/>
      <c r="VAC58" s="9"/>
      <c r="VAD58" s="9"/>
      <c r="VAE58" s="9"/>
      <c r="VAF58" s="9"/>
      <c r="VAG58" s="9"/>
      <c r="VAH58" s="9"/>
      <c r="VAI58" s="9"/>
      <c r="VAJ58" s="9"/>
      <c r="VAK58" s="9"/>
      <c r="VAL58" s="9"/>
      <c r="VAM58" s="9"/>
      <c r="VAN58" s="9"/>
      <c r="VAO58" s="9"/>
      <c r="VAP58" s="9"/>
      <c r="VAQ58" s="9"/>
      <c r="VAR58" s="9"/>
      <c r="VAS58" s="9"/>
      <c r="VAT58" s="9"/>
      <c r="VAU58" s="9"/>
      <c r="VAV58" s="9"/>
      <c r="VAW58" s="9"/>
      <c r="VAX58" s="9"/>
      <c r="VAY58" s="9"/>
      <c r="VAZ58" s="9"/>
      <c r="VBA58" s="9"/>
      <c r="VBB58" s="9"/>
      <c r="VBC58" s="9"/>
      <c r="VBD58" s="9"/>
      <c r="VBE58" s="9"/>
      <c r="VBF58" s="9"/>
      <c r="VBG58" s="9"/>
      <c r="VBH58" s="9"/>
      <c r="VBI58" s="9"/>
      <c r="VBJ58" s="9"/>
      <c r="VBK58" s="9"/>
      <c r="VBL58" s="9"/>
      <c r="VBM58" s="9"/>
      <c r="VBN58" s="9"/>
      <c r="VBO58" s="9"/>
      <c r="VBP58" s="9"/>
      <c r="VBQ58" s="9"/>
      <c r="VBR58" s="9"/>
      <c r="VBS58" s="9"/>
      <c r="VBT58" s="9"/>
      <c r="VBU58" s="9"/>
      <c r="VBV58" s="9"/>
      <c r="VBW58" s="9"/>
      <c r="VBX58" s="9"/>
      <c r="VBY58" s="9"/>
      <c r="VBZ58" s="9"/>
      <c r="VCA58" s="9"/>
      <c r="VCB58" s="9"/>
      <c r="VCC58" s="9"/>
      <c r="VCD58" s="9"/>
      <c r="VCE58" s="9"/>
      <c r="VCF58" s="9"/>
      <c r="VCG58" s="9"/>
      <c r="VCH58" s="9"/>
      <c r="VCI58" s="9"/>
      <c r="VCJ58" s="9"/>
      <c r="VCK58" s="9"/>
      <c r="VCL58" s="9"/>
      <c r="VCM58" s="9"/>
      <c r="VCN58" s="9"/>
      <c r="VCO58" s="9"/>
      <c r="VCP58" s="9"/>
      <c r="VCQ58" s="9"/>
      <c r="VCR58" s="9"/>
      <c r="VCS58" s="9"/>
      <c r="VCT58" s="9"/>
      <c r="VCU58" s="9"/>
      <c r="VCV58" s="9"/>
      <c r="VCW58" s="9"/>
      <c r="VCX58" s="9"/>
      <c r="VCY58" s="9"/>
      <c r="VCZ58" s="9"/>
      <c r="VDA58" s="9"/>
      <c r="VDB58" s="9"/>
      <c r="VDC58" s="9"/>
      <c r="VDD58" s="9"/>
      <c r="VDE58" s="9"/>
      <c r="VDF58" s="9"/>
      <c r="VDG58" s="9"/>
      <c r="VDH58" s="9"/>
      <c r="VDI58" s="9"/>
      <c r="VDJ58" s="9"/>
      <c r="VDK58" s="9"/>
      <c r="VDL58" s="9"/>
      <c r="VDM58" s="9"/>
      <c r="VDN58" s="9"/>
      <c r="VDO58" s="9"/>
      <c r="VDP58" s="9"/>
      <c r="VDQ58" s="9"/>
      <c r="VDR58" s="9"/>
      <c r="VDS58" s="9"/>
      <c r="VDT58" s="9"/>
      <c r="VDU58" s="9"/>
      <c r="VDV58" s="9"/>
      <c r="VDW58" s="9"/>
      <c r="VDX58" s="9"/>
      <c r="VDY58" s="9"/>
      <c r="VDZ58" s="9"/>
      <c r="VEA58" s="9"/>
      <c r="VEB58" s="9"/>
      <c r="VEC58" s="9"/>
      <c r="VED58" s="9"/>
      <c r="VEE58" s="9"/>
      <c r="VEF58" s="9"/>
      <c r="VEG58" s="9"/>
      <c r="VEH58" s="9"/>
      <c r="VEI58" s="9"/>
      <c r="VEJ58" s="9"/>
      <c r="VEK58" s="9"/>
      <c r="VEL58" s="9"/>
      <c r="VEM58" s="9"/>
      <c r="VEN58" s="9"/>
      <c r="VEO58" s="9"/>
      <c r="VEP58" s="9"/>
      <c r="VEQ58" s="9"/>
      <c r="VER58" s="9"/>
      <c r="VES58" s="9"/>
      <c r="VET58" s="9"/>
      <c r="VEU58" s="9"/>
      <c r="VEV58" s="9"/>
      <c r="VEW58" s="9"/>
      <c r="VEX58" s="9"/>
      <c r="VEY58" s="9"/>
      <c r="VEZ58" s="9"/>
      <c r="VFA58" s="9"/>
      <c r="VFB58" s="9"/>
      <c r="VFC58" s="9"/>
      <c r="VFD58" s="9"/>
      <c r="VFE58" s="9"/>
      <c r="VFF58" s="9"/>
      <c r="VFG58" s="9"/>
      <c r="VFH58" s="9"/>
      <c r="VFI58" s="9"/>
      <c r="VFJ58" s="9"/>
      <c r="VFK58" s="9"/>
      <c r="VFL58" s="9"/>
      <c r="VFM58" s="9"/>
      <c r="VFN58" s="9"/>
      <c r="VFO58" s="9"/>
      <c r="VFP58" s="9"/>
      <c r="VFQ58" s="9"/>
      <c r="VFR58" s="9"/>
      <c r="VFS58" s="9"/>
      <c r="VFT58" s="9"/>
      <c r="VFU58" s="9"/>
      <c r="VFV58" s="9"/>
      <c r="VFW58" s="9"/>
      <c r="VFX58" s="9"/>
      <c r="VFY58" s="9"/>
      <c r="VFZ58" s="9"/>
      <c r="VGA58" s="9"/>
      <c r="VGB58" s="9"/>
      <c r="VGC58" s="9"/>
      <c r="VGD58" s="9"/>
      <c r="VGE58" s="9"/>
      <c r="VGF58" s="9"/>
      <c r="VGG58" s="9"/>
      <c r="VGH58" s="9"/>
      <c r="VGI58" s="9"/>
      <c r="VGJ58" s="9"/>
      <c r="VGK58" s="9"/>
      <c r="VGL58" s="9"/>
      <c r="VGM58" s="9"/>
      <c r="VGN58" s="9"/>
      <c r="VGO58" s="9"/>
      <c r="VGP58" s="9"/>
      <c r="VGQ58" s="9"/>
      <c r="VGR58" s="9"/>
      <c r="VGS58" s="9"/>
      <c r="VGT58" s="9"/>
      <c r="VGU58" s="9"/>
      <c r="VGV58" s="9"/>
      <c r="VGW58" s="9"/>
      <c r="VGX58" s="9"/>
      <c r="VGY58" s="9"/>
      <c r="VGZ58" s="9"/>
      <c r="VHA58" s="9"/>
      <c r="VHB58" s="9"/>
      <c r="VHC58" s="9"/>
      <c r="VHD58" s="9"/>
      <c r="VHE58" s="9"/>
      <c r="VHF58" s="9"/>
      <c r="VHG58" s="9"/>
      <c r="VHH58" s="9"/>
      <c r="VHI58" s="9"/>
      <c r="VHJ58" s="9"/>
      <c r="VHK58" s="9"/>
      <c r="VHL58" s="9"/>
      <c r="VHM58" s="9"/>
      <c r="VHN58" s="9"/>
      <c r="VHO58" s="9"/>
      <c r="VHP58" s="9"/>
      <c r="VHQ58" s="9"/>
      <c r="VHR58" s="9"/>
      <c r="VHS58" s="9"/>
      <c r="VHT58" s="9"/>
      <c r="VHU58" s="9"/>
      <c r="VHV58" s="9"/>
      <c r="VHW58" s="9"/>
      <c r="VHX58" s="9"/>
      <c r="VHY58" s="9"/>
      <c r="VHZ58" s="9"/>
      <c r="VIA58" s="9"/>
      <c r="VIB58" s="9"/>
      <c r="VIC58" s="9"/>
      <c r="VID58" s="9"/>
      <c r="VIE58" s="9"/>
      <c r="VIF58" s="9"/>
      <c r="VIG58" s="9"/>
      <c r="VIH58" s="9"/>
      <c r="VII58" s="9"/>
      <c r="VIJ58" s="9"/>
      <c r="VIK58" s="9"/>
      <c r="VIL58" s="9"/>
      <c r="VIM58" s="9"/>
      <c r="VIN58" s="9"/>
      <c r="VIO58" s="9"/>
      <c r="VIP58" s="9"/>
      <c r="VIQ58" s="9"/>
      <c r="VIR58" s="9"/>
      <c r="VIS58" s="9"/>
      <c r="VIT58" s="9"/>
      <c r="VIU58" s="9"/>
      <c r="VIV58" s="9"/>
      <c r="VIW58" s="9"/>
      <c r="VIX58" s="9"/>
      <c r="VIY58" s="9"/>
      <c r="VIZ58" s="9"/>
      <c r="VJA58" s="9"/>
      <c r="VJB58" s="9"/>
      <c r="VJC58" s="9"/>
      <c r="VJD58" s="9"/>
      <c r="VJE58" s="9"/>
      <c r="VJF58" s="9"/>
      <c r="VJG58" s="9"/>
      <c r="VJH58" s="9"/>
      <c r="VJI58" s="9"/>
      <c r="VJJ58" s="9"/>
      <c r="VJK58" s="9"/>
      <c r="VJL58" s="9"/>
      <c r="VJM58" s="9"/>
      <c r="VJN58" s="9"/>
      <c r="VJO58" s="9"/>
      <c r="VJP58" s="9"/>
      <c r="VJQ58" s="9"/>
      <c r="VJR58" s="9"/>
      <c r="VJS58" s="9"/>
      <c r="VJT58" s="9"/>
      <c r="VJU58" s="9"/>
      <c r="VJV58" s="9"/>
      <c r="VJW58" s="9"/>
      <c r="VJX58" s="9"/>
      <c r="VJY58" s="9"/>
      <c r="VJZ58" s="9"/>
      <c r="VKA58" s="9"/>
      <c r="VKB58" s="9"/>
      <c r="VKC58" s="9"/>
      <c r="VKD58" s="9"/>
      <c r="VKE58" s="9"/>
      <c r="VKF58" s="9"/>
      <c r="VKG58" s="9"/>
      <c r="VKH58" s="9"/>
      <c r="VKI58" s="9"/>
      <c r="VKJ58" s="9"/>
      <c r="VKK58" s="9"/>
      <c r="VKL58" s="9"/>
      <c r="VKM58" s="9"/>
      <c r="VKN58" s="9"/>
      <c r="VKO58" s="9"/>
      <c r="VKP58" s="9"/>
      <c r="VKQ58" s="9"/>
      <c r="VKR58" s="9"/>
      <c r="VKS58" s="9"/>
      <c r="VKT58" s="9"/>
      <c r="VKU58" s="9"/>
      <c r="VKV58" s="9"/>
      <c r="VKW58" s="9"/>
      <c r="VKX58" s="9"/>
      <c r="VKY58" s="9"/>
      <c r="VKZ58" s="9"/>
      <c r="VLA58" s="9"/>
      <c r="VLB58" s="9"/>
      <c r="VLC58" s="9"/>
      <c r="VLD58" s="9"/>
      <c r="VLE58" s="9"/>
      <c r="VLF58" s="9"/>
      <c r="VLG58" s="9"/>
      <c r="VLH58" s="9"/>
      <c r="VLI58" s="9"/>
      <c r="VLJ58" s="9"/>
      <c r="VLK58" s="9"/>
      <c r="VLL58" s="9"/>
      <c r="VLM58" s="9"/>
      <c r="VLN58" s="9"/>
      <c r="VLO58" s="9"/>
      <c r="VLP58" s="9"/>
      <c r="VLQ58" s="9"/>
      <c r="VLR58" s="9"/>
      <c r="VLS58" s="9"/>
      <c r="VLT58" s="9"/>
      <c r="VLU58" s="9"/>
      <c r="VLV58" s="9"/>
      <c r="VLW58" s="9"/>
      <c r="VLX58" s="9"/>
      <c r="VLY58" s="9"/>
      <c r="VLZ58" s="9"/>
      <c r="VMA58" s="9"/>
      <c r="VMB58" s="9"/>
      <c r="VMC58" s="9"/>
      <c r="VMD58" s="9"/>
      <c r="VME58" s="9"/>
      <c r="VMF58" s="9"/>
      <c r="VMG58" s="9"/>
      <c r="VMH58" s="9"/>
      <c r="VMI58" s="9"/>
      <c r="VMJ58" s="9"/>
      <c r="VMK58" s="9"/>
      <c r="VML58" s="9"/>
      <c r="VMM58" s="9"/>
      <c r="VMN58" s="9"/>
      <c r="VMO58" s="9"/>
      <c r="VMP58" s="9"/>
      <c r="VMQ58" s="9"/>
      <c r="VMR58" s="9"/>
      <c r="VMS58" s="9"/>
      <c r="VMT58" s="9"/>
      <c r="VMU58" s="9"/>
      <c r="VMV58" s="9"/>
      <c r="VMW58" s="9"/>
      <c r="VMX58" s="9"/>
      <c r="VMY58" s="9"/>
      <c r="VMZ58" s="9"/>
      <c r="VNA58" s="9"/>
      <c r="VNB58" s="9"/>
      <c r="VNC58" s="9"/>
      <c r="VND58" s="9"/>
      <c r="VNE58" s="9"/>
      <c r="VNF58" s="9"/>
      <c r="VNG58" s="9"/>
      <c r="VNH58" s="9"/>
      <c r="VNI58" s="9"/>
      <c r="VNJ58" s="9"/>
      <c r="VNK58" s="9"/>
      <c r="VNL58" s="9"/>
      <c r="VNM58" s="9"/>
      <c r="VNN58" s="9"/>
      <c r="VNO58" s="9"/>
      <c r="VNP58" s="9"/>
      <c r="VNQ58" s="9"/>
      <c r="VNR58" s="9"/>
      <c r="VNS58" s="9"/>
      <c r="VNT58" s="9"/>
      <c r="VNU58" s="9"/>
      <c r="VNV58" s="9"/>
      <c r="VNW58" s="9"/>
      <c r="VNX58" s="9"/>
      <c r="VNY58" s="9"/>
      <c r="VNZ58" s="9"/>
      <c r="VOA58" s="9"/>
      <c r="VOB58" s="9"/>
      <c r="VOC58" s="9"/>
      <c r="VOD58" s="9"/>
      <c r="VOE58" s="9"/>
      <c r="VOF58" s="9"/>
      <c r="VOG58" s="9"/>
      <c r="VOH58" s="9"/>
      <c r="VOI58" s="9"/>
      <c r="VOJ58" s="9"/>
      <c r="VOK58" s="9"/>
      <c r="VOL58" s="9"/>
      <c r="VOM58" s="9"/>
      <c r="VON58" s="9"/>
      <c r="VOO58" s="9"/>
      <c r="VOP58" s="9"/>
      <c r="VOQ58" s="9"/>
      <c r="VOR58" s="9"/>
      <c r="VOS58" s="9"/>
      <c r="VOT58" s="9"/>
      <c r="VOU58" s="9"/>
      <c r="VOV58" s="9"/>
      <c r="VOW58" s="9"/>
      <c r="VOX58" s="9"/>
      <c r="VOY58" s="9"/>
      <c r="VOZ58" s="9"/>
      <c r="VPA58" s="9"/>
      <c r="VPB58" s="9"/>
      <c r="VPC58" s="9"/>
      <c r="VPD58" s="9"/>
      <c r="VPE58" s="9"/>
      <c r="VPF58" s="9"/>
      <c r="VPG58" s="9"/>
      <c r="VPH58" s="9"/>
      <c r="VPI58" s="9"/>
      <c r="VPJ58" s="9"/>
      <c r="VPK58" s="9"/>
      <c r="VPL58" s="9"/>
      <c r="VPM58" s="9"/>
      <c r="VPN58" s="9"/>
      <c r="VPO58" s="9"/>
      <c r="VPP58" s="9"/>
      <c r="VPQ58" s="9"/>
      <c r="VPR58" s="9"/>
      <c r="VPS58" s="9"/>
      <c r="VPT58" s="9"/>
      <c r="VPU58" s="9"/>
      <c r="VPV58" s="9"/>
      <c r="VPW58" s="9"/>
      <c r="VPX58" s="9"/>
      <c r="VPY58" s="9"/>
      <c r="VPZ58" s="9"/>
      <c r="VQA58" s="9"/>
      <c r="VQB58" s="9"/>
      <c r="VQC58" s="9"/>
      <c r="VQD58" s="9"/>
      <c r="VQE58" s="9"/>
      <c r="VQF58" s="9"/>
      <c r="VQG58" s="9"/>
      <c r="VQH58" s="9"/>
      <c r="VQI58" s="9"/>
      <c r="VQJ58" s="9"/>
      <c r="VQK58" s="9"/>
      <c r="VQL58" s="9"/>
      <c r="VQM58" s="9"/>
      <c r="VQN58" s="9"/>
      <c r="VQO58" s="9"/>
      <c r="VQP58" s="9"/>
      <c r="VQQ58" s="9"/>
      <c r="VQR58" s="9"/>
      <c r="VQS58" s="9"/>
      <c r="VQT58" s="9"/>
      <c r="VQU58" s="9"/>
      <c r="VQV58" s="9"/>
      <c r="VQW58" s="9"/>
      <c r="VQX58" s="9"/>
      <c r="VQY58" s="9"/>
      <c r="VQZ58" s="9"/>
      <c r="VRA58" s="9"/>
      <c r="VRB58" s="9"/>
      <c r="VRC58" s="9"/>
      <c r="VRD58" s="9"/>
      <c r="VRE58" s="9"/>
      <c r="VRF58" s="9"/>
      <c r="VRG58" s="9"/>
      <c r="VRH58" s="9"/>
      <c r="VRI58" s="9"/>
      <c r="VRJ58" s="9"/>
      <c r="VRK58" s="9"/>
      <c r="VRL58" s="9"/>
      <c r="VRM58" s="9"/>
      <c r="VRN58" s="9"/>
      <c r="VRO58" s="9"/>
      <c r="VRP58" s="9"/>
      <c r="VRQ58" s="9"/>
      <c r="VRR58" s="9"/>
      <c r="VRS58" s="9"/>
      <c r="VRT58" s="9"/>
      <c r="VRU58" s="9"/>
      <c r="VRV58" s="9"/>
      <c r="VRW58" s="9"/>
      <c r="VRX58" s="9"/>
      <c r="VRY58" s="9"/>
      <c r="VRZ58" s="9"/>
      <c r="VSA58" s="9"/>
      <c r="VSB58" s="9"/>
      <c r="VSC58" s="9"/>
      <c r="VSD58" s="9"/>
      <c r="VSE58" s="9"/>
      <c r="VSF58" s="9"/>
      <c r="VSG58" s="9"/>
      <c r="VSH58" s="9"/>
      <c r="VSI58" s="9"/>
      <c r="VSJ58" s="9"/>
      <c r="VSK58" s="9"/>
      <c r="VSL58" s="9"/>
      <c r="VSM58" s="9"/>
      <c r="VSN58" s="9"/>
      <c r="VSO58" s="9"/>
      <c r="VSP58" s="9"/>
      <c r="VSQ58" s="9"/>
      <c r="VSR58" s="9"/>
      <c r="VSS58" s="9"/>
      <c r="VST58" s="9"/>
      <c r="VSU58" s="9"/>
      <c r="VSV58" s="9"/>
      <c r="VSW58" s="9"/>
      <c r="VSX58" s="9"/>
      <c r="VSY58" s="9"/>
      <c r="VSZ58" s="9"/>
      <c r="VTA58" s="9"/>
      <c r="VTB58" s="9"/>
      <c r="VTC58" s="9"/>
      <c r="VTD58" s="9"/>
      <c r="VTE58" s="9"/>
      <c r="VTF58" s="9"/>
      <c r="VTG58" s="9"/>
      <c r="VTH58" s="9"/>
      <c r="VTI58" s="9"/>
      <c r="VTJ58" s="9"/>
      <c r="VTK58" s="9"/>
      <c r="VTL58" s="9"/>
      <c r="VTM58" s="9"/>
      <c r="VTN58" s="9"/>
      <c r="VTO58" s="9"/>
      <c r="VTP58" s="9"/>
      <c r="VTQ58" s="9"/>
      <c r="VTR58" s="9"/>
      <c r="VTS58" s="9"/>
      <c r="VTT58" s="9"/>
      <c r="VTU58" s="9"/>
      <c r="VTV58" s="9"/>
      <c r="VTW58" s="9"/>
      <c r="VTX58" s="9"/>
      <c r="VTY58" s="9"/>
      <c r="VTZ58" s="9"/>
      <c r="VUA58" s="9"/>
      <c r="VUB58" s="9"/>
      <c r="VUC58" s="9"/>
      <c r="VUD58" s="9"/>
      <c r="VUE58" s="9"/>
      <c r="VUF58" s="9"/>
      <c r="VUG58" s="9"/>
      <c r="VUH58" s="9"/>
      <c r="VUI58" s="9"/>
      <c r="VUJ58" s="9"/>
      <c r="VUK58" s="9"/>
      <c r="VUL58" s="9"/>
      <c r="VUM58" s="9"/>
      <c r="VUN58" s="9"/>
      <c r="VUO58" s="9"/>
      <c r="VUP58" s="9"/>
      <c r="VUQ58" s="9"/>
      <c r="VUR58" s="9"/>
      <c r="VUS58" s="9"/>
      <c r="VUT58" s="9"/>
      <c r="VUU58" s="9"/>
      <c r="VUV58" s="9"/>
      <c r="VUW58" s="9"/>
      <c r="VUX58" s="9"/>
      <c r="VUY58" s="9"/>
      <c r="VUZ58" s="9"/>
      <c r="VVA58" s="9"/>
      <c r="VVB58" s="9"/>
      <c r="VVC58" s="9"/>
      <c r="VVD58" s="9"/>
      <c r="VVE58" s="9"/>
      <c r="VVF58" s="9"/>
      <c r="VVG58" s="9"/>
      <c r="VVH58" s="9"/>
      <c r="VVI58" s="9"/>
      <c r="VVJ58" s="9"/>
      <c r="VVK58" s="9"/>
      <c r="VVL58" s="9"/>
      <c r="VVM58" s="9"/>
      <c r="VVN58" s="9"/>
      <c r="VVO58" s="9"/>
      <c r="VVP58" s="9"/>
      <c r="VVQ58" s="9"/>
      <c r="VVR58" s="9"/>
      <c r="VVS58" s="9"/>
      <c r="VVT58" s="9"/>
      <c r="VVU58" s="9"/>
      <c r="VVV58" s="9"/>
      <c r="VVW58" s="9"/>
      <c r="VVX58" s="9"/>
      <c r="VVY58" s="9"/>
      <c r="VVZ58" s="9"/>
      <c r="VWA58" s="9"/>
      <c r="VWB58" s="9"/>
      <c r="VWC58" s="9"/>
      <c r="VWD58" s="9"/>
      <c r="VWE58" s="9"/>
      <c r="VWF58" s="9"/>
      <c r="VWG58" s="9"/>
      <c r="VWH58" s="9"/>
      <c r="VWI58" s="9"/>
      <c r="VWJ58" s="9"/>
      <c r="VWK58" s="9"/>
      <c r="VWL58" s="9"/>
      <c r="VWM58" s="9"/>
      <c r="VWN58" s="9"/>
      <c r="VWO58" s="9"/>
      <c r="VWP58" s="9"/>
      <c r="VWQ58" s="9"/>
      <c r="VWR58" s="9"/>
      <c r="VWS58" s="9"/>
      <c r="VWT58" s="9"/>
      <c r="VWU58" s="9"/>
      <c r="VWV58" s="9"/>
      <c r="VWW58" s="9"/>
      <c r="VWX58" s="9"/>
      <c r="VWY58" s="9"/>
      <c r="VWZ58" s="9"/>
      <c r="VXA58" s="9"/>
      <c r="VXB58" s="9"/>
      <c r="VXC58" s="9"/>
      <c r="VXD58" s="9"/>
      <c r="VXE58" s="9"/>
      <c r="VXF58" s="9"/>
      <c r="VXG58" s="9"/>
      <c r="VXH58" s="9"/>
      <c r="VXI58" s="9"/>
      <c r="VXJ58" s="9"/>
      <c r="VXK58" s="9"/>
      <c r="VXL58" s="9"/>
      <c r="VXM58" s="9"/>
      <c r="VXN58" s="9"/>
      <c r="VXO58" s="9"/>
      <c r="VXP58" s="9"/>
      <c r="VXQ58" s="9"/>
      <c r="VXR58" s="9"/>
      <c r="VXS58" s="9"/>
      <c r="VXT58" s="9"/>
      <c r="VXU58" s="9"/>
      <c r="VXV58" s="9"/>
      <c r="VXW58" s="9"/>
      <c r="VXX58" s="9"/>
      <c r="VXY58" s="9"/>
      <c r="VXZ58" s="9"/>
      <c r="VYA58" s="9"/>
      <c r="VYB58" s="9"/>
      <c r="VYC58" s="9"/>
      <c r="VYD58" s="9"/>
      <c r="VYE58" s="9"/>
      <c r="VYF58" s="9"/>
      <c r="VYG58" s="9"/>
      <c r="VYH58" s="9"/>
      <c r="VYI58" s="9"/>
      <c r="VYJ58" s="9"/>
      <c r="VYK58" s="9"/>
      <c r="VYL58" s="9"/>
      <c r="VYM58" s="9"/>
      <c r="VYN58" s="9"/>
      <c r="VYO58" s="9"/>
      <c r="VYP58" s="9"/>
      <c r="VYQ58" s="9"/>
      <c r="VYR58" s="9"/>
      <c r="VYS58" s="9"/>
      <c r="VYT58" s="9"/>
      <c r="VYU58" s="9"/>
      <c r="VYV58" s="9"/>
      <c r="VYW58" s="9"/>
      <c r="VYX58" s="9"/>
      <c r="VYY58" s="9"/>
      <c r="VYZ58" s="9"/>
      <c r="VZA58" s="9"/>
      <c r="VZB58" s="9"/>
      <c r="VZC58" s="9"/>
      <c r="VZD58" s="9"/>
      <c r="VZE58" s="9"/>
      <c r="VZF58" s="9"/>
      <c r="VZG58" s="9"/>
      <c r="VZH58" s="9"/>
      <c r="VZI58" s="9"/>
      <c r="VZJ58" s="9"/>
      <c r="VZK58" s="9"/>
      <c r="VZL58" s="9"/>
      <c r="VZM58" s="9"/>
      <c r="VZN58" s="9"/>
      <c r="VZO58" s="9"/>
      <c r="VZP58" s="9"/>
      <c r="VZQ58" s="9"/>
      <c r="VZR58" s="9"/>
      <c r="VZS58" s="9"/>
      <c r="VZT58" s="9"/>
      <c r="VZU58" s="9"/>
      <c r="VZV58" s="9"/>
      <c r="VZW58" s="9"/>
      <c r="VZX58" s="9"/>
      <c r="VZY58" s="9"/>
      <c r="VZZ58" s="9"/>
      <c r="WAA58" s="9"/>
      <c r="WAB58" s="9"/>
      <c r="WAC58" s="9"/>
      <c r="WAD58" s="9"/>
      <c r="WAE58" s="9"/>
      <c r="WAF58" s="9"/>
      <c r="WAG58" s="9"/>
      <c r="WAH58" s="9"/>
      <c r="WAI58" s="9"/>
      <c r="WAJ58" s="9"/>
      <c r="WAK58" s="9"/>
      <c r="WAL58" s="9"/>
      <c r="WAM58" s="9"/>
      <c r="WAN58" s="9"/>
      <c r="WAO58" s="9"/>
      <c r="WAP58" s="9"/>
      <c r="WAQ58" s="9"/>
      <c r="WAR58" s="9"/>
      <c r="WAS58" s="9"/>
      <c r="WAT58" s="9"/>
      <c r="WAU58" s="9"/>
      <c r="WAV58" s="9"/>
      <c r="WAW58" s="9"/>
      <c r="WAX58" s="9"/>
      <c r="WAY58" s="9"/>
      <c r="WAZ58" s="9"/>
      <c r="WBA58" s="9"/>
      <c r="WBB58" s="9"/>
      <c r="WBC58" s="9"/>
      <c r="WBD58" s="9"/>
      <c r="WBE58" s="9"/>
      <c r="WBF58" s="9"/>
      <c r="WBG58" s="9"/>
      <c r="WBH58" s="9"/>
      <c r="WBI58" s="9"/>
      <c r="WBJ58" s="9"/>
      <c r="WBK58" s="9"/>
      <c r="WBL58" s="9"/>
      <c r="WBM58" s="9"/>
      <c r="WBN58" s="9"/>
      <c r="WBO58" s="9"/>
      <c r="WBP58" s="9"/>
      <c r="WBQ58" s="9"/>
      <c r="WBR58" s="9"/>
      <c r="WBS58" s="9"/>
      <c r="WBT58" s="9"/>
      <c r="WBU58" s="9"/>
      <c r="WBV58" s="9"/>
      <c r="WBW58" s="9"/>
      <c r="WBX58" s="9"/>
      <c r="WBY58" s="9"/>
      <c r="WBZ58" s="9"/>
      <c r="WCA58" s="9"/>
      <c r="WCB58" s="9"/>
      <c r="WCC58" s="9"/>
      <c r="WCD58" s="9"/>
      <c r="WCE58" s="9"/>
      <c r="WCF58" s="9"/>
      <c r="WCG58" s="9"/>
      <c r="WCH58" s="9"/>
      <c r="WCI58" s="9"/>
      <c r="WCJ58" s="9"/>
      <c r="WCK58" s="9"/>
      <c r="WCL58" s="9"/>
      <c r="WCM58" s="9"/>
      <c r="WCN58" s="9"/>
      <c r="WCO58" s="9"/>
      <c r="WCP58" s="9"/>
      <c r="WCQ58" s="9"/>
      <c r="WCR58" s="9"/>
      <c r="WCS58" s="9"/>
      <c r="WCT58" s="9"/>
      <c r="WCU58" s="9"/>
      <c r="WCV58" s="9"/>
      <c r="WCW58" s="9"/>
      <c r="WCX58" s="9"/>
      <c r="WCY58" s="9"/>
      <c r="WCZ58" s="9"/>
      <c r="WDA58" s="9"/>
      <c r="WDB58" s="9"/>
      <c r="WDC58" s="9"/>
      <c r="WDD58" s="9"/>
      <c r="WDE58" s="9"/>
      <c r="WDF58" s="9"/>
      <c r="WDG58" s="9"/>
      <c r="WDH58" s="9"/>
      <c r="WDI58" s="9"/>
      <c r="WDJ58" s="9"/>
      <c r="WDK58" s="9"/>
      <c r="WDL58" s="9"/>
      <c r="WDM58" s="9"/>
      <c r="WDN58" s="9"/>
      <c r="WDO58" s="9"/>
      <c r="WDP58" s="9"/>
      <c r="WDQ58" s="9"/>
      <c r="WDR58" s="9"/>
      <c r="WDS58" s="9"/>
      <c r="WDT58" s="9"/>
      <c r="WDU58" s="9"/>
      <c r="WDV58" s="9"/>
      <c r="WDW58" s="9"/>
      <c r="WDX58" s="9"/>
      <c r="WDY58" s="9"/>
      <c r="WDZ58" s="9"/>
      <c r="WEA58" s="9"/>
      <c r="WEB58" s="9"/>
      <c r="WEC58" s="9"/>
      <c r="WED58" s="9"/>
      <c r="WEE58" s="9"/>
      <c r="WEF58" s="9"/>
      <c r="WEG58" s="9"/>
      <c r="WEH58" s="9"/>
      <c r="WEI58" s="9"/>
      <c r="WEJ58" s="9"/>
      <c r="WEK58" s="9"/>
      <c r="WEL58" s="9"/>
      <c r="WEM58" s="9"/>
      <c r="WEN58" s="9"/>
      <c r="WEO58" s="9"/>
      <c r="WEP58" s="9"/>
      <c r="WEQ58" s="9"/>
      <c r="WER58" s="9"/>
      <c r="WES58" s="9"/>
      <c r="WET58" s="9"/>
      <c r="WEU58" s="9"/>
      <c r="WEV58" s="9"/>
      <c r="WEW58" s="9"/>
      <c r="WEX58" s="9"/>
      <c r="WEY58" s="9"/>
      <c r="WEZ58" s="9"/>
      <c r="WFA58" s="9"/>
      <c r="WFB58" s="9"/>
      <c r="WFC58" s="9"/>
      <c r="WFD58" s="9"/>
      <c r="WFE58" s="9"/>
      <c r="WFF58" s="9"/>
      <c r="WFG58" s="9"/>
      <c r="WFH58" s="9"/>
      <c r="WFI58" s="9"/>
      <c r="WFJ58" s="9"/>
      <c r="WFK58" s="9"/>
      <c r="WFL58" s="9"/>
      <c r="WFM58" s="9"/>
      <c r="WFN58" s="9"/>
      <c r="WFO58" s="9"/>
      <c r="WFP58" s="9"/>
      <c r="WFQ58" s="9"/>
      <c r="WFR58" s="9"/>
      <c r="WFS58" s="9"/>
      <c r="WFT58" s="9"/>
      <c r="WFU58" s="9"/>
      <c r="WFV58" s="9"/>
      <c r="WFW58" s="9"/>
      <c r="WFX58" s="9"/>
      <c r="WFY58" s="9"/>
      <c r="WFZ58" s="9"/>
      <c r="WGA58" s="9"/>
      <c r="WGB58" s="9"/>
      <c r="WGC58" s="9"/>
      <c r="WGD58" s="9"/>
      <c r="WGE58" s="9"/>
      <c r="WGF58" s="9"/>
      <c r="WGG58" s="9"/>
      <c r="WGH58" s="9"/>
      <c r="WGI58" s="9"/>
      <c r="WGJ58" s="9"/>
      <c r="WGK58" s="9"/>
      <c r="WGL58" s="9"/>
      <c r="WGM58" s="9"/>
      <c r="WGN58" s="9"/>
      <c r="WGO58" s="9"/>
      <c r="WGP58" s="9"/>
      <c r="WGQ58" s="9"/>
      <c r="WGR58" s="9"/>
      <c r="WGS58" s="9"/>
      <c r="WGT58" s="9"/>
      <c r="WGU58" s="9"/>
      <c r="WGV58" s="9"/>
      <c r="WGW58" s="9"/>
      <c r="WGX58" s="9"/>
      <c r="WGY58" s="9"/>
      <c r="WGZ58" s="9"/>
      <c r="WHA58" s="9"/>
      <c r="WHB58" s="9"/>
      <c r="WHC58" s="9"/>
      <c r="WHD58" s="9"/>
      <c r="WHE58" s="9"/>
      <c r="WHF58" s="9"/>
      <c r="WHG58" s="9"/>
      <c r="WHH58" s="9"/>
      <c r="WHI58" s="9"/>
      <c r="WHJ58" s="9"/>
      <c r="WHK58" s="9"/>
      <c r="WHL58" s="9"/>
      <c r="WHM58" s="9"/>
      <c r="WHN58" s="9"/>
      <c r="WHO58" s="9"/>
      <c r="WHP58" s="9"/>
      <c r="WHQ58" s="9"/>
      <c r="WHR58" s="9"/>
      <c r="WHS58" s="9"/>
      <c r="WHT58" s="9"/>
      <c r="WHU58" s="9"/>
      <c r="WHV58" s="9"/>
      <c r="WHW58" s="9"/>
      <c r="WHX58" s="9"/>
      <c r="WHY58" s="9"/>
      <c r="WHZ58" s="9"/>
      <c r="WIA58" s="9"/>
      <c r="WIB58" s="9"/>
      <c r="WIC58" s="9"/>
      <c r="WID58" s="9"/>
      <c r="WIE58" s="9"/>
      <c r="WIF58" s="9"/>
      <c r="WIG58" s="9"/>
      <c r="WIH58" s="9"/>
      <c r="WII58" s="9"/>
      <c r="WIJ58" s="9"/>
      <c r="WIK58" s="9"/>
      <c r="WIL58" s="9"/>
      <c r="WIM58" s="9"/>
      <c r="WIN58" s="9"/>
      <c r="WIO58" s="9"/>
      <c r="WIP58" s="9"/>
      <c r="WIQ58" s="9"/>
      <c r="WIR58" s="9"/>
      <c r="WIS58" s="9"/>
      <c r="WIT58" s="9"/>
      <c r="WIU58" s="9"/>
      <c r="WIV58" s="9"/>
      <c r="WIW58" s="9"/>
      <c r="WIX58" s="9"/>
      <c r="WIY58" s="9"/>
      <c r="WIZ58" s="9"/>
      <c r="WJA58" s="9"/>
      <c r="WJB58" s="9"/>
      <c r="WJC58" s="9"/>
      <c r="WJD58" s="9"/>
      <c r="WJE58" s="9"/>
      <c r="WJF58" s="9"/>
      <c r="WJG58" s="9"/>
      <c r="WJH58" s="9"/>
      <c r="WJI58" s="9"/>
      <c r="WJJ58" s="9"/>
      <c r="WJK58" s="9"/>
      <c r="WJL58" s="9"/>
      <c r="WJM58" s="9"/>
      <c r="WJN58" s="9"/>
      <c r="WJO58" s="9"/>
      <c r="WJP58" s="9"/>
      <c r="WJQ58" s="9"/>
      <c r="WJR58" s="9"/>
      <c r="WJS58" s="9"/>
      <c r="WJT58" s="9"/>
      <c r="WJU58" s="9"/>
      <c r="WJV58" s="9"/>
      <c r="WJW58" s="9"/>
      <c r="WJX58" s="9"/>
      <c r="WJY58" s="9"/>
      <c r="WJZ58" s="9"/>
      <c r="WKA58" s="9"/>
      <c r="WKB58" s="9"/>
      <c r="WKC58" s="9"/>
      <c r="WKD58" s="9"/>
      <c r="WKE58" s="9"/>
      <c r="WKF58" s="9"/>
      <c r="WKG58" s="9"/>
      <c r="WKH58" s="9"/>
      <c r="WKI58" s="9"/>
      <c r="WKJ58" s="9"/>
      <c r="WKK58" s="9"/>
      <c r="WKL58" s="9"/>
      <c r="WKM58" s="9"/>
      <c r="WKN58" s="9"/>
      <c r="WKO58" s="9"/>
      <c r="WKP58" s="9"/>
      <c r="WKQ58" s="9"/>
      <c r="WKR58" s="9"/>
      <c r="WKS58" s="9"/>
      <c r="WKT58" s="9"/>
      <c r="WKU58" s="9"/>
      <c r="WKV58" s="9"/>
      <c r="WKW58" s="9"/>
      <c r="WKX58" s="9"/>
      <c r="WKY58" s="9"/>
      <c r="WKZ58" s="9"/>
      <c r="WLA58" s="9"/>
      <c r="WLB58" s="9"/>
      <c r="WLC58" s="9"/>
      <c r="WLD58" s="9"/>
      <c r="WLE58" s="9"/>
      <c r="WLF58" s="9"/>
      <c r="WLG58" s="9"/>
      <c r="WLH58" s="9"/>
      <c r="WLI58" s="9"/>
      <c r="WLJ58" s="9"/>
      <c r="WLK58" s="9"/>
      <c r="WLL58" s="9"/>
      <c r="WLM58" s="9"/>
      <c r="WLN58" s="9"/>
      <c r="WLO58" s="9"/>
      <c r="WLP58" s="9"/>
      <c r="WLQ58" s="9"/>
      <c r="WLR58" s="9"/>
      <c r="WLS58" s="9"/>
      <c r="WLT58" s="9"/>
      <c r="WLU58" s="9"/>
      <c r="WLV58" s="9"/>
      <c r="WLW58" s="9"/>
      <c r="WLX58" s="9"/>
      <c r="WLY58" s="9"/>
      <c r="WLZ58" s="9"/>
      <c r="WMA58" s="9"/>
      <c r="WMB58" s="9"/>
      <c r="WMC58" s="9"/>
      <c r="WMD58" s="9"/>
      <c r="WME58" s="9"/>
      <c r="WMF58" s="9"/>
      <c r="WMG58" s="9"/>
      <c r="WMH58" s="9"/>
      <c r="WMI58" s="9"/>
      <c r="WMJ58" s="9"/>
      <c r="WMK58" s="9"/>
      <c r="WML58" s="9"/>
      <c r="WMM58" s="9"/>
      <c r="WMN58" s="9"/>
      <c r="WMO58" s="9"/>
      <c r="WMP58" s="9"/>
      <c r="WMQ58" s="9"/>
      <c r="WMR58" s="9"/>
      <c r="WMS58" s="9"/>
      <c r="WMT58" s="9"/>
      <c r="WMU58" s="9"/>
      <c r="WMV58" s="9"/>
      <c r="WMW58" s="9"/>
      <c r="WMX58" s="9"/>
      <c r="WMY58" s="9"/>
      <c r="WMZ58" s="9"/>
      <c r="WNA58" s="9"/>
      <c r="WNB58" s="9"/>
      <c r="WNC58" s="9"/>
      <c r="WND58" s="9"/>
      <c r="WNE58" s="9"/>
      <c r="WNF58" s="9"/>
      <c r="WNG58" s="9"/>
      <c r="WNH58" s="9"/>
      <c r="WNI58" s="9"/>
      <c r="WNJ58" s="9"/>
      <c r="WNK58" s="9"/>
      <c r="WNL58" s="9"/>
      <c r="WNM58" s="9"/>
      <c r="WNN58" s="9"/>
      <c r="WNO58" s="9"/>
      <c r="WNP58" s="9"/>
      <c r="WNQ58" s="9"/>
      <c r="WNR58" s="9"/>
      <c r="WNS58" s="9"/>
      <c r="WNT58" s="9"/>
      <c r="WNU58" s="9"/>
      <c r="WNV58" s="9"/>
      <c r="WNW58" s="9"/>
      <c r="WNX58" s="9"/>
      <c r="WNY58" s="9"/>
      <c r="WNZ58" s="9"/>
      <c r="WOA58" s="9"/>
      <c r="WOB58" s="9"/>
      <c r="WOC58" s="9"/>
      <c r="WOD58" s="9"/>
      <c r="WOE58" s="9"/>
      <c r="WOF58" s="9"/>
      <c r="WOG58" s="9"/>
      <c r="WOH58" s="9"/>
      <c r="WOI58" s="9"/>
      <c r="WOJ58" s="9"/>
      <c r="WOK58" s="9"/>
      <c r="WOL58" s="9"/>
      <c r="WOM58" s="9"/>
      <c r="WON58" s="9"/>
      <c r="WOO58" s="9"/>
      <c r="WOP58" s="9"/>
      <c r="WOQ58" s="9"/>
      <c r="WOR58" s="9"/>
      <c r="WOS58" s="9"/>
      <c r="WOT58" s="9"/>
      <c r="WOU58" s="9"/>
      <c r="WOV58" s="9"/>
      <c r="WOW58" s="9"/>
      <c r="WOX58" s="9"/>
      <c r="WOY58" s="9"/>
      <c r="WOZ58" s="9"/>
      <c r="WPA58" s="9"/>
      <c r="WPB58" s="9"/>
      <c r="WPC58" s="9"/>
      <c r="WPD58" s="9"/>
      <c r="WPE58" s="9"/>
      <c r="WPF58" s="9"/>
      <c r="WPG58" s="9"/>
      <c r="WPH58" s="9"/>
      <c r="WPI58" s="9"/>
      <c r="WPJ58" s="9"/>
      <c r="WPK58" s="9"/>
      <c r="WPL58" s="9"/>
      <c r="WPM58" s="9"/>
      <c r="WPN58" s="9"/>
      <c r="WPO58" s="9"/>
      <c r="WPP58" s="9"/>
      <c r="WPQ58" s="9"/>
      <c r="WPR58" s="9"/>
      <c r="WPS58" s="9"/>
      <c r="WPT58" s="9"/>
      <c r="WPU58" s="9"/>
      <c r="WPV58" s="9"/>
      <c r="WPW58" s="9"/>
      <c r="WPX58" s="9"/>
      <c r="WPY58" s="9"/>
      <c r="WPZ58" s="9"/>
      <c r="WQA58" s="9"/>
      <c r="WQB58" s="9"/>
      <c r="WQC58" s="9"/>
      <c r="WQD58" s="9"/>
      <c r="WQE58" s="9"/>
      <c r="WQF58" s="9"/>
      <c r="WQG58" s="9"/>
      <c r="WQH58" s="9"/>
      <c r="WQI58" s="9"/>
      <c r="WQJ58" s="9"/>
      <c r="WQK58" s="9"/>
      <c r="WQL58" s="9"/>
      <c r="WQM58" s="9"/>
      <c r="WQN58" s="9"/>
      <c r="WQO58" s="9"/>
      <c r="WQP58" s="9"/>
      <c r="WQQ58" s="9"/>
      <c r="WQR58" s="9"/>
      <c r="WQS58" s="9"/>
      <c r="WQT58" s="9"/>
      <c r="WQU58" s="9"/>
      <c r="WQV58" s="9"/>
      <c r="WQW58" s="9"/>
      <c r="WQX58" s="9"/>
      <c r="WQY58" s="9"/>
      <c r="WQZ58" s="9"/>
      <c r="WRA58" s="9"/>
      <c r="WRB58" s="9"/>
      <c r="WRC58" s="9"/>
      <c r="WRD58" s="9"/>
      <c r="WRE58" s="9"/>
      <c r="WRF58" s="9"/>
      <c r="WRG58" s="9"/>
      <c r="WRH58" s="9"/>
      <c r="WRI58" s="9"/>
      <c r="WRJ58" s="9"/>
      <c r="WRK58" s="9"/>
      <c r="WRL58" s="9"/>
      <c r="WRM58" s="9"/>
      <c r="WRN58" s="9"/>
      <c r="WRO58" s="9"/>
      <c r="WRP58" s="9"/>
      <c r="WRQ58" s="9"/>
      <c r="WRR58" s="9"/>
      <c r="WRS58" s="9"/>
      <c r="WRT58" s="9"/>
      <c r="WRU58" s="9"/>
      <c r="WRV58" s="9"/>
      <c r="WRW58" s="9"/>
      <c r="WRX58" s="9"/>
      <c r="WRY58" s="9"/>
      <c r="WRZ58" s="9"/>
      <c r="WSA58" s="9"/>
      <c r="WSB58" s="9"/>
      <c r="WSC58" s="9"/>
      <c r="WSD58" s="9"/>
      <c r="WSE58" s="9"/>
      <c r="WSF58" s="9"/>
      <c r="WSG58" s="9"/>
      <c r="WSH58" s="9"/>
      <c r="WSI58" s="9"/>
      <c r="WSJ58" s="9"/>
      <c r="WSK58" s="9"/>
      <c r="WSL58" s="9"/>
      <c r="WSM58" s="9"/>
      <c r="WSN58" s="9"/>
      <c r="WSO58" s="9"/>
      <c r="WSP58" s="9"/>
      <c r="WSQ58" s="9"/>
      <c r="WSR58" s="9"/>
      <c r="WSS58" s="9"/>
      <c r="WST58" s="9"/>
      <c r="WSU58" s="9"/>
      <c r="WSV58" s="9"/>
      <c r="WSW58" s="9"/>
      <c r="WSX58" s="9"/>
      <c r="WSY58" s="9"/>
      <c r="WSZ58" s="9"/>
      <c r="WTA58" s="9"/>
      <c r="WTB58" s="9"/>
      <c r="WTC58" s="9"/>
      <c r="WTD58" s="9"/>
      <c r="WTE58" s="9"/>
      <c r="WTF58" s="9"/>
      <c r="WTG58" s="9"/>
      <c r="WTH58" s="9"/>
      <c r="WTI58" s="9"/>
      <c r="WTJ58" s="9"/>
      <c r="WTK58" s="9"/>
      <c r="WTL58" s="9"/>
      <c r="WTM58" s="9"/>
      <c r="WTN58" s="9"/>
      <c r="WTO58" s="9"/>
      <c r="WTP58" s="9"/>
      <c r="WTQ58" s="9"/>
      <c r="WTR58" s="9"/>
      <c r="WTS58" s="9"/>
      <c r="WTT58" s="9"/>
      <c r="WTU58" s="9"/>
      <c r="WTV58" s="9"/>
      <c r="WTW58" s="9"/>
      <c r="WTX58" s="9"/>
      <c r="WTY58" s="9"/>
      <c r="WTZ58" s="9"/>
      <c r="WUA58" s="9"/>
      <c r="WUB58" s="9"/>
      <c r="WUC58" s="9"/>
      <c r="WUD58" s="9"/>
      <c r="WUE58" s="9"/>
      <c r="WUF58" s="9"/>
      <c r="WUG58" s="9"/>
      <c r="WUH58" s="9"/>
      <c r="WUI58" s="9"/>
      <c r="WUJ58" s="9"/>
      <c r="WUK58" s="9"/>
      <c r="WUL58" s="9"/>
      <c r="WUM58" s="9"/>
      <c r="WUN58" s="9"/>
      <c r="WUO58" s="9"/>
      <c r="WUP58" s="9"/>
      <c r="WUQ58" s="9"/>
      <c r="WUR58" s="9"/>
      <c r="WUS58" s="9"/>
      <c r="WUT58" s="9"/>
      <c r="WUU58" s="9"/>
      <c r="WUV58" s="9"/>
      <c r="WUW58" s="9"/>
      <c r="WUX58" s="9"/>
      <c r="WUY58" s="9"/>
      <c r="WUZ58" s="9"/>
      <c r="WVA58" s="9"/>
      <c r="WVB58" s="9"/>
      <c r="WVC58" s="9"/>
      <c r="WVD58" s="9"/>
      <c r="WVE58" s="9"/>
      <c r="WVF58" s="9"/>
      <c r="WVG58" s="9"/>
      <c r="WVH58" s="9"/>
      <c r="WVI58" s="9"/>
      <c r="WVJ58" s="9"/>
      <c r="WVK58" s="9"/>
      <c r="WVL58" s="9"/>
      <c r="WVM58" s="9"/>
      <c r="WVN58" s="9"/>
      <c r="WVO58" s="9"/>
      <c r="WVP58" s="9"/>
      <c r="WVQ58" s="9"/>
      <c r="WVR58" s="9"/>
      <c r="WVS58" s="9"/>
      <c r="WVT58" s="9"/>
      <c r="WVU58" s="9"/>
      <c r="WVV58" s="9"/>
      <c r="WVW58" s="9"/>
      <c r="WVX58" s="9"/>
      <c r="WVY58" s="9"/>
      <c r="WVZ58" s="9"/>
      <c r="WWA58" s="9"/>
      <c r="WWB58" s="9"/>
      <c r="WWC58" s="9"/>
      <c r="WWD58" s="9"/>
      <c r="WWE58" s="9"/>
      <c r="WWF58" s="9"/>
      <c r="WWG58" s="9"/>
      <c r="WWH58" s="9"/>
      <c r="WWI58" s="9"/>
      <c r="WWJ58" s="9"/>
      <c r="WWK58" s="9"/>
      <c r="WWL58" s="9"/>
      <c r="WWM58" s="9"/>
      <c r="WWN58" s="9"/>
      <c r="WWO58" s="9"/>
      <c r="WWP58" s="9"/>
      <c r="WWQ58" s="9"/>
      <c r="WWR58" s="9"/>
      <c r="WWS58" s="9"/>
      <c r="WWT58" s="9"/>
      <c r="WWU58" s="9"/>
      <c r="WWV58" s="9"/>
      <c r="WWW58" s="9"/>
      <c r="WWX58" s="9"/>
      <c r="WWY58" s="9"/>
      <c r="WWZ58" s="9"/>
      <c r="WXA58" s="9"/>
      <c r="WXB58" s="9"/>
      <c r="WXC58" s="9"/>
      <c r="WXD58" s="9"/>
      <c r="WXE58" s="9"/>
      <c r="WXF58" s="9"/>
      <c r="WXG58" s="9"/>
      <c r="WXH58" s="9"/>
      <c r="WXI58" s="9"/>
      <c r="WXJ58" s="9"/>
      <c r="WXK58" s="9"/>
      <c r="WXL58" s="9"/>
      <c r="WXM58" s="9"/>
      <c r="WXN58" s="9"/>
      <c r="WXO58" s="9"/>
      <c r="WXP58" s="9"/>
      <c r="WXQ58" s="9"/>
      <c r="WXR58" s="9"/>
      <c r="WXS58" s="9"/>
      <c r="WXT58" s="9"/>
      <c r="WXU58" s="9"/>
      <c r="WXV58" s="9"/>
      <c r="WXW58" s="9"/>
      <c r="WXX58" s="9"/>
      <c r="WXY58" s="9"/>
      <c r="WXZ58" s="9"/>
      <c r="WYA58" s="9"/>
      <c r="WYB58" s="9"/>
      <c r="WYC58" s="9"/>
      <c r="WYD58" s="9"/>
      <c r="WYE58" s="9"/>
      <c r="WYF58" s="9"/>
      <c r="WYG58" s="9"/>
      <c r="WYH58" s="9"/>
      <c r="WYI58" s="9"/>
      <c r="WYJ58" s="9"/>
      <c r="WYK58" s="9"/>
      <c r="WYL58" s="9"/>
      <c r="WYM58" s="9"/>
      <c r="WYN58" s="9"/>
      <c r="WYO58" s="9"/>
      <c r="WYP58" s="9"/>
      <c r="WYQ58" s="9"/>
      <c r="WYR58" s="9"/>
      <c r="WYS58" s="9"/>
      <c r="WYT58" s="9"/>
      <c r="WYU58" s="9"/>
      <c r="WYV58" s="9"/>
      <c r="WYW58" s="9"/>
      <c r="WYX58" s="9"/>
      <c r="WYY58" s="9"/>
      <c r="WYZ58" s="9"/>
      <c r="WZA58" s="9"/>
      <c r="WZB58" s="9"/>
      <c r="WZC58" s="9"/>
      <c r="WZD58" s="9"/>
      <c r="WZE58" s="9"/>
      <c r="WZF58" s="9"/>
      <c r="WZG58" s="9"/>
      <c r="WZH58" s="9"/>
      <c r="WZI58" s="9"/>
      <c r="WZJ58" s="9"/>
      <c r="WZK58" s="9"/>
      <c r="WZL58" s="9"/>
      <c r="WZM58" s="9"/>
      <c r="WZN58" s="9"/>
      <c r="WZO58" s="9"/>
      <c r="WZP58" s="9"/>
      <c r="WZQ58" s="9"/>
      <c r="WZR58" s="9"/>
      <c r="WZS58" s="9"/>
      <c r="WZT58" s="9"/>
      <c r="WZU58" s="9"/>
      <c r="WZV58" s="9"/>
      <c r="WZW58" s="9"/>
      <c r="WZX58" s="9"/>
      <c r="WZY58" s="9"/>
      <c r="WZZ58" s="9"/>
      <c r="XAA58" s="9"/>
      <c r="XAB58" s="9"/>
      <c r="XAC58" s="9"/>
      <c r="XAD58" s="9"/>
      <c r="XAE58" s="9"/>
      <c r="XAF58" s="9"/>
      <c r="XAG58" s="9"/>
      <c r="XAH58" s="9"/>
      <c r="XAI58" s="9"/>
      <c r="XAJ58" s="9"/>
      <c r="XAK58" s="9"/>
      <c r="XAL58" s="9"/>
      <c r="XAM58" s="9"/>
      <c r="XAN58" s="9"/>
      <c r="XAO58" s="9"/>
      <c r="XAP58" s="9"/>
      <c r="XAQ58" s="9"/>
      <c r="XAR58" s="9"/>
      <c r="XAS58" s="9"/>
      <c r="XAT58" s="9"/>
      <c r="XAU58" s="9"/>
      <c r="XAV58" s="9"/>
      <c r="XAW58" s="9"/>
      <c r="XAX58" s="9"/>
      <c r="XAY58" s="9"/>
      <c r="XAZ58" s="9"/>
      <c r="XBA58" s="9"/>
      <c r="XBB58" s="9"/>
      <c r="XBC58" s="9"/>
      <c r="XBD58" s="9"/>
      <c r="XBE58" s="9"/>
      <c r="XBF58" s="9"/>
      <c r="XBG58" s="9"/>
      <c r="XBH58" s="9"/>
      <c r="XBI58" s="9"/>
      <c r="XBJ58" s="9"/>
      <c r="XBK58" s="9"/>
      <c r="XBL58" s="9"/>
      <c r="XBM58" s="9"/>
      <c r="XBN58" s="9"/>
      <c r="XBO58" s="9"/>
      <c r="XBP58" s="9"/>
      <c r="XBQ58" s="9"/>
      <c r="XBR58" s="9"/>
      <c r="XBS58" s="9"/>
      <c r="XBT58" s="9"/>
      <c r="XBU58" s="9"/>
      <c r="XBV58" s="9"/>
      <c r="XBW58" s="9"/>
      <c r="XBX58" s="9"/>
      <c r="XBY58" s="9"/>
      <c r="XBZ58" s="9"/>
      <c r="XCA58" s="9"/>
      <c r="XCB58" s="9"/>
      <c r="XCC58" s="9"/>
      <c r="XCD58" s="9"/>
      <c r="XCE58" s="9"/>
      <c r="XCF58" s="9"/>
      <c r="XCG58" s="9"/>
      <c r="XCH58" s="9"/>
      <c r="XCI58" s="9"/>
      <c r="XCJ58" s="9"/>
      <c r="XCK58" s="9"/>
      <c r="XCL58" s="9"/>
      <c r="XCM58" s="9"/>
      <c r="XCN58" s="9"/>
      <c r="XCO58" s="9"/>
      <c r="XCP58" s="9"/>
      <c r="XCQ58" s="9"/>
      <c r="XCR58" s="9"/>
      <c r="XCS58" s="9"/>
      <c r="XCT58" s="9"/>
      <c r="XCU58" s="9"/>
      <c r="XCV58" s="9"/>
      <c r="XCW58" s="9"/>
      <c r="XCX58" s="9"/>
      <c r="XCY58" s="9"/>
      <c r="XCZ58" s="9"/>
      <c r="XDA58" s="9"/>
      <c r="XDB58" s="9"/>
      <c r="XDC58" s="9"/>
      <c r="XDD58" s="9"/>
      <c r="XDE58" s="9"/>
      <c r="XDF58" s="9"/>
      <c r="XDG58" s="9"/>
      <c r="XDH58" s="9"/>
      <c r="XDI58" s="9"/>
      <c r="XDJ58" s="9"/>
      <c r="XDK58" s="9"/>
      <c r="XDL58" s="9"/>
      <c r="XDM58" s="9"/>
      <c r="XDN58" s="9"/>
      <c r="XDO58" s="9"/>
      <c r="XDP58" s="9"/>
      <c r="XDQ58" s="9"/>
      <c r="XDR58" s="9"/>
      <c r="XDS58" s="9"/>
      <c r="XDT58" s="9"/>
      <c r="XDU58" s="9"/>
      <c r="XDV58" s="9"/>
      <c r="XDW58" s="9"/>
      <c r="XDX58" s="9"/>
      <c r="XDY58" s="9"/>
      <c r="XDZ58" s="9"/>
      <c r="XEA58" s="9"/>
      <c r="XEB58" s="9"/>
      <c r="XEC58" s="9"/>
      <c r="XED58" s="9"/>
      <c r="XEE58" s="9"/>
      <c r="XEF58" s="9"/>
      <c r="XEG58" s="9"/>
      <c r="XEH58" s="9"/>
      <c r="XEI58" s="9"/>
      <c r="XEJ58" s="9"/>
      <c r="XEK58" s="9"/>
      <c r="XEL58" s="9"/>
      <c r="XEM58" s="9"/>
      <c r="XEN58" s="9"/>
      <c r="XEO58" s="9"/>
    </row>
    <row r="59" spans="1:16369" ht="65.25" customHeight="1">
      <c r="A59" s="135">
        <v>219</v>
      </c>
      <c r="B59" s="143">
        <v>46170.004328703697</v>
      </c>
      <c r="C59" s="143">
        <v>46170.005775463003</v>
      </c>
      <c r="D59" s="144" t="s">
        <v>485</v>
      </c>
      <c r="E59" s="144" t="s">
        <v>486</v>
      </c>
      <c r="F59" s="144" t="s">
        <v>4207</v>
      </c>
      <c r="G59" s="144" t="s">
        <v>2198</v>
      </c>
      <c r="H59" s="144" t="s">
        <v>159</v>
      </c>
      <c r="I59" s="452" t="s">
        <v>208</v>
      </c>
      <c r="J59" s="458" t="s">
        <v>209</v>
      </c>
      <c r="K59" s="135" t="s">
        <v>4208</v>
      </c>
      <c r="L59" s="224" t="s">
        <v>3768</v>
      </c>
      <c r="M59" s="143">
        <v>46209</v>
      </c>
      <c r="N59" s="135" t="s">
        <v>15</v>
      </c>
      <c r="O59" s="135">
        <v>0</v>
      </c>
      <c r="P59" s="135">
        <v>0</v>
      </c>
      <c r="Q59" s="464" t="s">
        <v>111</v>
      </c>
      <c r="R59" s="144" t="s">
        <v>2200</v>
      </c>
      <c r="S59" s="470" t="s">
        <v>2201</v>
      </c>
      <c r="T59" s="144" t="s">
        <v>2201</v>
      </c>
      <c r="U59" s="157" t="s">
        <v>41</v>
      </c>
      <c r="V59" s="467" t="s">
        <v>36</v>
      </c>
      <c r="W59" s="144" t="s">
        <v>14</v>
      </c>
      <c r="X59" s="480" t="s">
        <v>28</v>
      </c>
      <c r="Y59" s="485" t="s">
        <v>3141</v>
      </c>
      <c r="Z59" s="135" t="s">
        <v>4209</v>
      </c>
      <c r="AA59" s="377">
        <v>1.2</v>
      </c>
      <c r="AB59" s="147" t="s">
        <v>58</v>
      </c>
      <c r="AC59" s="165" t="s">
        <v>498</v>
      </c>
      <c r="AD59" s="211">
        <v>46170</v>
      </c>
      <c r="AE59" s="147"/>
      <c r="AF59" s="151"/>
      <c r="AG59" s="248">
        <v>46177</v>
      </c>
      <c r="AH59" s="152"/>
      <c r="AI59" s="148"/>
      <c r="AJ59" s="149"/>
      <c r="AK59" s="508"/>
      <c r="AL59" s="511"/>
      <c r="AM59" s="514"/>
      <c r="AN59" s="514"/>
      <c r="AO59" s="517" t="s">
        <v>499</v>
      </c>
      <c r="AP59" s="514" t="s">
        <v>4210</v>
      </c>
      <c r="AQ59" s="522"/>
      <c r="AR59" s="524"/>
      <c r="AS59" s="525"/>
      <c r="AT59" s="528"/>
      <c r="AY59" s="452"/>
      <c r="AZ59" s="532"/>
      <c r="BA59" s="532"/>
      <c r="BB59" s="151"/>
      <c r="BC59" s="154"/>
      <c r="BD59" s="527"/>
      <c r="BE59" s="158"/>
      <c r="BF59" s="269"/>
      <c r="BG59" s="269"/>
      <c r="BH59" s="269"/>
      <c r="BI59" s="573"/>
      <c r="BJ59" s="400">
        <v>46225</v>
      </c>
      <c r="BK59" s="314" t="s">
        <v>3772</v>
      </c>
      <c r="BL59" s="307" t="s">
        <v>4211</v>
      </c>
    </row>
    <row r="60" spans="1:16369" ht="65.25" customHeight="1">
      <c r="A60" s="200">
        <v>246</v>
      </c>
      <c r="B60" s="136">
        <v>46190.715405092596</v>
      </c>
      <c r="C60" s="136">
        <v>46190.718449074098</v>
      </c>
      <c r="D60" s="135" t="s">
        <v>204</v>
      </c>
      <c r="E60" s="135" t="s">
        <v>205</v>
      </c>
      <c r="F60" s="135" t="s">
        <v>4212</v>
      </c>
      <c r="G60" s="135" t="s">
        <v>4213</v>
      </c>
      <c r="H60" s="135" t="s">
        <v>107</v>
      </c>
      <c r="I60" s="455" t="s">
        <v>516</v>
      </c>
      <c r="J60" s="452" t="s">
        <v>4199</v>
      </c>
      <c r="K60" s="137" t="s">
        <v>4214</v>
      </c>
      <c r="L60" s="138" t="s">
        <v>54</v>
      </c>
      <c r="M60" s="136">
        <v>46203</v>
      </c>
      <c r="N60" s="136" t="s">
        <v>15</v>
      </c>
      <c r="O60" s="138">
        <v>0</v>
      </c>
      <c r="P60" s="138">
        <v>0</v>
      </c>
      <c r="Q60" s="466" t="s">
        <v>111</v>
      </c>
      <c r="R60" s="177" t="s">
        <v>3317</v>
      </c>
      <c r="S60" s="452" t="s">
        <v>4215</v>
      </c>
      <c r="T60" s="135" t="s">
        <v>4216</v>
      </c>
      <c r="U60" s="135" t="s">
        <v>41</v>
      </c>
      <c r="V60" s="476" t="s">
        <v>36</v>
      </c>
      <c r="W60" s="263" t="s">
        <v>15</v>
      </c>
      <c r="X60" s="483" t="s">
        <v>28</v>
      </c>
      <c r="Y60" s="133" t="s">
        <v>3320</v>
      </c>
      <c r="Z60" s="487" t="s">
        <v>4217</v>
      </c>
      <c r="AA60" s="492">
        <v>1.2</v>
      </c>
      <c r="AB60" s="210" t="s">
        <v>58</v>
      </c>
      <c r="AC60" s="212" t="s">
        <v>498</v>
      </c>
      <c r="AD60" s="211">
        <v>46191</v>
      </c>
      <c r="AE60" s="91"/>
      <c r="AF60" s="102"/>
      <c r="AG60" s="206" t="s">
        <v>510</v>
      </c>
      <c r="AH60" s="91"/>
      <c r="AI60" s="104"/>
      <c r="AJ60" s="103"/>
      <c r="AK60" s="214"/>
      <c r="AL60" s="217"/>
      <c r="AM60" s="218"/>
      <c r="AN60" s="218"/>
      <c r="AO60" s="218" t="s">
        <v>499</v>
      </c>
      <c r="AP60" s="218" t="s">
        <v>4218</v>
      </c>
      <c r="AQ60" s="9"/>
      <c r="AR60" s="9"/>
      <c r="AS60" s="9"/>
      <c r="AT60" s="9"/>
      <c r="AU60" s="9"/>
      <c r="AV60" s="9"/>
      <c r="AW60" s="9"/>
      <c r="AX60" s="9"/>
      <c r="AY60" s="110"/>
      <c r="AZ60" s="533"/>
      <c r="BA60" s="533"/>
      <c r="BB60" s="151"/>
      <c r="BC60" s="254"/>
      <c r="BD60" s="258"/>
      <c r="BE60" s="259"/>
      <c r="BF60" s="109"/>
      <c r="BG60" s="85"/>
      <c r="BH60" s="85"/>
      <c r="BI60" s="572"/>
      <c r="BJ60" s="400">
        <v>46205</v>
      </c>
      <c r="BK60" s="314" t="s">
        <v>3786</v>
      </c>
      <c r="BL60" s="307" t="s">
        <v>4219</v>
      </c>
    </row>
    <row r="61" spans="1:16369" ht="65.25" customHeight="1">
      <c r="A61" s="138">
        <v>251</v>
      </c>
      <c r="B61" s="136">
        <v>46197.763078703698</v>
      </c>
      <c r="C61" s="136">
        <v>46197.770370370403</v>
      </c>
      <c r="D61" s="138" t="s">
        <v>4220</v>
      </c>
      <c r="E61" s="138" t="s">
        <v>4221</v>
      </c>
      <c r="F61" s="135" t="s">
        <v>4222</v>
      </c>
      <c r="G61" s="135" t="s">
        <v>4223</v>
      </c>
      <c r="H61" s="138" t="s">
        <v>107</v>
      </c>
      <c r="I61" s="327" t="s">
        <v>332</v>
      </c>
      <c r="J61" s="328" t="s">
        <v>4224</v>
      </c>
      <c r="K61" s="137" t="s">
        <v>4225</v>
      </c>
      <c r="L61" s="135" t="s">
        <v>57</v>
      </c>
      <c r="M61" s="136">
        <v>46206</v>
      </c>
      <c r="N61" s="138" t="s">
        <v>174</v>
      </c>
      <c r="O61" s="138" t="s">
        <v>954</v>
      </c>
      <c r="P61" s="138">
        <v>77565</v>
      </c>
      <c r="Q61" s="139" t="s">
        <v>111</v>
      </c>
      <c r="R61" s="135" t="s">
        <v>4226</v>
      </c>
      <c r="S61" s="222" t="s">
        <v>4227</v>
      </c>
      <c r="T61" s="135" t="s">
        <v>4228</v>
      </c>
      <c r="U61" s="135" t="s">
        <v>42</v>
      </c>
      <c r="V61" s="140" t="s">
        <v>32</v>
      </c>
      <c r="W61" s="138" t="s">
        <v>15</v>
      </c>
      <c r="X61" s="133" t="s">
        <v>25</v>
      </c>
      <c r="Y61" s="133" t="s">
        <v>4229</v>
      </c>
      <c r="Z61" s="142" t="s">
        <v>4230</v>
      </c>
      <c r="AA61" s="202">
        <v>2</v>
      </c>
      <c r="AB61" s="210" t="s">
        <v>62</v>
      </c>
      <c r="AC61" s="212" t="s">
        <v>498</v>
      </c>
      <c r="AD61" s="211">
        <v>46212</v>
      </c>
      <c r="AE61" s="91" t="s">
        <v>2</v>
      </c>
      <c r="AF61" s="102">
        <v>46244</v>
      </c>
      <c r="AG61" s="206">
        <v>46272</v>
      </c>
      <c r="AH61" s="91"/>
      <c r="AI61" s="104"/>
      <c r="AJ61" s="103"/>
      <c r="AK61" s="214" t="s">
        <v>4231</v>
      </c>
      <c r="AL61" s="217" t="s">
        <v>534</v>
      </c>
      <c r="AM61" s="218" t="s">
        <v>963</v>
      </c>
      <c r="AN61" s="218" t="s">
        <v>14</v>
      </c>
      <c r="AO61" s="514" t="s">
        <v>580</v>
      </c>
      <c r="AP61" s="218" t="s">
        <v>4232</v>
      </c>
      <c r="AQ61" s="107"/>
      <c r="BB61" s="188"/>
      <c r="BC61" s="184"/>
      <c r="BD61" s="184"/>
      <c r="BE61" s="184"/>
      <c r="BF61" s="188"/>
      <c r="BG61" s="188"/>
      <c r="BH61" s="189"/>
      <c r="BI61" s="575"/>
      <c r="BJ61" s="400">
        <v>46268</v>
      </c>
      <c r="BK61" s="314" t="s">
        <v>57</v>
      </c>
      <c r="BL61" s="307" t="s">
        <v>4233</v>
      </c>
    </row>
    <row r="62" spans="1:16369" ht="65.25" customHeight="1">
      <c r="A62" s="138">
        <v>261</v>
      </c>
      <c r="B62" s="136">
        <v>46204.078136574099</v>
      </c>
      <c r="C62" s="136">
        <v>46204.456331018497</v>
      </c>
      <c r="D62" s="138" t="s">
        <v>512</v>
      </c>
      <c r="E62" s="138" t="s">
        <v>513</v>
      </c>
      <c r="F62" s="135" t="s">
        <v>4234</v>
      </c>
      <c r="G62" s="135" t="s">
        <v>4235</v>
      </c>
      <c r="H62" s="138" t="s">
        <v>134</v>
      </c>
      <c r="I62" s="327" t="s">
        <v>516</v>
      </c>
      <c r="J62" s="328" t="s">
        <v>870</v>
      </c>
      <c r="K62" s="137" t="s">
        <v>4236</v>
      </c>
      <c r="L62" s="135" t="s">
        <v>59</v>
      </c>
      <c r="M62" s="136">
        <v>46251</v>
      </c>
      <c r="N62" s="138" t="s">
        <v>15</v>
      </c>
      <c r="O62" s="138">
        <v>0</v>
      </c>
      <c r="P62" s="138">
        <v>0</v>
      </c>
      <c r="Q62" s="139" t="s">
        <v>111</v>
      </c>
      <c r="R62" s="135" t="s">
        <v>4237</v>
      </c>
      <c r="S62" s="222" t="s">
        <v>4238</v>
      </c>
      <c r="T62" s="135" t="s">
        <v>521</v>
      </c>
      <c r="U62" s="135" t="s">
        <v>41</v>
      </c>
      <c r="V62" s="140" t="s">
        <v>36</v>
      </c>
      <c r="W62" s="138" t="s">
        <v>15</v>
      </c>
      <c r="X62" s="133" t="s">
        <v>28</v>
      </c>
      <c r="Y62" s="133" t="s">
        <v>522</v>
      </c>
      <c r="Z62" s="142" t="s">
        <v>4239</v>
      </c>
      <c r="AA62" s="202">
        <v>1.2000000000000002</v>
      </c>
      <c r="AB62" s="210" t="s">
        <v>62</v>
      </c>
      <c r="AC62" s="212" t="s">
        <v>498</v>
      </c>
      <c r="AD62" s="211">
        <v>46209</v>
      </c>
      <c r="AE62" s="91" t="s">
        <v>2</v>
      </c>
      <c r="AF62" s="102"/>
      <c r="AG62" s="206" t="s">
        <v>510</v>
      </c>
      <c r="AH62" s="91"/>
      <c r="AI62" s="104"/>
      <c r="AJ62" s="103"/>
      <c r="AK62" s="214"/>
      <c r="AL62" s="217"/>
      <c r="AM62" s="218"/>
      <c r="AN62" s="218" t="s">
        <v>14</v>
      </c>
      <c r="AO62" s="226" t="s">
        <v>499</v>
      </c>
      <c r="AP62" s="262" t="s">
        <v>4240</v>
      </c>
      <c r="AQ62" s="107"/>
      <c r="BB62" s="188"/>
      <c r="BC62" s="184"/>
      <c r="BD62" s="184"/>
      <c r="BE62" s="184"/>
      <c r="BF62" s="188"/>
      <c r="BG62" s="188"/>
      <c r="BH62" s="189"/>
      <c r="BI62" s="575"/>
      <c r="BJ62" s="400">
        <v>46254</v>
      </c>
      <c r="BK62" s="314" t="s">
        <v>3772</v>
      </c>
      <c r="BL62" s="307" t="s">
        <v>4241</v>
      </c>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row>
    <row r="63" spans="1:16369" ht="65.25" customHeight="1">
      <c r="A63" s="200">
        <v>247</v>
      </c>
      <c r="B63" s="136">
        <v>46190.718715277799</v>
      </c>
      <c r="C63" s="136">
        <v>46190.722280092603</v>
      </c>
      <c r="D63" s="135" t="s">
        <v>204</v>
      </c>
      <c r="E63" s="135" t="s">
        <v>205</v>
      </c>
      <c r="F63" s="135" t="s">
        <v>4242</v>
      </c>
      <c r="G63" s="135" t="s">
        <v>4243</v>
      </c>
      <c r="H63" s="135" t="s">
        <v>107</v>
      </c>
      <c r="I63" s="455" t="s">
        <v>516</v>
      </c>
      <c r="J63" s="452" t="s">
        <v>4199</v>
      </c>
      <c r="K63" s="137" t="s">
        <v>4244</v>
      </c>
      <c r="L63" s="138" t="s">
        <v>54</v>
      </c>
      <c r="M63" s="136">
        <v>46203</v>
      </c>
      <c r="N63" s="136" t="s">
        <v>15</v>
      </c>
      <c r="O63" s="138">
        <v>0</v>
      </c>
      <c r="P63" s="138">
        <v>0</v>
      </c>
      <c r="Q63" s="466" t="s">
        <v>111</v>
      </c>
      <c r="R63" s="177" t="s">
        <v>4245</v>
      </c>
      <c r="S63" s="452" t="s">
        <v>4246</v>
      </c>
      <c r="T63" s="135" t="s">
        <v>4247</v>
      </c>
      <c r="U63" s="135" t="s">
        <v>41</v>
      </c>
      <c r="V63" s="476" t="s">
        <v>34</v>
      </c>
      <c r="W63" s="263" t="s">
        <v>15</v>
      </c>
      <c r="X63" s="483" t="s">
        <v>28</v>
      </c>
      <c r="Y63" s="133" t="s">
        <v>3516</v>
      </c>
      <c r="Z63" s="487" t="s">
        <v>4248</v>
      </c>
      <c r="AA63" s="492">
        <v>1.3</v>
      </c>
      <c r="AB63" s="210" t="s">
        <v>58</v>
      </c>
      <c r="AC63" s="212" t="s">
        <v>498</v>
      </c>
      <c r="AD63" s="211">
        <v>46196</v>
      </c>
      <c r="AE63" s="91"/>
      <c r="AF63" s="102"/>
      <c r="AG63" s="206" t="s">
        <v>510</v>
      </c>
      <c r="AH63" s="91"/>
      <c r="AI63" s="104"/>
      <c r="AJ63" s="103"/>
      <c r="AK63" s="214"/>
      <c r="AL63" s="217"/>
      <c r="AM63" s="218"/>
      <c r="AN63" s="218"/>
      <c r="AO63" s="218" t="s">
        <v>499</v>
      </c>
      <c r="AP63" s="218" t="s">
        <v>4249</v>
      </c>
      <c r="AQ63" s="9"/>
      <c r="AR63" s="9"/>
      <c r="AS63" s="9"/>
      <c r="AT63" s="9"/>
      <c r="AU63" s="9"/>
      <c r="AV63" s="9"/>
      <c r="AW63" s="9"/>
      <c r="AX63" s="9"/>
      <c r="AY63" s="110"/>
      <c r="AZ63" s="533"/>
      <c r="BA63" s="533"/>
      <c r="BB63" s="151"/>
      <c r="BC63" s="254"/>
      <c r="BD63" s="258"/>
      <c r="BE63" s="259"/>
      <c r="BF63" s="109"/>
      <c r="BG63" s="85"/>
      <c r="BH63" s="85"/>
      <c r="BI63" s="572"/>
      <c r="BJ63" s="400">
        <v>46205</v>
      </c>
      <c r="BK63" s="314" t="s">
        <v>3786</v>
      </c>
      <c r="BL63" s="307" t="s">
        <v>4250</v>
      </c>
    </row>
    <row r="64" spans="1:16369" ht="65.25" customHeight="1">
      <c r="A64" s="135">
        <v>266</v>
      </c>
      <c r="B64" s="143">
        <v>46206.174525463</v>
      </c>
      <c r="C64" s="143">
        <v>46206.192395833299</v>
      </c>
      <c r="D64" s="144" t="s">
        <v>236</v>
      </c>
      <c r="E64" s="144" t="s">
        <v>237</v>
      </c>
      <c r="F64" s="144" t="s">
        <v>4251</v>
      </c>
      <c r="G64" s="144" t="s">
        <v>4252</v>
      </c>
      <c r="H64" s="144" t="s">
        <v>121</v>
      </c>
      <c r="I64" s="452" t="s">
        <v>240</v>
      </c>
      <c r="J64" s="458" t="s">
        <v>4253</v>
      </c>
      <c r="K64" s="135" t="s">
        <v>4254</v>
      </c>
      <c r="L64" s="143" t="s">
        <v>63</v>
      </c>
      <c r="M64" s="143">
        <v>46295</v>
      </c>
      <c r="N64" s="135" t="s">
        <v>15</v>
      </c>
      <c r="O64" s="135">
        <v>0</v>
      </c>
      <c r="P64" s="135">
        <v>0</v>
      </c>
      <c r="Q64" s="464" t="s">
        <v>111</v>
      </c>
      <c r="R64" s="144" t="s">
        <v>4255</v>
      </c>
      <c r="S64" s="470" t="s">
        <v>4256</v>
      </c>
      <c r="T64" s="144" t="s">
        <v>4257</v>
      </c>
      <c r="U64" s="157" t="s">
        <v>44</v>
      </c>
      <c r="V64" s="467" t="s">
        <v>36</v>
      </c>
      <c r="W64" s="144" t="s">
        <v>15</v>
      </c>
      <c r="X64" s="480" t="s">
        <v>25</v>
      </c>
      <c r="Y64" s="485" t="s">
        <v>4258</v>
      </c>
      <c r="Z64" s="135" t="s">
        <v>4259</v>
      </c>
      <c r="AA64" s="377">
        <v>1.2</v>
      </c>
      <c r="AB64" s="147" t="s">
        <v>62</v>
      </c>
      <c r="AC64" s="165" t="s">
        <v>498</v>
      </c>
      <c r="AD64" s="211">
        <v>46209</v>
      </c>
      <c r="AE64" s="147"/>
      <c r="AF64" s="151"/>
      <c r="AG64" s="248" t="s">
        <v>510</v>
      </c>
      <c r="AH64" s="152"/>
      <c r="AI64" s="148"/>
      <c r="AJ64" s="149"/>
      <c r="AK64" s="508"/>
      <c r="AL64" s="511"/>
      <c r="AM64" s="514"/>
      <c r="AN64" s="514" t="s">
        <v>14</v>
      </c>
      <c r="AO64" s="517" t="s">
        <v>499</v>
      </c>
      <c r="AP64" s="514" t="s">
        <v>4260</v>
      </c>
      <c r="AQ64" s="522"/>
      <c r="AR64" s="524"/>
      <c r="AS64" s="525"/>
      <c r="AT64" s="528"/>
      <c r="AY64" s="452"/>
      <c r="AZ64" s="532"/>
      <c r="BA64" s="532"/>
      <c r="BB64" s="151"/>
      <c r="BC64" s="154"/>
      <c r="BD64" s="527"/>
      <c r="BE64" s="158"/>
      <c r="BF64" s="269"/>
      <c r="BG64" s="269"/>
      <c r="BH64" s="269"/>
      <c r="BI64" s="573"/>
      <c r="BJ64" s="400">
        <v>46225</v>
      </c>
      <c r="BK64" s="314" t="s">
        <v>53</v>
      </c>
      <c r="BL64" s="307" t="s">
        <v>4261</v>
      </c>
    </row>
    <row r="65" spans="1:64" ht="65.25" customHeight="1">
      <c r="A65" s="181">
        <v>268</v>
      </c>
      <c r="B65" s="182">
        <v>46209.5055208333</v>
      </c>
      <c r="C65" s="182">
        <v>46209.523865740703</v>
      </c>
      <c r="D65" s="181" t="s">
        <v>103</v>
      </c>
      <c r="E65" s="181" t="s">
        <v>104</v>
      </c>
      <c r="F65" s="181" t="s">
        <v>4262</v>
      </c>
      <c r="G65" s="181" t="s">
        <v>4263</v>
      </c>
      <c r="H65" s="181" t="s">
        <v>107</v>
      </c>
      <c r="I65" s="453" t="s">
        <v>240</v>
      </c>
      <c r="J65" s="453" t="s">
        <v>798</v>
      </c>
      <c r="K65" s="181" t="s">
        <v>4264</v>
      </c>
      <c r="L65" s="182" t="s">
        <v>53</v>
      </c>
      <c r="M65" s="182">
        <v>46234</v>
      </c>
      <c r="N65" s="181" t="s">
        <v>15</v>
      </c>
      <c r="O65" s="181">
        <v>0</v>
      </c>
      <c r="P65" s="181">
        <v>0</v>
      </c>
      <c r="Q65" s="465" t="s">
        <v>111</v>
      </c>
      <c r="R65" s="181" t="s">
        <v>4265</v>
      </c>
      <c r="S65" s="453" t="s">
        <v>4266</v>
      </c>
      <c r="T65" s="181" t="s">
        <v>4267</v>
      </c>
      <c r="U65" s="181" t="s">
        <v>44</v>
      </c>
      <c r="V65" s="474" t="s">
        <v>36</v>
      </c>
      <c r="W65" s="181" t="s">
        <v>15</v>
      </c>
      <c r="X65" s="481" t="s">
        <v>28</v>
      </c>
      <c r="Y65" s="481" t="s">
        <v>4268</v>
      </c>
      <c r="Z65" s="181" t="s">
        <v>4269</v>
      </c>
      <c r="AA65" s="491">
        <v>0.6</v>
      </c>
      <c r="AB65" s="184"/>
      <c r="AC65" s="496"/>
      <c r="AD65" s="188"/>
      <c r="AE65" s="184"/>
      <c r="AF65" s="188"/>
      <c r="AG65" s="188" t="s">
        <v>4270</v>
      </c>
      <c r="AH65" s="184"/>
      <c r="AI65" s="185"/>
      <c r="AJ65" s="186"/>
      <c r="AK65" s="509"/>
      <c r="AL65" s="512"/>
      <c r="AM65" s="514"/>
      <c r="AN65" s="515"/>
      <c r="AO65" s="515" t="s">
        <v>4271</v>
      </c>
      <c r="AP65" s="515" t="s">
        <v>4272</v>
      </c>
      <c r="AQ65" s="45"/>
      <c r="AR65" s="45"/>
      <c r="AS65" s="45"/>
      <c r="AT65" s="54"/>
      <c r="AU65" s="45"/>
      <c r="AV65" s="45"/>
      <c r="AW65" s="45"/>
      <c r="AX65" s="45"/>
      <c r="AY65" s="45"/>
      <c r="AZ65" s="45"/>
      <c r="BA65" s="45"/>
      <c r="BB65" s="188"/>
      <c r="BC65" s="184"/>
      <c r="BD65" s="184"/>
      <c r="BE65" s="184"/>
      <c r="BF65" s="188"/>
      <c r="BG65" s="188"/>
      <c r="BH65" s="189"/>
      <c r="BI65" s="575"/>
      <c r="BJ65" s="400">
        <v>46253</v>
      </c>
      <c r="BK65" s="314" t="s">
        <v>53</v>
      </c>
      <c r="BL65" s="307" t="s">
        <v>4273</v>
      </c>
    </row>
    <row r="66" spans="1:64" ht="65.25" customHeight="1">
      <c r="A66" s="138">
        <v>274</v>
      </c>
      <c r="B66" s="136">
        <v>46212.834074074097</v>
      </c>
      <c r="C66" s="136">
        <v>46212.843287037002</v>
      </c>
      <c r="D66" s="138" t="s">
        <v>3621</v>
      </c>
      <c r="E66" s="138" t="s">
        <v>3622</v>
      </c>
      <c r="F66" s="135" t="s">
        <v>4274</v>
      </c>
      <c r="G66" s="135" t="s">
        <v>4275</v>
      </c>
      <c r="H66" s="138" t="s">
        <v>134</v>
      </c>
      <c r="I66" s="327" t="s">
        <v>160</v>
      </c>
      <c r="J66" s="328" t="s">
        <v>407</v>
      </c>
      <c r="K66" s="137" t="s">
        <v>4276</v>
      </c>
      <c r="L66" s="135" t="s">
        <v>59</v>
      </c>
      <c r="M66" s="136">
        <v>46262</v>
      </c>
      <c r="N66" s="138" t="s">
        <v>15</v>
      </c>
      <c r="O66" s="138">
        <v>0</v>
      </c>
      <c r="P66" s="138">
        <v>0</v>
      </c>
      <c r="Q66" s="139" t="s">
        <v>111</v>
      </c>
      <c r="R66" s="135" t="s">
        <v>4277</v>
      </c>
      <c r="S66" s="222" t="s">
        <v>4278</v>
      </c>
      <c r="T66" s="135" t="s">
        <v>4279</v>
      </c>
      <c r="U66" s="135" t="s">
        <v>41</v>
      </c>
      <c r="V66" s="140" t="s">
        <v>36</v>
      </c>
      <c r="W66" s="138" t="s">
        <v>15</v>
      </c>
      <c r="X66" s="133" t="s">
        <v>28</v>
      </c>
      <c r="Y66" s="133" t="s">
        <v>4280</v>
      </c>
      <c r="Z66" s="142" t="s">
        <v>4281</v>
      </c>
      <c r="AA66" s="202">
        <v>1.2000000000000002</v>
      </c>
      <c r="AB66" s="210" t="s">
        <v>74</v>
      </c>
      <c r="AC66" s="212" t="s">
        <v>498</v>
      </c>
      <c r="AD66" s="211">
        <v>46247</v>
      </c>
      <c r="AE66" s="91"/>
      <c r="AF66" s="102"/>
      <c r="AG66" s="206" t="s">
        <v>510</v>
      </c>
      <c r="AH66" s="91"/>
      <c r="AI66" s="104"/>
      <c r="AJ66" s="103"/>
      <c r="AK66" s="214"/>
      <c r="AL66" s="217"/>
      <c r="AM66" s="218"/>
      <c r="AN66" s="218"/>
      <c r="AO66" s="514" t="s">
        <v>560</v>
      </c>
      <c r="AP66" s="218" t="s">
        <v>4282</v>
      </c>
      <c r="AQ66" s="107"/>
      <c r="BB66" s="188"/>
      <c r="BC66" s="184"/>
      <c r="BD66" s="184"/>
      <c r="BE66" s="184"/>
      <c r="BF66" s="188"/>
      <c r="BG66" s="188"/>
      <c r="BH66" s="189"/>
      <c r="BI66" s="575"/>
      <c r="BJ66" s="400">
        <v>46265</v>
      </c>
      <c r="BK66" s="314" t="s">
        <v>59</v>
      </c>
      <c r="BL66" s="307" t="s">
        <v>4283</v>
      </c>
    </row>
    <row r="67" spans="1:64" ht="65.25" customHeight="1">
      <c r="A67" s="135">
        <v>279</v>
      </c>
      <c r="B67" s="136">
        <v>46216.422384259298</v>
      </c>
      <c r="C67" s="136">
        <v>46216.704212962999</v>
      </c>
      <c r="D67" s="138" t="s">
        <v>167</v>
      </c>
      <c r="E67" s="138" t="s">
        <v>168</v>
      </c>
      <c r="F67" s="135" t="s">
        <v>4284</v>
      </c>
      <c r="G67" s="135" t="s">
        <v>4285</v>
      </c>
      <c r="H67" s="138" t="s">
        <v>107</v>
      </c>
      <c r="I67" s="327" t="s">
        <v>332</v>
      </c>
      <c r="J67" s="328" t="s">
        <v>1591</v>
      </c>
      <c r="K67" s="137" t="s">
        <v>4286</v>
      </c>
      <c r="L67" s="135" t="s">
        <v>59</v>
      </c>
      <c r="M67" s="136">
        <v>46327</v>
      </c>
      <c r="N67" s="138" t="s">
        <v>15</v>
      </c>
      <c r="O67" s="138">
        <v>0</v>
      </c>
      <c r="P67" s="138">
        <v>0</v>
      </c>
      <c r="Q67" s="139" t="s">
        <v>111</v>
      </c>
      <c r="R67" s="135" t="s">
        <v>4287</v>
      </c>
      <c r="S67" s="222" t="s">
        <v>4288</v>
      </c>
      <c r="T67" s="135" t="s">
        <v>4289</v>
      </c>
      <c r="U67" s="135" t="s">
        <v>41</v>
      </c>
      <c r="V67" s="140" t="s">
        <v>34</v>
      </c>
      <c r="W67" s="138" t="s">
        <v>15</v>
      </c>
      <c r="X67" s="133" t="s">
        <v>25</v>
      </c>
      <c r="Y67" s="133" t="s">
        <v>4290</v>
      </c>
      <c r="Z67" s="142" t="s">
        <v>4291</v>
      </c>
      <c r="AA67" s="202">
        <v>1.9</v>
      </c>
      <c r="AB67" s="210" t="s">
        <v>55</v>
      </c>
      <c r="AC67" s="212" t="s">
        <v>498</v>
      </c>
      <c r="AD67" s="211">
        <v>46216</v>
      </c>
      <c r="AE67" s="91" t="s">
        <v>3</v>
      </c>
      <c r="AF67" s="102">
        <v>46218</v>
      </c>
      <c r="AG67" s="206">
        <v>46225</v>
      </c>
      <c r="AH67" s="91">
        <v>1</v>
      </c>
      <c r="AI67" s="104">
        <v>0</v>
      </c>
      <c r="AJ67" s="103">
        <v>0</v>
      </c>
      <c r="AK67" s="214" t="s">
        <v>4292</v>
      </c>
      <c r="AL67" s="217" t="s">
        <v>534</v>
      </c>
      <c r="AM67" s="218" t="s">
        <v>4293</v>
      </c>
      <c r="AN67" s="218" t="s">
        <v>494</v>
      </c>
      <c r="AO67" s="226" t="s">
        <v>2102</v>
      </c>
      <c r="AP67" s="262" t="s">
        <v>4294</v>
      </c>
      <c r="AQ67" s="107"/>
      <c r="AT67" s="7" t="s">
        <v>510</v>
      </c>
      <c r="BB67" s="188" t="s">
        <v>536</v>
      </c>
      <c r="BC67" s="184"/>
      <c r="BD67" s="184"/>
      <c r="BE67" s="184"/>
      <c r="BF67" s="188">
        <v>46237</v>
      </c>
      <c r="BG67" s="188">
        <v>46371</v>
      </c>
      <c r="BH67" s="189"/>
      <c r="BI67" s="575"/>
      <c r="BJ67" s="400">
        <v>46261</v>
      </c>
      <c r="BK67" s="314" t="s">
        <v>59</v>
      </c>
      <c r="BL67" s="307" t="s">
        <v>4295</v>
      </c>
    </row>
    <row r="68" spans="1:64" ht="65.25" customHeight="1">
      <c r="A68" s="138">
        <v>280</v>
      </c>
      <c r="B68" s="136">
        <v>46216.706319444398</v>
      </c>
      <c r="C68" s="136">
        <v>46216.710821759298</v>
      </c>
      <c r="D68" s="138" t="s">
        <v>167</v>
      </c>
      <c r="E68" s="138" t="s">
        <v>168</v>
      </c>
      <c r="F68" s="135" t="s">
        <v>4296</v>
      </c>
      <c r="G68" s="135" t="s">
        <v>4297</v>
      </c>
      <c r="H68" s="138" t="s">
        <v>107</v>
      </c>
      <c r="I68" s="327" t="s">
        <v>332</v>
      </c>
      <c r="J68" s="328" t="s">
        <v>1591</v>
      </c>
      <c r="K68" s="137" t="s">
        <v>4298</v>
      </c>
      <c r="L68" s="135" t="s">
        <v>59</v>
      </c>
      <c r="M68" s="136">
        <v>46327</v>
      </c>
      <c r="N68" s="138" t="s">
        <v>15</v>
      </c>
      <c r="O68" s="138">
        <v>0</v>
      </c>
      <c r="P68" s="138">
        <v>0</v>
      </c>
      <c r="Q68" s="139" t="s">
        <v>111</v>
      </c>
      <c r="R68" s="135" t="s">
        <v>4299</v>
      </c>
      <c r="S68" s="222" t="s">
        <v>4288</v>
      </c>
      <c r="T68" s="135" t="s">
        <v>4289</v>
      </c>
      <c r="U68" s="135" t="s">
        <v>41</v>
      </c>
      <c r="V68" s="140" t="s">
        <v>34</v>
      </c>
      <c r="W68" s="138" t="s">
        <v>15</v>
      </c>
      <c r="X68" s="133" t="s">
        <v>25</v>
      </c>
      <c r="Y68" s="133" t="s">
        <v>4300</v>
      </c>
      <c r="Z68" s="142" t="s">
        <v>4301</v>
      </c>
      <c r="AA68" s="202">
        <v>1.9</v>
      </c>
      <c r="AB68" s="210" t="s">
        <v>55</v>
      </c>
      <c r="AC68" s="212" t="s">
        <v>498</v>
      </c>
      <c r="AD68" s="211">
        <v>46216</v>
      </c>
      <c r="AE68" s="91" t="s">
        <v>3</v>
      </c>
      <c r="AF68" s="102">
        <v>46218</v>
      </c>
      <c r="AG68" s="206">
        <v>46225</v>
      </c>
      <c r="AH68" s="91">
        <v>1</v>
      </c>
      <c r="AI68" s="104">
        <v>0</v>
      </c>
      <c r="AJ68" s="103">
        <v>0</v>
      </c>
      <c r="AK68" s="214" t="s">
        <v>4292</v>
      </c>
      <c r="AL68" s="217" t="s">
        <v>534</v>
      </c>
      <c r="AM68" s="218" t="s">
        <v>4293</v>
      </c>
      <c r="AN68" s="218" t="s">
        <v>494</v>
      </c>
      <c r="AO68" s="226" t="s">
        <v>2102</v>
      </c>
      <c r="AP68" s="262" t="s">
        <v>4294</v>
      </c>
      <c r="AQ68" s="107"/>
      <c r="AT68" s="7" t="s">
        <v>510</v>
      </c>
      <c r="BB68" s="188" t="s">
        <v>536</v>
      </c>
      <c r="BC68" s="184"/>
      <c r="BD68" s="184"/>
      <c r="BE68" s="184"/>
      <c r="BF68" s="188">
        <v>46237</v>
      </c>
      <c r="BG68" s="188">
        <v>46371</v>
      </c>
      <c r="BH68" s="189"/>
      <c r="BI68" s="575"/>
      <c r="BJ68" s="400">
        <v>46261</v>
      </c>
      <c r="BK68" s="314" t="s">
        <v>59</v>
      </c>
      <c r="BL68" s="307" t="s">
        <v>4295</v>
      </c>
    </row>
    <row r="69" spans="1:64" ht="65.25" customHeight="1">
      <c r="A69" s="138">
        <v>281</v>
      </c>
      <c r="B69" s="136">
        <v>46216.710925925901</v>
      </c>
      <c r="C69" s="136">
        <v>46216.731736111098</v>
      </c>
      <c r="D69" s="138" t="s">
        <v>167</v>
      </c>
      <c r="E69" s="138" t="s">
        <v>168</v>
      </c>
      <c r="F69" s="135" t="s">
        <v>4302</v>
      </c>
      <c r="G69" s="135" t="s">
        <v>4303</v>
      </c>
      <c r="H69" s="138" t="s">
        <v>107</v>
      </c>
      <c r="I69" s="327" t="s">
        <v>332</v>
      </c>
      <c r="J69" s="328" t="s">
        <v>1591</v>
      </c>
      <c r="K69" s="137" t="s">
        <v>4304</v>
      </c>
      <c r="L69" s="135" t="s">
        <v>59</v>
      </c>
      <c r="M69" s="136">
        <v>46327</v>
      </c>
      <c r="N69" s="138" t="s">
        <v>15</v>
      </c>
      <c r="O69" s="138">
        <v>0</v>
      </c>
      <c r="P69" s="138">
        <v>0</v>
      </c>
      <c r="Q69" s="139" t="s">
        <v>111</v>
      </c>
      <c r="R69" s="135" t="s">
        <v>4299</v>
      </c>
      <c r="S69" s="222" t="s">
        <v>4288</v>
      </c>
      <c r="T69" s="135" t="s">
        <v>4289</v>
      </c>
      <c r="U69" s="135" t="s">
        <v>41</v>
      </c>
      <c r="V69" s="140" t="s">
        <v>34</v>
      </c>
      <c r="W69" s="138" t="s">
        <v>15</v>
      </c>
      <c r="X69" s="133" t="s">
        <v>25</v>
      </c>
      <c r="Y69" s="133" t="s">
        <v>4300</v>
      </c>
      <c r="Z69" s="142" t="s">
        <v>4305</v>
      </c>
      <c r="AA69" s="202">
        <v>1.9</v>
      </c>
      <c r="AB69" s="210" t="s">
        <v>55</v>
      </c>
      <c r="AC69" s="212" t="s">
        <v>498</v>
      </c>
      <c r="AD69" s="211">
        <v>46216</v>
      </c>
      <c r="AE69" s="91" t="s">
        <v>3</v>
      </c>
      <c r="AF69" s="102">
        <v>46218</v>
      </c>
      <c r="AG69" s="206">
        <v>46225</v>
      </c>
      <c r="AH69" s="91">
        <v>1</v>
      </c>
      <c r="AI69" s="104">
        <v>0</v>
      </c>
      <c r="AJ69" s="103">
        <v>0</v>
      </c>
      <c r="AK69" s="214" t="s">
        <v>4292</v>
      </c>
      <c r="AL69" s="217" t="s">
        <v>534</v>
      </c>
      <c r="AM69" s="218" t="s">
        <v>4293</v>
      </c>
      <c r="AN69" s="218" t="s">
        <v>494</v>
      </c>
      <c r="AO69" s="226" t="s">
        <v>2102</v>
      </c>
      <c r="AP69" s="262" t="s">
        <v>4294</v>
      </c>
      <c r="AQ69" s="107"/>
      <c r="AT69" s="7" t="s">
        <v>510</v>
      </c>
      <c r="BB69" s="188" t="s">
        <v>536</v>
      </c>
      <c r="BC69" s="184"/>
      <c r="BD69" s="184"/>
      <c r="BE69" s="184"/>
      <c r="BF69" s="188">
        <v>46237</v>
      </c>
      <c r="BG69" s="188">
        <v>46371</v>
      </c>
      <c r="BH69" s="189"/>
      <c r="BI69" s="575"/>
      <c r="BJ69" s="400">
        <v>46261</v>
      </c>
      <c r="BK69" s="314" t="s">
        <v>59</v>
      </c>
      <c r="BL69" s="307" t="s">
        <v>4295</v>
      </c>
    </row>
    <row r="70" spans="1:64" ht="65.25" customHeight="1">
      <c r="A70" s="138">
        <v>282</v>
      </c>
      <c r="B70" s="136">
        <v>46216.731932870403</v>
      </c>
      <c r="C70" s="136">
        <v>46216.735717592601</v>
      </c>
      <c r="D70" s="138" t="s">
        <v>167</v>
      </c>
      <c r="E70" s="138" t="s">
        <v>168</v>
      </c>
      <c r="F70" s="135" t="s">
        <v>4306</v>
      </c>
      <c r="G70" s="135" t="s">
        <v>4307</v>
      </c>
      <c r="H70" s="138" t="s">
        <v>107</v>
      </c>
      <c r="I70" s="327" t="s">
        <v>332</v>
      </c>
      <c r="J70" s="328" t="s">
        <v>1591</v>
      </c>
      <c r="K70" s="137" t="s">
        <v>4308</v>
      </c>
      <c r="L70" s="135" t="s">
        <v>59</v>
      </c>
      <c r="M70" s="136">
        <v>46327</v>
      </c>
      <c r="N70" s="138" t="s">
        <v>15</v>
      </c>
      <c r="O70" s="138">
        <v>0</v>
      </c>
      <c r="P70" s="138">
        <v>0</v>
      </c>
      <c r="Q70" s="139" t="s">
        <v>111</v>
      </c>
      <c r="R70" s="135" t="s">
        <v>4299</v>
      </c>
      <c r="S70" s="222" t="s">
        <v>4288</v>
      </c>
      <c r="T70" s="135" t="s">
        <v>4309</v>
      </c>
      <c r="U70" s="135" t="s">
        <v>41</v>
      </c>
      <c r="V70" s="140" t="s">
        <v>34</v>
      </c>
      <c r="W70" s="138" t="s">
        <v>15</v>
      </c>
      <c r="X70" s="133" t="s">
        <v>25</v>
      </c>
      <c r="Y70" s="133" t="s">
        <v>4300</v>
      </c>
      <c r="Z70" s="142" t="s">
        <v>4310</v>
      </c>
      <c r="AA70" s="202">
        <v>1.9</v>
      </c>
      <c r="AB70" s="210" t="s">
        <v>55</v>
      </c>
      <c r="AC70" s="212" t="s">
        <v>498</v>
      </c>
      <c r="AD70" s="211">
        <v>46216</v>
      </c>
      <c r="AE70" s="91" t="s">
        <v>3</v>
      </c>
      <c r="AF70" s="102">
        <v>46218</v>
      </c>
      <c r="AG70" s="206">
        <v>46225</v>
      </c>
      <c r="AH70" s="91">
        <v>1</v>
      </c>
      <c r="AI70" s="104">
        <v>0</v>
      </c>
      <c r="AJ70" s="103">
        <v>0</v>
      </c>
      <c r="AK70" s="214" t="s">
        <v>4292</v>
      </c>
      <c r="AL70" s="217" t="s">
        <v>534</v>
      </c>
      <c r="AM70" s="218" t="s">
        <v>4293</v>
      </c>
      <c r="AN70" s="218" t="s">
        <v>494</v>
      </c>
      <c r="AO70" s="226" t="s">
        <v>2102</v>
      </c>
      <c r="AP70" s="262" t="s">
        <v>4294</v>
      </c>
      <c r="AQ70" s="107"/>
      <c r="AT70" s="7" t="s">
        <v>510</v>
      </c>
      <c r="BB70" s="188" t="s">
        <v>536</v>
      </c>
      <c r="BC70" s="184"/>
      <c r="BD70" s="184"/>
      <c r="BE70" s="184"/>
      <c r="BF70" s="188">
        <v>46237</v>
      </c>
      <c r="BG70" s="188">
        <v>46371</v>
      </c>
      <c r="BH70" s="189"/>
      <c r="BI70" s="575"/>
      <c r="BJ70" s="400">
        <v>46261</v>
      </c>
      <c r="BK70" s="314" t="s">
        <v>59</v>
      </c>
      <c r="BL70" s="307" t="s">
        <v>4295</v>
      </c>
    </row>
    <row r="71" spans="1:64" ht="65.25" customHeight="1">
      <c r="A71" s="138">
        <v>283</v>
      </c>
      <c r="B71" s="136">
        <v>46216.735798611102</v>
      </c>
      <c r="C71" s="136">
        <v>46216.737719907404</v>
      </c>
      <c r="D71" s="138" t="s">
        <v>167</v>
      </c>
      <c r="E71" s="138" t="s">
        <v>168</v>
      </c>
      <c r="F71" s="135" t="s">
        <v>4311</v>
      </c>
      <c r="G71" s="135" t="s">
        <v>4312</v>
      </c>
      <c r="H71" s="138" t="s">
        <v>107</v>
      </c>
      <c r="I71" s="327" t="s">
        <v>332</v>
      </c>
      <c r="J71" s="328" t="s">
        <v>1591</v>
      </c>
      <c r="K71" s="137" t="s">
        <v>4313</v>
      </c>
      <c r="L71" s="135" t="s">
        <v>59</v>
      </c>
      <c r="M71" s="136">
        <v>46327</v>
      </c>
      <c r="N71" s="138" t="s">
        <v>15</v>
      </c>
      <c r="O71" s="138">
        <v>0</v>
      </c>
      <c r="P71" s="138">
        <v>0</v>
      </c>
      <c r="Q71" s="139" t="s">
        <v>111</v>
      </c>
      <c r="R71" s="135" t="s">
        <v>4299</v>
      </c>
      <c r="S71" s="222" t="s">
        <v>4288</v>
      </c>
      <c r="T71" s="135" t="s">
        <v>4309</v>
      </c>
      <c r="U71" s="135" t="s">
        <v>41</v>
      </c>
      <c r="V71" s="140" t="s">
        <v>34</v>
      </c>
      <c r="W71" s="138" t="s">
        <v>15</v>
      </c>
      <c r="X71" s="133" t="s">
        <v>25</v>
      </c>
      <c r="Y71" s="133" t="s">
        <v>4300</v>
      </c>
      <c r="Z71" s="142" t="s">
        <v>4314</v>
      </c>
      <c r="AA71" s="202">
        <v>1.9</v>
      </c>
      <c r="AB71" s="210" t="s">
        <v>55</v>
      </c>
      <c r="AC71" s="212" t="s">
        <v>498</v>
      </c>
      <c r="AD71" s="211">
        <v>46216</v>
      </c>
      <c r="AE71" s="91" t="s">
        <v>3</v>
      </c>
      <c r="AF71" s="102">
        <v>46218</v>
      </c>
      <c r="AG71" s="206">
        <v>46225</v>
      </c>
      <c r="AH71" s="91">
        <v>1</v>
      </c>
      <c r="AI71" s="104">
        <v>0</v>
      </c>
      <c r="AJ71" s="103">
        <v>0</v>
      </c>
      <c r="AK71" s="214" t="s">
        <v>4292</v>
      </c>
      <c r="AL71" s="217" t="s">
        <v>534</v>
      </c>
      <c r="AM71" s="218" t="s">
        <v>4293</v>
      </c>
      <c r="AN71" s="218" t="s">
        <v>494</v>
      </c>
      <c r="AO71" s="226" t="s">
        <v>2102</v>
      </c>
      <c r="AP71" s="262" t="s">
        <v>4294</v>
      </c>
      <c r="AQ71" s="107"/>
      <c r="AT71" s="7" t="s">
        <v>510</v>
      </c>
      <c r="BB71" s="188" t="s">
        <v>536</v>
      </c>
      <c r="BC71" s="184"/>
      <c r="BD71" s="184"/>
      <c r="BE71" s="184"/>
      <c r="BF71" s="188">
        <v>46237</v>
      </c>
      <c r="BG71" s="188">
        <v>46371</v>
      </c>
      <c r="BH71" s="189"/>
      <c r="BI71" s="575"/>
      <c r="BJ71" s="400">
        <v>46261</v>
      </c>
      <c r="BK71" s="314" t="s">
        <v>59</v>
      </c>
      <c r="BL71" s="307" t="s">
        <v>4295</v>
      </c>
    </row>
    <row r="72" spans="1:64" ht="65.25" customHeight="1">
      <c r="A72" s="138">
        <v>289</v>
      </c>
      <c r="B72" s="136">
        <v>46218.738576388903</v>
      </c>
      <c r="C72" s="136">
        <v>46219.817129629599</v>
      </c>
      <c r="D72" s="138" t="s">
        <v>2615</v>
      </c>
      <c r="E72" s="138" t="s">
        <v>2616</v>
      </c>
      <c r="F72" s="135" t="s">
        <v>4315</v>
      </c>
      <c r="G72" s="135" t="s">
        <v>4316</v>
      </c>
      <c r="H72" s="138" t="s">
        <v>134</v>
      </c>
      <c r="I72" s="327" t="s">
        <v>135</v>
      </c>
      <c r="J72" s="328" t="s">
        <v>4317</v>
      </c>
      <c r="K72" s="137" t="s">
        <v>4318</v>
      </c>
      <c r="L72" s="135" t="s">
        <v>59</v>
      </c>
      <c r="M72" s="136">
        <v>46234</v>
      </c>
      <c r="N72" s="138" t="s">
        <v>15</v>
      </c>
      <c r="O72" s="138">
        <v>0</v>
      </c>
      <c r="P72" s="138">
        <v>0</v>
      </c>
      <c r="Q72" s="139" t="s">
        <v>4319</v>
      </c>
      <c r="R72" s="135" t="s">
        <v>4320</v>
      </c>
      <c r="S72" s="222" t="s">
        <v>4321</v>
      </c>
      <c r="T72" s="135" t="s">
        <v>4322</v>
      </c>
      <c r="U72" s="135" t="s">
        <v>42</v>
      </c>
      <c r="V72" s="140" t="s">
        <v>36</v>
      </c>
      <c r="W72" s="138" t="s">
        <v>15</v>
      </c>
      <c r="X72" s="133" t="s">
        <v>26</v>
      </c>
      <c r="Y72" s="133" t="s">
        <v>4323</v>
      </c>
      <c r="Z72" s="142" t="s">
        <v>4324</v>
      </c>
      <c r="AA72" s="202">
        <v>1.5</v>
      </c>
      <c r="AB72" s="210" t="s">
        <v>70</v>
      </c>
      <c r="AC72" s="212" t="s">
        <v>498</v>
      </c>
      <c r="AD72" s="211">
        <v>46224</v>
      </c>
      <c r="AE72" s="91" t="s">
        <v>2</v>
      </c>
      <c r="AF72" s="102">
        <v>46265</v>
      </c>
      <c r="AG72" s="206">
        <v>46293</v>
      </c>
      <c r="AH72" s="91"/>
      <c r="AI72" s="104"/>
      <c r="AJ72" s="103"/>
      <c r="AK72" s="214"/>
      <c r="AL72" s="217"/>
      <c r="AM72" s="218"/>
      <c r="AN72" s="218"/>
      <c r="AO72" s="226" t="s">
        <v>560</v>
      </c>
      <c r="AP72" s="262" t="s">
        <v>4325</v>
      </c>
      <c r="AQ72" s="107"/>
      <c r="BB72" s="188"/>
      <c r="BC72" s="184"/>
      <c r="BD72" s="184"/>
      <c r="BE72" s="184"/>
      <c r="BF72" s="188"/>
      <c r="BG72" s="188"/>
      <c r="BH72" s="189"/>
      <c r="BI72" s="575"/>
      <c r="BJ72" s="400">
        <v>46254</v>
      </c>
      <c r="BK72" s="314" t="s">
        <v>59</v>
      </c>
      <c r="BL72" s="307" t="s">
        <v>4326</v>
      </c>
    </row>
    <row r="73" spans="1:64" ht="65.25" customHeight="1">
      <c r="A73" s="138">
        <v>291</v>
      </c>
      <c r="B73" s="136">
        <v>46219.755219907398</v>
      </c>
      <c r="C73" s="136">
        <v>46220.335300925901</v>
      </c>
      <c r="D73" s="138" t="s">
        <v>4327</v>
      </c>
      <c r="E73" s="138" t="s">
        <v>4328</v>
      </c>
      <c r="F73" s="135" t="s">
        <v>4329</v>
      </c>
      <c r="G73" s="135" t="s">
        <v>4330</v>
      </c>
      <c r="H73" s="138" t="s">
        <v>107</v>
      </c>
      <c r="I73" s="327" t="s">
        <v>160</v>
      </c>
      <c r="J73" s="328" t="s">
        <v>3549</v>
      </c>
      <c r="K73" s="137" t="s">
        <v>4331</v>
      </c>
      <c r="L73" s="135" t="s">
        <v>59</v>
      </c>
      <c r="M73" s="136">
        <v>46237</v>
      </c>
      <c r="N73" s="138" t="s">
        <v>15</v>
      </c>
      <c r="O73" s="138">
        <v>0</v>
      </c>
      <c r="P73" s="138">
        <v>0</v>
      </c>
      <c r="Q73" s="139" t="s">
        <v>111</v>
      </c>
      <c r="R73" s="135" t="s">
        <v>4332</v>
      </c>
      <c r="S73" s="222" t="s">
        <v>4333</v>
      </c>
      <c r="T73" s="135" t="s">
        <v>4334</v>
      </c>
      <c r="U73" s="135" t="s">
        <v>41</v>
      </c>
      <c r="V73" s="140" t="s">
        <v>36</v>
      </c>
      <c r="W73" s="138" t="s">
        <v>15</v>
      </c>
      <c r="X73" s="133" t="s">
        <v>25</v>
      </c>
      <c r="Y73" s="133" t="s">
        <v>4335</v>
      </c>
      <c r="Z73" s="142" t="s">
        <v>4336</v>
      </c>
      <c r="AA73" s="202">
        <v>1.8</v>
      </c>
      <c r="AB73" s="210" t="s">
        <v>62</v>
      </c>
      <c r="AC73" s="212" t="s">
        <v>498</v>
      </c>
      <c r="AD73" s="211">
        <v>46220</v>
      </c>
      <c r="AE73" s="91"/>
      <c r="AF73" s="102"/>
      <c r="AG73" s="206"/>
      <c r="AH73" s="91"/>
      <c r="AI73" s="104"/>
      <c r="AJ73" s="103"/>
      <c r="AK73" s="214"/>
      <c r="AL73" s="217"/>
      <c r="AM73" s="218"/>
      <c r="AN73" s="218"/>
      <c r="AO73" s="226" t="s">
        <v>499</v>
      </c>
      <c r="AP73" s="262" t="s">
        <v>4337</v>
      </c>
      <c r="AQ73" s="107"/>
      <c r="BB73" s="188"/>
      <c r="BC73" s="184"/>
      <c r="BD73" s="184"/>
      <c r="BE73" s="184"/>
      <c r="BF73" s="188"/>
      <c r="BG73" s="188"/>
      <c r="BH73" s="189"/>
      <c r="BI73" s="575"/>
      <c r="BJ73" s="400">
        <v>46260</v>
      </c>
      <c r="BK73" s="314" t="s">
        <v>3766</v>
      </c>
      <c r="BL73" s="307" t="s">
        <v>3781</v>
      </c>
    </row>
    <row r="74" spans="1:64" ht="65.25" customHeight="1">
      <c r="A74" s="138">
        <v>292</v>
      </c>
      <c r="B74" s="136">
        <v>46220.3296990741</v>
      </c>
      <c r="C74" s="136">
        <v>46220.340381944399</v>
      </c>
      <c r="D74" s="138" t="s">
        <v>4327</v>
      </c>
      <c r="E74" s="138" t="s">
        <v>4328</v>
      </c>
      <c r="F74" s="135" t="s">
        <v>4338</v>
      </c>
      <c r="G74" s="135" t="s">
        <v>4339</v>
      </c>
      <c r="H74" s="138" t="s">
        <v>159</v>
      </c>
      <c r="I74" s="327" t="s">
        <v>160</v>
      </c>
      <c r="J74" s="328" t="s">
        <v>4340</v>
      </c>
      <c r="K74" s="137" t="s">
        <v>4341</v>
      </c>
      <c r="L74" s="135" t="s">
        <v>59</v>
      </c>
      <c r="M74" s="136">
        <v>46237</v>
      </c>
      <c r="N74" s="138" t="s">
        <v>15</v>
      </c>
      <c r="O74" s="138">
        <v>0</v>
      </c>
      <c r="P74" s="138">
        <v>0</v>
      </c>
      <c r="Q74" s="139" t="s">
        <v>111</v>
      </c>
      <c r="R74" s="135" t="s">
        <v>4342</v>
      </c>
      <c r="S74" s="222" t="s">
        <v>4333</v>
      </c>
      <c r="T74" s="135" t="s">
        <v>4343</v>
      </c>
      <c r="U74" s="135" t="s">
        <v>41</v>
      </c>
      <c r="V74" s="140" t="s">
        <v>36</v>
      </c>
      <c r="W74" s="138" t="s">
        <v>15</v>
      </c>
      <c r="X74" s="133" t="s">
        <v>25</v>
      </c>
      <c r="Y74" s="133" t="s">
        <v>4344</v>
      </c>
      <c r="Z74" s="142" t="s">
        <v>4345</v>
      </c>
      <c r="AA74" s="202">
        <v>1.8</v>
      </c>
      <c r="AB74" s="210" t="s">
        <v>62</v>
      </c>
      <c r="AC74" s="212" t="s">
        <v>498</v>
      </c>
      <c r="AD74" s="211">
        <v>46220</v>
      </c>
      <c r="AE74" s="91"/>
      <c r="AF74" s="102"/>
      <c r="AG74" s="206"/>
      <c r="AH74" s="91"/>
      <c r="AI74" s="104"/>
      <c r="AJ74" s="103"/>
      <c r="AK74" s="214"/>
      <c r="AL74" s="217"/>
      <c r="AM74" s="218"/>
      <c r="AN74" s="218"/>
      <c r="AO74" s="226" t="s">
        <v>499</v>
      </c>
      <c r="AP74" s="262" t="s">
        <v>4337</v>
      </c>
      <c r="AQ74" s="107"/>
      <c r="BB74" s="188"/>
      <c r="BC74" s="184"/>
      <c r="BD74" s="184"/>
      <c r="BE74" s="184"/>
      <c r="BF74" s="188"/>
      <c r="BG74" s="188"/>
      <c r="BH74" s="189"/>
      <c r="BI74" s="575"/>
      <c r="BJ74" s="400">
        <v>46260</v>
      </c>
      <c r="BK74" s="314" t="s">
        <v>3766</v>
      </c>
      <c r="BL74" s="307" t="s">
        <v>3781</v>
      </c>
    </row>
    <row r="75" spans="1:64" ht="65.25" customHeight="1">
      <c r="A75" s="138">
        <v>293</v>
      </c>
      <c r="B75" s="136">
        <v>46220.340543981503</v>
      </c>
      <c r="C75" s="136">
        <v>46220.348622685196</v>
      </c>
      <c r="D75" s="138" t="s">
        <v>4327</v>
      </c>
      <c r="E75" s="138" t="s">
        <v>4328</v>
      </c>
      <c r="F75" s="135" t="s">
        <v>4346</v>
      </c>
      <c r="G75" s="135" t="s">
        <v>4347</v>
      </c>
      <c r="H75" s="138" t="s">
        <v>107</v>
      </c>
      <c r="I75" s="327" t="s">
        <v>160</v>
      </c>
      <c r="J75" s="328" t="s">
        <v>4340</v>
      </c>
      <c r="K75" s="137" t="s">
        <v>4348</v>
      </c>
      <c r="L75" s="135" t="s">
        <v>59</v>
      </c>
      <c r="M75" s="136">
        <v>46237</v>
      </c>
      <c r="N75" s="138" t="s">
        <v>15</v>
      </c>
      <c r="O75" s="138">
        <v>0</v>
      </c>
      <c r="P75" s="138">
        <v>0</v>
      </c>
      <c r="Q75" s="139" t="s">
        <v>111</v>
      </c>
      <c r="R75" s="135" t="s">
        <v>4349</v>
      </c>
      <c r="S75" s="222" t="s">
        <v>4350</v>
      </c>
      <c r="T75" s="135" t="s">
        <v>4351</v>
      </c>
      <c r="U75" s="135" t="s">
        <v>41</v>
      </c>
      <c r="V75" s="140" t="s">
        <v>36</v>
      </c>
      <c r="W75" s="138" t="s">
        <v>15</v>
      </c>
      <c r="X75" s="133" t="s">
        <v>25</v>
      </c>
      <c r="Y75" s="133" t="s">
        <v>4352</v>
      </c>
      <c r="Z75" s="142" t="s">
        <v>4353</v>
      </c>
      <c r="AA75" s="202">
        <v>1.8</v>
      </c>
      <c r="AB75" s="210" t="s">
        <v>62</v>
      </c>
      <c r="AC75" s="212" t="s">
        <v>498</v>
      </c>
      <c r="AD75" s="211">
        <v>46220</v>
      </c>
      <c r="AE75" s="91"/>
      <c r="AF75" s="102"/>
      <c r="AG75" s="206"/>
      <c r="AH75" s="91"/>
      <c r="AI75" s="104"/>
      <c r="AJ75" s="103"/>
      <c r="AK75" s="214"/>
      <c r="AL75" s="217"/>
      <c r="AM75" s="218"/>
      <c r="AN75" s="218"/>
      <c r="AO75" s="226" t="s">
        <v>499</v>
      </c>
      <c r="AP75" s="262" t="s">
        <v>4337</v>
      </c>
      <c r="AQ75" s="107"/>
      <c r="BB75" s="188"/>
      <c r="BC75" s="184"/>
      <c r="BD75" s="184"/>
      <c r="BE75" s="184"/>
      <c r="BF75" s="188"/>
      <c r="BG75" s="188"/>
      <c r="BH75" s="189"/>
      <c r="BI75" s="575"/>
      <c r="BJ75" s="400">
        <v>46260</v>
      </c>
      <c r="BK75" s="314" t="s">
        <v>3766</v>
      </c>
      <c r="BL75" s="307" t="s">
        <v>3781</v>
      </c>
    </row>
    <row r="76" spans="1:64" ht="65.25" customHeight="1">
      <c r="A76" s="138">
        <v>294</v>
      </c>
      <c r="B76" s="136">
        <v>46220.3504861111</v>
      </c>
      <c r="C76" s="136">
        <v>46220.356412036999</v>
      </c>
      <c r="D76" s="138" t="s">
        <v>4327</v>
      </c>
      <c r="E76" s="138" t="s">
        <v>4328</v>
      </c>
      <c r="F76" s="135" t="s">
        <v>4354</v>
      </c>
      <c r="G76" s="135" t="s">
        <v>4355</v>
      </c>
      <c r="H76" s="138" t="s">
        <v>159</v>
      </c>
      <c r="I76" s="327" t="s">
        <v>160</v>
      </c>
      <c r="J76" s="328" t="s">
        <v>4328</v>
      </c>
      <c r="K76" s="137" t="s">
        <v>4356</v>
      </c>
      <c r="L76" s="135" t="s">
        <v>59</v>
      </c>
      <c r="M76" s="136">
        <v>46237</v>
      </c>
      <c r="N76" s="138" t="s">
        <v>15</v>
      </c>
      <c r="O76" s="138">
        <v>0</v>
      </c>
      <c r="P76" s="138">
        <v>0</v>
      </c>
      <c r="Q76" s="139" t="s">
        <v>111</v>
      </c>
      <c r="R76" s="135" t="s">
        <v>4357</v>
      </c>
      <c r="S76" s="222" t="s">
        <v>4350</v>
      </c>
      <c r="T76" s="135" t="s">
        <v>4358</v>
      </c>
      <c r="U76" s="135" t="s">
        <v>41</v>
      </c>
      <c r="V76" s="140" t="s">
        <v>36</v>
      </c>
      <c r="W76" s="138" t="s">
        <v>15</v>
      </c>
      <c r="X76" s="133" t="s">
        <v>25</v>
      </c>
      <c r="Y76" s="133" t="s">
        <v>4359</v>
      </c>
      <c r="Z76" s="142" t="s">
        <v>4360</v>
      </c>
      <c r="AA76" s="202">
        <v>1.8</v>
      </c>
      <c r="AB76" s="210" t="s">
        <v>62</v>
      </c>
      <c r="AC76" s="212" t="s">
        <v>498</v>
      </c>
      <c r="AD76" s="211">
        <v>46220</v>
      </c>
      <c r="AE76" s="91"/>
      <c r="AF76" s="102"/>
      <c r="AG76" s="206"/>
      <c r="AH76" s="91"/>
      <c r="AI76" s="104"/>
      <c r="AJ76" s="103"/>
      <c r="AK76" s="214"/>
      <c r="AL76" s="217"/>
      <c r="AM76" s="218"/>
      <c r="AN76" s="218"/>
      <c r="AO76" s="226" t="s">
        <v>499</v>
      </c>
      <c r="AP76" s="262" t="s">
        <v>4337</v>
      </c>
      <c r="AQ76" s="107"/>
      <c r="BB76" s="188"/>
      <c r="BC76" s="184"/>
      <c r="BD76" s="184"/>
      <c r="BE76" s="184"/>
      <c r="BF76" s="188"/>
      <c r="BG76" s="188"/>
      <c r="BH76" s="189"/>
      <c r="BI76" s="575"/>
      <c r="BJ76" s="400">
        <v>46260</v>
      </c>
      <c r="BK76" s="314" t="s">
        <v>3766</v>
      </c>
      <c r="BL76" s="307" t="s">
        <v>3781</v>
      </c>
    </row>
    <row r="77" spans="1:64" ht="65.25" customHeight="1">
      <c r="A77" s="135">
        <v>309</v>
      </c>
      <c r="B77" s="143">
        <v>46225.395567129599</v>
      </c>
      <c r="C77" s="143">
        <v>46225.404097222199</v>
      </c>
      <c r="D77" s="144" t="s">
        <v>738</v>
      </c>
      <c r="E77" s="144" t="s">
        <v>739</v>
      </c>
      <c r="F77" s="144" t="s">
        <v>4361</v>
      </c>
      <c r="G77" s="144" t="s">
        <v>4362</v>
      </c>
      <c r="H77" s="144" t="s">
        <v>159</v>
      </c>
      <c r="I77" s="452" t="s">
        <v>160</v>
      </c>
      <c r="J77" s="458" t="s">
        <v>407</v>
      </c>
      <c r="K77" s="135" t="s">
        <v>4363</v>
      </c>
      <c r="L77" s="135" t="s">
        <v>59</v>
      </c>
      <c r="M77" s="143">
        <v>46235</v>
      </c>
      <c r="N77" s="135" t="s">
        <v>15</v>
      </c>
      <c r="O77" s="135">
        <v>0</v>
      </c>
      <c r="P77" s="135">
        <v>0</v>
      </c>
      <c r="Q77" s="464" t="s">
        <v>18</v>
      </c>
      <c r="R77" s="144" t="s">
        <v>4364</v>
      </c>
      <c r="S77" s="470" t="s">
        <v>4365</v>
      </c>
      <c r="T77" s="144" t="s">
        <v>4366</v>
      </c>
      <c r="U77" s="157" t="s">
        <v>42</v>
      </c>
      <c r="V77" s="467" t="s">
        <v>36</v>
      </c>
      <c r="W77" s="144" t="s">
        <v>15</v>
      </c>
      <c r="X77" s="480" t="s">
        <v>28</v>
      </c>
      <c r="Y77" s="485" t="s">
        <v>4367</v>
      </c>
      <c r="Z77" s="135" t="s">
        <v>4368</v>
      </c>
      <c r="AA77" s="377">
        <v>2.7</v>
      </c>
      <c r="AB77" s="147" t="s">
        <v>64</v>
      </c>
      <c r="AC77" s="165" t="s">
        <v>498</v>
      </c>
      <c r="AD77" s="211">
        <v>46225</v>
      </c>
      <c r="AE77" s="147" t="s">
        <v>3</v>
      </c>
      <c r="AF77" s="151">
        <v>46227</v>
      </c>
      <c r="AG77" s="248">
        <v>46241</v>
      </c>
      <c r="AH77" s="152" t="s">
        <v>1245</v>
      </c>
      <c r="AI77" s="148"/>
      <c r="AJ77" s="149">
        <v>0</v>
      </c>
      <c r="AK77" s="508" t="s">
        <v>2333</v>
      </c>
      <c r="AL77" s="511" t="s">
        <v>534</v>
      </c>
      <c r="AM77" s="514" t="s">
        <v>825</v>
      </c>
      <c r="AN77" s="514" t="s">
        <v>15</v>
      </c>
      <c r="AO77" s="517" t="s">
        <v>2334</v>
      </c>
      <c r="AP77" s="514"/>
      <c r="AQ77" s="522"/>
      <c r="AR77" s="524"/>
      <c r="AS77" s="525"/>
      <c r="AT77" s="528" t="s">
        <v>510</v>
      </c>
      <c r="AY77" s="452"/>
      <c r="AZ77" s="532"/>
      <c r="BA77" s="532"/>
      <c r="BB77" s="151"/>
      <c r="BC77" s="154"/>
      <c r="BD77" s="527"/>
      <c r="BE77" s="158"/>
      <c r="BF77" s="269"/>
      <c r="BG77" s="269"/>
      <c r="BH77" s="269"/>
      <c r="BI77" s="573"/>
      <c r="BJ77" s="400">
        <v>46245</v>
      </c>
      <c r="BK77" s="314" t="s">
        <v>64</v>
      </c>
      <c r="BL77" s="307" t="s">
        <v>4369</v>
      </c>
    </row>
    <row r="78" spans="1:64" ht="65.25" customHeight="1">
      <c r="A78" s="138">
        <v>320</v>
      </c>
      <c r="B78" s="136">
        <v>46228.800763888903</v>
      </c>
      <c r="C78" s="136">
        <v>46228.803553240701</v>
      </c>
      <c r="D78" s="138" t="s">
        <v>167</v>
      </c>
      <c r="E78" s="138" t="s">
        <v>168</v>
      </c>
      <c r="F78" s="135" t="s">
        <v>4370</v>
      </c>
      <c r="G78" s="135" t="s">
        <v>4297</v>
      </c>
      <c r="H78" s="138" t="s">
        <v>107</v>
      </c>
      <c r="I78" s="327" t="s">
        <v>332</v>
      </c>
      <c r="J78" s="328" t="s">
        <v>1591</v>
      </c>
      <c r="K78" s="137" t="s">
        <v>4371</v>
      </c>
      <c r="L78" s="135" t="s">
        <v>59</v>
      </c>
      <c r="M78" s="136">
        <v>46327</v>
      </c>
      <c r="N78" s="138" t="s">
        <v>15</v>
      </c>
      <c r="O78" s="138">
        <v>0</v>
      </c>
      <c r="P78" s="138">
        <v>0</v>
      </c>
      <c r="Q78" s="139" t="s">
        <v>111</v>
      </c>
      <c r="R78" s="135" t="s">
        <v>4299</v>
      </c>
      <c r="S78" s="222" t="s">
        <v>4288</v>
      </c>
      <c r="T78" s="135" t="s">
        <v>4289</v>
      </c>
      <c r="U78" s="135" t="s">
        <v>41</v>
      </c>
      <c r="V78" s="140" t="s">
        <v>34</v>
      </c>
      <c r="W78" s="138" t="s">
        <v>15</v>
      </c>
      <c r="X78" s="133" t="s">
        <v>25</v>
      </c>
      <c r="Y78" s="133" t="s">
        <v>4300</v>
      </c>
      <c r="Z78" s="142" t="s">
        <v>4372</v>
      </c>
      <c r="AA78" s="202">
        <v>1.9</v>
      </c>
      <c r="AB78" s="210" t="s">
        <v>4373</v>
      </c>
      <c r="AC78" s="212" t="s">
        <v>498</v>
      </c>
      <c r="AD78" s="211">
        <v>46233</v>
      </c>
      <c r="AE78" s="91" t="s">
        <v>3</v>
      </c>
      <c r="AF78" s="102">
        <v>46252</v>
      </c>
      <c r="AG78" s="206">
        <v>46266</v>
      </c>
      <c r="AH78" s="91">
        <v>3</v>
      </c>
      <c r="AI78" s="104">
        <v>0</v>
      </c>
      <c r="AJ78" s="103">
        <v>0</v>
      </c>
      <c r="AK78" s="214" t="s">
        <v>4374</v>
      </c>
      <c r="AL78" s="217" t="s">
        <v>534</v>
      </c>
      <c r="AM78" s="218" t="s">
        <v>535</v>
      </c>
      <c r="AN78" s="218" t="s">
        <v>15</v>
      </c>
      <c r="AO78" s="226" t="s">
        <v>964</v>
      </c>
      <c r="AP78" s="218"/>
      <c r="AQ78" s="107"/>
      <c r="BB78" s="188"/>
      <c r="BC78" s="184"/>
      <c r="BD78" s="184"/>
      <c r="BE78" s="184"/>
      <c r="BF78" s="188"/>
      <c r="BG78" s="188"/>
      <c r="BH78" s="189"/>
      <c r="BI78" s="575"/>
      <c r="BJ78" s="400">
        <v>46261</v>
      </c>
      <c r="BK78" s="314" t="s">
        <v>59</v>
      </c>
      <c r="BL78" s="307" t="s">
        <v>4295</v>
      </c>
    </row>
    <row r="79" spans="1:64" ht="65.25" customHeight="1">
      <c r="A79" s="138">
        <v>321</v>
      </c>
      <c r="B79" s="136">
        <v>46228.803645833301</v>
      </c>
      <c r="C79" s="136">
        <v>46228.805069444403</v>
      </c>
      <c r="D79" s="138" t="s">
        <v>167</v>
      </c>
      <c r="E79" s="138" t="s">
        <v>168</v>
      </c>
      <c r="F79" s="135" t="s">
        <v>4375</v>
      </c>
      <c r="G79" s="135" t="s">
        <v>4303</v>
      </c>
      <c r="H79" s="138" t="s">
        <v>107</v>
      </c>
      <c r="I79" s="327" t="s">
        <v>332</v>
      </c>
      <c r="J79" s="328" t="s">
        <v>1591</v>
      </c>
      <c r="K79" s="137" t="s">
        <v>4376</v>
      </c>
      <c r="L79" s="135" t="s">
        <v>59</v>
      </c>
      <c r="M79" s="136">
        <v>46327</v>
      </c>
      <c r="N79" s="138" t="s">
        <v>15</v>
      </c>
      <c r="O79" s="138">
        <v>0</v>
      </c>
      <c r="P79" s="138">
        <v>0</v>
      </c>
      <c r="Q79" s="139" t="s">
        <v>111</v>
      </c>
      <c r="R79" s="135" t="s">
        <v>4299</v>
      </c>
      <c r="S79" s="222" t="s">
        <v>4288</v>
      </c>
      <c r="T79" s="135" t="s">
        <v>4289</v>
      </c>
      <c r="U79" s="135" t="s">
        <v>41</v>
      </c>
      <c r="V79" s="140" t="s">
        <v>34</v>
      </c>
      <c r="W79" s="138" t="s">
        <v>15</v>
      </c>
      <c r="X79" s="133" t="s">
        <v>25</v>
      </c>
      <c r="Y79" s="133" t="s">
        <v>4300</v>
      </c>
      <c r="Z79" s="142" t="s">
        <v>4377</v>
      </c>
      <c r="AA79" s="202">
        <v>1.9</v>
      </c>
      <c r="AB79" s="210" t="s">
        <v>4373</v>
      </c>
      <c r="AC79" s="212" t="s">
        <v>498</v>
      </c>
      <c r="AD79" s="211">
        <v>46233</v>
      </c>
      <c r="AE79" s="91" t="s">
        <v>3</v>
      </c>
      <c r="AF79" s="102">
        <v>46252</v>
      </c>
      <c r="AG79" s="206">
        <v>46266</v>
      </c>
      <c r="AH79" s="91">
        <v>3</v>
      </c>
      <c r="AI79" s="104">
        <v>0</v>
      </c>
      <c r="AJ79" s="103">
        <v>0</v>
      </c>
      <c r="AK79" s="214" t="s">
        <v>4378</v>
      </c>
      <c r="AL79" s="217" t="s">
        <v>534</v>
      </c>
      <c r="AM79" s="218" t="s">
        <v>535</v>
      </c>
      <c r="AN79" s="218" t="s">
        <v>15</v>
      </c>
      <c r="AO79" s="226" t="s">
        <v>964</v>
      </c>
      <c r="AP79" s="262" t="s">
        <v>4379</v>
      </c>
      <c r="AQ79" s="107"/>
      <c r="BB79" s="188"/>
      <c r="BC79" s="184"/>
      <c r="BD79" s="184"/>
      <c r="BE79" s="184"/>
      <c r="BF79" s="188"/>
      <c r="BG79" s="188"/>
      <c r="BH79" s="189"/>
      <c r="BI79" s="575"/>
      <c r="BJ79" s="400">
        <v>46261</v>
      </c>
      <c r="BK79" s="314" t="s">
        <v>59</v>
      </c>
      <c r="BL79" s="307" t="s">
        <v>4295</v>
      </c>
    </row>
    <row r="80" spans="1:64" ht="65.25" customHeight="1">
      <c r="A80" s="138">
        <v>322</v>
      </c>
      <c r="B80" s="136">
        <v>46228.805428240703</v>
      </c>
      <c r="C80" s="136">
        <v>46228.8069791667</v>
      </c>
      <c r="D80" s="138" t="s">
        <v>167</v>
      </c>
      <c r="E80" s="138" t="s">
        <v>168</v>
      </c>
      <c r="F80" s="135" t="s">
        <v>4380</v>
      </c>
      <c r="G80" s="135" t="s">
        <v>4307</v>
      </c>
      <c r="H80" s="138" t="s">
        <v>107</v>
      </c>
      <c r="I80" s="327" t="s">
        <v>332</v>
      </c>
      <c r="J80" s="328" t="s">
        <v>1591</v>
      </c>
      <c r="K80" s="137" t="s">
        <v>4381</v>
      </c>
      <c r="L80" s="135" t="s">
        <v>59</v>
      </c>
      <c r="M80" s="136">
        <v>46327</v>
      </c>
      <c r="N80" s="138" t="s">
        <v>15</v>
      </c>
      <c r="O80" s="138">
        <v>0</v>
      </c>
      <c r="P80" s="138">
        <v>0</v>
      </c>
      <c r="Q80" s="139" t="s">
        <v>111</v>
      </c>
      <c r="R80" s="135" t="s">
        <v>4299</v>
      </c>
      <c r="S80" s="222" t="s">
        <v>4288</v>
      </c>
      <c r="T80" s="135" t="s">
        <v>4309</v>
      </c>
      <c r="U80" s="135" t="s">
        <v>41</v>
      </c>
      <c r="V80" s="140" t="s">
        <v>34</v>
      </c>
      <c r="W80" s="138" t="s">
        <v>15</v>
      </c>
      <c r="X80" s="133" t="s">
        <v>25</v>
      </c>
      <c r="Y80" s="133" t="s">
        <v>4300</v>
      </c>
      <c r="Z80" s="142" t="s">
        <v>4382</v>
      </c>
      <c r="AA80" s="202">
        <v>1.9</v>
      </c>
      <c r="AB80" s="210" t="s">
        <v>64</v>
      </c>
      <c r="AC80" s="212" t="s">
        <v>498</v>
      </c>
      <c r="AD80" s="211">
        <v>46233</v>
      </c>
      <c r="AE80" s="91"/>
      <c r="AF80" s="102"/>
      <c r="AG80" s="206" t="s">
        <v>510</v>
      </c>
      <c r="AH80" s="91"/>
      <c r="AI80" s="104"/>
      <c r="AJ80" s="103"/>
      <c r="AK80" s="214"/>
      <c r="AL80" s="217"/>
      <c r="AM80" s="218"/>
      <c r="AN80" s="218"/>
      <c r="AO80" s="516" t="s">
        <v>560</v>
      </c>
      <c r="AP80" s="218"/>
      <c r="AQ80" s="107"/>
      <c r="BB80" s="188"/>
      <c r="BC80" s="184"/>
      <c r="BD80" s="184"/>
      <c r="BE80" s="184"/>
      <c r="BF80" s="188"/>
      <c r="BG80" s="188"/>
      <c r="BH80" s="189"/>
      <c r="BI80" s="575"/>
      <c r="BJ80" s="400">
        <v>46261</v>
      </c>
      <c r="BK80" s="314" t="s">
        <v>59</v>
      </c>
      <c r="BL80" s="307" t="s">
        <v>4295</v>
      </c>
    </row>
    <row r="81" spans="1:64" ht="65.25" customHeight="1">
      <c r="A81" s="138">
        <v>329</v>
      </c>
      <c r="B81" s="136">
        <v>46228.818611111099</v>
      </c>
      <c r="C81" s="136">
        <v>46228.819687499999</v>
      </c>
      <c r="D81" s="138" t="s">
        <v>167</v>
      </c>
      <c r="E81" s="138" t="s">
        <v>168</v>
      </c>
      <c r="F81" s="135" t="s">
        <v>4383</v>
      </c>
      <c r="G81" s="135" t="s">
        <v>4285</v>
      </c>
      <c r="H81" s="138" t="s">
        <v>107</v>
      </c>
      <c r="I81" s="327" t="s">
        <v>332</v>
      </c>
      <c r="J81" s="328" t="s">
        <v>1591</v>
      </c>
      <c r="K81" s="137" t="s">
        <v>4384</v>
      </c>
      <c r="L81" s="135" t="s">
        <v>59</v>
      </c>
      <c r="M81" s="136">
        <v>46327</v>
      </c>
      <c r="N81" s="138" t="s">
        <v>15</v>
      </c>
      <c r="O81" s="138">
        <v>0</v>
      </c>
      <c r="P81" s="138">
        <v>0</v>
      </c>
      <c r="Q81" s="139" t="s">
        <v>111</v>
      </c>
      <c r="R81" s="135" t="s">
        <v>4287</v>
      </c>
      <c r="S81" s="222" t="s">
        <v>4288</v>
      </c>
      <c r="T81" s="135" t="s">
        <v>4289</v>
      </c>
      <c r="U81" s="135" t="s">
        <v>41</v>
      </c>
      <c r="V81" s="140" t="s">
        <v>34</v>
      </c>
      <c r="W81" s="138" t="s">
        <v>15</v>
      </c>
      <c r="X81" s="133" t="s">
        <v>25</v>
      </c>
      <c r="Y81" s="133" t="s">
        <v>4290</v>
      </c>
      <c r="Z81" s="142" t="s">
        <v>4385</v>
      </c>
      <c r="AA81" s="202">
        <v>1.9</v>
      </c>
      <c r="AB81" s="210" t="s">
        <v>4373</v>
      </c>
      <c r="AC81" s="212" t="s">
        <v>498</v>
      </c>
      <c r="AD81" s="211">
        <v>46233</v>
      </c>
      <c r="AE81" s="91" t="s">
        <v>3</v>
      </c>
      <c r="AF81" s="102">
        <v>46252</v>
      </c>
      <c r="AG81" s="206">
        <v>46266</v>
      </c>
      <c r="AH81" s="91">
        <v>3</v>
      </c>
      <c r="AI81" s="104">
        <v>0</v>
      </c>
      <c r="AJ81" s="103">
        <v>0</v>
      </c>
      <c r="AK81" s="214" t="s">
        <v>4386</v>
      </c>
      <c r="AL81" s="217" t="s">
        <v>534</v>
      </c>
      <c r="AM81" s="218" t="s">
        <v>535</v>
      </c>
      <c r="AN81" s="218" t="s">
        <v>15</v>
      </c>
      <c r="AO81" s="516" t="s">
        <v>964</v>
      </c>
      <c r="AP81" s="218"/>
      <c r="AQ81" s="107"/>
      <c r="BB81" s="188"/>
      <c r="BC81" s="184"/>
      <c r="BD81" s="184"/>
      <c r="BE81" s="184"/>
      <c r="BF81" s="188"/>
      <c r="BG81" s="188"/>
      <c r="BH81" s="189"/>
      <c r="BI81" s="575"/>
      <c r="BJ81" s="400">
        <v>46261</v>
      </c>
      <c r="BK81" s="314" t="s">
        <v>59</v>
      </c>
      <c r="BL81" s="307" t="s">
        <v>4295</v>
      </c>
    </row>
    <row r="82" spans="1:64" ht="65.25" customHeight="1">
      <c r="A82" s="138">
        <v>332</v>
      </c>
      <c r="B82" s="136">
        <v>46228.822812500002</v>
      </c>
      <c r="C82" s="136">
        <v>46228.823958333298</v>
      </c>
      <c r="D82" s="138" t="s">
        <v>167</v>
      </c>
      <c r="E82" s="138" t="s">
        <v>168</v>
      </c>
      <c r="F82" s="135" t="s">
        <v>4387</v>
      </c>
      <c r="G82" s="135" t="s">
        <v>4307</v>
      </c>
      <c r="H82" s="138" t="s">
        <v>107</v>
      </c>
      <c r="I82" s="327" t="s">
        <v>332</v>
      </c>
      <c r="J82" s="328" t="s">
        <v>1591</v>
      </c>
      <c r="K82" s="137" t="s">
        <v>4388</v>
      </c>
      <c r="L82" s="135" t="s">
        <v>59</v>
      </c>
      <c r="M82" s="136">
        <v>46327</v>
      </c>
      <c r="N82" s="138" t="s">
        <v>15</v>
      </c>
      <c r="O82" s="138">
        <v>0</v>
      </c>
      <c r="P82" s="138">
        <v>0</v>
      </c>
      <c r="Q82" s="139" t="s">
        <v>111</v>
      </c>
      <c r="R82" s="135" t="s">
        <v>4299</v>
      </c>
      <c r="S82" s="222" t="s">
        <v>4288</v>
      </c>
      <c r="T82" s="135" t="s">
        <v>4309</v>
      </c>
      <c r="U82" s="135" t="s">
        <v>41</v>
      </c>
      <c r="V82" s="140" t="s">
        <v>34</v>
      </c>
      <c r="W82" s="138" t="s">
        <v>15</v>
      </c>
      <c r="X82" s="133" t="s">
        <v>25</v>
      </c>
      <c r="Y82" s="133" t="s">
        <v>4300</v>
      </c>
      <c r="Z82" s="142" t="s">
        <v>4389</v>
      </c>
      <c r="AA82" s="202">
        <v>1.9</v>
      </c>
      <c r="AB82" s="210" t="s">
        <v>4373</v>
      </c>
      <c r="AC82" s="212" t="s">
        <v>498</v>
      </c>
      <c r="AD82" s="211">
        <v>46233</v>
      </c>
      <c r="AE82" s="91" t="s">
        <v>3</v>
      </c>
      <c r="AF82" s="102">
        <v>46252</v>
      </c>
      <c r="AG82" s="206">
        <v>46266</v>
      </c>
      <c r="AH82" s="91">
        <v>3</v>
      </c>
      <c r="AI82" s="104">
        <v>0</v>
      </c>
      <c r="AJ82" s="103">
        <v>0</v>
      </c>
      <c r="AK82" s="214" t="s">
        <v>4390</v>
      </c>
      <c r="AL82" s="217" t="s">
        <v>534</v>
      </c>
      <c r="AM82" s="218" t="s">
        <v>535</v>
      </c>
      <c r="AN82" s="218" t="s">
        <v>15</v>
      </c>
      <c r="AO82" s="516" t="s">
        <v>964</v>
      </c>
      <c r="AP82" s="262" t="s">
        <v>4391</v>
      </c>
      <c r="AQ82" s="107"/>
      <c r="BB82" s="188"/>
      <c r="BC82" s="184"/>
      <c r="BD82" s="184"/>
      <c r="BE82" s="184"/>
      <c r="BF82" s="188"/>
      <c r="BG82" s="188"/>
      <c r="BH82" s="189"/>
      <c r="BI82" s="575"/>
      <c r="BJ82" s="400">
        <v>46261</v>
      </c>
      <c r="BK82" s="314" t="s">
        <v>59</v>
      </c>
      <c r="BL82" s="307" t="s">
        <v>4295</v>
      </c>
    </row>
    <row r="83" spans="1:64" ht="65.25" customHeight="1">
      <c r="A83" s="138">
        <v>333</v>
      </c>
      <c r="B83" s="136">
        <v>46228.824097222197</v>
      </c>
      <c r="C83" s="136">
        <v>46228.825162036999</v>
      </c>
      <c r="D83" s="138" t="s">
        <v>167</v>
      </c>
      <c r="E83" s="138" t="s">
        <v>168</v>
      </c>
      <c r="F83" s="135" t="s">
        <v>4392</v>
      </c>
      <c r="G83" s="135" t="s">
        <v>4312</v>
      </c>
      <c r="H83" s="138" t="s">
        <v>107</v>
      </c>
      <c r="I83" s="327" t="s">
        <v>332</v>
      </c>
      <c r="J83" s="328" t="s">
        <v>1591</v>
      </c>
      <c r="K83" s="137" t="s">
        <v>4393</v>
      </c>
      <c r="L83" s="135" t="s">
        <v>59</v>
      </c>
      <c r="M83" s="136">
        <v>46327</v>
      </c>
      <c r="N83" s="138" t="s">
        <v>15</v>
      </c>
      <c r="O83" s="138">
        <v>0</v>
      </c>
      <c r="P83" s="138">
        <v>0</v>
      </c>
      <c r="Q83" s="139" t="s">
        <v>111</v>
      </c>
      <c r="R83" s="135" t="s">
        <v>4299</v>
      </c>
      <c r="S83" s="222" t="s">
        <v>4288</v>
      </c>
      <c r="T83" s="135" t="s">
        <v>4309</v>
      </c>
      <c r="U83" s="135" t="s">
        <v>41</v>
      </c>
      <c r="V83" s="140" t="s">
        <v>34</v>
      </c>
      <c r="W83" s="138" t="s">
        <v>15</v>
      </c>
      <c r="X83" s="133" t="s">
        <v>25</v>
      </c>
      <c r="Y83" s="133" t="s">
        <v>4300</v>
      </c>
      <c r="Z83" s="142" t="s">
        <v>4394</v>
      </c>
      <c r="AA83" s="202">
        <v>1.9</v>
      </c>
      <c r="AB83" s="210" t="s">
        <v>4373</v>
      </c>
      <c r="AC83" s="212" t="s">
        <v>498</v>
      </c>
      <c r="AD83" s="211">
        <v>46233</v>
      </c>
      <c r="AE83" s="91" t="s">
        <v>3</v>
      </c>
      <c r="AF83" s="102">
        <v>46252</v>
      </c>
      <c r="AG83" s="206">
        <v>46266</v>
      </c>
      <c r="AH83" s="91">
        <v>3</v>
      </c>
      <c r="AI83" s="104">
        <v>0</v>
      </c>
      <c r="AJ83" s="103">
        <v>0</v>
      </c>
      <c r="AK83" s="214" t="s">
        <v>4395</v>
      </c>
      <c r="AL83" s="217" t="s">
        <v>534</v>
      </c>
      <c r="AM83" s="218" t="s">
        <v>535</v>
      </c>
      <c r="AN83" s="218" t="s">
        <v>15</v>
      </c>
      <c r="AO83" s="516" t="s">
        <v>964</v>
      </c>
      <c r="AP83" s="218"/>
      <c r="AQ83" s="107"/>
      <c r="BB83" s="188"/>
      <c r="BC83" s="184"/>
      <c r="BD83" s="184"/>
      <c r="BE83" s="184"/>
      <c r="BF83" s="188"/>
      <c r="BG83" s="188"/>
      <c r="BH83" s="189"/>
      <c r="BI83" s="575"/>
      <c r="BJ83" s="400">
        <v>46261</v>
      </c>
      <c r="BK83" s="314" t="s">
        <v>59</v>
      </c>
      <c r="BL83" s="307" t="s">
        <v>4295</v>
      </c>
    </row>
    <row r="84" spans="1:64" ht="65.25" customHeight="1">
      <c r="A84" s="138">
        <v>339</v>
      </c>
      <c r="B84" s="136">
        <v>46238.472754629598</v>
      </c>
      <c r="C84" s="136">
        <v>46238.4909722222</v>
      </c>
      <c r="D84" s="138" t="s">
        <v>4396</v>
      </c>
      <c r="E84" s="138" t="s">
        <v>4397</v>
      </c>
      <c r="F84" s="135" t="s">
        <v>4398</v>
      </c>
      <c r="G84" s="135" t="s">
        <v>4399</v>
      </c>
      <c r="H84" s="138" t="s">
        <v>159</v>
      </c>
      <c r="I84" s="327" t="s">
        <v>208</v>
      </c>
      <c r="J84" s="328" t="s">
        <v>4400</v>
      </c>
      <c r="K84" s="137" t="s">
        <v>4401</v>
      </c>
      <c r="L84" s="135" t="s">
        <v>61</v>
      </c>
      <c r="M84" s="136">
        <v>46244</v>
      </c>
      <c r="N84" s="138" t="s">
        <v>15</v>
      </c>
      <c r="O84" s="138">
        <v>0</v>
      </c>
      <c r="P84" s="138">
        <v>0</v>
      </c>
      <c r="Q84" s="139" t="s">
        <v>111</v>
      </c>
      <c r="R84" s="135" t="s">
        <v>4402</v>
      </c>
      <c r="S84" s="222" t="s">
        <v>4403</v>
      </c>
      <c r="T84" s="135" t="s">
        <v>4404</v>
      </c>
      <c r="U84" s="135" t="s">
        <v>41</v>
      </c>
      <c r="V84" s="140" t="s">
        <v>36</v>
      </c>
      <c r="W84" s="138" t="s">
        <v>15</v>
      </c>
      <c r="X84" s="133" t="s">
        <v>25</v>
      </c>
      <c r="Y84" s="133" t="s">
        <v>4405</v>
      </c>
      <c r="Z84" s="142" t="s">
        <v>4406</v>
      </c>
      <c r="AA84" s="202">
        <v>1.8</v>
      </c>
      <c r="AB84" s="210" t="s">
        <v>62</v>
      </c>
      <c r="AC84" s="212" t="s">
        <v>498</v>
      </c>
      <c r="AD84" s="211">
        <v>46239</v>
      </c>
      <c r="AE84" s="91" t="s">
        <v>3</v>
      </c>
      <c r="AF84" s="102">
        <v>46244</v>
      </c>
      <c r="AG84" s="206">
        <v>46258</v>
      </c>
      <c r="AH84" s="91"/>
      <c r="AI84" s="104"/>
      <c r="AJ84" s="103"/>
      <c r="AK84" s="214"/>
      <c r="AL84" s="217" t="s">
        <v>604</v>
      </c>
      <c r="AM84" s="218"/>
      <c r="AN84" s="218"/>
      <c r="AO84" s="147" t="s">
        <v>580</v>
      </c>
      <c r="AP84" s="218"/>
      <c r="AQ84" s="107"/>
      <c r="BB84" s="188"/>
      <c r="BC84" s="184"/>
      <c r="BD84" s="184"/>
      <c r="BE84" s="184"/>
      <c r="BF84" s="188"/>
      <c r="BG84" s="188"/>
      <c r="BH84" s="189"/>
      <c r="BI84" s="575"/>
      <c r="BJ84" s="400">
        <v>46261</v>
      </c>
      <c r="BK84" s="314" t="s">
        <v>3766</v>
      </c>
      <c r="BL84" s="307" t="s">
        <v>4407</v>
      </c>
    </row>
    <row r="85" spans="1:64" ht="65.25" customHeight="1">
      <c r="A85" s="138">
        <v>355</v>
      </c>
      <c r="B85" s="136">
        <v>46248.049097222203</v>
      </c>
      <c r="C85" s="136">
        <v>46248.052129629599</v>
      </c>
      <c r="D85" s="138" t="s">
        <v>236</v>
      </c>
      <c r="E85" s="138" t="s">
        <v>237</v>
      </c>
      <c r="F85" s="135" t="s">
        <v>4408</v>
      </c>
      <c r="G85" s="135" t="s">
        <v>4409</v>
      </c>
      <c r="H85" s="448" t="s">
        <v>107</v>
      </c>
      <c r="I85" s="327" t="s">
        <v>240</v>
      </c>
      <c r="J85" s="328" t="s">
        <v>921</v>
      </c>
      <c r="K85" s="137" t="s">
        <v>4410</v>
      </c>
      <c r="L85" s="143" t="s">
        <v>63</v>
      </c>
      <c r="M85" s="136">
        <v>46280</v>
      </c>
      <c r="N85" s="138" t="s">
        <v>15</v>
      </c>
      <c r="O85" s="138">
        <v>0</v>
      </c>
      <c r="P85" s="138">
        <v>0</v>
      </c>
      <c r="Q85" s="139" t="s">
        <v>111</v>
      </c>
      <c r="R85" s="135" t="s">
        <v>4411</v>
      </c>
      <c r="S85" s="222" t="s">
        <v>4412</v>
      </c>
      <c r="T85" s="135" t="s">
        <v>4413</v>
      </c>
      <c r="U85" s="135" t="s">
        <v>44</v>
      </c>
      <c r="V85" s="140" t="s">
        <v>36</v>
      </c>
      <c r="W85" s="138" t="s">
        <v>15</v>
      </c>
      <c r="X85" s="133" t="s">
        <v>26</v>
      </c>
      <c r="Y85" s="133" t="s">
        <v>4414</v>
      </c>
      <c r="Z85" s="142" t="s">
        <v>4415</v>
      </c>
      <c r="AA85" s="202">
        <v>0.9</v>
      </c>
      <c r="AB85" s="210" t="s">
        <v>52</v>
      </c>
      <c r="AC85" s="212" t="s">
        <v>498</v>
      </c>
      <c r="AD85" s="211">
        <v>46248</v>
      </c>
      <c r="AE85" s="91" t="s">
        <v>3</v>
      </c>
      <c r="AF85" s="102">
        <v>46284</v>
      </c>
      <c r="AG85" s="206">
        <v>46297</v>
      </c>
      <c r="AH85" s="91" t="s">
        <v>4416</v>
      </c>
      <c r="AI85" s="104">
        <v>0</v>
      </c>
      <c r="AJ85" s="103">
        <v>0</v>
      </c>
      <c r="AK85" s="214"/>
      <c r="AL85" s="217"/>
      <c r="AM85" s="218"/>
      <c r="AN85" s="218" t="s">
        <v>536</v>
      </c>
      <c r="AO85" s="516" t="s">
        <v>560</v>
      </c>
      <c r="AP85" s="262" t="s">
        <v>4417</v>
      </c>
      <c r="AQ85" s="107"/>
      <c r="BB85" s="188"/>
      <c r="BC85" s="184"/>
      <c r="BD85" s="184"/>
      <c r="BE85" s="184"/>
      <c r="BF85" s="188"/>
      <c r="BG85" s="188"/>
      <c r="BH85" s="189"/>
      <c r="BI85" s="575"/>
      <c r="BJ85" s="400">
        <v>46260</v>
      </c>
      <c r="BK85" s="314" t="s">
        <v>243</v>
      </c>
      <c r="BL85" s="307" t="s">
        <v>3781</v>
      </c>
    </row>
    <row r="86" spans="1:64" ht="65.25" customHeight="1">
      <c r="A86" s="138">
        <v>371</v>
      </c>
      <c r="B86" s="136">
        <v>46252.527175925898</v>
      </c>
      <c r="C86" s="136">
        <v>46252.529039351903</v>
      </c>
      <c r="D86" s="138" t="s">
        <v>607</v>
      </c>
      <c r="E86" s="138" t="s">
        <v>608</v>
      </c>
      <c r="F86" s="135" t="s">
        <v>976</v>
      </c>
      <c r="G86" s="135" t="s">
        <v>977</v>
      </c>
      <c r="H86" s="448" t="s">
        <v>146</v>
      </c>
      <c r="I86" s="327" t="s">
        <v>968</v>
      </c>
      <c r="J86" s="328" t="s">
        <v>969</v>
      </c>
      <c r="K86" s="137" t="s">
        <v>4418</v>
      </c>
      <c r="L86" s="143" t="s">
        <v>61</v>
      </c>
      <c r="M86" s="136">
        <v>46372</v>
      </c>
      <c r="N86" s="138" t="s">
        <v>15</v>
      </c>
      <c r="O86" s="138">
        <v>0</v>
      </c>
      <c r="P86" s="138">
        <v>0</v>
      </c>
      <c r="Q86" s="139" t="s">
        <v>18</v>
      </c>
      <c r="R86" s="135" t="s">
        <v>4419</v>
      </c>
      <c r="S86" s="222" t="s">
        <v>980</v>
      </c>
      <c r="T86" s="135" t="s">
        <v>4420</v>
      </c>
      <c r="U86" s="135" t="s">
        <v>42</v>
      </c>
      <c r="V86" s="140" t="s">
        <v>36</v>
      </c>
      <c r="W86" s="138" t="s">
        <v>15</v>
      </c>
      <c r="X86" s="133" t="s">
        <v>28</v>
      </c>
      <c r="Y86" s="133" t="s">
        <v>982</v>
      </c>
      <c r="Z86" s="142" t="s">
        <v>4421</v>
      </c>
      <c r="AA86" s="202">
        <v>2.7</v>
      </c>
      <c r="AB86" s="210" t="s">
        <v>72</v>
      </c>
      <c r="AC86" s="212" t="s">
        <v>498</v>
      </c>
      <c r="AD86" s="211">
        <v>46252</v>
      </c>
      <c r="AE86" s="91" t="s">
        <v>2</v>
      </c>
      <c r="AF86" s="102">
        <v>46289</v>
      </c>
      <c r="AG86" s="206">
        <v>46317</v>
      </c>
      <c r="AH86" s="91"/>
      <c r="AI86" s="104"/>
      <c r="AJ86" s="103"/>
      <c r="AK86" s="214"/>
      <c r="AL86" s="217"/>
      <c r="AM86" s="218"/>
      <c r="AN86" s="218"/>
      <c r="AO86" s="516" t="s">
        <v>4422</v>
      </c>
      <c r="AP86" s="262" t="s">
        <v>4423</v>
      </c>
      <c r="AQ86" s="107"/>
      <c r="BB86" s="188"/>
      <c r="BC86" s="184"/>
      <c r="BD86" s="184"/>
      <c r="BE86" s="184"/>
      <c r="BF86" s="188"/>
      <c r="BG86" s="188"/>
      <c r="BH86" s="189"/>
      <c r="BI86" s="575"/>
      <c r="BJ86" s="400">
        <v>46302</v>
      </c>
      <c r="BK86" s="314" t="s">
        <v>4424</v>
      </c>
      <c r="BL86" s="307" t="s">
        <v>4425</v>
      </c>
    </row>
    <row r="87" spans="1:64" ht="65.25" customHeight="1">
      <c r="A87" s="138">
        <v>263</v>
      </c>
      <c r="B87" s="136">
        <v>46204.477546296301</v>
      </c>
      <c r="C87" s="136">
        <v>46204.480995370403</v>
      </c>
      <c r="D87" s="138" t="s">
        <v>1057</v>
      </c>
      <c r="E87" s="138" t="s">
        <v>1058</v>
      </c>
      <c r="F87" s="135" t="s">
        <v>2381</v>
      </c>
      <c r="G87" s="135" t="s">
        <v>4426</v>
      </c>
      <c r="H87" s="448" t="s">
        <v>159</v>
      </c>
      <c r="I87" s="327" t="s">
        <v>122</v>
      </c>
      <c r="J87" s="328" t="s">
        <v>4427</v>
      </c>
      <c r="K87" s="137" t="s">
        <v>4428</v>
      </c>
      <c r="L87" s="143" t="s">
        <v>59</v>
      </c>
      <c r="M87" s="136">
        <v>46230</v>
      </c>
      <c r="N87" s="138" t="s">
        <v>174</v>
      </c>
      <c r="O87" s="138" t="s">
        <v>2385</v>
      </c>
      <c r="P87" s="138" t="s">
        <v>2386</v>
      </c>
      <c r="Q87" s="139" t="s">
        <v>111</v>
      </c>
      <c r="R87" s="135" t="s">
        <v>2387</v>
      </c>
      <c r="S87" s="222" t="s">
        <v>2388</v>
      </c>
      <c r="T87" s="135" t="s">
        <v>2389</v>
      </c>
      <c r="U87" s="135" t="s">
        <v>42</v>
      </c>
      <c r="V87" s="140" t="s">
        <v>36</v>
      </c>
      <c r="W87" s="138" t="s">
        <v>15</v>
      </c>
      <c r="X87" s="133" t="s">
        <v>25</v>
      </c>
      <c r="Y87" s="133" t="s">
        <v>2390</v>
      </c>
      <c r="Z87" s="142" t="s">
        <v>4429</v>
      </c>
      <c r="AA87" s="202">
        <v>1.8</v>
      </c>
      <c r="AB87" s="210" t="s">
        <v>58</v>
      </c>
      <c r="AC87" s="212" t="s">
        <v>498</v>
      </c>
      <c r="AD87" s="211">
        <v>46204</v>
      </c>
      <c r="AE87" s="91" t="s">
        <v>3</v>
      </c>
      <c r="AF87" s="102">
        <v>46219</v>
      </c>
      <c r="AG87" s="206">
        <v>46233</v>
      </c>
      <c r="AH87" s="91"/>
      <c r="AI87" s="104"/>
      <c r="AJ87" s="103"/>
      <c r="AK87" s="214"/>
      <c r="AL87" s="217"/>
      <c r="AM87" s="218"/>
      <c r="AN87" s="218"/>
      <c r="AO87" s="516" t="s">
        <v>964</v>
      </c>
      <c r="AP87" s="262" t="s">
        <v>4430</v>
      </c>
      <c r="AQ87" s="107"/>
      <c r="BB87" s="188"/>
      <c r="BC87" s="184"/>
      <c r="BD87" s="184"/>
      <c r="BE87" s="184"/>
      <c r="BF87" s="188"/>
      <c r="BG87" s="188"/>
      <c r="BH87" s="189"/>
      <c r="BI87" s="575"/>
      <c r="BJ87" s="400">
        <v>46237</v>
      </c>
      <c r="BK87" s="314" t="s">
        <v>58</v>
      </c>
      <c r="BL87" s="307" t="s">
        <v>4431</v>
      </c>
    </row>
    <row r="88" spans="1:64" ht="65.25" customHeight="1">
      <c r="A88" s="138">
        <v>267</v>
      </c>
      <c r="B88" s="136">
        <v>46209.486365740697</v>
      </c>
      <c r="C88" s="136">
        <v>46209.505439814799</v>
      </c>
      <c r="D88" s="138" t="s">
        <v>103</v>
      </c>
      <c r="E88" s="138" t="s">
        <v>104</v>
      </c>
      <c r="F88" s="135" t="s">
        <v>4432</v>
      </c>
      <c r="G88" s="135" t="s">
        <v>4433</v>
      </c>
      <c r="H88" s="448" t="s">
        <v>107</v>
      </c>
      <c r="I88" s="327" t="s">
        <v>240</v>
      </c>
      <c r="J88" s="328" t="s">
        <v>798</v>
      </c>
      <c r="K88" s="137" t="s">
        <v>4434</v>
      </c>
      <c r="L88" s="143" t="s">
        <v>53</v>
      </c>
      <c r="M88" s="136">
        <v>46234</v>
      </c>
      <c r="N88" s="138" t="s">
        <v>15</v>
      </c>
      <c r="O88" s="138">
        <v>0</v>
      </c>
      <c r="P88" s="138">
        <v>0</v>
      </c>
      <c r="Q88" s="139" t="s">
        <v>111</v>
      </c>
      <c r="R88" s="135" t="s">
        <v>4435</v>
      </c>
      <c r="S88" s="222" t="s">
        <v>4436</v>
      </c>
      <c r="T88" s="135" t="s">
        <v>4437</v>
      </c>
      <c r="U88" s="135" t="s">
        <v>44</v>
      </c>
      <c r="V88" s="140" t="s">
        <v>36</v>
      </c>
      <c r="W88" s="138" t="s">
        <v>15</v>
      </c>
      <c r="X88" s="133" t="s">
        <v>28</v>
      </c>
      <c r="Y88" s="133" t="s">
        <v>4438</v>
      </c>
      <c r="Z88" s="142" t="s">
        <v>4439</v>
      </c>
      <c r="AA88" s="202">
        <v>0.6</v>
      </c>
      <c r="AB88" s="210" t="s">
        <v>62</v>
      </c>
      <c r="AC88" s="212" t="s">
        <v>498</v>
      </c>
      <c r="AD88" s="211">
        <v>46216</v>
      </c>
      <c r="AE88" s="91"/>
      <c r="AF88" s="102"/>
      <c r="AG88" s="206" t="s">
        <v>510</v>
      </c>
      <c r="AH88" s="91"/>
      <c r="AI88" s="104"/>
      <c r="AJ88" s="103"/>
      <c r="AK88" s="214"/>
      <c r="AL88" s="217"/>
      <c r="AM88" s="218"/>
      <c r="AN88" s="218"/>
      <c r="AO88" s="516" t="s">
        <v>499</v>
      </c>
      <c r="AP88" s="262" t="s">
        <v>4440</v>
      </c>
      <c r="AQ88" s="107"/>
      <c r="BB88" s="188"/>
      <c r="BC88" s="184"/>
      <c r="BD88" s="184"/>
      <c r="BE88" s="184"/>
      <c r="BF88" s="188"/>
      <c r="BG88" s="188"/>
      <c r="BH88" s="189"/>
      <c r="BI88" s="575"/>
      <c r="BJ88" s="400">
        <v>46311</v>
      </c>
      <c r="BK88" s="314" t="s">
        <v>53</v>
      </c>
      <c r="BL88" s="307" t="s">
        <v>4441</v>
      </c>
    </row>
    <row r="89" spans="1:64" ht="65.25" customHeight="1">
      <c r="A89" s="138">
        <v>113</v>
      </c>
      <c r="B89" s="136">
        <v>46135.407118055598</v>
      </c>
      <c r="C89" s="136">
        <v>46135.410821759302</v>
      </c>
      <c r="D89" s="138" t="s">
        <v>236</v>
      </c>
      <c r="E89" s="138" t="s">
        <v>237</v>
      </c>
      <c r="F89" s="135" t="s">
        <v>4442</v>
      </c>
      <c r="G89" s="135" t="s">
        <v>4443</v>
      </c>
      <c r="H89" s="448" t="s">
        <v>121</v>
      </c>
      <c r="I89" s="327" t="s">
        <v>240</v>
      </c>
      <c r="J89" s="328" t="s">
        <v>3574</v>
      </c>
      <c r="K89" s="137"/>
      <c r="L89" s="143" t="s">
        <v>63</v>
      </c>
      <c r="M89" s="136">
        <v>46172</v>
      </c>
      <c r="N89" s="138" t="s">
        <v>14</v>
      </c>
      <c r="O89" s="138" t="s">
        <v>894</v>
      </c>
      <c r="P89" s="138">
        <v>77760</v>
      </c>
      <c r="Q89" s="139" t="s">
        <v>111</v>
      </c>
      <c r="R89" s="135" t="s">
        <v>4444</v>
      </c>
      <c r="S89" s="222" t="s">
        <v>4445</v>
      </c>
      <c r="T89" s="135" t="s">
        <v>4446</v>
      </c>
      <c r="U89" s="135" t="s">
        <v>44</v>
      </c>
      <c r="V89" s="140" t="s">
        <v>32</v>
      </c>
      <c r="W89" s="138" t="s">
        <v>494</v>
      </c>
      <c r="X89" s="133" t="s">
        <v>495</v>
      </c>
      <c r="Y89" s="133" t="s">
        <v>4447</v>
      </c>
      <c r="Z89" s="142">
        <v>0</v>
      </c>
      <c r="AA89" s="202">
        <v>0.65</v>
      </c>
      <c r="AB89" s="210" t="s">
        <v>52</v>
      </c>
      <c r="AC89" s="212" t="s">
        <v>498</v>
      </c>
      <c r="AD89" s="211">
        <v>46142</v>
      </c>
      <c r="AE89" s="91" t="s">
        <v>3</v>
      </c>
      <c r="AF89" s="102"/>
      <c r="AG89" s="206" t="s">
        <v>510</v>
      </c>
      <c r="AH89" s="91" t="s">
        <v>4448</v>
      </c>
      <c r="AI89" s="104" t="s">
        <v>4449</v>
      </c>
      <c r="AJ89" s="103" t="s">
        <v>4450</v>
      </c>
      <c r="AK89" s="214" t="s">
        <v>4451</v>
      </c>
      <c r="AL89" s="217" t="s">
        <v>592</v>
      </c>
      <c r="AM89" s="218"/>
      <c r="AN89" s="218" t="s">
        <v>536</v>
      </c>
      <c r="AO89" s="516" t="s">
        <v>2668</v>
      </c>
      <c r="AP89" s="262"/>
      <c r="AQ89" s="107"/>
      <c r="AT89" s="7" t="str">
        <f>IF(OR(AR89="",AS89=""),"",TEXT(WORKDAY(AS89,IF(AR89="Baja",3,IF(AR89="Media",5,0))),"dd-mmm"))</f>
        <v/>
      </c>
      <c r="BB89" s="188"/>
      <c r="BC89" s="184" t="s">
        <v>4452</v>
      </c>
      <c r="BD89" s="184"/>
      <c r="BE89" s="184"/>
      <c r="BF89" s="188"/>
      <c r="BG89" s="188"/>
      <c r="BH89" s="189"/>
      <c r="BI89" s="575"/>
      <c r="BJ89" s="400">
        <v>46317</v>
      </c>
      <c r="BK89" s="314" t="s">
        <v>63</v>
      </c>
      <c r="BL89" s="307" t="s">
        <v>4453</v>
      </c>
    </row>
    <row r="90" spans="1:64" ht="65.25" customHeight="1">
      <c r="A90" s="181">
        <v>159</v>
      </c>
      <c r="B90" s="182">
        <v>46154.579340277778</v>
      </c>
      <c r="C90" s="182">
        <v>46154.656724537002</v>
      </c>
      <c r="D90" s="181" t="s">
        <v>103</v>
      </c>
      <c r="E90" s="181" t="s">
        <v>104</v>
      </c>
      <c r="F90" s="181" t="s">
        <v>4454</v>
      </c>
      <c r="G90" s="181" t="s">
        <v>4455</v>
      </c>
      <c r="H90" s="181" t="s">
        <v>107</v>
      </c>
      <c r="I90" s="181" t="s">
        <v>240</v>
      </c>
      <c r="J90" s="181" t="s">
        <v>3201</v>
      </c>
      <c r="K90" s="181" t="s">
        <v>4456</v>
      </c>
      <c r="L90" s="182" t="s">
        <v>53</v>
      </c>
      <c r="M90" s="182">
        <v>46173</v>
      </c>
      <c r="N90" s="181" t="s">
        <v>15</v>
      </c>
      <c r="O90" s="181">
        <v>0</v>
      </c>
      <c r="P90" s="181">
        <v>0</v>
      </c>
      <c r="Q90" s="592" t="s">
        <v>111</v>
      </c>
      <c r="R90" s="181" t="s">
        <v>4457</v>
      </c>
      <c r="S90" s="181" t="s">
        <v>4458</v>
      </c>
      <c r="T90" s="181" t="s">
        <v>4459</v>
      </c>
      <c r="U90" s="181" t="s">
        <v>44</v>
      </c>
      <c r="V90" s="181" t="s">
        <v>36</v>
      </c>
      <c r="W90" s="181" t="s">
        <v>494</v>
      </c>
      <c r="X90" s="181" t="s">
        <v>495</v>
      </c>
      <c r="Y90" s="181" t="s">
        <v>4460</v>
      </c>
      <c r="Z90" s="181" t="s">
        <v>4461</v>
      </c>
      <c r="AA90" s="181"/>
      <c r="AB90" s="147" t="s">
        <v>62</v>
      </c>
      <c r="AC90" s="184" t="s">
        <v>498</v>
      </c>
      <c r="AD90" s="188">
        <v>46163</v>
      </c>
      <c r="AE90" s="184" t="s">
        <v>2</v>
      </c>
      <c r="AF90" s="188">
        <v>46160</v>
      </c>
      <c r="AG90" s="188">
        <v>46163</v>
      </c>
      <c r="AH90" s="184">
        <v>2</v>
      </c>
      <c r="AI90" s="185">
        <v>0</v>
      </c>
      <c r="AJ90" s="186">
        <v>0</v>
      </c>
      <c r="AK90" s="187" t="s">
        <v>4462</v>
      </c>
      <c r="AL90" s="186" t="s">
        <v>534</v>
      </c>
      <c r="AM90" s="147" t="s">
        <v>825</v>
      </c>
      <c r="AN90" s="184" t="s">
        <v>536</v>
      </c>
      <c r="AO90" s="184" t="s">
        <v>964</v>
      </c>
      <c r="AP90" s="184" t="s">
        <v>4463</v>
      </c>
      <c r="AQ90" s="225"/>
      <c r="AR90" s="225"/>
      <c r="AS90" s="225"/>
      <c r="AT90" s="233" t="str">
        <f>IF(OR(AR90="",AS90=""),"",TEXT(WORKDAY(AS90,IF(AR90="Baja",3,IF(AR90="Media",5,0))),"dd-mmm"))</f>
        <v/>
      </c>
      <c r="AU90" s="225"/>
      <c r="AV90" s="225"/>
      <c r="AW90" s="225"/>
      <c r="AX90" s="225"/>
      <c r="AY90" s="225"/>
      <c r="AZ90" s="225"/>
      <c r="BA90" s="225"/>
      <c r="BB90" s="188" t="s">
        <v>536</v>
      </c>
      <c r="BC90" s="184"/>
      <c r="BD90" s="184" t="s">
        <v>2652</v>
      </c>
      <c r="BE90" s="184"/>
      <c r="BF90" s="188">
        <v>46188</v>
      </c>
      <c r="BG90" s="188">
        <v>46245</v>
      </c>
      <c r="BH90" s="189" t="s">
        <v>536</v>
      </c>
      <c r="BI90" s="188"/>
      <c r="BJ90" s="400">
        <v>46318</v>
      </c>
      <c r="BK90" s="314" t="s">
        <v>53</v>
      </c>
      <c r="BL90" s="307" t="s">
        <v>4464</v>
      </c>
    </row>
    <row r="312" ht="66.75" customHeight="1"/>
  </sheetData>
  <sheetProtection algorithmName="SHA-512" hashValue="b32soaMBfVStdLm5+Vb6ir+ImqublK9KqZT1nB6/hI0yZXcVz62+2SAQDFU0vpDJWCw9rft0UzjUW+SCOPVocA==" saltValue="hHGALElceSreSnuPKTfgFQ==" spinCount="100000" sheet="1" objects="1" scenarios="1" autoFilter="0"/>
  <protectedRanges>
    <protectedRange algorithmName="SHA-512" hashValue="22rEZDOLaaAzExp0xxQCGNby3L6gXjGHIg9yH60f4Eq8XFziCgY0/JIYc2E2Nq4g+VRVZfuCR88Vp60KM5L1Fw==" saltValue="qJpW/Ecdk5+EDugQ3hU7fw==" spinCount="100000" sqref="K1" name="Rango1_1_1"/>
    <protectedRange algorithmName="SHA-512" hashValue="22rEZDOLaaAzExp0xxQCGNby3L6gXjGHIg9yH60f4Eq8XFziCgY0/JIYc2E2Nq4g+VRVZfuCR88Vp60KM5L1Fw==" saltValue="qJpW/Ecdk5+EDugQ3hU7fw==" spinCount="100000" sqref="AA1" name="Rango1_2_3_1"/>
    <protectedRange algorithmName="SHA-512" hashValue="22rEZDOLaaAzExp0xxQCGNby3L6gXjGHIg9yH60f4Eq8XFziCgY0/JIYc2E2Nq4g+VRVZfuCR88Vp60KM5L1Fw==" saltValue="qJpW/Ecdk5+EDugQ3hU7fw==" spinCount="100000" sqref="Z1 W1" name="Rango1_2_3"/>
    <protectedRange algorithmName="SHA-512" hashValue="22rEZDOLaaAzExp0xxQCGNby3L6gXjGHIg9yH60f4Eq8XFziCgY0/JIYc2E2Nq4g+VRVZfuCR88Vp60KM5L1Fw==" saltValue="qJpW/Ecdk5+EDugQ3hU7fw==" spinCount="100000" sqref="A42:K42 M42:AA42" name="Rango1_8"/>
  </protectedRanges>
  <autoFilter ref="A1:XEO88" xr:uid="{FB8961D0-B4A0-48E5-ABAA-E3434C9D8078}">
    <sortState xmlns:xlrd2="http://schemas.microsoft.com/office/spreadsheetml/2017/richdata2" ref="A4:XEO87">
      <sortCondition ref="A1:A87"/>
    </sortState>
  </autoFilter>
  <dataValidations count="4">
    <dataValidation type="list" allowBlank="1" showInputMessage="1" showErrorMessage="1" sqref="AE13 AE28:AE29" xr:uid="{9813261A-4EE1-4CDE-8AFE-EEB545C5D8DA}">
      <formula1>ComplejidadEstimación</formula1>
    </dataValidation>
    <dataValidation type="list" allowBlank="1" showInputMessage="1" showErrorMessage="1" errorTitle="Valor no válido" error="Por favor seleccione una opción de la lista: Pendiente o Finalizado" sqref="AZ2:AZ33 AZ42 AZ54 AZ56:AZ57 AZ89:AZ90" xr:uid="{E2B4B738-5EF1-42CD-A5DA-1951A66916D2}">
      <formula1>"Pendiente,Finalizado"</formula1>
    </dataValidation>
    <dataValidation type="list" allowBlank="1" showInputMessage="1" showErrorMessage="1" errorTitle="Valor no válido" error="Por favor seleccione una opción de la lista: Baja o Media." sqref="AR2:AR33 AR42 AR54 AR56:AR57 AR89:AR90" xr:uid="{A584ADC0-57AB-4215-8E33-61C8A60658AF}">
      <formula1>"Baja,Media"</formula1>
    </dataValidation>
    <dataValidation type="list" allowBlank="1" showInputMessage="1" showErrorMessage="1" errorTitle="Valor no válido" error="Por favor seleccione una opción de la lista desplegable." sqref="AQ2:AQ33 AQ42 AQ54 AQ56:AQ57 AQ89:AQ90" xr:uid="{5AAB9ACA-5B30-47ED-9BC4-2ECC7A54C581}">
      <formula1>"Estimación incompleta,Ajuste del alcance,Otro"</formula1>
    </dataValidation>
  </dataValidations>
  <hyperlinks>
    <hyperlink ref="Z13" r:id="rId1" display="https://educorpperu-my.sharepoint.com/personal/diana_zapata_laureate_pe1/_layouts/15/Doc.aspx?sourcedoc=%7B59F35CDD-C20F-46ED-B2D2-4E433C29DE75%7D&amp;file=RQ%202026.02.18%20-%20Registro%20de%20matricula%20en%20CRM_Carlos%20Rau%20Olivera%20F.pptx&amp;action=edit&amp;mobileredirect=true" xr:uid="{C9451823-F001-433F-80FF-4B9B726A5531}"/>
  </hyperlinks>
  <pageMargins left="0.7" right="0.7" top="0.75" bottom="0.75" header="0.3" footer="0.3"/>
  <pageSetup paperSize="9" orientation="portrait" horizontalDpi="0" verticalDpi="0" r:id="rId2"/>
  <headerFooter>
    <oddFooter>&amp;C_x000D_&amp;1#&amp;"Aptos"&amp;7&amp;K000000 Uso Público de Laureate Perú — Se compartir externamente, información no sensible.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D8A18-4D99-41C6-89C9-713E240EB5C8}">
  <dimension ref="A1:I383"/>
  <sheetViews>
    <sheetView workbookViewId="0">
      <selection activeCell="E27" sqref="E27"/>
    </sheetView>
  </sheetViews>
  <sheetFormatPr defaultColWidth="8.7109375" defaultRowHeight="14.45"/>
  <cols>
    <col min="2" max="2" width="58" customWidth="1"/>
    <col min="3" max="3" width="28" bestFit="1" customWidth="1"/>
    <col min="4" max="4" width="23.7109375" bestFit="1" customWidth="1"/>
    <col min="5" max="5" width="12.140625" bestFit="1" customWidth="1"/>
    <col min="6" max="6" width="18" style="593" customWidth="1"/>
    <col min="7" max="7" width="17.140625" style="593" customWidth="1"/>
    <col min="8" max="8" width="16.7109375" style="593" customWidth="1"/>
    <col min="9" max="9" width="28" bestFit="1" customWidth="1"/>
  </cols>
  <sheetData>
    <row r="1" spans="1:9" s="7" customFormat="1" ht="29.1">
      <c r="A1" s="594" t="s">
        <v>4465</v>
      </c>
      <c r="B1" s="594" t="s">
        <v>4466</v>
      </c>
      <c r="C1" s="594" t="s">
        <v>4467</v>
      </c>
      <c r="D1" s="594" t="s">
        <v>4468</v>
      </c>
      <c r="E1" s="594" t="s">
        <v>566</v>
      </c>
      <c r="F1" s="595" t="s">
        <v>4469</v>
      </c>
      <c r="G1" s="595" t="s">
        <v>4470</v>
      </c>
      <c r="H1" s="595" t="s">
        <v>4471</v>
      </c>
      <c r="I1" s="594" t="s">
        <v>4472</v>
      </c>
    </row>
    <row r="2" spans="1:9">
      <c r="A2" cm="1">
        <f t="array" ref="A2:A383">_xlfn._xlws.SORT(_xlfn.UNIQUE(_xlfn.VSTACK(
_xlfn._xlws.FILTER('Registro incompleto'!A2:A500,'Registro incompleto'!A2:A500&lt;&gt;""),
_xlfn._xlws.FILTER('Por estimar'!A2:A500,'Por estimar'!A2:A500&lt;&gt;""),
_xlfn._xlws.FILTER('Por Reestimar '!A2:A500,'Por Reestimar '!A2:A500&lt;&gt;""),
_xlfn._xlws.FILTER('Por aprobar estimacion'!A2:A500,'Por aprobar estimacion'!A2:A500&lt;&gt;""),
_xlfn._xlws.FILTER('Por habilitar presup.'!A2:A500,'Por habilitar presup.'!A2:A500&lt;&gt;""),
_xlfn._xlws.FILTER('Por planificar'!A2:A500,'Por planificar'!A2:A500&lt;&gt;""),
_xlfn._xlws.FILTER('Aprobar Planificación'!A2:A500,'Aprobar Planificación'!A2:A500&lt;&gt;""),
_xlfn._xlws.FILTER(Planificadas!A2:A500,Planificadas!A2:A500&lt;&gt;""),
_xlfn._xlws.FILTER(Eliminados!A2:A500,Eliminados!A2:A500&lt;&gt;"")
)))</f>
        <v>15</v>
      </c>
      <c r="B2" t="str" cm="1">
        <f t="array" ref="B2">IF(A2="","",_xlfn.IFS(
D2="Eliminados",_xlfn.XLOOKUP(A2,Eliminados!$A$2:$A$500,Eliminados!$F$2:$F$500,""),
D2="Planificadas",_xlfn.XLOOKUP(A2,Planificadas!$A$2:$A$500,Planificadas!$F$2:$F$500,""),
D2="Aprobar planificación",_xlfn.XLOOKUP(A2,'Aprobar Planificación'!$A$2:$A$500,'Aprobar Planificación'!$F$2:$F$500,""),
D2="Por planificar",_xlfn.XLOOKUP(A2,'Por planificar'!$A$2:$A$500,'Por planificar'!$F$2:$F$500,""),
D2="Por habilitar presupuesto",_xlfn.XLOOKUP(A2,'Por habilitar presup.'!$A$2:$A$500,'Por habilitar presup.'!$F$2:$F$500,""),
D2="Por aprobar estimación",_xlfn.XLOOKUP(A2,'Por aprobar estimacion'!$A$2:$A$500,'Por aprobar estimacion'!$F$2:$F$500,""),
D2="Por reestimar",_xlfn.XLOOKUP(A2,'Por Reestimar '!$A$2:$A$500,'Por Reestimar '!$F$2:$F$500,""),
D2="Por estimar",_xlfn.XLOOKUP(A2,'Por estimar'!$A$2:$A$500,'Por estimar'!$F$2:$F$500,""),
D2="Registro incompleto",_xlfn.XLOOKUP(A2,'Registro incompleto'!$A$2:$A$500,'Registro incompleto'!$F$2:$F$500,""),
TRUE,""
))</f>
        <v>Mejoras en SPRING - Facturación por nuevo registro de Ventas SIRE</v>
      </c>
      <c r="C2" t="str">
        <f>IF(A2="","",IF(OR(
TRIM(I2&amp;"")="",
TRIM(I2&amp;"")="0",
UPPER(TRIM(I2&amp;""))="PENDIENTE LD"
),"Sin definir",I2))</f>
        <v>Elmer Zapata</v>
      </c>
      <c r="D2" t="str" cm="1">
        <f t="array" ref="D2">IF(A2="","",_xlfn.IFS(
COUNTIF(Eliminados!$A$2:$A$500,A2)&gt;0,"Eliminados",
COUNTIF(Planificadas!$A$2:$A$500,A2)&gt;0,"Planificadas",
COUNTIF('Aprobar Planificación'!$A$2:$A$500,A2)&gt;0,"Aprobar planificación",
COUNTIF('Por planificar'!$A$2:$A$500,A2)&gt;0,"Por planificar",
COUNTIF('Por habilitar presup.'!$A$2:$A$500,A2)&gt;0,"Por habilitar presupuesto",
COUNTIF('Por aprobar estimacion'!$A$2:$A$500,A2)&gt;0,"Por aprobar estimación",
COUNTIF('Por Reestimar '!$A$2:$A$500,A2)&gt;0,"Por reestimar",
COUNTIF('Por estimar'!$A$2:$A$500,A2)&gt;0,"Por estimar",
COUNTIF('Registro incompleto'!$A$2:$A$500,A2)&gt;0,"Registro incompleto",
TRUE,"Sin estado"
))</f>
        <v>Planificadas</v>
      </c>
      <c r="E2" t="str" cm="1">
        <f t="array" ref="E2">IF(A2="","",_xlfn.LET(
_xlpm.base,_xlfn.IFS(
D2="Eliminados",_xlfn.XLOOKUP(A2,Eliminados!$A$2:$A$500,Eliminados!$AE$2:$AE$500,""),
D2="Planificadas",_xlfn.XLOOKUP(A2,Planificadas!$A$2:$A$500,Planificadas!$AE$2:$AE$500,""),
D2="Aprobar planificación",_xlfn.XLOOKUP(A2,'Aprobar Planificación'!$A$2:$A$500,'Aprobar Planificación'!$AE$2:$AE$500,""),
D2="Por planificar",_xlfn.XLOOKUP(A2,'Por planificar'!$A$2:$A$500,'Por planificar'!$AE$2:$AE$500,""),
D2="Por habilitar presupuesto",_xlfn.XLOOKUP(A2,'Por habilitar presup.'!$A$2:$A$500,'Por habilitar presup.'!$AE$2:$AE$500,""),
D2="Por aprobar estimación",_xlfn.XLOOKUP(A2,'Por aprobar estimacion'!$A$2:$A$500,'Por aprobar estimacion'!$AE$2:$AE$500,""),
D2="Por reestimar",_xlfn.XLOOKUP(A2,'Por Reestimar '!$A$2:$A$500,'Por Reestimar '!$AE$2:$AE$500,""),
D2="Por estimar",_xlfn.XLOOKUP(A2,'Por estimar'!$A$2:$A$500,'Por estimar'!$AE$2:$AE$500,""),
D2="Registro incompleto",_xlfn.XLOOKUP(A2,'Registro incompleto'!$A$2:$A$500,'Registro incompleto'!$AE$2:$AE$500,""),
TRUE,""
),
_xlpm.revision,_xlfn.IFS(
D2="Eliminados",_xlfn.XLOOKUP(A2,Eliminados!$A$2:$A$500,Eliminados!$AR$2:$AR$500,""),
D2="Planificadas",_xlfn.XLOOKUP(A2,Planificadas!$A$2:$A$500,Planificadas!$AR$2:$AR$500,""),
D2="Aprobar planificación",_xlfn.XLOOKUP(A2,'Aprobar Planificación'!$A$2:$A$500,'Aprobar Planificación'!$AR$2:$AR$500,""),
D2="Por planificar",_xlfn.XLOOKUP(A2,'Por planificar'!$A$2:$A$500,'Por planificar'!$AR$2:$AR$500,""),
D2="Por habilitar presupuesto",_xlfn.XLOOKUP(A2,'Por habilitar presup.'!$A$2:$A$500,'Por habilitar presup.'!$AR$2:$AR$500,""),
D2="Por aprobar estimación",_xlfn.XLOOKUP(A2,'Por aprobar estimacion'!$A$2:$A$500,'Por aprobar estimacion'!$AR$2:$AR$500,""),
D2="Por reestimar",_xlfn.XLOOKUP(A2,'Por Reestimar '!$A$2:$A$500,'Por Reestimar '!$AR$2:$AR$500,""),
TRUE,""
),
_xlpm.resultado,IF(OR(_xlpm.revision="",_xlpm.revision=0),_xlpm.base,_xlpm.revision),
IF(OR(_xlpm.resultado="",_xlpm.resultado=0),"Sin definir",_xlpm.resultado)
))</f>
        <v>Media</v>
      </c>
      <c r="F2" s="593" t="str" cm="1">
        <f t="array" ref="F2">IF(A2="","",_xlfn.LET(
_xlpm.fecha,_xlfn.IFS(
D2="Eliminados",_xlfn.XLOOKUP(A2,Eliminados!$A$2:$A$500,Eliminados!$AD$2:$AD$500,""),
D2="Planificadas",_xlfn.XLOOKUP(A2,Planificadas!$A$2:$A$500,Planificadas!$AD$2:$AD$500,""),
D2="Aprobar planificación",_xlfn.XLOOKUP(A2,'Aprobar Planificación'!$A$2:$A$500,'Aprobar Planificación'!$AD$2:$AD$500,""),
D2="Por planificar",_xlfn.XLOOKUP(A2,'Por planificar'!$A$2:$A$500,'Por planificar'!$AD$2:$AD$500,""),
D2="Por habilitar presupuesto",_xlfn.XLOOKUP(A2,'Por habilitar presup.'!$A$2:$A$500,'Por habilitar presup.'!$AD$2:$AD$500,""),
D2="Por aprobar estimación",_xlfn.XLOOKUP(A2,'Por aprobar estimacion'!$A$2:$A$500,'Por aprobar estimacion'!$AD$2:$AD$500,""),
D2="Por reestimar",_xlfn.XLOOKUP(A2,'Por Reestimar '!$A$2:$A$500,'Por Reestimar '!$AD$2:$AD$500,""),
D2="Por estimar",_xlfn.XLOOKUP(A2,'Por estimar'!$A$2:$A$500,'Por estimar'!$AD$2:$AD$500,""),
D2="Registro incompleto",_xlfn.XLOOKUP(A2,'Registro incompleto'!$A$2:$A$500,'Registro incompleto'!$AD$2:$AD$500,""),
TRUE,""
),
IF(OR(_xlpm.fecha="",_xlpm.fecha=0),"",_xlpm.fecha)
))</f>
        <v/>
      </c>
      <c r="G2" s="593" t="str" cm="1">
        <f t="array" ref="G2">IF(A2="","",_xlfn.LET(
_xlpm.base,_xlfn.IFS(
D2="Eliminados",_xlfn.XLOOKUP(A2,Eliminados!$A$2:$A$500,Eliminados!$AF$2:$AF$500,""),
D2="Planificadas",_xlfn.XLOOKUP(A2,Planificadas!$A$2:$A$500,Planificadas!$AF$2:$AF$500,""),
D2="Aprobar planificación",_xlfn.XLOOKUP(A2,'Aprobar Planificación'!$A$2:$A$500,'Aprobar Planificación'!$AF$2:$AF$500,""),
D2="Por planificar",_xlfn.XLOOKUP(A2,'Por planificar'!$A$2:$A$500,'Por planificar'!$AF$2:$AF$500,""),
D2="Por habilitar presupuesto",_xlfn.XLOOKUP(A2,'Por habilitar presup.'!$A$2:$A$500,'Por habilitar presup.'!$AF$2:$AF$500,""),
D2="Por aprobar estimación",_xlfn.XLOOKUP(A2,'Por aprobar estimacion'!$A$2:$A$500,'Por aprobar estimacion'!$AF$2:$AF$500,""),
D2="Por reestimar",_xlfn.XLOOKUP(A2,'Por Reestimar '!$A$2:$A$500,'Por Reestimar '!$AF$2:$AF$500,""),
D2="Por estimar",_xlfn.XLOOKUP(A2,'Por estimar'!$A$2:$A$500,'Por estimar'!$AF$2:$AF$500,""),
D2="Registro incompleto",_xlfn.XLOOKUP(A2,'Registro incompleto'!$A$2:$A$500,'Registro incompleto'!$AF$2:$AF$500,""),
TRUE,""
),
_xlpm.revision,_xlfn.IFS(
D2="Eliminados",_xlfn.XLOOKUP(A2,Eliminados!$A$2:$A$500,Eliminados!$AS$2:$AS$500,""),
D2="Planificadas",_xlfn.XLOOKUP(A2,Planificadas!$A$2:$A$500,Planificadas!$AS$2:$AS$500,""),
D2="Aprobar planificación",_xlfn.XLOOKUP(A2,'Aprobar Planificación'!$A$2:$A$500,'Aprobar Planificación'!$AS$2:$AS$500,""),
D2="Por planificar",_xlfn.XLOOKUP(A2,'Por planificar'!$A$2:$A$500,'Por planificar'!$AS$2:$AS$500,""),
D2="Por habilitar presupuesto",_xlfn.XLOOKUP(A2,'Por habilitar presup.'!$A$2:$A$500,'Por habilitar presup.'!$AS$2:$AS$500,""),
D2="Por aprobar estimación",_xlfn.XLOOKUP(A2,'Por aprobar estimacion'!$A$2:$A$500,'Por aprobar estimacion'!$AS$2:$AS$500,""),
D2="Por reestimar",_xlfn.XLOOKUP(A2,'Por Reestimar '!$A$2:$A$500,'Por Reestimar '!$AS$2:$AS$500,""),
TRUE,""
),
_xlpm.resultado,IF(OR(_xlpm.revision="",_xlpm.revision=0),_xlpm.base,_xlpm.revision),
IF(OR(_xlpm.resultado="",_xlpm.resultado=0),"",_xlpm.resultado)
))</f>
        <v/>
      </c>
      <c r="H2" s="593" t="str" cm="1">
        <f t="array" ref="H2">IF(A2="","",_xlfn.LET(
_xlpm.dias,_xlfn.IFS(
OR(UPPER(TRIM(E2))="BAJA",UPPER(TRIM(E2))="BAJO"),5,
OR(UPPER(TRIM(E2))="MEDIA",UPPER(TRIM(E2))="MEDIO"),10,
OR(UPPER(TRIM(E2))="ALTA",UPPER(TRIM(E2))="ALTO"),20,
TRUE,0
),
_xlpm.inicioRe,IF(D2="Por reestimar",_xlfn.XLOOKUP(A2,'Por Reestimar '!$A$2:$A$500,'Por Reestimar '!$AS$2:$AS$500,0),0),
_xlfn.IFS(
D2="Por reestimar",IF(AND(ISNUMBER(_xlpm.inicioRe),_xlpm.inicioRe&gt;0,_xlpm.dias&gt;0),WORKDAY(_xlpm.inicioRe,_xlpm.dias),""),
D2="Por estimar",IF(AND(ISNUMBER(G2),G2&gt;0),IF(_xlpm.dias&gt;0,WORKDAY(G2,_xlpm.dias),""),IF(AND(ISNUMBER(F2),F2&gt;0),WORKDAY(F2,5),"")),
TRUE,""
)
))</f>
        <v/>
      </c>
      <c r="I2" t="str" cm="1">
        <f t="array" ref="I2">IF(A2="","",_xlfn.IFS(
D2="Eliminados",_xlfn.XLOOKUP(A2,Eliminados!$A$2:$A$500,Eliminados!$AB$2:$AB$500,""),
D2="Planificadas",_xlfn.XLOOKUP(A2,Planificadas!$A$2:$A$500,Planificadas!$AB$2:$AB$500,""),
D2="Aprobar planificación",_xlfn.XLOOKUP(A2,'Aprobar Planificación'!$A$2:$A$500,'Aprobar Planificación'!$AB$2:$AB$500,""),
D2="Por planificar",_xlfn.XLOOKUP(A2,'Por planificar'!$A$2:$A$500,'Por planificar'!$AB$2:$AB$500,""),
D2="Por habilitar presupuesto",_xlfn.XLOOKUP(A2,'Por habilitar presup.'!$A$2:$A$500,'Por habilitar presup.'!$AB$2:$AB$500,""),
D2="Por aprobar estimación",_xlfn.XLOOKUP(A2,'Por aprobar estimacion'!$A$2:$A$500,'Por aprobar estimacion'!$AB$2:$AB$500,""),
D2="Por reestimar",_xlfn.XLOOKUP(A2,'Por Reestimar '!$A$2:$A$500,'Por Reestimar '!$AB$2:$AB$500,""),
D2="Por estimar",_xlfn.XLOOKUP(A2,'Por estimar'!$A$2:$A$500,'Por estimar'!$AB$2:$AB$500,""),
D2="Registro incompleto",_xlfn.XLOOKUP(A2,'Registro incompleto'!$A$2:$A$500,'Registro incompleto'!$AB$2:$AB$500,""),
TRUE,""
))</f>
        <v>Elmer Zapata</v>
      </c>
    </row>
    <row r="3" spans="1:9">
      <c r="A3">
        <v>16</v>
      </c>
      <c r="B3" t="str" cm="1">
        <f t="array" ref="B3">IF(A3="","",_xlfn.IFS(
D3="Eliminados",_xlfn.XLOOKUP(A3,Eliminados!$A$2:$A$500,Eliminados!$F$2:$F$500,""),
D3="Planificadas",_xlfn.XLOOKUP(A3,Planificadas!$A$2:$A$500,Planificadas!$F$2:$F$500,""),
D3="Aprobar planificación",_xlfn.XLOOKUP(A3,'Aprobar Planificación'!$A$2:$A$500,'Aprobar Planificación'!$F$2:$F$500,""),
D3="Por planificar",_xlfn.XLOOKUP(A3,'Por planificar'!$A$2:$A$500,'Por planificar'!$F$2:$F$500,""),
D3="Por habilitar presupuesto",_xlfn.XLOOKUP(A3,'Por habilitar presup.'!$A$2:$A$500,'Por habilitar presup.'!$F$2:$F$500,""),
D3="Por aprobar estimación",_xlfn.XLOOKUP(A3,'Por aprobar estimacion'!$A$2:$A$500,'Por aprobar estimacion'!$F$2:$F$500,""),
D3="Por reestimar",_xlfn.XLOOKUP(A3,'Por Reestimar '!$A$2:$A$500,'Por Reestimar '!$F$2:$F$500,""),
D3="Por estimar",_xlfn.XLOOKUP(A3,'Por estimar'!$A$2:$A$500,'Por estimar'!$F$2:$F$500,""),
D3="Registro incompleto",_xlfn.XLOOKUP(A3,'Registro incompleto'!$A$2:$A$500,'Registro incompleto'!$F$2:$F$500,""),
TRUE,""
))</f>
        <v>Mejoras en trámites de retiro de ciclo</v>
      </c>
      <c r="C3" t="str">
        <f t="shared" ref="C3:C66" si="0">IF(A3="","",IF(OR(
TRIM(I3&amp;"")="",
TRIM(I3&amp;"")="0",
UPPER(TRIM(I3&amp;""))="PENDIENTE LD"
),"Sin definir",I3))</f>
        <v>Sin definir</v>
      </c>
      <c r="D3" t="str" cm="1">
        <f t="array" ref="D3">IF(A3="","",_xlfn.IFS(
COUNTIF(Eliminados!$A$2:$A$500,A3)&gt;0,"Eliminados",
COUNTIF(Planificadas!$A$2:$A$500,A3)&gt;0,"Planificadas",
COUNTIF('Aprobar Planificación'!$A$2:$A$500,A3)&gt;0,"Aprobar planificación",
COUNTIF('Por planificar'!$A$2:$A$500,A3)&gt;0,"Por planificar",
COUNTIF('Por habilitar presup.'!$A$2:$A$500,A3)&gt;0,"Por habilitar presupuesto",
COUNTIF('Por aprobar estimacion'!$A$2:$A$500,A3)&gt;0,"Por aprobar estimación",
COUNTIF('Por Reestimar '!$A$2:$A$500,A3)&gt;0,"Por reestimar",
COUNTIF('Por estimar'!$A$2:$A$500,A3)&gt;0,"Por estimar",
COUNTIF('Registro incompleto'!$A$2:$A$500,A3)&gt;0,"Registro incompleto",
TRUE,"Sin estado"
))</f>
        <v>Eliminados</v>
      </c>
      <c r="E3" t="str" cm="1">
        <f t="array" ref="E3">IF(A3="","",_xlfn.LET(
_xlpm.base,_xlfn.IFS(
D3="Eliminados",_xlfn.XLOOKUP(A3,Eliminados!$A$2:$A$500,Eliminados!$AE$2:$AE$500,""),
D3="Planificadas",_xlfn.XLOOKUP(A3,Planificadas!$A$2:$A$500,Planificadas!$AE$2:$AE$500,""),
D3="Aprobar planificación",_xlfn.XLOOKUP(A3,'Aprobar Planificación'!$A$2:$A$500,'Aprobar Planificación'!$AE$2:$AE$500,""),
D3="Por planificar",_xlfn.XLOOKUP(A3,'Por planificar'!$A$2:$A$500,'Por planificar'!$AE$2:$AE$500,""),
D3="Por habilitar presupuesto",_xlfn.XLOOKUP(A3,'Por habilitar presup.'!$A$2:$A$500,'Por habilitar presup.'!$AE$2:$AE$500,""),
D3="Por aprobar estimación",_xlfn.XLOOKUP(A3,'Por aprobar estimacion'!$A$2:$A$500,'Por aprobar estimacion'!$AE$2:$AE$500,""),
D3="Por reestimar",_xlfn.XLOOKUP(A3,'Por Reestimar '!$A$2:$A$500,'Por Reestimar '!$AE$2:$AE$500,""),
D3="Por estimar",_xlfn.XLOOKUP(A3,'Por estimar'!$A$2:$A$500,'Por estimar'!$AE$2:$AE$500,""),
D3="Registro incompleto",_xlfn.XLOOKUP(A3,'Registro incompleto'!$A$2:$A$500,'Registro incompleto'!$AE$2:$AE$500,""),
TRUE,""
),
_xlpm.revision,_xlfn.IFS(
D3="Eliminados",_xlfn.XLOOKUP(A3,Eliminados!$A$2:$A$500,Eliminados!$AR$2:$AR$500,""),
D3="Planificadas",_xlfn.XLOOKUP(A3,Planificadas!$A$2:$A$500,Planificadas!$AR$2:$AR$500,""),
D3="Aprobar planificación",_xlfn.XLOOKUP(A3,'Aprobar Planificación'!$A$2:$A$500,'Aprobar Planificación'!$AR$2:$AR$500,""),
D3="Por planificar",_xlfn.XLOOKUP(A3,'Por planificar'!$A$2:$A$500,'Por planificar'!$AR$2:$AR$500,""),
D3="Por habilitar presupuesto",_xlfn.XLOOKUP(A3,'Por habilitar presup.'!$A$2:$A$500,'Por habilitar presup.'!$AR$2:$AR$500,""),
D3="Por aprobar estimación",_xlfn.XLOOKUP(A3,'Por aprobar estimacion'!$A$2:$A$500,'Por aprobar estimacion'!$AR$2:$AR$500,""),
D3="Por reestimar",_xlfn.XLOOKUP(A3,'Por Reestimar '!$A$2:$A$500,'Por Reestimar '!$AR$2:$AR$500,""),
TRUE,""
),
_xlpm.resultado,IF(OR(_xlpm.revision="",_xlpm.revision=0),_xlpm.base,_xlpm.revision),
IF(OR(_xlpm.resultado="",_xlpm.resultado=0),"Sin definir",_xlpm.resultado)
))</f>
        <v>Sin definir</v>
      </c>
      <c r="F3" s="593" t="str" cm="1">
        <f t="array" ref="F3">IF(A3="","",_xlfn.LET(
_xlpm.fecha,_xlfn.IFS(
D3="Eliminados",_xlfn.XLOOKUP(A3,Eliminados!$A$2:$A$500,Eliminados!$AD$2:$AD$500,""),
D3="Planificadas",_xlfn.XLOOKUP(A3,Planificadas!$A$2:$A$500,Planificadas!$AD$2:$AD$500,""),
D3="Aprobar planificación",_xlfn.XLOOKUP(A3,'Aprobar Planificación'!$A$2:$A$500,'Aprobar Planificación'!$AD$2:$AD$500,""),
D3="Por planificar",_xlfn.XLOOKUP(A3,'Por planificar'!$A$2:$A$500,'Por planificar'!$AD$2:$AD$500,""),
D3="Por habilitar presupuesto",_xlfn.XLOOKUP(A3,'Por habilitar presup.'!$A$2:$A$500,'Por habilitar presup.'!$AD$2:$AD$500,""),
D3="Por aprobar estimación",_xlfn.XLOOKUP(A3,'Por aprobar estimacion'!$A$2:$A$500,'Por aprobar estimacion'!$AD$2:$AD$500,""),
D3="Por reestimar",_xlfn.XLOOKUP(A3,'Por Reestimar '!$A$2:$A$500,'Por Reestimar '!$AD$2:$AD$500,""),
D3="Por estimar",_xlfn.XLOOKUP(A3,'Por estimar'!$A$2:$A$500,'Por estimar'!$AD$2:$AD$500,""),
D3="Registro incompleto",_xlfn.XLOOKUP(A3,'Registro incompleto'!$A$2:$A$500,'Registro incompleto'!$AD$2:$AD$500,""),
TRUE,""
),
IF(OR(_xlpm.fecha="",_xlpm.fecha=0),"",_xlpm.fecha)
))</f>
        <v/>
      </c>
      <c r="G3" s="593" t="str" cm="1">
        <f t="array" ref="G3">IF(A3="","",_xlfn.LET(
_xlpm.base,_xlfn.IFS(
D3="Eliminados",_xlfn.XLOOKUP(A3,Eliminados!$A$2:$A$500,Eliminados!$AF$2:$AF$500,""),
D3="Planificadas",_xlfn.XLOOKUP(A3,Planificadas!$A$2:$A$500,Planificadas!$AF$2:$AF$500,""),
D3="Aprobar planificación",_xlfn.XLOOKUP(A3,'Aprobar Planificación'!$A$2:$A$500,'Aprobar Planificación'!$AF$2:$AF$500,""),
D3="Por planificar",_xlfn.XLOOKUP(A3,'Por planificar'!$A$2:$A$500,'Por planificar'!$AF$2:$AF$500,""),
D3="Por habilitar presupuesto",_xlfn.XLOOKUP(A3,'Por habilitar presup.'!$A$2:$A$500,'Por habilitar presup.'!$AF$2:$AF$500,""),
D3="Por aprobar estimación",_xlfn.XLOOKUP(A3,'Por aprobar estimacion'!$A$2:$A$500,'Por aprobar estimacion'!$AF$2:$AF$500,""),
D3="Por reestimar",_xlfn.XLOOKUP(A3,'Por Reestimar '!$A$2:$A$500,'Por Reestimar '!$AF$2:$AF$500,""),
D3="Por estimar",_xlfn.XLOOKUP(A3,'Por estimar'!$A$2:$A$500,'Por estimar'!$AF$2:$AF$500,""),
D3="Registro incompleto",_xlfn.XLOOKUP(A3,'Registro incompleto'!$A$2:$A$500,'Registro incompleto'!$AF$2:$AF$500,""),
TRUE,""
),
_xlpm.revision,_xlfn.IFS(
D3="Eliminados",_xlfn.XLOOKUP(A3,Eliminados!$A$2:$A$500,Eliminados!$AS$2:$AS$500,""),
D3="Planificadas",_xlfn.XLOOKUP(A3,Planificadas!$A$2:$A$500,Planificadas!$AS$2:$AS$500,""),
D3="Aprobar planificación",_xlfn.XLOOKUP(A3,'Aprobar Planificación'!$A$2:$A$500,'Aprobar Planificación'!$AS$2:$AS$500,""),
D3="Por planificar",_xlfn.XLOOKUP(A3,'Por planificar'!$A$2:$A$500,'Por planificar'!$AS$2:$AS$500,""),
D3="Por habilitar presupuesto",_xlfn.XLOOKUP(A3,'Por habilitar presup.'!$A$2:$A$500,'Por habilitar presup.'!$AS$2:$AS$500,""),
D3="Por aprobar estimación",_xlfn.XLOOKUP(A3,'Por aprobar estimacion'!$A$2:$A$500,'Por aprobar estimacion'!$AS$2:$AS$500,""),
D3="Por reestimar",_xlfn.XLOOKUP(A3,'Por Reestimar '!$A$2:$A$500,'Por Reestimar '!$AS$2:$AS$500,""),
TRUE,""
),
_xlpm.resultado,IF(OR(_xlpm.revision="",_xlpm.revision=0),_xlpm.base,_xlpm.revision),
IF(OR(_xlpm.resultado="",_xlpm.resultado=0),"",_xlpm.resultado)
))</f>
        <v/>
      </c>
      <c r="H3" s="593" t="str" cm="1">
        <f t="array" ref="H3">IF(A3="","",_xlfn.LET(
_xlpm.dias,_xlfn.IFS(
OR(UPPER(TRIM(E3))="BAJA",UPPER(TRIM(E3))="BAJO"),5,
OR(UPPER(TRIM(E3))="MEDIA",UPPER(TRIM(E3))="MEDIO"),10,
OR(UPPER(TRIM(E3))="ALTA",UPPER(TRIM(E3))="ALTO"),20,
TRUE,0
),
_xlpm.inicioRe,IF(D3="Por reestimar",_xlfn.XLOOKUP(A3,'Por Reestimar '!$A$2:$A$500,'Por Reestimar '!$AS$2:$AS$500,0),0),
_xlfn.IFS(
D3="Por reestimar",IF(AND(ISNUMBER(_xlpm.inicioRe),_xlpm.inicioRe&gt;0,_xlpm.dias&gt;0),WORKDAY(_xlpm.inicioRe,_xlpm.dias),""),
D3="Por estimar",IF(AND(ISNUMBER(G3),G3&gt;0),IF(_xlpm.dias&gt;0,WORKDAY(G3,_xlpm.dias),""),IF(AND(ISNUMBER(F3),F3&gt;0),WORKDAY(F3,5),"")),
TRUE,""
)
))</f>
        <v/>
      </c>
      <c r="I3" cm="1">
        <f t="array" ref="I3">IF(A3="","",_xlfn.IFS(
D3="Eliminados",_xlfn.XLOOKUP(A3,Eliminados!$A$2:$A$500,Eliminados!$AB$2:$AB$500,""),
D3="Planificadas",_xlfn.XLOOKUP(A3,Planificadas!$A$2:$A$500,Planificadas!$AB$2:$AB$500,""),
D3="Aprobar planificación",_xlfn.XLOOKUP(A3,'Aprobar Planificación'!$A$2:$A$500,'Aprobar Planificación'!$AB$2:$AB$500,""),
D3="Por planificar",_xlfn.XLOOKUP(A3,'Por planificar'!$A$2:$A$500,'Por planificar'!$AB$2:$AB$500,""),
D3="Por habilitar presupuesto",_xlfn.XLOOKUP(A3,'Por habilitar presup.'!$A$2:$A$500,'Por habilitar presup.'!$AB$2:$AB$500,""),
D3="Por aprobar estimación",_xlfn.XLOOKUP(A3,'Por aprobar estimacion'!$A$2:$A$500,'Por aprobar estimacion'!$AB$2:$AB$500,""),
D3="Por reestimar",_xlfn.XLOOKUP(A3,'Por Reestimar '!$A$2:$A$500,'Por Reestimar '!$AB$2:$AB$500,""),
D3="Por estimar",_xlfn.XLOOKUP(A3,'Por estimar'!$A$2:$A$500,'Por estimar'!$AB$2:$AB$500,""),
D3="Registro incompleto",_xlfn.XLOOKUP(A3,'Registro incompleto'!$A$2:$A$500,'Registro incompleto'!$AB$2:$AB$500,""),
TRUE,""
))</f>
        <v>0</v>
      </c>
    </row>
    <row r="4" spans="1:9">
      <c r="A4">
        <v>23</v>
      </c>
      <c r="B4" t="str" cm="1">
        <f t="array" ref="B4">IF(A4="","",_xlfn.IFS(
D4="Eliminados",_xlfn.XLOOKUP(A4,Eliminados!$A$2:$A$500,Eliminados!$F$2:$F$500,""),
D4="Planificadas",_xlfn.XLOOKUP(A4,Planificadas!$A$2:$A$500,Planificadas!$F$2:$F$500,""),
D4="Aprobar planificación",_xlfn.XLOOKUP(A4,'Aprobar Planificación'!$A$2:$A$500,'Aprobar Planificación'!$F$2:$F$500,""),
D4="Por planificar",_xlfn.XLOOKUP(A4,'Por planificar'!$A$2:$A$500,'Por planificar'!$F$2:$F$500,""),
D4="Por habilitar presupuesto",_xlfn.XLOOKUP(A4,'Por habilitar presup.'!$A$2:$A$500,'Por habilitar presup.'!$F$2:$F$500,""),
D4="Por aprobar estimación",_xlfn.XLOOKUP(A4,'Por aprobar estimacion'!$A$2:$A$500,'Por aprobar estimacion'!$F$2:$F$500,""),
D4="Por reestimar",_xlfn.XLOOKUP(A4,'Por Reestimar '!$A$2:$A$500,'Por Reestimar '!$F$2:$F$500,""),
D4="Por estimar",_xlfn.XLOOKUP(A4,'Por estimar'!$A$2:$A$500,'Por estimar'!$F$2:$F$500,""),
D4="Registro incompleto",_xlfn.XLOOKUP(A4,'Registro incompleto'!$A$2:$A$500,'Registro incompleto'!$F$2:$F$500,""),
TRUE,""
))</f>
        <v>Reporte para Seguimiento de Retiros de Ciclo formales</v>
      </c>
      <c r="C4" t="str">
        <f t="shared" si="0"/>
        <v>Ivan Rengifo</v>
      </c>
      <c r="D4" t="str" cm="1">
        <f t="array" ref="D4">IF(A4="","",_xlfn.IFS(
COUNTIF(Eliminados!$A$2:$A$500,A4)&gt;0,"Eliminados",
COUNTIF(Planificadas!$A$2:$A$500,A4)&gt;0,"Planificadas",
COUNTIF('Aprobar Planificación'!$A$2:$A$500,A4)&gt;0,"Aprobar planificación",
COUNTIF('Por planificar'!$A$2:$A$500,A4)&gt;0,"Por planificar",
COUNTIF('Por habilitar presup.'!$A$2:$A$500,A4)&gt;0,"Por habilitar presupuesto",
COUNTIF('Por aprobar estimacion'!$A$2:$A$500,A4)&gt;0,"Por aprobar estimación",
COUNTIF('Por Reestimar '!$A$2:$A$500,A4)&gt;0,"Por reestimar",
COUNTIF('Por estimar'!$A$2:$A$500,A4)&gt;0,"Por estimar",
COUNTIF('Registro incompleto'!$A$2:$A$500,A4)&gt;0,"Registro incompleto",
TRUE,"Sin estado"
))</f>
        <v>Eliminados</v>
      </c>
      <c r="E4" t="str" cm="1">
        <f t="array" ref="E4">IF(A4="","",_xlfn.LET(
_xlpm.base,_xlfn.IFS(
D4="Eliminados",_xlfn.XLOOKUP(A4,Eliminados!$A$2:$A$500,Eliminados!$AE$2:$AE$500,""),
D4="Planificadas",_xlfn.XLOOKUP(A4,Planificadas!$A$2:$A$500,Planificadas!$AE$2:$AE$500,""),
D4="Aprobar planificación",_xlfn.XLOOKUP(A4,'Aprobar Planificación'!$A$2:$A$500,'Aprobar Planificación'!$AE$2:$AE$500,""),
D4="Por planificar",_xlfn.XLOOKUP(A4,'Por planificar'!$A$2:$A$500,'Por planificar'!$AE$2:$AE$500,""),
D4="Por habilitar presupuesto",_xlfn.XLOOKUP(A4,'Por habilitar presup.'!$A$2:$A$500,'Por habilitar presup.'!$AE$2:$AE$500,""),
D4="Por aprobar estimación",_xlfn.XLOOKUP(A4,'Por aprobar estimacion'!$A$2:$A$500,'Por aprobar estimacion'!$AE$2:$AE$500,""),
D4="Por reestimar",_xlfn.XLOOKUP(A4,'Por Reestimar '!$A$2:$A$500,'Por Reestimar '!$AE$2:$AE$500,""),
D4="Por estimar",_xlfn.XLOOKUP(A4,'Por estimar'!$A$2:$A$500,'Por estimar'!$AE$2:$AE$500,""),
D4="Registro incompleto",_xlfn.XLOOKUP(A4,'Registro incompleto'!$A$2:$A$500,'Registro incompleto'!$AE$2:$AE$500,""),
TRUE,""
),
_xlpm.revision,_xlfn.IFS(
D4="Eliminados",_xlfn.XLOOKUP(A4,Eliminados!$A$2:$A$500,Eliminados!$AR$2:$AR$500,""),
D4="Planificadas",_xlfn.XLOOKUP(A4,Planificadas!$A$2:$A$500,Planificadas!$AR$2:$AR$500,""),
D4="Aprobar planificación",_xlfn.XLOOKUP(A4,'Aprobar Planificación'!$A$2:$A$500,'Aprobar Planificación'!$AR$2:$AR$500,""),
D4="Por planificar",_xlfn.XLOOKUP(A4,'Por planificar'!$A$2:$A$500,'Por planificar'!$AR$2:$AR$500,""),
D4="Por habilitar presupuesto",_xlfn.XLOOKUP(A4,'Por habilitar presup.'!$A$2:$A$500,'Por habilitar presup.'!$AR$2:$AR$500,""),
D4="Por aprobar estimación",_xlfn.XLOOKUP(A4,'Por aprobar estimacion'!$A$2:$A$500,'Por aprobar estimacion'!$AR$2:$AR$500,""),
D4="Por reestimar",_xlfn.XLOOKUP(A4,'Por Reestimar '!$A$2:$A$500,'Por Reestimar '!$AR$2:$AR$500,""),
TRUE,""
),
_xlpm.resultado,IF(OR(_xlpm.revision="",_xlpm.revision=0),_xlpm.base,_xlpm.revision),
IF(OR(_xlpm.resultado="",_xlpm.resultado=0),"Sin definir",_xlpm.resultado)
))</f>
        <v>Media</v>
      </c>
      <c r="F4" s="593" t="str" cm="1">
        <f t="array" ref="F4">IF(A4="","",_xlfn.LET(
_xlpm.fecha,_xlfn.IFS(
D4="Eliminados",_xlfn.XLOOKUP(A4,Eliminados!$A$2:$A$500,Eliminados!$AD$2:$AD$500,""),
D4="Planificadas",_xlfn.XLOOKUP(A4,Planificadas!$A$2:$A$500,Planificadas!$AD$2:$AD$500,""),
D4="Aprobar planificación",_xlfn.XLOOKUP(A4,'Aprobar Planificación'!$A$2:$A$500,'Aprobar Planificación'!$AD$2:$AD$500,""),
D4="Por planificar",_xlfn.XLOOKUP(A4,'Por planificar'!$A$2:$A$500,'Por planificar'!$AD$2:$AD$500,""),
D4="Por habilitar presupuesto",_xlfn.XLOOKUP(A4,'Por habilitar presup.'!$A$2:$A$500,'Por habilitar presup.'!$AD$2:$AD$500,""),
D4="Por aprobar estimación",_xlfn.XLOOKUP(A4,'Por aprobar estimacion'!$A$2:$A$500,'Por aprobar estimacion'!$AD$2:$AD$500,""),
D4="Por reestimar",_xlfn.XLOOKUP(A4,'Por Reestimar '!$A$2:$A$500,'Por Reestimar '!$AD$2:$AD$500,""),
D4="Por estimar",_xlfn.XLOOKUP(A4,'Por estimar'!$A$2:$A$500,'Por estimar'!$AD$2:$AD$500,""),
D4="Registro incompleto",_xlfn.XLOOKUP(A4,'Registro incompleto'!$A$2:$A$500,'Registro incompleto'!$AD$2:$AD$500,""),
TRUE,""
),
IF(OR(_xlpm.fecha="",_xlpm.fecha=0),"",_xlpm.fecha)
))</f>
        <v/>
      </c>
      <c r="G4" s="593" t="str" cm="1">
        <f t="array" ref="G4">IF(A4="","",_xlfn.LET(
_xlpm.base,_xlfn.IFS(
D4="Eliminados",_xlfn.XLOOKUP(A4,Eliminados!$A$2:$A$500,Eliminados!$AF$2:$AF$500,""),
D4="Planificadas",_xlfn.XLOOKUP(A4,Planificadas!$A$2:$A$500,Planificadas!$AF$2:$AF$500,""),
D4="Aprobar planificación",_xlfn.XLOOKUP(A4,'Aprobar Planificación'!$A$2:$A$500,'Aprobar Planificación'!$AF$2:$AF$500,""),
D4="Por planificar",_xlfn.XLOOKUP(A4,'Por planificar'!$A$2:$A$500,'Por planificar'!$AF$2:$AF$500,""),
D4="Por habilitar presupuesto",_xlfn.XLOOKUP(A4,'Por habilitar presup.'!$A$2:$A$500,'Por habilitar presup.'!$AF$2:$AF$500,""),
D4="Por aprobar estimación",_xlfn.XLOOKUP(A4,'Por aprobar estimacion'!$A$2:$A$500,'Por aprobar estimacion'!$AF$2:$AF$500,""),
D4="Por reestimar",_xlfn.XLOOKUP(A4,'Por Reestimar '!$A$2:$A$500,'Por Reestimar '!$AF$2:$AF$500,""),
D4="Por estimar",_xlfn.XLOOKUP(A4,'Por estimar'!$A$2:$A$500,'Por estimar'!$AF$2:$AF$500,""),
D4="Registro incompleto",_xlfn.XLOOKUP(A4,'Registro incompleto'!$A$2:$A$500,'Registro incompleto'!$AF$2:$AF$500,""),
TRUE,""
),
_xlpm.revision,_xlfn.IFS(
D4="Eliminados",_xlfn.XLOOKUP(A4,Eliminados!$A$2:$A$500,Eliminados!$AS$2:$AS$500,""),
D4="Planificadas",_xlfn.XLOOKUP(A4,Planificadas!$A$2:$A$500,Planificadas!$AS$2:$AS$500,""),
D4="Aprobar planificación",_xlfn.XLOOKUP(A4,'Aprobar Planificación'!$A$2:$A$500,'Aprobar Planificación'!$AS$2:$AS$500,""),
D4="Por planificar",_xlfn.XLOOKUP(A4,'Por planificar'!$A$2:$A$500,'Por planificar'!$AS$2:$AS$500,""),
D4="Por habilitar presupuesto",_xlfn.XLOOKUP(A4,'Por habilitar presup.'!$A$2:$A$500,'Por habilitar presup.'!$AS$2:$AS$500,""),
D4="Por aprobar estimación",_xlfn.XLOOKUP(A4,'Por aprobar estimacion'!$A$2:$A$500,'Por aprobar estimacion'!$AS$2:$AS$500,""),
D4="Por reestimar",_xlfn.XLOOKUP(A4,'Por Reestimar '!$A$2:$A$500,'Por Reestimar '!$AS$2:$AS$500,""),
TRUE,""
),
_xlpm.resultado,IF(OR(_xlpm.revision="",_xlpm.revision=0),_xlpm.base,_xlpm.revision),
IF(OR(_xlpm.resultado="",_xlpm.resultado=0),"",_xlpm.resultado)
))</f>
        <v/>
      </c>
      <c r="H4" s="593" t="str" cm="1">
        <f t="array" ref="H4">IF(A4="","",_xlfn.LET(
_xlpm.dias,_xlfn.IFS(
OR(UPPER(TRIM(E4))="BAJA",UPPER(TRIM(E4))="BAJO"),5,
OR(UPPER(TRIM(E4))="MEDIA",UPPER(TRIM(E4))="MEDIO"),10,
OR(UPPER(TRIM(E4))="ALTA",UPPER(TRIM(E4))="ALTO"),20,
TRUE,0
),
_xlpm.inicioRe,IF(D4="Por reestimar",_xlfn.XLOOKUP(A4,'Por Reestimar '!$A$2:$A$500,'Por Reestimar '!$AS$2:$AS$500,0),0),
_xlfn.IFS(
D4="Por reestimar",IF(AND(ISNUMBER(_xlpm.inicioRe),_xlpm.inicioRe&gt;0,_xlpm.dias&gt;0),WORKDAY(_xlpm.inicioRe,_xlpm.dias),""),
D4="Por estimar",IF(AND(ISNUMBER(G4),G4&gt;0),IF(_xlpm.dias&gt;0,WORKDAY(G4,_xlpm.dias),""),IF(AND(ISNUMBER(F4),F4&gt;0),WORKDAY(F4,5),"")),
TRUE,""
)
))</f>
        <v/>
      </c>
      <c r="I4" t="str" cm="1">
        <f t="array" ref="I4">IF(A4="","",_xlfn.IFS(
D4="Eliminados",_xlfn.XLOOKUP(A4,Eliminados!$A$2:$A$500,Eliminados!$AB$2:$AB$500,""),
D4="Planificadas",_xlfn.XLOOKUP(A4,Planificadas!$A$2:$A$500,Planificadas!$AB$2:$AB$500,""),
D4="Aprobar planificación",_xlfn.XLOOKUP(A4,'Aprobar Planificación'!$A$2:$A$500,'Aprobar Planificación'!$AB$2:$AB$500,""),
D4="Por planificar",_xlfn.XLOOKUP(A4,'Por planificar'!$A$2:$A$500,'Por planificar'!$AB$2:$AB$500,""),
D4="Por habilitar presupuesto",_xlfn.XLOOKUP(A4,'Por habilitar presup.'!$A$2:$A$500,'Por habilitar presup.'!$AB$2:$AB$500,""),
D4="Por aprobar estimación",_xlfn.XLOOKUP(A4,'Por aprobar estimacion'!$A$2:$A$500,'Por aprobar estimacion'!$AB$2:$AB$500,""),
D4="Por reestimar",_xlfn.XLOOKUP(A4,'Por Reestimar '!$A$2:$A$500,'Por Reestimar '!$AB$2:$AB$500,""),
D4="Por estimar",_xlfn.XLOOKUP(A4,'Por estimar'!$A$2:$A$500,'Por estimar'!$AB$2:$AB$500,""),
D4="Registro incompleto",_xlfn.XLOOKUP(A4,'Registro incompleto'!$A$2:$A$500,'Registro incompleto'!$AB$2:$AB$500,""),
TRUE,""
))</f>
        <v>Ivan Rengifo</v>
      </c>
    </row>
    <row r="5" spans="1:9">
      <c r="A5">
        <v>25</v>
      </c>
      <c r="B5" t="str" cm="1">
        <f t="array" ref="B5">IF(A5="","",_xlfn.IFS(
D5="Eliminados",_xlfn.XLOOKUP(A5,Eliminados!$A$2:$A$500,Eliminados!$F$2:$F$500,""),
D5="Planificadas",_xlfn.XLOOKUP(A5,Planificadas!$A$2:$A$500,Planificadas!$F$2:$F$500,""),
D5="Aprobar planificación",_xlfn.XLOOKUP(A5,'Aprobar Planificación'!$A$2:$A$500,'Aprobar Planificación'!$F$2:$F$500,""),
D5="Por planificar",_xlfn.XLOOKUP(A5,'Por planificar'!$A$2:$A$500,'Por planificar'!$F$2:$F$500,""),
D5="Por habilitar presupuesto",_xlfn.XLOOKUP(A5,'Por habilitar presup.'!$A$2:$A$500,'Por habilitar presup.'!$F$2:$F$500,""),
D5="Por aprobar estimación",_xlfn.XLOOKUP(A5,'Por aprobar estimacion'!$A$2:$A$500,'Por aprobar estimacion'!$F$2:$F$500,""),
D5="Por reestimar",_xlfn.XLOOKUP(A5,'Por Reestimar '!$A$2:$A$500,'Por Reestimar '!$F$2:$F$500,""),
D5="Por estimar",_xlfn.XLOOKUP(A5,'Por estimar'!$A$2:$A$500,'Por estimar'!$F$2:$F$500,""),
D5="Registro incompleto",_xlfn.XLOOKUP(A5,'Registro incompleto'!$A$2:$A$500,'Registro incompleto'!$F$2:$F$500,""),
TRUE,""
))</f>
        <v>[SPO]Modificación de MDUU de elegibles en Banner.</v>
      </c>
      <c r="C5" t="str">
        <f t="shared" si="0"/>
        <v>Ana Vega</v>
      </c>
      <c r="D5" t="str" cm="1">
        <f t="array" ref="D5">IF(A5="","",_xlfn.IFS(
COUNTIF(Eliminados!$A$2:$A$500,A5)&gt;0,"Eliminados",
COUNTIF(Planificadas!$A$2:$A$500,A5)&gt;0,"Planificadas",
COUNTIF('Aprobar Planificación'!$A$2:$A$500,A5)&gt;0,"Aprobar planificación",
COUNTIF('Por planificar'!$A$2:$A$500,A5)&gt;0,"Por planificar",
COUNTIF('Por habilitar presup.'!$A$2:$A$500,A5)&gt;0,"Por habilitar presupuesto",
COUNTIF('Por aprobar estimacion'!$A$2:$A$500,A5)&gt;0,"Por aprobar estimación",
COUNTIF('Por Reestimar '!$A$2:$A$500,A5)&gt;0,"Por reestimar",
COUNTIF('Por estimar'!$A$2:$A$500,A5)&gt;0,"Por estimar",
COUNTIF('Registro incompleto'!$A$2:$A$500,A5)&gt;0,"Registro incompleto",
TRUE,"Sin estado"
))</f>
        <v>Planificadas</v>
      </c>
      <c r="E5" t="str" cm="1">
        <f t="array" ref="E5">IF(A5="","",_xlfn.LET(
_xlpm.base,_xlfn.IFS(
D5="Eliminados",_xlfn.XLOOKUP(A5,Eliminados!$A$2:$A$500,Eliminados!$AE$2:$AE$500,""),
D5="Planificadas",_xlfn.XLOOKUP(A5,Planificadas!$A$2:$A$500,Planificadas!$AE$2:$AE$500,""),
D5="Aprobar planificación",_xlfn.XLOOKUP(A5,'Aprobar Planificación'!$A$2:$A$500,'Aprobar Planificación'!$AE$2:$AE$500,""),
D5="Por planificar",_xlfn.XLOOKUP(A5,'Por planificar'!$A$2:$A$500,'Por planificar'!$AE$2:$AE$500,""),
D5="Por habilitar presupuesto",_xlfn.XLOOKUP(A5,'Por habilitar presup.'!$A$2:$A$500,'Por habilitar presup.'!$AE$2:$AE$500,""),
D5="Por aprobar estimación",_xlfn.XLOOKUP(A5,'Por aprobar estimacion'!$A$2:$A$500,'Por aprobar estimacion'!$AE$2:$AE$500,""),
D5="Por reestimar",_xlfn.XLOOKUP(A5,'Por Reestimar '!$A$2:$A$500,'Por Reestimar '!$AE$2:$AE$500,""),
D5="Por estimar",_xlfn.XLOOKUP(A5,'Por estimar'!$A$2:$A$500,'Por estimar'!$AE$2:$AE$500,""),
D5="Registro incompleto",_xlfn.XLOOKUP(A5,'Registro incompleto'!$A$2:$A$500,'Registro incompleto'!$AE$2:$AE$500,""),
TRUE,""
),
_xlpm.revision,_xlfn.IFS(
D5="Eliminados",_xlfn.XLOOKUP(A5,Eliminados!$A$2:$A$500,Eliminados!$AR$2:$AR$500,""),
D5="Planificadas",_xlfn.XLOOKUP(A5,Planificadas!$A$2:$A$500,Planificadas!$AR$2:$AR$500,""),
D5="Aprobar planificación",_xlfn.XLOOKUP(A5,'Aprobar Planificación'!$A$2:$A$500,'Aprobar Planificación'!$AR$2:$AR$500,""),
D5="Por planificar",_xlfn.XLOOKUP(A5,'Por planificar'!$A$2:$A$500,'Por planificar'!$AR$2:$AR$500,""),
D5="Por habilitar presupuesto",_xlfn.XLOOKUP(A5,'Por habilitar presup.'!$A$2:$A$500,'Por habilitar presup.'!$AR$2:$AR$500,""),
D5="Por aprobar estimación",_xlfn.XLOOKUP(A5,'Por aprobar estimacion'!$A$2:$A$500,'Por aprobar estimacion'!$AR$2:$AR$500,""),
D5="Por reestimar",_xlfn.XLOOKUP(A5,'Por Reestimar '!$A$2:$A$500,'Por Reestimar '!$AR$2:$AR$500,""),
TRUE,""
),
_xlpm.resultado,IF(OR(_xlpm.revision="",_xlpm.revision=0),_xlpm.base,_xlpm.revision),
IF(OR(_xlpm.resultado="",_xlpm.resultado=0),"Sin definir",_xlpm.resultado)
))</f>
        <v>Baja</v>
      </c>
      <c r="F5" s="593" t="str" cm="1">
        <f t="array" ref="F5">IF(A5="","",_xlfn.LET(
_xlpm.fecha,_xlfn.IFS(
D5="Eliminados",_xlfn.XLOOKUP(A5,Eliminados!$A$2:$A$500,Eliminados!$AD$2:$AD$500,""),
D5="Planificadas",_xlfn.XLOOKUP(A5,Planificadas!$A$2:$A$500,Planificadas!$AD$2:$AD$500,""),
D5="Aprobar planificación",_xlfn.XLOOKUP(A5,'Aprobar Planificación'!$A$2:$A$500,'Aprobar Planificación'!$AD$2:$AD$500,""),
D5="Por planificar",_xlfn.XLOOKUP(A5,'Por planificar'!$A$2:$A$500,'Por planificar'!$AD$2:$AD$500,""),
D5="Por habilitar presupuesto",_xlfn.XLOOKUP(A5,'Por habilitar presup.'!$A$2:$A$500,'Por habilitar presup.'!$AD$2:$AD$500,""),
D5="Por aprobar estimación",_xlfn.XLOOKUP(A5,'Por aprobar estimacion'!$A$2:$A$500,'Por aprobar estimacion'!$AD$2:$AD$500,""),
D5="Por reestimar",_xlfn.XLOOKUP(A5,'Por Reestimar '!$A$2:$A$500,'Por Reestimar '!$AD$2:$AD$500,""),
D5="Por estimar",_xlfn.XLOOKUP(A5,'Por estimar'!$A$2:$A$500,'Por estimar'!$AD$2:$AD$500,""),
D5="Registro incompleto",_xlfn.XLOOKUP(A5,'Registro incompleto'!$A$2:$A$500,'Registro incompleto'!$AD$2:$AD$500,""),
TRUE,""
),
IF(OR(_xlpm.fecha="",_xlpm.fecha=0),"",_xlpm.fecha)
))</f>
        <v/>
      </c>
      <c r="G5" s="593" t="str" cm="1">
        <f t="array" ref="G5">IF(A5="","",_xlfn.LET(
_xlpm.base,_xlfn.IFS(
D5="Eliminados",_xlfn.XLOOKUP(A5,Eliminados!$A$2:$A$500,Eliminados!$AF$2:$AF$500,""),
D5="Planificadas",_xlfn.XLOOKUP(A5,Planificadas!$A$2:$A$500,Planificadas!$AF$2:$AF$500,""),
D5="Aprobar planificación",_xlfn.XLOOKUP(A5,'Aprobar Planificación'!$A$2:$A$500,'Aprobar Planificación'!$AF$2:$AF$500,""),
D5="Por planificar",_xlfn.XLOOKUP(A5,'Por planificar'!$A$2:$A$500,'Por planificar'!$AF$2:$AF$500,""),
D5="Por habilitar presupuesto",_xlfn.XLOOKUP(A5,'Por habilitar presup.'!$A$2:$A$500,'Por habilitar presup.'!$AF$2:$AF$500,""),
D5="Por aprobar estimación",_xlfn.XLOOKUP(A5,'Por aprobar estimacion'!$A$2:$A$500,'Por aprobar estimacion'!$AF$2:$AF$500,""),
D5="Por reestimar",_xlfn.XLOOKUP(A5,'Por Reestimar '!$A$2:$A$500,'Por Reestimar '!$AF$2:$AF$500,""),
D5="Por estimar",_xlfn.XLOOKUP(A5,'Por estimar'!$A$2:$A$500,'Por estimar'!$AF$2:$AF$500,""),
D5="Registro incompleto",_xlfn.XLOOKUP(A5,'Registro incompleto'!$A$2:$A$500,'Registro incompleto'!$AF$2:$AF$500,""),
TRUE,""
),
_xlpm.revision,_xlfn.IFS(
D5="Eliminados",_xlfn.XLOOKUP(A5,Eliminados!$A$2:$A$500,Eliminados!$AS$2:$AS$500,""),
D5="Planificadas",_xlfn.XLOOKUP(A5,Planificadas!$A$2:$A$500,Planificadas!$AS$2:$AS$500,""),
D5="Aprobar planificación",_xlfn.XLOOKUP(A5,'Aprobar Planificación'!$A$2:$A$500,'Aprobar Planificación'!$AS$2:$AS$500,""),
D5="Por planificar",_xlfn.XLOOKUP(A5,'Por planificar'!$A$2:$A$500,'Por planificar'!$AS$2:$AS$500,""),
D5="Por habilitar presupuesto",_xlfn.XLOOKUP(A5,'Por habilitar presup.'!$A$2:$A$500,'Por habilitar presup.'!$AS$2:$AS$500,""),
D5="Por aprobar estimación",_xlfn.XLOOKUP(A5,'Por aprobar estimacion'!$A$2:$A$500,'Por aprobar estimacion'!$AS$2:$AS$500,""),
D5="Por reestimar",_xlfn.XLOOKUP(A5,'Por Reestimar '!$A$2:$A$500,'Por Reestimar '!$AS$2:$AS$500,""),
TRUE,""
),
_xlpm.resultado,IF(OR(_xlpm.revision="",_xlpm.revision=0),_xlpm.base,_xlpm.revision),
IF(OR(_xlpm.resultado="",_xlpm.resultado=0),"",_xlpm.resultado)
))</f>
        <v/>
      </c>
      <c r="H5" s="593" t="str" cm="1">
        <f t="array" ref="H5">IF(A5="","",_xlfn.LET(
_xlpm.dias,_xlfn.IFS(
OR(UPPER(TRIM(E5))="BAJA",UPPER(TRIM(E5))="BAJO"),5,
OR(UPPER(TRIM(E5))="MEDIA",UPPER(TRIM(E5))="MEDIO"),10,
OR(UPPER(TRIM(E5))="ALTA",UPPER(TRIM(E5))="ALTO"),20,
TRUE,0
),
_xlpm.inicioRe,IF(D5="Por reestimar",_xlfn.XLOOKUP(A5,'Por Reestimar '!$A$2:$A$500,'Por Reestimar '!$AS$2:$AS$500,0),0),
_xlfn.IFS(
D5="Por reestimar",IF(AND(ISNUMBER(_xlpm.inicioRe),_xlpm.inicioRe&gt;0,_xlpm.dias&gt;0),WORKDAY(_xlpm.inicioRe,_xlpm.dias),""),
D5="Por estimar",IF(AND(ISNUMBER(G5),G5&gt;0),IF(_xlpm.dias&gt;0,WORKDAY(G5,_xlpm.dias),""),IF(AND(ISNUMBER(F5),F5&gt;0),WORKDAY(F5,5),"")),
TRUE,""
)
))</f>
        <v/>
      </c>
      <c r="I5" t="str" cm="1">
        <f t="array" ref="I5">IF(A5="","",_xlfn.IFS(
D5="Eliminados",_xlfn.XLOOKUP(A5,Eliminados!$A$2:$A$500,Eliminados!$AB$2:$AB$500,""),
D5="Planificadas",_xlfn.XLOOKUP(A5,Planificadas!$A$2:$A$500,Planificadas!$AB$2:$AB$500,""),
D5="Aprobar planificación",_xlfn.XLOOKUP(A5,'Aprobar Planificación'!$A$2:$A$500,'Aprobar Planificación'!$AB$2:$AB$500,""),
D5="Por planificar",_xlfn.XLOOKUP(A5,'Por planificar'!$A$2:$A$500,'Por planificar'!$AB$2:$AB$500,""),
D5="Por habilitar presupuesto",_xlfn.XLOOKUP(A5,'Por habilitar presup.'!$A$2:$A$500,'Por habilitar presup.'!$AB$2:$AB$500,""),
D5="Por aprobar estimación",_xlfn.XLOOKUP(A5,'Por aprobar estimacion'!$A$2:$A$500,'Por aprobar estimacion'!$AB$2:$AB$500,""),
D5="Por reestimar",_xlfn.XLOOKUP(A5,'Por Reestimar '!$A$2:$A$500,'Por Reestimar '!$AB$2:$AB$500,""),
D5="Por estimar",_xlfn.XLOOKUP(A5,'Por estimar'!$A$2:$A$500,'Por estimar'!$AB$2:$AB$500,""),
D5="Registro incompleto",_xlfn.XLOOKUP(A5,'Registro incompleto'!$A$2:$A$500,'Registro incompleto'!$AB$2:$AB$500,""),
TRUE,""
))</f>
        <v>Ana Vega</v>
      </c>
    </row>
    <row r="6" spans="1:9">
      <c r="A6">
        <v>26</v>
      </c>
      <c r="B6" t="str" cm="1">
        <f t="array" ref="B6">IF(A6="","",_xlfn.IFS(
D6="Eliminados",_xlfn.XLOOKUP(A6,Eliminados!$A$2:$A$500,Eliminados!$F$2:$F$500,""),
D6="Planificadas",_xlfn.XLOOKUP(A6,Planificadas!$A$2:$A$500,Planificadas!$F$2:$F$500,""),
D6="Aprobar planificación",_xlfn.XLOOKUP(A6,'Aprobar Planificación'!$A$2:$A$500,'Aprobar Planificación'!$F$2:$F$500,""),
D6="Por planificar",_xlfn.XLOOKUP(A6,'Por planificar'!$A$2:$A$500,'Por planificar'!$F$2:$F$500,""),
D6="Por habilitar presupuesto",_xlfn.XLOOKUP(A6,'Por habilitar presup.'!$A$2:$A$500,'Por habilitar presup.'!$F$2:$F$500,""),
D6="Por aprobar estimación",_xlfn.XLOOKUP(A6,'Por aprobar estimacion'!$A$2:$A$500,'Por aprobar estimacion'!$F$2:$F$500,""),
D6="Por reestimar",_xlfn.XLOOKUP(A6,'Por Reestimar '!$A$2:$A$500,'Por Reestimar '!$F$2:$F$500,""),
D6="Por estimar",_xlfn.XLOOKUP(A6,'Por estimar'!$A$2:$A$500,'Por estimar'!$F$2:$F$500,""),
D6="Registro incompleto",_xlfn.XLOOKUP(A6,'Registro incompleto'!$A$2:$A$500,'Registro incompleto'!$F$2:$F$500,""),
TRUE,""
))</f>
        <v>[SPO]Actualización de Reportes PF012 y AC006 -Penalidad por 4to curso repetido</v>
      </c>
      <c r="C6" t="str">
        <f t="shared" si="0"/>
        <v>Ruddy Pereda</v>
      </c>
      <c r="D6" t="str" cm="1">
        <f t="array" ref="D6">IF(A6="","",_xlfn.IFS(
COUNTIF(Eliminados!$A$2:$A$500,A6)&gt;0,"Eliminados",
COUNTIF(Planificadas!$A$2:$A$500,A6)&gt;0,"Planificadas",
COUNTIF('Aprobar Planificación'!$A$2:$A$500,A6)&gt;0,"Aprobar planificación",
COUNTIF('Por planificar'!$A$2:$A$500,A6)&gt;0,"Por planificar",
COUNTIF('Por habilitar presup.'!$A$2:$A$500,A6)&gt;0,"Por habilitar presupuesto",
COUNTIF('Por aprobar estimacion'!$A$2:$A$500,A6)&gt;0,"Por aprobar estimación",
COUNTIF('Por Reestimar '!$A$2:$A$500,A6)&gt;0,"Por reestimar",
COUNTIF('Por estimar'!$A$2:$A$500,A6)&gt;0,"Por estimar",
COUNTIF('Registro incompleto'!$A$2:$A$500,A6)&gt;0,"Registro incompleto",
TRUE,"Sin estado"
))</f>
        <v>Planificadas</v>
      </c>
      <c r="E6" t="str" cm="1">
        <f t="array" ref="E6">IF(A6="","",_xlfn.LET(
_xlpm.base,_xlfn.IFS(
D6="Eliminados",_xlfn.XLOOKUP(A6,Eliminados!$A$2:$A$500,Eliminados!$AE$2:$AE$500,""),
D6="Planificadas",_xlfn.XLOOKUP(A6,Planificadas!$A$2:$A$500,Planificadas!$AE$2:$AE$500,""),
D6="Aprobar planificación",_xlfn.XLOOKUP(A6,'Aprobar Planificación'!$A$2:$A$500,'Aprobar Planificación'!$AE$2:$AE$500,""),
D6="Por planificar",_xlfn.XLOOKUP(A6,'Por planificar'!$A$2:$A$500,'Por planificar'!$AE$2:$AE$500,""),
D6="Por habilitar presupuesto",_xlfn.XLOOKUP(A6,'Por habilitar presup.'!$A$2:$A$500,'Por habilitar presup.'!$AE$2:$AE$500,""),
D6="Por aprobar estimación",_xlfn.XLOOKUP(A6,'Por aprobar estimacion'!$A$2:$A$500,'Por aprobar estimacion'!$AE$2:$AE$500,""),
D6="Por reestimar",_xlfn.XLOOKUP(A6,'Por Reestimar '!$A$2:$A$500,'Por Reestimar '!$AE$2:$AE$500,""),
D6="Por estimar",_xlfn.XLOOKUP(A6,'Por estimar'!$A$2:$A$500,'Por estimar'!$AE$2:$AE$500,""),
D6="Registro incompleto",_xlfn.XLOOKUP(A6,'Registro incompleto'!$A$2:$A$500,'Registro incompleto'!$AE$2:$AE$500,""),
TRUE,""
),
_xlpm.revision,_xlfn.IFS(
D6="Eliminados",_xlfn.XLOOKUP(A6,Eliminados!$A$2:$A$500,Eliminados!$AR$2:$AR$500,""),
D6="Planificadas",_xlfn.XLOOKUP(A6,Planificadas!$A$2:$A$500,Planificadas!$AR$2:$AR$500,""),
D6="Aprobar planificación",_xlfn.XLOOKUP(A6,'Aprobar Planificación'!$A$2:$A$500,'Aprobar Planificación'!$AR$2:$AR$500,""),
D6="Por planificar",_xlfn.XLOOKUP(A6,'Por planificar'!$A$2:$A$500,'Por planificar'!$AR$2:$AR$500,""),
D6="Por habilitar presupuesto",_xlfn.XLOOKUP(A6,'Por habilitar presup.'!$A$2:$A$500,'Por habilitar presup.'!$AR$2:$AR$500,""),
D6="Por aprobar estimación",_xlfn.XLOOKUP(A6,'Por aprobar estimacion'!$A$2:$A$500,'Por aprobar estimacion'!$AR$2:$AR$500,""),
D6="Por reestimar",_xlfn.XLOOKUP(A6,'Por Reestimar '!$A$2:$A$500,'Por Reestimar '!$AR$2:$AR$500,""),
TRUE,""
),
_xlpm.resultado,IF(OR(_xlpm.revision="",_xlpm.revision=0),_xlpm.base,_xlpm.revision),
IF(OR(_xlpm.resultado="",_xlpm.resultado=0),"Sin definir",_xlpm.resultado)
))</f>
        <v>Media</v>
      </c>
      <c r="F6" s="593" t="str" cm="1">
        <f t="array" ref="F6">IF(A6="","",_xlfn.LET(
_xlpm.fecha,_xlfn.IFS(
D6="Eliminados",_xlfn.XLOOKUP(A6,Eliminados!$A$2:$A$500,Eliminados!$AD$2:$AD$500,""),
D6="Planificadas",_xlfn.XLOOKUP(A6,Planificadas!$A$2:$A$500,Planificadas!$AD$2:$AD$500,""),
D6="Aprobar planificación",_xlfn.XLOOKUP(A6,'Aprobar Planificación'!$A$2:$A$500,'Aprobar Planificación'!$AD$2:$AD$500,""),
D6="Por planificar",_xlfn.XLOOKUP(A6,'Por planificar'!$A$2:$A$500,'Por planificar'!$AD$2:$AD$500,""),
D6="Por habilitar presupuesto",_xlfn.XLOOKUP(A6,'Por habilitar presup.'!$A$2:$A$500,'Por habilitar presup.'!$AD$2:$AD$500,""),
D6="Por aprobar estimación",_xlfn.XLOOKUP(A6,'Por aprobar estimacion'!$A$2:$A$500,'Por aprobar estimacion'!$AD$2:$AD$500,""),
D6="Por reestimar",_xlfn.XLOOKUP(A6,'Por Reestimar '!$A$2:$A$500,'Por Reestimar '!$AD$2:$AD$500,""),
D6="Por estimar",_xlfn.XLOOKUP(A6,'Por estimar'!$A$2:$A$500,'Por estimar'!$AD$2:$AD$500,""),
D6="Registro incompleto",_xlfn.XLOOKUP(A6,'Registro incompleto'!$A$2:$A$500,'Registro incompleto'!$AD$2:$AD$500,""),
TRUE,""
),
IF(OR(_xlpm.fecha="",_xlpm.fecha=0),"",_xlpm.fecha)
))</f>
        <v/>
      </c>
      <c r="G6" s="593" t="str" cm="1">
        <f t="array" ref="G6">IF(A6="","",_xlfn.LET(
_xlpm.base,_xlfn.IFS(
D6="Eliminados",_xlfn.XLOOKUP(A6,Eliminados!$A$2:$A$500,Eliminados!$AF$2:$AF$500,""),
D6="Planificadas",_xlfn.XLOOKUP(A6,Planificadas!$A$2:$A$500,Planificadas!$AF$2:$AF$500,""),
D6="Aprobar planificación",_xlfn.XLOOKUP(A6,'Aprobar Planificación'!$A$2:$A$500,'Aprobar Planificación'!$AF$2:$AF$500,""),
D6="Por planificar",_xlfn.XLOOKUP(A6,'Por planificar'!$A$2:$A$500,'Por planificar'!$AF$2:$AF$500,""),
D6="Por habilitar presupuesto",_xlfn.XLOOKUP(A6,'Por habilitar presup.'!$A$2:$A$500,'Por habilitar presup.'!$AF$2:$AF$500,""),
D6="Por aprobar estimación",_xlfn.XLOOKUP(A6,'Por aprobar estimacion'!$A$2:$A$500,'Por aprobar estimacion'!$AF$2:$AF$500,""),
D6="Por reestimar",_xlfn.XLOOKUP(A6,'Por Reestimar '!$A$2:$A$500,'Por Reestimar '!$AF$2:$AF$500,""),
D6="Por estimar",_xlfn.XLOOKUP(A6,'Por estimar'!$A$2:$A$500,'Por estimar'!$AF$2:$AF$500,""),
D6="Registro incompleto",_xlfn.XLOOKUP(A6,'Registro incompleto'!$A$2:$A$500,'Registro incompleto'!$AF$2:$AF$500,""),
TRUE,""
),
_xlpm.revision,_xlfn.IFS(
D6="Eliminados",_xlfn.XLOOKUP(A6,Eliminados!$A$2:$A$500,Eliminados!$AS$2:$AS$500,""),
D6="Planificadas",_xlfn.XLOOKUP(A6,Planificadas!$A$2:$A$500,Planificadas!$AS$2:$AS$500,""),
D6="Aprobar planificación",_xlfn.XLOOKUP(A6,'Aprobar Planificación'!$A$2:$A$500,'Aprobar Planificación'!$AS$2:$AS$500,""),
D6="Por planificar",_xlfn.XLOOKUP(A6,'Por planificar'!$A$2:$A$500,'Por planificar'!$AS$2:$AS$500,""),
D6="Por habilitar presupuesto",_xlfn.XLOOKUP(A6,'Por habilitar presup.'!$A$2:$A$500,'Por habilitar presup.'!$AS$2:$AS$500,""),
D6="Por aprobar estimación",_xlfn.XLOOKUP(A6,'Por aprobar estimacion'!$A$2:$A$500,'Por aprobar estimacion'!$AS$2:$AS$500,""),
D6="Por reestimar",_xlfn.XLOOKUP(A6,'Por Reestimar '!$A$2:$A$500,'Por Reestimar '!$AS$2:$AS$500,""),
TRUE,""
),
_xlpm.resultado,IF(OR(_xlpm.revision="",_xlpm.revision=0),_xlpm.base,_xlpm.revision),
IF(OR(_xlpm.resultado="",_xlpm.resultado=0),"",_xlpm.resultado)
))</f>
        <v/>
      </c>
      <c r="H6" s="593" t="str" cm="1">
        <f t="array" ref="H6">IF(A6="","",_xlfn.LET(
_xlpm.dias,_xlfn.IFS(
OR(UPPER(TRIM(E6))="BAJA",UPPER(TRIM(E6))="BAJO"),5,
OR(UPPER(TRIM(E6))="MEDIA",UPPER(TRIM(E6))="MEDIO"),10,
OR(UPPER(TRIM(E6))="ALTA",UPPER(TRIM(E6))="ALTO"),20,
TRUE,0
),
_xlpm.inicioRe,IF(D6="Por reestimar",_xlfn.XLOOKUP(A6,'Por Reestimar '!$A$2:$A$500,'Por Reestimar '!$AS$2:$AS$500,0),0),
_xlfn.IFS(
D6="Por reestimar",IF(AND(ISNUMBER(_xlpm.inicioRe),_xlpm.inicioRe&gt;0,_xlpm.dias&gt;0),WORKDAY(_xlpm.inicioRe,_xlpm.dias),""),
D6="Por estimar",IF(AND(ISNUMBER(G6),G6&gt;0),IF(_xlpm.dias&gt;0,WORKDAY(G6,_xlpm.dias),""),IF(AND(ISNUMBER(F6),F6&gt;0),WORKDAY(F6,5),"")),
TRUE,""
)
))</f>
        <v/>
      </c>
      <c r="I6" t="str" cm="1">
        <f t="array" ref="I6">IF(A6="","",_xlfn.IFS(
D6="Eliminados",_xlfn.XLOOKUP(A6,Eliminados!$A$2:$A$500,Eliminados!$AB$2:$AB$500,""),
D6="Planificadas",_xlfn.XLOOKUP(A6,Planificadas!$A$2:$A$500,Planificadas!$AB$2:$AB$500,""),
D6="Aprobar planificación",_xlfn.XLOOKUP(A6,'Aprobar Planificación'!$A$2:$A$500,'Aprobar Planificación'!$AB$2:$AB$500,""),
D6="Por planificar",_xlfn.XLOOKUP(A6,'Por planificar'!$A$2:$A$500,'Por planificar'!$AB$2:$AB$500,""),
D6="Por habilitar presupuesto",_xlfn.XLOOKUP(A6,'Por habilitar presup.'!$A$2:$A$500,'Por habilitar presup.'!$AB$2:$AB$500,""),
D6="Por aprobar estimación",_xlfn.XLOOKUP(A6,'Por aprobar estimacion'!$A$2:$A$500,'Por aprobar estimacion'!$AB$2:$AB$500,""),
D6="Por reestimar",_xlfn.XLOOKUP(A6,'Por Reestimar '!$A$2:$A$500,'Por Reestimar '!$AB$2:$AB$500,""),
D6="Por estimar",_xlfn.XLOOKUP(A6,'Por estimar'!$A$2:$A$500,'Por estimar'!$AB$2:$AB$500,""),
D6="Registro incompleto",_xlfn.XLOOKUP(A6,'Registro incompleto'!$A$2:$A$500,'Registro incompleto'!$AB$2:$AB$500,""),
TRUE,""
))</f>
        <v>Ruddy Pereda</v>
      </c>
    </row>
    <row r="7" spans="1:9">
      <c r="A7">
        <v>27</v>
      </c>
      <c r="B7" t="str" cm="1">
        <f t="array" ref="B7">IF(A7="","",_xlfn.IFS(
D7="Eliminados",_xlfn.XLOOKUP(A7,Eliminados!$A$2:$A$500,Eliminados!$F$2:$F$500,""),
D7="Planificadas",_xlfn.XLOOKUP(A7,Planificadas!$A$2:$A$500,Planificadas!$F$2:$F$500,""),
D7="Aprobar planificación",_xlfn.XLOOKUP(A7,'Aprobar Planificación'!$A$2:$A$500,'Aprobar Planificación'!$F$2:$F$500,""),
D7="Por planificar",_xlfn.XLOOKUP(A7,'Por planificar'!$A$2:$A$500,'Por planificar'!$F$2:$F$500,""),
D7="Por habilitar presupuesto",_xlfn.XLOOKUP(A7,'Por habilitar presup.'!$A$2:$A$500,'Por habilitar presup.'!$F$2:$F$500,""),
D7="Por aprobar estimación",_xlfn.XLOOKUP(A7,'Por aprobar estimacion'!$A$2:$A$500,'Por aprobar estimacion'!$F$2:$F$500,""),
D7="Por reestimar",_xlfn.XLOOKUP(A7,'Por Reestimar '!$A$2:$A$500,'Por Reestimar '!$F$2:$F$500,""),
D7="Por estimar",_xlfn.XLOOKUP(A7,'Por estimar'!$A$2:$A$500,'Por estimar'!$F$2:$F$500,""),
D7="Registro incompleto",_xlfn.XLOOKUP(A7,'Registro incompleto'!$A$2:$A$500,'Registro incompleto'!$F$2:$F$500,""),
TRUE,""
))</f>
        <v>Mejora en la estimación de penalidades – 4ta repitencia.</v>
      </c>
      <c r="C7" t="str">
        <f t="shared" si="0"/>
        <v>Ana Vega</v>
      </c>
      <c r="D7" t="str" cm="1">
        <f t="array" ref="D7">IF(A7="","",_xlfn.IFS(
COUNTIF(Eliminados!$A$2:$A$500,A7)&gt;0,"Eliminados",
COUNTIF(Planificadas!$A$2:$A$500,A7)&gt;0,"Planificadas",
COUNTIF('Aprobar Planificación'!$A$2:$A$500,A7)&gt;0,"Aprobar planificación",
COUNTIF('Por planificar'!$A$2:$A$500,A7)&gt;0,"Por planificar",
COUNTIF('Por habilitar presup.'!$A$2:$A$500,A7)&gt;0,"Por habilitar presupuesto",
COUNTIF('Por aprobar estimacion'!$A$2:$A$500,A7)&gt;0,"Por aprobar estimación",
COUNTIF('Por Reestimar '!$A$2:$A$500,A7)&gt;0,"Por reestimar",
COUNTIF('Por estimar'!$A$2:$A$500,A7)&gt;0,"Por estimar",
COUNTIF('Registro incompleto'!$A$2:$A$500,A7)&gt;0,"Registro incompleto",
TRUE,"Sin estado"
))</f>
        <v>Planificadas</v>
      </c>
      <c r="E7" t="str" cm="1">
        <f t="array" ref="E7">IF(A7="","",_xlfn.LET(
_xlpm.base,_xlfn.IFS(
D7="Eliminados",_xlfn.XLOOKUP(A7,Eliminados!$A$2:$A$500,Eliminados!$AE$2:$AE$500,""),
D7="Planificadas",_xlfn.XLOOKUP(A7,Planificadas!$A$2:$A$500,Planificadas!$AE$2:$AE$500,""),
D7="Aprobar planificación",_xlfn.XLOOKUP(A7,'Aprobar Planificación'!$A$2:$A$500,'Aprobar Planificación'!$AE$2:$AE$500,""),
D7="Por planificar",_xlfn.XLOOKUP(A7,'Por planificar'!$A$2:$A$500,'Por planificar'!$AE$2:$AE$500,""),
D7="Por habilitar presupuesto",_xlfn.XLOOKUP(A7,'Por habilitar presup.'!$A$2:$A$500,'Por habilitar presup.'!$AE$2:$AE$500,""),
D7="Por aprobar estimación",_xlfn.XLOOKUP(A7,'Por aprobar estimacion'!$A$2:$A$500,'Por aprobar estimacion'!$AE$2:$AE$500,""),
D7="Por reestimar",_xlfn.XLOOKUP(A7,'Por Reestimar '!$A$2:$A$500,'Por Reestimar '!$AE$2:$AE$500,""),
D7="Por estimar",_xlfn.XLOOKUP(A7,'Por estimar'!$A$2:$A$500,'Por estimar'!$AE$2:$AE$500,""),
D7="Registro incompleto",_xlfn.XLOOKUP(A7,'Registro incompleto'!$A$2:$A$500,'Registro incompleto'!$AE$2:$AE$500,""),
TRUE,""
),
_xlpm.revision,_xlfn.IFS(
D7="Eliminados",_xlfn.XLOOKUP(A7,Eliminados!$A$2:$A$500,Eliminados!$AR$2:$AR$500,""),
D7="Planificadas",_xlfn.XLOOKUP(A7,Planificadas!$A$2:$A$500,Planificadas!$AR$2:$AR$500,""),
D7="Aprobar planificación",_xlfn.XLOOKUP(A7,'Aprobar Planificación'!$A$2:$A$500,'Aprobar Planificación'!$AR$2:$AR$500,""),
D7="Por planificar",_xlfn.XLOOKUP(A7,'Por planificar'!$A$2:$A$500,'Por planificar'!$AR$2:$AR$500,""),
D7="Por habilitar presupuesto",_xlfn.XLOOKUP(A7,'Por habilitar presup.'!$A$2:$A$500,'Por habilitar presup.'!$AR$2:$AR$500,""),
D7="Por aprobar estimación",_xlfn.XLOOKUP(A7,'Por aprobar estimacion'!$A$2:$A$500,'Por aprobar estimacion'!$AR$2:$AR$500,""),
D7="Por reestimar",_xlfn.XLOOKUP(A7,'Por Reestimar '!$A$2:$A$500,'Por Reestimar '!$AR$2:$AR$500,""),
TRUE,""
),
_xlpm.resultado,IF(OR(_xlpm.revision="",_xlpm.revision=0),_xlpm.base,_xlpm.revision),
IF(OR(_xlpm.resultado="",_xlpm.resultado=0),"Sin definir",_xlpm.resultado)
))</f>
        <v>Media</v>
      </c>
      <c r="F7" s="593" t="str" cm="1">
        <f t="array" ref="F7">IF(A7="","",_xlfn.LET(
_xlpm.fecha,_xlfn.IFS(
D7="Eliminados",_xlfn.XLOOKUP(A7,Eliminados!$A$2:$A$500,Eliminados!$AD$2:$AD$500,""),
D7="Planificadas",_xlfn.XLOOKUP(A7,Planificadas!$A$2:$A$500,Planificadas!$AD$2:$AD$500,""),
D7="Aprobar planificación",_xlfn.XLOOKUP(A7,'Aprobar Planificación'!$A$2:$A$500,'Aprobar Planificación'!$AD$2:$AD$500,""),
D7="Por planificar",_xlfn.XLOOKUP(A7,'Por planificar'!$A$2:$A$500,'Por planificar'!$AD$2:$AD$500,""),
D7="Por habilitar presupuesto",_xlfn.XLOOKUP(A7,'Por habilitar presup.'!$A$2:$A$500,'Por habilitar presup.'!$AD$2:$AD$500,""),
D7="Por aprobar estimación",_xlfn.XLOOKUP(A7,'Por aprobar estimacion'!$A$2:$A$500,'Por aprobar estimacion'!$AD$2:$AD$500,""),
D7="Por reestimar",_xlfn.XLOOKUP(A7,'Por Reestimar '!$A$2:$A$500,'Por Reestimar '!$AD$2:$AD$500,""),
D7="Por estimar",_xlfn.XLOOKUP(A7,'Por estimar'!$A$2:$A$500,'Por estimar'!$AD$2:$AD$500,""),
D7="Registro incompleto",_xlfn.XLOOKUP(A7,'Registro incompleto'!$A$2:$A$500,'Registro incompleto'!$AD$2:$AD$500,""),
TRUE,""
),
IF(OR(_xlpm.fecha="",_xlpm.fecha=0),"",_xlpm.fecha)
))</f>
        <v/>
      </c>
      <c r="G7" s="593" t="str" cm="1">
        <f t="array" ref="G7">IF(A7="","",_xlfn.LET(
_xlpm.base,_xlfn.IFS(
D7="Eliminados",_xlfn.XLOOKUP(A7,Eliminados!$A$2:$A$500,Eliminados!$AF$2:$AF$500,""),
D7="Planificadas",_xlfn.XLOOKUP(A7,Planificadas!$A$2:$A$500,Planificadas!$AF$2:$AF$500,""),
D7="Aprobar planificación",_xlfn.XLOOKUP(A7,'Aprobar Planificación'!$A$2:$A$500,'Aprobar Planificación'!$AF$2:$AF$500,""),
D7="Por planificar",_xlfn.XLOOKUP(A7,'Por planificar'!$A$2:$A$500,'Por planificar'!$AF$2:$AF$500,""),
D7="Por habilitar presupuesto",_xlfn.XLOOKUP(A7,'Por habilitar presup.'!$A$2:$A$500,'Por habilitar presup.'!$AF$2:$AF$500,""),
D7="Por aprobar estimación",_xlfn.XLOOKUP(A7,'Por aprobar estimacion'!$A$2:$A$500,'Por aprobar estimacion'!$AF$2:$AF$500,""),
D7="Por reestimar",_xlfn.XLOOKUP(A7,'Por Reestimar '!$A$2:$A$500,'Por Reestimar '!$AF$2:$AF$500,""),
D7="Por estimar",_xlfn.XLOOKUP(A7,'Por estimar'!$A$2:$A$500,'Por estimar'!$AF$2:$AF$500,""),
D7="Registro incompleto",_xlfn.XLOOKUP(A7,'Registro incompleto'!$A$2:$A$500,'Registro incompleto'!$AF$2:$AF$500,""),
TRUE,""
),
_xlpm.revision,_xlfn.IFS(
D7="Eliminados",_xlfn.XLOOKUP(A7,Eliminados!$A$2:$A$500,Eliminados!$AS$2:$AS$500,""),
D7="Planificadas",_xlfn.XLOOKUP(A7,Planificadas!$A$2:$A$500,Planificadas!$AS$2:$AS$500,""),
D7="Aprobar planificación",_xlfn.XLOOKUP(A7,'Aprobar Planificación'!$A$2:$A$500,'Aprobar Planificación'!$AS$2:$AS$500,""),
D7="Por planificar",_xlfn.XLOOKUP(A7,'Por planificar'!$A$2:$A$500,'Por planificar'!$AS$2:$AS$500,""),
D7="Por habilitar presupuesto",_xlfn.XLOOKUP(A7,'Por habilitar presup.'!$A$2:$A$500,'Por habilitar presup.'!$AS$2:$AS$500,""),
D7="Por aprobar estimación",_xlfn.XLOOKUP(A7,'Por aprobar estimacion'!$A$2:$A$500,'Por aprobar estimacion'!$AS$2:$AS$500,""),
D7="Por reestimar",_xlfn.XLOOKUP(A7,'Por Reestimar '!$A$2:$A$500,'Por Reestimar '!$AS$2:$AS$500,""),
TRUE,""
),
_xlpm.resultado,IF(OR(_xlpm.revision="",_xlpm.revision=0),_xlpm.base,_xlpm.revision),
IF(OR(_xlpm.resultado="",_xlpm.resultado=0),"",_xlpm.resultado)
))</f>
        <v/>
      </c>
      <c r="H7" s="593" t="str" cm="1">
        <f t="array" ref="H7">IF(A7="","",_xlfn.LET(
_xlpm.dias,_xlfn.IFS(
OR(UPPER(TRIM(E7))="BAJA",UPPER(TRIM(E7))="BAJO"),5,
OR(UPPER(TRIM(E7))="MEDIA",UPPER(TRIM(E7))="MEDIO"),10,
OR(UPPER(TRIM(E7))="ALTA",UPPER(TRIM(E7))="ALTO"),20,
TRUE,0
),
_xlpm.inicioRe,IF(D7="Por reestimar",_xlfn.XLOOKUP(A7,'Por Reestimar '!$A$2:$A$500,'Por Reestimar '!$AS$2:$AS$500,0),0),
_xlfn.IFS(
D7="Por reestimar",IF(AND(ISNUMBER(_xlpm.inicioRe),_xlpm.inicioRe&gt;0,_xlpm.dias&gt;0),WORKDAY(_xlpm.inicioRe,_xlpm.dias),""),
D7="Por estimar",IF(AND(ISNUMBER(G7),G7&gt;0),IF(_xlpm.dias&gt;0,WORKDAY(G7,_xlpm.dias),""),IF(AND(ISNUMBER(F7),F7&gt;0),WORKDAY(F7,5),"")),
TRUE,""
)
))</f>
        <v/>
      </c>
      <c r="I7" t="str" cm="1">
        <f t="array" ref="I7">IF(A7="","",_xlfn.IFS(
D7="Eliminados",_xlfn.XLOOKUP(A7,Eliminados!$A$2:$A$500,Eliminados!$AB$2:$AB$500,""),
D7="Planificadas",_xlfn.XLOOKUP(A7,Planificadas!$A$2:$A$500,Planificadas!$AB$2:$AB$500,""),
D7="Aprobar planificación",_xlfn.XLOOKUP(A7,'Aprobar Planificación'!$A$2:$A$500,'Aprobar Planificación'!$AB$2:$AB$500,""),
D7="Por planificar",_xlfn.XLOOKUP(A7,'Por planificar'!$A$2:$A$500,'Por planificar'!$AB$2:$AB$500,""),
D7="Por habilitar presupuesto",_xlfn.XLOOKUP(A7,'Por habilitar presup.'!$A$2:$A$500,'Por habilitar presup.'!$AB$2:$AB$500,""),
D7="Por aprobar estimación",_xlfn.XLOOKUP(A7,'Por aprobar estimacion'!$A$2:$A$500,'Por aprobar estimacion'!$AB$2:$AB$500,""),
D7="Por reestimar",_xlfn.XLOOKUP(A7,'Por Reestimar '!$A$2:$A$500,'Por Reestimar '!$AB$2:$AB$500,""),
D7="Por estimar",_xlfn.XLOOKUP(A7,'Por estimar'!$A$2:$A$500,'Por estimar'!$AB$2:$AB$500,""),
D7="Registro incompleto",_xlfn.XLOOKUP(A7,'Registro incompleto'!$A$2:$A$500,'Registro incompleto'!$AB$2:$AB$500,""),
TRUE,""
))</f>
        <v>Ana Vega</v>
      </c>
    </row>
    <row r="8" spans="1:9">
      <c r="A8">
        <v>28</v>
      </c>
      <c r="B8" t="str" cm="1">
        <f t="array" ref="B8">IF(A8="","",_xlfn.IFS(
D8="Eliminados",_xlfn.XLOOKUP(A8,Eliminados!$A$2:$A$500,Eliminados!$F$2:$F$500,""),
D8="Planificadas",_xlfn.XLOOKUP(A8,Planificadas!$A$2:$A$500,Planificadas!$F$2:$F$500,""),
D8="Aprobar planificación",_xlfn.XLOOKUP(A8,'Aprobar Planificación'!$A$2:$A$500,'Aprobar Planificación'!$F$2:$F$500,""),
D8="Por planificar",_xlfn.XLOOKUP(A8,'Por planificar'!$A$2:$A$500,'Por planificar'!$F$2:$F$500,""),
D8="Por habilitar presupuesto",_xlfn.XLOOKUP(A8,'Por habilitar presup.'!$A$2:$A$500,'Por habilitar presup.'!$F$2:$F$500,""),
D8="Por aprobar estimación",_xlfn.XLOOKUP(A8,'Por aprobar estimacion'!$A$2:$A$500,'Por aprobar estimacion'!$F$2:$F$500,""),
D8="Por reestimar",_xlfn.XLOOKUP(A8,'Por Reestimar '!$A$2:$A$500,'Por Reestimar '!$F$2:$F$500,""),
D8="Por estimar",_xlfn.XLOOKUP(A8,'Por estimar'!$A$2:$A$500,'Por estimar'!$F$2:$F$500,""),
D8="Registro incompleto",_xlfn.XLOOKUP(A8,'Registro incompleto'!$A$2:$A$500,'Registro incompleto'!$F$2:$F$500,""),
TRUE,""
))</f>
        <v>[SPO]Ajuste en trigger para la admisión de alumnos reingresantes con cursos desaprobados por tercera vez. (asignación atributo 4ta)</v>
      </c>
      <c r="C8" t="str">
        <f t="shared" si="0"/>
        <v>Ana Vega</v>
      </c>
      <c r="D8" t="str" cm="1">
        <f t="array" ref="D8">IF(A8="","",_xlfn.IFS(
COUNTIF(Eliminados!$A$2:$A$500,A8)&gt;0,"Eliminados",
COUNTIF(Planificadas!$A$2:$A$500,A8)&gt;0,"Planificadas",
COUNTIF('Aprobar Planificación'!$A$2:$A$500,A8)&gt;0,"Aprobar planificación",
COUNTIF('Por planificar'!$A$2:$A$500,A8)&gt;0,"Por planificar",
COUNTIF('Por habilitar presup.'!$A$2:$A$500,A8)&gt;0,"Por habilitar presupuesto",
COUNTIF('Por aprobar estimacion'!$A$2:$A$500,A8)&gt;0,"Por aprobar estimación",
COUNTIF('Por Reestimar '!$A$2:$A$500,A8)&gt;0,"Por reestimar",
COUNTIF('Por estimar'!$A$2:$A$500,A8)&gt;0,"Por estimar",
COUNTIF('Registro incompleto'!$A$2:$A$500,A8)&gt;0,"Registro incompleto",
TRUE,"Sin estado"
))</f>
        <v>Planificadas</v>
      </c>
      <c r="E8" t="str" cm="1">
        <f t="array" ref="E8">IF(A8="","",_xlfn.LET(
_xlpm.base,_xlfn.IFS(
D8="Eliminados",_xlfn.XLOOKUP(A8,Eliminados!$A$2:$A$500,Eliminados!$AE$2:$AE$500,""),
D8="Planificadas",_xlfn.XLOOKUP(A8,Planificadas!$A$2:$A$500,Planificadas!$AE$2:$AE$500,""),
D8="Aprobar planificación",_xlfn.XLOOKUP(A8,'Aprobar Planificación'!$A$2:$A$500,'Aprobar Planificación'!$AE$2:$AE$500,""),
D8="Por planificar",_xlfn.XLOOKUP(A8,'Por planificar'!$A$2:$A$500,'Por planificar'!$AE$2:$AE$500,""),
D8="Por habilitar presupuesto",_xlfn.XLOOKUP(A8,'Por habilitar presup.'!$A$2:$A$500,'Por habilitar presup.'!$AE$2:$AE$500,""),
D8="Por aprobar estimación",_xlfn.XLOOKUP(A8,'Por aprobar estimacion'!$A$2:$A$500,'Por aprobar estimacion'!$AE$2:$AE$500,""),
D8="Por reestimar",_xlfn.XLOOKUP(A8,'Por Reestimar '!$A$2:$A$500,'Por Reestimar '!$AE$2:$AE$500,""),
D8="Por estimar",_xlfn.XLOOKUP(A8,'Por estimar'!$A$2:$A$500,'Por estimar'!$AE$2:$AE$500,""),
D8="Registro incompleto",_xlfn.XLOOKUP(A8,'Registro incompleto'!$A$2:$A$500,'Registro incompleto'!$AE$2:$AE$500,""),
TRUE,""
),
_xlpm.revision,_xlfn.IFS(
D8="Eliminados",_xlfn.XLOOKUP(A8,Eliminados!$A$2:$A$500,Eliminados!$AR$2:$AR$500,""),
D8="Planificadas",_xlfn.XLOOKUP(A8,Planificadas!$A$2:$A$500,Planificadas!$AR$2:$AR$500,""),
D8="Aprobar planificación",_xlfn.XLOOKUP(A8,'Aprobar Planificación'!$A$2:$A$500,'Aprobar Planificación'!$AR$2:$AR$500,""),
D8="Por planificar",_xlfn.XLOOKUP(A8,'Por planificar'!$A$2:$A$500,'Por planificar'!$AR$2:$AR$500,""),
D8="Por habilitar presupuesto",_xlfn.XLOOKUP(A8,'Por habilitar presup.'!$A$2:$A$500,'Por habilitar presup.'!$AR$2:$AR$500,""),
D8="Por aprobar estimación",_xlfn.XLOOKUP(A8,'Por aprobar estimacion'!$A$2:$A$500,'Por aprobar estimacion'!$AR$2:$AR$500,""),
D8="Por reestimar",_xlfn.XLOOKUP(A8,'Por Reestimar '!$A$2:$A$500,'Por Reestimar '!$AR$2:$AR$500,""),
TRUE,""
),
_xlpm.resultado,IF(OR(_xlpm.revision="",_xlpm.revision=0),_xlpm.base,_xlpm.revision),
IF(OR(_xlpm.resultado="",_xlpm.resultado=0),"Sin definir",_xlpm.resultado)
))</f>
        <v>Alta</v>
      </c>
      <c r="F8" s="593" t="str" cm="1">
        <f t="array" ref="F8">IF(A8="","",_xlfn.LET(
_xlpm.fecha,_xlfn.IFS(
D8="Eliminados",_xlfn.XLOOKUP(A8,Eliminados!$A$2:$A$500,Eliminados!$AD$2:$AD$500,""),
D8="Planificadas",_xlfn.XLOOKUP(A8,Planificadas!$A$2:$A$500,Planificadas!$AD$2:$AD$500,""),
D8="Aprobar planificación",_xlfn.XLOOKUP(A8,'Aprobar Planificación'!$A$2:$A$500,'Aprobar Planificación'!$AD$2:$AD$500,""),
D8="Por planificar",_xlfn.XLOOKUP(A8,'Por planificar'!$A$2:$A$500,'Por planificar'!$AD$2:$AD$500,""),
D8="Por habilitar presupuesto",_xlfn.XLOOKUP(A8,'Por habilitar presup.'!$A$2:$A$500,'Por habilitar presup.'!$AD$2:$AD$500,""),
D8="Por aprobar estimación",_xlfn.XLOOKUP(A8,'Por aprobar estimacion'!$A$2:$A$500,'Por aprobar estimacion'!$AD$2:$AD$500,""),
D8="Por reestimar",_xlfn.XLOOKUP(A8,'Por Reestimar '!$A$2:$A$500,'Por Reestimar '!$AD$2:$AD$500,""),
D8="Por estimar",_xlfn.XLOOKUP(A8,'Por estimar'!$A$2:$A$500,'Por estimar'!$AD$2:$AD$500,""),
D8="Registro incompleto",_xlfn.XLOOKUP(A8,'Registro incompleto'!$A$2:$A$500,'Registro incompleto'!$AD$2:$AD$500,""),
TRUE,""
),
IF(OR(_xlpm.fecha="",_xlpm.fecha=0),"",_xlpm.fecha)
))</f>
        <v/>
      </c>
      <c r="G8" s="593" t="str" cm="1">
        <f t="array" ref="G8">IF(A8="","",_xlfn.LET(
_xlpm.base,_xlfn.IFS(
D8="Eliminados",_xlfn.XLOOKUP(A8,Eliminados!$A$2:$A$500,Eliminados!$AF$2:$AF$500,""),
D8="Planificadas",_xlfn.XLOOKUP(A8,Planificadas!$A$2:$A$500,Planificadas!$AF$2:$AF$500,""),
D8="Aprobar planificación",_xlfn.XLOOKUP(A8,'Aprobar Planificación'!$A$2:$A$500,'Aprobar Planificación'!$AF$2:$AF$500,""),
D8="Por planificar",_xlfn.XLOOKUP(A8,'Por planificar'!$A$2:$A$500,'Por planificar'!$AF$2:$AF$500,""),
D8="Por habilitar presupuesto",_xlfn.XLOOKUP(A8,'Por habilitar presup.'!$A$2:$A$500,'Por habilitar presup.'!$AF$2:$AF$500,""),
D8="Por aprobar estimación",_xlfn.XLOOKUP(A8,'Por aprobar estimacion'!$A$2:$A$500,'Por aprobar estimacion'!$AF$2:$AF$500,""),
D8="Por reestimar",_xlfn.XLOOKUP(A8,'Por Reestimar '!$A$2:$A$500,'Por Reestimar '!$AF$2:$AF$500,""),
D8="Por estimar",_xlfn.XLOOKUP(A8,'Por estimar'!$A$2:$A$500,'Por estimar'!$AF$2:$AF$500,""),
D8="Registro incompleto",_xlfn.XLOOKUP(A8,'Registro incompleto'!$A$2:$A$500,'Registro incompleto'!$AF$2:$AF$500,""),
TRUE,""
),
_xlpm.revision,_xlfn.IFS(
D8="Eliminados",_xlfn.XLOOKUP(A8,Eliminados!$A$2:$A$500,Eliminados!$AS$2:$AS$500,""),
D8="Planificadas",_xlfn.XLOOKUP(A8,Planificadas!$A$2:$A$500,Planificadas!$AS$2:$AS$500,""),
D8="Aprobar planificación",_xlfn.XLOOKUP(A8,'Aprobar Planificación'!$A$2:$A$500,'Aprobar Planificación'!$AS$2:$AS$500,""),
D8="Por planificar",_xlfn.XLOOKUP(A8,'Por planificar'!$A$2:$A$500,'Por planificar'!$AS$2:$AS$500,""),
D8="Por habilitar presupuesto",_xlfn.XLOOKUP(A8,'Por habilitar presup.'!$A$2:$A$500,'Por habilitar presup.'!$AS$2:$AS$500,""),
D8="Por aprobar estimación",_xlfn.XLOOKUP(A8,'Por aprobar estimacion'!$A$2:$A$500,'Por aprobar estimacion'!$AS$2:$AS$500,""),
D8="Por reestimar",_xlfn.XLOOKUP(A8,'Por Reestimar '!$A$2:$A$500,'Por Reestimar '!$AS$2:$AS$500,""),
TRUE,""
),
_xlpm.resultado,IF(OR(_xlpm.revision="",_xlpm.revision=0),_xlpm.base,_xlpm.revision),
IF(OR(_xlpm.resultado="",_xlpm.resultado=0),"",_xlpm.resultado)
))</f>
        <v/>
      </c>
      <c r="H8" s="593" t="str" cm="1">
        <f t="array" ref="H8">IF(A8="","",_xlfn.LET(
_xlpm.dias,_xlfn.IFS(
OR(UPPER(TRIM(E8))="BAJA",UPPER(TRIM(E8))="BAJO"),5,
OR(UPPER(TRIM(E8))="MEDIA",UPPER(TRIM(E8))="MEDIO"),10,
OR(UPPER(TRIM(E8))="ALTA",UPPER(TRIM(E8))="ALTO"),20,
TRUE,0
),
_xlpm.inicioRe,IF(D8="Por reestimar",_xlfn.XLOOKUP(A8,'Por Reestimar '!$A$2:$A$500,'Por Reestimar '!$AS$2:$AS$500,0),0),
_xlfn.IFS(
D8="Por reestimar",IF(AND(ISNUMBER(_xlpm.inicioRe),_xlpm.inicioRe&gt;0,_xlpm.dias&gt;0),WORKDAY(_xlpm.inicioRe,_xlpm.dias),""),
D8="Por estimar",IF(AND(ISNUMBER(G8),G8&gt;0),IF(_xlpm.dias&gt;0,WORKDAY(G8,_xlpm.dias),""),IF(AND(ISNUMBER(F8),F8&gt;0),WORKDAY(F8,5),"")),
TRUE,""
)
))</f>
        <v/>
      </c>
      <c r="I8" t="str" cm="1">
        <f t="array" ref="I8">IF(A8="","",_xlfn.IFS(
D8="Eliminados",_xlfn.XLOOKUP(A8,Eliminados!$A$2:$A$500,Eliminados!$AB$2:$AB$500,""),
D8="Planificadas",_xlfn.XLOOKUP(A8,Planificadas!$A$2:$A$500,Planificadas!$AB$2:$AB$500,""),
D8="Aprobar planificación",_xlfn.XLOOKUP(A8,'Aprobar Planificación'!$A$2:$A$500,'Aprobar Planificación'!$AB$2:$AB$500,""),
D8="Por planificar",_xlfn.XLOOKUP(A8,'Por planificar'!$A$2:$A$500,'Por planificar'!$AB$2:$AB$500,""),
D8="Por habilitar presupuesto",_xlfn.XLOOKUP(A8,'Por habilitar presup.'!$A$2:$A$500,'Por habilitar presup.'!$AB$2:$AB$500,""),
D8="Por aprobar estimación",_xlfn.XLOOKUP(A8,'Por aprobar estimacion'!$A$2:$A$500,'Por aprobar estimacion'!$AB$2:$AB$500,""),
D8="Por reestimar",_xlfn.XLOOKUP(A8,'Por Reestimar '!$A$2:$A$500,'Por Reestimar '!$AB$2:$AB$500,""),
D8="Por estimar",_xlfn.XLOOKUP(A8,'Por estimar'!$A$2:$A$500,'Por estimar'!$AB$2:$AB$500,""),
D8="Registro incompleto",_xlfn.XLOOKUP(A8,'Registro incompleto'!$A$2:$A$500,'Registro incompleto'!$AB$2:$AB$500,""),
TRUE,""
))</f>
        <v>Ana Vega</v>
      </c>
    </row>
    <row r="9" spans="1:9">
      <c r="A9">
        <v>29</v>
      </c>
      <c r="B9" t="str" cm="1">
        <f t="array" ref="B9">IF(A9="","",_xlfn.IFS(
D9="Eliminados",_xlfn.XLOOKUP(A9,Eliminados!$A$2:$A$500,Eliminados!$F$2:$F$500,""),
D9="Planificadas",_xlfn.XLOOKUP(A9,Planificadas!$A$2:$A$500,Planificadas!$F$2:$F$500,""),
D9="Aprobar planificación",_xlfn.XLOOKUP(A9,'Aprobar Planificación'!$A$2:$A$500,'Aprobar Planificación'!$F$2:$F$500,""),
D9="Por planificar",_xlfn.XLOOKUP(A9,'Por planificar'!$A$2:$A$500,'Por planificar'!$F$2:$F$500,""),
D9="Por habilitar presupuesto",_xlfn.XLOOKUP(A9,'Por habilitar presup.'!$A$2:$A$500,'Por habilitar presup.'!$F$2:$F$500,""),
D9="Por aprobar estimación",_xlfn.XLOOKUP(A9,'Por aprobar estimacion'!$A$2:$A$500,'Por aprobar estimacion'!$F$2:$F$500,""),
D9="Por reestimar",_xlfn.XLOOKUP(A9,'Por Reestimar '!$A$2:$A$500,'Por Reestimar '!$F$2:$F$500,""),
D9="Por estimar",_xlfn.XLOOKUP(A9,'Por estimar'!$A$2:$A$500,'Por estimar'!$F$2:$F$500,""),
D9="Registro incompleto",_xlfn.XLOOKUP(A9,'Registro incompleto'!$A$2:$A$500,'Registro incompleto'!$F$2:$F$500,""),
TRUE,""
))</f>
        <v>Proyección automática de cursos por 4ta vez</v>
      </c>
      <c r="C9" t="str">
        <f t="shared" si="0"/>
        <v>Lucía Vega</v>
      </c>
      <c r="D9" t="str" cm="1">
        <f t="array" ref="D9">IF(A9="","",_xlfn.IFS(
COUNTIF(Eliminados!$A$2:$A$500,A9)&gt;0,"Eliminados",
COUNTIF(Planificadas!$A$2:$A$500,A9)&gt;0,"Planificadas",
COUNTIF('Aprobar Planificación'!$A$2:$A$500,A9)&gt;0,"Aprobar planificación",
COUNTIF('Por planificar'!$A$2:$A$500,A9)&gt;0,"Por planificar",
COUNTIF('Por habilitar presup.'!$A$2:$A$500,A9)&gt;0,"Por habilitar presupuesto",
COUNTIF('Por aprobar estimacion'!$A$2:$A$500,A9)&gt;0,"Por aprobar estimación",
COUNTIF('Por Reestimar '!$A$2:$A$500,A9)&gt;0,"Por reestimar",
COUNTIF('Por estimar'!$A$2:$A$500,A9)&gt;0,"Por estimar",
COUNTIF('Registro incompleto'!$A$2:$A$500,A9)&gt;0,"Registro incompleto",
TRUE,"Sin estado"
))</f>
        <v>Eliminados</v>
      </c>
      <c r="E9" t="str" cm="1">
        <f t="array" ref="E9">IF(A9="","",_xlfn.LET(
_xlpm.base,_xlfn.IFS(
D9="Eliminados",_xlfn.XLOOKUP(A9,Eliminados!$A$2:$A$500,Eliminados!$AE$2:$AE$500,""),
D9="Planificadas",_xlfn.XLOOKUP(A9,Planificadas!$A$2:$A$500,Planificadas!$AE$2:$AE$500,""),
D9="Aprobar planificación",_xlfn.XLOOKUP(A9,'Aprobar Planificación'!$A$2:$A$500,'Aprobar Planificación'!$AE$2:$AE$500,""),
D9="Por planificar",_xlfn.XLOOKUP(A9,'Por planificar'!$A$2:$A$500,'Por planificar'!$AE$2:$AE$500,""),
D9="Por habilitar presupuesto",_xlfn.XLOOKUP(A9,'Por habilitar presup.'!$A$2:$A$500,'Por habilitar presup.'!$AE$2:$AE$500,""),
D9="Por aprobar estimación",_xlfn.XLOOKUP(A9,'Por aprobar estimacion'!$A$2:$A$500,'Por aprobar estimacion'!$AE$2:$AE$500,""),
D9="Por reestimar",_xlfn.XLOOKUP(A9,'Por Reestimar '!$A$2:$A$500,'Por Reestimar '!$AE$2:$AE$500,""),
D9="Por estimar",_xlfn.XLOOKUP(A9,'Por estimar'!$A$2:$A$500,'Por estimar'!$AE$2:$AE$500,""),
D9="Registro incompleto",_xlfn.XLOOKUP(A9,'Registro incompleto'!$A$2:$A$500,'Registro incompleto'!$AE$2:$AE$500,""),
TRUE,""
),
_xlpm.revision,_xlfn.IFS(
D9="Eliminados",_xlfn.XLOOKUP(A9,Eliminados!$A$2:$A$500,Eliminados!$AR$2:$AR$500,""),
D9="Planificadas",_xlfn.XLOOKUP(A9,Planificadas!$A$2:$A$500,Planificadas!$AR$2:$AR$500,""),
D9="Aprobar planificación",_xlfn.XLOOKUP(A9,'Aprobar Planificación'!$A$2:$A$500,'Aprobar Planificación'!$AR$2:$AR$500,""),
D9="Por planificar",_xlfn.XLOOKUP(A9,'Por planificar'!$A$2:$A$500,'Por planificar'!$AR$2:$AR$500,""),
D9="Por habilitar presupuesto",_xlfn.XLOOKUP(A9,'Por habilitar presup.'!$A$2:$A$500,'Por habilitar presup.'!$AR$2:$AR$500,""),
D9="Por aprobar estimación",_xlfn.XLOOKUP(A9,'Por aprobar estimacion'!$A$2:$A$500,'Por aprobar estimacion'!$AR$2:$AR$500,""),
D9="Por reestimar",_xlfn.XLOOKUP(A9,'Por Reestimar '!$A$2:$A$500,'Por Reestimar '!$AR$2:$AR$500,""),
TRUE,""
),
_xlpm.resultado,IF(OR(_xlpm.revision="",_xlpm.revision=0),_xlpm.base,_xlpm.revision),
IF(OR(_xlpm.resultado="",_xlpm.resultado=0),"Sin definir",_xlpm.resultado)
))</f>
        <v>Sin definir</v>
      </c>
      <c r="F9" s="593" t="str" cm="1">
        <f t="array" ref="F9">IF(A9="","",_xlfn.LET(
_xlpm.fecha,_xlfn.IFS(
D9="Eliminados",_xlfn.XLOOKUP(A9,Eliminados!$A$2:$A$500,Eliminados!$AD$2:$AD$500,""),
D9="Planificadas",_xlfn.XLOOKUP(A9,Planificadas!$A$2:$A$500,Planificadas!$AD$2:$AD$500,""),
D9="Aprobar planificación",_xlfn.XLOOKUP(A9,'Aprobar Planificación'!$A$2:$A$500,'Aprobar Planificación'!$AD$2:$AD$500,""),
D9="Por planificar",_xlfn.XLOOKUP(A9,'Por planificar'!$A$2:$A$500,'Por planificar'!$AD$2:$AD$500,""),
D9="Por habilitar presupuesto",_xlfn.XLOOKUP(A9,'Por habilitar presup.'!$A$2:$A$500,'Por habilitar presup.'!$AD$2:$AD$500,""),
D9="Por aprobar estimación",_xlfn.XLOOKUP(A9,'Por aprobar estimacion'!$A$2:$A$500,'Por aprobar estimacion'!$AD$2:$AD$500,""),
D9="Por reestimar",_xlfn.XLOOKUP(A9,'Por Reestimar '!$A$2:$A$500,'Por Reestimar '!$AD$2:$AD$500,""),
D9="Por estimar",_xlfn.XLOOKUP(A9,'Por estimar'!$A$2:$A$500,'Por estimar'!$AD$2:$AD$500,""),
D9="Registro incompleto",_xlfn.XLOOKUP(A9,'Registro incompleto'!$A$2:$A$500,'Registro incompleto'!$AD$2:$AD$500,""),
TRUE,""
),
IF(OR(_xlpm.fecha="",_xlpm.fecha=0),"",_xlpm.fecha)
))</f>
        <v/>
      </c>
      <c r="G9" s="593" t="str" cm="1">
        <f t="array" ref="G9">IF(A9="","",_xlfn.LET(
_xlpm.base,_xlfn.IFS(
D9="Eliminados",_xlfn.XLOOKUP(A9,Eliminados!$A$2:$A$500,Eliminados!$AF$2:$AF$500,""),
D9="Planificadas",_xlfn.XLOOKUP(A9,Planificadas!$A$2:$A$500,Planificadas!$AF$2:$AF$500,""),
D9="Aprobar planificación",_xlfn.XLOOKUP(A9,'Aprobar Planificación'!$A$2:$A$500,'Aprobar Planificación'!$AF$2:$AF$500,""),
D9="Por planificar",_xlfn.XLOOKUP(A9,'Por planificar'!$A$2:$A$500,'Por planificar'!$AF$2:$AF$500,""),
D9="Por habilitar presupuesto",_xlfn.XLOOKUP(A9,'Por habilitar presup.'!$A$2:$A$500,'Por habilitar presup.'!$AF$2:$AF$500,""),
D9="Por aprobar estimación",_xlfn.XLOOKUP(A9,'Por aprobar estimacion'!$A$2:$A$500,'Por aprobar estimacion'!$AF$2:$AF$500,""),
D9="Por reestimar",_xlfn.XLOOKUP(A9,'Por Reestimar '!$A$2:$A$500,'Por Reestimar '!$AF$2:$AF$500,""),
D9="Por estimar",_xlfn.XLOOKUP(A9,'Por estimar'!$A$2:$A$500,'Por estimar'!$AF$2:$AF$500,""),
D9="Registro incompleto",_xlfn.XLOOKUP(A9,'Registro incompleto'!$A$2:$A$500,'Registro incompleto'!$AF$2:$AF$500,""),
TRUE,""
),
_xlpm.revision,_xlfn.IFS(
D9="Eliminados",_xlfn.XLOOKUP(A9,Eliminados!$A$2:$A$500,Eliminados!$AS$2:$AS$500,""),
D9="Planificadas",_xlfn.XLOOKUP(A9,Planificadas!$A$2:$A$500,Planificadas!$AS$2:$AS$500,""),
D9="Aprobar planificación",_xlfn.XLOOKUP(A9,'Aprobar Planificación'!$A$2:$A$500,'Aprobar Planificación'!$AS$2:$AS$500,""),
D9="Por planificar",_xlfn.XLOOKUP(A9,'Por planificar'!$A$2:$A$500,'Por planificar'!$AS$2:$AS$500,""),
D9="Por habilitar presupuesto",_xlfn.XLOOKUP(A9,'Por habilitar presup.'!$A$2:$A$500,'Por habilitar presup.'!$AS$2:$AS$500,""),
D9="Por aprobar estimación",_xlfn.XLOOKUP(A9,'Por aprobar estimacion'!$A$2:$A$500,'Por aprobar estimacion'!$AS$2:$AS$500,""),
D9="Por reestimar",_xlfn.XLOOKUP(A9,'Por Reestimar '!$A$2:$A$500,'Por Reestimar '!$AS$2:$AS$500,""),
TRUE,""
),
_xlpm.resultado,IF(OR(_xlpm.revision="",_xlpm.revision=0),_xlpm.base,_xlpm.revision),
IF(OR(_xlpm.resultado="",_xlpm.resultado=0),"",_xlpm.resultado)
))</f>
        <v/>
      </c>
      <c r="H9" s="593" t="str" cm="1">
        <f t="array" ref="H9">IF(A9="","",_xlfn.LET(
_xlpm.dias,_xlfn.IFS(
OR(UPPER(TRIM(E9))="BAJA",UPPER(TRIM(E9))="BAJO"),5,
OR(UPPER(TRIM(E9))="MEDIA",UPPER(TRIM(E9))="MEDIO"),10,
OR(UPPER(TRIM(E9))="ALTA",UPPER(TRIM(E9))="ALTO"),20,
TRUE,0
),
_xlpm.inicioRe,IF(D9="Por reestimar",_xlfn.XLOOKUP(A9,'Por Reestimar '!$A$2:$A$500,'Por Reestimar '!$AS$2:$AS$500,0),0),
_xlfn.IFS(
D9="Por reestimar",IF(AND(ISNUMBER(_xlpm.inicioRe),_xlpm.inicioRe&gt;0,_xlpm.dias&gt;0),WORKDAY(_xlpm.inicioRe,_xlpm.dias),""),
D9="Por estimar",IF(AND(ISNUMBER(G9),G9&gt;0),IF(_xlpm.dias&gt;0,WORKDAY(G9,_xlpm.dias),""),IF(AND(ISNUMBER(F9),F9&gt;0),WORKDAY(F9,5),"")),
TRUE,""
)
))</f>
        <v/>
      </c>
      <c r="I9" t="str" cm="1">
        <f t="array" ref="I9">IF(A9="","",_xlfn.IFS(
D9="Eliminados",_xlfn.XLOOKUP(A9,Eliminados!$A$2:$A$500,Eliminados!$AB$2:$AB$500,""),
D9="Planificadas",_xlfn.XLOOKUP(A9,Planificadas!$A$2:$A$500,Planificadas!$AB$2:$AB$500,""),
D9="Aprobar planificación",_xlfn.XLOOKUP(A9,'Aprobar Planificación'!$A$2:$A$500,'Aprobar Planificación'!$AB$2:$AB$500,""),
D9="Por planificar",_xlfn.XLOOKUP(A9,'Por planificar'!$A$2:$A$500,'Por planificar'!$AB$2:$AB$500,""),
D9="Por habilitar presupuesto",_xlfn.XLOOKUP(A9,'Por habilitar presup.'!$A$2:$A$500,'Por habilitar presup.'!$AB$2:$AB$500,""),
D9="Por aprobar estimación",_xlfn.XLOOKUP(A9,'Por aprobar estimacion'!$A$2:$A$500,'Por aprobar estimacion'!$AB$2:$AB$500,""),
D9="Por reestimar",_xlfn.XLOOKUP(A9,'Por Reestimar '!$A$2:$A$500,'Por Reestimar '!$AB$2:$AB$500,""),
D9="Por estimar",_xlfn.XLOOKUP(A9,'Por estimar'!$A$2:$A$500,'Por estimar'!$AB$2:$AB$500,""),
D9="Registro incompleto",_xlfn.XLOOKUP(A9,'Registro incompleto'!$A$2:$A$500,'Registro incompleto'!$AB$2:$AB$500,""),
TRUE,""
))</f>
        <v>Lucía Vega</v>
      </c>
    </row>
    <row r="10" spans="1:9">
      <c r="A10">
        <v>31</v>
      </c>
      <c r="B10" t="str" cm="1">
        <f t="array" ref="B10">IF(A10="","",_xlfn.IFS(
D10="Eliminados",_xlfn.XLOOKUP(A10,Eliminados!$A$2:$A$500,Eliminados!$F$2:$F$500,""),
D10="Planificadas",_xlfn.XLOOKUP(A10,Planificadas!$A$2:$A$500,Planificadas!$F$2:$F$500,""),
D10="Aprobar planificación",_xlfn.XLOOKUP(A10,'Aprobar Planificación'!$A$2:$A$500,'Aprobar Planificación'!$F$2:$F$500,""),
D10="Por planificar",_xlfn.XLOOKUP(A10,'Por planificar'!$A$2:$A$500,'Por planificar'!$F$2:$F$500,""),
D10="Por habilitar presupuesto",_xlfn.XLOOKUP(A10,'Por habilitar presup.'!$A$2:$A$500,'Por habilitar presup.'!$F$2:$F$500,""),
D10="Por aprobar estimación",_xlfn.XLOOKUP(A10,'Por aprobar estimacion'!$A$2:$A$500,'Por aprobar estimacion'!$F$2:$F$500,""),
D10="Por reestimar",_xlfn.XLOOKUP(A10,'Por Reestimar '!$A$2:$A$500,'Por Reestimar '!$F$2:$F$500,""),
D10="Por estimar",_xlfn.XLOOKUP(A10,'Por estimar'!$A$2:$A$500,'Por estimar'!$F$2:$F$500,""),
D10="Registro incompleto",_xlfn.XLOOKUP(A10,'Registro incompleto'!$A$2:$A$500,'Registro incompleto'!$F$2:$F$500,""),
TRUE,""
))</f>
        <v>Incorporar sección de "variable étnica" a la Ficha de Postulación y CRM</v>
      </c>
      <c r="C10" t="str">
        <f t="shared" si="0"/>
        <v>Nohelí Cabrera</v>
      </c>
      <c r="D10" t="str" cm="1">
        <f t="array" ref="D10">IF(A10="","",_xlfn.IFS(
COUNTIF(Eliminados!$A$2:$A$500,A10)&gt;0,"Eliminados",
COUNTIF(Planificadas!$A$2:$A$500,A10)&gt;0,"Planificadas",
COUNTIF('Aprobar Planificación'!$A$2:$A$500,A10)&gt;0,"Aprobar planificación",
COUNTIF('Por planificar'!$A$2:$A$500,A10)&gt;0,"Por planificar",
COUNTIF('Por habilitar presup.'!$A$2:$A$500,A10)&gt;0,"Por habilitar presupuesto",
COUNTIF('Por aprobar estimacion'!$A$2:$A$500,A10)&gt;0,"Por aprobar estimación",
COUNTIF('Por Reestimar '!$A$2:$A$500,A10)&gt;0,"Por reestimar",
COUNTIF('Por estimar'!$A$2:$A$500,A10)&gt;0,"Por estimar",
COUNTIF('Registro incompleto'!$A$2:$A$500,A10)&gt;0,"Registro incompleto",
TRUE,"Sin estado"
))</f>
        <v>Planificadas</v>
      </c>
      <c r="E10" t="str" cm="1">
        <f t="array" ref="E10">IF(A10="","",_xlfn.LET(
_xlpm.base,_xlfn.IFS(
D10="Eliminados",_xlfn.XLOOKUP(A10,Eliminados!$A$2:$A$500,Eliminados!$AE$2:$AE$500,""),
D10="Planificadas",_xlfn.XLOOKUP(A10,Planificadas!$A$2:$A$500,Planificadas!$AE$2:$AE$500,""),
D10="Aprobar planificación",_xlfn.XLOOKUP(A10,'Aprobar Planificación'!$A$2:$A$500,'Aprobar Planificación'!$AE$2:$AE$500,""),
D10="Por planificar",_xlfn.XLOOKUP(A10,'Por planificar'!$A$2:$A$500,'Por planificar'!$AE$2:$AE$500,""),
D10="Por habilitar presupuesto",_xlfn.XLOOKUP(A10,'Por habilitar presup.'!$A$2:$A$500,'Por habilitar presup.'!$AE$2:$AE$500,""),
D10="Por aprobar estimación",_xlfn.XLOOKUP(A10,'Por aprobar estimacion'!$A$2:$A$500,'Por aprobar estimacion'!$AE$2:$AE$500,""),
D10="Por reestimar",_xlfn.XLOOKUP(A10,'Por Reestimar '!$A$2:$A$500,'Por Reestimar '!$AE$2:$AE$500,""),
D10="Por estimar",_xlfn.XLOOKUP(A10,'Por estimar'!$A$2:$A$500,'Por estimar'!$AE$2:$AE$500,""),
D10="Registro incompleto",_xlfn.XLOOKUP(A10,'Registro incompleto'!$A$2:$A$500,'Registro incompleto'!$AE$2:$AE$500,""),
TRUE,""
),
_xlpm.revision,_xlfn.IFS(
D10="Eliminados",_xlfn.XLOOKUP(A10,Eliminados!$A$2:$A$500,Eliminados!$AR$2:$AR$500,""),
D10="Planificadas",_xlfn.XLOOKUP(A10,Planificadas!$A$2:$A$500,Planificadas!$AR$2:$AR$500,""),
D10="Aprobar planificación",_xlfn.XLOOKUP(A10,'Aprobar Planificación'!$A$2:$A$500,'Aprobar Planificación'!$AR$2:$AR$500,""),
D10="Por planificar",_xlfn.XLOOKUP(A10,'Por planificar'!$A$2:$A$500,'Por planificar'!$AR$2:$AR$500,""),
D10="Por habilitar presupuesto",_xlfn.XLOOKUP(A10,'Por habilitar presup.'!$A$2:$A$500,'Por habilitar presup.'!$AR$2:$AR$500,""),
D10="Por aprobar estimación",_xlfn.XLOOKUP(A10,'Por aprobar estimacion'!$A$2:$A$500,'Por aprobar estimacion'!$AR$2:$AR$500,""),
D10="Por reestimar",_xlfn.XLOOKUP(A10,'Por Reestimar '!$A$2:$A$500,'Por Reestimar '!$AR$2:$AR$500,""),
TRUE,""
),
_xlpm.resultado,IF(OR(_xlpm.revision="",_xlpm.revision=0),_xlpm.base,_xlpm.revision),
IF(OR(_xlpm.resultado="",_xlpm.resultado=0),"Sin definir",_xlpm.resultado)
))</f>
        <v>Media</v>
      </c>
      <c r="F10" s="593" t="str" cm="1">
        <f t="array" ref="F10">IF(A10="","",_xlfn.LET(
_xlpm.fecha,_xlfn.IFS(
D10="Eliminados",_xlfn.XLOOKUP(A10,Eliminados!$A$2:$A$500,Eliminados!$AD$2:$AD$500,""),
D10="Planificadas",_xlfn.XLOOKUP(A10,Planificadas!$A$2:$A$500,Planificadas!$AD$2:$AD$500,""),
D10="Aprobar planificación",_xlfn.XLOOKUP(A10,'Aprobar Planificación'!$A$2:$A$500,'Aprobar Planificación'!$AD$2:$AD$500,""),
D10="Por planificar",_xlfn.XLOOKUP(A10,'Por planificar'!$A$2:$A$500,'Por planificar'!$AD$2:$AD$500,""),
D10="Por habilitar presupuesto",_xlfn.XLOOKUP(A10,'Por habilitar presup.'!$A$2:$A$500,'Por habilitar presup.'!$AD$2:$AD$500,""),
D10="Por aprobar estimación",_xlfn.XLOOKUP(A10,'Por aprobar estimacion'!$A$2:$A$500,'Por aprobar estimacion'!$AD$2:$AD$500,""),
D10="Por reestimar",_xlfn.XLOOKUP(A10,'Por Reestimar '!$A$2:$A$500,'Por Reestimar '!$AD$2:$AD$500,""),
D10="Por estimar",_xlfn.XLOOKUP(A10,'Por estimar'!$A$2:$A$500,'Por estimar'!$AD$2:$AD$500,""),
D10="Registro incompleto",_xlfn.XLOOKUP(A10,'Registro incompleto'!$A$2:$A$500,'Registro incompleto'!$AD$2:$AD$500,""),
TRUE,""
),
IF(OR(_xlpm.fecha="",_xlpm.fecha=0),"",_xlpm.fecha)
))</f>
        <v/>
      </c>
      <c r="G10" s="593" t="str" cm="1">
        <f t="array" ref="G10">IF(A10="","",_xlfn.LET(
_xlpm.base,_xlfn.IFS(
D10="Eliminados",_xlfn.XLOOKUP(A10,Eliminados!$A$2:$A$500,Eliminados!$AF$2:$AF$500,""),
D10="Planificadas",_xlfn.XLOOKUP(A10,Planificadas!$A$2:$A$500,Planificadas!$AF$2:$AF$500,""),
D10="Aprobar planificación",_xlfn.XLOOKUP(A10,'Aprobar Planificación'!$A$2:$A$500,'Aprobar Planificación'!$AF$2:$AF$500,""),
D10="Por planificar",_xlfn.XLOOKUP(A10,'Por planificar'!$A$2:$A$500,'Por planificar'!$AF$2:$AF$500,""),
D10="Por habilitar presupuesto",_xlfn.XLOOKUP(A10,'Por habilitar presup.'!$A$2:$A$500,'Por habilitar presup.'!$AF$2:$AF$500,""),
D10="Por aprobar estimación",_xlfn.XLOOKUP(A10,'Por aprobar estimacion'!$A$2:$A$500,'Por aprobar estimacion'!$AF$2:$AF$500,""),
D10="Por reestimar",_xlfn.XLOOKUP(A10,'Por Reestimar '!$A$2:$A$500,'Por Reestimar '!$AF$2:$AF$500,""),
D10="Por estimar",_xlfn.XLOOKUP(A10,'Por estimar'!$A$2:$A$500,'Por estimar'!$AF$2:$AF$500,""),
D10="Registro incompleto",_xlfn.XLOOKUP(A10,'Registro incompleto'!$A$2:$A$500,'Registro incompleto'!$AF$2:$AF$500,""),
TRUE,""
),
_xlpm.revision,_xlfn.IFS(
D10="Eliminados",_xlfn.XLOOKUP(A10,Eliminados!$A$2:$A$500,Eliminados!$AS$2:$AS$500,""),
D10="Planificadas",_xlfn.XLOOKUP(A10,Planificadas!$A$2:$A$500,Planificadas!$AS$2:$AS$500,""),
D10="Aprobar planificación",_xlfn.XLOOKUP(A10,'Aprobar Planificación'!$A$2:$A$500,'Aprobar Planificación'!$AS$2:$AS$500,""),
D10="Por planificar",_xlfn.XLOOKUP(A10,'Por planificar'!$A$2:$A$500,'Por planificar'!$AS$2:$AS$500,""),
D10="Por habilitar presupuesto",_xlfn.XLOOKUP(A10,'Por habilitar presup.'!$A$2:$A$500,'Por habilitar presup.'!$AS$2:$AS$500,""),
D10="Por aprobar estimación",_xlfn.XLOOKUP(A10,'Por aprobar estimacion'!$A$2:$A$500,'Por aprobar estimacion'!$AS$2:$AS$500,""),
D10="Por reestimar",_xlfn.XLOOKUP(A10,'Por Reestimar '!$A$2:$A$500,'Por Reestimar '!$AS$2:$AS$500,""),
TRUE,""
),
_xlpm.resultado,IF(OR(_xlpm.revision="",_xlpm.revision=0),_xlpm.base,_xlpm.revision),
IF(OR(_xlpm.resultado="",_xlpm.resultado=0),"",_xlpm.resultado)
))</f>
        <v/>
      </c>
      <c r="H10" s="593" t="str" cm="1">
        <f t="array" ref="H10">IF(A10="","",_xlfn.LET(
_xlpm.dias,_xlfn.IFS(
OR(UPPER(TRIM(E10))="BAJA",UPPER(TRIM(E10))="BAJO"),5,
OR(UPPER(TRIM(E10))="MEDIA",UPPER(TRIM(E10))="MEDIO"),10,
OR(UPPER(TRIM(E10))="ALTA",UPPER(TRIM(E10))="ALTO"),20,
TRUE,0
),
_xlpm.inicioRe,IF(D10="Por reestimar",_xlfn.XLOOKUP(A10,'Por Reestimar '!$A$2:$A$500,'Por Reestimar '!$AS$2:$AS$500,0),0),
_xlfn.IFS(
D10="Por reestimar",IF(AND(ISNUMBER(_xlpm.inicioRe),_xlpm.inicioRe&gt;0,_xlpm.dias&gt;0),WORKDAY(_xlpm.inicioRe,_xlpm.dias),""),
D10="Por estimar",IF(AND(ISNUMBER(G10),G10&gt;0),IF(_xlpm.dias&gt;0,WORKDAY(G10,_xlpm.dias),""),IF(AND(ISNUMBER(F10),F10&gt;0),WORKDAY(F10,5),"")),
TRUE,""
)
))</f>
        <v/>
      </c>
      <c r="I10" t="str" cm="1">
        <f t="array" ref="I10">IF(A10="","",_xlfn.IFS(
D10="Eliminados",_xlfn.XLOOKUP(A10,Eliminados!$A$2:$A$500,Eliminados!$AB$2:$AB$500,""),
D10="Planificadas",_xlfn.XLOOKUP(A10,Planificadas!$A$2:$A$500,Planificadas!$AB$2:$AB$500,""),
D10="Aprobar planificación",_xlfn.XLOOKUP(A10,'Aprobar Planificación'!$A$2:$A$500,'Aprobar Planificación'!$AB$2:$AB$500,""),
D10="Por planificar",_xlfn.XLOOKUP(A10,'Por planificar'!$A$2:$A$500,'Por planificar'!$AB$2:$AB$500,""),
D10="Por habilitar presupuesto",_xlfn.XLOOKUP(A10,'Por habilitar presup.'!$A$2:$A$500,'Por habilitar presup.'!$AB$2:$AB$500,""),
D10="Por aprobar estimación",_xlfn.XLOOKUP(A10,'Por aprobar estimacion'!$A$2:$A$500,'Por aprobar estimacion'!$AB$2:$AB$500,""),
D10="Por reestimar",_xlfn.XLOOKUP(A10,'Por Reestimar '!$A$2:$A$500,'Por Reestimar '!$AB$2:$AB$500,""),
D10="Por estimar",_xlfn.XLOOKUP(A10,'Por estimar'!$A$2:$A$500,'Por estimar'!$AB$2:$AB$500,""),
D10="Registro incompleto",_xlfn.XLOOKUP(A10,'Registro incompleto'!$A$2:$A$500,'Registro incompleto'!$AB$2:$AB$500,""),
TRUE,""
))</f>
        <v>Nohelí Cabrera</v>
      </c>
    </row>
    <row r="11" spans="1:9">
      <c r="A11">
        <v>32</v>
      </c>
      <c r="B11" t="str" cm="1">
        <f t="array" ref="B11">IF(A11="","",_xlfn.IFS(
D11="Eliminados",_xlfn.XLOOKUP(A11,Eliminados!$A$2:$A$500,Eliminados!$F$2:$F$500,""),
D11="Planificadas",_xlfn.XLOOKUP(A11,Planificadas!$A$2:$A$500,Planificadas!$F$2:$F$500,""),
D11="Aprobar planificación",_xlfn.XLOOKUP(A11,'Aprobar Planificación'!$A$2:$A$500,'Aprobar Planificación'!$F$2:$F$500,""),
D11="Por planificar",_xlfn.XLOOKUP(A11,'Por planificar'!$A$2:$A$500,'Por planificar'!$F$2:$F$500,""),
D11="Por habilitar presupuesto",_xlfn.XLOOKUP(A11,'Por habilitar presup.'!$A$2:$A$500,'Por habilitar presup.'!$F$2:$F$500,""),
D11="Por aprobar estimación",_xlfn.XLOOKUP(A11,'Por aprobar estimacion'!$A$2:$A$500,'Por aprobar estimacion'!$F$2:$F$500,""),
D11="Por reestimar",_xlfn.XLOOKUP(A11,'Por Reestimar '!$A$2:$A$500,'Por Reestimar '!$F$2:$F$500,""),
D11="Por estimar",_xlfn.XLOOKUP(A11,'Por estimar'!$A$2:$A$500,'Por estimar'!$F$2:$F$500,""),
D11="Registro incompleto",_xlfn.XLOOKUP(A11,'Registro incompleto'!$A$2:$A$500,'Registro incompleto'!$F$2:$F$500,""),
TRUE,""
))</f>
        <v>Desactivación del proceso automático de reembolsos en el retiro formal</v>
      </c>
      <c r="C11" t="str">
        <f t="shared" si="0"/>
        <v>Elmer Zapata</v>
      </c>
      <c r="D11" t="str" cm="1">
        <f t="array" ref="D11">IF(A11="","",_xlfn.IFS(
COUNTIF(Eliminados!$A$2:$A$500,A11)&gt;0,"Eliminados",
COUNTIF(Planificadas!$A$2:$A$500,A11)&gt;0,"Planificadas",
COUNTIF('Aprobar Planificación'!$A$2:$A$500,A11)&gt;0,"Aprobar planificación",
COUNTIF('Por planificar'!$A$2:$A$500,A11)&gt;0,"Por planificar",
COUNTIF('Por habilitar presup.'!$A$2:$A$500,A11)&gt;0,"Por habilitar presupuesto",
COUNTIF('Por aprobar estimacion'!$A$2:$A$500,A11)&gt;0,"Por aprobar estimación",
COUNTIF('Por Reestimar '!$A$2:$A$500,A11)&gt;0,"Por reestimar",
COUNTIF('Por estimar'!$A$2:$A$500,A11)&gt;0,"Por estimar",
COUNTIF('Registro incompleto'!$A$2:$A$500,A11)&gt;0,"Registro incompleto",
TRUE,"Sin estado"
))</f>
        <v>Planificadas</v>
      </c>
      <c r="E11" t="str" cm="1">
        <f t="array" ref="E11">IF(A11="","",_xlfn.LET(
_xlpm.base,_xlfn.IFS(
D11="Eliminados",_xlfn.XLOOKUP(A11,Eliminados!$A$2:$A$500,Eliminados!$AE$2:$AE$500,""),
D11="Planificadas",_xlfn.XLOOKUP(A11,Planificadas!$A$2:$A$500,Planificadas!$AE$2:$AE$500,""),
D11="Aprobar planificación",_xlfn.XLOOKUP(A11,'Aprobar Planificación'!$A$2:$A$500,'Aprobar Planificación'!$AE$2:$AE$500,""),
D11="Por planificar",_xlfn.XLOOKUP(A11,'Por planificar'!$A$2:$A$500,'Por planificar'!$AE$2:$AE$500,""),
D11="Por habilitar presupuesto",_xlfn.XLOOKUP(A11,'Por habilitar presup.'!$A$2:$A$500,'Por habilitar presup.'!$AE$2:$AE$500,""),
D11="Por aprobar estimación",_xlfn.XLOOKUP(A11,'Por aprobar estimacion'!$A$2:$A$500,'Por aprobar estimacion'!$AE$2:$AE$500,""),
D11="Por reestimar",_xlfn.XLOOKUP(A11,'Por Reestimar '!$A$2:$A$500,'Por Reestimar '!$AE$2:$AE$500,""),
D11="Por estimar",_xlfn.XLOOKUP(A11,'Por estimar'!$A$2:$A$500,'Por estimar'!$AE$2:$AE$500,""),
D11="Registro incompleto",_xlfn.XLOOKUP(A11,'Registro incompleto'!$A$2:$A$500,'Registro incompleto'!$AE$2:$AE$500,""),
TRUE,""
),
_xlpm.revision,_xlfn.IFS(
D11="Eliminados",_xlfn.XLOOKUP(A11,Eliminados!$A$2:$A$500,Eliminados!$AR$2:$AR$500,""),
D11="Planificadas",_xlfn.XLOOKUP(A11,Planificadas!$A$2:$A$500,Planificadas!$AR$2:$AR$500,""),
D11="Aprobar planificación",_xlfn.XLOOKUP(A11,'Aprobar Planificación'!$A$2:$A$500,'Aprobar Planificación'!$AR$2:$AR$500,""),
D11="Por planificar",_xlfn.XLOOKUP(A11,'Por planificar'!$A$2:$A$500,'Por planificar'!$AR$2:$AR$500,""),
D11="Por habilitar presupuesto",_xlfn.XLOOKUP(A11,'Por habilitar presup.'!$A$2:$A$500,'Por habilitar presup.'!$AR$2:$AR$500,""),
D11="Por aprobar estimación",_xlfn.XLOOKUP(A11,'Por aprobar estimacion'!$A$2:$A$500,'Por aprobar estimacion'!$AR$2:$AR$500,""),
D11="Por reestimar",_xlfn.XLOOKUP(A11,'Por Reestimar '!$A$2:$A$500,'Por Reestimar '!$AR$2:$AR$500,""),
TRUE,""
),
_xlpm.resultado,IF(OR(_xlpm.revision="",_xlpm.revision=0),_xlpm.base,_xlpm.revision),
IF(OR(_xlpm.resultado="",_xlpm.resultado=0),"Sin definir",_xlpm.resultado)
))</f>
        <v>Media</v>
      </c>
      <c r="F11" s="593" t="str" cm="1">
        <f t="array" ref="F11">IF(A11="","",_xlfn.LET(
_xlpm.fecha,_xlfn.IFS(
D11="Eliminados",_xlfn.XLOOKUP(A11,Eliminados!$A$2:$A$500,Eliminados!$AD$2:$AD$500,""),
D11="Planificadas",_xlfn.XLOOKUP(A11,Planificadas!$A$2:$A$500,Planificadas!$AD$2:$AD$500,""),
D11="Aprobar planificación",_xlfn.XLOOKUP(A11,'Aprobar Planificación'!$A$2:$A$500,'Aprobar Planificación'!$AD$2:$AD$500,""),
D11="Por planificar",_xlfn.XLOOKUP(A11,'Por planificar'!$A$2:$A$500,'Por planificar'!$AD$2:$AD$500,""),
D11="Por habilitar presupuesto",_xlfn.XLOOKUP(A11,'Por habilitar presup.'!$A$2:$A$500,'Por habilitar presup.'!$AD$2:$AD$500,""),
D11="Por aprobar estimación",_xlfn.XLOOKUP(A11,'Por aprobar estimacion'!$A$2:$A$500,'Por aprobar estimacion'!$AD$2:$AD$500,""),
D11="Por reestimar",_xlfn.XLOOKUP(A11,'Por Reestimar '!$A$2:$A$500,'Por Reestimar '!$AD$2:$AD$500,""),
D11="Por estimar",_xlfn.XLOOKUP(A11,'Por estimar'!$A$2:$A$500,'Por estimar'!$AD$2:$AD$500,""),
D11="Registro incompleto",_xlfn.XLOOKUP(A11,'Registro incompleto'!$A$2:$A$500,'Registro incompleto'!$AD$2:$AD$500,""),
TRUE,""
),
IF(OR(_xlpm.fecha="",_xlpm.fecha=0),"",_xlpm.fecha)
))</f>
        <v/>
      </c>
      <c r="G11" s="593" t="str" cm="1">
        <f t="array" ref="G11">IF(A11="","",_xlfn.LET(
_xlpm.base,_xlfn.IFS(
D11="Eliminados",_xlfn.XLOOKUP(A11,Eliminados!$A$2:$A$500,Eliminados!$AF$2:$AF$500,""),
D11="Planificadas",_xlfn.XLOOKUP(A11,Planificadas!$A$2:$A$500,Planificadas!$AF$2:$AF$500,""),
D11="Aprobar planificación",_xlfn.XLOOKUP(A11,'Aprobar Planificación'!$A$2:$A$500,'Aprobar Planificación'!$AF$2:$AF$500,""),
D11="Por planificar",_xlfn.XLOOKUP(A11,'Por planificar'!$A$2:$A$500,'Por planificar'!$AF$2:$AF$500,""),
D11="Por habilitar presupuesto",_xlfn.XLOOKUP(A11,'Por habilitar presup.'!$A$2:$A$500,'Por habilitar presup.'!$AF$2:$AF$500,""),
D11="Por aprobar estimación",_xlfn.XLOOKUP(A11,'Por aprobar estimacion'!$A$2:$A$500,'Por aprobar estimacion'!$AF$2:$AF$500,""),
D11="Por reestimar",_xlfn.XLOOKUP(A11,'Por Reestimar '!$A$2:$A$500,'Por Reestimar '!$AF$2:$AF$500,""),
D11="Por estimar",_xlfn.XLOOKUP(A11,'Por estimar'!$A$2:$A$500,'Por estimar'!$AF$2:$AF$500,""),
D11="Registro incompleto",_xlfn.XLOOKUP(A11,'Registro incompleto'!$A$2:$A$500,'Registro incompleto'!$AF$2:$AF$500,""),
TRUE,""
),
_xlpm.revision,_xlfn.IFS(
D11="Eliminados",_xlfn.XLOOKUP(A11,Eliminados!$A$2:$A$500,Eliminados!$AS$2:$AS$500,""),
D11="Planificadas",_xlfn.XLOOKUP(A11,Planificadas!$A$2:$A$500,Planificadas!$AS$2:$AS$500,""),
D11="Aprobar planificación",_xlfn.XLOOKUP(A11,'Aprobar Planificación'!$A$2:$A$500,'Aprobar Planificación'!$AS$2:$AS$500,""),
D11="Por planificar",_xlfn.XLOOKUP(A11,'Por planificar'!$A$2:$A$500,'Por planificar'!$AS$2:$AS$500,""),
D11="Por habilitar presupuesto",_xlfn.XLOOKUP(A11,'Por habilitar presup.'!$A$2:$A$500,'Por habilitar presup.'!$AS$2:$AS$500,""),
D11="Por aprobar estimación",_xlfn.XLOOKUP(A11,'Por aprobar estimacion'!$A$2:$A$500,'Por aprobar estimacion'!$AS$2:$AS$500,""),
D11="Por reestimar",_xlfn.XLOOKUP(A11,'Por Reestimar '!$A$2:$A$500,'Por Reestimar '!$AS$2:$AS$500,""),
TRUE,""
),
_xlpm.resultado,IF(OR(_xlpm.revision="",_xlpm.revision=0),_xlpm.base,_xlpm.revision),
IF(OR(_xlpm.resultado="",_xlpm.resultado=0),"",_xlpm.resultado)
))</f>
        <v/>
      </c>
      <c r="H11" s="593" t="str" cm="1">
        <f t="array" ref="H11">IF(A11="","",_xlfn.LET(
_xlpm.dias,_xlfn.IFS(
OR(UPPER(TRIM(E11))="BAJA",UPPER(TRIM(E11))="BAJO"),5,
OR(UPPER(TRIM(E11))="MEDIA",UPPER(TRIM(E11))="MEDIO"),10,
OR(UPPER(TRIM(E11))="ALTA",UPPER(TRIM(E11))="ALTO"),20,
TRUE,0
),
_xlpm.inicioRe,IF(D11="Por reestimar",_xlfn.XLOOKUP(A11,'Por Reestimar '!$A$2:$A$500,'Por Reestimar '!$AS$2:$AS$500,0),0),
_xlfn.IFS(
D11="Por reestimar",IF(AND(ISNUMBER(_xlpm.inicioRe),_xlpm.inicioRe&gt;0,_xlpm.dias&gt;0),WORKDAY(_xlpm.inicioRe,_xlpm.dias),""),
D11="Por estimar",IF(AND(ISNUMBER(G11),G11&gt;0),IF(_xlpm.dias&gt;0,WORKDAY(G11,_xlpm.dias),""),IF(AND(ISNUMBER(F11),F11&gt;0),WORKDAY(F11,5),"")),
TRUE,""
)
))</f>
        <v/>
      </c>
      <c r="I11" t="str" cm="1">
        <f t="array" ref="I11">IF(A11="","",_xlfn.IFS(
D11="Eliminados",_xlfn.XLOOKUP(A11,Eliminados!$A$2:$A$500,Eliminados!$AB$2:$AB$500,""),
D11="Planificadas",_xlfn.XLOOKUP(A11,Planificadas!$A$2:$A$500,Planificadas!$AB$2:$AB$500,""),
D11="Aprobar planificación",_xlfn.XLOOKUP(A11,'Aprobar Planificación'!$A$2:$A$500,'Aprobar Planificación'!$AB$2:$AB$500,""),
D11="Por planificar",_xlfn.XLOOKUP(A11,'Por planificar'!$A$2:$A$500,'Por planificar'!$AB$2:$AB$500,""),
D11="Por habilitar presupuesto",_xlfn.XLOOKUP(A11,'Por habilitar presup.'!$A$2:$A$500,'Por habilitar presup.'!$AB$2:$AB$500,""),
D11="Por aprobar estimación",_xlfn.XLOOKUP(A11,'Por aprobar estimacion'!$A$2:$A$500,'Por aprobar estimacion'!$AB$2:$AB$500,""),
D11="Por reestimar",_xlfn.XLOOKUP(A11,'Por Reestimar '!$A$2:$A$500,'Por Reestimar '!$AB$2:$AB$500,""),
D11="Por estimar",_xlfn.XLOOKUP(A11,'Por estimar'!$A$2:$A$500,'Por estimar'!$AB$2:$AB$500,""),
D11="Registro incompleto",_xlfn.XLOOKUP(A11,'Registro incompleto'!$A$2:$A$500,'Registro incompleto'!$AB$2:$AB$500,""),
TRUE,""
))</f>
        <v>Elmer Zapata</v>
      </c>
    </row>
    <row r="12" spans="1:9">
      <c r="A12">
        <v>33</v>
      </c>
      <c r="B12" t="str" cm="1">
        <f t="array" ref="B12">IF(A12="","",_xlfn.IFS(
D12="Eliminados",_xlfn.XLOOKUP(A12,Eliminados!$A$2:$A$500,Eliminados!$F$2:$F$500,""),
D12="Planificadas",_xlfn.XLOOKUP(A12,Planificadas!$A$2:$A$500,Planificadas!$F$2:$F$500,""),
D12="Aprobar planificación",_xlfn.XLOOKUP(A12,'Aprobar Planificación'!$A$2:$A$500,'Aprobar Planificación'!$F$2:$F$500,""),
D12="Por planificar",_xlfn.XLOOKUP(A12,'Por planificar'!$A$2:$A$500,'Por planificar'!$F$2:$F$500,""),
D12="Por habilitar presupuesto",_xlfn.XLOOKUP(A12,'Por habilitar presup.'!$A$2:$A$500,'Por habilitar presup.'!$F$2:$F$500,""),
D12="Por aprobar estimación",_xlfn.XLOOKUP(A12,'Por aprobar estimacion'!$A$2:$A$500,'Por aprobar estimacion'!$F$2:$F$500,""),
D12="Por reestimar",_xlfn.XLOOKUP(A12,'Por Reestimar '!$A$2:$A$500,'Por Reestimar '!$F$2:$F$500,""),
D12="Por estimar",_xlfn.XLOOKUP(A12,'Por estimar'!$A$2:$A$500,'Por estimar'!$F$2:$F$500,""),
D12="Registro incompleto",_xlfn.XLOOKUP(A12,'Registro incompleto'!$A$2:$A$500,'Registro incompleto'!$F$2:$F$500,""),
TRUE,""
))</f>
        <v>Integración de modelo Lead Scoring a CRM</v>
      </c>
      <c r="C12" t="str">
        <f t="shared" si="0"/>
        <v>César Soplín</v>
      </c>
      <c r="D12" t="str" cm="1">
        <f t="array" ref="D12">IF(A12="","",_xlfn.IFS(
COUNTIF(Eliminados!$A$2:$A$500,A12)&gt;0,"Eliminados",
COUNTIF(Planificadas!$A$2:$A$500,A12)&gt;0,"Planificadas",
COUNTIF('Aprobar Planificación'!$A$2:$A$500,A12)&gt;0,"Aprobar planificación",
COUNTIF('Por planificar'!$A$2:$A$500,A12)&gt;0,"Por planificar",
COUNTIF('Por habilitar presup.'!$A$2:$A$500,A12)&gt;0,"Por habilitar presupuesto",
COUNTIF('Por aprobar estimacion'!$A$2:$A$500,A12)&gt;0,"Por aprobar estimación",
COUNTIF('Por Reestimar '!$A$2:$A$500,A12)&gt;0,"Por reestimar",
COUNTIF('Por estimar'!$A$2:$A$500,A12)&gt;0,"Por estimar",
COUNTIF('Registro incompleto'!$A$2:$A$500,A12)&gt;0,"Registro incompleto",
TRUE,"Sin estado"
))</f>
        <v>Planificadas</v>
      </c>
      <c r="E12" t="str" cm="1">
        <f t="array" ref="E12">IF(A12="","",_xlfn.LET(
_xlpm.base,_xlfn.IFS(
D12="Eliminados",_xlfn.XLOOKUP(A12,Eliminados!$A$2:$A$500,Eliminados!$AE$2:$AE$500,""),
D12="Planificadas",_xlfn.XLOOKUP(A12,Planificadas!$A$2:$A$500,Planificadas!$AE$2:$AE$500,""),
D12="Aprobar planificación",_xlfn.XLOOKUP(A12,'Aprobar Planificación'!$A$2:$A$500,'Aprobar Planificación'!$AE$2:$AE$500,""),
D12="Por planificar",_xlfn.XLOOKUP(A12,'Por planificar'!$A$2:$A$500,'Por planificar'!$AE$2:$AE$500,""),
D12="Por habilitar presupuesto",_xlfn.XLOOKUP(A12,'Por habilitar presup.'!$A$2:$A$500,'Por habilitar presup.'!$AE$2:$AE$500,""),
D12="Por aprobar estimación",_xlfn.XLOOKUP(A12,'Por aprobar estimacion'!$A$2:$A$500,'Por aprobar estimacion'!$AE$2:$AE$500,""),
D12="Por reestimar",_xlfn.XLOOKUP(A12,'Por Reestimar '!$A$2:$A$500,'Por Reestimar '!$AE$2:$AE$500,""),
D12="Por estimar",_xlfn.XLOOKUP(A12,'Por estimar'!$A$2:$A$500,'Por estimar'!$AE$2:$AE$500,""),
D12="Registro incompleto",_xlfn.XLOOKUP(A12,'Registro incompleto'!$A$2:$A$500,'Registro incompleto'!$AE$2:$AE$500,""),
TRUE,""
),
_xlpm.revision,_xlfn.IFS(
D12="Eliminados",_xlfn.XLOOKUP(A12,Eliminados!$A$2:$A$500,Eliminados!$AR$2:$AR$500,""),
D12="Planificadas",_xlfn.XLOOKUP(A12,Planificadas!$A$2:$A$500,Planificadas!$AR$2:$AR$500,""),
D12="Aprobar planificación",_xlfn.XLOOKUP(A12,'Aprobar Planificación'!$A$2:$A$500,'Aprobar Planificación'!$AR$2:$AR$500,""),
D12="Por planificar",_xlfn.XLOOKUP(A12,'Por planificar'!$A$2:$A$500,'Por planificar'!$AR$2:$AR$500,""),
D12="Por habilitar presupuesto",_xlfn.XLOOKUP(A12,'Por habilitar presup.'!$A$2:$A$500,'Por habilitar presup.'!$AR$2:$AR$500,""),
D12="Por aprobar estimación",_xlfn.XLOOKUP(A12,'Por aprobar estimacion'!$A$2:$A$500,'Por aprobar estimacion'!$AR$2:$AR$500,""),
D12="Por reestimar",_xlfn.XLOOKUP(A12,'Por Reestimar '!$A$2:$A$500,'Por Reestimar '!$AR$2:$AR$500,""),
TRUE,""
),
_xlpm.resultado,IF(OR(_xlpm.revision="",_xlpm.revision=0),_xlpm.base,_xlpm.revision),
IF(OR(_xlpm.resultado="",_xlpm.resultado=0),"Sin definir",_xlpm.resultado)
))</f>
        <v>Media</v>
      </c>
      <c r="F12" s="593" t="str" cm="1">
        <f t="array" ref="F12">IF(A12="","",_xlfn.LET(
_xlpm.fecha,_xlfn.IFS(
D12="Eliminados",_xlfn.XLOOKUP(A12,Eliminados!$A$2:$A$500,Eliminados!$AD$2:$AD$500,""),
D12="Planificadas",_xlfn.XLOOKUP(A12,Planificadas!$A$2:$A$500,Planificadas!$AD$2:$AD$500,""),
D12="Aprobar planificación",_xlfn.XLOOKUP(A12,'Aprobar Planificación'!$A$2:$A$500,'Aprobar Planificación'!$AD$2:$AD$500,""),
D12="Por planificar",_xlfn.XLOOKUP(A12,'Por planificar'!$A$2:$A$500,'Por planificar'!$AD$2:$AD$500,""),
D12="Por habilitar presupuesto",_xlfn.XLOOKUP(A12,'Por habilitar presup.'!$A$2:$A$500,'Por habilitar presup.'!$AD$2:$AD$500,""),
D12="Por aprobar estimación",_xlfn.XLOOKUP(A12,'Por aprobar estimacion'!$A$2:$A$500,'Por aprobar estimacion'!$AD$2:$AD$500,""),
D12="Por reestimar",_xlfn.XLOOKUP(A12,'Por Reestimar '!$A$2:$A$500,'Por Reestimar '!$AD$2:$AD$500,""),
D12="Por estimar",_xlfn.XLOOKUP(A12,'Por estimar'!$A$2:$A$500,'Por estimar'!$AD$2:$AD$500,""),
D12="Registro incompleto",_xlfn.XLOOKUP(A12,'Registro incompleto'!$A$2:$A$500,'Registro incompleto'!$AD$2:$AD$500,""),
TRUE,""
),
IF(OR(_xlpm.fecha="",_xlpm.fecha=0),"",_xlpm.fecha)
))</f>
        <v/>
      </c>
      <c r="G12" s="593" t="str" cm="1">
        <f t="array" ref="G12">IF(A12="","",_xlfn.LET(
_xlpm.base,_xlfn.IFS(
D12="Eliminados",_xlfn.XLOOKUP(A12,Eliminados!$A$2:$A$500,Eliminados!$AF$2:$AF$500,""),
D12="Planificadas",_xlfn.XLOOKUP(A12,Planificadas!$A$2:$A$500,Planificadas!$AF$2:$AF$500,""),
D12="Aprobar planificación",_xlfn.XLOOKUP(A12,'Aprobar Planificación'!$A$2:$A$500,'Aprobar Planificación'!$AF$2:$AF$500,""),
D12="Por planificar",_xlfn.XLOOKUP(A12,'Por planificar'!$A$2:$A$500,'Por planificar'!$AF$2:$AF$500,""),
D12="Por habilitar presupuesto",_xlfn.XLOOKUP(A12,'Por habilitar presup.'!$A$2:$A$500,'Por habilitar presup.'!$AF$2:$AF$500,""),
D12="Por aprobar estimación",_xlfn.XLOOKUP(A12,'Por aprobar estimacion'!$A$2:$A$500,'Por aprobar estimacion'!$AF$2:$AF$500,""),
D12="Por reestimar",_xlfn.XLOOKUP(A12,'Por Reestimar '!$A$2:$A$500,'Por Reestimar '!$AF$2:$AF$500,""),
D12="Por estimar",_xlfn.XLOOKUP(A12,'Por estimar'!$A$2:$A$500,'Por estimar'!$AF$2:$AF$500,""),
D12="Registro incompleto",_xlfn.XLOOKUP(A12,'Registro incompleto'!$A$2:$A$500,'Registro incompleto'!$AF$2:$AF$500,""),
TRUE,""
),
_xlpm.revision,_xlfn.IFS(
D12="Eliminados",_xlfn.XLOOKUP(A12,Eliminados!$A$2:$A$500,Eliminados!$AS$2:$AS$500,""),
D12="Planificadas",_xlfn.XLOOKUP(A12,Planificadas!$A$2:$A$500,Planificadas!$AS$2:$AS$500,""),
D12="Aprobar planificación",_xlfn.XLOOKUP(A12,'Aprobar Planificación'!$A$2:$A$500,'Aprobar Planificación'!$AS$2:$AS$500,""),
D12="Por planificar",_xlfn.XLOOKUP(A12,'Por planificar'!$A$2:$A$500,'Por planificar'!$AS$2:$AS$500,""),
D12="Por habilitar presupuesto",_xlfn.XLOOKUP(A12,'Por habilitar presup.'!$A$2:$A$500,'Por habilitar presup.'!$AS$2:$AS$500,""),
D12="Por aprobar estimación",_xlfn.XLOOKUP(A12,'Por aprobar estimacion'!$A$2:$A$500,'Por aprobar estimacion'!$AS$2:$AS$500,""),
D12="Por reestimar",_xlfn.XLOOKUP(A12,'Por Reestimar '!$A$2:$A$500,'Por Reestimar '!$AS$2:$AS$500,""),
TRUE,""
),
_xlpm.resultado,IF(OR(_xlpm.revision="",_xlpm.revision=0),_xlpm.base,_xlpm.revision),
IF(OR(_xlpm.resultado="",_xlpm.resultado=0),"",_xlpm.resultado)
))</f>
        <v/>
      </c>
      <c r="H12" s="593" t="str" cm="1">
        <f t="array" ref="H12">IF(A12="","",_xlfn.LET(
_xlpm.dias,_xlfn.IFS(
OR(UPPER(TRIM(E12))="BAJA",UPPER(TRIM(E12))="BAJO"),5,
OR(UPPER(TRIM(E12))="MEDIA",UPPER(TRIM(E12))="MEDIO"),10,
OR(UPPER(TRIM(E12))="ALTA",UPPER(TRIM(E12))="ALTO"),20,
TRUE,0
),
_xlpm.inicioRe,IF(D12="Por reestimar",_xlfn.XLOOKUP(A12,'Por Reestimar '!$A$2:$A$500,'Por Reestimar '!$AS$2:$AS$500,0),0),
_xlfn.IFS(
D12="Por reestimar",IF(AND(ISNUMBER(_xlpm.inicioRe),_xlpm.inicioRe&gt;0,_xlpm.dias&gt;0),WORKDAY(_xlpm.inicioRe,_xlpm.dias),""),
D12="Por estimar",IF(AND(ISNUMBER(G12),G12&gt;0),IF(_xlpm.dias&gt;0,WORKDAY(G12,_xlpm.dias),""),IF(AND(ISNUMBER(F12),F12&gt;0),WORKDAY(F12,5),"")),
TRUE,""
)
))</f>
        <v/>
      </c>
      <c r="I12" t="str" cm="1">
        <f t="array" ref="I12">IF(A12="","",_xlfn.IFS(
D12="Eliminados",_xlfn.XLOOKUP(A12,Eliminados!$A$2:$A$500,Eliminados!$AB$2:$AB$500,""),
D12="Planificadas",_xlfn.XLOOKUP(A12,Planificadas!$A$2:$A$500,Planificadas!$AB$2:$AB$500,""),
D12="Aprobar planificación",_xlfn.XLOOKUP(A12,'Aprobar Planificación'!$A$2:$A$500,'Aprobar Planificación'!$AB$2:$AB$500,""),
D12="Por planificar",_xlfn.XLOOKUP(A12,'Por planificar'!$A$2:$A$500,'Por planificar'!$AB$2:$AB$500,""),
D12="Por habilitar presupuesto",_xlfn.XLOOKUP(A12,'Por habilitar presup.'!$A$2:$A$500,'Por habilitar presup.'!$AB$2:$AB$500,""),
D12="Por aprobar estimación",_xlfn.XLOOKUP(A12,'Por aprobar estimacion'!$A$2:$A$500,'Por aprobar estimacion'!$AB$2:$AB$500,""),
D12="Por reestimar",_xlfn.XLOOKUP(A12,'Por Reestimar '!$A$2:$A$500,'Por Reestimar '!$AB$2:$AB$500,""),
D12="Por estimar",_xlfn.XLOOKUP(A12,'Por estimar'!$A$2:$A$500,'Por estimar'!$AB$2:$AB$500,""),
D12="Registro incompleto",_xlfn.XLOOKUP(A12,'Registro incompleto'!$A$2:$A$500,'Registro incompleto'!$AB$2:$AB$500,""),
TRUE,""
))</f>
        <v>César Soplín</v>
      </c>
    </row>
    <row r="13" spans="1:9">
      <c r="A13">
        <v>34</v>
      </c>
      <c r="B13" t="str" cm="1">
        <f t="array" ref="B13">IF(A13="","",_xlfn.IFS(
D13="Eliminados",_xlfn.XLOOKUP(A13,Eliminados!$A$2:$A$500,Eliminados!$F$2:$F$500,""),
D13="Planificadas",_xlfn.XLOOKUP(A13,Planificadas!$A$2:$A$500,Planificadas!$F$2:$F$500,""),
D13="Aprobar planificación",_xlfn.XLOOKUP(A13,'Aprobar Planificación'!$A$2:$A$500,'Aprobar Planificación'!$F$2:$F$500,""),
D13="Por planificar",_xlfn.XLOOKUP(A13,'Por planificar'!$A$2:$A$500,'Por planificar'!$F$2:$F$500,""),
D13="Por habilitar presupuesto",_xlfn.XLOOKUP(A13,'Por habilitar presup.'!$A$2:$A$500,'Por habilitar presup.'!$F$2:$F$500,""),
D13="Por aprobar estimación",_xlfn.XLOOKUP(A13,'Por aprobar estimacion'!$A$2:$A$500,'Por aprobar estimacion'!$F$2:$F$500,""),
D13="Por reestimar",_xlfn.XLOOKUP(A13,'Por Reestimar '!$A$2:$A$500,'Por Reestimar '!$F$2:$F$500,""),
D13="Por estimar",_xlfn.XLOOKUP(A13,'Por estimar'!$A$2:$A$500,'Por estimar'!$F$2:$F$500,""),
D13="Registro incompleto",_xlfn.XLOOKUP(A13,'Registro incompleto'!$A$2:$A$500,'Registro incompleto'!$F$2:$F$500,""),
TRUE,""
))</f>
        <v>Actualización en Gestión Docente sobre cambios realizados en Banner</v>
      </c>
      <c r="C13" t="str">
        <f t="shared" si="0"/>
        <v>Nohelí Cabrera</v>
      </c>
      <c r="D13" t="str" cm="1">
        <f t="array" ref="D13">IF(A13="","",_xlfn.IFS(
COUNTIF(Eliminados!$A$2:$A$500,A13)&gt;0,"Eliminados",
COUNTIF(Planificadas!$A$2:$A$500,A13)&gt;0,"Planificadas",
COUNTIF('Aprobar Planificación'!$A$2:$A$500,A13)&gt;0,"Aprobar planificación",
COUNTIF('Por planificar'!$A$2:$A$500,A13)&gt;0,"Por planificar",
COUNTIF('Por habilitar presup.'!$A$2:$A$500,A13)&gt;0,"Por habilitar presupuesto",
COUNTIF('Por aprobar estimacion'!$A$2:$A$500,A13)&gt;0,"Por aprobar estimación",
COUNTIF('Por Reestimar '!$A$2:$A$500,A13)&gt;0,"Por reestimar",
COUNTIF('Por estimar'!$A$2:$A$500,A13)&gt;0,"Por estimar",
COUNTIF('Registro incompleto'!$A$2:$A$500,A13)&gt;0,"Registro incompleto",
TRUE,"Sin estado"
))</f>
        <v>Planificadas</v>
      </c>
      <c r="E13" t="str" cm="1">
        <f t="array" ref="E13">IF(A13="","",_xlfn.LET(
_xlpm.base,_xlfn.IFS(
D13="Eliminados",_xlfn.XLOOKUP(A13,Eliminados!$A$2:$A$500,Eliminados!$AE$2:$AE$500,""),
D13="Planificadas",_xlfn.XLOOKUP(A13,Planificadas!$A$2:$A$500,Planificadas!$AE$2:$AE$500,""),
D13="Aprobar planificación",_xlfn.XLOOKUP(A13,'Aprobar Planificación'!$A$2:$A$500,'Aprobar Planificación'!$AE$2:$AE$500,""),
D13="Por planificar",_xlfn.XLOOKUP(A13,'Por planificar'!$A$2:$A$500,'Por planificar'!$AE$2:$AE$500,""),
D13="Por habilitar presupuesto",_xlfn.XLOOKUP(A13,'Por habilitar presup.'!$A$2:$A$500,'Por habilitar presup.'!$AE$2:$AE$500,""),
D13="Por aprobar estimación",_xlfn.XLOOKUP(A13,'Por aprobar estimacion'!$A$2:$A$500,'Por aprobar estimacion'!$AE$2:$AE$500,""),
D13="Por reestimar",_xlfn.XLOOKUP(A13,'Por Reestimar '!$A$2:$A$500,'Por Reestimar '!$AE$2:$AE$500,""),
D13="Por estimar",_xlfn.XLOOKUP(A13,'Por estimar'!$A$2:$A$500,'Por estimar'!$AE$2:$AE$500,""),
D13="Registro incompleto",_xlfn.XLOOKUP(A13,'Registro incompleto'!$A$2:$A$500,'Registro incompleto'!$AE$2:$AE$500,""),
TRUE,""
),
_xlpm.revision,_xlfn.IFS(
D13="Eliminados",_xlfn.XLOOKUP(A13,Eliminados!$A$2:$A$500,Eliminados!$AR$2:$AR$500,""),
D13="Planificadas",_xlfn.XLOOKUP(A13,Planificadas!$A$2:$A$500,Planificadas!$AR$2:$AR$500,""),
D13="Aprobar planificación",_xlfn.XLOOKUP(A13,'Aprobar Planificación'!$A$2:$A$500,'Aprobar Planificación'!$AR$2:$AR$500,""),
D13="Por planificar",_xlfn.XLOOKUP(A13,'Por planificar'!$A$2:$A$500,'Por planificar'!$AR$2:$AR$500,""),
D13="Por habilitar presupuesto",_xlfn.XLOOKUP(A13,'Por habilitar presup.'!$A$2:$A$500,'Por habilitar presup.'!$AR$2:$AR$500,""),
D13="Por aprobar estimación",_xlfn.XLOOKUP(A13,'Por aprobar estimacion'!$A$2:$A$500,'Por aprobar estimacion'!$AR$2:$AR$500,""),
D13="Por reestimar",_xlfn.XLOOKUP(A13,'Por Reestimar '!$A$2:$A$500,'Por Reestimar '!$AR$2:$AR$500,""),
TRUE,""
),
_xlpm.resultado,IF(OR(_xlpm.revision="",_xlpm.revision=0),_xlpm.base,_xlpm.revision),
IF(OR(_xlpm.resultado="",_xlpm.resultado=0),"Sin definir",_xlpm.resultado)
))</f>
        <v>Media</v>
      </c>
      <c r="F13" s="593" t="str" cm="1">
        <f t="array" ref="F13">IF(A13="","",_xlfn.LET(
_xlpm.fecha,_xlfn.IFS(
D13="Eliminados",_xlfn.XLOOKUP(A13,Eliminados!$A$2:$A$500,Eliminados!$AD$2:$AD$500,""),
D13="Planificadas",_xlfn.XLOOKUP(A13,Planificadas!$A$2:$A$500,Planificadas!$AD$2:$AD$500,""),
D13="Aprobar planificación",_xlfn.XLOOKUP(A13,'Aprobar Planificación'!$A$2:$A$500,'Aprobar Planificación'!$AD$2:$AD$500,""),
D13="Por planificar",_xlfn.XLOOKUP(A13,'Por planificar'!$A$2:$A$500,'Por planificar'!$AD$2:$AD$500,""),
D13="Por habilitar presupuesto",_xlfn.XLOOKUP(A13,'Por habilitar presup.'!$A$2:$A$500,'Por habilitar presup.'!$AD$2:$AD$500,""),
D13="Por aprobar estimación",_xlfn.XLOOKUP(A13,'Por aprobar estimacion'!$A$2:$A$500,'Por aprobar estimacion'!$AD$2:$AD$500,""),
D13="Por reestimar",_xlfn.XLOOKUP(A13,'Por Reestimar '!$A$2:$A$500,'Por Reestimar '!$AD$2:$AD$500,""),
D13="Por estimar",_xlfn.XLOOKUP(A13,'Por estimar'!$A$2:$A$500,'Por estimar'!$AD$2:$AD$500,""),
D13="Registro incompleto",_xlfn.XLOOKUP(A13,'Registro incompleto'!$A$2:$A$500,'Registro incompleto'!$AD$2:$AD$500,""),
TRUE,""
),
IF(OR(_xlpm.fecha="",_xlpm.fecha=0),"",_xlpm.fecha)
))</f>
        <v/>
      </c>
      <c r="G13" s="593" t="str" cm="1">
        <f t="array" ref="G13">IF(A13="","",_xlfn.LET(
_xlpm.base,_xlfn.IFS(
D13="Eliminados",_xlfn.XLOOKUP(A13,Eliminados!$A$2:$A$500,Eliminados!$AF$2:$AF$500,""),
D13="Planificadas",_xlfn.XLOOKUP(A13,Planificadas!$A$2:$A$500,Planificadas!$AF$2:$AF$500,""),
D13="Aprobar planificación",_xlfn.XLOOKUP(A13,'Aprobar Planificación'!$A$2:$A$500,'Aprobar Planificación'!$AF$2:$AF$500,""),
D13="Por planificar",_xlfn.XLOOKUP(A13,'Por planificar'!$A$2:$A$500,'Por planificar'!$AF$2:$AF$500,""),
D13="Por habilitar presupuesto",_xlfn.XLOOKUP(A13,'Por habilitar presup.'!$A$2:$A$500,'Por habilitar presup.'!$AF$2:$AF$500,""),
D13="Por aprobar estimación",_xlfn.XLOOKUP(A13,'Por aprobar estimacion'!$A$2:$A$500,'Por aprobar estimacion'!$AF$2:$AF$500,""),
D13="Por reestimar",_xlfn.XLOOKUP(A13,'Por Reestimar '!$A$2:$A$500,'Por Reestimar '!$AF$2:$AF$500,""),
D13="Por estimar",_xlfn.XLOOKUP(A13,'Por estimar'!$A$2:$A$500,'Por estimar'!$AF$2:$AF$500,""),
D13="Registro incompleto",_xlfn.XLOOKUP(A13,'Registro incompleto'!$A$2:$A$500,'Registro incompleto'!$AF$2:$AF$500,""),
TRUE,""
),
_xlpm.revision,_xlfn.IFS(
D13="Eliminados",_xlfn.XLOOKUP(A13,Eliminados!$A$2:$A$500,Eliminados!$AS$2:$AS$500,""),
D13="Planificadas",_xlfn.XLOOKUP(A13,Planificadas!$A$2:$A$500,Planificadas!$AS$2:$AS$500,""),
D13="Aprobar planificación",_xlfn.XLOOKUP(A13,'Aprobar Planificación'!$A$2:$A$500,'Aprobar Planificación'!$AS$2:$AS$500,""),
D13="Por planificar",_xlfn.XLOOKUP(A13,'Por planificar'!$A$2:$A$500,'Por planificar'!$AS$2:$AS$500,""),
D13="Por habilitar presupuesto",_xlfn.XLOOKUP(A13,'Por habilitar presup.'!$A$2:$A$500,'Por habilitar presup.'!$AS$2:$AS$500,""),
D13="Por aprobar estimación",_xlfn.XLOOKUP(A13,'Por aprobar estimacion'!$A$2:$A$500,'Por aprobar estimacion'!$AS$2:$AS$500,""),
D13="Por reestimar",_xlfn.XLOOKUP(A13,'Por Reestimar '!$A$2:$A$500,'Por Reestimar '!$AS$2:$AS$500,""),
TRUE,""
),
_xlpm.resultado,IF(OR(_xlpm.revision="",_xlpm.revision=0),_xlpm.base,_xlpm.revision),
IF(OR(_xlpm.resultado="",_xlpm.resultado=0),"",_xlpm.resultado)
))</f>
        <v/>
      </c>
      <c r="H13" s="593" t="str" cm="1">
        <f t="array" ref="H13">IF(A13="","",_xlfn.LET(
_xlpm.dias,_xlfn.IFS(
OR(UPPER(TRIM(E13))="BAJA",UPPER(TRIM(E13))="BAJO"),5,
OR(UPPER(TRIM(E13))="MEDIA",UPPER(TRIM(E13))="MEDIO"),10,
OR(UPPER(TRIM(E13))="ALTA",UPPER(TRIM(E13))="ALTO"),20,
TRUE,0
),
_xlpm.inicioRe,IF(D13="Por reestimar",_xlfn.XLOOKUP(A13,'Por Reestimar '!$A$2:$A$500,'Por Reestimar '!$AS$2:$AS$500,0),0),
_xlfn.IFS(
D13="Por reestimar",IF(AND(ISNUMBER(_xlpm.inicioRe),_xlpm.inicioRe&gt;0,_xlpm.dias&gt;0),WORKDAY(_xlpm.inicioRe,_xlpm.dias),""),
D13="Por estimar",IF(AND(ISNUMBER(G13),G13&gt;0),IF(_xlpm.dias&gt;0,WORKDAY(G13,_xlpm.dias),""),IF(AND(ISNUMBER(F13),F13&gt;0),WORKDAY(F13,5),"")),
TRUE,""
)
))</f>
        <v/>
      </c>
      <c r="I13" t="str" cm="1">
        <f t="array" ref="I13">IF(A13="","",_xlfn.IFS(
D13="Eliminados",_xlfn.XLOOKUP(A13,Eliminados!$A$2:$A$500,Eliminados!$AB$2:$AB$500,""),
D13="Planificadas",_xlfn.XLOOKUP(A13,Planificadas!$A$2:$A$500,Planificadas!$AB$2:$AB$500,""),
D13="Aprobar planificación",_xlfn.XLOOKUP(A13,'Aprobar Planificación'!$A$2:$A$500,'Aprobar Planificación'!$AB$2:$AB$500,""),
D13="Por planificar",_xlfn.XLOOKUP(A13,'Por planificar'!$A$2:$A$500,'Por planificar'!$AB$2:$AB$500,""),
D13="Por habilitar presupuesto",_xlfn.XLOOKUP(A13,'Por habilitar presup.'!$A$2:$A$500,'Por habilitar presup.'!$AB$2:$AB$500,""),
D13="Por aprobar estimación",_xlfn.XLOOKUP(A13,'Por aprobar estimacion'!$A$2:$A$500,'Por aprobar estimacion'!$AB$2:$AB$500,""),
D13="Por reestimar",_xlfn.XLOOKUP(A13,'Por Reestimar '!$A$2:$A$500,'Por Reestimar '!$AB$2:$AB$500,""),
D13="Por estimar",_xlfn.XLOOKUP(A13,'Por estimar'!$A$2:$A$500,'Por estimar'!$AB$2:$AB$500,""),
D13="Registro incompleto",_xlfn.XLOOKUP(A13,'Registro incompleto'!$A$2:$A$500,'Registro incompleto'!$AB$2:$AB$500,""),
TRUE,""
))</f>
        <v>Nohelí Cabrera</v>
      </c>
    </row>
    <row r="14" spans="1:9">
      <c r="A14">
        <v>36</v>
      </c>
      <c r="B14" t="str" cm="1">
        <f t="array" ref="B14">IF(A14="","",_xlfn.IFS(
D14="Eliminados",_xlfn.XLOOKUP(A14,Eliminados!$A$2:$A$500,Eliminados!$F$2:$F$500,""),
D14="Planificadas",_xlfn.XLOOKUP(A14,Planificadas!$A$2:$A$500,Planificadas!$F$2:$F$500,""),
D14="Aprobar planificación",_xlfn.XLOOKUP(A14,'Aprobar Planificación'!$A$2:$A$500,'Aprobar Planificación'!$F$2:$F$500,""),
D14="Por planificar",_xlfn.XLOOKUP(A14,'Por planificar'!$A$2:$A$500,'Por planificar'!$F$2:$F$500,""),
D14="Por habilitar presupuesto",_xlfn.XLOOKUP(A14,'Por habilitar presup.'!$A$2:$A$500,'Por habilitar presup.'!$F$2:$F$500,""),
D14="Por aprobar estimación",_xlfn.XLOOKUP(A14,'Por aprobar estimacion'!$A$2:$A$500,'Por aprobar estimacion'!$F$2:$F$500,""),
D14="Por reestimar",_xlfn.XLOOKUP(A14,'Por Reestimar '!$A$2:$A$500,'Por Reestimar '!$F$2:$F$500,""),
D14="Por estimar",_xlfn.XLOOKUP(A14,'Por estimar'!$A$2:$A$500,'Por estimar'!$F$2:$F$500,""),
D14="Registro incompleto",_xlfn.XLOOKUP(A14,'Registro incompleto'!$A$2:$A$500,'Registro incompleto'!$F$2:$F$500,""),
TRUE,""
))</f>
        <v>Adelantar el primer horario diario de sincronización de data en CRM.</v>
      </c>
      <c r="C14" t="str">
        <f t="shared" si="0"/>
        <v>César Soplín</v>
      </c>
      <c r="D14" t="str" cm="1">
        <f t="array" ref="D14">IF(A14="","",_xlfn.IFS(
COUNTIF(Eliminados!$A$2:$A$500,A14)&gt;0,"Eliminados",
COUNTIF(Planificadas!$A$2:$A$500,A14)&gt;0,"Planificadas",
COUNTIF('Aprobar Planificación'!$A$2:$A$500,A14)&gt;0,"Aprobar planificación",
COUNTIF('Por planificar'!$A$2:$A$500,A14)&gt;0,"Por planificar",
COUNTIF('Por habilitar presup.'!$A$2:$A$500,A14)&gt;0,"Por habilitar presupuesto",
COUNTIF('Por aprobar estimacion'!$A$2:$A$500,A14)&gt;0,"Por aprobar estimación",
COUNTIF('Por Reestimar '!$A$2:$A$500,A14)&gt;0,"Por reestimar",
COUNTIF('Por estimar'!$A$2:$A$500,A14)&gt;0,"Por estimar",
COUNTIF('Registro incompleto'!$A$2:$A$500,A14)&gt;0,"Registro incompleto",
TRUE,"Sin estado"
))</f>
        <v>Planificadas</v>
      </c>
      <c r="E14" t="str" cm="1">
        <f t="array" ref="E14">IF(A14="","",_xlfn.LET(
_xlpm.base,_xlfn.IFS(
D14="Eliminados",_xlfn.XLOOKUP(A14,Eliminados!$A$2:$A$500,Eliminados!$AE$2:$AE$500,""),
D14="Planificadas",_xlfn.XLOOKUP(A14,Planificadas!$A$2:$A$500,Planificadas!$AE$2:$AE$500,""),
D14="Aprobar planificación",_xlfn.XLOOKUP(A14,'Aprobar Planificación'!$A$2:$A$500,'Aprobar Planificación'!$AE$2:$AE$500,""),
D14="Por planificar",_xlfn.XLOOKUP(A14,'Por planificar'!$A$2:$A$500,'Por planificar'!$AE$2:$AE$500,""),
D14="Por habilitar presupuesto",_xlfn.XLOOKUP(A14,'Por habilitar presup.'!$A$2:$A$500,'Por habilitar presup.'!$AE$2:$AE$500,""),
D14="Por aprobar estimación",_xlfn.XLOOKUP(A14,'Por aprobar estimacion'!$A$2:$A$500,'Por aprobar estimacion'!$AE$2:$AE$500,""),
D14="Por reestimar",_xlfn.XLOOKUP(A14,'Por Reestimar '!$A$2:$A$500,'Por Reestimar '!$AE$2:$AE$500,""),
D14="Por estimar",_xlfn.XLOOKUP(A14,'Por estimar'!$A$2:$A$500,'Por estimar'!$AE$2:$AE$500,""),
D14="Registro incompleto",_xlfn.XLOOKUP(A14,'Registro incompleto'!$A$2:$A$500,'Registro incompleto'!$AE$2:$AE$500,""),
TRUE,""
),
_xlpm.revision,_xlfn.IFS(
D14="Eliminados",_xlfn.XLOOKUP(A14,Eliminados!$A$2:$A$500,Eliminados!$AR$2:$AR$500,""),
D14="Planificadas",_xlfn.XLOOKUP(A14,Planificadas!$A$2:$A$500,Planificadas!$AR$2:$AR$500,""),
D14="Aprobar planificación",_xlfn.XLOOKUP(A14,'Aprobar Planificación'!$A$2:$A$500,'Aprobar Planificación'!$AR$2:$AR$500,""),
D14="Por planificar",_xlfn.XLOOKUP(A14,'Por planificar'!$A$2:$A$500,'Por planificar'!$AR$2:$AR$500,""),
D14="Por habilitar presupuesto",_xlfn.XLOOKUP(A14,'Por habilitar presup.'!$A$2:$A$500,'Por habilitar presup.'!$AR$2:$AR$500,""),
D14="Por aprobar estimación",_xlfn.XLOOKUP(A14,'Por aprobar estimacion'!$A$2:$A$500,'Por aprobar estimacion'!$AR$2:$AR$500,""),
D14="Por reestimar",_xlfn.XLOOKUP(A14,'Por Reestimar '!$A$2:$A$500,'Por Reestimar '!$AR$2:$AR$500,""),
TRUE,""
),
_xlpm.resultado,IF(OR(_xlpm.revision="",_xlpm.revision=0),_xlpm.base,_xlpm.revision),
IF(OR(_xlpm.resultado="",_xlpm.resultado=0),"Sin definir",_xlpm.resultado)
))</f>
        <v>Alta</v>
      </c>
      <c r="F14" s="593" t="str" cm="1">
        <f t="array" ref="F14">IF(A14="","",_xlfn.LET(
_xlpm.fecha,_xlfn.IFS(
D14="Eliminados",_xlfn.XLOOKUP(A14,Eliminados!$A$2:$A$500,Eliminados!$AD$2:$AD$500,""),
D14="Planificadas",_xlfn.XLOOKUP(A14,Planificadas!$A$2:$A$500,Planificadas!$AD$2:$AD$500,""),
D14="Aprobar planificación",_xlfn.XLOOKUP(A14,'Aprobar Planificación'!$A$2:$A$500,'Aprobar Planificación'!$AD$2:$AD$500,""),
D14="Por planificar",_xlfn.XLOOKUP(A14,'Por planificar'!$A$2:$A$500,'Por planificar'!$AD$2:$AD$500,""),
D14="Por habilitar presupuesto",_xlfn.XLOOKUP(A14,'Por habilitar presup.'!$A$2:$A$500,'Por habilitar presup.'!$AD$2:$AD$500,""),
D14="Por aprobar estimación",_xlfn.XLOOKUP(A14,'Por aprobar estimacion'!$A$2:$A$500,'Por aprobar estimacion'!$AD$2:$AD$500,""),
D14="Por reestimar",_xlfn.XLOOKUP(A14,'Por Reestimar '!$A$2:$A$500,'Por Reestimar '!$AD$2:$AD$500,""),
D14="Por estimar",_xlfn.XLOOKUP(A14,'Por estimar'!$A$2:$A$500,'Por estimar'!$AD$2:$AD$500,""),
D14="Registro incompleto",_xlfn.XLOOKUP(A14,'Registro incompleto'!$A$2:$A$500,'Registro incompleto'!$AD$2:$AD$500,""),
TRUE,""
),
IF(OR(_xlpm.fecha="",_xlpm.fecha=0),"",_xlpm.fecha)
))</f>
        <v/>
      </c>
      <c r="G14" s="593" t="str" cm="1">
        <f t="array" ref="G14">IF(A14="","",_xlfn.LET(
_xlpm.base,_xlfn.IFS(
D14="Eliminados",_xlfn.XLOOKUP(A14,Eliminados!$A$2:$A$500,Eliminados!$AF$2:$AF$500,""),
D14="Planificadas",_xlfn.XLOOKUP(A14,Planificadas!$A$2:$A$500,Planificadas!$AF$2:$AF$500,""),
D14="Aprobar planificación",_xlfn.XLOOKUP(A14,'Aprobar Planificación'!$A$2:$A$500,'Aprobar Planificación'!$AF$2:$AF$500,""),
D14="Por planificar",_xlfn.XLOOKUP(A14,'Por planificar'!$A$2:$A$500,'Por planificar'!$AF$2:$AF$500,""),
D14="Por habilitar presupuesto",_xlfn.XLOOKUP(A14,'Por habilitar presup.'!$A$2:$A$500,'Por habilitar presup.'!$AF$2:$AF$500,""),
D14="Por aprobar estimación",_xlfn.XLOOKUP(A14,'Por aprobar estimacion'!$A$2:$A$500,'Por aprobar estimacion'!$AF$2:$AF$500,""),
D14="Por reestimar",_xlfn.XLOOKUP(A14,'Por Reestimar '!$A$2:$A$500,'Por Reestimar '!$AF$2:$AF$500,""),
D14="Por estimar",_xlfn.XLOOKUP(A14,'Por estimar'!$A$2:$A$500,'Por estimar'!$AF$2:$AF$500,""),
D14="Registro incompleto",_xlfn.XLOOKUP(A14,'Registro incompleto'!$A$2:$A$500,'Registro incompleto'!$AF$2:$AF$500,""),
TRUE,""
),
_xlpm.revision,_xlfn.IFS(
D14="Eliminados",_xlfn.XLOOKUP(A14,Eliminados!$A$2:$A$500,Eliminados!$AS$2:$AS$500,""),
D14="Planificadas",_xlfn.XLOOKUP(A14,Planificadas!$A$2:$A$500,Planificadas!$AS$2:$AS$500,""),
D14="Aprobar planificación",_xlfn.XLOOKUP(A14,'Aprobar Planificación'!$A$2:$A$500,'Aprobar Planificación'!$AS$2:$AS$500,""),
D14="Por planificar",_xlfn.XLOOKUP(A14,'Por planificar'!$A$2:$A$500,'Por planificar'!$AS$2:$AS$500,""),
D14="Por habilitar presupuesto",_xlfn.XLOOKUP(A14,'Por habilitar presup.'!$A$2:$A$500,'Por habilitar presup.'!$AS$2:$AS$500,""),
D14="Por aprobar estimación",_xlfn.XLOOKUP(A14,'Por aprobar estimacion'!$A$2:$A$500,'Por aprobar estimacion'!$AS$2:$AS$500,""),
D14="Por reestimar",_xlfn.XLOOKUP(A14,'Por Reestimar '!$A$2:$A$500,'Por Reestimar '!$AS$2:$AS$500,""),
TRUE,""
),
_xlpm.resultado,IF(OR(_xlpm.revision="",_xlpm.revision=0),_xlpm.base,_xlpm.revision),
IF(OR(_xlpm.resultado="",_xlpm.resultado=0),"",_xlpm.resultado)
))</f>
        <v/>
      </c>
      <c r="H14" s="593" t="str" cm="1">
        <f t="array" ref="H14">IF(A14="","",_xlfn.LET(
_xlpm.dias,_xlfn.IFS(
OR(UPPER(TRIM(E14))="BAJA",UPPER(TRIM(E14))="BAJO"),5,
OR(UPPER(TRIM(E14))="MEDIA",UPPER(TRIM(E14))="MEDIO"),10,
OR(UPPER(TRIM(E14))="ALTA",UPPER(TRIM(E14))="ALTO"),20,
TRUE,0
),
_xlpm.inicioRe,IF(D14="Por reestimar",_xlfn.XLOOKUP(A14,'Por Reestimar '!$A$2:$A$500,'Por Reestimar '!$AS$2:$AS$500,0),0),
_xlfn.IFS(
D14="Por reestimar",IF(AND(ISNUMBER(_xlpm.inicioRe),_xlpm.inicioRe&gt;0,_xlpm.dias&gt;0),WORKDAY(_xlpm.inicioRe,_xlpm.dias),""),
D14="Por estimar",IF(AND(ISNUMBER(G14),G14&gt;0),IF(_xlpm.dias&gt;0,WORKDAY(G14,_xlpm.dias),""),IF(AND(ISNUMBER(F14),F14&gt;0),WORKDAY(F14,5),"")),
TRUE,""
)
))</f>
        <v/>
      </c>
      <c r="I14" t="str" cm="1">
        <f t="array" ref="I14">IF(A14="","",_xlfn.IFS(
D14="Eliminados",_xlfn.XLOOKUP(A14,Eliminados!$A$2:$A$500,Eliminados!$AB$2:$AB$500,""),
D14="Planificadas",_xlfn.XLOOKUP(A14,Planificadas!$A$2:$A$500,Planificadas!$AB$2:$AB$500,""),
D14="Aprobar planificación",_xlfn.XLOOKUP(A14,'Aprobar Planificación'!$A$2:$A$500,'Aprobar Planificación'!$AB$2:$AB$500,""),
D14="Por planificar",_xlfn.XLOOKUP(A14,'Por planificar'!$A$2:$A$500,'Por planificar'!$AB$2:$AB$500,""),
D14="Por habilitar presupuesto",_xlfn.XLOOKUP(A14,'Por habilitar presup.'!$A$2:$A$500,'Por habilitar presup.'!$AB$2:$AB$500,""),
D14="Por aprobar estimación",_xlfn.XLOOKUP(A14,'Por aprobar estimacion'!$A$2:$A$500,'Por aprobar estimacion'!$AB$2:$AB$500,""),
D14="Por reestimar",_xlfn.XLOOKUP(A14,'Por Reestimar '!$A$2:$A$500,'Por Reestimar '!$AB$2:$AB$500,""),
D14="Por estimar",_xlfn.XLOOKUP(A14,'Por estimar'!$A$2:$A$500,'Por estimar'!$AB$2:$AB$500,""),
D14="Registro incompleto",_xlfn.XLOOKUP(A14,'Registro incompleto'!$A$2:$A$500,'Registro incompleto'!$AB$2:$AB$500,""),
TRUE,""
))</f>
        <v>César Soplín</v>
      </c>
    </row>
    <row r="15" spans="1:9">
      <c r="A15">
        <v>38</v>
      </c>
      <c r="B15" t="str" cm="1">
        <f t="array" ref="B15">IF(A15="","",_xlfn.IFS(
D15="Eliminados",_xlfn.XLOOKUP(A15,Eliminados!$A$2:$A$500,Eliminados!$F$2:$F$500,""),
D15="Planificadas",_xlfn.XLOOKUP(A15,Planificadas!$A$2:$A$500,Planificadas!$F$2:$F$500,""),
D15="Aprobar planificación",_xlfn.XLOOKUP(A15,'Aprobar Planificación'!$A$2:$A$500,'Aprobar Planificación'!$F$2:$F$500,""),
D15="Por planificar",_xlfn.XLOOKUP(A15,'Por planificar'!$A$2:$A$500,'Por planificar'!$F$2:$F$500,""),
D15="Por habilitar presupuesto",_xlfn.XLOOKUP(A15,'Por habilitar presup.'!$A$2:$A$500,'Por habilitar presup.'!$F$2:$F$500,""),
D15="Por aprobar estimación",_xlfn.XLOOKUP(A15,'Por aprobar estimacion'!$A$2:$A$500,'Por aprobar estimacion'!$F$2:$F$500,""),
D15="Por reestimar",_xlfn.XLOOKUP(A15,'Por Reestimar '!$A$2:$A$500,'Por Reestimar '!$F$2:$F$500,""),
D15="Por estimar",_xlfn.XLOOKUP(A15,'Por estimar'!$A$2:$A$500,'Por estimar'!$F$2:$F$500,""),
D15="Registro incompleto",_xlfn.XLOOKUP(A15,'Registro incompleto'!$A$2:$A$500,'Registro incompleto'!$F$2:$F$500,""),
TRUE,""
))</f>
        <v>Extraccion de Datos Para retención.</v>
      </c>
      <c r="C15" t="str">
        <f t="shared" si="0"/>
        <v>Sin definir</v>
      </c>
      <c r="D15" t="str" cm="1">
        <f t="array" ref="D15">IF(A15="","",_xlfn.IFS(
COUNTIF(Eliminados!$A$2:$A$500,A15)&gt;0,"Eliminados",
COUNTIF(Planificadas!$A$2:$A$500,A15)&gt;0,"Planificadas",
COUNTIF('Aprobar Planificación'!$A$2:$A$500,A15)&gt;0,"Aprobar planificación",
COUNTIF('Por planificar'!$A$2:$A$500,A15)&gt;0,"Por planificar",
COUNTIF('Por habilitar presup.'!$A$2:$A$500,A15)&gt;0,"Por habilitar presupuesto",
COUNTIF('Por aprobar estimacion'!$A$2:$A$500,A15)&gt;0,"Por aprobar estimación",
COUNTIF('Por Reestimar '!$A$2:$A$500,A15)&gt;0,"Por reestimar",
COUNTIF('Por estimar'!$A$2:$A$500,A15)&gt;0,"Por estimar",
COUNTIF('Registro incompleto'!$A$2:$A$500,A15)&gt;0,"Registro incompleto",
TRUE,"Sin estado"
))</f>
        <v>Eliminados</v>
      </c>
      <c r="E15" t="str" cm="1">
        <f t="array" ref="E15">IF(A15="","",_xlfn.LET(
_xlpm.base,_xlfn.IFS(
D15="Eliminados",_xlfn.XLOOKUP(A15,Eliminados!$A$2:$A$500,Eliminados!$AE$2:$AE$500,""),
D15="Planificadas",_xlfn.XLOOKUP(A15,Planificadas!$A$2:$A$500,Planificadas!$AE$2:$AE$500,""),
D15="Aprobar planificación",_xlfn.XLOOKUP(A15,'Aprobar Planificación'!$A$2:$A$500,'Aprobar Planificación'!$AE$2:$AE$500,""),
D15="Por planificar",_xlfn.XLOOKUP(A15,'Por planificar'!$A$2:$A$500,'Por planificar'!$AE$2:$AE$500,""),
D15="Por habilitar presupuesto",_xlfn.XLOOKUP(A15,'Por habilitar presup.'!$A$2:$A$500,'Por habilitar presup.'!$AE$2:$AE$500,""),
D15="Por aprobar estimación",_xlfn.XLOOKUP(A15,'Por aprobar estimacion'!$A$2:$A$500,'Por aprobar estimacion'!$AE$2:$AE$500,""),
D15="Por reestimar",_xlfn.XLOOKUP(A15,'Por Reestimar '!$A$2:$A$500,'Por Reestimar '!$AE$2:$AE$500,""),
D15="Por estimar",_xlfn.XLOOKUP(A15,'Por estimar'!$A$2:$A$500,'Por estimar'!$AE$2:$AE$500,""),
D15="Registro incompleto",_xlfn.XLOOKUP(A15,'Registro incompleto'!$A$2:$A$500,'Registro incompleto'!$AE$2:$AE$500,""),
TRUE,""
),
_xlpm.revision,_xlfn.IFS(
D15="Eliminados",_xlfn.XLOOKUP(A15,Eliminados!$A$2:$A$500,Eliminados!$AR$2:$AR$500,""),
D15="Planificadas",_xlfn.XLOOKUP(A15,Planificadas!$A$2:$A$500,Planificadas!$AR$2:$AR$500,""),
D15="Aprobar planificación",_xlfn.XLOOKUP(A15,'Aprobar Planificación'!$A$2:$A$500,'Aprobar Planificación'!$AR$2:$AR$500,""),
D15="Por planificar",_xlfn.XLOOKUP(A15,'Por planificar'!$A$2:$A$500,'Por planificar'!$AR$2:$AR$500,""),
D15="Por habilitar presupuesto",_xlfn.XLOOKUP(A15,'Por habilitar presup.'!$A$2:$A$500,'Por habilitar presup.'!$AR$2:$AR$500,""),
D15="Por aprobar estimación",_xlfn.XLOOKUP(A15,'Por aprobar estimacion'!$A$2:$A$500,'Por aprobar estimacion'!$AR$2:$AR$500,""),
D15="Por reestimar",_xlfn.XLOOKUP(A15,'Por Reestimar '!$A$2:$A$500,'Por Reestimar '!$AR$2:$AR$500,""),
TRUE,""
),
_xlpm.resultado,IF(OR(_xlpm.revision="",_xlpm.revision=0),_xlpm.base,_xlpm.revision),
IF(OR(_xlpm.resultado="",_xlpm.resultado=0),"Sin definir",_xlpm.resultado)
))</f>
        <v>Sin definir</v>
      </c>
      <c r="F15" s="593" t="str" cm="1">
        <f t="array" ref="F15">IF(A15="","",_xlfn.LET(
_xlpm.fecha,_xlfn.IFS(
D15="Eliminados",_xlfn.XLOOKUP(A15,Eliminados!$A$2:$A$500,Eliminados!$AD$2:$AD$500,""),
D15="Planificadas",_xlfn.XLOOKUP(A15,Planificadas!$A$2:$A$500,Planificadas!$AD$2:$AD$500,""),
D15="Aprobar planificación",_xlfn.XLOOKUP(A15,'Aprobar Planificación'!$A$2:$A$500,'Aprobar Planificación'!$AD$2:$AD$500,""),
D15="Por planificar",_xlfn.XLOOKUP(A15,'Por planificar'!$A$2:$A$500,'Por planificar'!$AD$2:$AD$500,""),
D15="Por habilitar presupuesto",_xlfn.XLOOKUP(A15,'Por habilitar presup.'!$A$2:$A$500,'Por habilitar presup.'!$AD$2:$AD$500,""),
D15="Por aprobar estimación",_xlfn.XLOOKUP(A15,'Por aprobar estimacion'!$A$2:$A$500,'Por aprobar estimacion'!$AD$2:$AD$500,""),
D15="Por reestimar",_xlfn.XLOOKUP(A15,'Por Reestimar '!$A$2:$A$500,'Por Reestimar '!$AD$2:$AD$500,""),
D15="Por estimar",_xlfn.XLOOKUP(A15,'Por estimar'!$A$2:$A$500,'Por estimar'!$AD$2:$AD$500,""),
D15="Registro incompleto",_xlfn.XLOOKUP(A15,'Registro incompleto'!$A$2:$A$500,'Registro incompleto'!$AD$2:$AD$500,""),
TRUE,""
),
IF(OR(_xlpm.fecha="",_xlpm.fecha=0),"",_xlpm.fecha)
))</f>
        <v/>
      </c>
      <c r="G15" s="593" t="str" cm="1">
        <f t="array" ref="G15">IF(A15="","",_xlfn.LET(
_xlpm.base,_xlfn.IFS(
D15="Eliminados",_xlfn.XLOOKUP(A15,Eliminados!$A$2:$A$500,Eliminados!$AF$2:$AF$500,""),
D15="Planificadas",_xlfn.XLOOKUP(A15,Planificadas!$A$2:$A$500,Planificadas!$AF$2:$AF$500,""),
D15="Aprobar planificación",_xlfn.XLOOKUP(A15,'Aprobar Planificación'!$A$2:$A$500,'Aprobar Planificación'!$AF$2:$AF$500,""),
D15="Por planificar",_xlfn.XLOOKUP(A15,'Por planificar'!$A$2:$A$500,'Por planificar'!$AF$2:$AF$500,""),
D15="Por habilitar presupuesto",_xlfn.XLOOKUP(A15,'Por habilitar presup.'!$A$2:$A$500,'Por habilitar presup.'!$AF$2:$AF$500,""),
D15="Por aprobar estimación",_xlfn.XLOOKUP(A15,'Por aprobar estimacion'!$A$2:$A$500,'Por aprobar estimacion'!$AF$2:$AF$500,""),
D15="Por reestimar",_xlfn.XLOOKUP(A15,'Por Reestimar '!$A$2:$A$500,'Por Reestimar '!$AF$2:$AF$500,""),
D15="Por estimar",_xlfn.XLOOKUP(A15,'Por estimar'!$A$2:$A$500,'Por estimar'!$AF$2:$AF$500,""),
D15="Registro incompleto",_xlfn.XLOOKUP(A15,'Registro incompleto'!$A$2:$A$500,'Registro incompleto'!$AF$2:$AF$500,""),
TRUE,""
),
_xlpm.revision,_xlfn.IFS(
D15="Eliminados",_xlfn.XLOOKUP(A15,Eliminados!$A$2:$A$500,Eliminados!$AS$2:$AS$500,""),
D15="Planificadas",_xlfn.XLOOKUP(A15,Planificadas!$A$2:$A$500,Planificadas!$AS$2:$AS$500,""),
D15="Aprobar planificación",_xlfn.XLOOKUP(A15,'Aprobar Planificación'!$A$2:$A$500,'Aprobar Planificación'!$AS$2:$AS$500,""),
D15="Por planificar",_xlfn.XLOOKUP(A15,'Por planificar'!$A$2:$A$500,'Por planificar'!$AS$2:$AS$500,""),
D15="Por habilitar presupuesto",_xlfn.XLOOKUP(A15,'Por habilitar presup.'!$A$2:$A$500,'Por habilitar presup.'!$AS$2:$AS$500,""),
D15="Por aprobar estimación",_xlfn.XLOOKUP(A15,'Por aprobar estimacion'!$A$2:$A$500,'Por aprobar estimacion'!$AS$2:$AS$500,""),
D15="Por reestimar",_xlfn.XLOOKUP(A15,'Por Reestimar '!$A$2:$A$500,'Por Reestimar '!$AS$2:$AS$500,""),
TRUE,""
),
_xlpm.resultado,IF(OR(_xlpm.revision="",_xlpm.revision=0),_xlpm.base,_xlpm.revision),
IF(OR(_xlpm.resultado="",_xlpm.resultado=0),"",_xlpm.resultado)
))</f>
        <v/>
      </c>
      <c r="H15" s="593" t="str" cm="1">
        <f t="array" ref="H15">IF(A15="","",_xlfn.LET(
_xlpm.dias,_xlfn.IFS(
OR(UPPER(TRIM(E15))="BAJA",UPPER(TRIM(E15))="BAJO"),5,
OR(UPPER(TRIM(E15))="MEDIA",UPPER(TRIM(E15))="MEDIO"),10,
OR(UPPER(TRIM(E15))="ALTA",UPPER(TRIM(E15))="ALTO"),20,
TRUE,0
),
_xlpm.inicioRe,IF(D15="Por reestimar",_xlfn.XLOOKUP(A15,'Por Reestimar '!$A$2:$A$500,'Por Reestimar '!$AS$2:$AS$500,0),0),
_xlfn.IFS(
D15="Por reestimar",IF(AND(ISNUMBER(_xlpm.inicioRe),_xlpm.inicioRe&gt;0,_xlpm.dias&gt;0),WORKDAY(_xlpm.inicioRe,_xlpm.dias),""),
D15="Por estimar",IF(AND(ISNUMBER(G15),G15&gt;0),IF(_xlpm.dias&gt;0,WORKDAY(G15,_xlpm.dias),""),IF(AND(ISNUMBER(F15),F15&gt;0),WORKDAY(F15,5),"")),
TRUE,""
)
))</f>
        <v/>
      </c>
      <c r="I15" cm="1">
        <f t="array" ref="I15">IF(A15="","",_xlfn.IFS(
D15="Eliminados",_xlfn.XLOOKUP(A15,Eliminados!$A$2:$A$500,Eliminados!$AB$2:$AB$500,""),
D15="Planificadas",_xlfn.XLOOKUP(A15,Planificadas!$A$2:$A$500,Planificadas!$AB$2:$AB$500,""),
D15="Aprobar planificación",_xlfn.XLOOKUP(A15,'Aprobar Planificación'!$A$2:$A$500,'Aprobar Planificación'!$AB$2:$AB$500,""),
D15="Por planificar",_xlfn.XLOOKUP(A15,'Por planificar'!$A$2:$A$500,'Por planificar'!$AB$2:$AB$500,""),
D15="Por habilitar presupuesto",_xlfn.XLOOKUP(A15,'Por habilitar presup.'!$A$2:$A$500,'Por habilitar presup.'!$AB$2:$AB$500,""),
D15="Por aprobar estimación",_xlfn.XLOOKUP(A15,'Por aprobar estimacion'!$A$2:$A$500,'Por aprobar estimacion'!$AB$2:$AB$500,""),
D15="Por reestimar",_xlfn.XLOOKUP(A15,'Por Reestimar '!$A$2:$A$500,'Por Reestimar '!$AB$2:$AB$500,""),
D15="Por estimar",_xlfn.XLOOKUP(A15,'Por estimar'!$A$2:$A$500,'Por estimar'!$AB$2:$AB$500,""),
D15="Registro incompleto",_xlfn.XLOOKUP(A15,'Registro incompleto'!$A$2:$A$500,'Registro incompleto'!$AB$2:$AB$500,""),
TRUE,""
))</f>
        <v>0</v>
      </c>
    </row>
    <row r="16" spans="1:9">
      <c r="A16">
        <v>39</v>
      </c>
      <c r="B16" t="str" cm="1">
        <f t="array" ref="B16">IF(A16="","",_xlfn.IFS(
D16="Eliminados",_xlfn.XLOOKUP(A16,Eliminados!$A$2:$A$500,Eliminados!$F$2:$F$500,""),
D16="Planificadas",_xlfn.XLOOKUP(A16,Planificadas!$A$2:$A$500,Planificadas!$F$2:$F$500,""),
D16="Aprobar planificación",_xlfn.XLOOKUP(A16,'Aprobar Planificación'!$A$2:$A$500,'Aprobar Planificación'!$F$2:$F$500,""),
D16="Por planificar",_xlfn.XLOOKUP(A16,'Por planificar'!$A$2:$A$500,'Por planificar'!$F$2:$F$500,""),
D16="Por habilitar presupuesto",_xlfn.XLOOKUP(A16,'Por habilitar presup.'!$A$2:$A$500,'Por habilitar presup.'!$F$2:$F$500,""),
D16="Por aprobar estimación",_xlfn.XLOOKUP(A16,'Por aprobar estimacion'!$A$2:$A$500,'Por aprobar estimacion'!$F$2:$F$500,""),
D16="Por reestimar",_xlfn.XLOOKUP(A16,'Por Reestimar '!$A$2:$A$500,'Por Reestimar '!$F$2:$F$500,""),
D16="Por estimar",_xlfn.XLOOKUP(A16,'Por estimar'!$A$2:$A$500,'Por estimar'!$F$2:$F$500,""),
D16="Registro incompleto",_xlfn.XLOOKUP(A16,'Registro incompleto'!$A$2:$A$500,'Registro incompleto'!$F$2:$F$500,""),
TRUE,""
))</f>
        <v>Implementación de un proceso automatizado en Banner para la generación de turnos de Planificación Horaria</v>
      </c>
      <c r="C16" t="str">
        <f t="shared" si="0"/>
        <v>Janny Nicasio/ Lucía Vega</v>
      </c>
      <c r="D16" t="str" cm="1">
        <f t="array" ref="D16">IF(A16="","",_xlfn.IFS(
COUNTIF(Eliminados!$A$2:$A$500,A16)&gt;0,"Eliminados",
COUNTIF(Planificadas!$A$2:$A$500,A16)&gt;0,"Planificadas",
COUNTIF('Aprobar Planificación'!$A$2:$A$500,A16)&gt;0,"Aprobar planificación",
COUNTIF('Por planificar'!$A$2:$A$500,A16)&gt;0,"Por planificar",
COUNTIF('Por habilitar presup.'!$A$2:$A$500,A16)&gt;0,"Por habilitar presupuesto",
COUNTIF('Por aprobar estimacion'!$A$2:$A$500,A16)&gt;0,"Por aprobar estimación",
COUNTIF('Por Reestimar '!$A$2:$A$500,A16)&gt;0,"Por reestimar",
COUNTIF('Por estimar'!$A$2:$A$500,A16)&gt;0,"Por estimar",
COUNTIF('Registro incompleto'!$A$2:$A$500,A16)&gt;0,"Registro incompleto",
TRUE,"Sin estado"
))</f>
        <v>Eliminados</v>
      </c>
      <c r="E16" t="str" cm="1">
        <f t="array" ref="E16">IF(A16="","",_xlfn.LET(
_xlpm.base,_xlfn.IFS(
D16="Eliminados",_xlfn.XLOOKUP(A16,Eliminados!$A$2:$A$500,Eliminados!$AE$2:$AE$500,""),
D16="Planificadas",_xlfn.XLOOKUP(A16,Planificadas!$A$2:$A$500,Planificadas!$AE$2:$AE$500,""),
D16="Aprobar planificación",_xlfn.XLOOKUP(A16,'Aprobar Planificación'!$A$2:$A$500,'Aprobar Planificación'!$AE$2:$AE$500,""),
D16="Por planificar",_xlfn.XLOOKUP(A16,'Por planificar'!$A$2:$A$500,'Por planificar'!$AE$2:$AE$500,""),
D16="Por habilitar presupuesto",_xlfn.XLOOKUP(A16,'Por habilitar presup.'!$A$2:$A$500,'Por habilitar presup.'!$AE$2:$AE$500,""),
D16="Por aprobar estimación",_xlfn.XLOOKUP(A16,'Por aprobar estimacion'!$A$2:$A$500,'Por aprobar estimacion'!$AE$2:$AE$500,""),
D16="Por reestimar",_xlfn.XLOOKUP(A16,'Por Reestimar '!$A$2:$A$500,'Por Reestimar '!$AE$2:$AE$500,""),
D16="Por estimar",_xlfn.XLOOKUP(A16,'Por estimar'!$A$2:$A$500,'Por estimar'!$AE$2:$AE$500,""),
D16="Registro incompleto",_xlfn.XLOOKUP(A16,'Registro incompleto'!$A$2:$A$500,'Registro incompleto'!$AE$2:$AE$500,""),
TRUE,""
),
_xlpm.revision,_xlfn.IFS(
D16="Eliminados",_xlfn.XLOOKUP(A16,Eliminados!$A$2:$A$500,Eliminados!$AR$2:$AR$500,""),
D16="Planificadas",_xlfn.XLOOKUP(A16,Planificadas!$A$2:$A$500,Planificadas!$AR$2:$AR$500,""),
D16="Aprobar planificación",_xlfn.XLOOKUP(A16,'Aprobar Planificación'!$A$2:$A$500,'Aprobar Planificación'!$AR$2:$AR$500,""),
D16="Por planificar",_xlfn.XLOOKUP(A16,'Por planificar'!$A$2:$A$500,'Por planificar'!$AR$2:$AR$500,""),
D16="Por habilitar presupuesto",_xlfn.XLOOKUP(A16,'Por habilitar presup.'!$A$2:$A$500,'Por habilitar presup.'!$AR$2:$AR$500,""),
D16="Por aprobar estimación",_xlfn.XLOOKUP(A16,'Por aprobar estimacion'!$A$2:$A$500,'Por aprobar estimacion'!$AR$2:$AR$500,""),
D16="Por reestimar",_xlfn.XLOOKUP(A16,'Por Reestimar '!$A$2:$A$500,'Por Reestimar '!$AR$2:$AR$500,""),
TRUE,""
),
_xlpm.resultado,IF(OR(_xlpm.revision="",_xlpm.revision=0),_xlpm.base,_xlpm.revision),
IF(OR(_xlpm.resultado="",_xlpm.resultado=0),"Sin definir",_xlpm.resultado)
))</f>
        <v>Media</v>
      </c>
      <c r="F16" s="593" t="str" cm="1">
        <f t="array" ref="F16">IF(A16="","",_xlfn.LET(
_xlpm.fecha,_xlfn.IFS(
D16="Eliminados",_xlfn.XLOOKUP(A16,Eliminados!$A$2:$A$500,Eliminados!$AD$2:$AD$500,""),
D16="Planificadas",_xlfn.XLOOKUP(A16,Planificadas!$A$2:$A$500,Planificadas!$AD$2:$AD$500,""),
D16="Aprobar planificación",_xlfn.XLOOKUP(A16,'Aprobar Planificación'!$A$2:$A$500,'Aprobar Planificación'!$AD$2:$AD$500,""),
D16="Por planificar",_xlfn.XLOOKUP(A16,'Por planificar'!$A$2:$A$500,'Por planificar'!$AD$2:$AD$500,""),
D16="Por habilitar presupuesto",_xlfn.XLOOKUP(A16,'Por habilitar presup.'!$A$2:$A$500,'Por habilitar presup.'!$AD$2:$AD$500,""),
D16="Por aprobar estimación",_xlfn.XLOOKUP(A16,'Por aprobar estimacion'!$A$2:$A$500,'Por aprobar estimacion'!$AD$2:$AD$500,""),
D16="Por reestimar",_xlfn.XLOOKUP(A16,'Por Reestimar '!$A$2:$A$500,'Por Reestimar '!$AD$2:$AD$500,""),
D16="Por estimar",_xlfn.XLOOKUP(A16,'Por estimar'!$A$2:$A$500,'Por estimar'!$AD$2:$AD$500,""),
D16="Registro incompleto",_xlfn.XLOOKUP(A16,'Registro incompleto'!$A$2:$A$500,'Registro incompleto'!$AD$2:$AD$500,""),
TRUE,""
),
IF(OR(_xlpm.fecha="",_xlpm.fecha=0),"",_xlpm.fecha)
))</f>
        <v/>
      </c>
      <c r="G16" s="593" t="str" cm="1">
        <f t="array" ref="G16">IF(A16="","",_xlfn.LET(
_xlpm.base,_xlfn.IFS(
D16="Eliminados",_xlfn.XLOOKUP(A16,Eliminados!$A$2:$A$500,Eliminados!$AF$2:$AF$500,""),
D16="Planificadas",_xlfn.XLOOKUP(A16,Planificadas!$A$2:$A$500,Planificadas!$AF$2:$AF$500,""),
D16="Aprobar planificación",_xlfn.XLOOKUP(A16,'Aprobar Planificación'!$A$2:$A$500,'Aprobar Planificación'!$AF$2:$AF$500,""),
D16="Por planificar",_xlfn.XLOOKUP(A16,'Por planificar'!$A$2:$A$500,'Por planificar'!$AF$2:$AF$500,""),
D16="Por habilitar presupuesto",_xlfn.XLOOKUP(A16,'Por habilitar presup.'!$A$2:$A$500,'Por habilitar presup.'!$AF$2:$AF$500,""),
D16="Por aprobar estimación",_xlfn.XLOOKUP(A16,'Por aprobar estimacion'!$A$2:$A$500,'Por aprobar estimacion'!$AF$2:$AF$500,""),
D16="Por reestimar",_xlfn.XLOOKUP(A16,'Por Reestimar '!$A$2:$A$500,'Por Reestimar '!$AF$2:$AF$500,""),
D16="Por estimar",_xlfn.XLOOKUP(A16,'Por estimar'!$A$2:$A$500,'Por estimar'!$AF$2:$AF$500,""),
D16="Registro incompleto",_xlfn.XLOOKUP(A16,'Registro incompleto'!$A$2:$A$500,'Registro incompleto'!$AF$2:$AF$500,""),
TRUE,""
),
_xlpm.revision,_xlfn.IFS(
D16="Eliminados",_xlfn.XLOOKUP(A16,Eliminados!$A$2:$A$500,Eliminados!$AS$2:$AS$500,""),
D16="Planificadas",_xlfn.XLOOKUP(A16,Planificadas!$A$2:$A$500,Planificadas!$AS$2:$AS$500,""),
D16="Aprobar planificación",_xlfn.XLOOKUP(A16,'Aprobar Planificación'!$A$2:$A$500,'Aprobar Planificación'!$AS$2:$AS$500,""),
D16="Por planificar",_xlfn.XLOOKUP(A16,'Por planificar'!$A$2:$A$500,'Por planificar'!$AS$2:$AS$500,""),
D16="Por habilitar presupuesto",_xlfn.XLOOKUP(A16,'Por habilitar presup.'!$A$2:$A$500,'Por habilitar presup.'!$AS$2:$AS$500,""),
D16="Por aprobar estimación",_xlfn.XLOOKUP(A16,'Por aprobar estimacion'!$A$2:$A$500,'Por aprobar estimacion'!$AS$2:$AS$500,""),
D16="Por reestimar",_xlfn.XLOOKUP(A16,'Por Reestimar '!$A$2:$A$500,'Por Reestimar '!$AS$2:$AS$500,""),
TRUE,""
),
_xlpm.resultado,IF(OR(_xlpm.revision="",_xlpm.revision=0),_xlpm.base,_xlpm.revision),
IF(OR(_xlpm.resultado="",_xlpm.resultado=0),"",_xlpm.resultado)
))</f>
        <v/>
      </c>
      <c r="H16" s="593" t="str" cm="1">
        <f t="array" ref="H16">IF(A16="","",_xlfn.LET(
_xlpm.dias,_xlfn.IFS(
OR(UPPER(TRIM(E16))="BAJA",UPPER(TRIM(E16))="BAJO"),5,
OR(UPPER(TRIM(E16))="MEDIA",UPPER(TRIM(E16))="MEDIO"),10,
OR(UPPER(TRIM(E16))="ALTA",UPPER(TRIM(E16))="ALTO"),20,
TRUE,0
),
_xlpm.inicioRe,IF(D16="Por reestimar",_xlfn.XLOOKUP(A16,'Por Reestimar '!$A$2:$A$500,'Por Reestimar '!$AS$2:$AS$500,0),0),
_xlfn.IFS(
D16="Por reestimar",IF(AND(ISNUMBER(_xlpm.inicioRe),_xlpm.inicioRe&gt;0,_xlpm.dias&gt;0),WORKDAY(_xlpm.inicioRe,_xlpm.dias),""),
D16="Por estimar",IF(AND(ISNUMBER(G16),G16&gt;0),IF(_xlpm.dias&gt;0,WORKDAY(G16,_xlpm.dias),""),IF(AND(ISNUMBER(F16),F16&gt;0),WORKDAY(F16,5),"")),
TRUE,""
)
))</f>
        <v/>
      </c>
      <c r="I16" t="str" cm="1">
        <f t="array" ref="I16">IF(A16="","",_xlfn.IFS(
D16="Eliminados",_xlfn.XLOOKUP(A16,Eliminados!$A$2:$A$500,Eliminados!$AB$2:$AB$500,""),
D16="Planificadas",_xlfn.XLOOKUP(A16,Planificadas!$A$2:$A$500,Planificadas!$AB$2:$AB$500,""),
D16="Aprobar planificación",_xlfn.XLOOKUP(A16,'Aprobar Planificación'!$A$2:$A$500,'Aprobar Planificación'!$AB$2:$AB$500,""),
D16="Por planificar",_xlfn.XLOOKUP(A16,'Por planificar'!$A$2:$A$500,'Por planificar'!$AB$2:$AB$500,""),
D16="Por habilitar presupuesto",_xlfn.XLOOKUP(A16,'Por habilitar presup.'!$A$2:$A$500,'Por habilitar presup.'!$AB$2:$AB$500,""),
D16="Por aprobar estimación",_xlfn.XLOOKUP(A16,'Por aprobar estimacion'!$A$2:$A$500,'Por aprobar estimacion'!$AB$2:$AB$500,""),
D16="Por reestimar",_xlfn.XLOOKUP(A16,'Por Reestimar '!$A$2:$A$500,'Por Reestimar '!$AB$2:$AB$500,""),
D16="Por estimar",_xlfn.XLOOKUP(A16,'Por estimar'!$A$2:$A$500,'Por estimar'!$AB$2:$AB$500,""),
D16="Registro incompleto",_xlfn.XLOOKUP(A16,'Registro incompleto'!$A$2:$A$500,'Registro incompleto'!$AB$2:$AB$500,""),
TRUE,""
))</f>
        <v>Janny Nicasio/ Lucía Vega</v>
      </c>
    </row>
    <row r="17" spans="1:9">
      <c r="A17">
        <v>40</v>
      </c>
      <c r="B17" t="str" cm="1">
        <f t="array" ref="B17">IF(A17="","",_xlfn.IFS(
D17="Eliminados",_xlfn.XLOOKUP(A17,Eliminados!$A$2:$A$500,Eliminados!$F$2:$F$500,""),
D17="Planificadas",_xlfn.XLOOKUP(A17,Planificadas!$A$2:$A$500,Planificadas!$F$2:$F$500,""),
D17="Aprobar planificación",_xlfn.XLOOKUP(A17,'Aprobar Planificación'!$A$2:$A$500,'Aprobar Planificación'!$F$2:$F$500,""),
D17="Por planificar",_xlfn.XLOOKUP(A17,'Por planificar'!$A$2:$A$500,'Por planificar'!$F$2:$F$500,""),
D17="Por habilitar presupuesto",_xlfn.XLOOKUP(A17,'Por habilitar presup.'!$A$2:$A$500,'Por habilitar presup.'!$F$2:$F$500,""),
D17="Por aprobar estimación",_xlfn.XLOOKUP(A17,'Por aprobar estimacion'!$A$2:$A$500,'Por aprobar estimacion'!$F$2:$F$500,""),
D17="Por reestimar",_xlfn.XLOOKUP(A17,'Por Reestimar '!$A$2:$A$500,'Por Reestimar '!$F$2:$F$500,""),
D17="Por estimar",_xlfn.XLOOKUP(A17,'Por estimar'!$A$2:$A$500,'Por estimar'!$F$2:$F$500,""),
D17="Registro incompleto",_xlfn.XLOOKUP(A17,'Registro incompleto'!$A$2:$A$500,'Registro incompleto'!$F$2:$F$500,""),
TRUE,""
))</f>
        <v>Deshabilitar la landing actual de actualización de datos para alumnos de Pregrado y EPE de la UPC, estableciendo al Portal Mi UPC como el único canal habilitado para la actualización de su información personal.</v>
      </c>
      <c r="C17" t="str">
        <f t="shared" si="0"/>
        <v>Nohelí Cabrera</v>
      </c>
      <c r="D17" t="str" cm="1">
        <f t="array" ref="D17">IF(A17="","",_xlfn.IFS(
COUNTIF(Eliminados!$A$2:$A$500,A17)&gt;0,"Eliminados",
COUNTIF(Planificadas!$A$2:$A$500,A17)&gt;0,"Planificadas",
COUNTIF('Aprobar Planificación'!$A$2:$A$500,A17)&gt;0,"Aprobar planificación",
COUNTIF('Por planificar'!$A$2:$A$500,A17)&gt;0,"Por planificar",
COUNTIF('Por habilitar presup.'!$A$2:$A$500,A17)&gt;0,"Por habilitar presupuesto",
COUNTIF('Por aprobar estimacion'!$A$2:$A$500,A17)&gt;0,"Por aprobar estimación",
COUNTIF('Por Reestimar '!$A$2:$A$500,A17)&gt;0,"Por reestimar",
COUNTIF('Por estimar'!$A$2:$A$500,A17)&gt;0,"Por estimar",
COUNTIF('Registro incompleto'!$A$2:$A$500,A17)&gt;0,"Registro incompleto",
TRUE,"Sin estado"
))</f>
        <v>Planificadas</v>
      </c>
      <c r="E17" t="str" cm="1">
        <f t="array" ref="E17">IF(A17="","",_xlfn.LET(
_xlpm.base,_xlfn.IFS(
D17="Eliminados",_xlfn.XLOOKUP(A17,Eliminados!$A$2:$A$500,Eliminados!$AE$2:$AE$500,""),
D17="Planificadas",_xlfn.XLOOKUP(A17,Planificadas!$A$2:$A$500,Planificadas!$AE$2:$AE$500,""),
D17="Aprobar planificación",_xlfn.XLOOKUP(A17,'Aprobar Planificación'!$A$2:$A$500,'Aprobar Planificación'!$AE$2:$AE$500,""),
D17="Por planificar",_xlfn.XLOOKUP(A17,'Por planificar'!$A$2:$A$500,'Por planificar'!$AE$2:$AE$500,""),
D17="Por habilitar presupuesto",_xlfn.XLOOKUP(A17,'Por habilitar presup.'!$A$2:$A$500,'Por habilitar presup.'!$AE$2:$AE$500,""),
D17="Por aprobar estimación",_xlfn.XLOOKUP(A17,'Por aprobar estimacion'!$A$2:$A$500,'Por aprobar estimacion'!$AE$2:$AE$500,""),
D17="Por reestimar",_xlfn.XLOOKUP(A17,'Por Reestimar '!$A$2:$A$500,'Por Reestimar '!$AE$2:$AE$500,""),
D17="Por estimar",_xlfn.XLOOKUP(A17,'Por estimar'!$A$2:$A$500,'Por estimar'!$AE$2:$AE$500,""),
D17="Registro incompleto",_xlfn.XLOOKUP(A17,'Registro incompleto'!$A$2:$A$500,'Registro incompleto'!$AE$2:$AE$500,""),
TRUE,""
),
_xlpm.revision,_xlfn.IFS(
D17="Eliminados",_xlfn.XLOOKUP(A17,Eliminados!$A$2:$A$500,Eliminados!$AR$2:$AR$500,""),
D17="Planificadas",_xlfn.XLOOKUP(A17,Planificadas!$A$2:$A$500,Planificadas!$AR$2:$AR$500,""),
D17="Aprobar planificación",_xlfn.XLOOKUP(A17,'Aprobar Planificación'!$A$2:$A$500,'Aprobar Planificación'!$AR$2:$AR$500,""),
D17="Por planificar",_xlfn.XLOOKUP(A17,'Por planificar'!$A$2:$A$500,'Por planificar'!$AR$2:$AR$500,""),
D17="Por habilitar presupuesto",_xlfn.XLOOKUP(A17,'Por habilitar presup.'!$A$2:$A$500,'Por habilitar presup.'!$AR$2:$AR$500,""),
D17="Por aprobar estimación",_xlfn.XLOOKUP(A17,'Por aprobar estimacion'!$A$2:$A$500,'Por aprobar estimacion'!$AR$2:$AR$500,""),
D17="Por reestimar",_xlfn.XLOOKUP(A17,'Por Reestimar '!$A$2:$A$500,'Por Reestimar '!$AR$2:$AR$500,""),
TRUE,""
),
_xlpm.resultado,IF(OR(_xlpm.revision="",_xlpm.revision=0),_xlpm.base,_xlpm.revision),
IF(OR(_xlpm.resultado="",_xlpm.resultado=0),"Sin definir",_xlpm.resultado)
))</f>
        <v>Baja</v>
      </c>
      <c r="F17" s="593" t="str" cm="1">
        <f t="array" ref="F17">IF(A17="","",_xlfn.LET(
_xlpm.fecha,_xlfn.IFS(
D17="Eliminados",_xlfn.XLOOKUP(A17,Eliminados!$A$2:$A$500,Eliminados!$AD$2:$AD$500,""),
D17="Planificadas",_xlfn.XLOOKUP(A17,Planificadas!$A$2:$A$500,Planificadas!$AD$2:$AD$500,""),
D17="Aprobar planificación",_xlfn.XLOOKUP(A17,'Aprobar Planificación'!$A$2:$A$500,'Aprobar Planificación'!$AD$2:$AD$500,""),
D17="Por planificar",_xlfn.XLOOKUP(A17,'Por planificar'!$A$2:$A$500,'Por planificar'!$AD$2:$AD$500,""),
D17="Por habilitar presupuesto",_xlfn.XLOOKUP(A17,'Por habilitar presup.'!$A$2:$A$500,'Por habilitar presup.'!$AD$2:$AD$500,""),
D17="Por aprobar estimación",_xlfn.XLOOKUP(A17,'Por aprobar estimacion'!$A$2:$A$500,'Por aprobar estimacion'!$AD$2:$AD$500,""),
D17="Por reestimar",_xlfn.XLOOKUP(A17,'Por Reestimar '!$A$2:$A$500,'Por Reestimar '!$AD$2:$AD$500,""),
D17="Por estimar",_xlfn.XLOOKUP(A17,'Por estimar'!$A$2:$A$500,'Por estimar'!$AD$2:$AD$500,""),
D17="Registro incompleto",_xlfn.XLOOKUP(A17,'Registro incompleto'!$A$2:$A$500,'Registro incompleto'!$AD$2:$AD$500,""),
TRUE,""
),
IF(OR(_xlpm.fecha="",_xlpm.fecha=0),"",_xlpm.fecha)
))</f>
        <v/>
      </c>
      <c r="G17" s="593" t="str" cm="1">
        <f t="array" ref="G17">IF(A17="","",_xlfn.LET(
_xlpm.base,_xlfn.IFS(
D17="Eliminados",_xlfn.XLOOKUP(A17,Eliminados!$A$2:$A$500,Eliminados!$AF$2:$AF$500,""),
D17="Planificadas",_xlfn.XLOOKUP(A17,Planificadas!$A$2:$A$500,Planificadas!$AF$2:$AF$500,""),
D17="Aprobar planificación",_xlfn.XLOOKUP(A17,'Aprobar Planificación'!$A$2:$A$500,'Aprobar Planificación'!$AF$2:$AF$500,""),
D17="Por planificar",_xlfn.XLOOKUP(A17,'Por planificar'!$A$2:$A$500,'Por planificar'!$AF$2:$AF$500,""),
D17="Por habilitar presupuesto",_xlfn.XLOOKUP(A17,'Por habilitar presup.'!$A$2:$A$500,'Por habilitar presup.'!$AF$2:$AF$500,""),
D17="Por aprobar estimación",_xlfn.XLOOKUP(A17,'Por aprobar estimacion'!$A$2:$A$500,'Por aprobar estimacion'!$AF$2:$AF$500,""),
D17="Por reestimar",_xlfn.XLOOKUP(A17,'Por Reestimar '!$A$2:$A$500,'Por Reestimar '!$AF$2:$AF$500,""),
D17="Por estimar",_xlfn.XLOOKUP(A17,'Por estimar'!$A$2:$A$500,'Por estimar'!$AF$2:$AF$500,""),
D17="Registro incompleto",_xlfn.XLOOKUP(A17,'Registro incompleto'!$A$2:$A$500,'Registro incompleto'!$AF$2:$AF$500,""),
TRUE,""
),
_xlpm.revision,_xlfn.IFS(
D17="Eliminados",_xlfn.XLOOKUP(A17,Eliminados!$A$2:$A$500,Eliminados!$AS$2:$AS$500,""),
D17="Planificadas",_xlfn.XLOOKUP(A17,Planificadas!$A$2:$A$500,Planificadas!$AS$2:$AS$500,""),
D17="Aprobar planificación",_xlfn.XLOOKUP(A17,'Aprobar Planificación'!$A$2:$A$500,'Aprobar Planificación'!$AS$2:$AS$500,""),
D17="Por planificar",_xlfn.XLOOKUP(A17,'Por planificar'!$A$2:$A$500,'Por planificar'!$AS$2:$AS$500,""),
D17="Por habilitar presupuesto",_xlfn.XLOOKUP(A17,'Por habilitar presup.'!$A$2:$A$500,'Por habilitar presup.'!$AS$2:$AS$500,""),
D17="Por aprobar estimación",_xlfn.XLOOKUP(A17,'Por aprobar estimacion'!$A$2:$A$500,'Por aprobar estimacion'!$AS$2:$AS$500,""),
D17="Por reestimar",_xlfn.XLOOKUP(A17,'Por Reestimar '!$A$2:$A$500,'Por Reestimar '!$AS$2:$AS$500,""),
TRUE,""
),
_xlpm.resultado,IF(OR(_xlpm.revision="",_xlpm.revision=0),_xlpm.base,_xlpm.revision),
IF(OR(_xlpm.resultado="",_xlpm.resultado=0),"",_xlpm.resultado)
))</f>
        <v/>
      </c>
      <c r="H17" s="593" t="str" cm="1">
        <f t="array" ref="H17">IF(A17="","",_xlfn.LET(
_xlpm.dias,_xlfn.IFS(
OR(UPPER(TRIM(E17))="BAJA",UPPER(TRIM(E17))="BAJO"),5,
OR(UPPER(TRIM(E17))="MEDIA",UPPER(TRIM(E17))="MEDIO"),10,
OR(UPPER(TRIM(E17))="ALTA",UPPER(TRIM(E17))="ALTO"),20,
TRUE,0
),
_xlpm.inicioRe,IF(D17="Por reestimar",_xlfn.XLOOKUP(A17,'Por Reestimar '!$A$2:$A$500,'Por Reestimar '!$AS$2:$AS$500,0),0),
_xlfn.IFS(
D17="Por reestimar",IF(AND(ISNUMBER(_xlpm.inicioRe),_xlpm.inicioRe&gt;0,_xlpm.dias&gt;0),WORKDAY(_xlpm.inicioRe,_xlpm.dias),""),
D17="Por estimar",IF(AND(ISNUMBER(G17),G17&gt;0),IF(_xlpm.dias&gt;0,WORKDAY(G17,_xlpm.dias),""),IF(AND(ISNUMBER(F17),F17&gt;0),WORKDAY(F17,5),"")),
TRUE,""
)
))</f>
        <v/>
      </c>
      <c r="I17" t="str" cm="1">
        <f t="array" ref="I17">IF(A17="","",_xlfn.IFS(
D17="Eliminados",_xlfn.XLOOKUP(A17,Eliminados!$A$2:$A$500,Eliminados!$AB$2:$AB$500,""),
D17="Planificadas",_xlfn.XLOOKUP(A17,Planificadas!$A$2:$A$500,Planificadas!$AB$2:$AB$500,""),
D17="Aprobar planificación",_xlfn.XLOOKUP(A17,'Aprobar Planificación'!$A$2:$A$500,'Aprobar Planificación'!$AB$2:$AB$500,""),
D17="Por planificar",_xlfn.XLOOKUP(A17,'Por planificar'!$A$2:$A$500,'Por planificar'!$AB$2:$AB$500,""),
D17="Por habilitar presupuesto",_xlfn.XLOOKUP(A17,'Por habilitar presup.'!$A$2:$A$500,'Por habilitar presup.'!$AB$2:$AB$500,""),
D17="Por aprobar estimación",_xlfn.XLOOKUP(A17,'Por aprobar estimacion'!$A$2:$A$500,'Por aprobar estimacion'!$AB$2:$AB$500,""),
D17="Por reestimar",_xlfn.XLOOKUP(A17,'Por Reestimar '!$A$2:$A$500,'Por Reestimar '!$AB$2:$AB$500,""),
D17="Por estimar",_xlfn.XLOOKUP(A17,'Por estimar'!$A$2:$A$500,'Por estimar'!$AB$2:$AB$500,""),
D17="Registro incompleto",_xlfn.XLOOKUP(A17,'Registro incompleto'!$A$2:$A$500,'Registro incompleto'!$AB$2:$AB$500,""),
TRUE,""
))</f>
        <v>Nohelí Cabrera</v>
      </c>
    </row>
    <row r="18" spans="1:9">
      <c r="A18">
        <v>41</v>
      </c>
      <c r="B18" t="str" cm="1">
        <f t="array" ref="B18">IF(A18="","",_xlfn.IFS(
D18="Eliminados",_xlfn.XLOOKUP(A18,Eliminados!$A$2:$A$500,Eliminados!$F$2:$F$500,""),
D18="Planificadas",_xlfn.XLOOKUP(A18,Planificadas!$A$2:$A$500,Planificadas!$F$2:$F$500,""),
D18="Aprobar planificación",_xlfn.XLOOKUP(A18,'Aprobar Planificación'!$A$2:$A$500,'Aprobar Planificación'!$F$2:$F$500,""),
D18="Por planificar",_xlfn.XLOOKUP(A18,'Por planificar'!$A$2:$A$500,'Por planificar'!$F$2:$F$500,""),
D18="Por habilitar presupuesto",_xlfn.XLOOKUP(A18,'Por habilitar presup.'!$A$2:$A$500,'Por habilitar presup.'!$F$2:$F$500,""),
D18="Por aprobar estimación",_xlfn.XLOOKUP(A18,'Por aprobar estimacion'!$A$2:$A$500,'Por aprobar estimacion'!$F$2:$F$500,""),
D18="Por reestimar",_xlfn.XLOOKUP(A18,'Por Reestimar '!$A$2:$A$500,'Por Reestimar '!$F$2:$F$500,""),
D18="Por estimar",_xlfn.XLOOKUP(A18,'Por estimar'!$A$2:$A$500,'Por estimar'!$F$2:$F$500,""),
D18="Registro incompleto",_xlfn.XLOOKUP(A18,'Registro incompleto'!$A$2:$A$500,'Registro incompleto'!$F$2:$F$500,""),
TRUE,""
))</f>
        <v>Incluir en Portal Docente documentos oficiales de procesos institucionales</v>
      </c>
      <c r="C18" t="str">
        <f t="shared" si="0"/>
        <v>Nohelí Cabrera</v>
      </c>
      <c r="D18" t="str" cm="1">
        <f t="array" ref="D18">IF(A18="","",_xlfn.IFS(
COUNTIF(Eliminados!$A$2:$A$500,A18)&gt;0,"Eliminados",
COUNTIF(Planificadas!$A$2:$A$500,A18)&gt;0,"Planificadas",
COUNTIF('Aprobar Planificación'!$A$2:$A$500,A18)&gt;0,"Aprobar planificación",
COUNTIF('Por planificar'!$A$2:$A$500,A18)&gt;0,"Por planificar",
COUNTIF('Por habilitar presup.'!$A$2:$A$500,A18)&gt;0,"Por habilitar presupuesto",
COUNTIF('Por aprobar estimacion'!$A$2:$A$500,A18)&gt;0,"Por aprobar estimación",
COUNTIF('Por Reestimar '!$A$2:$A$500,A18)&gt;0,"Por reestimar",
COUNTIF('Por estimar'!$A$2:$A$500,A18)&gt;0,"Por estimar",
COUNTIF('Registro incompleto'!$A$2:$A$500,A18)&gt;0,"Registro incompleto",
TRUE,"Sin estado"
))</f>
        <v>Eliminados</v>
      </c>
      <c r="E18" t="str" cm="1">
        <f t="array" ref="E18">IF(A18="","",_xlfn.LET(
_xlpm.base,_xlfn.IFS(
D18="Eliminados",_xlfn.XLOOKUP(A18,Eliminados!$A$2:$A$500,Eliminados!$AE$2:$AE$500,""),
D18="Planificadas",_xlfn.XLOOKUP(A18,Planificadas!$A$2:$A$500,Planificadas!$AE$2:$AE$500,""),
D18="Aprobar planificación",_xlfn.XLOOKUP(A18,'Aprobar Planificación'!$A$2:$A$500,'Aprobar Planificación'!$AE$2:$AE$500,""),
D18="Por planificar",_xlfn.XLOOKUP(A18,'Por planificar'!$A$2:$A$500,'Por planificar'!$AE$2:$AE$500,""),
D18="Por habilitar presupuesto",_xlfn.XLOOKUP(A18,'Por habilitar presup.'!$A$2:$A$500,'Por habilitar presup.'!$AE$2:$AE$500,""),
D18="Por aprobar estimación",_xlfn.XLOOKUP(A18,'Por aprobar estimacion'!$A$2:$A$500,'Por aprobar estimacion'!$AE$2:$AE$500,""),
D18="Por reestimar",_xlfn.XLOOKUP(A18,'Por Reestimar '!$A$2:$A$500,'Por Reestimar '!$AE$2:$AE$500,""),
D18="Por estimar",_xlfn.XLOOKUP(A18,'Por estimar'!$A$2:$A$500,'Por estimar'!$AE$2:$AE$500,""),
D18="Registro incompleto",_xlfn.XLOOKUP(A18,'Registro incompleto'!$A$2:$A$500,'Registro incompleto'!$AE$2:$AE$500,""),
TRUE,""
),
_xlpm.revision,_xlfn.IFS(
D18="Eliminados",_xlfn.XLOOKUP(A18,Eliminados!$A$2:$A$500,Eliminados!$AR$2:$AR$500,""),
D18="Planificadas",_xlfn.XLOOKUP(A18,Planificadas!$A$2:$A$500,Planificadas!$AR$2:$AR$500,""),
D18="Aprobar planificación",_xlfn.XLOOKUP(A18,'Aprobar Planificación'!$A$2:$A$500,'Aprobar Planificación'!$AR$2:$AR$500,""),
D18="Por planificar",_xlfn.XLOOKUP(A18,'Por planificar'!$A$2:$A$500,'Por planificar'!$AR$2:$AR$500,""),
D18="Por habilitar presupuesto",_xlfn.XLOOKUP(A18,'Por habilitar presup.'!$A$2:$A$500,'Por habilitar presup.'!$AR$2:$AR$500,""),
D18="Por aprobar estimación",_xlfn.XLOOKUP(A18,'Por aprobar estimacion'!$A$2:$A$500,'Por aprobar estimacion'!$AR$2:$AR$500,""),
D18="Por reestimar",_xlfn.XLOOKUP(A18,'Por Reestimar '!$A$2:$A$500,'Por Reestimar '!$AR$2:$AR$500,""),
TRUE,""
),
_xlpm.resultado,IF(OR(_xlpm.revision="",_xlpm.revision=0),_xlpm.base,_xlpm.revision),
IF(OR(_xlpm.resultado="",_xlpm.resultado=0),"Sin definir",_xlpm.resultado)
))</f>
        <v>Media</v>
      </c>
      <c r="F18" s="593" t="str" cm="1">
        <f t="array" ref="F18">IF(A18="","",_xlfn.LET(
_xlpm.fecha,_xlfn.IFS(
D18="Eliminados",_xlfn.XLOOKUP(A18,Eliminados!$A$2:$A$500,Eliminados!$AD$2:$AD$500,""),
D18="Planificadas",_xlfn.XLOOKUP(A18,Planificadas!$A$2:$A$500,Planificadas!$AD$2:$AD$500,""),
D18="Aprobar planificación",_xlfn.XLOOKUP(A18,'Aprobar Planificación'!$A$2:$A$500,'Aprobar Planificación'!$AD$2:$AD$500,""),
D18="Por planificar",_xlfn.XLOOKUP(A18,'Por planificar'!$A$2:$A$500,'Por planificar'!$AD$2:$AD$500,""),
D18="Por habilitar presupuesto",_xlfn.XLOOKUP(A18,'Por habilitar presup.'!$A$2:$A$500,'Por habilitar presup.'!$AD$2:$AD$500,""),
D18="Por aprobar estimación",_xlfn.XLOOKUP(A18,'Por aprobar estimacion'!$A$2:$A$500,'Por aprobar estimacion'!$AD$2:$AD$500,""),
D18="Por reestimar",_xlfn.XLOOKUP(A18,'Por Reestimar '!$A$2:$A$500,'Por Reestimar '!$AD$2:$AD$500,""),
D18="Por estimar",_xlfn.XLOOKUP(A18,'Por estimar'!$A$2:$A$500,'Por estimar'!$AD$2:$AD$500,""),
D18="Registro incompleto",_xlfn.XLOOKUP(A18,'Registro incompleto'!$A$2:$A$500,'Registro incompleto'!$AD$2:$AD$500,""),
TRUE,""
),
IF(OR(_xlpm.fecha="",_xlpm.fecha=0),"",_xlpm.fecha)
))</f>
        <v/>
      </c>
      <c r="G18" s="593" t="str" cm="1">
        <f t="array" ref="G18">IF(A18="","",_xlfn.LET(
_xlpm.base,_xlfn.IFS(
D18="Eliminados",_xlfn.XLOOKUP(A18,Eliminados!$A$2:$A$500,Eliminados!$AF$2:$AF$500,""),
D18="Planificadas",_xlfn.XLOOKUP(A18,Planificadas!$A$2:$A$500,Planificadas!$AF$2:$AF$500,""),
D18="Aprobar planificación",_xlfn.XLOOKUP(A18,'Aprobar Planificación'!$A$2:$A$500,'Aprobar Planificación'!$AF$2:$AF$500,""),
D18="Por planificar",_xlfn.XLOOKUP(A18,'Por planificar'!$A$2:$A$500,'Por planificar'!$AF$2:$AF$500,""),
D18="Por habilitar presupuesto",_xlfn.XLOOKUP(A18,'Por habilitar presup.'!$A$2:$A$500,'Por habilitar presup.'!$AF$2:$AF$500,""),
D18="Por aprobar estimación",_xlfn.XLOOKUP(A18,'Por aprobar estimacion'!$A$2:$A$500,'Por aprobar estimacion'!$AF$2:$AF$500,""),
D18="Por reestimar",_xlfn.XLOOKUP(A18,'Por Reestimar '!$A$2:$A$500,'Por Reestimar '!$AF$2:$AF$500,""),
D18="Por estimar",_xlfn.XLOOKUP(A18,'Por estimar'!$A$2:$A$500,'Por estimar'!$AF$2:$AF$500,""),
D18="Registro incompleto",_xlfn.XLOOKUP(A18,'Registro incompleto'!$A$2:$A$500,'Registro incompleto'!$AF$2:$AF$500,""),
TRUE,""
),
_xlpm.revision,_xlfn.IFS(
D18="Eliminados",_xlfn.XLOOKUP(A18,Eliminados!$A$2:$A$500,Eliminados!$AS$2:$AS$500,""),
D18="Planificadas",_xlfn.XLOOKUP(A18,Planificadas!$A$2:$A$500,Planificadas!$AS$2:$AS$500,""),
D18="Aprobar planificación",_xlfn.XLOOKUP(A18,'Aprobar Planificación'!$A$2:$A$500,'Aprobar Planificación'!$AS$2:$AS$500,""),
D18="Por planificar",_xlfn.XLOOKUP(A18,'Por planificar'!$A$2:$A$500,'Por planificar'!$AS$2:$AS$500,""),
D18="Por habilitar presupuesto",_xlfn.XLOOKUP(A18,'Por habilitar presup.'!$A$2:$A$500,'Por habilitar presup.'!$AS$2:$AS$500,""),
D18="Por aprobar estimación",_xlfn.XLOOKUP(A18,'Por aprobar estimacion'!$A$2:$A$500,'Por aprobar estimacion'!$AS$2:$AS$500,""),
D18="Por reestimar",_xlfn.XLOOKUP(A18,'Por Reestimar '!$A$2:$A$500,'Por Reestimar '!$AS$2:$AS$500,""),
TRUE,""
),
_xlpm.resultado,IF(OR(_xlpm.revision="",_xlpm.revision=0),_xlpm.base,_xlpm.revision),
IF(OR(_xlpm.resultado="",_xlpm.resultado=0),"",_xlpm.resultado)
))</f>
        <v/>
      </c>
      <c r="H18" s="593" t="str" cm="1">
        <f t="array" ref="H18">IF(A18="","",_xlfn.LET(
_xlpm.dias,_xlfn.IFS(
OR(UPPER(TRIM(E18))="BAJA",UPPER(TRIM(E18))="BAJO"),5,
OR(UPPER(TRIM(E18))="MEDIA",UPPER(TRIM(E18))="MEDIO"),10,
OR(UPPER(TRIM(E18))="ALTA",UPPER(TRIM(E18))="ALTO"),20,
TRUE,0
),
_xlpm.inicioRe,IF(D18="Por reestimar",_xlfn.XLOOKUP(A18,'Por Reestimar '!$A$2:$A$500,'Por Reestimar '!$AS$2:$AS$500,0),0),
_xlfn.IFS(
D18="Por reestimar",IF(AND(ISNUMBER(_xlpm.inicioRe),_xlpm.inicioRe&gt;0,_xlpm.dias&gt;0),WORKDAY(_xlpm.inicioRe,_xlpm.dias),""),
D18="Por estimar",IF(AND(ISNUMBER(G18),G18&gt;0),IF(_xlpm.dias&gt;0,WORKDAY(G18,_xlpm.dias),""),IF(AND(ISNUMBER(F18),F18&gt;0),WORKDAY(F18,5),"")),
TRUE,""
)
))</f>
        <v/>
      </c>
      <c r="I18" t="str" cm="1">
        <f t="array" ref="I18">IF(A18="","",_xlfn.IFS(
D18="Eliminados",_xlfn.XLOOKUP(A18,Eliminados!$A$2:$A$500,Eliminados!$AB$2:$AB$500,""),
D18="Planificadas",_xlfn.XLOOKUP(A18,Planificadas!$A$2:$A$500,Planificadas!$AB$2:$AB$500,""),
D18="Aprobar planificación",_xlfn.XLOOKUP(A18,'Aprobar Planificación'!$A$2:$A$500,'Aprobar Planificación'!$AB$2:$AB$500,""),
D18="Por planificar",_xlfn.XLOOKUP(A18,'Por planificar'!$A$2:$A$500,'Por planificar'!$AB$2:$AB$500,""),
D18="Por habilitar presupuesto",_xlfn.XLOOKUP(A18,'Por habilitar presup.'!$A$2:$A$500,'Por habilitar presup.'!$AB$2:$AB$500,""),
D18="Por aprobar estimación",_xlfn.XLOOKUP(A18,'Por aprobar estimacion'!$A$2:$A$500,'Por aprobar estimacion'!$AB$2:$AB$500,""),
D18="Por reestimar",_xlfn.XLOOKUP(A18,'Por Reestimar '!$A$2:$A$500,'Por Reestimar '!$AB$2:$AB$500,""),
D18="Por estimar",_xlfn.XLOOKUP(A18,'Por estimar'!$A$2:$A$500,'Por estimar'!$AB$2:$AB$500,""),
D18="Registro incompleto",_xlfn.XLOOKUP(A18,'Registro incompleto'!$A$2:$A$500,'Registro incompleto'!$AB$2:$AB$500,""),
TRUE,""
))</f>
        <v>Nohelí Cabrera</v>
      </c>
    </row>
    <row r="19" spans="1:9">
      <c r="A19">
        <v>42</v>
      </c>
      <c r="B19" t="str" cm="1">
        <f t="array" ref="B19">IF(A19="","",_xlfn.IFS(
D19="Eliminados",_xlfn.XLOOKUP(A19,Eliminados!$A$2:$A$500,Eliminados!$F$2:$F$500,""),
D19="Planificadas",_xlfn.XLOOKUP(A19,Planificadas!$A$2:$A$500,Planificadas!$F$2:$F$500,""),
D19="Aprobar planificación",_xlfn.XLOOKUP(A19,'Aprobar Planificación'!$A$2:$A$500,'Aprobar Planificación'!$F$2:$F$500,""),
D19="Por planificar",_xlfn.XLOOKUP(A19,'Por planificar'!$A$2:$A$500,'Por planificar'!$F$2:$F$500,""),
D19="Por habilitar presupuesto",_xlfn.XLOOKUP(A19,'Por habilitar presup.'!$A$2:$A$500,'Por habilitar presup.'!$F$2:$F$500,""),
D19="Por aprobar estimación",_xlfn.XLOOKUP(A19,'Por aprobar estimacion'!$A$2:$A$500,'Por aprobar estimacion'!$F$2:$F$500,""),
D19="Por reestimar",_xlfn.XLOOKUP(A19,'Por Reestimar '!$A$2:$A$500,'Por Reestimar '!$F$2:$F$500,""),
D19="Por estimar",_xlfn.XLOOKUP(A19,'Por estimar'!$A$2:$A$500,'Por estimar'!$F$2:$F$500,""),
D19="Registro incompleto",_xlfn.XLOOKUP(A19,'Registro incompleto'!$A$2:$A$500,'Registro incompleto'!$F$2:$F$500,""),
TRUE,""
))</f>
        <v>Remediación de Vulnerabilidades Banner UPN - Actualización Karaf</v>
      </c>
      <c r="C19" t="str">
        <f t="shared" si="0"/>
        <v>Lucía Vega</v>
      </c>
      <c r="D19" t="str" cm="1">
        <f t="array" ref="D19">IF(A19="","",_xlfn.IFS(
COUNTIF(Eliminados!$A$2:$A$500,A19)&gt;0,"Eliminados",
COUNTIF(Planificadas!$A$2:$A$500,A19)&gt;0,"Planificadas",
COUNTIF('Aprobar Planificación'!$A$2:$A$500,A19)&gt;0,"Aprobar planificación",
COUNTIF('Por planificar'!$A$2:$A$500,A19)&gt;0,"Por planificar",
COUNTIF('Por habilitar presup.'!$A$2:$A$500,A19)&gt;0,"Por habilitar presupuesto",
COUNTIF('Por aprobar estimacion'!$A$2:$A$500,A19)&gt;0,"Por aprobar estimación",
COUNTIF('Por Reestimar '!$A$2:$A$500,A19)&gt;0,"Por reestimar",
COUNTIF('Por estimar'!$A$2:$A$500,A19)&gt;0,"Por estimar",
COUNTIF('Registro incompleto'!$A$2:$A$500,A19)&gt;0,"Registro incompleto",
TRUE,"Sin estado"
))</f>
        <v>Eliminados</v>
      </c>
      <c r="E19" t="str" cm="1">
        <f t="array" ref="E19">IF(A19="","",_xlfn.LET(
_xlpm.base,_xlfn.IFS(
D19="Eliminados",_xlfn.XLOOKUP(A19,Eliminados!$A$2:$A$500,Eliminados!$AE$2:$AE$500,""),
D19="Planificadas",_xlfn.XLOOKUP(A19,Planificadas!$A$2:$A$500,Planificadas!$AE$2:$AE$500,""),
D19="Aprobar planificación",_xlfn.XLOOKUP(A19,'Aprobar Planificación'!$A$2:$A$500,'Aprobar Planificación'!$AE$2:$AE$500,""),
D19="Por planificar",_xlfn.XLOOKUP(A19,'Por planificar'!$A$2:$A$500,'Por planificar'!$AE$2:$AE$500,""),
D19="Por habilitar presupuesto",_xlfn.XLOOKUP(A19,'Por habilitar presup.'!$A$2:$A$500,'Por habilitar presup.'!$AE$2:$AE$500,""),
D19="Por aprobar estimación",_xlfn.XLOOKUP(A19,'Por aprobar estimacion'!$A$2:$A$500,'Por aprobar estimacion'!$AE$2:$AE$500,""),
D19="Por reestimar",_xlfn.XLOOKUP(A19,'Por Reestimar '!$A$2:$A$500,'Por Reestimar '!$AE$2:$AE$500,""),
D19="Por estimar",_xlfn.XLOOKUP(A19,'Por estimar'!$A$2:$A$500,'Por estimar'!$AE$2:$AE$500,""),
D19="Registro incompleto",_xlfn.XLOOKUP(A19,'Registro incompleto'!$A$2:$A$500,'Registro incompleto'!$AE$2:$AE$500,""),
TRUE,""
),
_xlpm.revision,_xlfn.IFS(
D19="Eliminados",_xlfn.XLOOKUP(A19,Eliminados!$A$2:$A$500,Eliminados!$AR$2:$AR$500,""),
D19="Planificadas",_xlfn.XLOOKUP(A19,Planificadas!$A$2:$A$500,Planificadas!$AR$2:$AR$500,""),
D19="Aprobar planificación",_xlfn.XLOOKUP(A19,'Aprobar Planificación'!$A$2:$A$500,'Aprobar Planificación'!$AR$2:$AR$500,""),
D19="Por planificar",_xlfn.XLOOKUP(A19,'Por planificar'!$A$2:$A$500,'Por planificar'!$AR$2:$AR$500,""),
D19="Por habilitar presupuesto",_xlfn.XLOOKUP(A19,'Por habilitar presup.'!$A$2:$A$500,'Por habilitar presup.'!$AR$2:$AR$500,""),
D19="Por aprobar estimación",_xlfn.XLOOKUP(A19,'Por aprobar estimacion'!$A$2:$A$500,'Por aprobar estimacion'!$AR$2:$AR$500,""),
D19="Por reestimar",_xlfn.XLOOKUP(A19,'Por Reestimar '!$A$2:$A$500,'Por Reestimar '!$AR$2:$AR$500,""),
TRUE,""
),
_xlpm.resultado,IF(OR(_xlpm.revision="",_xlpm.revision=0),_xlpm.base,_xlpm.revision),
IF(OR(_xlpm.resultado="",_xlpm.resultado=0),"Sin definir",_xlpm.resultado)
))</f>
        <v>Media</v>
      </c>
      <c r="F19" s="593" t="str" cm="1">
        <f t="array" ref="F19">IF(A19="","",_xlfn.LET(
_xlpm.fecha,_xlfn.IFS(
D19="Eliminados",_xlfn.XLOOKUP(A19,Eliminados!$A$2:$A$500,Eliminados!$AD$2:$AD$500,""),
D19="Planificadas",_xlfn.XLOOKUP(A19,Planificadas!$A$2:$A$500,Planificadas!$AD$2:$AD$500,""),
D19="Aprobar planificación",_xlfn.XLOOKUP(A19,'Aprobar Planificación'!$A$2:$A$500,'Aprobar Planificación'!$AD$2:$AD$500,""),
D19="Por planificar",_xlfn.XLOOKUP(A19,'Por planificar'!$A$2:$A$500,'Por planificar'!$AD$2:$AD$500,""),
D19="Por habilitar presupuesto",_xlfn.XLOOKUP(A19,'Por habilitar presup.'!$A$2:$A$500,'Por habilitar presup.'!$AD$2:$AD$500,""),
D19="Por aprobar estimación",_xlfn.XLOOKUP(A19,'Por aprobar estimacion'!$A$2:$A$500,'Por aprobar estimacion'!$AD$2:$AD$500,""),
D19="Por reestimar",_xlfn.XLOOKUP(A19,'Por Reestimar '!$A$2:$A$500,'Por Reestimar '!$AD$2:$AD$500,""),
D19="Por estimar",_xlfn.XLOOKUP(A19,'Por estimar'!$A$2:$A$500,'Por estimar'!$AD$2:$AD$500,""),
D19="Registro incompleto",_xlfn.XLOOKUP(A19,'Registro incompleto'!$A$2:$A$500,'Registro incompleto'!$AD$2:$AD$500,""),
TRUE,""
),
IF(OR(_xlpm.fecha="",_xlpm.fecha=0),"",_xlpm.fecha)
))</f>
        <v/>
      </c>
      <c r="G19" s="593" t="str" cm="1">
        <f t="array" ref="G19">IF(A19="","",_xlfn.LET(
_xlpm.base,_xlfn.IFS(
D19="Eliminados",_xlfn.XLOOKUP(A19,Eliminados!$A$2:$A$500,Eliminados!$AF$2:$AF$500,""),
D19="Planificadas",_xlfn.XLOOKUP(A19,Planificadas!$A$2:$A$500,Planificadas!$AF$2:$AF$500,""),
D19="Aprobar planificación",_xlfn.XLOOKUP(A19,'Aprobar Planificación'!$A$2:$A$500,'Aprobar Planificación'!$AF$2:$AF$500,""),
D19="Por planificar",_xlfn.XLOOKUP(A19,'Por planificar'!$A$2:$A$500,'Por planificar'!$AF$2:$AF$500,""),
D19="Por habilitar presupuesto",_xlfn.XLOOKUP(A19,'Por habilitar presup.'!$A$2:$A$500,'Por habilitar presup.'!$AF$2:$AF$500,""),
D19="Por aprobar estimación",_xlfn.XLOOKUP(A19,'Por aprobar estimacion'!$A$2:$A$500,'Por aprobar estimacion'!$AF$2:$AF$500,""),
D19="Por reestimar",_xlfn.XLOOKUP(A19,'Por Reestimar '!$A$2:$A$500,'Por Reestimar '!$AF$2:$AF$500,""),
D19="Por estimar",_xlfn.XLOOKUP(A19,'Por estimar'!$A$2:$A$500,'Por estimar'!$AF$2:$AF$500,""),
D19="Registro incompleto",_xlfn.XLOOKUP(A19,'Registro incompleto'!$A$2:$A$500,'Registro incompleto'!$AF$2:$AF$500,""),
TRUE,""
),
_xlpm.revision,_xlfn.IFS(
D19="Eliminados",_xlfn.XLOOKUP(A19,Eliminados!$A$2:$A$500,Eliminados!$AS$2:$AS$500,""),
D19="Planificadas",_xlfn.XLOOKUP(A19,Planificadas!$A$2:$A$500,Planificadas!$AS$2:$AS$500,""),
D19="Aprobar planificación",_xlfn.XLOOKUP(A19,'Aprobar Planificación'!$A$2:$A$500,'Aprobar Planificación'!$AS$2:$AS$500,""),
D19="Por planificar",_xlfn.XLOOKUP(A19,'Por planificar'!$A$2:$A$500,'Por planificar'!$AS$2:$AS$500,""),
D19="Por habilitar presupuesto",_xlfn.XLOOKUP(A19,'Por habilitar presup.'!$A$2:$A$500,'Por habilitar presup.'!$AS$2:$AS$500,""),
D19="Por aprobar estimación",_xlfn.XLOOKUP(A19,'Por aprobar estimacion'!$A$2:$A$500,'Por aprobar estimacion'!$AS$2:$AS$500,""),
D19="Por reestimar",_xlfn.XLOOKUP(A19,'Por Reestimar '!$A$2:$A$500,'Por Reestimar '!$AS$2:$AS$500,""),
TRUE,""
),
_xlpm.resultado,IF(OR(_xlpm.revision="",_xlpm.revision=0),_xlpm.base,_xlpm.revision),
IF(OR(_xlpm.resultado="",_xlpm.resultado=0),"",_xlpm.resultado)
))</f>
        <v/>
      </c>
      <c r="H19" s="593" t="str" cm="1">
        <f t="array" ref="H19">IF(A19="","",_xlfn.LET(
_xlpm.dias,_xlfn.IFS(
OR(UPPER(TRIM(E19))="BAJA",UPPER(TRIM(E19))="BAJO"),5,
OR(UPPER(TRIM(E19))="MEDIA",UPPER(TRIM(E19))="MEDIO"),10,
OR(UPPER(TRIM(E19))="ALTA",UPPER(TRIM(E19))="ALTO"),20,
TRUE,0
),
_xlpm.inicioRe,IF(D19="Por reestimar",_xlfn.XLOOKUP(A19,'Por Reestimar '!$A$2:$A$500,'Por Reestimar '!$AS$2:$AS$500,0),0),
_xlfn.IFS(
D19="Por reestimar",IF(AND(ISNUMBER(_xlpm.inicioRe),_xlpm.inicioRe&gt;0,_xlpm.dias&gt;0),WORKDAY(_xlpm.inicioRe,_xlpm.dias),""),
D19="Por estimar",IF(AND(ISNUMBER(G19),G19&gt;0),IF(_xlpm.dias&gt;0,WORKDAY(G19,_xlpm.dias),""),IF(AND(ISNUMBER(F19),F19&gt;0),WORKDAY(F19,5),"")),
TRUE,""
)
))</f>
        <v/>
      </c>
      <c r="I19" t="str" cm="1">
        <f t="array" ref="I19">IF(A19="","",_xlfn.IFS(
D19="Eliminados",_xlfn.XLOOKUP(A19,Eliminados!$A$2:$A$500,Eliminados!$AB$2:$AB$500,""),
D19="Planificadas",_xlfn.XLOOKUP(A19,Planificadas!$A$2:$A$500,Planificadas!$AB$2:$AB$500,""),
D19="Aprobar planificación",_xlfn.XLOOKUP(A19,'Aprobar Planificación'!$A$2:$A$500,'Aprobar Planificación'!$AB$2:$AB$500,""),
D19="Por planificar",_xlfn.XLOOKUP(A19,'Por planificar'!$A$2:$A$500,'Por planificar'!$AB$2:$AB$500,""),
D19="Por habilitar presupuesto",_xlfn.XLOOKUP(A19,'Por habilitar presup.'!$A$2:$A$500,'Por habilitar presup.'!$AB$2:$AB$500,""),
D19="Por aprobar estimación",_xlfn.XLOOKUP(A19,'Por aprobar estimacion'!$A$2:$A$500,'Por aprobar estimacion'!$AB$2:$AB$500,""),
D19="Por reestimar",_xlfn.XLOOKUP(A19,'Por Reestimar '!$A$2:$A$500,'Por Reestimar '!$AB$2:$AB$500,""),
D19="Por estimar",_xlfn.XLOOKUP(A19,'Por estimar'!$A$2:$A$500,'Por estimar'!$AB$2:$AB$500,""),
D19="Registro incompleto",_xlfn.XLOOKUP(A19,'Registro incompleto'!$A$2:$A$500,'Registro incompleto'!$AB$2:$AB$500,""),
TRUE,""
))</f>
        <v>Lucía Vega</v>
      </c>
    </row>
    <row r="20" spans="1:9">
      <c r="A20">
        <v>43</v>
      </c>
      <c r="B20" t="str" cm="1">
        <f t="array" ref="B20">IF(A20="","",_xlfn.IFS(
D20="Eliminados",_xlfn.XLOOKUP(A20,Eliminados!$A$2:$A$500,Eliminados!$F$2:$F$500,""),
D20="Planificadas",_xlfn.XLOOKUP(A20,Planificadas!$A$2:$A$500,Planificadas!$F$2:$F$500,""),
D20="Aprobar planificación",_xlfn.XLOOKUP(A20,'Aprobar Planificación'!$A$2:$A$500,'Aprobar Planificación'!$F$2:$F$500,""),
D20="Por planificar",_xlfn.XLOOKUP(A20,'Por planificar'!$A$2:$A$500,'Por planificar'!$F$2:$F$500,""),
D20="Por habilitar presupuesto",_xlfn.XLOOKUP(A20,'Por habilitar presup.'!$A$2:$A$500,'Por habilitar presup.'!$F$2:$F$500,""),
D20="Por aprobar estimación",_xlfn.XLOOKUP(A20,'Por aprobar estimacion'!$A$2:$A$500,'Por aprobar estimacion'!$F$2:$F$500,""),
D20="Por reestimar",_xlfn.XLOOKUP(A20,'Por Reestimar '!$A$2:$A$500,'Por Reestimar '!$F$2:$F$500,""),
D20="Por estimar",_xlfn.XLOOKUP(A20,'Por estimar'!$A$2:$A$500,'Por estimar'!$F$2:$F$500,""),
D20="Registro incompleto",_xlfn.XLOOKUP(A20,'Registro incompleto'!$A$2:$A$500,'Registro incompleto'!$F$2:$F$500,""),
TRUE,""
))</f>
        <v>Automatización del proceso de selección e inscripción de electivos EPG</v>
      </c>
      <c r="C20" t="str">
        <f t="shared" si="0"/>
        <v>Lucía Vega</v>
      </c>
      <c r="D20" t="str" cm="1">
        <f t="array" ref="D20">IF(A20="","",_xlfn.IFS(
COUNTIF(Eliminados!$A$2:$A$500,A20)&gt;0,"Eliminados",
COUNTIF(Planificadas!$A$2:$A$500,A20)&gt;0,"Planificadas",
COUNTIF('Aprobar Planificación'!$A$2:$A$500,A20)&gt;0,"Aprobar planificación",
COUNTIF('Por planificar'!$A$2:$A$500,A20)&gt;0,"Por planificar",
COUNTIF('Por habilitar presup.'!$A$2:$A$500,A20)&gt;0,"Por habilitar presupuesto",
COUNTIF('Por aprobar estimacion'!$A$2:$A$500,A20)&gt;0,"Por aprobar estimación",
COUNTIF('Por Reestimar '!$A$2:$A$500,A20)&gt;0,"Por reestimar",
COUNTIF('Por estimar'!$A$2:$A$500,A20)&gt;0,"Por estimar",
COUNTIF('Registro incompleto'!$A$2:$A$500,A20)&gt;0,"Registro incompleto",
TRUE,"Sin estado"
))</f>
        <v>Eliminados</v>
      </c>
      <c r="E20" t="str" cm="1">
        <f t="array" ref="E20">IF(A20="","",_xlfn.LET(
_xlpm.base,_xlfn.IFS(
D20="Eliminados",_xlfn.XLOOKUP(A20,Eliminados!$A$2:$A$500,Eliminados!$AE$2:$AE$500,""),
D20="Planificadas",_xlfn.XLOOKUP(A20,Planificadas!$A$2:$A$500,Planificadas!$AE$2:$AE$500,""),
D20="Aprobar planificación",_xlfn.XLOOKUP(A20,'Aprobar Planificación'!$A$2:$A$500,'Aprobar Planificación'!$AE$2:$AE$500,""),
D20="Por planificar",_xlfn.XLOOKUP(A20,'Por planificar'!$A$2:$A$500,'Por planificar'!$AE$2:$AE$500,""),
D20="Por habilitar presupuesto",_xlfn.XLOOKUP(A20,'Por habilitar presup.'!$A$2:$A$500,'Por habilitar presup.'!$AE$2:$AE$500,""),
D20="Por aprobar estimación",_xlfn.XLOOKUP(A20,'Por aprobar estimacion'!$A$2:$A$500,'Por aprobar estimacion'!$AE$2:$AE$500,""),
D20="Por reestimar",_xlfn.XLOOKUP(A20,'Por Reestimar '!$A$2:$A$500,'Por Reestimar '!$AE$2:$AE$500,""),
D20="Por estimar",_xlfn.XLOOKUP(A20,'Por estimar'!$A$2:$A$500,'Por estimar'!$AE$2:$AE$500,""),
D20="Registro incompleto",_xlfn.XLOOKUP(A20,'Registro incompleto'!$A$2:$A$500,'Registro incompleto'!$AE$2:$AE$500,""),
TRUE,""
),
_xlpm.revision,_xlfn.IFS(
D20="Eliminados",_xlfn.XLOOKUP(A20,Eliminados!$A$2:$A$500,Eliminados!$AR$2:$AR$500,""),
D20="Planificadas",_xlfn.XLOOKUP(A20,Planificadas!$A$2:$A$500,Planificadas!$AR$2:$AR$500,""),
D20="Aprobar planificación",_xlfn.XLOOKUP(A20,'Aprobar Planificación'!$A$2:$A$500,'Aprobar Planificación'!$AR$2:$AR$500,""),
D20="Por planificar",_xlfn.XLOOKUP(A20,'Por planificar'!$A$2:$A$500,'Por planificar'!$AR$2:$AR$500,""),
D20="Por habilitar presupuesto",_xlfn.XLOOKUP(A20,'Por habilitar presup.'!$A$2:$A$500,'Por habilitar presup.'!$AR$2:$AR$500,""),
D20="Por aprobar estimación",_xlfn.XLOOKUP(A20,'Por aprobar estimacion'!$A$2:$A$500,'Por aprobar estimacion'!$AR$2:$AR$500,""),
D20="Por reestimar",_xlfn.XLOOKUP(A20,'Por Reestimar '!$A$2:$A$500,'Por Reestimar '!$AR$2:$AR$500,""),
TRUE,""
),
_xlpm.resultado,IF(OR(_xlpm.revision="",_xlpm.revision=0),_xlpm.base,_xlpm.revision),
IF(OR(_xlpm.resultado="",_xlpm.resultado=0),"Sin definir",_xlpm.resultado)
))</f>
        <v>Alta</v>
      </c>
      <c r="F20" s="593" t="str" cm="1">
        <f t="array" ref="F20">IF(A20="","",_xlfn.LET(
_xlpm.fecha,_xlfn.IFS(
D20="Eliminados",_xlfn.XLOOKUP(A20,Eliminados!$A$2:$A$500,Eliminados!$AD$2:$AD$500,""),
D20="Planificadas",_xlfn.XLOOKUP(A20,Planificadas!$A$2:$A$500,Planificadas!$AD$2:$AD$500,""),
D20="Aprobar planificación",_xlfn.XLOOKUP(A20,'Aprobar Planificación'!$A$2:$A$500,'Aprobar Planificación'!$AD$2:$AD$500,""),
D20="Por planificar",_xlfn.XLOOKUP(A20,'Por planificar'!$A$2:$A$500,'Por planificar'!$AD$2:$AD$500,""),
D20="Por habilitar presupuesto",_xlfn.XLOOKUP(A20,'Por habilitar presup.'!$A$2:$A$500,'Por habilitar presup.'!$AD$2:$AD$500,""),
D20="Por aprobar estimación",_xlfn.XLOOKUP(A20,'Por aprobar estimacion'!$A$2:$A$500,'Por aprobar estimacion'!$AD$2:$AD$500,""),
D20="Por reestimar",_xlfn.XLOOKUP(A20,'Por Reestimar '!$A$2:$A$500,'Por Reestimar '!$AD$2:$AD$500,""),
D20="Por estimar",_xlfn.XLOOKUP(A20,'Por estimar'!$A$2:$A$500,'Por estimar'!$AD$2:$AD$500,""),
D20="Registro incompleto",_xlfn.XLOOKUP(A20,'Registro incompleto'!$A$2:$A$500,'Registro incompleto'!$AD$2:$AD$500,""),
TRUE,""
),
IF(OR(_xlpm.fecha="",_xlpm.fecha=0),"",_xlpm.fecha)
))</f>
        <v/>
      </c>
      <c r="G20" s="593" t="str" cm="1">
        <f t="array" ref="G20">IF(A20="","",_xlfn.LET(
_xlpm.base,_xlfn.IFS(
D20="Eliminados",_xlfn.XLOOKUP(A20,Eliminados!$A$2:$A$500,Eliminados!$AF$2:$AF$500,""),
D20="Planificadas",_xlfn.XLOOKUP(A20,Planificadas!$A$2:$A$500,Planificadas!$AF$2:$AF$500,""),
D20="Aprobar planificación",_xlfn.XLOOKUP(A20,'Aprobar Planificación'!$A$2:$A$500,'Aprobar Planificación'!$AF$2:$AF$500,""),
D20="Por planificar",_xlfn.XLOOKUP(A20,'Por planificar'!$A$2:$A$500,'Por planificar'!$AF$2:$AF$500,""),
D20="Por habilitar presupuesto",_xlfn.XLOOKUP(A20,'Por habilitar presup.'!$A$2:$A$500,'Por habilitar presup.'!$AF$2:$AF$500,""),
D20="Por aprobar estimación",_xlfn.XLOOKUP(A20,'Por aprobar estimacion'!$A$2:$A$500,'Por aprobar estimacion'!$AF$2:$AF$500,""),
D20="Por reestimar",_xlfn.XLOOKUP(A20,'Por Reestimar '!$A$2:$A$500,'Por Reestimar '!$AF$2:$AF$500,""),
D20="Por estimar",_xlfn.XLOOKUP(A20,'Por estimar'!$A$2:$A$500,'Por estimar'!$AF$2:$AF$500,""),
D20="Registro incompleto",_xlfn.XLOOKUP(A20,'Registro incompleto'!$A$2:$A$500,'Registro incompleto'!$AF$2:$AF$500,""),
TRUE,""
),
_xlpm.revision,_xlfn.IFS(
D20="Eliminados",_xlfn.XLOOKUP(A20,Eliminados!$A$2:$A$500,Eliminados!$AS$2:$AS$500,""),
D20="Planificadas",_xlfn.XLOOKUP(A20,Planificadas!$A$2:$A$500,Planificadas!$AS$2:$AS$500,""),
D20="Aprobar planificación",_xlfn.XLOOKUP(A20,'Aprobar Planificación'!$A$2:$A$500,'Aprobar Planificación'!$AS$2:$AS$500,""),
D20="Por planificar",_xlfn.XLOOKUP(A20,'Por planificar'!$A$2:$A$500,'Por planificar'!$AS$2:$AS$500,""),
D20="Por habilitar presupuesto",_xlfn.XLOOKUP(A20,'Por habilitar presup.'!$A$2:$A$500,'Por habilitar presup.'!$AS$2:$AS$500,""),
D20="Por aprobar estimación",_xlfn.XLOOKUP(A20,'Por aprobar estimacion'!$A$2:$A$500,'Por aprobar estimacion'!$AS$2:$AS$500,""),
D20="Por reestimar",_xlfn.XLOOKUP(A20,'Por Reestimar '!$A$2:$A$500,'Por Reestimar '!$AS$2:$AS$500,""),
TRUE,""
),
_xlpm.resultado,IF(OR(_xlpm.revision="",_xlpm.revision=0),_xlpm.base,_xlpm.revision),
IF(OR(_xlpm.resultado="",_xlpm.resultado=0),"",_xlpm.resultado)
))</f>
        <v/>
      </c>
      <c r="H20" s="593" t="str" cm="1">
        <f t="array" ref="H20">IF(A20="","",_xlfn.LET(
_xlpm.dias,_xlfn.IFS(
OR(UPPER(TRIM(E20))="BAJA",UPPER(TRIM(E20))="BAJO"),5,
OR(UPPER(TRIM(E20))="MEDIA",UPPER(TRIM(E20))="MEDIO"),10,
OR(UPPER(TRIM(E20))="ALTA",UPPER(TRIM(E20))="ALTO"),20,
TRUE,0
),
_xlpm.inicioRe,IF(D20="Por reestimar",_xlfn.XLOOKUP(A20,'Por Reestimar '!$A$2:$A$500,'Por Reestimar '!$AS$2:$AS$500,0),0),
_xlfn.IFS(
D20="Por reestimar",IF(AND(ISNUMBER(_xlpm.inicioRe),_xlpm.inicioRe&gt;0,_xlpm.dias&gt;0),WORKDAY(_xlpm.inicioRe,_xlpm.dias),""),
D20="Por estimar",IF(AND(ISNUMBER(G20),G20&gt;0),IF(_xlpm.dias&gt;0,WORKDAY(G20,_xlpm.dias),""),IF(AND(ISNUMBER(F20),F20&gt;0),WORKDAY(F20,5),"")),
TRUE,""
)
))</f>
        <v/>
      </c>
      <c r="I20" t="str" cm="1">
        <f t="array" ref="I20">IF(A20="","",_xlfn.IFS(
D20="Eliminados",_xlfn.XLOOKUP(A20,Eliminados!$A$2:$A$500,Eliminados!$AB$2:$AB$500,""),
D20="Planificadas",_xlfn.XLOOKUP(A20,Planificadas!$A$2:$A$500,Planificadas!$AB$2:$AB$500,""),
D20="Aprobar planificación",_xlfn.XLOOKUP(A20,'Aprobar Planificación'!$A$2:$A$500,'Aprobar Planificación'!$AB$2:$AB$500,""),
D20="Por planificar",_xlfn.XLOOKUP(A20,'Por planificar'!$A$2:$A$500,'Por planificar'!$AB$2:$AB$500,""),
D20="Por habilitar presupuesto",_xlfn.XLOOKUP(A20,'Por habilitar presup.'!$A$2:$A$500,'Por habilitar presup.'!$AB$2:$AB$500,""),
D20="Por aprobar estimación",_xlfn.XLOOKUP(A20,'Por aprobar estimacion'!$A$2:$A$500,'Por aprobar estimacion'!$AB$2:$AB$500,""),
D20="Por reestimar",_xlfn.XLOOKUP(A20,'Por Reestimar '!$A$2:$A$500,'Por Reestimar '!$AB$2:$AB$500,""),
D20="Por estimar",_xlfn.XLOOKUP(A20,'Por estimar'!$A$2:$A$500,'Por estimar'!$AB$2:$AB$500,""),
D20="Registro incompleto",_xlfn.XLOOKUP(A20,'Registro incompleto'!$A$2:$A$500,'Registro incompleto'!$AB$2:$AB$500,""),
TRUE,""
))</f>
        <v>Lucía Vega</v>
      </c>
    </row>
    <row r="21" spans="1:9">
      <c r="A21">
        <v>45</v>
      </c>
      <c r="B21" t="str" cm="1">
        <f t="array" ref="B21">IF(A21="","",_xlfn.IFS(
D21="Eliminados",_xlfn.XLOOKUP(A21,Eliminados!$A$2:$A$500,Eliminados!$F$2:$F$500,""),
D21="Planificadas",_xlfn.XLOOKUP(A21,Planificadas!$A$2:$A$500,Planificadas!$F$2:$F$500,""),
D21="Aprobar planificación",_xlfn.XLOOKUP(A21,'Aprobar Planificación'!$A$2:$A$500,'Aprobar Planificación'!$F$2:$F$500,""),
D21="Por planificar",_xlfn.XLOOKUP(A21,'Por planificar'!$A$2:$A$500,'Por planificar'!$F$2:$F$500,""),
D21="Por habilitar presupuesto",_xlfn.XLOOKUP(A21,'Por habilitar presup.'!$A$2:$A$500,'Por habilitar presup.'!$F$2:$F$500,""),
D21="Por aprobar estimación",_xlfn.XLOOKUP(A21,'Por aprobar estimacion'!$A$2:$A$500,'Por aprobar estimacion'!$F$2:$F$500,""),
D21="Por reestimar",_xlfn.XLOOKUP(A21,'Por Reestimar '!$A$2:$A$500,'Por Reestimar '!$F$2:$F$500,""),
D21="Por estimar",_xlfn.XLOOKUP(A21,'Por estimar'!$A$2:$A$500,'Por estimar'!$F$2:$F$500,""),
D21="Registro incompleto",_xlfn.XLOOKUP(A21,'Registro incompleto'!$A$2:$A$500,'Registro incompleto'!$F$2:$F$500,""),
TRUE,""
))</f>
        <v>Aumentar retención de estudiantes con cursos activos anticipadamente en Blackboard</v>
      </c>
      <c r="C21" t="str">
        <f t="shared" si="0"/>
        <v>Ana Vega</v>
      </c>
      <c r="D21" t="str" cm="1">
        <f t="array" ref="D21">IF(A21="","",_xlfn.IFS(
COUNTIF(Eliminados!$A$2:$A$500,A21)&gt;0,"Eliminados",
COUNTIF(Planificadas!$A$2:$A$500,A21)&gt;0,"Planificadas",
COUNTIF('Aprobar Planificación'!$A$2:$A$500,A21)&gt;0,"Aprobar planificación",
COUNTIF('Por planificar'!$A$2:$A$500,A21)&gt;0,"Por planificar",
COUNTIF('Por habilitar presup.'!$A$2:$A$500,A21)&gt;0,"Por habilitar presupuesto",
COUNTIF('Por aprobar estimacion'!$A$2:$A$500,A21)&gt;0,"Por aprobar estimación",
COUNTIF('Por Reestimar '!$A$2:$A$500,A21)&gt;0,"Por reestimar",
COUNTIF('Por estimar'!$A$2:$A$500,A21)&gt;0,"Por estimar",
COUNTIF('Registro incompleto'!$A$2:$A$500,A21)&gt;0,"Registro incompleto",
TRUE,"Sin estado"
))</f>
        <v>Planificadas</v>
      </c>
      <c r="E21" t="str" cm="1">
        <f t="array" ref="E21">IF(A21="","",_xlfn.LET(
_xlpm.base,_xlfn.IFS(
D21="Eliminados",_xlfn.XLOOKUP(A21,Eliminados!$A$2:$A$500,Eliminados!$AE$2:$AE$500,""),
D21="Planificadas",_xlfn.XLOOKUP(A21,Planificadas!$A$2:$A$500,Planificadas!$AE$2:$AE$500,""),
D21="Aprobar planificación",_xlfn.XLOOKUP(A21,'Aprobar Planificación'!$A$2:$A$500,'Aprobar Planificación'!$AE$2:$AE$500,""),
D21="Por planificar",_xlfn.XLOOKUP(A21,'Por planificar'!$A$2:$A$500,'Por planificar'!$AE$2:$AE$500,""),
D21="Por habilitar presupuesto",_xlfn.XLOOKUP(A21,'Por habilitar presup.'!$A$2:$A$500,'Por habilitar presup.'!$AE$2:$AE$500,""),
D21="Por aprobar estimación",_xlfn.XLOOKUP(A21,'Por aprobar estimacion'!$A$2:$A$500,'Por aprobar estimacion'!$AE$2:$AE$500,""),
D21="Por reestimar",_xlfn.XLOOKUP(A21,'Por Reestimar '!$A$2:$A$500,'Por Reestimar '!$AE$2:$AE$500,""),
D21="Por estimar",_xlfn.XLOOKUP(A21,'Por estimar'!$A$2:$A$500,'Por estimar'!$AE$2:$AE$500,""),
D21="Registro incompleto",_xlfn.XLOOKUP(A21,'Registro incompleto'!$A$2:$A$500,'Registro incompleto'!$AE$2:$AE$500,""),
TRUE,""
),
_xlpm.revision,_xlfn.IFS(
D21="Eliminados",_xlfn.XLOOKUP(A21,Eliminados!$A$2:$A$500,Eliminados!$AR$2:$AR$500,""),
D21="Planificadas",_xlfn.XLOOKUP(A21,Planificadas!$A$2:$A$500,Planificadas!$AR$2:$AR$500,""),
D21="Aprobar planificación",_xlfn.XLOOKUP(A21,'Aprobar Planificación'!$A$2:$A$500,'Aprobar Planificación'!$AR$2:$AR$500,""),
D21="Por planificar",_xlfn.XLOOKUP(A21,'Por planificar'!$A$2:$A$500,'Por planificar'!$AR$2:$AR$500,""),
D21="Por habilitar presupuesto",_xlfn.XLOOKUP(A21,'Por habilitar presup.'!$A$2:$A$500,'Por habilitar presup.'!$AR$2:$AR$500,""),
D21="Por aprobar estimación",_xlfn.XLOOKUP(A21,'Por aprobar estimacion'!$A$2:$A$500,'Por aprobar estimacion'!$AR$2:$AR$500,""),
D21="Por reestimar",_xlfn.XLOOKUP(A21,'Por Reestimar '!$A$2:$A$500,'Por Reestimar '!$AR$2:$AR$500,""),
TRUE,""
),
_xlpm.resultado,IF(OR(_xlpm.revision="",_xlpm.revision=0),_xlpm.base,_xlpm.revision),
IF(OR(_xlpm.resultado="",_xlpm.resultado=0),"Sin definir",_xlpm.resultado)
))</f>
        <v>Sin definir</v>
      </c>
      <c r="F21" s="593" t="str" cm="1">
        <f t="array" ref="F21">IF(A21="","",_xlfn.LET(
_xlpm.fecha,_xlfn.IFS(
D21="Eliminados",_xlfn.XLOOKUP(A21,Eliminados!$A$2:$A$500,Eliminados!$AD$2:$AD$500,""),
D21="Planificadas",_xlfn.XLOOKUP(A21,Planificadas!$A$2:$A$500,Planificadas!$AD$2:$AD$500,""),
D21="Aprobar planificación",_xlfn.XLOOKUP(A21,'Aprobar Planificación'!$A$2:$A$500,'Aprobar Planificación'!$AD$2:$AD$500,""),
D21="Por planificar",_xlfn.XLOOKUP(A21,'Por planificar'!$A$2:$A$500,'Por planificar'!$AD$2:$AD$500,""),
D21="Por habilitar presupuesto",_xlfn.XLOOKUP(A21,'Por habilitar presup.'!$A$2:$A$500,'Por habilitar presup.'!$AD$2:$AD$500,""),
D21="Por aprobar estimación",_xlfn.XLOOKUP(A21,'Por aprobar estimacion'!$A$2:$A$500,'Por aprobar estimacion'!$AD$2:$AD$500,""),
D21="Por reestimar",_xlfn.XLOOKUP(A21,'Por Reestimar '!$A$2:$A$500,'Por Reestimar '!$AD$2:$AD$500,""),
D21="Por estimar",_xlfn.XLOOKUP(A21,'Por estimar'!$A$2:$A$500,'Por estimar'!$AD$2:$AD$500,""),
D21="Registro incompleto",_xlfn.XLOOKUP(A21,'Registro incompleto'!$A$2:$A$500,'Registro incompleto'!$AD$2:$AD$500,""),
TRUE,""
),
IF(OR(_xlpm.fecha="",_xlpm.fecha=0),"",_xlpm.fecha)
))</f>
        <v/>
      </c>
      <c r="G21" s="593" t="str" cm="1">
        <f t="array" ref="G21">IF(A21="","",_xlfn.LET(
_xlpm.base,_xlfn.IFS(
D21="Eliminados",_xlfn.XLOOKUP(A21,Eliminados!$A$2:$A$500,Eliminados!$AF$2:$AF$500,""),
D21="Planificadas",_xlfn.XLOOKUP(A21,Planificadas!$A$2:$A$500,Planificadas!$AF$2:$AF$500,""),
D21="Aprobar planificación",_xlfn.XLOOKUP(A21,'Aprobar Planificación'!$A$2:$A$500,'Aprobar Planificación'!$AF$2:$AF$500,""),
D21="Por planificar",_xlfn.XLOOKUP(A21,'Por planificar'!$A$2:$A$500,'Por planificar'!$AF$2:$AF$500,""),
D21="Por habilitar presupuesto",_xlfn.XLOOKUP(A21,'Por habilitar presup.'!$A$2:$A$500,'Por habilitar presup.'!$AF$2:$AF$500,""),
D21="Por aprobar estimación",_xlfn.XLOOKUP(A21,'Por aprobar estimacion'!$A$2:$A$500,'Por aprobar estimacion'!$AF$2:$AF$500,""),
D21="Por reestimar",_xlfn.XLOOKUP(A21,'Por Reestimar '!$A$2:$A$500,'Por Reestimar '!$AF$2:$AF$500,""),
D21="Por estimar",_xlfn.XLOOKUP(A21,'Por estimar'!$A$2:$A$500,'Por estimar'!$AF$2:$AF$500,""),
D21="Registro incompleto",_xlfn.XLOOKUP(A21,'Registro incompleto'!$A$2:$A$500,'Registro incompleto'!$AF$2:$AF$500,""),
TRUE,""
),
_xlpm.revision,_xlfn.IFS(
D21="Eliminados",_xlfn.XLOOKUP(A21,Eliminados!$A$2:$A$500,Eliminados!$AS$2:$AS$500,""),
D21="Planificadas",_xlfn.XLOOKUP(A21,Planificadas!$A$2:$A$500,Planificadas!$AS$2:$AS$500,""),
D21="Aprobar planificación",_xlfn.XLOOKUP(A21,'Aprobar Planificación'!$A$2:$A$500,'Aprobar Planificación'!$AS$2:$AS$500,""),
D21="Por planificar",_xlfn.XLOOKUP(A21,'Por planificar'!$A$2:$A$500,'Por planificar'!$AS$2:$AS$500,""),
D21="Por habilitar presupuesto",_xlfn.XLOOKUP(A21,'Por habilitar presup.'!$A$2:$A$500,'Por habilitar presup.'!$AS$2:$AS$500,""),
D21="Por aprobar estimación",_xlfn.XLOOKUP(A21,'Por aprobar estimacion'!$A$2:$A$500,'Por aprobar estimacion'!$AS$2:$AS$500,""),
D21="Por reestimar",_xlfn.XLOOKUP(A21,'Por Reestimar '!$A$2:$A$500,'Por Reestimar '!$AS$2:$AS$500,""),
TRUE,""
),
_xlpm.resultado,IF(OR(_xlpm.revision="",_xlpm.revision=0),_xlpm.base,_xlpm.revision),
IF(OR(_xlpm.resultado="",_xlpm.resultado=0),"",_xlpm.resultado)
))</f>
        <v/>
      </c>
      <c r="H21" s="593" t="str" cm="1">
        <f t="array" ref="H21">IF(A21="","",_xlfn.LET(
_xlpm.dias,_xlfn.IFS(
OR(UPPER(TRIM(E21))="BAJA",UPPER(TRIM(E21))="BAJO"),5,
OR(UPPER(TRIM(E21))="MEDIA",UPPER(TRIM(E21))="MEDIO"),10,
OR(UPPER(TRIM(E21))="ALTA",UPPER(TRIM(E21))="ALTO"),20,
TRUE,0
),
_xlpm.inicioRe,IF(D21="Por reestimar",_xlfn.XLOOKUP(A21,'Por Reestimar '!$A$2:$A$500,'Por Reestimar '!$AS$2:$AS$500,0),0),
_xlfn.IFS(
D21="Por reestimar",IF(AND(ISNUMBER(_xlpm.inicioRe),_xlpm.inicioRe&gt;0,_xlpm.dias&gt;0),WORKDAY(_xlpm.inicioRe,_xlpm.dias),""),
D21="Por estimar",IF(AND(ISNUMBER(G21),G21&gt;0),IF(_xlpm.dias&gt;0,WORKDAY(G21,_xlpm.dias),""),IF(AND(ISNUMBER(F21),F21&gt;0),WORKDAY(F21,5),"")),
TRUE,""
)
))</f>
        <v/>
      </c>
      <c r="I21" t="str" cm="1">
        <f t="array" ref="I21">IF(A21="","",_xlfn.IFS(
D21="Eliminados",_xlfn.XLOOKUP(A21,Eliminados!$A$2:$A$500,Eliminados!$AB$2:$AB$500,""),
D21="Planificadas",_xlfn.XLOOKUP(A21,Planificadas!$A$2:$A$500,Planificadas!$AB$2:$AB$500,""),
D21="Aprobar planificación",_xlfn.XLOOKUP(A21,'Aprobar Planificación'!$A$2:$A$500,'Aprobar Planificación'!$AB$2:$AB$500,""),
D21="Por planificar",_xlfn.XLOOKUP(A21,'Por planificar'!$A$2:$A$500,'Por planificar'!$AB$2:$AB$500,""),
D21="Por habilitar presupuesto",_xlfn.XLOOKUP(A21,'Por habilitar presup.'!$A$2:$A$500,'Por habilitar presup.'!$AB$2:$AB$500,""),
D21="Por aprobar estimación",_xlfn.XLOOKUP(A21,'Por aprobar estimacion'!$A$2:$A$500,'Por aprobar estimacion'!$AB$2:$AB$500,""),
D21="Por reestimar",_xlfn.XLOOKUP(A21,'Por Reestimar '!$A$2:$A$500,'Por Reestimar '!$AB$2:$AB$500,""),
D21="Por estimar",_xlfn.XLOOKUP(A21,'Por estimar'!$A$2:$A$500,'Por estimar'!$AB$2:$AB$500,""),
D21="Registro incompleto",_xlfn.XLOOKUP(A21,'Registro incompleto'!$A$2:$A$500,'Registro incompleto'!$AB$2:$AB$500,""),
TRUE,""
))</f>
        <v>Ana Vega</v>
      </c>
    </row>
    <row r="22" spans="1:9">
      <c r="A22">
        <v>47</v>
      </c>
      <c r="B22" t="str" cm="1">
        <f t="array" ref="B22">IF(A22="","",_xlfn.IFS(
D22="Eliminados",_xlfn.XLOOKUP(A22,Eliminados!$A$2:$A$500,Eliminados!$F$2:$F$500,""),
D22="Planificadas",_xlfn.XLOOKUP(A22,Planificadas!$A$2:$A$500,Planificadas!$F$2:$F$500,""),
D22="Aprobar planificación",_xlfn.XLOOKUP(A22,'Aprobar Planificación'!$A$2:$A$500,'Aprobar Planificación'!$F$2:$F$500,""),
D22="Por planificar",_xlfn.XLOOKUP(A22,'Por planificar'!$A$2:$A$500,'Por planificar'!$F$2:$F$500,""),
D22="Por habilitar presupuesto",_xlfn.XLOOKUP(A22,'Por habilitar presup.'!$A$2:$A$500,'Por habilitar presup.'!$F$2:$F$500,""),
D22="Por aprobar estimación",_xlfn.XLOOKUP(A22,'Por aprobar estimacion'!$A$2:$A$500,'Por aprobar estimacion'!$F$2:$F$500,""),
D22="Por reestimar",_xlfn.XLOOKUP(A22,'Por Reestimar '!$A$2:$A$500,'Por Reestimar '!$F$2:$F$500,""),
D22="Por estimar",_xlfn.XLOOKUP(A22,'Por estimar'!$A$2:$A$500,'Por estimar'!$F$2:$F$500,""),
D22="Registro incompleto",_xlfn.XLOOKUP(A22,'Registro incompleto'!$A$2:$A$500,'Registro incompleto'!$F$2:$F$500,""),
TRUE,""
))</f>
        <v>Certificaciones Modulares</v>
      </c>
      <c r="C22" t="str">
        <f t="shared" si="0"/>
        <v>Nicolas Morales</v>
      </c>
      <c r="D22" t="str" cm="1">
        <f t="array" ref="D22">IF(A22="","",_xlfn.IFS(
COUNTIF(Eliminados!$A$2:$A$500,A22)&gt;0,"Eliminados",
COUNTIF(Planificadas!$A$2:$A$500,A22)&gt;0,"Planificadas",
COUNTIF('Aprobar Planificación'!$A$2:$A$500,A22)&gt;0,"Aprobar planificación",
COUNTIF('Por planificar'!$A$2:$A$500,A22)&gt;0,"Por planificar",
COUNTIF('Por habilitar presup.'!$A$2:$A$500,A22)&gt;0,"Por habilitar presupuesto",
COUNTIF('Por aprobar estimacion'!$A$2:$A$500,A22)&gt;0,"Por aprobar estimación",
COUNTIF('Por Reestimar '!$A$2:$A$500,A22)&gt;0,"Por reestimar",
COUNTIF('Por estimar'!$A$2:$A$500,A22)&gt;0,"Por estimar",
COUNTIF('Registro incompleto'!$A$2:$A$500,A22)&gt;0,"Registro incompleto",
TRUE,"Sin estado"
))</f>
        <v>Planificadas</v>
      </c>
      <c r="E22" t="str" cm="1">
        <f t="array" ref="E22">IF(A22="","",_xlfn.LET(
_xlpm.base,_xlfn.IFS(
D22="Eliminados",_xlfn.XLOOKUP(A22,Eliminados!$A$2:$A$500,Eliminados!$AE$2:$AE$500,""),
D22="Planificadas",_xlfn.XLOOKUP(A22,Planificadas!$A$2:$A$500,Planificadas!$AE$2:$AE$500,""),
D22="Aprobar planificación",_xlfn.XLOOKUP(A22,'Aprobar Planificación'!$A$2:$A$500,'Aprobar Planificación'!$AE$2:$AE$500,""),
D22="Por planificar",_xlfn.XLOOKUP(A22,'Por planificar'!$A$2:$A$500,'Por planificar'!$AE$2:$AE$500,""),
D22="Por habilitar presupuesto",_xlfn.XLOOKUP(A22,'Por habilitar presup.'!$A$2:$A$500,'Por habilitar presup.'!$AE$2:$AE$500,""),
D22="Por aprobar estimación",_xlfn.XLOOKUP(A22,'Por aprobar estimacion'!$A$2:$A$500,'Por aprobar estimacion'!$AE$2:$AE$500,""),
D22="Por reestimar",_xlfn.XLOOKUP(A22,'Por Reestimar '!$A$2:$A$500,'Por Reestimar '!$AE$2:$AE$500,""),
D22="Por estimar",_xlfn.XLOOKUP(A22,'Por estimar'!$A$2:$A$500,'Por estimar'!$AE$2:$AE$500,""),
D22="Registro incompleto",_xlfn.XLOOKUP(A22,'Registro incompleto'!$A$2:$A$500,'Registro incompleto'!$AE$2:$AE$500,""),
TRUE,""
),
_xlpm.revision,_xlfn.IFS(
D22="Eliminados",_xlfn.XLOOKUP(A22,Eliminados!$A$2:$A$500,Eliminados!$AR$2:$AR$500,""),
D22="Planificadas",_xlfn.XLOOKUP(A22,Planificadas!$A$2:$A$500,Planificadas!$AR$2:$AR$500,""),
D22="Aprobar planificación",_xlfn.XLOOKUP(A22,'Aprobar Planificación'!$A$2:$A$500,'Aprobar Planificación'!$AR$2:$AR$500,""),
D22="Por planificar",_xlfn.XLOOKUP(A22,'Por planificar'!$A$2:$A$500,'Por planificar'!$AR$2:$AR$500,""),
D22="Por habilitar presupuesto",_xlfn.XLOOKUP(A22,'Por habilitar presup.'!$A$2:$A$500,'Por habilitar presup.'!$AR$2:$AR$500,""),
D22="Por aprobar estimación",_xlfn.XLOOKUP(A22,'Por aprobar estimacion'!$A$2:$A$500,'Por aprobar estimacion'!$AR$2:$AR$500,""),
D22="Por reestimar",_xlfn.XLOOKUP(A22,'Por Reestimar '!$A$2:$A$500,'Por Reestimar '!$AR$2:$AR$500,""),
TRUE,""
),
_xlpm.resultado,IF(OR(_xlpm.revision="",_xlpm.revision=0),_xlpm.base,_xlpm.revision),
IF(OR(_xlpm.resultado="",_xlpm.resultado=0),"Sin definir",_xlpm.resultado)
))</f>
        <v>Baja</v>
      </c>
      <c r="F22" s="593" t="str" cm="1">
        <f t="array" ref="F22">IF(A22="","",_xlfn.LET(
_xlpm.fecha,_xlfn.IFS(
D22="Eliminados",_xlfn.XLOOKUP(A22,Eliminados!$A$2:$A$500,Eliminados!$AD$2:$AD$500,""),
D22="Planificadas",_xlfn.XLOOKUP(A22,Planificadas!$A$2:$A$500,Planificadas!$AD$2:$AD$500,""),
D22="Aprobar planificación",_xlfn.XLOOKUP(A22,'Aprobar Planificación'!$A$2:$A$500,'Aprobar Planificación'!$AD$2:$AD$500,""),
D22="Por planificar",_xlfn.XLOOKUP(A22,'Por planificar'!$A$2:$A$500,'Por planificar'!$AD$2:$AD$500,""),
D22="Por habilitar presupuesto",_xlfn.XLOOKUP(A22,'Por habilitar presup.'!$A$2:$A$500,'Por habilitar presup.'!$AD$2:$AD$500,""),
D22="Por aprobar estimación",_xlfn.XLOOKUP(A22,'Por aprobar estimacion'!$A$2:$A$500,'Por aprobar estimacion'!$AD$2:$AD$500,""),
D22="Por reestimar",_xlfn.XLOOKUP(A22,'Por Reestimar '!$A$2:$A$500,'Por Reestimar '!$AD$2:$AD$500,""),
D22="Por estimar",_xlfn.XLOOKUP(A22,'Por estimar'!$A$2:$A$500,'Por estimar'!$AD$2:$AD$500,""),
D22="Registro incompleto",_xlfn.XLOOKUP(A22,'Registro incompleto'!$A$2:$A$500,'Registro incompleto'!$AD$2:$AD$500,""),
TRUE,""
),
IF(OR(_xlpm.fecha="",_xlpm.fecha=0),"",_xlpm.fecha)
))</f>
        <v/>
      </c>
      <c r="G22" s="593" t="str" cm="1">
        <f t="array" ref="G22">IF(A22="","",_xlfn.LET(
_xlpm.base,_xlfn.IFS(
D22="Eliminados",_xlfn.XLOOKUP(A22,Eliminados!$A$2:$A$500,Eliminados!$AF$2:$AF$500,""),
D22="Planificadas",_xlfn.XLOOKUP(A22,Planificadas!$A$2:$A$500,Planificadas!$AF$2:$AF$500,""),
D22="Aprobar planificación",_xlfn.XLOOKUP(A22,'Aprobar Planificación'!$A$2:$A$500,'Aprobar Planificación'!$AF$2:$AF$500,""),
D22="Por planificar",_xlfn.XLOOKUP(A22,'Por planificar'!$A$2:$A$500,'Por planificar'!$AF$2:$AF$500,""),
D22="Por habilitar presupuesto",_xlfn.XLOOKUP(A22,'Por habilitar presup.'!$A$2:$A$500,'Por habilitar presup.'!$AF$2:$AF$500,""),
D22="Por aprobar estimación",_xlfn.XLOOKUP(A22,'Por aprobar estimacion'!$A$2:$A$500,'Por aprobar estimacion'!$AF$2:$AF$500,""),
D22="Por reestimar",_xlfn.XLOOKUP(A22,'Por Reestimar '!$A$2:$A$500,'Por Reestimar '!$AF$2:$AF$500,""),
D22="Por estimar",_xlfn.XLOOKUP(A22,'Por estimar'!$A$2:$A$500,'Por estimar'!$AF$2:$AF$500,""),
D22="Registro incompleto",_xlfn.XLOOKUP(A22,'Registro incompleto'!$A$2:$A$500,'Registro incompleto'!$AF$2:$AF$500,""),
TRUE,""
),
_xlpm.revision,_xlfn.IFS(
D22="Eliminados",_xlfn.XLOOKUP(A22,Eliminados!$A$2:$A$500,Eliminados!$AS$2:$AS$500,""),
D22="Planificadas",_xlfn.XLOOKUP(A22,Planificadas!$A$2:$A$500,Planificadas!$AS$2:$AS$500,""),
D22="Aprobar planificación",_xlfn.XLOOKUP(A22,'Aprobar Planificación'!$A$2:$A$500,'Aprobar Planificación'!$AS$2:$AS$500,""),
D22="Por planificar",_xlfn.XLOOKUP(A22,'Por planificar'!$A$2:$A$500,'Por planificar'!$AS$2:$AS$500,""),
D22="Por habilitar presupuesto",_xlfn.XLOOKUP(A22,'Por habilitar presup.'!$A$2:$A$500,'Por habilitar presup.'!$AS$2:$AS$500,""),
D22="Por aprobar estimación",_xlfn.XLOOKUP(A22,'Por aprobar estimacion'!$A$2:$A$500,'Por aprobar estimacion'!$AS$2:$AS$500,""),
D22="Por reestimar",_xlfn.XLOOKUP(A22,'Por Reestimar '!$A$2:$A$500,'Por Reestimar '!$AS$2:$AS$500,""),
TRUE,""
),
_xlpm.resultado,IF(OR(_xlpm.revision="",_xlpm.revision=0),_xlpm.base,_xlpm.revision),
IF(OR(_xlpm.resultado="",_xlpm.resultado=0),"",_xlpm.resultado)
))</f>
        <v/>
      </c>
      <c r="H22" s="593" t="str" cm="1">
        <f t="array" ref="H22">IF(A22="","",_xlfn.LET(
_xlpm.dias,_xlfn.IFS(
OR(UPPER(TRIM(E22))="BAJA",UPPER(TRIM(E22))="BAJO"),5,
OR(UPPER(TRIM(E22))="MEDIA",UPPER(TRIM(E22))="MEDIO"),10,
OR(UPPER(TRIM(E22))="ALTA",UPPER(TRIM(E22))="ALTO"),20,
TRUE,0
),
_xlpm.inicioRe,IF(D22="Por reestimar",_xlfn.XLOOKUP(A22,'Por Reestimar '!$A$2:$A$500,'Por Reestimar '!$AS$2:$AS$500,0),0),
_xlfn.IFS(
D22="Por reestimar",IF(AND(ISNUMBER(_xlpm.inicioRe),_xlpm.inicioRe&gt;0,_xlpm.dias&gt;0),WORKDAY(_xlpm.inicioRe,_xlpm.dias),""),
D22="Por estimar",IF(AND(ISNUMBER(G22),G22&gt;0),IF(_xlpm.dias&gt;0,WORKDAY(G22,_xlpm.dias),""),IF(AND(ISNUMBER(F22),F22&gt;0),WORKDAY(F22,5),"")),
TRUE,""
)
))</f>
        <v/>
      </c>
      <c r="I22" t="str" cm="1">
        <f t="array" ref="I22">IF(A22="","",_xlfn.IFS(
D22="Eliminados",_xlfn.XLOOKUP(A22,Eliminados!$A$2:$A$500,Eliminados!$AB$2:$AB$500,""),
D22="Planificadas",_xlfn.XLOOKUP(A22,Planificadas!$A$2:$A$500,Planificadas!$AB$2:$AB$500,""),
D22="Aprobar planificación",_xlfn.XLOOKUP(A22,'Aprobar Planificación'!$A$2:$A$500,'Aprobar Planificación'!$AB$2:$AB$500,""),
D22="Por planificar",_xlfn.XLOOKUP(A22,'Por planificar'!$A$2:$A$500,'Por planificar'!$AB$2:$AB$500,""),
D22="Por habilitar presupuesto",_xlfn.XLOOKUP(A22,'Por habilitar presup.'!$A$2:$A$500,'Por habilitar presup.'!$AB$2:$AB$500,""),
D22="Por aprobar estimación",_xlfn.XLOOKUP(A22,'Por aprobar estimacion'!$A$2:$A$500,'Por aprobar estimacion'!$AB$2:$AB$500,""),
D22="Por reestimar",_xlfn.XLOOKUP(A22,'Por Reestimar '!$A$2:$A$500,'Por Reestimar '!$AB$2:$AB$500,""),
D22="Por estimar",_xlfn.XLOOKUP(A22,'Por estimar'!$A$2:$A$500,'Por estimar'!$AB$2:$AB$500,""),
D22="Registro incompleto",_xlfn.XLOOKUP(A22,'Registro incompleto'!$A$2:$A$500,'Registro incompleto'!$AB$2:$AB$500,""),
TRUE,""
))</f>
        <v>Nicolas Morales</v>
      </c>
    </row>
    <row r="23" spans="1:9">
      <c r="A23">
        <v>49</v>
      </c>
      <c r="B23" t="str" cm="1">
        <f t="array" ref="B23">IF(A23="","",_xlfn.IFS(
D23="Eliminados",_xlfn.XLOOKUP(A23,Eliminados!$A$2:$A$500,Eliminados!$F$2:$F$500,""),
D23="Planificadas",_xlfn.XLOOKUP(A23,Planificadas!$A$2:$A$500,Planificadas!$F$2:$F$500,""),
D23="Aprobar planificación",_xlfn.XLOOKUP(A23,'Aprobar Planificación'!$A$2:$A$500,'Aprobar Planificación'!$F$2:$F$500,""),
D23="Por planificar",_xlfn.XLOOKUP(A23,'Por planificar'!$A$2:$A$500,'Por planificar'!$F$2:$F$500,""),
D23="Por habilitar presupuesto",_xlfn.XLOOKUP(A23,'Por habilitar presup.'!$A$2:$A$500,'Por habilitar presup.'!$F$2:$F$500,""),
D23="Por aprobar estimación",_xlfn.XLOOKUP(A23,'Por aprobar estimacion'!$A$2:$A$500,'Por aprobar estimacion'!$F$2:$F$500,""),
D23="Por reestimar",_xlfn.XLOOKUP(A23,'Por Reestimar '!$A$2:$A$500,'Por Reestimar '!$F$2:$F$500,""),
D23="Por estimar",_xlfn.XLOOKUP(A23,'Por estimar'!$A$2:$A$500,'Por estimar'!$F$2:$F$500,""),
D23="Registro incompleto",_xlfn.XLOOKUP(A23,'Registro incompleto'!$A$2:$A$500,'Registro incompleto'!$F$2:$F$500,""),
TRUE,""
))</f>
        <v>[Horacius 2] - Integración con aplicativo UPC (Banner, Spring, Gestión Docente, Motor Planilla, IDUSUARIO, WeTalk, Trámites)</v>
      </c>
      <c r="C23" t="str">
        <f t="shared" si="0"/>
        <v>Nicolas Morales</v>
      </c>
      <c r="D23" t="str" cm="1">
        <f t="array" ref="D23">IF(A23="","",_xlfn.IFS(
COUNTIF(Eliminados!$A$2:$A$500,A23)&gt;0,"Eliminados",
COUNTIF(Planificadas!$A$2:$A$500,A23)&gt;0,"Planificadas",
COUNTIF('Aprobar Planificación'!$A$2:$A$500,A23)&gt;0,"Aprobar planificación",
COUNTIF('Por planificar'!$A$2:$A$500,A23)&gt;0,"Por planificar",
COUNTIF('Por habilitar presup.'!$A$2:$A$500,A23)&gt;0,"Por habilitar presupuesto",
COUNTIF('Por aprobar estimacion'!$A$2:$A$500,A23)&gt;0,"Por aprobar estimación",
COUNTIF('Por Reestimar '!$A$2:$A$500,A23)&gt;0,"Por reestimar",
COUNTIF('Por estimar'!$A$2:$A$500,A23)&gt;0,"Por estimar",
COUNTIF('Registro incompleto'!$A$2:$A$500,A23)&gt;0,"Registro incompleto",
TRUE,"Sin estado"
))</f>
        <v>Por aprobar estimación</v>
      </c>
      <c r="E23" t="str" cm="1">
        <f t="array" ref="E23">IF(A23="","",_xlfn.LET(
_xlpm.base,_xlfn.IFS(
D23="Eliminados",_xlfn.XLOOKUP(A23,Eliminados!$A$2:$A$500,Eliminados!$AE$2:$AE$500,""),
D23="Planificadas",_xlfn.XLOOKUP(A23,Planificadas!$A$2:$A$500,Planificadas!$AE$2:$AE$500,""),
D23="Aprobar planificación",_xlfn.XLOOKUP(A23,'Aprobar Planificación'!$A$2:$A$500,'Aprobar Planificación'!$AE$2:$AE$500,""),
D23="Por planificar",_xlfn.XLOOKUP(A23,'Por planificar'!$A$2:$A$500,'Por planificar'!$AE$2:$AE$500,""),
D23="Por habilitar presupuesto",_xlfn.XLOOKUP(A23,'Por habilitar presup.'!$A$2:$A$500,'Por habilitar presup.'!$AE$2:$AE$500,""),
D23="Por aprobar estimación",_xlfn.XLOOKUP(A23,'Por aprobar estimacion'!$A$2:$A$500,'Por aprobar estimacion'!$AE$2:$AE$500,""),
D23="Por reestimar",_xlfn.XLOOKUP(A23,'Por Reestimar '!$A$2:$A$500,'Por Reestimar '!$AE$2:$AE$500,""),
D23="Por estimar",_xlfn.XLOOKUP(A23,'Por estimar'!$A$2:$A$500,'Por estimar'!$AE$2:$AE$500,""),
D23="Registro incompleto",_xlfn.XLOOKUP(A23,'Registro incompleto'!$A$2:$A$500,'Registro incompleto'!$AE$2:$AE$500,""),
TRUE,""
),
_xlpm.revision,_xlfn.IFS(
D23="Eliminados",_xlfn.XLOOKUP(A23,Eliminados!$A$2:$A$500,Eliminados!$AR$2:$AR$500,""),
D23="Planificadas",_xlfn.XLOOKUP(A23,Planificadas!$A$2:$A$500,Planificadas!$AR$2:$AR$500,""),
D23="Aprobar planificación",_xlfn.XLOOKUP(A23,'Aprobar Planificación'!$A$2:$A$500,'Aprobar Planificación'!$AR$2:$AR$500,""),
D23="Por planificar",_xlfn.XLOOKUP(A23,'Por planificar'!$A$2:$A$500,'Por planificar'!$AR$2:$AR$500,""),
D23="Por habilitar presupuesto",_xlfn.XLOOKUP(A23,'Por habilitar presup.'!$A$2:$A$500,'Por habilitar presup.'!$AR$2:$AR$500,""),
D23="Por aprobar estimación",_xlfn.XLOOKUP(A23,'Por aprobar estimacion'!$A$2:$A$500,'Por aprobar estimacion'!$AR$2:$AR$500,""),
D23="Por reestimar",_xlfn.XLOOKUP(A23,'Por Reestimar '!$A$2:$A$500,'Por Reestimar '!$AR$2:$AR$500,""),
TRUE,""
),
_xlpm.resultado,IF(OR(_xlpm.revision="",_xlpm.revision=0),_xlpm.base,_xlpm.revision),
IF(OR(_xlpm.resultado="",_xlpm.resultado=0),"Sin definir",_xlpm.resultado)
))</f>
        <v>Alta</v>
      </c>
      <c r="F23" s="593" cm="1">
        <f t="array" ref="F23">IF(A23="","",_xlfn.LET(
_xlpm.fecha,_xlfn.IFS(
D23="Eliminados",_xlfn.XLOOKUP(A23,Eliminados!$A$2:$A$500,Eliminados!$AD$2:$AD$500,""),
D23="Planificadas",_xlfn.XLOOKUP(A23,Planificadas!$A$2:$A$500,Planificadas!$AD$2:$AD$500,""),
D23="Aprobar planificación",_xlfn.XLOOKUP(A23,'Aprobar Planificación'!$A$2:$A$500,'Aprobar Planificación'!$AD$2:$AD$500,""),
D23="Por planificar",_xlfn.XLOOKUP(A23,'Por planificar'!$A$2:$A$500,'Por planificar'!$AD$2:$AD$500,""),
D23="Por habilitar presupuesto",_xlfn.XLOOKUP(A23,'Por habilitar presup.'!$A$2:$A$500,'Por habilitar presup.'!$AD$2:$AD$500,""),
D23="Por aprobar estimación",_xlfn.XLOOKUP(A23,'Por aprobar estimacion'!$A$2:$A$500,'Por aprobar estimacion'!$AD$2:$AD$500,""),
D23="Por reestimar",_xlfn.XLOOKUP(A23,'Por Reestimar '!$A$2:$A$500,'Por Reestimar '!$AD$2:$AD$500,""),
D23="Por estimar",_xlfn.XLOOKUP(A23,'Por estimar'!$A$2:$A$500,'Por estimar'!$AD$2:$AD$500,""),
D23="Registro incompleto",_xlfn.XLOOKUP(A23,'Registro incompleto'!$A$2:$A$500,'Registro incompleto'!$AD$2:$AD$500,""),
TRUE,""
),
IF(OR(_xlpm.fecha="",_xlpm.fecha=0),"",_xlpm.fecha)
))</f>
        <v>46170</v>
      </c>
      <c r="G23" s="593" cm="1">
        <f t="array" ref="G23">IF(A23="","",_xlfn.LET(
_xlpm.base,_xlfn.IFS(
D23="Eliminados",_xlfn.XLOOKUP(A23,Eliminados!$A$2:$A$500,Eliminados!$AF$2:$AF$500,""),
D23="Planificadas",_xlfn.XLOOKUP(A23,Planificadas!$A$2:$A$500,Planificadas!$AF$2:$AF$500,""),
D23="Aprobar planificación",_xlfn.XLOOKUP(A23,'Aprobar Planificación'!$A$2:$A$500,'Aprobar Planificación'!$AF$2:$AF$500,""),
D23="Por planificar",_xlfn.XLOOKUP(A23,'Por planificar'!$A$2:$A$500,'Por planificar'!$AF$2:$AF$500,""),
D23="Por habilitar presupuesto",_xlfn.XLOOKUP(A23,'Por habilitar presup.'!$A$2:$A$500,'Por habilitar presup.'!$AF$2:$AF$500,""),
D23="Por aprobar estimación",_xlfn.XLOOKUP(A23,'Por aprobar estimacion'!$A$2:$A$500,'Por aprobar estimacion'!$AF$2:$AF$500,""),
D23="Por reestimar",_xlfn.XLOOKUP(A23,'Por Reestimar '!$A$2:$A$500,'Por Reestimar '!$AF$2:$AF$500,""),
D23="Por estimar",_xlfn.XLOOKUP(A23,'Por estimar'!$A$2:$A$500,'Por estimar'!$AF$2:$AF$500,""),
D23="Registro incompleto",_xlfn.XLOOKUP(A23,'Registro incompleto'!$A$2:$A$500,'Registro incompleto'!$AF$2:$AF$500,""),
TRUE,""
),
_xlpm.revision,_xlfn.IFS(
D23="Eliminados",_xlfn.XLOOKUP(A23,Eliminados!$A$2:$A$500,Eliminados!$AS$2:$AS$500,""),
D23="Planificadas",_xlfn.XLOOKUP(A23,Planificadas!$A$2:$A$500,Planificadas!$AS$2:$AS$500,""),
D23="Aprobar planificación",_xlfn.XLOOKUP(A23,'Aprobar Planificación'!$A$2:$A$500,'Aprobar Planificación'!$AS$2:$AS$500,""),
D23="Por planificar",_xlfn.XLOOKUP(A23,'Por planificar'!$A$2:$A$500,'Por planificar'!$AS$2:$AS$500,""),
D23="Por habilitar presupuesto",_xlfn.XLOOKUP(A23,'Por habilitar presup.'!$A$2:$A$500,'Por habilitar presup.'!$AS$2:$AS$500,""),
D23="Por aprobar estimación",_xlfn.XLOOKUP(A23,'Por aprobar estimacion'!$A$2:$A$500,'Por aprobar estimacion'!$AS$2:$AS$500,""),
D23="Por reestimar",_xlfn.XLOOKUP(A23,'Por Reestimar '!$A$2:$A$500,'Por Reestimar '!$AS$2:$AS$500,""),
TRUE,""
),
_xlpm.resultado,IF(OR(_xlpm.revision="",_xlpm.revision=0),_xlpm.base,_xlpm.revision),
IF(OR(_xlpm.resultado="",_xlpm.resultado=0),"",_xlpm.resultado)
))</f>
        <v>46272</v>
      </c>
      <c r="H23" s="593" t="str" cm="1">
        <f t="array" ref="H23">IF(A23="","",_xlfn.LET(
_xlpm.dias,_xlfn.IFS(
OR(UPPER(TRIM(E23))="BAJA",UPPER(TRIM(E23))="BAJO"),5,
OR(UPPER(TRIM(E23))="MEDIA",UPPER(TRIM(E23))="MEDIO"),10,
OR(UPPER(TRIM(E23))="ALTA",UPPER(TRIM(E23))="ALTO"),20,
TRUE,0
),
_xlpm.inicioRe,IF(D23="Por reestimar",_xlfn.XLOOKUP(A23,'Por Reestimar '!$A$2:$A$500,'Por Reestimar '!$AS$2:$AS$500,0),0),
_xlfn.IFS(
D23="Por reestimar",IF(AND(ISNUMBER(_xlpm.inicioRe),_xlpm.inicioRe&gt;0,_xlpm.dias&gt;0),WORKDAY(_xlpm.inicioRe,_xlpm.dias),""),
D23="Por estimar",IF(AND(ISNUMBER(G23),G23&gt;0),IF(_xlpm.dias&gt;0,WORKDAY(G23,_xlpm.dias),""),IF(AND(ISNUMBER(F23),F23&gt;0),WORKDAY(F23,5),"")),
TRUE,""
)
))</f>
        <v/>
      </c>
      <c r="I23" t="str" cm="1">
        <f t="array" ref="I23">IF(A23="","",_xlfn.IFS(
D23="Eliminados",_xlfn.XLOOKUP(A23,Eliminados!$A$2:$A$500,Eliminados!$AB$2:$AB$500,""),
D23="Planificadas",_xlfn.XLOOKUP(A23,Planificadas!$A$2:$A$500,Planificadas!$AB$2:$AB$500,""),
D23="Aprobar planificación",_xlfn.XLOOKUP(A23,'Aprobar Planificación'!$A$2:$A$500,'Aprobar Planificación'!$AB$2:$AB$500,""),
D23="Por planificar",_xlfn.XLOOKUP(A23,'Por planificar'!$A$2:$A$500,'Por planificar'!$AB$2:$AB$500,""),
D23="Por habilitar presupuesto",_xlfn.XLOOKUP(A23,'Por habilitar presup.'!$A$2:$A$500,'Por habilitar presup.'!$AB$2:$AB$500,""),
D23="Por aprobar estimación",_xlfn.XLOOKUP(A23,'Por aprobar estimacion'!$A$2:$A$500,'Por aprobar estimacion'!$AB$2:$AB$500,""),
D23="Por reestimar",_xlfn.XLOOKUP(A23,'Por Reestimar '!$A$2:$A$500,'Por Reestimar '!$AB$2:$AB$500,""),
D23="Por estimar",_xlfn.XLOOKUP(A23,'Por estimar'!$A$2:$A$500,'Por estimar'!$AB$2:$AB$500,""),
D23="Registro incompleto",_xlfn.XLOOKUP(A23,'Registro incompleto'!$A$2:$A$500,'Registro incompleto'!$AB$2:$AB$500,""),
TRUE,""
))</f>
        <v>Nicolas Morales</v>
      </c>
    </row>
    <row r="24" spans="1:9">
      <c r="A24">
        <v>50</v>
      </c>
      <c r="B24" t="str" cm="1">
        <f t="array" ref="B24">IF(A24="","",_xlfn.IFS(
D24="Eliminados",_xlfn.XLOOKUP(A24,Eliminados!$A$2:$A$500,Eliminados!$F$2:$F$500,""),
D24="Planificadas",_xlfn.XLOOKUP(A24,Planificadas!$A$2:$A$500,Planificadas!$F$2:$F$500,""),
D24="Aprobar planificación",_xlfn.XLOOKUP(A24,'Aprobar Planificación'!$A$2:$A$500,'Aprobar Planificación'!$F$2:$F$500,""),
D24="Por planificar",_xlfn.XLOOKUP(A24,'Por planificar'!$A$2:$A$500,'Por planificar'!$F$2:$F$500,""),
D24="Por habilitar presupuesto",_xlfn.XLOOKUP(A24,'Por habilitar presup.'!$A$2:$A$500,'Por habilitar presup.'!$F$2:$F$500,""),
D24="Por aprobar estimación",_xlfn.XLOOKUP(A24,'Por aprobar estimacion'!$A$2:$A$500,'Por aprobar estimacion'!$F$2:$F$500,""),
D24="Por reestimar",_xlfn.XLOOKUP(A24,'Por Reestimar '!$A$2:$A$500,'Por Reestimar '!$F$2:$F$500,""),
D24="Por estimar",_xlfn.XLOOKUP(A24,'Por estimar'!$A$2:$A$500,'Por estimar'!$F$2:$F$500,""),
D24="Registro incompleto",_xlfn.XLOOKUP(A24,'Registro incompleto'!$A$2:$A$500,'Registro incompleto'!$F$2:$F$500,""),
TRUE,""
))</f>
        <v>Implementación de un proceso automatizado de carga masiva a banner para TSP.</v>
      </c>
      <c r="C24" t="str">
        <f t="shared" si="0"/>
        <v>Sin definir</v>
      </c>
      <c r="D24" t="str" cm="1">
        <f t="array" ref="D24">IF(A24="","",_xlfn.IFS(
COUNTIF(Eliminados!$A$2:$A$500,A24)&gt;0,"Eliminados",
COUNTIF(Planificadas!$A$2:$A$500,A24)&gt;0,"Planificadas",
COUNTIF('Aprobar Planificación'!$A$2:$A$500,A24)&gt;0,"Aprobar planificación",
COUNTIF('Por planificar'!$A$2:$A$500,A24)&gt;0,"Por planificar",
COUNTIF('Por habilitar presup.'!$A$2:$A$500,A24)&gt;0,"Por habilitar presupuesto",
COUNTIF('Por aprobar estimacion'!$A$2:$A$500,A24)&gt;0,"Por aprobar estimación",
COUNTIF('Por Reestimar '!$A$2:$A$500,A24)&gt;0,"Por reestimar",
COUNTIF('Por estimar'!$A$2:$A$500,A24)&gt;0,"Por estimar",
COUNTIF('Registro incompleto'!$A$2:$A$500,A24)&gt;0,"Registro incompleto",
TRUE,"Sin estado"
))</f>
        <v>Eliminados</v>
      </c>
      <c r="E24" t="str" cm="1">
        <f t="array" ref="E24">IF(A24="","",_xlfn.LET(
_xlpm.base,_xlfn.IFS(
D24="Eliminados",_xlfn.XLOOKUP(A24,Eliminados!$A$2:$A$500,Eliminados!$AE$2:$AE$500,""),
D24="Planificadas",_xlfn.XLOOKUP(A24,Planificadas!$A$2:$A$500,Planificadas!$AE$2:$AE$500,""),
D24="Aprobar planificación",_xlfn.XLOOKUP(A24,'Aprobar Planificación'!$A$2:$A$500,'Aprobar Planificación'!$AE$2:$AE$500,""),
D24="Por planificar",_xlfn.XLOOKUP(A24,'Por planificar'!$A$2:$A$500,'Por planificar'!$AE$2:$AE$500,""),
D24="Por habilitar presupuesto",_xlfn.XLOOKUP(A24,'Por habilitar presup.'!$A$2:$A$500,'Por habilitar presup.'!$AE$2:$AE$500,""),
D24="Por aprobar estimación",_xlfn.XLOOKUP(A24,'Por aprobar estimacion'!$A$2:$A$500,'Por aprobar estimacion'!$AE$2:$AE$500,""),
D24="Por reestimar",_xlfn.XLOOKUP(A24,'Por Reestimar '!$A$2:$A$500,'Por Reestimar '!$AE$2:$AE$500,""),
D24="Por estimar",_xlfn.XLOOKUP(A24,'Por estimar'!$A$2:$A$500,'Por estimar'!$AE$2:$AE$500,""),
D24="Registro incompleto",_xlfn.XLOOKUP(A24,'Registro incompleto'!$A$2:$A$500,'Registro incompleto'!$AE$2:$AE$500,""),
TRUE,""
),
_xlpm.revision,_xlfn.IFS(
D24="Eliminados",_xlfn.XLOOKUP(A24,Eliminados!$A$2:$A$500,Eliminados!$AR$2:$AR$500,""),
D24="Planificadas",_xlfn.XLOOKUP(A24,Planificadas!$A$2:$A$500,Planificadas!$AR$2:$AR$500,""),
D24="Aprobar planificación",_xlfn.XLOOKUP(A24,'Aprobar Planificación'!$A$2:$A$500,'Aprobar Planificación'!$AR$2:$AR$500,""),
D24="Por planificar",_xlfn.XLOOKUP(A24,'Por planificar'!$A$2:$A$500,'Por planificar'!$AR$2:$AR$500,""),
D24="Por habilitar presupuesto",_xlfn.XLOOKUP(A24,'Por habilitar presup.'!$A$2:$A$500,'Por habilitar presup.'!$AR$2:$AR$500,""),
D24="Por aprobar estimación",_xlfn.XLOOKUP(A24,'Por aprobar estimacion'!$A$2:$A$500,'Por aprobar estimacion'!$AR$2:$AR$500,""),
D24="Por reestimar",_xlfn.XLOOKUP(A24,'Por Reestimar '!$A$2:$A$500,'Por Reestimar '!$AR$2:$AR$500,""),
TRUE,""
),
_xlpm.resultado,IF(OR(_xlpm.revision="",_xlpm.revision=0),_xlpm.base,_xlpm.revision),
IF(OR(_xlpm.resultado="",_xlpm.resultado=0),"Sin definir",_xlpm.resultado)
))</f>
        <v>Sin definir</v>
      </c>
      <c r="F24" s="593" t="str" cm="1">
        <f t="array" ref="F24">IF(A24="","",_xlfn.LET(
_xlpm.fecha,_xlfn.IFS(
D24="Eliminados",_xlfn.XLOOKUP(A24,Eliminados!$A$2:$A$500,Eliminados!$AD$2:$AD$500,""),
D24="Planificadas",_xlfn.XLOOKUP(A24,Planificadas!$A$2:$A$500,Planificadas!$AD$2:$AD$500,""),
D24="Aprobar planificación",_xlfn.XLOOKUP(A24,'Aprobar Planificación'!$A$2:$A$500,'Aprobar Planificación'!$AD$2:$AD$500,""),
D24="Por planificar",_xlfn.XLOOKUP(A24,'Por planificar'!$A$2:$A$500,'Por planificar'!$AD$2:$AD$500,""),
D24="Por habilitar presupuesto",_xlfn.XLOOKUP(A24,'Por habilitar presup.'!$A$2:$A$500,'Por habilitar presup.'!$AD$2:$AD$500,""),
D24="Por aprobar estimación",_xlfn.XLOOKUP(A24,'Por aprobar estimacion'!$A$2:$A$500,'Por aprobar estimacion'!$AD$2:$AD$500,""),
D24="Por reestimar",_xlfn.XLOOKUP(A24,'Por Reestimar '!$A$2:$A$500,'Por Reestimar '!$AD$2:$AD$500,""),
D24="Por estimar",_xlfn.XLOOKUP(A24,'Por estimar'!$A$2:$A$500,'Por estimar'!$AD$2:$AD$500,""),
D24="Registro incompleto",_xlfn.XLOOKUP(A24,'Registro incompleto'!$A$2:$A$500,'Registro incompleto'!$AD$2:$AD$500,""),
TRUE,""
),
IF(OR(_xlpm.fecha="",_xlpm.fecha=0),"",_xlpm.fecha)
))</f>
        <v/>
      </c>
      <c r="G24" s="593" t="str" cm="1">
        <f t="array" ref="G24">IF(A24="","",_xlfn.LET(
_xlpm.base,_xlfn.IFS(
D24="Eliminados",_xlfn.XLOOKUP(A24,Eliminados!$A$2:$A$500,Eliminados!$AF$2:$AF$500,""),
D24="Planificadas",_xlfn.XLOOKUP(A24,Planificadas!$A$2:$A$500,Planificadas!$AF$2:$AF$500,""),
D24="Aprobar planificación",_xlfn.XLOOKUP(A24,'Aprobar Planificación'!$A$2:$A$500,'Aprobar Planificación'!$AF$2:$AF$500,""),
D24="Por planificar",_xlfn.XLOOKUP(A24,'Por planificar'!$A$2:$A$500,'Por planificar'!$AF$2:$AF$500,""),
D24="Por habilitar presupuesto",_xlfn.XLOOKUP(A24,'Por habilitar presup.'!$A$2:$A$500,'Por habilitar presup.'!$AF$2:$AF$500,""),
D24="Por aprobar estimación",_xlfn.XLOOKUP(A24,'Por aprobar estimacion'!$A$2:$A$500,'Por aprobar estimacion'!$AF$2:$AF$500,""),
D24="Por reestimar",_xlfn.XLOOKUP(A24,'Por Reestimar '!$A$2:$A$500,'Por Reestimar '!$AF$2:$AF$500,""),
D24="Por estimar",_xlfn.XLOOKUP(A24,'Por estimar'!$A$2:$A$500,'Por estimar'!$AF$2:$AF$500,""),
D24="Registro incompleto",_xlfn.XLOOKUP(A24,'Registro incompleto'!$A$2:$A$500,'Registro incompleto'!$AF$2:$AF$500,""),
TRUE,""
),
_xlpm.revision,_xlfn.IFS(
D24="Eliminados",_xlfn.XLOOKUP(A24,Eliminados!$A$2:$A$500,Eliminados!$AS$2:$AS$500,""),
D24="Planificadas",_xlfn.XLOOKUP(A24,Planificadas!$A$2:$A$500,Planificadas!$AS$2:$AS$500,""),
D24="Aprobar planificación",_xlfn.XLOOKUP(A24,'Aprobar Planificación'!$A$2:$A$500,'Aprobar Planificación'!$AS$2:$AS$500,""),
D24="Por planificar",_xlfn.XLOOKUP(A24,'Por planificar'!$A$2:$A$500,'Por planificar'!$AS$2:$AS$500,""),
D24="Por habilitar presupuesto",_xlfn.XLOOKUP(A24,'Por habilitar presup.'!$A$2:$A$500,'Por habilitar presup.'!$AS$2:$AS$500,""),
D24="Por aprobar estimación",_xlfn.XLOOKUP(A24,'Por aprobar estimacion'!$A$2:$A$500,'Por aprobar estimacion'!$AS$2:$AS$500,""),
D24="Por reestimar",_xlfn.XLOOKUP(A24,'Por Reestimar '!$A$2:$A$500,'Por Reestimar '!$AS$2:$AS$500,""),
TRUE,""
),
_xlpm.resultado,IF(OR(_xlpm.revision="",_xlpm.revision=0),_xlpm.base,_xlpm.revision),
IF(OR(_xlpm.resultado="",_xlpm.resultado=0),"",_xlpm.resultado)
))</f>
        <v/>
      </c>
      <c r="H24" s="593" t="str" cm="1">
        <f t="array" ref="H24">IF(A24="","",_xlfn.LET(
_xlpm.dias,_xlfn.IFS(
OR(UPPER(TRIM(E24))="BAJA",UPPER(TRIM(E24))="BAJO"),5,
OR(UPPER(TRIM(E24))="MEDIA",UPPER(TRIM(E24))="MEDIO"),10,
OR(UPPER(TRIM(E24))="ALTA",UPPER(TRIM(E24))="ALTO"),20,
TRUE,0
),
_xlpm.inicioRe,IF(D24="Por reestimar",_xlfn.XLOOKUP(A24,'Por Reestimar '!$A$2:$A$500,'Por Reestimar '!$AS$2:$AS$500,0),0),
_xlfn.IFS(
D24="Por reestimar",IF(AND(ISNUMBER(_xlpm.inicioRe),_xlpm.inicioRe&gt;0,_xlpm.dias&gt;0),WORKDAY(_xlpm.inicioRe,_xlpm.dias),""),
D24="Por estimar",IF(AND(ISNUMBER(G24),G24&gt;0),IF(_xlpm.dias&gt;0,WORKDAY(G24,_xlpm.dias),""),IF(AND(ISNUMBER(F24),F24&gt;0),WORKDAY(F24,5),"")),
TRUE,""
)
))</f>
        <v/>
      </c>
      <c r="I24" cm="1">
        <f t="array" ref="I24">IF(A24="","",_xlfn.IFS(
D24="Eliminados",_xlfn.XLOOKUP(A24,Eliminados!$A$2:$A$500,Eliminados!$AB$2:$AB$500,""),
D24="Planificadas",_xlfn.XLOOKUP(A24,Planificadas!$A$2:$A$500,Planificadas!$AB$2:$AB$500,""),
D24="Aprobar planificación",_xlfn.XLOOKUP(A24,'Aprobar Planificación'!$A$2:$A$500,'Aprobar Planificación'!$AB$2:$AB$500,""),
D24="Por planificar",_xlfn.XLOOKUP(A24,'Por planificar'!$A$2:$A$500,'Por planificar'!$AB$2:$AB$500,""),
D24="Por habilitar presupuesto",_xlfn.XLOOKUP(A24,'Por habilitar presup.'!$A$2:$A$500,'Por habilitar presup.'!$AB$2:$AB$500,""),
D24="Por aprobar estimación",_xlfn.XLOOKUP(A24,'Por aprobar estimacion'!$A$2:$A$500,'Por aprobar estimacion'!$AB$2:$AB$500,""),
D24="Por reestimar",_xlfn.XLOOKUP(A24,'Por Reestimar '!$A$2:$A$500,'Por Reestimar '!$AB$2:$AB$500,""),
D24="Por estimar",_xlfn.XLOOKUP(A24,'Por estimar'!$A$2:$A$500,'Por estimar'!$AB$2:$AB$500,""),
D24="Registro incompleto",_xlfn.XLOOKUP(A24,'Registro incompleto'!$A$2:$A$500,'Registro incompleto'!$AB$2:$AB$500,""),
TRUE,""
))</f>
        <v>0</v>
      </c>
    </row>
    <row r="25" spans="1:9">
      <c r="A25">
        <v>53</v>
      </c>
      <c r="B25" t="str" cm="1">
        <f t="array" ref="B25">IF(A25="","",_xlfn.IFS(
D25="Eliminados",_xlfn.XLOOKUP(A25,Eliminados!$A$2:$A$500,Eliminados!$F$2:$F$500,""),
D25="Planificadas",_xlfn.XLOOKUP(A25,Planificadas!$A$2:$A$500,Planificadas!$F$2:$F$500,""),
D25="Aprobar planificación",_xlfn.XLOOKUP(A25,'Aprobar Planificación'!$A$2:$A$500,'Aprobar Planificación'!$F$2:$F$500,""),
D25="Por planificar",_xlfn.XLOOKUP(A25,'Por planificar'!$A$2:$A$500,'Por planificar'!$F$2:$F$500,""),
D25="Por habilitar presupuesto",_xlfn.XLOOKUP(A25,'Por habilitar presup.'!$A$2:$A$500,'Por habilitar presup.'!$F$2:$F$500,""),
D25="Por aprobar estimación",_xlfn.XLOOKUP(A25,'Por aprobar estimacion'!$A$2:$A$500,'Por aprobar estimacion'!$F$2:$F$500,""),
D25="Por reestimar",_xlfn.XLOOKUP(A25,'Por Reestimar '!$A$2:$A$500,'Por Reestimar '!$F$2:$F$500,""),
D25="Por estimar",_xlfn.XLOOKUP(A25,'Por estimar'!$A$2:$A$500,'Por estimar'!$F$2:$F$500,""),
D25="Registro incompleto",_xlfn.XLOOKUP(A25,'Registro incompleto'!$A$2:$A$500,'Registro incompleto'!$F$2:$F$500,""),
TRUE,""
))</f>
        <v>INDICADORES ACADEMICOS DE BLACKBOARD</v>
      </c>
      <c r="C25" t="str">
        <f t="shared" si="0"/>
        <v>Sin definir</v>
      </c>
      <c r="D25" t="str" cm="1">
        <f t="array" ref="D25">IF(A25="","",_xlfn.IFS(
COUNTIF(Eliminados!$A$2:$A$500,A25)&gt;0,"Eliminados",
COUNTIF(Planificadas!$A$2:$A$500,A25)&gt;0,"Planificadas",
COUNTIF('Aprobar Planificación'!$A$2:$A$500,A25)&gt;0,"Aprobar planificación",
COUNTIF('Por planificar'!$A$2:$A$500,A25)&gt;0,"Por planificar",
COUNTIF('Por habilitar presup.'!$A$2:$A$500,A25)&gt;0,"Por habilitar presupuesto",
COUNTIF('Por aprobar estimacion'!$A$2:$A$500,A25)&gt;0,"Por aprobar estimación",
COUNTIF('Por Reestimar '!$A$2:$A$500,A25)&gt;0,"Por reestimar",
COUNTIF('Por estimar'!$A$2:$A$500,A25)&gt;0,"Por estimar",
COUNTIF('Registro incompleto'!$A$2:$A$500,A25)&gt;0,"Registro incompleto",
TRUE,"Sin estado"
))</f>
        <v>Eliminados</v>
      </c>
      <c r="E25" t="str" cm="1">
        <f t="array" ref="E25">IF(A25="","",_xlfn.LET(
_xlpm.base,_xlfn.IFS(
D25="Eliminados",_xlfn.XLOOKUP(A25,Eliminados!$A$2:$A$500,Eliminados!$AE$2:$AE$500,""),
D25="Planificadas",_xlfn.XLOOKUP(A25,Planificadas!$A$2:$A$500,Planificadas!$AE$2:$AE$500,""),
D25="Aprobar planificación",_xlfn.XLOOKUP(A25,'Aprobar Planificación'!$A$2:$A$500,'Aprobar Planificación'!$AE$2:$AE$500,""),
D25="Por planificar",_xlfn.XLOOKUP(A25,'Por planificar'!$A$2:$A$500,'Por planificar'!$AE$2:$AE$500,""),
D25="Por habilitar presupuesto",_xlfn.XLOOKUP(A25,'Por habilitar presup.'!$A$2:$A$500,'Por habilitar presup.'!$AE$2:$AE$500,""),
D25="Por aprobar estimación",_xlfn.XLOOKUP(A25,'Por aprobar estimacion'!$A$2:$A$500,'Por aprobar estimacion'!$AE$2:$AE$500,""),
D25="Por reestimar",_xlfn.XLOOKUP(A25,'Por Reestimar '!$A$2:$A$500,'Por Reestimar '!$AE$2:$AE$500,""),
D25="Por estimar",_xlfn.XLOOKUP(A25,'Por estimar'!$A$2:$A$500,'Por estimar'!$AE$2:$AE$500,""),
D25="Registro incompleto",_xlfn.XLOOKUP(A25,'Registro incompleto'!$A$2:$A$500,'Registro incompleto'!$AE$2:$AE$500,""),
TRUE,""
),
_xlpm.revision,_xlfn.IFS(
D25="Eliminados",_xlfn.XLOOKUP(A25,Eliminados!$A$2:$A$500,Eliminados!$AR$2:$AR$500,""),
D25="Planificadas",_xlfn.XLOOKUP(A25,Planificadas!$A$2:$A$500,Planificadas!$AR$2:$AR$500,""),
D25="Aprobar planificación",_xlfn.XLOOKUP(A25,'Aprobar Planificación'!$A$2:$A$500,'Aprobar Planificación'!$AR$2:$AR$500,""),
D25="Por planificar",_xlfn.XLOOKUP(A25,'Por planificar'!$A$2:$A$500,'Por planificar'!$AR$2:$AR$500,""),
D25="Por habilitar presupuesto",_xlfn.XLOOKUP(A25,'Por habilitar presup.'!$A$2:$A$500,'Por habilitar presup.'!$AR$2:$AR$500,""),
D25="Por aprobar estimación",_xlfn.XLOOKUP(A25,'Por aprobar estimacion'!$A$2:$A$500,'Por aprobar estimacion'!$AR$2:$AR$500,""),
D25="Por reestimar",_xlfn.XLOOKUP(A25,'Por Reestimar '!$A$2:$A$500,'Por Reestimar '!$AR$2:$AR$500,""),
TRUE,""
),
_xlpm.resultado,IF(OR(_xlpm.revision="",_xlpm.revision=0),_xlpm.base,_xlpm.revision),
IF(OR(_xlpm.resultado="",_xlpm.resultado=0),"Sin definir",_xlpm.resultado)
))</f>
        <v>Sin definir</v>
      </c>
      <c r="F25" s="593" t="str" cm="1">
        <f t="array" ref="F25">IF(A25="","",_xlfn.LET(
_xlpm.fecha,_xlfn.IFS(
D25="Eliminados",_xlfn.XLOOKUP(A25,Eliminados!$A$2:$A$500,Eliminados!$AD$2:$AD$500,""),
D25="Planificadas",_xlfn.XLOOKUP(A25,Planificadas!$A$2:$A$500,Planificadas!$AD$2:$AD$500,""),
D25="Aprobar planificación",_xlfn.XLOOKUP(A25,'Aprobar Planificación'!$A$2:$A$500,'Aprobar Planificación'!$AD$2:$AD$500,""),
D25="Por planificar",_xlfn.XLOOKUP(A25,'Por planificar'!$A$2:$A$500,'Por planificar'!$AD$2:$AD$500,""),
D25="Por habilitar presupuesto",_xlfn.XLOOKUP(A25,'Por habilitar presup.'!$A$2:$A$500,'Por habilitar presup.'!$AD$2:$AD$500,""),
D25="Por aprobar estimación",_xlfn.XLOOKUP(A25,'Por aprobar estimacion'!$A$2:$A$500,'Por aprobar estimacion'!$AD$2:$AD$500,""),
D25="Por reestimar",_xlfn.XLOOKUP(A25,'Por Reestimar '!$A$2:$A$500,'Por Reestimar '!$AD$2:$AD$500,""),
D25="Por estimar",_xlfn.XLOOKUP(A25,'Por estimar'!$A$2:$A$500,'Por estimar'!$AD$2:$AD$500,""),
D25="Registro incompleto",_xlfn.XLOOKUP(A25,'Registro incompleto'!$A$2:$A$500,'Registro incompleto'!$AD$2:$AD$500,""),
TRUE,""
),
IF(OR(_xlpm.fecha="",_xlpm.fecha=0),"",_xlpm.fecha)
))</f>
        <v/>
      </c>
      <c r="G25" s="593" t="str" cm="1">
        <f t="array" ref="G25">IF(A25="","",_xlfn.LET(
_xlpm.base,_xlfn.IFS(
D25="Eliminados",_xlfn.XLOOKUP(A25,Eliminados!$A$2:$A$500,Eliminados!$AF$2:$AF$500,""),
D25="Planificadas",_xlfn.XLOOKUP(A25,Planificadas!$A$2:$A$500,Planificadas!$AF$2:$AF$500,""),
D25="Aprobar planificación",_xlfn.XLOOKUP(A25,'Aprobar Planificación'!$A$2:$A$500,'Aprobar Planificación'!$AF$2:$AF$500,""),
D25="Por planificar",_xlfn.XLOOKUP(A25,'Por planificar'!$A$2:$A$500,'Por planificar'!$AF$2:$AF$500,""),
D25="Por habilitar presupuesto",_xlfn.XLOOKUP(A25,'Por habilitar presup.'!$A$2:$A$500,'Por habilitar presup.'!$AF$2:$AF$500,""),
D25="Por aprobar estimación",_xlfn.XLOOKUP(A25,'Por aprobar estimacion'!$A$2:$A$500,'Por aprobar estimacion'!$AF$2:$AF$500,""),
D25="Por reestimar",_xlfn.XLOOKUP(A25,'Por Reestimar '!$A$2:$A$500,'Por Reestimar '!$AF$2:$AF$500,""),
D25="Por estimar",_xlfn.XLOOKUP(A25,'Por estimar'!$A$2:$A$500,'Por estimar'!$AF$2:$AF$500,""),
D25="Registro incompleto",_xlfn.XLOOKUP(A25,'Registro incompleto'!$A$2:$A$500,'Registro incompleto'!$AF$2:$AF$500,""),
TRUE,""
),
_xlpm.revision,_xlfn.IFS(
D25="Eliminados",_xlfn.XLOOKUP(A25,Eliminados!$A$2:$A$500,Eliminados!$AS$2:$AS$500,""),
D25="Planificadas",_xlfn.XLOOKUP(A25,Planificadas!$A$2:$A$500,Planificadas!$AS$2:$AS$500,""),
D25="Aprobar planificación",_xlfn.XLOOKUP(A25,'Aprobar Planificación'!$A$2:$A$500,'Aprobar Planificación'!$AS$2:$AS$500,""),
D25="Por planificar",_xlfn.XLOOKUP(A25,'Por planificar'!$A$2:$A$500,'Por planificar'!$AS$2:$AS$500,""),
D25="Por habilitar presupuesto",_xlfn.XLOOKUP(A25,'Por habilitar presup.'!$A$2:$A$500,'Por habilitar presup.'!$AS$2:$AS$500,""),
D25="Por aprobar estimación",_xlfn.XLOOKUP(A25,'Por aprobar estimacion'!$A$2:$A$500,'Por aprobar estimacion'!$AS$2:$AS$500,""),
D25="Por reestimar",_xlfn.XLOOKUP(A25,'Por Reestimar '!$A$2:$A$500,'Por Reestimar '!$AS$2:$AS$500,""),
TRUE,""
),
_xlpm.resultado,IF(OR(_xlpm.revision="",_xlpm.revision=0),_xlpm.base,_xlpm.revision),
IF(OR(_xlpm.resultado="",_xlpm.resultado=0),"",_xlpm.resultado)
))</f>
        <v/>
      </c>
      <c r="H25" s="593" t="str" cm="1">
        <f t="array" ref="H25">IF(A25="","",_xlfn.LET(
_xlpm.dias,_xlfn.IFS(
OR(UPPER(TRIM(E25))="BAJA",UPPER(TRIM(E25))="BAJO"),5,
OR(UPPER(TRIM(E25))="MEDIA",UPPER(TRIM(E25))="MEDIO"),10,
OR(UPPER(TRIM(E25))="ALTA",UPPER(TRIM(E25))="ALTO"),20,
TRUE,0
),
_xlpm.inicioRe,IF(D25="Por reestimar",_xlfn.XLOOKUP(A25,'Por Reestimar '!$A$2:$A$500,'Por Reestimar '!$AS$2:$AS$500,0),0),
_xlfn.IFS(
D25="Por reestimar",IF(AND(ISNUMBER(_xlpm.inicioRe),_xlpm.inicioRe&gt;0,_xlpm.dias&gt;0),WORKDAY(_xlpm.inicioRe,_xlpm.dias),""),
D25="Por estimar",IF(AND(ISNUMBER(G25),G25&gt;0),IF(_xlpm.dias&gt;0,WORKDAY(G25,_xlpm.dias),""),IF(AND(ISNUMBER(F25),F25&gt;0),WORKDAY(F25,5),"")),
TRUE,""
)
))</f>
        <v/>
      </c>
      <c r="I25" cm="1">
        <f t="array" ref="I25">IF(A25="","",_xlfn.IFS(
D25="Eliminados",_xlfn.XLOOKUP(A25,Eliminados!$A$2:$A$500,Eliminados!$AB$2:$AB$500,""),
D25="Planificadas",_xlfn.XLOOKUP(A25,Planificadas!$A$2:$A$500,Planificadas!$AB$2:$AB$500,""),
D25="Aprobar planificación",_xlfn.XLOOKUP(A25,'Aprobar Planificación'!$A$2:$A$500,'Aprobar Planificación'!$AB$2:$AB$500,""),
D25="Por planificar",_xlfn.XLOOKUP(A25,'Por planificar'!$A$2:$A$500,'Por planificar'!$AB$2:$AB$500,""),
D25="Por habilitar presupuesto",_xlfn.XLOOKUP(A25,'Por habilitar presup.'!$A$2:$A$500,'Por habilitar presup.'!$AB$2:$AB$500,""),
D25="Por aprobar estimación",_xlfn.XLOOKUP(A25,'Por aprobar estimacion'!$A$2:$A$500,'Por aprobar estimacion'!$AB$2:$AB$500,""),
D25="Por reestimar",_xlfn.XLOOKUP(A25,'Por Reestimar '!$A$2:$A$500,'Por Reestimar '!$AB$2:$AB$500,""),
D25="Por estimar",_xlfn.XLOOKUP(A25,'Por estimar'!$A$2:$A$500,'Por estimar'!$AB$2:$AB$500,""),
D25="Registro incompleto",_xlfn.XLOOKUP(A25,'Registro incompleto'!$A$2:$A$500,'Registro incompleto'!$AB$2:$AB$500,""),
TRUE,""
))</f>
        <v>0</v>
      </c>
    </row>
    <row r="26" spans="1:9">
      <c r="A26">
        <v>54</v>
      </c>
      <c r="B26" t="str" cm="1">
        <f t="array" ref="B26">IF(A26="","",_xlfn.IFS(
D26="Eliminados",_xlfn.XLOOKUP(A26,Eliminados!$A$2:$A$500,Eliminados!$F$2:$F$500,""),
D26="Planificadas",_xlfn.XLOOKUP(A26,Planificadas!$A$2:$A$500,Planificadas!$F$2:$F$500,""),
D26="Aprobar planificación",_xlfn.XLOOKUP(A26,'Aprobar Planificación'!$A$2:$A$500,'Aprobar Planificación'!$F$2:$F$500,""),
D26="Por planificar",_xlfn.XLOOKUP(A26,'Por planificar'!$A$2:$A$500,'Por planificar'!$F$2:$F$500,""),
D26="Por habilitar presupuesto",_xlfn.XLOOKUP(A26,'Por habilitar presup.'!$A$2:$A$500,'Por habilitar presup.'!$F$2:$F$500,""),
D26="Por aprobar estimación",_xlfn.XLOOKUP(A26,'Por aprobar estimacion'!$A$2:$A$500,'Por aprobar estimacion'!$F$2:$F$500,""),
D26="Por reestimar",_xlfn.XLOOKUP(A26,'Por Reestimar '!$A$2:$A$500,'Por Reestimar '!$F$2:$F$500,""),
D26="Por estimar",_xlfn.XLOOKUP(A26,'Por estimar'!$A$2:$A$500,'Por estimar'!$F$2:$F$500,""),
D26="Registro incompleto",_xlfn.XLOOKUP(A26,'Registro incompleto'!$A$2:$A$500,'Registro incompleto'!$F$2:$F$500,""),
TRUE,""
))</f>
        <v>Ecommerce CIB - Automatizar Matricula Venta - CRM, Socrates, Spring, etc</v>
      </c>
      <c r="C26" t="str">
        <f t="shared" si="0"/>
        <v>César Soplín</v>
      </c>
      <c r="D26" t="str" cm="1">
        <f t="array" ref="D26">IF(A26="","",_xlfn.IFS(
COUNTIF(Eliminados!$A$2:$A$500,A26)&gt;0,"Eliminados",
COUNTIF(Planificadas!$A$2:$A$500,A26)&gt;0,"Planificadas",
COUNTIF('Aprobar Planificación'!$A$2:$A$500,A26)&gt;0,"Aprobar planificación",
COUNTIF('Por planificar'!$A$2:$A$500,A26)&gt;0,"Por planificar",
COUNTIF('Por habilitar presup.'!$A$2:$A$500,A26)&gt;0,"Por habilitar presupuesto",
COUNTIF('Por aprobar estimacion'!$A$2:$A$500,A26)&gt;0,"Por aprobar estimación",
COUNTIF('Por Reestimar '!$A$2:$A$500,A26)&gt;0,"Por reestimar",
COUNTIF('Por estimar'!$A$2:$A$500,A26)&gt;0,"Por estimar",
COUNTIF('Registro incompleto'!$A$2:$A$500,A26)&gt;0,"Registro incompleto",
TRUE,"Sin estado"
))</f>
        <v>Eliminados</v>
      </c>
      <c r="E26" t="str" cm="1">
        <f t="array" ref="E26">IF(A26="","",_xlfn.LET(
_xlpm.base,_xlfn.IFS(
D26="Eliminados",_xlfn.XLOOKUP(A26,Eliminados!$A$2:$A$500,Eliminados!$AE$2:$AE$500,""),
D26="Planificadas",_xlfn.XLOOKUP(A26,Planificadas!$A$2:$A$500,Planificadas!$AE$2:$AE$500,""),
D26="Aprobar planificación",_xlfn.XLOOKUP(A26,'Aprobar Planificación'!$A$2:$A$500,'Aprobar Planificación'!$AE$2:$AE$500,""),
D26="Por planificar",_xlfn.XLOOKUP(A26,'Por planificar'!$A$2:$A$500,'Por planificar'!$AE$2:$AE$500,""),
D26="Por habilitar presupuesto",_xlfn.XLOOKUP(A26,'Por habilitar presup.'!$A$2:$A$500,'Por habilitar presup.'!$AE$2:$AE$500,""),
D26="Por aprobar estimación",_xlfn.XLOOKUP(A26,'Por aprobar estimacion'!$A$2:$A$500,'Por aprobar estimacion'!$AE$2:$AE$500,""),
D26="Por reestimar",_xlfn.XLOOKUP(A26,'Por Reestimar '!$A$2:$A$500,'Por Reestimar '!$AE$2:$AE$500,""),
D26="Por estimar",_xlfn.XLOOKUP(A26,'Por estimar'!$A$2:$A$500,'Por estimar'!$AE$2:$AE$500,""),
D26="Registro incompleto",_xlfn.XLOOKUP(A26,'Registro incompleto'!$A$2:$A$500,'Registro incompleto'!$AE$2:$AE$500,""),
TRUE,""
),
_xlpm.revision,_xlfn.IFS(
D26="Eliminados",_xlfn.XLOOKUP(A26,Eliminados!$A$2:$A$500,Eliminados!$AR$2:$AR$500,""),
D26="Planificadas",_xlfn.XLOOKUP(A26,Planificadas!$A$2:$A$500,Planificadas!$AR$2:$AR$500,""),
D26="Aprobar planificación",_xlfn.XLOOKUP(A26,'Aprobar Planificación'!$A$2:$A$500,'Aprobar Planificación'!$AR$2:$AR$500,""),
D26="Por planificar",_xlfn.XLOOKUP(A26,'Por planificar'!$A$2:$A$500,'Por planificar'!$AR$2:$AR$500,""),
D26="Por habilitar presupuesto",_xlfn.XLOOKUP(A26,'Por habilitar presup.'!$A$2:$A$500,'Por habilitar presup.'!$AR$2:$AR$500,""),
D26="Por aprobar estimación",_xlfn.XLOOKUP(A26,'Por aprobar estimacion'!$A$2:$A$500,'Por aprobar estimacion'!$AR$2:$AR$500,""),
D26="Por reestimar",_xlfn.XLOOKUP(A26,'Por Reestimar '!$A$2:$A$500,'Por Reestimar '!$AR$2:$AR$500,""),
TRUE,""
),
_xlpm.resultado,IF(OR(_xlpm.revision="",_xlpm.revision=0),_xlpm.base,_xlpm.revision),
IF(OR(_xlpm.resultado="",_xlpm.resultado=0),"Sin definir",_xlpm.resultado)
))</f>
        <v>Alto</v>
      </c>
      <c r="F26" s="593" cm="1">
        <f t="array" ref="F26">IF(A26="","",_xlfn.LET(
_xlpm.fecha,_xlfn.IFS(
D26="Eliminados",_xlfn.XLOOKUP(A26,Eliminados!$A$2:$A$500,Eliminados!$AD$2:$AD$500,""),
D26="Planificadas",_xlfn.XLOOKUP(A26,Planificadas!$A$2:$A$500,Planificadas!$AD$2:$AD$500,""),
D26="Aprobar planificación",_xlfn.XLOOKUP(A26,'Aprobar Planificación'!$A$2:$A$500,'Aprobar Planificación'!$AD$2:$AD$500,""),
D26="Por planificar",_xlfn.XLOOKUP(A26,'Por planificar'!$A$2:$A$500,'Por planificar'!$AD$2:$AD$500,""),
D26="Por habilitar presupuesto",_xlfn.XLOOKUP(A26,'Por habilitar presup.'!$A$2:$A$500,'Por habilitar presup.'!$AD$2:$AD$500,""),
D26="Por aprobar estimación",_xlfn.XLOOKUP(A26,'Por aprobar estimacion'!$A$2:$A$500,'Por aprobar estimacion'!$AD$2:$AD$500,""),
D26="Por reestimar",_xlfn.XLOOKUP(A26,'Por Reestimar '!$A$2:$A$500,'Por Reestimar '!$AD$2:$AD$500,""),
D26="Por estimar",_xlfn.XLOOKUP(A26,'Por estimar'!$A$2:$A$500,'Por estimar'!$AD$2:$AD$500,""),
D26="Registro incompleto",_xlfn.XLOOKUP(A26,'Registro incompleto'!$A$2:$A$500,'Registro incompleto'!$AD$2:$AD$500,""),
TRUE,""
),
IF(OR(_xlpm.fecha="",_xlpm.fecha=0),"",_xlpm.fecha)
))</f>
        <v>46129</v>
      </c>
      <c r="G26" s="593" cm="1">
        <f t="array" ref="G26">IF(A26="","",_xlfn.LET(
_xlpm.base,_xlfn.IFS(
D26="Eliminados",_xlfn.XLOOKUP(A26,Eliminados!$A$2:$A$500,Eliminados!$AF$2:$AF$500,""),
D26="Planificadas",_xlfn.XLOOKUP(A26,Planificadas!$A$2:$A$500,Planificadas!$AF$2:$AF$500,""),
D26="Aprobar planificación",_xlfn.XLOOKUP(A26,'Aprobar Planificación'!$A$2:$A$500,'Aprobar Planificación'!$AF$2:$AF$500,""),
D26="Por planificar",_xlfn.XLOOKUP(A26,'Por planificar'!$A$2:$A$500,'Por planificar'!$AF$2:$AF$500,""),
D26="Por habilitar presupuesto",_xlfn.XLOOKUP(A26,'Por habilitar presup.'!$A$2:$A$500,'Por habilitar presup.'!$AF$2:$AF$500,""),
D26="Por aprobar estimación",_xlfn.XLOOKUP(A26,'Por aprobar estimacion'!$A$2:$A$500,'Por aprobar estimacion'!$AF$2:$AF$500,""),
D26="Por reestimar",_xlfn.XLOOKUP(A26,'Por Reestimar '!$A$2:$A$500,'Por Reestimar '!$AF$2:$AF$500,""),
D26="Por estimar",_xlfn.XLOOKUP(A26,'Por estimar'!$A$2:$A$500,'Por estimar'!$AF$2:$AF$500,""),
D26="Registro incompleto",_xlfn.XLOOKUP(A26,'Registro incompleto'!$A$2:$A$500,'Registro incompleto'!$AF$2:$AF$500,""),
TRUE,""
),
_xlpm.revision,_xlfn.IFS(
D26="Eliminados",_xlfn.XLOOKUP(A26,Eliminados!$A$2:$A$500,Eliminados!$AS$2:$AS$500,""),
D26="Planificadas",_xlfn.XLOOKUP(A26,Planificadas!$A$2:$A$500,Planificadas!$AS$2:$AS$500,""),
D26="Aprobar planificación",_xlfn.XLOOKUP(A26,'Aprobar Planificación'!$A$2:$A$500,'Aprobar Planificación'!$AS$2:$AS$500,""),
D26="Por planificar",_xlfn.XLOOKUP(A26,'Por planificar'!$A$2:$A$500,'Por planificar'!$AS$2:$AS$500,""),
D26="Por habilitar presupuesto",_xlfn.XLOOKUP(A26,'Por habilitar presup.'!$A$2:$A$500,'Por habilitar presup.'!$AS$2:$AS$500,""),
D26="Por aprobar estimación",_xlfn.XLOOKUP(A26,'Por aprobar estimacion'!$A$2:$A$500,'Por aprobar estimacion'!$AS$2:$AS$500,""),
D26="Por reestimar",_xlfn.XLOOKUP(A26,'Por Reestimar '!$A$2:$A$500,'Por Reestimar '!$AS$2:$AS$500,""),
TRUE,""
),
_xlpm.resultado,IF(OR(_xlpm.revision="",_xlpm.revision=0),_xlpm.base,_xlpm.revision),
IF(OR(_xlpm.resultado="",_xlpm.resultado=0),"",_xlpm.resultado)
))</f>
        <v>46258</v>
      </c>
      <c r="H26" s="593" t="str" cm="1">
        <f t="array" ref="H26">IF(A26="","",_xlfn.LET(
_xlpm.dias,_xlfn.IFS(
OR(UPPER(TRIM(E26))="BAJA",UPPER(TRIM(E26))="BAJO"),5,
OR(UPPER(TRIM(E26))="MEDIA",UPPER(TRIM(E26))="MEDIO"),10,
OR(UPPER(TRIM(E26))="ALTA",UPPER(TRIM(E26))="ALTO"),20,
TRUE,0
),
_xlpm.inicioRe,IF(D26="Por reestimar",_xlfn.XLOOKUP(A26,'Por Reestimar '!$A$2:$A$500,'Por Reestimar '!$AS$2:$AS$500,0),0),
_xlfn.IFS(
D26="Por reestimar",IF(AND(ISNUMBER(_xlpm.inicioRe),_xlpm.inicioRe&gt;0,_xlpm.dias&gt;0),WORKDAY(_xlpm.inicioRe,_xlpm.dias),""),
D26="Por estimar",IF(AND(ISNUMBER(G26),G26&gt;0),IF(_xlpm.dias&gt;0,WORKDAY(G26,_xlpm.dias),""),IF(AND(ISNUMBER(F26),F26&gt;0),WORKDAY(F26,5),"")),
TRUE,""
)
))</f>
        <v/>
      </c>
      <c r="I26" t="str" cm="1">
        <f t="array" ref="I26">IF(A26="","",_xlfn.IFS(
D26="Eliminados",_xlfn.XLOOKUP(A26,Eliminados!$A$2:$A$500,Eliminados!$AB$2:$AB$500,""),
D26="Planificadas",_xlfn.XLOOKUP(A26,Planificadas!$A$2:$A$500,Planificadas!$AB$2:$AB$500,""),
D26="Aprobar planificación",_xlfn.XLOOKUP(A26,'Aprobar Planificación'!$A$2:$A$500,'Aprobar Planificación'!$AB$2:$AB$500,""),
D26="Por planificar",_xlfn.XLOOKUP(A26,'Por planificar'!$A$2:$A$500,'Por planificar'!$AB$2:$AB$500,""),
D26="Por habilitar presupuesto",_xlfn.XLOOKUP(A26,'Por habilitar presup.'!$A$2:$A$500,'Por habilitar presup.'!$AB$2:$AB$500,""),
D26="Por aprobar estimación",_xlfn.XLOOKUP(A26,'Por aprobar estimacion'!$A$2:$A$500,'Por aprobar estimacion'!$AB$2:$AB$500,""),
D26="Por reestimar",_xlfn.XLOOKUP(A26,'Por Reestimar '!$A$2:$A$500,'Por Reestimar '!$AB$2:$AB$500,""),
D26="Por estimar",_xlfn.XLOOKUP(A26,'Por estimar'!$A$2:$A$500,'Por estimar'!$AB$2:$AB$500,""),
D26="Registro incompleto",_xlfn.XLOOKUP(A26,'Registro incompleto'!$A$2:$A$500,'Registro incompleto'!$AB$2:$AB$500,""),
TRUE,""
))</f>
        <v>César Soplín</v>
      </c>
    </row>
    <row r="27" spans="1:9">
      <c r="A27">
        <v>55</v>
      </c>
      <c r="B27" t="str" cm="1">
        <f t="array" ref="B27">IF(A27="","",_xlfn.IFS(
D27="Eliminados",_xlfn.XLOOKUP(A27,Eliminados!$A$2:$A$500,Eliminados!$F$2:$F$500,""),
D27="Planificadas",_xlfn.XLOOKUP(A27,Planificadas!$A$2:$A$500,Planificadas!$F$2:$F$500,""),
D27="Aprobar planificación",_xlfn.XLOOKUP(A27,'Aprobar Planificación'!$A$2:$A$500,'Aprobar Planificación'!$F$2:$F$500,""),
D27="Por planificar",_xlfn.XLOOKUP(A27,'Por planificar'!$A$2:$A$500,'Por planificar'!$F$2:$F$500,""),
D27="Por habilitar presupuesto",_xlfn.XLOOKUP(A27,'Por habilitar presup.'!$A$2:$A$500,'Por habilitar presup.'!$F$2:$F$500,""),
D27="Por aprobar estimación",_xlfn.XLOOKUP(A27,'Por aprobar estimacion'!$A$2:$A$500,'Por aprobar estimacion'!$F$2:$F$500,""),
D27="Por reestimar",_xlfn.XLOOKUP(A27,'Por Reestimar '!$A$2:$A$500,'Por Reestimar '!$F$2:$F$500,""),
D27="Por estimar",_xlfn.XLOOKUP(A27,'Por estimar'!$A$2:$A$500,'Por estimar'!$F$2:$F$500,""),
D27="Registro incompleto",_xlfn.XLOOKUP(A27,'Registro incompleto'!$A$2:$A$500,'Registro incompleto'!$F$2:$F$500,""),
TRUE,""
))</f>
        <v>JERARQUÍA INSTITUCIONAL - Visualizar los Resultados Basados en Competencias en el dashboard para el sistema de Assessment</v>
      </c>
      <c r="C27" t="str">
        <f t="shared" si="0"/>
        <v>Nicolas Morales</v>
      </c>
      <c r="D27" t="str" cm="1">
        <f t="array" ref="D27">IF(A27="","",_xlfn.IFS(
COUNTIF(Eliminados!$A$2:$A$500,A27)&gt;0,"Eliminados",
COUNTIF(Planificadas!$A$2:$A$500,A27)&gt;0,"Planificadas",
COUNTIF('Aprobar Planificación'!$A$2:$A$500,A27)&gt;0,"Aprobar planificación",
COUNTIF('Por planificar'!$A$2:$A$500,A27)&gt;0,"Por planificar",
COUNTIF('Por habilitar presup.'!$A$2:$A$500,A27)&gt;0,"Por habilitar presupuesto",
COUNTIF('Por aprobar estimacion'!$A$2:$A$500,A27)&gt;0,"Por aprobar estimación",
COUNTIF('Por Reestimar '!$A$2:$A$500,A27)&gt;0,"Por reestimar",
COUNTIF('Por estimar'!$A$2:$A$500,A27)&gt;0,"Por estimar",
COUNTIF('Registro incompleto'!$A$2:$A$500,A27)&gt;0,"Registro incompleto",
TRUE,"Sin estado"
))</f>
        <v>Planificadas</v>
      </c>
      <c r="E27" t="str" cm="1">
        <f t="array" ref="E27">IF(A27="","",_xlfn.LET(
_xlpm.base,_xlfn.IFS(
D27="Eliminados",_xlfn.XLOOKUP(A27,Eliminados!$A$2:$A$500,Eliminados!$AE$2:$AE$500,""),
D27="Planificadas",_xlfn.XLOOKUP(A27,Planificadas!$A$2:$A$500,Planificadas!$AE$2:$AE$500,""),
D27="Aprobar planificación",_xlfn.XLOOKUP(A27,'Aprobar Planificación'!$A$2:$A$500,'Aprobar Planificación'!$AE$2:$AE$500,""),
D27="Por planificar",_xlfn.XLOOKUP(A27,'Por planificar'!$A$2:$A$500,'Por planificar'!$AE$2:$AE$500,""),
D27="Por habilitar presupuesto",_xlfn.XLOOKUP(A27,'Por habilitar presup.'!$A$2:$A$500,'Por habilitar presup.'!$AE$2:$AE$500,""),
D27="Por aprobar estimación",_xlfn.XLOOKUP(A27,'Por aprobar estimacion'!$A$2:$A$500,'Por aprobar estimacion'!$AE$2:$AE$500,""),
D27="Por reestimar",_xlfn.XLOOKUP(A27,'Por Reestimar '!$A$2:$A$500,'Por Reestimar '!$AE$2:$AE$500,""),
D27="Por estimar",_xlfn.XLOOKUP(A27,'Por estimar'!$A$2:$A$500,'Por estimar'!$AE$2:$AE$500,""),
D27="Registro incompleto",_xlfn.XLOOKUP(A27,'Registro incompleto'!$A$2:$A$500,'Registro incompleto'!$AE$2:$AE$500,""),
TRUE,""
),
_xlpm.revision,_xlfn.IFS(
D27="Eliminados",_xlfn.XLOOKUP(A27,Eliminados!$A$2:$A$500,Eliminados!$AR$2:$AR$500,""),
D27="Planificadas",_xlfn.XLOOKUP(A27,Planificadas!$A$2:$A$500,Planificadas!$AR$2:$AR$500,""),
D27="Aprobar planificación",_xlfn.XLOOKUP(A27,'Aprobar Planificación'!$A$2:$A$500,'Aprobar Planificación'!$AR$2:$AR$500,""),
D27="Por planificar",_xlfn.XLOOKUP(A27,'Por planificar'!$A$2:$A$500,'Por planificar'!$AR$2:$AR$500,""),
D27="Por habilitar presupuesto",_xlfn.XLOOKUP(A27,'Por habilitar presup.'!$A$2:$A$500,'Por habilitar presup.'!$AR$2:$AR$500,""),
D27="Por aprobar estimación",_xlfn.XLOOKUP(A27,'Por aprobar estimacion'!$A$2:$A$500,'Por aprobar estimacion'!$AR$2:$AR$500,""),
D27="Por reestimar",_xlfn.XLOOKUP(A27,'Por Reestimar '!$A$2:$A$500,'Por Reestimar '!$AR$2:$AR$500,""),
TRUE,""
),
_xlpm.resultado,IF(OR(_xlpm.revision="",_xlpm.revision=0),_xlpm.base,_xlpm.revision),
IF(OR(_xlpm.resultado="",_xlpm.resultado=0),"Sin definir",_xlpm.resultado)
))</f>
        <v>Media</v>
      </c>
      <c r="F27" s="593" t="str" cm="1">
        <f t="array" ref="F27">IF(A27="","",_xlfn.LET(
_xlpm.fecha,_xlfn.IFS(
D27="Eliminados",_xlfn.XLOOKUP(A27,Eliminados!$A$2:$A$500,Eliminados!$AD$2:$AD$500,""),
D27="Planificadas",_xlfn.XLOOKUP(A27,Planificadas!$A$2:$A$500,Planificadas!$AD$2:$AD$500,""),
D27="Aprobar planificación",_xlfn.XLOOKUP(A27,'Aprobar Planificación'!$A$2:$A$500,'Aprobar Planificación'!$AD$2:$AD$500,""),
D27="Por planificar",_xlfn.XLOOKUP(A27,'Por planificar'!$A$2:$A$500,'Por planificar'!$AD$2:$AD$500,""),
D27="Por habilitar presupuesto",_xlfn.XLOOKUP(A27,'Por habilitar presup.'!$A$2:$A$500,'Por habilitar presup.'!$AD$2:$AD$500,""),
D27="Por aprobar estimación",_xlfn.XLOOKUP(A27,'Por aprobar estimacion'!$A$2:$A$500,'Por aprobar estimacion'!$AD$2:$AD$500,""),
D27="Por reestimar",_xlfn.XLOOKUP(A27,'Por Reestimar '!$A$2:$A$500,'Por Reestimar '!$AD$2:$AD$500,""),
D27="Por estimar",_xlfn.XLOOKUP(A27,'Por estimar'!$A$2:$A$500,'Por estimar'!$AD$2:$AD$500,""),
D27="Registro incompleto",_xlfn.XLOOKUP(A27,'Registro incompleto'!$A$2:$A$500,'Registro incompleto'!$AD$2:$AD$500,""),
TRUE,""
),
IF(OR(_xlpm.fecha="",_xlpm.fecha=0),"",_xlpm.fecha)
))</f>
        <v/>
      </c>
      <c r="G27" s="593" t="str" cm="1">
        <f t="array" ref="G27">IF(A27="","",_xlfn.LET(
_xlpm.base,_xlfn.IFS(
D27="Eliminados",_xlfn.XLOOKUP(A27,Eliminados!$A$2:$A$500,Eliminados!$AF$2:$AF$500,""),
D27="Planificadas",_xlfn.XLOOKUP(A27,Planificadas!$A$2:$A$500,Planificadas!$AF$2:$AF$500,""),
D27="Aprobar planificación",_xlfn.XLOOKUP(A27,'Aprobar Planificación'!$A$2:$A$500,'Aprobar Planificación'!$AF$2:$AF$500,""),
D27="Por planificar",_xlfn.XLOOKUP(A27,'Por planificar'!$A$2:$A$500,'Por planificar'!$AF$2:$AF$500,""),
D27="Por habilitar presupuesto",_xlfn.XLOOKUP(A27,'Por habilitar presup.'!$A$2:$A$500,'Por habilitar presup.'!$AF$2:$AF$500,""),
D27="Por aprobar estimación",_xlfn.XLOOKUP(A27,'Por aprobar estimacion'!$A$2:$A$500,'Por aprobar estimacion'!$AF$2:$AF$500,""),
D27="Por reestimar",_xlfn.XLOOKUP(A27,'Por Reestimar '!$A$2:$A$500,'Por Reestimar '!$AF$2:$AF$500,""),
D27="Por estimar",_xlfn.XLOOKUP(A27,'Por estimar'!$A$2:$A$500,'Por estimar'!$AF$2:$AF$500,""),
D27="Registro incompleto",_xlfn.XLOOKUP(A27,'Registro incompleto'!$A$2:$A$500,'Registro incompleto'!$AF$2:$AF$500,""),
TRUE,""
),
_xlpm.revision,_xlfn.IFS(
D27="Eliminados",_xlfn.XLOOKUP(A27,Eliminados!$A$2:$A$500,Eliminados!$AS$2:$AS$500,""),
D27="Planificadas",_xlfn.XLOOKUP(A27,Planificadas!$A$2:$A$500,Planificadas!$AS$2:$AS$500,""),
D27="Aprobar planificación",_xlfn.XLOOKUP(A27,'Aprobar Planificación'!$A$2:$A$500,'Aprobar Planificación'!$AS$2:$AS$500,""),
D27="Por planificar",_xlfn.XLOOKUP(A27,'Por planificar'!$A$2:$A$500,'Por planificar'!$AS$2:$AS$500,""),
D27="Por habilitar presupuesto",_xlfn.XLOOKUP(A27,'Por habilitar presup.'!$A$2:$A$500,'Por habilitar presup.'!$AS$2:$AS$500,""),
D27="Por aprobar estimación",_xlfn.XLOOKUP(A27,'Por aprobar estimacion'!$A$2:$A$500,'Por aprobar estimacion'!$AS$2:$AS$500,""),
D27="Por reestimar",_xlfn.XLOOKUP(A27,'Por Reestimar '!$A$2:$A$500,'Por Reestimar '!$AS$2:$AS$500,""),
TRUE,""
),
_xlpm.resultado,IF(OR(_xlpm.revision="",_xlpm.revision=0),_xlpm.base,_xlpm.revision),
IF(OR(_xlpm.resultado="",_xlpm.resultado=0),"",_xlpm.resultado)
))</f>
        <v/>
      </c>
      <c r="H27" s="593" t="str" cm="1">
        <f t="array" ref="H27">IF(A27="","",_xlfn.LET(
_xlpm.dias,_xlfn.IFS(
OR(UPPER(TRIM(E27))="BAJA",UPPER(TRIM(E27))="BAJO"),5,
OR(UPPER(TRIM(E27))="MEDIA",UPPER(TRIM(E27))="MEDIO"),10,
OR(UPPER(TRIM(E27))="ALTA",UPPER(TRIM(E27))="ALTO"),20,
TRUE,0
),
_xlpm.inicioRe,IF(D27="Por reestimar",_xlfn.XLOOKUP(A27,'Por Reestimar '!$A$2:$A$500,'Por Reestimar '!$AS$2:$AS$500,0),0),
_xlfn.IFS(
D27="Por reestimar",IF(AND(ISNUMBER(_xlpm.inicioRe),_xlpm.inicioRe&gt;0,_xlpm.dias&gt;0),WORKDAY(_xlpm.inicioRe,_xlpm.dias),""),
D27="Por estimar",IF(AND(ISNUMBER(G27),G27&gt;0),IF(_xlpm.dias&gt;0,WORKDAY(G27,_xlpm.dias),""),IF(AND(ISNUMBER(F27),F27&gt;0),WORKDAY(F27,5),"")),
TRUE,""
)
))</f>
        <v/>
      </c>
      <c r="I27" t="str" cm="1">
        <f t="array" ref="I27">IF(A27="","",_xlfn.IFS(
D27="Eliminados",_xlfn.XLOOKUP(A27,Eliminados!$A$2:$A$500,Eliminados!$AB$2:$AB$500,""),
D27="Planificadas",_xlfn.XLOOKUP(A27,Planificadas!$A$2:$A$500,Planificadas!$AB$2:$AB$500,""),
D27="Aprobar planificación",_xlfn.XLOOKUP(A27,'Aprobar Planificación'!$A$2:$A$500,'Aprobar Planificación'!$AB$2:$AB$500,""),
D27="Por planificar",_xlfn.XLOOKUP(A27,'Por planificar'!$A$2:$A$500,'Por planificar'!$AB$2:$AB$500,""),
D27="Por habilitar presupuesto",_xlfn.XLOOKUP(A27,'Por habilitar presup.'!$A$2:$A$500,'Por habilitar presup.'!$AB$2:$AB$500,""),
D27="Por aprobar estimación",_xlfn.XLOOKUP(A27,'Por aprobar estimacion'!$A$2:$A$500,'Por aprobar estimacion'!$AB$2:$AB$500,""),
D27="Por reestimar",_xlfn.XLOOKUP(A27,'Por Reestimar '!$A$2:$A$500,'Por Reestimar '!$AB$2:$AB$500,""),
D27="Por estimar",_xlfn.XLOOKUP(A27,'Por estimar'!$A$2:$A$500,'Por estimar'!$AB$2:$AB$500,""),
D27="Registro incompleto",_xlfn.XLOOKUP(A27,'Registro incompleto'!$A$2:$A$500,'Registro incompleto'!$AB$2:$AB$500,""),
TRUE,""
))</f>
        <v>Nicolas Morales</v>
      </c>
    </row>
    <row r="28" spans="1:9">
      <c r="A28">
        <v>56</v>
      </c>
      <c r="B28" t="str" cm="1">
        <f t="array" ref="B28">IF(A28="","",_xlfn.IFS(
D28="Eliminados",_xlfn.XLOOKUP(A28,Eliminados!$A$2:$A$500,Eliminados!$F$2:$F$500,""),
D28="Planificadas",_xlfn.XLOOKUP(A28,Planificadas!$A$2:$A$500,Planificadas!$F$2:$F$500,""),
D28="Aprobar planificación",_xlfn.XLOOKUP(A28,'Aprobar Planificación'!$A$2:$A$500,'Aprobar Planificación'!$F$2:$F$500,""),
D28="Por planificar",_xlfn.XLOOKUP(A28,'Por planificar'!$A$2:$A$500,'Por planificar'!$F$2:$F$500,""),
D28="Por habilitar presupuesto",_xlfn.XLOOKUP(A28,'Por habilitar presup.'!$A$2:$A$500,'Por habilitar presup.'!$F$2:$F$500,""),
D28="Por aprobar estimación",_xlfn.XLOOKUP(A28,'Por aprobar estimacion'!$A$2:$A$500,'Por aprobar estimacion'!$F$2:$F$500,""),
D28="Por reestimar",_xlfn.XLOOKUP(A28,'Por Reestimar '!$A$2:$A$500,'Por Reestimar '!$F$2:$F$500,""),
D28="Por estimar",_xlfn.XLOOKUP(A28,'Por estimar'!$A$2:$A$500,'Por estimar'!$F$2:$F$500,""),
D28="Registro incompleto",_xlfn.XLOOKUP(A28,'Registro incompleto'!$A$2:$A$500,'Registro incompleto'!$F$2:$F$500,""),
TRUE,""
))</f>
        <v>Sincronización de notas del aula virtual con el sistema académico</v>
      </c>
      <c r="C28" t="str">
        <f t="shared" si="0"/>
        <v>Nicolas Morales</v>
      </c>
      <c r="D28" t="str" cm="1">
        <f t="array" ref="D28">IF(A28="","",_xlfn.IFS(
COUNTIF(Eliminados!$A$2:$A$500,A28)&gt;0,"Eliminados",
COUNTIF(Planificadas!$A$2:$A$500,A28)&gt;0,"Planificadas",
COUNTIF('Aprobar Planificación'!$A$2:$A$500,A28)&gt;0,"Aprobar planificación",
COUNTIF('Por planificar'!$A$2:$A$500,A28)&gt;0,"Por planificar",
COUNTIF('Por habilitar presup.'!$A$2:$A$500,A28)&gt;0,"Por habilitar presupuesto",
COUNTIF('Por aprobar estimacion'!$A$2:$A$500,A28)&gt;0,"Por aprobar estimación",
COUNTIF('Por Reestimar '!$A$2:$A$500,A28)&gt;0,"Por reestimar",
COUNTIF('Por estimar'!$A$2:$A$500,A28)&gt;0,"Por estimar",
COUNTIF('Registro incompleto'!$A$2:$A$500,A28)&gt;0,"Registro incompleto",
TRUE,"Sin estado"
))</f>
        <v>Planificadas</v>
      </c>
      <c r="E28" t="str" cm="1">
        <f t="array" ref="E28">IF(A28="","",_xlfn.LET(
_xlpm.base,_xlfn.IFS(
D28="Eliminados",_xlfn.XLOOKUP(A28,Eliminados!$A$2:$A$500,Eliminados!$AE$2:$AE$500,""),
D28="Planificadas",_xlfn.XLOOKUP(A28,Planificadas!$A$2:$A$500,Planificadas!$AE$2:$AE$500,""),
D28="Aprobar planificación",_xlfn.XLOOKUP(A28,'Aprobar Planificación'!$A$2:$A$500,'Aprobar Planificación'!$AE$2:$AE$500,""),
D28="Por planificar",_xlfn.XLOOKUP(A28,'Por planificar'!$A$2:$A$500,'Por planificar'!$AE$2:$AE$500,""),
D28="Por habilitar presupuesto",_xlfn.XLOOKUP(A28,'Por habilitar presup.'!$A$2:$A$500,'Por habilitar presup.'!$AE$2:$AE$500,""),
D28="Por aprobar estimación",_xlfn.XLOOKUP(A28,'Por aprobar estimacion'!$A$2:$A$500,'Por aprobar estimacion'!$AE$2:$AE$500,""),
D28="Por reestimar",_xlfn.XLOOKUP(A28,'Por Reestimar '!$A$2:$A$500,'Por Reestimar '!$AE$2:$AE$500,""),
D28="Por estimar",_xlfn.XLOOKUP(A28,'Por estimar'!$A$2:$A$500,'Por estimar'!$AE$2:$AE$500,""),
D28="Registro incompleto",_xlfn.XLOOKUP(A28,'Registro incompleto'!$A$2:$A$500,'Registro incompleto'!$AE$2:$AE$500,""),
TRUE,""
),
_xlpm.revision,_xlfn.IFS(
D28="Eliminados",_xlfn.XLOOKUP(A28,Eliminados!$A$2:$A$500,Eliminados!$AR$2:$AR$500,""),
D28="Planificadas",_xlfn.XLOOKUP(A28,Planificadas!$A$2:$A$500,Planificadas!$AR$2:$AR$500,""),
D28="Aprobar planificación",_xlfn.XLOOKUP(A28,'Aprobar Planificación'!$A$2:$A$500,'Aprobar Planificación'!$AR$2:$AR$500,""),
D28="Por planificar",_xlfn.XLOOKUP(A28,'Por planificar'!$A$2:$A$500,'Por planificar'!$AR$2:$AR$500,""),
D28="Por habilitar presupuesto",_xlfn.XLOOKUP(A28,'Por habilitar presup.'!$A$2:$A$500,'Por habilitar presup.'!$AR$2:$AR$500,""),
D28="Por aprobar estimación",_xlfn.XLOOKUP(A28,'Por aprobar estimacion'!$A$2:$A$500,'Por aprobar estimacion'!$AR$2:$AR$500,""),
D28="Por reestimar",_xlfn.XLOOKUP(A28,'Por Reestimar '!$A$2:$A$500,'Por Reestimar '!$AR$2:$AR$500,""),
TRUE,""
),
_xlpm.resultado,IF(OR(_xlpm.revision="",_xlpm.revision=0),_xlpm.base,_xlpm.revision),
IF(OR(_xlpm.resultado="",_xlpm.resultado=0),"Sin definir",_xlpm.resultado)
))</f>
        <v>Media</v>
      </c>
      <c r="F28" s="593" t="str" cm="1">
        <f t="array" ref="F28">IF(A28="","",_xlfn.LET(
_xlpm.fecha,_xlfn.IFS(
D28="Eliminados",_xlfn.XLOOKUP(A28,Eliminados!$A$2:$A$500,Eliminados!$AD$2:$AD$500,""),
D28="Planificadas",_xlfn.XLOOKUP(A28,Planificadas!$A$2:$A$500,Planificadas!$AD$2:$AD$500,""),
D28="Aprobar planificación",_xlfn.XLOOKUP(A28,'Aprobar Planificación'!$A$2:$A$500,'Aprobar Planificación'!$AD$2:$AD$500,""),
D28="Por planificar",_xlfn.XLOOKUP(A28,'Por planificar'!$A$2:$A$500,'Por planificar'!$AD$2:$AD$500,""),
D28="Por habilitar presupuesto",_xlfn.XLOOKUP(A28,'Por habilitar presup.'!$A$2:$A$500,'Por habilitar presup.'!$AD$2:$AD$500,""),
D28="Por aprobar estimación",_xlfn.XLOOKUP(A28,'Por aprobar estimacion'!$A$2:$A$500,'Por aprobar estimacion'!$AD$2:$AD$500,""),
D28="Por reestimar",_xlfn.XLOOKUP(A28,'Por Reestimar '!$A$2:$A$500,'Por Reestimar '!$AD$2:$AD$500,""),
D28="Por estimar",_xlfn.XLOOKUP(A28,'Por estimar'!$A$2:$A$500,'Por estimar'!$AD$2:$AD$500,""),
D28="Registro incompleto",_xlfn.XLOOKUP(A28,'Registro incompleto'!$A$2:$A$500,'Registro incompleto'!$AD$2:$AD$500,""),
TRUE,""
),
IF(OR(_xlpm.fecha="",_xlpm.fecha=0),"",_xlpm.fecha)
))</f>
        <v/>
      </c>
      <c r="G28" s="593" t="str" cm="1">
        <f t="array" ref="G28">IF(A28="","",_xlfn.LET(
_xlpm.base,_xlfn.IFS(
D28="Eliminados",_xlfn.XLOOKUP(A28,Eliminados!$A$2:$A$500,Eliminados!$AF$2:$AF$500,""),
D28="Planificadas",_xlfn.XLOOKUP(A28,Planificadas!$A$2:$A$500,Planificadas!$AF$2:$AF$500,""),
D28="Aprobar planificación",_xlfn.XLOOKUP(A28,'Aprobar Planificación'!$A$2:$A$500,'Aprobar Planificación'!$AF$2:$AF$500,""),
D28="Por planificar",_xlfn.XLOOKUP(A28,'Por planificar'!$A$2:$A$500,'Por planificar'!$AF$2:$AF$500,""),
D28="Por habilitar presupuesto",_xlfn.XLOOKUP(A28,'Por habilitar presup.'!$A$2:$A$500,'Por habilitar presup.'!$AF$2:$AF$500,""),
D28="Por aprobar estimación",_xlfn.XLOOKUP(A28,'Por aprobar estimacion'!$A$2:$A$500,'Por aprobar estimacion'!$AF$2:$AF$500,""),
D28="Por reestimar",_xlfn.XLOOKUP(A28,'Por Reestimar '!$A$2:$A$500,'Por Reestimar '!$AF$2:$AF$500,""),
D28="Por estimar",_xlfn.XLOOKUP(A28,'Por estimar'!$A$2:$A$500,'Por estimar'!$AF$2:$AF$500,""),
D28="Registro incompleto",_xlfn.XLOOKUP(A28,'Registro incompleto'!$A$2:$A$500,'Registro incompleto'!$AF$2:$AF$500,""),
TRUE,""
),
_xlpm.revision,_xlfn.IFS(
D28="Eliminados",_xlfn.XLOOKUP(A28,Eliminados!$A$2:$A$500,Eliminados!$AS$2:$AS$500,""),
D28="Planificadas",_xlfn.XLOOKUP(A28,Planificadas!$A$2:$A$500,Planificadas!$AS$2:$AS$500,""),
D28="Aprobar planificación",_xlfn.XLOOKUP(A28,'Aprobar Planificación'!$A$2:$A$500,'Aprobar Planificación'!$AS$2:$AS$500,""),
D28="Por planificar",_xlfn.XLOOKUP(A28,'Por planificar'!$A$2:$A$500,'Por planificar'!$AS$2:$AS$500,""),
D28="Por habilitar presupuesto",_xlfn.XLOOKUP(A28,'Por habilitar presup.'!$A$2:$A$500,'Por habilitar presup.'!$AS$2:$AS$500,""),
D28="Por aprobar estimación",_xlfn.XLOOKUP(A28,'Por aprobar estimacion'!$A$2:$A$500,'Por aprobar estimacion'!$AS$2:$AS$500,""),
D28="Por reestimar",_xlfn.XLOOKUP(A28,'Por Reestimar '!$A$2:$A$500,'Por Reestimar '!$AS$2:$AS$500,""),
TRUE,""
),
_xlpm.resultado,IF(OR(_xlpm.revision="",_xlpm.revision=0),_xlpm.base,_xlpm.revision),
IF(OR(_xlpm.resultado="",_xlpm.resultado=0),"",_xlpm.resultado)
))</f>
        <v/>
      </c>
      <c r="H28" s="593" t="str" cm="1">
        <f t="array" ref="H28">IF(A28="","",_xlfn.LET(
_xlpm.dias,_xlfn.IFS(
OR(UPPER(TRIM(E28))="BAJA",UPPER(TRIM(E28))="BAJO"),5,
OR(UPPER(TRIM(E28))="MEDIA",UPPER(TRIM(E28))="MEDIO"),10,
OR(UPPER(TRIM(E28))="ALTA",UPPER(TRIM(E28))="ALTO"),20,
TRUE,0
),
_xlpm.inicioRe,IF(D28="Por reestimar",_xlfn.XLOOKUP(A28,'Por Reestimar '!$A$2:$A$500,'Por Reestimar '!$AS$2:$AS$500,0),0),
_xlfn.IFS(
D28="Por reestimar",IF(AND(ISNUMBER(_xlpm.inicioRe),_xlpm.inicioRe&gt;0,_xlpm.dias&gt;0),WORKDAY(_xlpm.inicioRe,_xlpm.dias),""),
D28="Por estimar",IF(AND(ISNUMBER(G28),G28&gt;0),IF(_xlpm.dias&gt;0,WORKDAY(G28,_xlpm.dias),""),IF(AND(ISNUMBER(F28),F28&gt;0),WORKDAY(F28,5),"")),
TRUE,""
)
))</f>
        <v/>
      </c>
      <c r="I28" t="str" cm="1">
        <f t="array" ref="I28">IF(A28="","",_xlfn.IFS(
D28="Eliminados",_xlfn.XLOOKUP(A28,Eliminados!$A$2:$A$500,Eliminados!$AB$2:$AB$500,""),
D28="Planificadas",_xlfn.XLOOKUP(A28,Planificadas!$A$2:$A$500,Planificadas!$AB$2:$AB$500,""),
D28="Aprobar planificación",_xlfn.XLOOKUP(A28,'Aprobar Planificación'!$A$2:$A$500,'Aprobar Planificación'!$AB$2:$AB$500,""),
D28="Por planificar",_xlfn.XLOOKUP(A28,'Por planificar'!$A$2:$A$500,'Por planificar'!$AB$2:$AB$500,""),
D28="Por habilitar presupuesto",_xlfn.XLOOKUP(A28,'Por habilitar presup.'!$A$2:$A$500,'Por habilitar presup.'!$AB$2:$AB$500,""),
D28="Por aprobar estimación",_xlfn.XLOOKUP(A28,'Por aprobar estimacion'!$A$2:$A$500,'Por aprobar estimacion'!$AB$2:$AB$500,""),
D28="Por reestimar",_xlfn.XLOOKUP(A28,'Por Reestimar '!$A$2:$A$500,'Por Reestimar '!$AB$2:$AB$500,""),
D28="Por estimar",_xlfn.XLOOKUP(A28,'Por estimar'!$A$2:$A$500,'Por estimar'!$AB$2:$AB$500,""),
D28="Registro incompleto",_xlfn.XLOOKUP(A28,'Registro incompleto'!$A$2:$A$500,'Registro incompleto'!$AB$2:$AB$500,""),
TRUE,""
))</f>
        <v>Nicolas Morales</v>
      </c>
    </row>
    <row r="29" spans="1:9">
      <c r="A29">
        <v>57</v>
      </c>
      <c r="B29" t="str" cm="1">
        <f t="array" ref="B29">IF(A29="","",_xlfn.IFS(
D29="Eliminados",_xlfn.XLOOKUP(A29,Eliminados!$A$2:$A$500,Eliminados!$F$2:$F$500,""),
D29="Planificadas",_xlfn.XLOOKUP(A29,Planificadas!$A$2:$A$500,Planificadas!$F$2:$F$500,""),
D29="Aprobar planificación",_xlfn.XLOOKUP(A29,'Aprobar Planificación'!$A$2:$A$500,'Aprobar Planificación'!$F$2:$F$500,""),
D29="Por planificar",_xlfn.XLOOKUP(A29,'Por planificar'!$A$2:$A$500,'Por planificar'!$F$2:$F$500,""),
D29="Por habilitar presupuesto",_xlfn.XLOOKUP(A29,'Por habilitar presup.'!$A$2:$A$500,'Por habilitar presup.'!$F$2:$F$500,""),
D29="Por aprobar estimación",_xlfn.XLOOKUP(A29,'Por aprobar estimacion'!$A$2:$A$500,'Por aprobar estimacion'!$F$2:$F$500,""),
D29="Por reestimar",_xlfn.XLOOKUP(A29,'Por Reestimar '!$A$2:$A$500,'Por Reestimar '!$F$2:$F$500,""),
D29="Por estimar",_xlfn.XLOOKUP(A29,'Por estimar'!$A$2:$A$500,'Por estimar'!$F$2:$F$500,""),
D29="Registro incompleto",_xlfn.XLOOKUP(A29,'Registro incompleto'!$A$2:$A$500,'Registro incompleto'!$F$2:$F$500,""),
TRUE,""
))</f>
        <v>Registro de matrícula en CRM Dynamics</v>
      </c>
      <c r="C29" t="str">
        <f t="shared" si="0"/>
        <v xml:space="preserve">Cesar Soplin/Lucía Vega </v>
      </c>
      <c r="D29" t="str" cm="1">
        <f t="array" ref="D29">IF(A29="","",_xlfn.IFS(
COUNTIF(Eliminados!$A$2:$A$500,A29)&gt;0,"Eliminados",
COUNTIF(Planificadas!$A$2:$A$500,A29)&gt;0,"Planificadas",
COUNTIF('Aprobar Planificación'!$A$2:$A$500,A29)&gt;0,"Aprobar planificación",
COUNTIF('Por planificar'!$A$2:$A$500,A29)&gt;0,"Por planificar",
COUNTIF('Por habilitar presup.'!$A$2:$A$500,A29)&gt;0,"Por habilitar presupuesto",
COUNTIF('Por aprobar estimacion'!$A$2:$A$500,A29)&gt;0,"Por aprobar estimación",
COUNTIF('Por Reestimar '!$A$2:$A$500,A29)&gt;0,"Por reestimar",
COUNTIF('Por estimar'!$A$2:$A$500,A29)&gt;0,"Por estimar",
COUNTIF('Registro incompleto'!$A$2:$A$500,A29)&gt;0,"Registro incompleto",
TRUE,"Sin estado"
))</f>
        <v>Eliminados</v>
      </c>
      <c r="E29" t="str" cm="1">
        <f t="array" ref="E29">IF(A29="","",_xlfn.LET(
_xlpm.base,_xlfn.IFS(
D29="Eliminados",_xlfn.XLOOKUP(A29,Eliminados!$A$2:$A$500,Eliminados!$AE$2:$AE$500,""),
D29="Planificadas",_xlfn.XLOOKUP(A29,Planificadas!$A$2:$A$500,Planificadas!$AE$2:$AE$500,""),
D29="Aprobar planificación",_xlfn.XLOOKUP(A29,'Aprobar Planificación'!$A$2:$A$500,'Aprobar Planificación'!$AE$2:$AE$500,""),
D29="Por planificar",_xlfn.XLOOKUP(A29,'Por planificar'!$A$2:$A$500,'Por planificar'!$AE$2:$AE$500,""),
D29="Por habilitar presupuesto",_xlfn.XLOOKUP(A29,'Por habilitar presup.'!$A$2:$A$500,'Por habilitar presup.'!$AE$2:$AE$500,""),
D29="Por aprobar estimación",_xlfn.XLOOKUP(A29,'Por aprobar estimacion'!$A$2:$A$500,'Por aprobar estimacion'!$AE$2:$AE$500,""),
D29="Por reestimar",_xlfn.XLOOKUP(A29,'Por Reestimar '!$A$2:$A$500,'Por Reestimar '!$AE$2:$AE$500,""),
D29="Por estimar",_xlfn.XLOOKUP(A29,'Por estimar'!$A$2:$A$500,'Por estimar'!$AE$2:$AE$500,""),
D29="Registro incompleto",_xlfn.XLOOKUP(A29,'Registro incompleto'!$A$2:$A$500,'Registro incompleto'!$AE$2:$AE$500,""),
TRUE,""
),
_xlpm.revision,_xlfn.IFS(
D29="Eliminados",_xlfn.XLOOKUP(A29,Eliminados!$A$2:$A$500,Eliminados!$AR$2:$AR$500,""),
D29="Planificadas",_xlfn.XLOOKUP(A29,Planificadas!$A$2:$A$500,Planificadas!$AR$2:$AR$500,""),
D29="Aprobar planificación",_xlfn.XLOOKUP(A29,'Aprobar Planificación'!$A$2:$A$500,'Aprobar Planificación'!$AR$2:$AR$500,""),
D29="Por planificar",_xlfn.XLOOKUP(A29,'Por planificar'!$A$2:$A$500,'Por planificar'!$AR$2:$AR$500,""),
D29="Por habilitar presupuesto",_xlfn.XLOOKUP(A29,'Por habilitar presup.'!$A$2:$A$500,'Por habilitar presup.'!$AR$2:$AR$500,""),
D29="Por aprobar estimación",_xlfn.XLOOKUP(A29,'Por aprobar estimacion'!$A$2:$A$500,'Por aprobar estimacion'!$AR$2:$AR$500,""),
D29="Por reestimar",_xlfn.XLOOKUP(A29,'Por Reestimar '!$A$2:$A$500,'Por Reestimar '!$AR$2:$AR$500,""),
TRUE,""
),
_xlpm.resultado,IF(OR(_xlpm.revision="",_xlpm.revision=0),_xlpm.base,_xlpm.revision),
IF(OR(_xlpm.resultado="",_xlpm.resultado=0),"Sin definir",_xlpm.resultado)
))</f>
        <v>Alta</v>
      </c>
      <c r="F29" s="593" t="str" cm="1">
        <f t="array" ref="F29">IF(A29="","",_xlfn.LET(
_xlpm.fecha,_xlfn.IFS(
D29="Eliminados",_xlfn.XLOOKUP(A29,Eliminados!$A$2:$A$500,Eliminados!$AD$2:$AD$500,""),
D29="Planificadas",_xlfn.XLOOKUP(A29,Planificadas!$A$2:$A$500,Planificadas!$AD$2:$AD$500,""),
D29="Aprobar planificación",_xlfn.XLOOKUP(A29,'Aprobar Planificación'!$A$2:$A$500,'Aprobar Planificación'!$AD$2:$AD$500,""),
D29="Por planificar",_xlfn.XLOOKUP(A29,'Por planificar'!$A$2:$A$500,'Por planificar'!$AD$2:$AD$500,""),
D29="Por habilitar presupuesto",_xlfn.XLOOKUP(A29,'Por habilitar presup.'!$A$2:$A$500,'Por habilitar presup.'!$AD$2:$AD$500,""),
D29="Por aprobar estimación",_xlfn.XLOOKUP(A29,'Por aprobar estimacion'!$A$2:$A$500,'Por aprobar estimacion'!$AD$2:$AD$500,""),
D29="Por reestimar",_xlfn.XLOOKUP(A29,'Por Reestimar '!$A$2:$A$500,'Por Reestimar '!$AD$2:$AD$500,""),
D29="Por estimar",_xlfn.XLOOKUP(A29,'Por estimar'!$A$2:$A$500,'Por estimar'!$AD$2:$AD$500,""),
D29="Registro incompleto",_xlfn.XLOOKUP(A29,'Registro incompleto'!$A$2:$A$500,'Registro incompleto'!$AD$2:$AD$500,""),
TRUE,""
),
IF(OR(_xlpm.fecha="",_xlpm.fecha=0),"",_xlpm.fecha)
))</f>
        <v/>
      </c>
      <c r="G29" s="593" t="str" cm="1">
        <f t="array" ref="G29">IF(A29="","",_xlfn.LET(
_xlpm.base,_xlfn.IFS(
D29="Eliminados",_xlfn.XLOOKUP(A29,Eliminados!$A$2:$A$500,Eliminados!$AF$2:$AF$500,""),
D29="Planificadas",_xlfn.XLOOKUP(A29,Planificadas!$A$2:$A$500,Planificadas!$AF$2:$AF$500,""),
D29="Aprobar planificación",_xlfn.XLOOKUP(A29,'Aprobar Planificación'!$A$2:$A$500,'Aprobar Planificación'!$AF$2:$AF$500,""),
D29="Por planificar",_xlfn.XLOOKUP(A29,'Por planificar'!$A$2:$A$500,'Por planificar'!$AF$2:$AF$500,""),
D29="Por habilitar presupuesto",_xlfn.XLOOKUP(A29,'Por habilitar presup.'!$A$2:$A$500,'Por habilitar presup.'!$AF$2:$AF$500,""),
D29="Por aprobar estimación",_xlfn.XLOOKUP(A29,'Por aprobar estimacion'!$A$2:$A$500,'Por aprobar estimacion'!$AF$2:$AF$500,""),
D29="Por reestimar",_xlfn.XLOOKUP(A29,'Por Reestimar '!$A$2:$A$500,'Por Reestimar '!$AF$2:$AF$500,""),
D29="Por estimar",_xlfn.XLOOKUP(A29,'Por estimar'!$A$2:$A$500,'Por estimar'!$AF$2:$AF$500,""),
D29="Registro incompleto",_xlfn.XLOOKUP(A29,'Registro incompleto'!$A$2:$A$500,'Registro incompleto'!$AF$2:$AF$500,""),
TRUE,""
),
_xlpm.revision,_xlfn.IFS(
D29="Eliminados",_xlfn.XLOOKUP(A29,Eliminados!$A$2:$A$500,Eliminados!$AS$2:$AS$500,""),
D29="Planificadas",_xlfn.XLOOKUP(A29,Planificadas!$A$2:$A$500,Planificadas!$AS$2:$AS$500,""),
D29="Aprobar planificación",_xlfn.XLOOKUP(A29,'Aprobar Planificación'!$A$2:$A$500,'Aprobar Planificación'!$AS$2:$AS$500,""),
D29="Por planificar",_xlfn.XLOOKUP(A29,'Por planificar'!$A$2:$A$500,'Por planificar'!$AS$2:$AS$500,""),
D29="Por habilitar presupuesto",_xlfn.XLOOKUP(A29,'Por habilitar presup.'!$A$2:$A$500,'Por habilitar presup.'!$AS$2:$AS$500,""),
D29="Por aprobar estimación",_xlfn.XLOOKUP(A29,'Por aprobar estimacion'!$A$2:$A$500,'Por aprobar estimacion'!$AS$2:$AS$500,""),
D29="Por reestimar",_xlfn.XLOOKUP(A29,'Por Reestimar '!$A$2:$A$500,'Por Reestimar '!$AS$2:$AS$500,""),
TRUE,""
),
_xlpm.resultado,IF(OR(_xlpm.revision="",_xlpm.revision=0),_xlpm.base,_xlpm.revision),
IF(OR(_xlpm.resultado="",_xlpm.resultado=0),"",_xlpm.resultado)
))</f>
        <v/>
      </c>
      <c r="H29" s="593" t="str" cm="1">
        <f t="array" ref="H29">IF(A29="","",_xlfn.LET(
_xlpm.dias,_xlfn.IFS(
OR(UPPER(TRIM(E29))="BAJA",UPPER(TRIM(E29))="BAJO"),5,
OR(UPPER(TRIM(E29))="MEDIA",UPPER(TRIM(E29))="MEDIO"),10,
OR(UPPER(TRIM(E29))="ALTA",UPPER(TRIM(E29))="ALTO"),20,
TRUE,0
),
_xlpm.inicioRe,IF(D29="Por reestimar",_xlfn.XLOOKUP(A29,'Por Reestimar '!$A$2:$A$500,'Por Reestimar '!$AS$2:$AS$500,0),0),
_xlfn.IFS(
D29="Por reestimar",IF(AND(ISNUMBER(_xlpm.inicioRe),_xlpm.inicioRe&gt;0,_xlpm.dias&gt;0),WORKDAY(_xlpm.inicioRe,_xlpm.dias),""),
D29="Por estimar",IF(AND(ISNUMBER(G29),G29&gt;0),IF(_xlpm.dias&gt;0,WORKDAY(G29,_xlpm.dias),""),IF(AND(ISNUMBER(F29),F29&gt;0),WORKDAY(F29,5),"")),
TRUE,""
)
))</f>
        <v/>
      </c>
      <c r="I29" t="str" cm="1">
        <f t="array" ref="I29">IF(A29="","",_xlfn.IFS(
D29="Eliminados",_xlfn.XLOOKUP(A29,Eliminados!$A$2:$A$500,Eliminados!$AB$2:$AB$500,""),
D29="Planificadas",_xlfn.XLOOKUP(A29,Planificadas!$A$2:$A$500,Planificadas!$AB$2:$AB$500,""),
D29="Aprobar planificación",_xlfn.XLOOKUP(A29,'Aprobar Planificación'!$A$2:$A$500,'Aprobar Planificación'!$AB$2:$AB$500,""),
D29="Por planificar",_xlfn.XLOOKUP(A29,'Por planificar'!$A$2:$A$500,'Por planificar'!$AB$2:$AB$500,""),
D29="Por habilitar presupuesto",_xlfn.XLOOKUP(A29,'Por habilitar presup.'!$A$2:$A$500,'Por habilitar presup.'!$AB$2:$AB$500,""),
D29="Por aprobar estimación",_xlfn.XLOOKUP(A29,'Por aprobar estimacion'!$A$2:$A$500,'Por aprobar estimacion'!$AB$2:$AB$500,""),
D29="Por reestimar",_xlfn.XLOOKUP(A29,'Por Reestimar '!$A$2:$A$500,'Por Reestimar '!$AB$2:$AB$500,""),
D29="Por estimar",_xlfn.XLOOKUP(A29,'Por estimar'!$A$2:$A$500,'Por estimar'!$AB$2:$AB$500,""),
D29="Registro incompleto",_xlfn.XLOOKUP(A29,'Registro incompleto'!$A$2:$A$500,'Registro incompleto'!$AB$2:$AB$500,""),
TRUE,""
))</f>
        <v xml:space="preserve">Cesar Soplin/Lucía Vega </v>
      </c>
    </row>
    <row r="30" spans="1:9">
      <c r="A30">
        <v>58</v>
      </c>
      <c r="B30" t="str" cm="1">
        <f t="array" ref="B30">IF(A30="","",_xlfn.IFS(
D30="Eliminados",_xlfn.XLOOKUP(A30,Eliminados!$A$2:$A$500,Eliminados!$F$2:$F$500,""),
D30="Planificadas",_xlfn.XLOOKUP(A30,Planificadas!$A$2:$A$500,Planificadas!$F$2:$F$500,""),
D30="Aprobar planificación",_xlfn.XLOOKUP(A30,'Aprobar Planificación'!$A$2:$A$500,'Aprobar Planificación'!$F$2:$F$500,""),
D30="Por planificar",_xlfn.XLOOKUP(A30,'Por planificar'!$A$2:$A$500,'Por planificar'!$F$2:$F$500,""),
D30="Por habilitar presupuesto",_xlfn.XLOOKUP(A30,'Por habilitar presup.'!$A$2:$A$500,'Por habilitar presup.'!$F$2:$F$500,""),
D30="Por aprobar estimación",_xlfn.XLOOKUP(A30,'Por aprobar estimacion'!$A$2:$A$500,'Por aprobar estimacion'!$F$2:$F$500,""),
D30="Por reestimar",_xlfn.XLOOKUP(A30,'Por Reestimar '!$A$2:$A$500,'Por Reestimar '!$F$2:$F$500,""),
D30="Por estimar",_xlfn.XLOOKUP(A30,'Por estimar'!$A$2:$A$500,'Por estimar'!$F$2:$F$500,""),
D30="Registro incompleto",_xlfn.XLOOKUP(A30,'Registro incompleto'!$A$2:$A$500,'Registro incompleto'!$F$2:$F$500,""),
TRUE,""
))</f>
        <v>Modificación del etl "DTS BANNER - MIGRACION INFORMACION DE BANNER A UPNSAC - PARTE 2"</v>
      </c>
      <c r="C30" t="str">
        <f t="shared" si="0"/>
        <v>Nohelí Cabrera</v>
      </c>
      <c r="D30" t="str" cm="1">
        <f t="array" ref="D30">IF(A30="","",_xlfn.IFS(
COUNTIF(Eliminados!$A$2:$A$500,A30)&gt;0,"Eliminados",
COUNTIF(Planificadas!$A$2:$A$500,A30)&gt;0,"Planificadas",
COUNTIF('Aprobar Planificación'!$A$2:$A$500,A30)&gt;0,"Aprobar planificación",
COUNTIF('Por planificar'!$A$2:$A$500,A30)&gt;0,"Por planificar",
COUNTIF('Por habilitar presup.'!$A$2:$A$500,A30)&gt;0,"Por habilitar presupuesto",
COUNTIF('Por aprobar estimacion'!$A$2:$A$500,A30)&gt;0,"Por aprobar estimación",
COUNTIF('Por Reestimar '!$A$2:$A$500,A30)&gt;0,"Por reestimar",
COUNTIF('Por estimar'!$A$2:$A$500,A30)&gt;0,"Por estimar",
COUNTIF('Registro incompleto'!$A$2:$A$500,A30)&gt;0,"Registro incompleto",
TRUE,"Sin estado"
))</f>
        <v>Planificadas</v>
      </c>
      <c r="E30" t="str" cm="1">
        <f t="array" ref="E30">IF(A30="","",_xlfn.LET(
_xlpm.base,_xlfn.IFS(
D30="Eliminados",_xlfn.XLOOKUP(A30,Eliminados!$A$2:$A$500,Eliminados!$AE$2:$AE$500,""),
D30="Planificadas",_xlfn.XLOOKUP(A30,Planificadas!$A$2:$A$500,Planificadas!$AE$2:$AE$500,""),
D30="Aprobar planificación",_xlfn.XLOOKUP(A30,'Aprobar Planificación'!$A$2:$A$500,'Aprobar Planificación'!$AE$2:$AE$500,""),
D30="Por planificar",_xlfn.XLOOKUP(A30,'Por planificar'!$A$2:$A$500,'Por planificar'!$AE$2:$AE$500,""),
D30="Por habilitar presupuesto",_xlfn.XLOOKUP(A30,'Por habilitar presup.'!$A$2:$A$500,'Por habilitar presup.'!$AE$2:$AE$500,""),
D30="Por aprobar estimación",_xlfn.XLOOKUP(A30,'Por aprobar estimacion'!$A$2:$A$500,'Por aprobar estimacion'!$AE$2:$AE$500,""),
D30="Por reestimar",_xlfn.XLOOKUP(A30,'Por Reestimar '!$A$2:$A$500,'Por Reestimar '!$AE$2:$AE$500,""),
D30="Por estimar",_xlfn.XLOOKUP(A30,'Por estimar'!$A$2:$A$500,'Por estimar'!$AE$2:$AE$500,""),
D30="Registro incompleto",_xlfn.XLOOKUP(A30,'Registro incompleto'!$A$2:$A$500,'Registro incompleto'!$AE$2:$AE$500,""),
TRUE,""
),
_xlpm.revision,_xlfn.IFS(
D30="Eliminados",_xlfn.XLOOKUP(A30,Eliminados!$A$2:$A$500,Eliminados!$AR$2:$AR$500,""),
D30="Planificadas",_xlfn.XLOOKUP(A30,Planificadas!$A$2:$A$500,Planificadas!$AR$2:$AR$500,""),
D30="Aprobar planificación",_xlfn.XLOOKUP(A30,'Aprobar Planificación'!$A$2:$A$500,'Aprobar Planificación'!$AR$2:$AR$500,""),
D30="Por planificar",_xlfn.XLOOKUP(A30,'Por planificar'!$A$2:$A$500,'Por planificar'!$AR$2:$AR$500,""),
D30="Por habilitar presupuesto",_xlfn.XLOOKUP(A30,'Por habilitar presup.'!$A$2:$A$500,'Por habilitar presup.'!$AR$2:$AR$500,""),
D30="Por aprobar estimación",_xlfn.XLOOKUP(A30,'Por aprobar estimacion'!$A$2:$A$500,'Por aprobar estimacion'!$AR$2:$AR$500,""),
D30="Por reestimar",_xlfn.XLOOKUP(A30,'Por Reestimar '!$A$2:$A$500,'Por Reestimar '!$AR$2:$AR$500,""),
TRUE,""
),
_xlpm.resultado,IF(OR(_xlpm.revision="",_xlpm.revision=0),_xlpm.base,_xlpm.revision),
IF(OR(_xlpm.resultado="",_xlpm.resultado=0),"Sin definir",_xlpm.resultado)
))</f>
        <v>Baja</v>
      </c>
      <c r="F30" s="593" t="str" cm="1">
        <f t="array" ref="F30">IF(A30="","",_xlfn.LET(
_xlpm.fecha,_xlfn.IFS(
D30="Eliminados",_xlfn.XLOOKUP(A30,Eliminados!$A$2:$A$500,Eliminados!$AD$2:$AD$500,""),
D30="Planificadas",_xlfn.XLOOKUP(A30,Planificadas!$A$2:$A$500,Planificadas!$AD$2:$AD$500,""),
D30="Aprobar planificación",_xlfn.XLOOKUP(A30,'Aprobar Planificación'!$A$2:$A$500,'Aprobar Planificación'!$AD$2:$AD$500,""),
D30="Por planificar",_xlfn.XLOOKUP(A30,'Por planificar'!$A$2:$A$500,'Por planificar'!$AD$2:$AD$500,""),
D30="Por habilitar presupuesto",_xlfn.XLOOKUP(A30,'Por habilitar presup.'!$A$2:$A$500,'Por habilitar presup.'!$AD$2:$AD$500,""),
D30="Por aprobar estimación",_xlfn.XLOOKUP(A30,'Por aprobar estimacion'!$A$2:$A$500,'Por aprobar estimacion'!$AD$2:$AD$500,""),
D30="Por reestimar",_xlfn.XLOOKUP(A30,'Por Reestimar '!$A$2:$A$500,'Por Reestimar '!$AD$2:$AD$500,""),
D30="Por estimar",_xlfn.XLOOKUP(A30,'Por estimar'!$A$2:$A$500,'Por estimar'!$AD$2:$AD$500,""),
D30="Registro incompleto",_xlfn.XLOOKUP(A30,'Registro incompleto'!$A$2:$A$500,'Registro incompleto'!$AD$2:$AD$500,""),
TRUE,""
),
IF(OR(_xlpm.fecha="",_xlpm.fecha=0),"",_xlpm.fecha)
))</f>
        <v/>
      </c>
      <c r="G30" s="593" t="str" cm="1">
        <f t="array" ref="G30">IF(A30="","",_xlfn.LET(
_xlpm.base,_xlfn.IFS(
D30="Eliminados",_xlfn.XLOOKUP(A30,Eliminados!$A$2:$A$500,Eliminados!$AF$2:$AF$500,""),
D30="Planificadas",_xlfn.XLOOKUP(A30,Planificadas!$A$2:$A$500,Planificadas!$AF$2:$AF$500,""),
D30="Aprobar planificación",_xlfn.XLOOKUP(A30,'Aprobar Planificación'!$A$2:$A$500,'Aprobar Planificación'!$AF$2:$AF$500,""),
D30="Por planificar",_xlfn.XLOOKUP(A30,'Por planificar'!$A$2:$A$500,'Por planificar'!$AF$2:$AF$500,""),
D30="Por habilitar presupuesto",_xlfn.XLOOKUP(A30,'Por habilitar presup.'!$A$2:$A$500,'Por habilitar presup.'!$AF$2:$AF$500,""),
D30="Por aprobar estimación",_xlfn.XLOOKUP(A30,'Por aprobar estimacion'!$A$2:$A$500,'Por aprobar estimacion'!$AF$2:$AF$500,""),
D30="Por reestimar",_xlfn.XLOOKUP(A30,'Por Reestimar '!$A$2:$A$500,'Por Reestimar '!$AF$2:$AF$500,""),
D30="Por estimar",_xlfn.XLOOKUP(A30,'Por estimar'!$A$2:$A$500,'Por estimar'!$AF$2:$AF$500,""),
D30="Registro incompleto",_xlfn.XLOOKUP(A30,'Registro incompleto'!$A$2:$A$500,'Registro incompleto'!$AF$2:$AF$500,""),
TRUE,""
),
_xlpm.revision,_xlfn.IFS(
D30="Eliminados",_xlfn.XLOOKUP(A30,Eliminados!$A$2:$A$500,Eliminados!$AS$2:$AS$500,""),
D30="Planificadas",_xlfn.XLOOKUP(A30,Planificadas!$A$2:$A$500,Planificadas!$AS$2:$AS$500,""),
D30="Aprobar planificación",_xlfn.XLOOKUP(A30,'Aprobar Planificación'!$A$2:$A$500,'Aprobar Planificación'!$AS$2:$AS$500,""),
D30="Por planificar",_xlfn.XLOOKUP(A30,'Por planificar'!$A$2:$A$500,'Por planificar'!$AS$2:$AS$500,""),
D30="Por habilitar presupuesto",_xlfn.XLOOKUP(A30,'Por habilitar presup.'!$A$2:$A$500,'Por habilitar presup.'!$AS$2:$AS$500,""),
D30="Por aprobar estimación",_xlfn.XLOOKUP(A30,'Por aprobar estimacion'!$A$2:$A$500,'Por aprobar estimacion'!$AS$2:$AS$500,""),
D30="Por reestimar",_xlfn.XLOOKUP(A30,'Por Reestimar '!$A$2:$A$500,'Por Reestimar '!$AS$2:$AS$500,""),
TRUE,""
),
_xlpm.resultado,IF(OR(_xlpm.revision="",_xlpm.revision=0),_xlpm.base,_xlpm.revision),
IF(OR(_xlpm.resultado="",_xlpm.resultado=0),"",_xlpm.resultado)
))</f>
        <v/>
      </c>
      <c r="H30" s="593" t="str" cm="1">
        <f t="array" ref="H30">IF(A30="","",_xlfn.LET(
_xlpm.dias,_xlfn.IFS(
OR(UPPER(TRIM(E30))="BAJA",UPPER(TRIM(E30))="BAJO"),5,
OR(UPPER(TRIM(E30))="MEDIA",UPPER(TRIM(E30))="MEDIO"),10,
OR(UPPER(TRIM(E30))="ALTA",UPPER(TRIM(E30))="ALTO"),20,
TRUE,0
),
_xlpm.inicioRe,IF(D30="Por reestimar",_xlfn.XLOOKUP(A30,'Por Reestimar '!$A$2:$A$500,'Por Reestimar '!$AS$2:$AS$500,0),0),
_xlfn.IFS(
D30="Por reestimar",IF(AND(ISNUMBER(_xlpm.inicioRe),_xlpm.inicioRe&gt;0,_xlpm.dias&gt;0),WORKDAY(_xlpm.inicioRe,_xlpm.dias),""),
D30="Por estimar",IF(AND(ISNUMBER(G30),G30&gt;0),IF(_xlpm.dias&gt;0,WORKDAY(G30,_xlpm.dias),""),IF(AND(ISNUMBER(F30),F30&gt;0),WORKDAY(F30,5),"")),
TRUE,""
)
))</f>
        <v/>
      </c>
      <c r="I30" t="str" cm="1">
        <f t="array" ref="I30">IF(A30="","",_xlfn.IFS(
D30="Eliminados",_xlfn.XLOOKUP(A30,Eliminados!$A$2:$A$500,Eliminados!$AB$2:$AB$500,""),
D30="Planificadas",_xlfn.XLOOKUP(A30,Planificadas!$A$2:$A$500,Planificadas!$AB$2:$AB$500,""),
D30="Aprobar planificación",_xlfn.XLOOKUP(A30,'Aprobar Planificación'!$A$2:$A$500,'Aprobar Planificación'!$AB$2:$AB$500,""),
D30="Por planificar",_xlfn.XLOOKUP(A30,'Por planificar'!$A$2:$A$500,'Por planificar'!$AB$2:$AB$500,""),
D30="Por habilitar presupuesto",_xlfn.XLOOKUP(A30,'Por habilitar presup.'!$A$2:$A$500,'Por habilitar presup.'!$AB$2:$AB$500,""),
D30="Por aprobar estimación",_xlfn.XLOOKUP(A30,'Por aprobar estimacion'!$A$2:$A$500,'Por aprobar estimacion'!$AB$2:$AB$500,""),
D30="Por reestimar",_xlfn.XLOOKUP(A30,'Por Reestimar '!$A$2:$A$500,'Por Reestimar '!$AB$2:$AB$500,""),
D30="Por estimar",_xlfn.XLOOKUP(A30,'Por estimar'!$A$2:$A$500,'Por estimar'!$AB$2:$AB$500,""),
D30="Registro incompleto",_xlfn.XLOOKUP(A30,'Registro incompleto'!$A$2:$A$500,'Registro incompleto'!$AB$2:$AB$500,""),
TRUE,""
))</f>
        <v>Nohelí Cabrera</v>
      </c>
    </row>
    <row r="31" spans="1:9">
      <c r="A31">
        <v>59</v>
      </c>
      <c r="B31" t="str" cm="1">
        <f t="array" ref="B31">IF(A31="","",_xlfn.IFS(
D31="Eliminados",_xlfn.XLOOKUP(A31,Eliminados!$A$2:$A$500,Eliminados!$F$2:$F$500,""),
D31="Planificadas",_xlfn.XLOOKUP(A31,Planificadas!$A$2:$A$500,Planificadas!$F$2:$F$500,""),
D31="Aprobar planificación",_xlfn.XLOOKUP(A31,'Aprobar Planificación'!$A$2:$A$500,'Aprobar Planificación'!$F$2:$F$500,""),
D31="Por planificar",_xlfn.XLOOKUP(A31,'Por planificar'!$A$2:$A$500,'Por planificar'!$F$2:$F$500,""),
D31="Por habilitar presupuesto",_xlfn.XLOOKUP(A31,'Por habilitar presup.'!$A$2:$A$500,'Por habilitar presup.'!$F$2:$F$500,""),
D31="Por aprobar estimación",_xlfn.XLOOKUP(A31,'Por aprobar estimacion'!$A$2:$A$500,'Por aprobar estimacion'!$F$2:$F$500,""),
D31="Por reestimar",_xlfn.XLOOKUP(A31,'Por Reestimar '!$A$2:$A$500,'Por Reestimar '!$F$2:$F$500,""),
D31="Por estimar",_xlfn.XLOOKUP(A31,'Por estimar'!$A$2:$A$500,'Por estimar'!$F$2:$F$500,""),
D31="Registro incompleto",_xlfn.XLOOKUP(A31,'Registro incompleto'!$A$2:$A$500,'Registro incompleto'!$F$2:$F$500,""),
TRUE,""
))</f>
        <v>Microsegmentación / Nanosegmentación de aplicaciones críticas</v>
      </c>
      <c r="C31" t="str">
        <f t="shared" si="0"/>
        <v>Hugo Paucar</v>
      </c>
      <c r="D31" t="str" cm="1">
        <f t="array" ref="D31">IF(A31="","",_xlfn.IFS(
COUNTIF(Eliminados!$A$2:$A$500,A31)&gt;0,"Eliminados",
COUNTIF(Planificadas!$A$2:$A$500,A31)&gt;0,"Planificadas",
COUNTIF('Aprobar Planificación'!$A$2:$A$500,A31)&gt;0,"Aprobar planificación",
COUNTIF('Por planificar'!$A$2:$A$500,A31)&gt;0,"Por planificar",
COUNTIF('Por habilitar presup.'!$A$2:$A$500,A31)&gt;0,"Por habilitar presupuesto",
COUNTIF('Por aprobar estimacion'!$A$2:$A$500,A31)&gt;0,"Por aprobar estimación",
COUNTIF('Por Reestimar '!$A$2:$A$500,A31)&gt;0,"Por reestimar",
COUNTIF('Por estimar'!$A$2:$A$500,A31)&gt;0,"Por estimar",
COUNTIF('Registro incompleto'!$A$2:$A$500,A31)&gt;0,"Registro incompleto",
TRUE,"Sin estado"
))</f>
        <v>Eliminados</v>
      </c>
      <c r="E31" t="str" cm="1">
        <f t="array" ref="E31">IF(A31="","",_xlfn.LET(
_xlpm.base,_xlfn.IFS(
D31="Eliminados",_xlfn.XLOOKUP(A31,Eliminados!$A$2:$A$500,Eliminados!$AE$2:$AE$500,""),
D31="Planificadas",_xlfn.XLOOKUP(A31,Planificadas!$A$2:$A$500,Planificadas!$AE$2:$AE$500,""),
D31="Aprobar planificación",_xlfn.XLOOKUP(A31,'Aprobar Planificación'!$A$2:$A$500,'Aprobar Planificación'!$AE$2:$AE$500,""),
D31="Por planificar",_xlfn.XLOOKUP(A31,'Por planificar'!$A$2:$A$500,'Por planificar'!$AE$2:$AE$500,""),
D31="Por habilitar presupuesto",_xlfn.XLOOKUP(A31,'Por habilitar presup.'!$A$2:$A$500,'Por habilitar presup.'!$AE$2:$AE$500,""),
D31="Por aprobar estimación",_xlfn.XLOOKUP(A31,'Por aprobar estimacion'!$A$2:$A$500,'Por aprobar estimacion'!$AE$2:$AE$500,""),
D31="Por reestimar",_xlfn.XLOOKUP(A31,'Por Reestimar '!$A$2:$A$500,'Por Reestimar '!$AE$2:$AE$500,""),
D31="Por estimar",_xlfn.XLOOKUP(A31,'Por estimar'!$A$2:$A$500,'Por estimar'!$AE$2:$AE$500,""),
D31="Registro incompleto",_xlfn.XLOOKUP(A31,'Registro incompleto'!$A$2:$A$500,'Registro incompleto'!$AE$2:$AE$500,""),
TRUE,""
),
_xlpm.revision,_xlfn.IFS(
D31="Eliminados",_xlfn.XLOOKUP(A31,Eliminados!$A$2:$A$500,Eliminados!$AR$2:$AR$500,""),
D31="Planificadas",_xlfn.XLOOKUP(A31,Planificadas!$A$2:$A$500,Planificadas!$AR$2:$AR$500,""),
D31="Aprobar planificación",_xlfn.XLOOKUP(A31,'Aprobar Planificación'!$A$2:$A$500,'Aprobar Planificación'!$AR$2:$AR$500,""),
D31="Por planificar",_xlfn.XLOOKUP(A31,'Por planificar'!$A$2:$A$500,'Por planificar'!$AR$2:$AR$500,""),
D31="Por habilitar presupuesto",_xlfn.XLOOKUP(A31,'Por habilitar presup.'!$A$2:$A$500,'Por habilitar presup.'!$AR$2:$AR$500,""),
D31="Por aprobar estimación",_xlfn.XLOOKUP(A31,'Por aprobar estimacion'!$A$2:$A$500,'Por aprobar estimacion'!$AR$2:$AR$500,""),
D31="Por reestimar",_xlfn.XLOOKUP(A31,'Por Reestimar '!$A$2:$A$500,'Por Reestimar '!$AR$2:$AR$500,""),
TRUE,""
),
_xlpm.resultado,IF(OR(_xlpm.revision="",_xlpm.revision=0),_xlpm.base,_xlpm.revision),
IF(OR(_xlpm.resultado="",_xlpm.resultado=0),"Sin definir",_xlpm.resultado)
))</f>
        <v>Alta</v>
      </c>
      <c r="F31" s="593" t="str" cm="1">
        <f t="array" ref="F31">IF(A31="","",_xlfn.LET(
_xlpm.fecha,_xlfn.IFS(
D31="Eliminados",_xlfn.XLOOKUP(A31,Eliminados!$A$2:$A$500,Eliminados!$AD$2:$AD$500,""),
D31="Planificadas",_xlfn.XLOOKUP(A31,Planificadas!$A$2:$A$500,Planificadas!$AD$2:$AD$500,""),
D31="Aprobar planificación",_xlfn.XLOOKUP(A31,'Aprobar Planificación'!$A$2:$A$500,'Aprobar Planificación'!$AD$2:$AD$500,""),
D31="Por planificar",_xlfn.XLOOKUP(A31,'Por planificar'!$A$2:$A$500,'Por planificar'!$AD$2:$AD$500,""),
D31="Por habilitar presupuesto",_xlfn.XLOOKUP(A31,'Por habilitar presup.'!$A$2:$A$500,'Por habilitar presup.'!$AD$2:$AD$500,""),
D31="Por aprobar estimación",_xlfn.XLOOKUP(A31,'Por aprobar estimacion'!$A$2:$A$500,'Por aprobar estimacion'!$AD$2:$AD$500,""),
D31="Por reestimar",_xlfn.XLOOKUP(A31,'Por Reestimar '!$A$2:$A$500,'Por Reestimar '!$AD$2:$AD$500,""),
D31="Por estimar",_xlfn.XLOOKUP(A31,'Por estimar'!$A$2:$A$500,'Por estimar'!$AD$2:$AD$500,""),
D31="Registro incompleto",_xlfn.XLOOKUP(A31,'Registro incompleto'!$A$2:$A$500,'Registro incompleto'!$AD$2:$AD$500,""),
TRUE,""
),
IF(OR(_xlpm.fecha="",_xlpm.fecha=0),"",_xlpm.fecha)
))</f>
        <v/>
      </c>
      <c r="G31" s="593" t="str" cm="1">
        <f t="array" ref="G31">IF(A31="","",_xlfn.LET(
_xlpm.base,_xlfn.IFS(
D31="Eliminados",_xlfn.XLOOKUP(A31,Eliminados!$A$2:$A$500,Eliminados!$AF$2:$AF$500,""),
D31="Planificadas",_xlfn.XLOOKUP(A31,Planificadas!$A$2:$A$500,Planificadas!$AF$2:$AF$500,""),
D31="Aprobar planificación",_xlfn.XLOOKUP(A31,'Aprobar Planificación'!$A$2:$A$500,'Aprobar Planificación'!$AF$2:$AF$500,""),
D31="Por planificar",_xlfn.XLOOKUP(A31,'Por planificar'!$A$2:$A$500,'Por planificar'!$AF$2:$AF$500,""),
D31="Por habilitar presupuesto",_xlfn.XLOOKUP(A31,'Por habilitar presup.'!$A$2:$A$500,'Por habilitar presup.'!$AF$2:$AF$500,""),
D31="Por aprobar estimación",_xlfn.XLOOKUP(A31,'Por aprobar estimacion'!$A$2:$A$500,'Por aprobar estimacion'!$AF$2:$AF$500,""),
D31="Por reestimar",_xlfn.XLOOKUP(A31,'Por Reestimar '!$A$2:$A$500,'Por Reestimar '!$AF$2:$AF$500,""),
D31="Por estimar",_xlfn.XLOOKUP(A31,'Por estimar'!$A$2:$A$500,'Por estimar'!$AF$2:$AF$500,""),
D31="Registro incompleto",_xlfn.XLOOKUP(A31,'Registro incompleto'!$A$2:$A$500,'Registro incompleto'!$AF$2:$AF$500,""),
TRUE,""
),
_xlpm.revision,_xlfn.IFS(
D31="Eliminados",_xlfn.XLOOKUP(A31,Eliminados!$A$2:$A$500,Eliminados!$AS$2:$AS$500,""),
D31="Planificadas",_xlfn.XLOOKUP(A31,Planificadas!$A$2:$A$500,Planificadas!$AS$2:$AS$500,""),
D31="Aprobar planificación",_xlfn.XLOOKUP(A31,'Aprobar Planificación'!$A$2:$A$500,'Aprobar Planificación'!$AS$2:$AS$500,""),
D31="Por planificar",_xlfn.XLOOKUP(A31,'Por planificar'!$A$2:$A$500,'Por planificar'!$AS$2:$AS$500,""),
D31="Por habilitar presupuesto",_xlfn.XLOOKUP(A31,'Por habilitar presup.'!$A$2:$A$500,'Por habilitar presup.'!$AS$2:$AS$500,""),
D31="Por aprobar estimación",_xlfn.XLOOKUP(A31,'Por aprobar estimacion'!$A$2:$A$500,'Por aprobar estimacion'!$AS$2:$AS$500,""),
D31="Por reestimar",_xlfn.XLOOKUP(A31,'Por Reestimar '!$A$2:$A$500,'Por Reestimar '!$AS$2:$AS$500,""),
TRUE,""
),
_xlpm.resultado,IF(OR(_xlpm.revision="",_xlpm.revision=0),_xlpm.base,_xlpm.revision),
IF(OR(_xlpm.resultado="",_xlpm.resultado=0),"",_xlpm.resultado)
))</f>
        <v/>
      </c>
      <c r="H31" s="593" t="str" cm="1">
        <f t="array" ref="H31">IF(A31="","",_xlfn.LET(
_xlpm.dias,_xlfn.IFS(
OR(UPPER(TRIM(E31))="BAJA",UPPER(TRIM(E31))="BAJO"),5,
OR(UPPER(TRIM(E31))="MEDIA",UPPER(TRIM(E31))="MEDIO"),10,
OR(UPPER(TRIM(E31))="ALTA",UPPER(TRIM(E31))="ALTO"),20,
TRUE,0
),
_xlpm.inicioRe,IF(D31="Por reestimar",_xlfn.XLOOKUP(A31,'Por Reestimar '!$A$2:$A$500,'Por Reestimar '!$AS$2:$AS$500,0),0),
_xlfn.IFS(
D31="Por reestimar",IF(AND(ISNUMBER(_xlpm.inicioRe),_xlpm.inicioRe&gt;0,_xlpm.dias&gt;0),WORKDAY(_xlpm.inicioRe,_xlpm.dias),""),
D31="Por estimar",IF(AND(ISNUMBER(G31),G31&gt;0),IF(_xlpm.dias&gt;0,WORKDAY(G31,_xlpm.dias),""),IF(AND(ISNUMBER(F31),F31&gt;0),WORKDAY(F31,5),"")),
TRUE,""
)
))</f>
        <v/>
      </c>
      <c r="I31" t="str" cm="1">
        <f t="array" ref="I31">IF(A31="","",_xlfn.IFS(
D31="Eliminados",_xlfn.XLOOKUP(A31,Eliminados!$A$2:$A$500,Eliminados!$AB$2:$AB$500,""),
D31="Planificadas",_xlfn.XLOOKUP(A31,Planificadas!$A$2:$A$500,Planificadas!$AB$2:$AB$500,""),
D31="Aprobar planificación",_xlfn.XLOOKUP(A31,'Aprobar Planificación'!$A$2:$A$500,'Aprobar Planificación'!$AB$2:$AB$500,""),
D31="Por planificar",_xlfn.XLOOKUP(A31,'Por planificar'!$A$2:$A$500,'Por planificar'!$AB$2:$AB$500,""),
D31="Por habilitar presupuesto",_xlfn.XLOOKUP(A31,'Por habilitar presup.'!$A$2:$A$500,'Por habilitar presup.'!$AB$2:$AB$500,""),
D31="Por aprobar estimación",_xlfn.XLOOKUP(A31,'Por aprobar estimacion'!$A$2:$A$500,'Por aprobar estimacion'!$AB$2:$AB$500,""),
D31="Por reestimar",_xlfn.XLOOKUP(A31,'Por Reestimar '!$A$2:$A$500,'Por Reestimar '!$AB$2:$AB$500,""),
D31="Por estimar",_xlfn.XLOOKUP(A31,'Por estimar'!$A$2:$A$500,'Por estimar'!$AB$2:$AB$500,""),
D31="Registro incompleto",_xlfn.XLOOKUP(A31,'Registro incompleto'!$A$2:$A$500,'Registro incompleto'!$AB$2:$AB$500,""),
TRUE,""
))</f>
        <v>Hugo Paucar</v>
      </c>
    </row>
    <row r="32" spans="1:9">
      <c r="A32">
        <v>61</v>
      </c>
      <c r="B32" t="str" cm="1">
        <f t="array" ref="B32">IF(A32="","",_xlfn.IFS(
D32="Eliminados",_xlfn.XLOOKUP(A32,Eliminados!$A$2:$A$500,Eliminados!$F$2:$F$500,""),
D32="Planificadas",_xlfn.XLOOKUP(A32,Planificadas!$A$2:$A$500,Planificadas!$F$2:$F$500,""),
D32="Aprobar planificación",_xlfn.XLOOKUP(A32,'Aprobar Planificación'!$A$2:$A$500,'Aprobar Planificación'!$F$2:$F$500,""),
D32="Por planificar",_xlfn.XLOOKUP(A32,'Por planificar'!$A$2:$A$500,'Por planificar'!$F$2:$F$500,""),
D32="Por habilitar presupuesto",_xlfn.XLOOKUP(A32,'Por habilitar presup.'!$A$2:$A$500,'Por habilitar presup.'!$F$2:$F$500,""),
D32="Por aprobar estimación",_xlfn.XLOOKUP(A32,'Por aprobar estimacion'!$A$2:$A$500,'Por aprobar estimacion'!$F$2:$F$500,""),
D32="Por reestimar",_xlfn.XLOOKUP(A32,'Por Reestimar '!$A$2:$A$500,'Por Reestimar '!$F$2:$F$500,""),
D32="Por estimar",_xlfn.XLOOKUP(A32,'Por estimar'!$A$2:$A$500,'Por estimar'!$F$2:$F$500,""),
D32="Registro incompleto",_xlfn.XLOOKUP(A32,'Registro incompleto'!$A$2:$A$500,'Registro incompleto'!$F$2:$F$500,""),
TRUE,""
))</f>
        <v>API Pentesting</v>
      </c>
      <c r="C32" t="str">
        <f t="shared" si="0"/>
        <v>Sin definir</v>
      </c>
      <c r="D32" t="str" cm="1">
        <f t="array" ref="D32">IF(A32="","",_xlfn.IFS(
COUNTIF(Eliminados!$A$2:$A$500,A32)&gt;0,"Eliminados",
COUNTIF(Planificadas!$A$2:$A$500,A32)&gt;0,"Planificadas",
COUNTIF('Aprobar Planificación'!$A$2:$A$500,A32)&gt;0,"Aprobar planificación",
COUNTIF('Por planificar'!$A$2:$A$500,A32)&gt;0,"Por planificar",
COUNTIF('Por habilitar presup.'!$A$2:$A$500,A32)&gt;0,"Por habilitar presupuesto",
COUNTIF('Por aprobar estimacion'!$A$2:$A$500,A32)&gt;0,"Por aprobar estimación",
COUNTIF('Por Reestimar '!$A$2:$A$500,A32)&gt;0,"Por reestimar",
COUNTIF('Por estimar'!$A$2:$A$500,A32)&gt;0,"Por estimar",
COUNTIF('Registro incompleto'!$A$2:$A$500,A32)&gt;0,"Registro incompleto",
TRUE,"Sin estado"
))</f>
        <v>Eliminados</v>
      </c>
      <c r="E32" t="str" cm="1">
        <f t="array" ref="E32">IF(A32="","",_xlfn.LET(
_xlpm.base,_xlfn.IFS(
D32="Eliminados",_xlfn.XLOOKUP(A32,Eliminados!$A$2:$A$500,Eliminados!$AE$2:$AE$500,""),
D32="Planificadas",_xlfn.XLOOKUP(A32,Planificadas!$A$2:$A$500,Planificadas!$AE$2:$AE$500,""),
D32="Aprobar planificación",_xlfn.XLOOKUP(A32,'Aprobar Planificación'!$A$2:$A$500,'Aprobar Planificación'!$AE$2:$AE$500,""),
D32="Por planificar",_xlfn.XLOOKUP(A32,'Por planificar'!$A$2:$A$500,'Por planificar'!$AE$2:$AE$500,""),
D32="Por habilitar presupuesto",_xlfn.XLOOKUP(A32,'Por habilitar presup.'!$A$2:$A$500,'Por habilitar presup.'!$AE$2:$AE$500,""),
D32="Por aprobar estimación",_xlfn.XLOOKUP(A32,'Por aprobar estimacion'!$A$2:$A$500,'Por aprobar estimacion'!$AE$2:$AE$500,""),
D32="Por reestimar",_xlfn.XLOOKUP(A32,'Por Reestimar '!$A$2:$A$500,'Por Reestimar '!$AE$2:$AE$500,""),
D32="Por estimar",_xlfn.XLOOKUP(A32,'Por estimar'!$A$2:$A$500,'Por estimar'!$AE$2:$AE$500,""),
D32="Registro incompleto",_xlfn.XLOOKUP(A32,'Registro incompleto'!$A$2:$A$500,'Registro incompleto'!$AE$2:$AE$500,""),
TRUE,""
),
_xlpm.revision,_xlfn.IFS(
D32="Eliminados",_xlfn.XLOOKUP(A32,Eliminados!$A$2:$A$500,Eliminados!$AR$2:$AR$500,""),
D32="Planificadas",_xlfn.XLOOKUP(A32,Planificadas!$A$2:$A$500,Planificadas!$AR$2:$AR$500,""),
D32="Aprobar planificación",_xlfn.XLOOKUP(A32,'Aprobar Planificación'!$A$2:$A$500,'Aprobar Planificación'!$AR$2:$AR$500,""),
D32="Por planificar",_xlfn.XLOOKUP(A32,'Por planificar'!$A$2:$A$500,'Por planificar'!$AR$2:$AR$500,""),
D32="Por habilitar presupuesto",_xlfn.XLOOKUP(A32,'Por habilitar presup.'!$A$2:$A$500,'Por habilitar presup.'!$AR$2:$AR$500,""),
D32="Por aprobar estimación",_xlfn.XLOOKUP(A32,'Por aprobar estimacion'!$A$2:$A$500,'Por aprobar estimacion'!$AR$2:$AR$500,""),
D32="Por reestimar",_xlfn.XLOOKUP(A32,'Por Reestimar '!$A$2:$A$500,'Por Reestimar '!$AR$2:$AR$500,""),
TRUE,""
),
_xlpm.resultado,IF(OR(_xlpm.revision="",_xlpm.revision=0),_xlpm.base,_xlpm.revision),
IF(OR(_xlpm.resultado="",_xlpm.resultado=0),"Sin definir",_xlpm.resultado)
))</f>
        <v>Sin definir</v>
      </c>
      <c r="F32" s="593" t="str" cm="1">
        <f t="array" ref="F32">IF(A32="","",_xlfn.LET(
_xlpm.fecha,_xlfn.IFS(
D32="Eliminados",_xlfn.XLOOKUP(A32,Eliminados!$A$2:$A$500,Eliminados!$AD$2:$AD$500,""),
D32="Planificadas",_xlfn.XLOOKUP(A32,Planificadas!$A$2:$A$500,Planificadas!$AD$2:$AD$500,""),
D32="Aprobar planificación",_xlfn.XLOOKUP(A32,'Aprobar Planificación'!$A$2:$A$500,'Aprobar Planificación'!$AD$2:$AD$500,""),
D32="Por planificar",_xlfn.XLOOKUP(A32,'Por planificar'!$A$2:$A$500,'Por planificar'!$AD$2:$AD$500,""),
D32="Por habilitar presupuesto",_xlfn.XLOOKUP(A32,'Por habilitar presup.'!$A$2:$A$500,'Por habilitar presup.'!$AD$2:$AD$500,""),
D32="Por aprobar estimación",_xlfn.XLOOKUP(A32,'Por aprobar estimacion'!$A$2:$A$500,'Por aprobar estimacion'!$AD$2:$AD$500,""),
D32="Por reestimar",_xlfn.XLOOKUP(A32,'Por Reestimar '!$A$2:$A$500,'Por Reestimar '!$AD$2:$AD$500,""),
D32="Por estimar",_xlfn.XLOOKUP(A32,'Por estimar'!$A$2:$A$500,'Por estimar'!$AD$2:$AD$500,""),
D32="Registro incompleto",_xlfn.XLOOKUP(A32,'Registro incompleto'!$A$2:$A$500,'Registro incompleto'!$AD$2:$AD$500,""),
TRUE,""
),
IF(OR(_xlpm.fecha="",_xlpm.fecha=0),"",_xlpm.fecha)
))</f>
        <v/>
      </c>
      <c r="G32" s="593" t="str" cm="1">
        <f t="array" ref="G32">IF(A32="","",_xlfn.LET(
_xlpm.base,_xlfn.IFS(
D32="Eliminados",_xlfn.XLOOKUP(A32,Eliminados!$A$2:$A$500,Eliminados!$AF$2:$AF$500,""),
D32="Planificadas",_xlfn.XLOOKUP(A32,Planificadas!$A$2:$A$500,Planificadas!$AF$2:$AF$500,""),
D32="Aprobar planificación",_xlfn.XLOOKUP(A32,'Aprobar Planificación'!$A$2:$A$500,'Aprobar Planificación'!$AF$2:$AF$500,""),
D32="Por planificar",_xlfn.XLOOKUP(A32,'Por planificar'!$A$2:$A$500,'Por planificar'!$AF$2:$AF$500,""),
D32="Por habilitar presupuesto",_xlfn.XLOOKUP(A32,'Por habilitar presup.'!$A$2:$A$500,'Por habilitar presup.'!$AF$2:$AF$500,""),
D32="Por aprobar estimación",_xlfn.XLOOKUP(A32,'Por aprobar estimacion'!$A$2:$A$500,'Por aprobar estimacion'!$AF$2:$AF$500,""),
D32="Por reestimar",_xlfn.XLOOKUP(A32,'Por Reestimar '!$A$2:$A$500,'Por Reestimar '!$AF$2:$AF$500,""),
D32="Por estimar",_xlfn.XLOOKUP(A32,'Por estimar'!$A$2:$A$500,'Por estimar'!$AF$2:$AF$500,""),
D32="Registro incompleto",_xlfn.XLOOKUP(A32,'Registro incompleto'!$A$2:$A$500,'Registro incompleto'!$AF$2:$AF$500,""),
TRUE,""
),
_xlpm.revision,_xlfn.IFS(
D32="Eliminados",_xlfn.XLOOKUP(A32,Eliminados!$A$2:$A$500,Eliminados!$AS$2:$AS$500,""),
D32="Planificadas",_xlfn.XLOOKUP(A32,Planificadas!$A$2:$A$500,Planificadas!$AS$2:$AS$500,""),
D32="Aprobar planificación",_xlfn.XLOOKUP(A32,'Aprobar Planificación'!$A$2:$A$500,'Aprobar Planificación'!$AS$2:$AS$500,""),
D32="Por planificar",_xlfn.XLOOKUP(A32,'Por planificar'!$A$2:$A$500,'Por planificar'!$AS$2:$AS$500,""),
D32="Por habilitar presupuesto",_xlfn.XLOOKUP(A32,'Por habilitar presup.'!$A$2:$A$500,'Por habilitar presup.'!$AS$2:$AS$500,""),
D32="Por aprobar estimación",_xlfn.XLOOKUP(A32,'Por aprobar estimacion'!$A$2:$A$500,'Por aprobar estimacion'!$AS$2:$AS$500,""),
D32="Por reestimar",_xlfn.XLOOKUP(A32,'Por Reestimar '!$A$2:$A$500,'Por Reestimar '!$AS$2:$AS$500,""),
TRUE,""
),
_xlpm.resultado,IF(OR(_xlpm.revision="",_xlpm.revision=0),_xlpm.base,_xlpm.revision),
IF(OR(_xlpm.resultado="",_xlpm.resultado=0),"",_xlpm.resultado)
))</f>
        <v/>
      </c>
      <c r="H32" s="593" t="str" cm="1">
        <f t="array" ref="H32">IF(A32="","",_xlfn.LET(
_xlpm.dias,_xlfn.IFS(
OR(UPPER(TRIM(E32))="BAJA",UPPER(TRIM(E32))="BAJO"),5,
OR(UPPER(TRIM(E32))="MEDIA",UPPER(TRIM(E32))="MEDIO"),10,
OR(UPPER(TRIM(E32))="ALTA",UPPER(TRIM(E32))="ALTO"),20,
TRUE,0
),
_xlpm.inicioRe,IF(D32="Por reestimar",_xlfn.XLOOKUP(A32,'Por Reestimar '!$A$2:$A$500,'Por Reestimar '!$AS$2:$AS$500,0),0),
_xlfn.IFS(
D32="Por reestimar",IF(AND(ISNUMBER(_xlpm.inicioRe),_xlpm.inicioRe&gt;0,_xlpm.dias&gt;0),WORKDAY(_xlpm.inicioRe,_xlpm.dias),""),
D32="Por estimar",IF(AND(ISNUMBER(G32),G32&gt;0),IF(_xlpm.dias&gt;0,WORKDAY(G32,_xlpm.dias),""),IF(AND(ISNUMBER(F32),F32&gt;0),WORKDAY(F32,5),"")),
TRUE,""
)
))</f>
        <v/>
      </c>
      <c r="I32" cm="1">
        <f t="array" ref="I32">IF(A32="","",_xlfn.IFS(
D32="Eliminados",_xlfn.XLOOKUP(A32,Eliminados!$A$2:$A$500,Eliminados!$AB$2:$AB$500,""),
D32="Planificadas",_xlfn.XLOOKUP(A32,Planificadas!$A$2:$A$500,Planificadas!$AB$2:$AB$500,""),
D32="Aprobar planificación",_xlfn.XLOOKUP(A32,'Aprobar Planificación'!$A$2:$A$500,'Aprobar Planificación'!$AB$2:$AB$500,""),
D32="Por planificar",_xlfn.XLOOKUP(A32,'Por planificar'!$A$2:$A$500,'Por planificar'!$AB$2:$AB$500,""),
D32="Por habilitar presupuesto",_xlfn.XLOOKUP(A32,'Por habilitar presup.'!$A$2:$A$500,'Por habilitar presup.'!$AB$2:$AB$500,""),
D32="Por aprobar estimación",_xlfn.XLOOKUP(A32,'Por aprobar estimacion'!$A$2:$A$500,'Por aprobar estimacion'!$AB$2:$AB$500,""),
D32="Por reestimar",_xlfn.XLOOKUP(A32,'Por Reestimar '!$A$2:$A$500,'Por Reestimar '!$AB$2:$AB$500,""),
D32="Por estimar",_xlfn.XLOOKUP(A32,'Por estimar'!$A$2:$A$500,'Por estimar'!$AB$2:$AB$500,""),
D32="Registro incompleto",_xlfn.XLOOKUP(A32,'Registro incompleto'!$A$2:$A$500,'Registro incompleto'!$AB$2:$AB$500,""),
TRUE,""
))</f>
        <v>0</v>
      </c>
    </row>
    <row r="33" spans="1:9">
      <c r="A33">
        <v>62</v>
      </c>
      <c r="B33" t="str" cm="1">
        <f t="array" ref="B33">IF(A33="","",_xlfn.IFS(
D33="Eliminados",_xlfn.XLOOKUP(A33,Eliminados!$A$2:$A$500,Eliminados!$F$2:$F$500,""),
D33="Planificadas",_xlfn.XLOOKUP(A33,Planificadas!$A$2:$A$500,Planificadas!$F$2:$F$500,""),
D33="Aprobar planificación",_xlfn.XLOOKUP(A33,'Aprobar Planificación'!$A$2:$A$500,'Aprobar Planificación'!$F$2:$F$500,""),
D33="Por planificar",_xlfn.XLOOKUP(A33,'Por planificar'!$A$2:$A$500,'Por planificar'!$F$2:$F$500,""),
D33="Por habilitar presupuesto",_xlfn.XLOOKUP(A33,'Por habilitar presup.'!$A$2:$A$500,'Por habilitar presup.'!$F$2:$F$500,""),
D33="Por aprobar estimación",_xlfn.XLOOKUP(A33,'Por aprobar estimacion'!$A$2:$A$500,'Por aprobar estimacion'!$F$2:$F$500,""),
D33="Por reestimar",_xlfn.XLOOKUP(A33,'Por Reestimar '!$A$2:$A$500,'Por Reestimar '!$F$2:$F$500,""),
D33="Por estimar",_xlfn.XLOOKUP(A33,'Por estimar'!$A$2:$A$500,'Por estimar'!$F$2:$F$500,""),
D33="Registro incompleto",_xlfn.XLOOKUP(A33,'Registro incompleto'!$A$2:$A$500,'Registro incompleto'!$F$2:$F$500,""),
TRUE,""
))</f>
        <v>Integración de sistemas críticos con el SIEM</v>
      </c>
      <c r="C33" t="str">
        <f t="shared" si="0"/>
        <v>Johnnel Ayala</v>
      </c>
      <c r="D33" t="str" cm="1">
        <f t="array" ref="D33">IF(A33="","",_xlfn.IFS(
COUNTIF(Eliminados!$A$2:$A$500,A33)&gt;0,"Eliminados",
COUNTIF(Planificadas!$A$2:$A$500,A33)&gt;0,"Planificadas",
COUNTIF('Aprobar Planificación'!$A$2:$A$500,A33)&gt;0,"Aprobar planificación",
COUNTIF('Por planificar'!$A$2:$A$500,A33)&gt;0,"Por planificar",
COUNTIF('Por habilitar presup.'!$A$2:$A$500,A33)&gt;0,"Por habilitar presupuesto",
COUNTIF('Por aprobar estimacion'!$A$2:$A$500,A33)&gt;0,"Por aprobar estimación",
COUNTIF('Por Reestimar '!$A$2:$A$500,A33)&gt;0,"Por reestimar",
COUNTIF('Por estimar'!$A$2:$A$500,A33)&gt;0,"Por estimar",
COUNTIF('Registro incompleto'!$A$2:$A$500,A33)&gt;0,"Registro incompleto",
TRUE,"Sin estado"
))</f>
        <v>Eliminados</v>
      </c>
      <c r="E33" t="str" cm="1">
        <f t="array" ref="E33">IF(A33="","",_xlfn.LET(
_xlpm.base,_xlfn.IFS(
D33="Eliminados",_xlfn.XLOOKUP(A33,Eliminados!$A$2:$A$500,Eliminados!$AE$2:$AE$500,""),
D33="Planificadas",_xlfn.XLOOKUP(A33,Planificadas!$A$2:$A$500,Planificadas!$AE$2:$AE$500,""),
D33="Aprobar planificación",_xlfn.XLOOKUP(A33,'Aprobar Planificación'!$A$2:$A$500,'Aprobar Planificación'!$AE$2:$AE$500,""),
D33="Por planificar",_xlfn.XLOOKUP(A33,'Por planificar'!$A$2:$A$500,'Por planificar'!$AE$2:$AE$500,""),
D33="Por habilitar presupuesto",_xlfn.XLOOKUP(A33,'Por habilitar presup.'!$A$2:$A$500,'Por habilitar presup.'!$AE$2:$AE$500,""),
D33="Por aprobar estimación",_xlfn.XLOOKUP(A33,'Por aprobar estimacion'!$A$2:$A$500,'Por aprobar estimacion'!$AE$2:$AE$500,""),
D33="Por reestimar",_xlfn.XLOOKUP(A33,'Por Reestimar '!$A$2:$A$500,'Por Reestimar '!$AE$2:$AE$500,""),
D33="Por estimar",_xlfn.XLOOKUP(A33,'Por estimar'!$A$2:$A$500,'Por estimar'!$AE$2:$AE$500,""),
D33="Registro incompleto",_xlfn.XLOOKUP(A33,'Registro incompleto'!$A$2:$A$500,'Registro incompleto'!$AE$2:$AE$500,""),
TRUE,""
),
_xlpm.revision,_xlfn.IFS(
D33="Eliminados",_xlfn.XLOOKUP(A33,Eliminados!$A$2:$A$500,Eliminados!$AR$2:$AR$500,""),
D33="Planificadas",_xlfn.XLOOKUP(A33,Planificadas!$A$2:$A$500,Planificadas!$AR$2:$AR$500,""),
D33="Aprobar planificación",_xlfn.XLOOKUP(A33,'Aprobar Planificación'!$A$2:$A$500,'Aprobar Planificación'!$AR$2:$AR$500,""),
D33="Por planificar",_xlfn.XLOOKUP(A33,'Por planificar'!$A$2:$A$500,'Por planificar'!$AR$2:$AR$500,""),
D33="Por habilitar presupuesto",_xlfn.XLOOKUP(A33,'Por habilitar presup.'!$A$2:$A$500,'Por habilitar presup.'!$AR$2:$AR$500,""),
D33="Por aprobar estimación",_xlfn.XLOOKUP(A33,'Por aprobar estimacion'!$A$2:$A$500,'Por aprobar estimacion'!$AR$2:$AR$500,""),
D33="Por reestimar",_xlfn.XLOOKUP(A33,'Por Reestimar '!$A$2:$A$500,'Por Reestimar '!$AR$2:$AR$500,""),
TRUE,""
),
_xlpm.resultado,IF(OR(_xlpm.revision="",_xlpm.revision=0),_xlpm.base,_xlpm.revision),
IF(OR(_xlpm.resultado="",_xlpm.resultado=0),"Sin definir",_xlpm.resultado)
))</f>
        <v>Baja</v>
      </c>
      <c r="F33" s="593" cm="1">
        <f t="array" ref="F33">IF(A33="","",_xlfn.LET(
_xlpm.fecha,_xlfn.IFS(
D33="Eliminados",_xlfn.XLOOKUP(A33,Eliminados!$A$2:$A$500,Eliminados!$AD$2:$AD$500,""),
D33="Planificadas",_xlfn.XLOOKUP(A33,Planificadas!$A$2:$A$500,Planificadas!$AD$2:$AD$500,""),
D33="Aprobar planificación",_xlfn.XLOOKUP(A33,'Aprobar Planificación'!$A$2:$A$500,'Aprobar Planificación'!$AD$2:$AD$500,""),
D33="Por planificar",_xlfn.XLOOKUP(A33,'Por planificar'!$A$2:$A$500,'Por planificar'!$AD$2:$AD$500,""),
D33="Por habilitar presupuesto",_xlfn.XLOOKUP(A33,'Por habilitar presup.'!$A$2:$A$500,'Por habilitar presup.'!$AD$2:$AD$500,""),
D33="Por aprobar estimación",_xlfn.XLOOKUP(A33,'Por aprobar estimacion'!$A$2:$A$500,'Por aprobar estimacion'!$AD$2:$AD$500,""),
D33="Por reestimar",_xlfn.XLOOKUP(A33,'Por Reestimar '!$A$2:$A$500,'Por Reestimar '!$AD$2:$AD$500,""),
D33="Por estimar",_xlfn.XLOOKUP(A33,'Por estimar'!$A$2:$A$500,'Por estimar'!$AD$2:$AD$500,""),
D33="Registro incompleto",_xlfn.XLOOKUP(A33,'Registro incompleto'!$A$2:$A$500,'Registro incompleto'!$AD$2:$AD$500,""),
TRUE,""
),
IF(OR(_xlpm.fecha="",_xlpm.fecha=0),"",_xlpm.fecha)
))</f>
        <v>46106</v>
      </c>
      <c r="G33" s="593" t="str" cm="1">
        <f t="array" ref="G33">IF(A33="","",_xlfn.LET(
_xlpm.base,_xlfn.IFS(
D33="Eliminados",_xlfn.XLOOKUP(A33,Eliminados!$A$2:$A$500,Eliminados!$AF$2:$AF$500,""),
D33="Planificadas",_xlfn.XLOOKUP(A33,Planificadas!$A$2:$A$500,Planificadas!$AF$2:$AF$500,""),
D33="Aprobar planificación",_xlfn.XLOOKUP(A33,'Aprobar Planificación'!$A$2:$A$500,'Aprobar Planificación'!$AF$2:$AF$500,""),
D33="Por planificar",_xlfn.XLOOKUP(A33,'Por planificar'!$A$2:$A$500,'Por planificar'!$AF$2:$AF$500,""),
D33="Por habilitar presupuesto",_xlfn.XLOOKUP(A33,'Por habilitar presup.'!$A$2:$A$500,'Por habilitar presup.'!$AF$2:$AF$500,""),
D33="Por aprobar estimación",_xlfn.XLOOKUP(A33,'Por aprobar estimacion'!$A$2:$A$500,'Por aprobar estimacion'!$AF$2:$AF$500,""),
D33="Por reestimar",_xlfn.XLOOKUP(A33,'Por Reestimar '!$A$2:$A$500,'Por Reestimar '!$AF$2:$AF$500,""),
D33="Por estimar",_xlfn.XLOOKUP(A33,'Por estimar'!$A$2:$A$500,'Por estimar'!$AF$2:$AF$500,""),
D33="Registro incompleto",_xlfn.XLOOKUP(A33,'Registro incompleto'!$A$2:$A$500,'Registro incompleto'!$AF$2:$AF$500,""),
TRUE,""
),
_xlpm.revision,_xlfn.IFS(
D33="Eliminados",_xlfn.XLOOKUP(A33,Eliminados!$A$2:$A$500,Eliminados!$AS$2:$AS$500,""),
D33="Planificadas",_xlfn.XLOOKUP(A33,Planificadas!$A$2:$A$500,Planificadas!$AS$2:$AS$500,""),
D33="Aprobar planificación",_xlfn.XLOOKUP(A33,'Aprobar Planificación'!$A$2:$A$500,'Aprobar Planificación'!$AS$2:$AS$500,""),
D33="Por planificar",_xlfn.XLOOKUP(A33,'Por planificar'!$A$2:$A$500,'Por planificar'!$AS$2:$AS$500,""),
D33="Por habilitar presupuesto",_xlfn.XLOOKUP(A33,'Por habilitar presup.'!$A$2:$A$500,'Por habilitar presup.'!$AS$2:$AS$500,""),
D33="Por aprobar estimación",_xlfn.XLOOKUP(A33,'Por aprobar estimacion'!$A$2:$A$500,'Por aprobar estimacion'!$AS$2:$AS$500,""),
D33="Por reestimar",_xlfn.XLOOKUP(A33,'Por Reestimar '!$A$2:$A$500,'Por Reestimar '!$AS$2:$AS$500,""),
TRUE,""
),
_xlpm.resultado,IF(OR(_xlpm.revision="",_xlpm.revision=0),_xlpm.base,_xlpm.revision),
IF(OR(_xlpm.resultado="",_xlpm.resultado=0),"",_xlpm.resultado)
))</f>
        <v/>
      </c>
      <c r="H33" s="593" t="str" cm="1">
        <f t="array" ref="H33">IF(A33="","",_xlfn.LET(
_xlpm.dias,_xlfn.IFS(
OR(UPPER(TRIM(E33))="BAJA",UPPER(TRIM(E33))="BAJO"),5,
OR(UPPER(TRIM(E33))="MEDIA",UPPER(TRIM(E33))="MEDIO"),10,
OR(UPPER(TRIM(E33))="ALTA",UPPER(TRIM(E33))="ALTO"),20,
TRUE,0
),
_xlpm.inicioRe,IF(D33="Por reestimar",_xlfn.XLOOKUP(A33,'Por Reestimar '!$A$2:$A$500,'Por Reestimar '!$AS$2:$AS$500,0),0),
_xlfn.IFS(
D33="Por reestimar",IF(AND(ISNUMBER(_xlpm.inicioRe),_xlpm.inicioRe&gt;0,_xlpm.dias&gt;0),WORKDAY(_xlpm.inicioRe,_xlpm.dias),""),
D33="Por estimar",IF(AND(ISNUMBER(G33),G33&gt;0),IF(_xlpm.dias&gt;0,WORKDAY(G33,_xlpm.dias),""),IF(AND(ISNUMBER(F33),F33&gt;0),WORKDAY(F33,5),"")),
TRUE,""
)
))</f>
        <v/>
      </c>
      <c r="I33" t="str" cm="1">
        <f t="array" ref="I33">IF(A33="","",_xlfn.IFS(
D33="Eliminados",_xlfn.XLOOKUP(A33,Eliminados!$A$2:$A$500,Eliminados!$AB$2:$AB$500,""),
D33="Planificadas",_xlfn.XLOOKUP(A33,Planificadas!$A$2:$A$500,Planificadas!$AB$2:$AB$500,""),
D33="Aprobar planificación",_xlfn.XLOOKUP(A33,'Aprobar Planificación'!$A$2:$A$500,'Aprobar Planificación'!$AB$2:$AB$500,""),
D33="Por planificar",_xlfn.XLOOKUP(A33,'Por planificar'!$A$2:$A$500,'Por planificar'!$AB$2:$AB$500,""),
D33="Por habilitar presupuesto",_xlfn.XLOOKUP(A33,'Por habilitar presup.'!$A$2:$A$500,'Por habilitar presup.'!$AB$2:$AB$500,""),
D33="Por aprobar estimación",_xlfn.XLOOKUP(A33,'Por aprobar estimacion'!$A$2:$A$500,'Por aprobar estimacion'!$AB$2:$AB$500,""),
D33="Por reestimar",_xlfn.XLOOKUP(A33,'Por Reestimar '!$A$2:$A$500,'Por Reestimar '!$AB$2:$AB$500,""),
D33="Por estimar",_xlfn.XLOOKUP(A33,'Por estimar'!$A$2:$A$500,'Por estimar'!$AB$2:$AB$500,""),
D33="Registro incompleto",_xlfn.XLOOKUP(A33,'Registro incompleto'!$A$2:$A$500,'Registro incompleto'!$AB$2:$AB$500,""),
TRUE,""
))</f>
        <v>Johnnel Ayala</v>
      </c>
    </row>
    <row r="34" spans="1:9">
      <c r="A34">
        <v>63</v>
      </c>
      <c r="B34" t="str" cm="1">
        <f t="array" ref="B34">IF(A34="","",_xlfn.IFS(
D34="Eliminados",_xlfn.XLOOKUP(A34,Eliminados!$A$2:$A$500,Eliminados!$F$2:$F$500,""),
D34="Planificadas",_xlfn.XLOOKUP(A34,Planificadas!$A$2:$A$500,Planificadas!$F$2:$F$500,""),
D34="Aprobar planificación",_xlfn.XLOOKUP(A34,'Aprobar Planificación'!$A$2:$A$500,'Aprobar Planificación'!$F$2:$F$500,""),
D34="Por planificar",_xlfn.XLOOKUP(A34,'Por planificar'!$A$2:$A$500,'Por planificar'!$F$2:$F$500,""),
D34="Por habilitar presupuesto",_xlfn.XLOOKUP(A34,'Por habilitar presup.'!$A$2:$A$500,'Por habilitar presup.'!$F$2:$F$500,""),
D34="Por aprobar estimación",_xlfn.XLOOKUP(A34,'Por aprobar estimacion'!$A$2:$A$500,'Por aprobar estimacion'!$F$2:$F$500,""),
D34="Por reestimar",_xlfn.XLOOKUP(A34,'Por Reestimar '!$A$2:$A$500,'Por Reestimar '!$F$2:$F$500,""),
D34="Por estimar",_xlfn.XLOOKUP(A34,'Por estimar'!$A$2:$A$500,'Por estimar'!$F$2:$F$500,""),
D34="Registro incompleto",_xlfn.XLOOKUP(A34,'Registro incompleto'!$A$2:$A$500,'Registro incompleto'!$F$2:$F$500,""),
TRUE,""
))</f>
        <v>Ejecución de BIA para sistemas críticos del negocio</v>
      </c>
      <c r="C34" t="str">
        <f t="shared" si="0"/>
        <v>Johnnel Ayala</v>
      </c>
      <c r="D34" t="str" cm="1">
        <f t="array" ref="D34">IF(A34="","",_xlfn.IFS(
COUNTIF(Eliminados!$A$2:$A$500,A34)&gt;0,"Eliminados",
COUNTIF(Planificadas!$A$2:$A$500,A34)&gt;0,"Planificadas",
COUNTIF('Aprobar Planificación'!$A$2:$A$500,A34)&gt;0,"Aprobar planificación",
COUNTIF('Por planificar'!$A$2:$A$500,A34)&gt;0,"Por planificar",
COUNTIF('Por habilitar presup.'!$A$2:$A$500,A34)&gt;0,"Por habilitar presupuesto",
COUNTIF('Por aprobar estimacion'!$A$2:$A$500,A34)&gt;0,"Por aprobar estimación",
COUNTIF('Por Reestimar '!$A$2:$A$500,A34)&gt;0,"Por reestimar",
COUNTIF('Por estimar'!$A$2:$A$500,A34)&gt;0,"Por estimar",
COUNTIF('Registro incompleto'!$A$2:$A$500,A34)&gt;0,"Registro incompleto",
TRUE,"Sin estado"
))</f>
        <v>Eliminados</v>
      </c>
      <c r="E34" t="str" cm="1">
        <f t="array" ref="E34">IF(A34="","",_xlfn.LET(
_xlpm.base,_xlfn.IFS(
D34="Eliminados",_xlfn.XLOOKUP(A34,Eliminados!$A$2:$A$500,Eliminados!$AE$2:$AE$500,""),
D34="Planificadas",_xlfn.XLOOKUP(A34,Planificadas!$A$2:$A$500,Planificadas!$AE$2:$AE$500,""),
D34="Aprobar planificación",_xlfn.XLOOKUP(A34,'Aprobar Planificación'!$A$2:$A$500,'Aprobar Planificación'!$AE$2:$AE$500,""),
D34="Por planificar",_xlfn.XLOOKUP(A34,'Por planificar'!$A$2:$A$500,'Por planificar'!$AE$2:$AE$500,""),
D34="Por habilitar presupuesto",_xlfn.XLOOKUP(A34,'Por habilitar presup.'!$A$2:$A$500,'Por habilitar presup.'!$AE$2:$AE$500,""),
D34="Por aprobar estimación",_xlfn.XLOOKUP(A34,'Por aprobar estimacion'!$A$2:$A$500,'Por aprobar estimacion'!$AE$2:$AE$500,""),
D34="Por reestimar",_xlfn.XLOOKUP(A34,'Por Reestimar '!$A$2:$A$500,'Por Reestimar '!$AE$2:$AE$500,""),
D34="Por estimar",_xlfn.XLOOKUP(A34,'Por estimar'!$A$2:$A$500,'Por estimar'!$AE$2:$AE$500,""),
D34="Registro incompleto",_xlfn.XLOOKUP(A34,'Registro incompleto'!$A$2:$A$500,'Registro incompleto'!$AE$2:$AE$500,""),
TRUE,""
),
_xlpm.revision,_xlfn.IFS(
D34="Eliminados",_xlfn.XLOOKUP(A34,Eliminados!$A$2:$A$500,Eliminados!$AR$2:$AR$500,""),
D34="Planificadas",_xlfn.XLOOKUP(A34,Planificadas!$A$2:$A$500,Planificadas!$AR$2:$AR$500,""),
D34="Aprobar planificación",_xlfn.XLOOKUP(A34,'Aprobar Planificación'!$A$2:$A$500,'Aprobar Planificación'!$AR$2:$AR$500,""),
D34="Por planificar",_xlfn.XLOOKUP(A34,'Por planificar'!$A$2:$A$500,'Por planificar'!$AR$2:$AR$500,""),
D34="Por habilitar presupuesto",_xlfn.XLOOKUP(A34,'Por habilitar presup.'!$A$2:$A$500,'Por habilitar presup.'!$AR$2:$AR$500,""),
D34="Por aprobar estimación",_xlfn.XLOOKUP(A34,'Por aprobar estimacion'!$A$2:$A$500,'Por aprobar estimacion'!$AR$2:$AR$500,""),
D34="Por reestimar",_xlfn.XLOOKUP(A34,'Por Reestimar '!$A$2:$A$500,'Por Reestimar '!$AR$2:$AR$500,""),
TRUE,""
),
_xlpm.resultado,IF(OR(_xlpm.revision="",_xlpm.revision=0),_xlpm.base,_xlpm.revision),
IF(OR(_xlpm.resultado="",_xlpm.resultado=0),"Sin definir",_xlpm.resultado)
))</f>
        <v>Media</v>
      </c>
      <c r="F34" s="593" cm="1">
        <f t="array" ref="F34">IF(A34="","",_xlfn.LET(
_xlpm.fecha,_xlfn.IFS(
D34="Eliminados",_xlfn.XLOOKUP(A34,Eliminados!$A$2:$A$500,Eliminados!$AD$2:$AD$500,""),
D34="Planificadas",_xlfn.XLOOKUP(A34,Planificadas!$A$2:$A$500,Planificadas!$AD$2:$AD$500,""),
D34="Aprobar planificación",_xlfn.XLOOKUP(A34,'Aprobar Planificación'!$A$2:$A$500,'Aprobar Planificación'!$AD$2:$AD$500,""),
D34="Por planificar",_xlfn.XLOOKUP(A34,'Por planificar'!$A$2:$A$500,'Por planificar'!$AD$2:$AD$500,""),
D34="Por habilitar presupuesto",_xlfn.XLOOKUP(A34,'Por habilitar presup.'!$A$2:$A$500,'Por habilitar presup.'!$AD$2:$AD$500,""),
D34="Por aprobar estimación",_xlfn.XLOOKUP(A34,'Por aprobar estimacion'!$A$2:$A$500,'Por aprobar estimacion'!$AD$2:$AD$500,""),
D34="Por reestimar",_xlfn.XLOOKUP(A34,'Por Reestimar '!$A$2:$A$500,'Por Reestimar '!$AD$2:$AD$500,""),
D34="Por estimar",_xlfn.XLOOKUP(A34,'Por estimar'!$A$2:$A$500,'Por estimar'!$AD$2:$AD$500,""),
D34="Registro incompleto",_xlfn.XLOOKUP(A34,'Registro incompleto'!$A$2:$A$500,'Registro incompleto'!$AD$2:$AD$500,""),
TRUE,""
),
IF(OR(_xlpm.fecha="",_xlpm.fecha=0),"",_xlpm.fecha)
))</f>
        <v>46106</v>
      </c>
      <c r="G34" s="593" t="str" cm="1">
        <f t="array" ref="G34">IF(A34="","",_xlfn.LET(
_xlpm.base,_xlfn.IFS(
D34="Eliminados",_xlfn.XLOOKUP(A34,Eliminados!$A$2:$A$500,Eliminados!$AF$2:$AF$500,""),
D34="Planificadas",_xlfn.XLOOKUP(A34,Planificadas!$A$2:$A$500,Planificadas!$AF$2:$AF$500,""),
D34="Aprobar planificación",_xlfn.XLOOKUP(A34,'Aprobar Planificación'!$A$2:$A$500,'Aprobar Planificación'!$AF$2:$AF$500,""),
D34="Por planificar",_xlfn.XLOOKUP(A34,'Por planificar'!$A$2:$A$500,'Por planificar'!$AF$2:$AF$500,""),
D34="Por habilitar presupuesto",_xlfn.XLOOKUP(A34,'Por habilitar presup.'!$A$2:$A$500,'Por habilitar presup.'!$AF$2:$AF$500,""),
D34="Por aprobar estimación",_xlfn.XLOOKUP(A34,'Por aprobar estimacion'!$A$2:$A$500,'Por aprobar estimacion'!$AF$2:$AF$500,""),
D34="Por reestimar",_xlfn.XLOOKUP(A34,'Por Reestimar '!$A$2:$A$500,'Por Reestimar '!$AF$2:$AF$500,""),
D34="Por estimar",_xlfn.XLOOKUP(A34,'Por estimar'!$A$2:$A$500,'Por estimar'!$AF$2:$AF$500,""),
D34="Registro incompleto",_xlfn.XLOOKUP(A34,'Registro incompleto'!$A$2:$A$500,'Registro incompleto'!$AF$2:$AF$500,""),
TRUE,""
),
_xlpm.revision,_xlfn.IFS(
D34="Eliminados",_xlfn.XLOOKUP(A34,Eliminados!$A$2:$A$500,Eliminados!$AS$2:$AS$500,""),
D34="Planificadas",_xlfn.XLOOKUP(A34,Planificadas!$A$2:$A$500,Planificadas!$AS$2:$AS$500,""),
D34="Aprobar planificación",_xlfn.XLOOKUP(A34,'Aprobar Planificación'!$A$2:$A$500,'Aprobar Planificación'!$AS$2:$AS$500,""),
D34="Por planificar",_xlfn.XLOOKUP(A34,'Por planificar'!$A$2:$A$500,'Por planificar'!$AS$2:$AS$500,""),
D34="Por habilitar presupuesto",_xlfn.XLOOKUP(A34,'Por habilitar presup.'!$A$2:$A$500,'Por habilitar presup.'!$AS$2:$AS$500,""),
D34="Por aprobar estimación",_xlfn.XLOOKUP(A34,'Por aprobar estimacion'!$A$2:$A$500,'Por aprobar estimacion'!$AS$2:$AS$500,""),
D34="Por reestimar",_xlfn.XLOOKUP(A34,'Por Reestimar '!$A$2:$A$500,'Por Reestimar '!$AS$2:$AS$500,""),
TRUE,""
),
_xlpm.resultado,IF(OR(_xlpm.revision="",_xlpm.revision=0),_xlpm.base,_xlpm.revision),
IF(OR(_xlpm.resultado="",_xlpm.resultado=0),"",_xlpm.resultado)
))</f>
        <v/>
      </c>
      <c r="H34" s="593" t="str" cm="1">
        <f t="array" ref="H34">IF(A34="","",_xlfn.LET(
_xlpm.dias,_xlfn.IFS(
OR(UPPER(TRIM(E34))="BAJA",UPPER(TRIM(E34))="BAJO"),5,
OR(UPPER(TRIM(E34))="MEDIA",UPPER(TRIM(E34))="MEDIO"),10,
OR(UPPER(TRIM(E34))="ALTA",UPPER(TRIM(E34))="ALTO"),20,
TRUE,0
),
_xlpm.inicioRe,IF(D34="Por reestimar",_xlfn.XLOOKUP(A34,'Por Reestimar '!$A$2:$A$500,'Por Reestimar '!$AS$2:$AS$500,0),0),
_xlfn.IFS(
D34="Por reestimar",IF(AND(ISNUMBER(_xlpm.inicioRe),_xlpm.inicioRe&gt;0,_xlpm.dias&gt;0),WORKDAY(_xlpm.inicioRe,_xlpm.dias),""),
D34="Por estimar",IF(AND(ISNUMBER(G34),G34&gt;0),IF(_xlpm.dias&gt;0,WORKDAY(G34,_xlpm.dias),""),IF(AND(ISNUMBER(F34),F34&gt;0),WORKDAY(F34,5),"")),
TRUE,""
)
))</f>
        <v/>
      </c>
      <c r="I34" t="str" cm="1">
        <f t="array" ref="I34">IF(A34="","",_xlfn.IFS(
D34="Eliminados",_xlfn.XLOOKUP(A34,Eliminados!$A$2:$A$500,Eliminados!$AB$2:$AB$500,""),
D34="Planificadas",_xlfn.XLOOKUP(A34,Planificadas!$A$2:$A$500,Planificadas!$AB$2:$AB$500,""),
D34="Aprobar planificación",_xlfn.XLOOKUP(A34,'Aprobar Planificación'!$A$2:$A$500,'Aprobar Planificación'!$AB$2:$AB$500,""),
D34="Por planificar",_xlfn.XLOOKUP(A34,'Por planificar'!$A$2:$A$500,'Por planificar'!$AB$2:$AB$500,""),
D34="Por habilitar presupuesto",_xlfn.XLOOKUP(A34,'Por habilitar presup.'!$A$2:$A$500,'Por habilitar presup.'!$AB$2:$AB$500,""),
D34="Por aprobar estimación",_xlfn.XLOOKUP(A34,'Por aprobar estimacion'!$A$2:$A$500,'Por aprobar estimacion'!$AB$2:$AB$500,""),
D34="Por reestimar",_xlfn.XLOOKUP(A34,'Por Reestimar '!$A$2:$A$500,'Por Reestimar '!$AB$2:$AB$500,""),
D34="Por estimar",_xlfn.XLOOKUP(A34,'Por estimar'!$A$2:$A$500,'Por estimar'!$AB$2:$AB$500,""),
D34="Registro incompleto",_xlfn.XLOOKUP(A34,'Registro incompleto'!$A$2:$A$500,'Registro incompleto'!$AB$2:$AB$500,""),
TRUE,""
))</f>
        <v>Johnnel Ayala</v>
      </c>
    </row>
    <row r="35" spans="1:9">
      <c r="A35">
        <v>64</v>
      </c>
      <c r="B35" t="str" cm="1">
        <f t="array" ref="B35">IF(A35="","",_xlfn.IFS(
D35="Eliminados",_xlfn.XLOOKUP(A35,Eliminados!$A$2:$A$500,Eliminados!$F$2:$F$500,""),
D35="Planificadas",_xlfn.XLOOKUP(A35,Planificadas!$A$2:$A$500,Planificadas!$F$2:$F$500,""),
D35="Aprobar planificación",_xlfn.XLOOKUP(A35,'Aprobar Planificación'!$A$2:$A$500,'Aprobar Planificación'!$F$2:$F$500,""),
D35="Por planificar",_xlfn.XLOOKUP(A35,'Por planificar'!$A$2:$A$500,'Por planificar'!$F$2:$F$500,""),
D35="Por habilitar presupuesto",_xlfn.XLOOKUP(A35,'Por habilitar presup.'!$A$2:$A$500,'Por habilitar presup.'!$F$2:$F$500,""),
D35="Por aprobar estimación",_xlfn.XLOOKUP(A35,'Por aprobar estimacion'!$A$2:$A$500,'Por aprobar estimacion'!$F$2:$F$500,""),
D35="Por reestimar",_xlfn.XLOOKUP(A35,'Por Reestimar '!$A$2:$A$500,'Por Reestimar '!$F$2:$F$500,""),
D35="Por estimar",_xlfn.XLOOKUP(A35,'Por estimar'!$A$2:$A$500,'Por estimar'!$F$2:$F$500,""),
D35="Registro incompleto",_xlfn.XLOOKUP(A35,'Registro incompleto'!$A$2:$A$500,'Registro incompleto'!$F$2:$F$500,""),
TRUE,""
))</f>
        <v>Verificación de Integridad de Backups</v>
      </c>
      <c r="C35" t="str">
        <f t="shared" si="0"/>
        <v>Sin definir</v>
      </c>
      <c r="D35" t="str" cm="1">
        <f t="array" ref="D35">IF(A35="","",_xlfn.IFS(
COUNTIF(Eliminados!$A$2:$A$500,A35)&gt;0,"Eliminados",
COUNTIF(Planificadas!$A$2:$A$500,A35)&gt;0,"Planificadas",
COUNTIF('Aprobar Planificación'!$A$2:$A$500,A35)&gt;0,"Aprobar planificación",
COUNTIF('Por planificar'!$A$2:$A$500,A35)&gt;0,"Por planificar",
COUNTIF('Por habilitar presup.'!$A$2:$A$500,A35)&gt;0,"Por habilitar presupuesto",
COUNTIF('Por aprobar estimacion'!$A$2:$A$500,A35)&gt;0,"Por aprobar estimación",
COUNTIF('Por Reestimar '!$A$2:$A$500,A35)&gt;0,"Por reestimar",
COUNTIF('Por estimar'!$A$2:$A$500,A35)&gt;0,"Por estimar",
COUNTIF('Registro incompleto'!$A$2:$A$500,A35)&gt;0,"Registro incompleto",
TRUE,"Sin estado"
))</f>
        <v>Eliminados</v>
      </c>
      <c r="E35" t="str" cm="1">
        <f t="array" ref="E35">IF(A35="","",_xlfn.LET(
_xlpm.base,_xlfn.IFS(
D35="Eliminados",_xlfn.XLOOKUP(A35,Eliminados!$A$2:$A$500,Eliminados!$AE$2:$AE$500,""),
D35="Planificadas",_xlfn.XLOOKUP(A35,Planificadas!$A$2:$A$500,Planificadas!$AE$2:$AE$500,""),
D35="Aprobar planificación",_xlfn.XLOOKUP(A35,'Aprobar Planificación'!$A$2:$A$500,'Aprobar Planificación'!$AE$2:$AE$500,""),
D35="Por planificar",_xlfn.XLOOKUP(A35,'Por planificar'!$A$2:$A$500,'Por planificar'!$AE$2:$AE$500,""),
D35="Por habilitar presupuesto",_xlfn.XLOOKUP(A35,'Por habilitar presup.'!$A$2:$A$500,'Por habilitar presup.'!$AE$2:$AE$500,""),
D35="Por aprobar estimación",_xlfn.XLOOKUP(A35,'Por aprobar estimacion'!$A$2:$A$500,'Por aprobar estimacion'!$AE$2:$AE$500,""),
D35="Por reestimar",_xlfn.XLOOKUP(A35,'Por Reestimar '!$A$2:$A$500,'Por Reestimar '!$AE$2:$AE$500,""),
D35="Por estimar",_xlfn.XLOOKUP(A35,'Por estimar'!$A$2:$A$500,'Por estimar'!$AE$2:$AE$500,""),
D35="Registro incompleto",_xlfn.XLOOKUP(A35,'Registro incompleto'!$A$2:$A$500,'Registro incompleto'!$AE$2:$AE$500,""),
TRUE,""
),
_xlpm.revision,_xlfn.IFS(
D35="Eliminados",_xlfn.XLOOKUP(A35,Eliminados!$A$2:$A$500,Eliminados!$AR$2:$AR$500,""),
D35="Planificadas",_xlfn.XLOOKUP(A35,Planificadas!$A$2:$A$500,Planificadas!$AR$2:$AR$500,""),
D35="Aprobar planificación",_xlfn.XLOOKUP(A35,'Aprobar Planificación'!$A$2:$A$500,'Aprobar Planificación'!$AR$2:$AR$500,""),
D35="Por planificar",_xlfn.XLOOKUP(A35,'Por planificar'!$A$2:$A$500,'Por planificar'!$AR$2:$AR$500,""),
D35="Por habilitar presupuesto",_xlfn.XLOOKUP(A35,'Por habilitar presup.'!$A$2:$A$500,'Por habilitar presup.'!$AR$2:$AR$500,""),
D35="Por aprobar estimación",_xlfn.XLOOKUP(A35,'Por aprobar estimacion'!$A$2:$A$500,'Por aprobar estimacion'!$AR$2:$AR$500,""),
D35="Por reestimar",_xlfn.XLOOKUP(A35,'Por Reestimar '!$A$2:$A$500,'Por Reestimar '!$AR$2:$AR$500,""),
TRUE,""
),
_xlpm.resultado,IF(OR(_xlpm.revision="",_xlpm.revision=0),_xlpm.base,_xlpm.revision),
IF(OR(_xlpm.resultado="",_xlpm.resultado=0),"Sin definir",_xlpm.resultado)
))</f>
        <v>Sin definir</v>
      </c>
      <c r="F35" s="593" t="str" cm="1">
        <f t="array" ref="F35">IF(A35="","",_xlfn.LET(
_xlpm.fecha,_xlfn.IFS(
D35="Eliminados",_xlfn.XLOOKUP(A35,Eliminados!$A$2:$A$500,Eliminados!$AD$2:$AD$500,""),
D35="Planificadas",_xlfn.XLOOKUP(A35,Planificadas!$A$2:$A$500,Planificadas!$AD$2:$AD$500,""),
D35="Aprobar planificación",_xlfn.XLOOKUP(A35,'Aprobar Planificación'!$A$2:$A$500,'Aprobar Planificación'!$AD$2:$AD$500,""),
D35="Por planificar",_xlfn.XLOOKUP(A35,'Por planificar'!$A$2:$A$500,'Por planificar'!$AD$2:$AD$500,""),
D35="Por habilitar presupuesto",_xlfn.XLOOKUP(A35,'Por habilitar presup.'!$A$2:$A$500,'Por habilitar presup.'!$AD$2:$AD$500,""),
D35="Por aprobar estimación",_xlfn.XLOOKUP(A35,'Por aprobar estimacion'!$A$2:$A$500,'Por aprobar estimacion'!$AD$2:$AD$500,""),
D35="Por reestimar",_xlfn.XLOOKUP(A35,'Por Reestimar '!$A$2:$A$500,'Por Reestimar '!$AD$2:$AD$500,""),
D35="Por estimar",_xlfn.XLOOKUP(A35,'Por estimar'!$A$2:$A$500,'Por estimar'!$AD$2:$AD$500,""),
D35="Registro incompleto",_xlfn.XLOOKUP(A35,'Registro incompleto'!$A$2:$A$500,'Registro incompleto'!$AD$2:$AD$500,""),
TRUE,""
),
IF(OR(_xlpm.fecha="",_xlpm.fecha=0),"",_xlpm.fecha)
))</f>
        <v/>
      </c>
      <c r="G35" s="593" t="str" cm="1">
        <f t="array" ref="G35">IF(A35="","",_xlfn.LET(
_xlpm.base,_xlfn.IFS(
D35="Eliminados",_xlfn.XLOOKUP(A35,Eliminados!$A$2:$A$500,Eliminados!$AF$2:$AF$500,""),
D35="Planificadas",_xlfn.XLOOKUP(A35,Planificadas!$A$2:$A$500,Planificadas!$AF$2:$AF$500,""),
D35="Aprobar planificación",_xlfn.XLOOKUP(A35,'Aprobar Planificación'!$A$2:$A$500,'Aprobar Planificación'!$AF$2:$AF$500,""),
D35="Por planificar",_xlfn.XLOOKUP(A35,'Por planificar'!$A$2:$A$500,'Por planificar'!$AF$2:$AF$500,""),
D35="Por habilitar presupuesto",_xlfn.XLOOKUP(A35,'Por habilitar presup.'!$A$2:$A$500,'Por habilitar presup.'!$AF$2:$AF$500,""),
D35="Por aprobar estimación",_xlfn.XLOOKUP(A35,'Por aprobar estimacion'!$A$2:$A$500,'Por aprobar estimacion'!$AF$2:$AF$500,""),
D35="Por reestimar",_xlfn.XLOOKUP(A35,'Por Reestimar '!$A$2:$A$500,'Por Reestimar '!$AF$2:$AF$500,""),
D35="Por estimar",_xlfn.XLOOKUP(A35,'Por estimar'!$A$2:$A$500,'Por estimar'!$AF$2:$AF$500,""),
D35="Registro incompleto",_xlfn.XLOOKUP(A35,'Registro incompleto'!$A$2:$A$500,'Registro incompleto'!$AF$2:$AF$500,""),
TRUE,""
),
_xlpm.revision,_xlfn.IFS(
D35="Eliminados",_xlfn.XLOOKUP(A35,Eliminados!$A$2:$A$500,Eliminados!$AS$2:$AS$500,""),
D35="Planificadas",_xlfn.XLOOKUP(A35,Planificadas!$A$2:$A$500,Planificadas!$AS$2:$AS$500,""),
D35="Aprobar planificación",_xlfn.XLOOKUP(A35,'Aprobar Planificación'!$A$2:$A$500,'Aprobar Planificación'!$AS$2:$AS$500,""),
D35="Por planificar",_xlfn.XLOOKUP(A35,'Por planificar'!$A$2:$A$500,'Por planificar'!$AS$2:$AS$500,""),
D35="Por habilitar presupuesto",_xlfn.XLOOKUP(A35,'Por habilitar presup.'!$A$2:$A$500,'Por habilitar presup.'!$AS$2:$AS$500,""),
D35="Por aprobar estimación",_xlfn.XLOOKUP(A35,'Por aprobar estimacion'!$A$2:$A$500,'Por aprobar estimacion'!$AS$2:$AS$500,""),
D35="Por reestimar",_xlfn.XLOOKUP(A35,'Por Reestimar '!$A$2:$A$500,'Por Reestimar '!$AS$2:$AS$500,""),
TRUE,""
),
_xlpm.resultado,IF(OR(_xlpm.revision="",_xlpm.revision=0),_xlpm.base,_xlpm.revision),
IF(OR(_xlpm.resultado="",_xlpm.resultado=0),"",_xlpm.resultado)
))</f>
        <v/>
      </c>
      <c r="H35" s="593" t="str" cm="1">
        <f t="array" ref="H35">IF(A35="","",_xlfn.LET(
_xlpm.dias,_xlfn.IFS(
OR(UPPER(TRIM(E35))="BAJA",UPPER(TRIM(E35))="BAJO"),5,
OR(UPPER(TRIM(E35))="MEDIA",UPPER(TRIM(E35))="MEDIO"),10,
OR(UPPER(TRIM(E35))="ALTA",UPPER(TRIM(E35))="ALTO"),20,
TRUE,0
),
_xlpm.inicioRe,IF(D35="Por reestimar",_xlfn.XLOOKUP(A35,'Por Reestimar '!$A$2:$A$500,'Por Reestimar '!$AS$2:$AS$500,0),0),
_xlfn.IFS(
D35="Por reestimar",IF(AND(ISNUMBER(_xlpm.inicioRe),_xlpm.inicioRe&gt;0,_xlpm.dias&gt;0),WORKDAY(_xlpm.inicioRe,_xlpm.dias),""),
D35="Por estimar",IF(AND(ISNUMBER(G35),G35&gt;0),IF(_xlpm.dias&gt;0,WORKDAY(G35,_xlpm.dias),""),IF(AND(ISNUMBER(F35),F35&gt;0),WORKDAY(F35,5),"")),
TRUE,""
)
))</f>
        <v/>
      </c>
      <c r="I35" cm="1">
        <f t="array" ref="I35">IF(A35="","",_xlfn.IFS(
D35="Eliminados",_xlfn.XLOOKUP(A35,Eliminados!$A$2:$A$500,Eliminados!$AB$2:$AB$500,""),
D35="Planificadas",_xlfn.XLOOKUP(A35,Planificadas!$A$2:$A$500,Planificadas!$AB$2:$AB$500,""),
D35="Aprobar planificación",_xlfn.XLOOKUP(A35,'Aprobar Planificación'!$A$2:$A$500,'Aprobar Planificación'!$AB$2:$AB$500,""),
D35="Por planificar",_xlfn.XLOOKUP(A35,'Por planificar'!$A$2:$A$500,'Por planificar'!$AB$2:$AB$500,""),
D35="Por habilitar presupuesto",_xlfn.XLOOKUP(A35,'Por habilitar presup.'!$A$2:$A$500,'Por habilitar presup.'!$AB$2:$AB$500,""),
D35="Por aprobar estimación",_xlfn.XLOOKUP(A35,'Por aprobar estimacion'!$A$2:$A$500,'Por aprobar estimacion'!$AB$2:$AB$500,""),
D35="Por reestimar",_xlfn.XLOOKUP(A35,'Por Reestimar '!$A$2:$A$500,'Por Reestimar '!$AB$2:$AB$500,""),
D35="Por estimar",_xlfn.XLOOKUP(A35,'Por estimar'!$A$2:$A$500,'Por estimar'!$AB$2:$AB$500,""),
D35="Registro incompleto",_xlfn.XLOOKUP(A35,'Registro incompleto'!$A$2:$A$500,'Registro incompleto'!$AB$2:$AB$500,""),
TRUE,""
))</f>
        <v>0</v>
      </c>
    </row>
    <row r="36" spans="1:9">
      <c r="A36">
        <v>65</v>
      </c>
      <c r="B36" t="str" cm="1">
        <f t="array" ref="B36">IF(A36="","",_xlfn.IFS(
D36="Eliminados",_xlfn.XLOOKUP(A36,Eliminados!$A$2:$A$500,Eliminados!$F$2:$F$500,""),
D36="Planificadas",_xlfn.XLOOKUP(A36,Planificadas!$A$2:$A$500,Planificadas!$F$2:$F$500,""),
D36="Aprobar planificación",_xlfn.XLOOKUP(A36,'Aprobar Planificación'!$A$2:$A$500,'Aprobar Planificación'!$F$2:$F$500,""),
D36="Por planificar",_xlfn.XLOOKUP(A36,'Por planificar'!$A$2:$A$500,'Por planificar'!$F$2:$F$500,""),
D36="Por habilitar presupuesto",_xlfn.XLOOKUP(A36,'Por habilitar presup.'!$A$2:$A$500,'Por habilitar presup.'!$F$2:$F$500,""),
D36="Por aprobar estimación",_xlfn.XLOOKUP(A36,'Por aprobar estimacion'!$A$2:$A$500,'Por aprobar estimacion'!$F$2:$F$500,""),
D36="Por reestimar",_xlfn.XLOOKUP(A36,'Por Reestimar '!$A$2:$A$500,'Por Reestimar '!$F$2:$F$500,""),
D36="Por estimar",_xlfn.XLOOKUP(A36,'Por estimar'!$A$2:$A$500,'Por estimar'!$F$2:$F$500,""),
D36="Registro incompleto",_xlfn.XLOOKUP(A36,'Registro incompleto'!$A$2:$A$500,'Registro incompleto'!$F$2:$F$500,""),
TRUE,""
))</f>
        <v>Reporte de asistencia y tardanza</v>
      </c>
      <c r="C36" t="str">
        <f t="shared" si="0"/>
        <v>Nohelí Cabrera</v>
      </c>
      <c r="D36" t="str" cm="1">
        <f t="array" ref="D36">IF(A36="","",_xlfn.IFS(
COUNTIF(Eliminados!$A$2:$A$500,A36)&gt;0,"Eliminados",
COUNTIF(Planificadas!$A$2:$A$500,A36)&gt;0,"Planificadas",
COUNTIF('Aprobar Planificación'!$A$2:$A$500,A36)&gt;0,"Aprobar planificación",
COUNTIF('Por planificar'!$A$2:$A$500,A36)&gt;0,"Por planificar",
COUNTIF('Por habilitar presup.'!$A$2:$A$500,A36)&gt;0,"Por habilitar presupuesto",
COUNTIF('Por aprobar estimacion'!$A$2:$A$500,A36)&gt;0,"Por aprobar estimación",
COUNTIF('Por Reestimar '!$A$2:$A$500,A36)&gt;0,"Por reestimar",
COUNTIF('Por estimar'!$A$2:$A$500,A36)&gt;0,"Por estimar",
COUNTIF('Registro incompleto'!$A$2:$A$500,A36)&gt;0,"Registro incompleto",
TRUE,"Sin estado"
))</f>
        <v>Planificadas</v>
      </c>
      <c r="E36" t="str" cm="1">
        <f t="array" ref="E36">IF(A36="","",_xlfn.LET(
_xlpm.base,_xlfn.IFS(
D36="Eliminados",_xlfn.XLOOKUP(A36,Eliminados!$A$2:$A$500,Eliminados!$AE$2:$AE$500,""),
D36="Planificadas",_xlfn.XLOOKUP(A36,Planificadas!$A$2:$A$500,Planificadas!$AE$2:$AE$500,""),
D36="Aprobar planificación",_xlfn.XLOOKUP(A36,'Aprobar Planificación'!$A$2:$A$500,'Aprobar Planificación'!$AE$2:$AE$500,""),
D36="Por planificar",_xlfn.XLOOKUP(A36,'Por planificar'!$A$2:$A$500,'Por planificar'!$AE$2:$AE$500,""),
D36="Por habilitar presupuesto",_xlfn.XLOOKUP(A36,'Por habilitar presup.'!$A$2:$A$500,'Por habilitar presup.'!$AE$2:$AE$500,""),
D36="Por aprobar estimación",_xlfn.XLOOKUP(A36,'Por aprobar estimacion'!$A$2:$A$500,'Por aprobar estimacion'!$AE$2:$AE$500,""),
D36="Por reestimar",_xlfn.XLOOKUP(A36,'Por Reestimar '!$A$2:$A$500,'Por Reestimar '!$AE$2:$AE$500,""),
D36="Por estimar",_xlfn.XLOOKUP(A36,'Por estimar'!$A$2:$A$500,'Por estimar'!$AE$2:$AE$500,""),
D36="Registro incompleto",_xlfn.XLOOKUP(A36,'Registro incompleto'!$A$2:$A$500,'Registro incompleto'!$AE$2:$AE$500,""),
TRUE,""
),
_xlpm.revision,_xlfn.IFS(
D36="Eliminados",_xlfn.XLOOKUP(A36,Eliminados!$A$2:$A$500,Eliminados!$AR$2:$AR$500,""),
D36="Planificadas",_xlfn.XLOOKUP(A36,Planificadas!$A$2:$A$500,Planificadas!$AR$2:$AR$500,""),
D36="Aprobar planificación",_xlfn.XLOOKUP(A36,'Aprobar Planificación'!$A$2:$A$500,'Aprobar Planificación'!$AR$2:$AR$500,""),
D36="Por planificar",_xlfn.XLOOKUP(A36,'Por planificar'!$A$2:$A$500,'Por planificar'!$AR$2:$AR$500,""),
D36="Por habilitar presupuesto",_xlfn.XLOOKUP(A36,'Por habilitar presup.'!$A$2:$A$500,'Por habilitar presup.'!$AR$2:$AR$500,""),
D36="Por aprobar estimación",_xlfn.XLOOKUP(A36,'Por aprobar estimacion'!$A$2:$A$500,'Por aprobar estimacion'!$AR$2:$AR$500,""),
D36="Por reestimar",_xlfn.XLOOKUP(A36,'Por Reestimar '!$A$2:$A$500,'Por Reestimar '!$AR$2:$AR$500,""),
TRUE,""
),
_xlpm.resultado,IF(OR(_xlpm.revision="",_xlpm.revision=0),_xlpm.base,_xlpm.revision),
IF(OR(_xlpm.resultado="",_xlpm.resultado=0),"Sin definir",_xlpm.resultado)
))</f>
        <v>Sin definir</v>
      </c>
      <c r="F36" s="593" t="str" cm="1">
        <f t="array" ref="F36">IF(A36="","",_xlfn.LET(
_xlpm.fecha,_xlfn.IFS(
D36="Eliminados",_xlfn.XLOOKUP(A36,Eliminados!$A$2:$A$500,Eliminados!$AD$2:$AD$500,""),
D36="Planificadas",_xlfn.XLOOKUP(A36,Planificadas!$A$2:$A$500,Planificadas!$AD$2:$AD$500,""),
D36="Aprobar planificación",_xlfn.XLOOKUP(A36,'Aprobar Planificación'!$A$2:$A$500,'Aprobar Planificación'!$AD$2:$AD$500,""),
D36="Por planificar",_xlfn.XLOOKUP(A36,'Por planificar'!$A$2:$A$500,'Por planificar'!$AD$2:$AD$500,""),
D36="Por habilitar presupuesto",_xlfn.XLOOKUP(A36,'Por habilitar presup.'!$A$2:$A$500,'Por habilitar presup.'!$AD$2:$AD$500,""),
D36="Por aprobar estimación",_xlfn.XLOOKUP(A36,'Por aprobar estimacion'!$A$2:$A$500,'Por aprobar estimacion'!$AD$2:$AD$500,""),
D36="Por reestimar",_xlfn.XLOOKUP(A36,'Por Reestimar '!$A$2:$A$500,'Por Reestimar '!$AD$2:$AD$500,""),
D36="Por estimar",_xlfn.XLOOKUP(A36,'Por estimar'!$A$2:$A$500,'Por estimar'!$AD$2:$AD$500,""),
D36="Registro incompleto",_xlfn.XLOOKUP(A36,'Registro incompleto'!$A$2:$A$500,'Registro incompleto'!$AD$2:$AD$500,""),
TRUE,""
),
IF(OR(_xlpm.fecha="",_xlpm.fecha=0),"",_xlpm.fecha)
))</f>
        <v/>
      </c>
      <c r="G36" s="593" t="str" cm="1">
        <f t="array" ref="G36">IF(A36="","",_xlfn.LET(
_xlpm.base,_xlfn.IFS(
D36="Eliminados",_xlfn.XLOOKUP(A36,Eliminados!$A$2:$A$500,Eliminados!$AF$2:$AF$500,""),
D36="Planificadas",_xlfn.XLOOKUP(A36,Planificadas!$A$2:$A$500,Planificadas!$AF$2:$AF$500,""),
D36="Aprobar planificación",_xlfn.XLOOKUP(A36,'Aprobar Planificación'!$A$2:$A$500,'Aprobar Planificación'!$AF$2:$AF$500,""),
D36="Por planificar",_xlfn.XLOOKUP(A36,'Por planificar'!$A$2:$A$500,'Por planificar'!$AF$2:$AF$500,""),
D36="Por habilitar presupuesto",_xlfn.XLOOKUP(A36,'Por habilitar presup.'!$A$2:$A$500,'Por habilitar presup.'!$AF$2:$AF$500,""),
D36="Por aprobar estimación",_xlfn.XLOOKUP(A36,'Por aprobar estimacion'!$A$2:$A$500,'Por aprobar estimacion'!$AF$2:$AF$500,""),
D36="Por reestimar",_xlfn.XLOOKUP(A36,'Por Reestimar '!$A$2:$A$500,'Por Reestimar '!$AF$2:$AF$500,""),
D36="Por estimar",_xlfn.XLOOKUP(A36,'Por estimar'!$A$2:$A$500,'Por estimar'!$AF$2:$AF$500,""),
D36="Registro incompleto",_xlfn.XLOOKUP(A36,'Registro incompleto'!$A$2:$A$500,'Registro incompleto'!$AF$2:$AF$500,""),
TRUE,""
),
_xlpm.revision,_xlfn.IFS(
D36="Eliminados",_xlfn.XLOOKUP(A36,Eliminados!$A$2:$A$500,Eliminados!$AS$2:$AS$500,""),
D36="Planificadas",_xlfn.XLOOKUP(A36,Planificadas!$A$2:$A$500,Planificadas!$AS$2:$AS$500,""),
D36="Aprobar planificación",_xlfn.XLOOKUP(A36,'Aprobar Planificación'!$A$2:$A$500,'Aprobar Planificación'!$AS$2:$AS$500,""),
D36="Por planificar",_xlfn.XLOOKUP(A36,'Por planificar'!$A$2:$A$500,'Por planificar'!$AS$2:$AS$500,""),
D36="Por habilitar presupuesto",_xlfn.XLOOKUP(A36,'Por habilitar presup.'!$A$2:$A$500,'Por habilitar presup.'!$AS$2:$AS$500,""),
D36="Por aprobar estimación",_xlfn.XLOOKUP(A36,'Por aprobar estimacion'!$A$2:$A$500,'Por aprobar estimacion'!$AS$2:$AS$500,""),
D36="Por reestimar",_xlfn.XLOOKUP(A36,'Por Reestimar '!$A$2:$A$500,'Por Reestimar '!$AS$2:$AS$500,""),
TRUE,""
),
_xlpm.resultado,IF(OR(_xlpm.revision="",_xlpm.revision=0),_xlpm.base,_xlpm.revision),
IF(OR(_xlpm.resultado="",_xlpm.resultado=0),"",_xlpm.resultado)
))</f>
        <v/>
      </c>
      <c r="H36" s="593" t="str" cm="1">
        <f t="array" ref="H36">IF(A36="","",_xlfn.LET(
_xlpm.dias,_xlfn.IFS(
OR(UPPER(TRIM(E36))="BAJA",UPPER(TRIM(E36))="BAJO"),5,
OR(UPPER(TRIM(E36))="MEDIA",UPPER(TRIM(E36))="MEDIO"),10,
OR(UPPER(TRIM(E36))="ALTA",UPPER(TRIM(E36))="ALTO"),20,
TRUE,0
),
_xlpm.inicioRe,IF(D36="Por reestimar",_xlfn.XLOOKUP(A36,'Por Reestimar '!$A$2:$A$500,'Por Reestimar '!$AS$2:$AS$500,0),0),
_xlfn.IFS(
D36="Por reestimar",IF(AND(ISNUMBER(_xlpm.inicioRe),_xlpm.inicioRe&gt;0,_xlpm.dias&gt;0),WORKDAY(_xlpm.inicioRe,_xlpm.dias),""),
D36="Por estimar",IF(AND(ISNUMBER(G36),G36&gt;0),IF(_xlpm.dias&gt;0,WORKDAY(G36,_xlpm.dias),""),IF(AND(ISNUMBER(F36),F36&gt;0),WORKDAY(F36,5),"")),
TRUE,""
)
))</f>
        <v/>
      </c>
      <c r="I36" t="str" cm="1">
        <f t="array" ref="I36">IF(A36="","",_xlfn.IFS(
D36="Eliminados",_xlfn.XLOOKUP(A36,Eliminados!$A$2:$A$500,Eliminados!$AB$2:$AB$500,""),
D36="Planificadas",_xlfn.XLOOKUP(A36,Planificadas!$A$2:$A$500,Planificadas!$AB$2:$AB$500,""),
D36="Aprobar planificación",_xlfn.XLOOKUP(A36,'Aprobar Planificación'!$A$2:$A$500,'Aprobar Planificación'!$AB$2:$AB$500,""),
D36="Por planificar",_xlfn.XLOOKUP(A36,'Por planificar'!$A$2:$A$500,'Por planificar'!$AB$2:$AB$500,""),
D36="Por habilitar presupuesto",_xlfn.XLOOKUP(A36,'Por habilitar presup.'!$A$2:$A$500,'Por habilitar presup.'!$AB$2:$AB$500,""),
D36="Por aprobar estimación",_xlfn.XLOOKUP(A36,'Por aprobar estimacion'!$A$2:$A$500,'Por aprobar estimacion'!$AB$2:$AB$500,""),
D36="Por reestimar",_xlfn.XLOOKUP(A36,'Por Reestimar '!$A$2:$A$500,'Por Reestimar '!$AB$2:$AB$500,""),
D36="Por estimar",_xlfn.XLOOKUP(A36,'Por estimar'!$A$2:$A$500,'Por estimar'!$AB$2:$AB$500,""),
D36="Registro incompleto",_xlfn.XLOOKUP(A36,'Registro incompleto'!$A$2:$A$500,'Registro incompleto'!$AB$2:$AB$500,""),
TRUE,""
))</f>
        <v>Nohelí Cabrera</v>
      </c>
    </row>
    <row r="37" spans="1:9">
      <c r="A37">
        <v>66</v>
      </c>
      <c r="B37" t="str" cm="1">
        <f t="array" ref="B37">IF(A37="","",_xlfn.IFS(
D37="Eliminados",_xlfn.XLOOKUP(A37,Eliminados!$A$2:$A$500,Eliminados!$F$2:$F$500,""),
D37="Planificadas",_xlfn.XLOOKUP(A37,Planificadas!$A$2:$A$500,Planificadas!$F$2:$F$500,""),
D37="Aprobar planificación",_xlfn.XLOOKUP(A37,'Aprobar Planificación'!$A$2:$A$500,'Aprobar Planificación'!$F$2:$F$500,""),
D37="Por planificar",_xlfn.XLOOKUP(A37,'Por planificar'!$A$2:$A$500,'Por planificar'!$F$2:$F$500,""),
D37="Por habilitar presupuesto",_xlfn.XLOOKUP(A37,'Por habilitar presup.'!$A$2:$A$500,'Por habilitar presup.'!$F$2:$F$500,""),
D37="Por aprobar estimación",_xlfn.XLOOKUP(A37,'Por aprobar estimacion'!$A$2:$A$500,'Por aprobar estimacion'!$F$2:$F$500,""),
D37="Por reestimar",_xlfn.XLOOKUP(A37,'Por Reestimar '!$A$2:$A$500,'Por Reestimar '!$F$2:$F$500,""),
D37="Por estimar",_xlfn.XLOOKUP(A37,'Por estimar'!$A$2:$A$500,'Por estimar'!$F$2:$F$500,""),
D37="Registro incompleto",_xlfn.XLOOKUP(A37,'Registro incompleto'!$A$2:$A$500,'Registro incompleto'!$F$2:$F$500,""),
TRUE,""
))</f>
        <v>Genesys – Implementación de Timestamps</v>
      </c>
      <c r="C37" t="str">
        <f t="shared" si="0"/>
        <v>César Soplín</v>
      </c>
      <c r="D37" t="str" cm="1">
        <f t="array" ref="D37">IF(A37="","",_xlfn.IFS(
COUNTIF(Eliminados!$A$2:$A$500,A37)&gt;0,"Eliminados",
COUNTIF(Planificadas!$A$2:$A$500,A37)&gt;0,"Planificadas",
COUNTIF('Aprobar Planificación'!$A$2:$A$500,A37)&gt;0,"Aprobar planificación",
COUNTIF('Por planificar'!$A$2:$A$500,A37)&gt;0,"Por planificar",
COUNTIF('Por habilitar presup.'!$A$2:$A$500,A37)&gt;0,"Por habilitar presupuesto",
COUNTIF('Por aprobar estimacion'!$A$2:$A$500,A37)&gt;0,"Por aprobar estimación",
COUNTIF('Por Reestimar '!$A$2:$A$500,A37)&gt;0,"Por reestimar",
COUNTIF('Por estimar'!$A$2:$A$500,A37)&gt;0,"Por estimar",
COUNTIF('Registro incompleto'!$A$2:$A$500,A37)&gt;0,"Registro incompleto",
TRUE,"Sin estado"
))</f>
        <v>Eliminados</v>
      </c>
      <c r="E37" t="str" cm="1">
        <f t="array" ref="E37">IF(A37="","",_xlfn.LET(
_xlpm.base,_xlfn.IFS(
D37="Eliminados",_xlfn.XLOOKUP(A37,Eliminados!$A$2:$A$500,Eliminados!$AE$2:$AE$500,""),
D37="Planificadas",_xlfn.XLOOKUP(A37,Planificadas!$A$2:$A$500,Planificadas!$AE$2:$AE$500,""),
D37="Aprobar planificación",_xlfn.XLOOKUP(A37,'Aprobar Planificación'!$A$2:$A$500,'Aprobar Planificación'!$AE$2:$AE$500,""),
D37="Por planificar",_xlfn.XLOOKUP(A37,'Por planificar'!$A$2:$A$500,'Por planificar'!$AE$2:$AE$500,""),
D37="Por habilitar presupuesto",_xlfn.XLOOKUP(A37,'Por habilitar presup.'!$A$2:$A$500,'Por habilitar presup.'!$AE$2:$AE$500,""),
D37="Por aprobar estimación",_xlfn.XLOOKUP(A37,'Por aprobar estimacion'!$A$2:$A$500,'Por aprobar estimacion'!$AE$2:$AE$500,""),
D37="Por reestimar",_xlfn.XLOOKUP(A37,'Por Reestimar '!$A$2:$A$500,'Por Reestimar '!$AE$2:$AE$500,""),
D37="Por estimar",_xlfn.XLOOKUP(A37,'Por estimar'!$A$2:$A$500,'Por estimar'!$AE$2:$AE$500,""),
D37="Registro incompleto",_xlfn.XLOOKUP(A37,'Registro incompleto'!$A$2:$A$500,'Registro incompleto'!$AE$2:$AE$500,""),
TRUE,""
),
_xlpm.revision,_xlfn.IFS(
D37="Eliminados",_xlfn.XLOOKUP(A37,Eliminados!$A$2:$A$500,Eliminados!$AR$2:$AR$500,""),
D37="Planificadas",_xlfn.XLOOKUP(A37,Planificadas!$A$2:$A$500,Planificadas!$AR$2:$AR$500,""),
D37="Aprobar planificación",_xlfn.XLOOKUP(A37,'Aprobar Planificación'!$A$2:$A$500,'Aprobar Planificación'!$AR$2:$AR$500,""),
D37="Por planificar",_xlfn.XLOOKUP(A37,'Por planificar'!$A$2:$A$500,'Por planificar'!$AR$2:$AR$500,""),
D37="Por habilitar presupuesto",_xlfn.XLOOKUP(A37,'Por habilitar presup.'!$A$2:$A$500,'Por habilitar presup.'!$AR$2:$AR$500,""),
D37="Por aprobar estimación",_xlfn.XLOOKUP(A37,'Por aprobar estimacion'!$A$2:$A$500,'Por aprobar estimacion'!$AR$2:$AR$500,""),
D37="Por reestimar",_xlfn.XLOOKUP(A37,'Por Reestimar '!$A$2:$A$500,'Por Reestimar '!$AR$2:$AR$500,""),
TRUE,""
),
_xlpm.resultado,IF(OR(_xlpm.revision="",_xlpm.revision=0),_xlpm.base,_xlpm.revision),
IF(OR(_xlpm.resultado="",_xlpm.resultado=0),"Sin definir",_xlpm.resultado)
))</f>
        <v>Media</v>
      </c>
      <c r="F37" s="593" t="str" cm="1">
        <f t="array" ref="F37">IF(A37="","",_xlfn.LET(
_xlpm.fecha,_xlfn.IFS(
D37="Eliminados",_xlfn.XLOOKUP(A37,Eliminados!$A$2:$A$500,Eliminados!$AD$2:$AD$500,""),
D37="Planificadas",_xlfn.XLOOKUP(A37,Planificadas!$A$2:$A$500,Planificadas!$AD$2:$AD$500,""),
D37="Aprobar planificación",_xlfn.XLOOKUP(A37,'Aprobar Planificación'!$A$2:$A$500,'Aprobar Planificación'!$AD$2:$AD$500,""),
D37="Por planificar",_xlfn.XLOOKUP(A37,'Por planificar'!$A$2:$A$500,'Por planificar'!$AD$2:$AD$500,""),
D37="Por habilitar presupuesto",_xlfn.XLOOKUP(A37,'Por habilitar presup.'!$A$2:$A$500,'Por habilitar presup.'!$AD$2:$AD$500,""),
D37="Por aprobar estimación",_xlfn.XLOOKUP(A37,'Por aprobar estimacion'!$A$2:$A$500,'Por aprobar estimacion'!$AD$2:$AD$500,""),
D37="Por reestimar",_xlfn.XLOOKUP(A37,'Por Reestimar '!$A$2:$A$500,'Por Reestimar '!$AD$2:$AD$500,""),
D37="Por estimar",_xlfn.XLOOKUP(A37,'Por estimar'!$A$2:$A$500,'Por estimar'!$AD$2:$AD$500,""),
D37="Registro incompleto",_xlfn.XLOOKUP(A37,'Registro incompleto'!$A$2:$A$500,'Registro incompleto'!$AD$2:$AD$500,""),
TRUE,""
),
IF(OR(_xlpm.fecha="",_xlpm.fecha=0),"",_xlpm.fecha)
))</f>
        <v/>
      </c>
      <c r="G37" s="593" t="str" cm="1">
        <f t="array" ref="G37">IF(A37="","",_xlfn.LET(
_xlpm.base,_xlfn.IFS(
D37="Eliminados",_xlfn.XLOOKUP(A37,Eliminados!$A$2:$A$500,Eliminados!$AF$2:$AF$500,""),
D37="Planificadas",_xlfn.XLOOKUP(A37,Planificadas!$A$2:$A$500,Planificadas!$AF$2:$AF$500,""),
D37="Aprobar planificación",_xlfn.XLOOKUP(A37,'Aprobar Planificación'!$A$2:$A$500,'Aprobar Planificación'!$AF$2:$AF$500,""),
D37="Por planificar",_xlfn.XLOOKUP(A37,'Por planificar'!$A$2:$A$500,'Por planificar'!$AF$2:$AF$500,""),
D37="Por habilitar presupuesto",_xlfn.XLOOKUP(A37,'Por habilitar presup.'!$A$2:$A$500,'Por habilitar presup.'!$AF$2:$AF$500,""),
D37="Por aprobar estimación",_xlfn.XLOOKUP(A37,'Por aprobar estimacion'!$A$2:$A$500,'Por aprobar estimacion'!$AF$2:$AF$500,""),
D37="Por reestimar",_xlfn.XLOOKUP(A37,'Por Reestimar '!$A$2:$A$500,'Por Reestimar '!$AF$2:$AF$500,""),
D37="Por estimar",_xlfn.XLOOKUP(A37,'Por estimar'!$A$2:$A$500,'Por estimar'!$AF$2:$AF$500,""),
D37="Registro incompleto",_xlfn.XLOOKUP(A37,'Registro incompleto'!$A$2:$A$500,'Registro incompleto'!$AF$2:$AF$500,""),
TRUE,""
),
_xlpm.revision,_xlfn.IFS(
D37="Eliminados",_xlfn.XLOOKUP(A37,Eliminados!$A$2:$A$500,Eliminados!$AS$2:$AS$500,""),
D37="Planificadas",_xlfn.XLOOKUP(A37,Planificadas!$A$2:$A$500,Planificadas!$AS$2:$AS$500,""),
D37="Aprobar planificación",_xlfn.XLOOKUP(A37,'Aprobar Planificación'!$A$2:$A$500,'Aprobar Planificación'!$AS$2:$AS$500,""),
D37="Por planificar",_xlfn.XLOOKUP(A37,'Por planificar'!$A$2:$A$500,'Por planificar'!$AS$2:$AS$500,""),
D37="Por habilitar presupuesto",_xlfn.XLOOKUP(A37,'Por habilitar presup.'!$A$2:$A$500,'Por habilitar presup.'!$AS$2:$AS$500,""),
D37="Por aprobar estimación",_xlfn.XLOOKUP(A37,'Por aprobar estimacion'!$A$2:$A$500,'Por aprobar estimacion'!$AS$2:$AS$500,""),
D37="Por reestimar",_xlfn.XLOOKUP(A37,'Por Reestimar '!$A$2:$A$500,'Por Reestimar '!$AS$2:$AS$500,""),
TRUE,""
),
_xlpm.resultado,IF(OR(_xlpm.revision="",_xlpm.revision=0),_xlpm.base,_xlpm.revision),
IF(OR(_xlpm.resultado="",_xlpm.resultado=0),"",_xlpm.resultado)
))</f>
        <v/>
      </c>
      <c r="H37" s="593" t="str" cm="1">
        <f t="array" ref="H37">IF(A37="","",_xlfn.LET(
_xlpm.dias,_xlfn.IFS(
OR(UPPER(TRIM(E37))="BAJA",UPPER(TRIM(E37))="BAJO"),5,
OR(UPPER(TRIM(E37))="MEDIA",UPPER(TRIM(E37))="MEDIO"),10,
OR(UPPER(TRIM(E37))="ALTA",UPPER(TRIM(E37))="ALTO"),20,
TRUE,0
),
_xlpm.inicioRe,IF(D37="Por reestimar",_xlfn.XLOOKUP(A37,'Por Reestimar '!$A$2:$A$500,'Por Reestimar '!$AS$2:$AS$500,0),0),
_xlfn.IFS(
D37="Por reestimar",IF(AND(ISNUMBER(_xlpm.inicioRe),_xlpm.inicioRe&gt;0,_xlpm.dias&gt;0),WORKDAY(_xlpm.inicioRe,_xlpm.dias),""),
D37="Por estimar",IF(AND(ISNUMBER(G37),G37&gt;0),IF(_xlpm.dias&gt;0,WORKDAY(G37,_xlpm.dias),""),IF(AND(ISNUMBER(F37),F37&gt;0),WORKDAY(F37,5),"")),
TRUE,""
)
))</f>
        <v/>
      </c>
      <c r="I37" t="str" cm="1">
        <f t="array" ref="I37">IF(A37="","",_xlfn.IFS(
D37="Eliminados",_xlfn.XLOOKUP(A37,Eliminados!$A$2:$A$500,Eliminados!$AB$2:$AB$500,""),
D37="Planificadas",_xlfn.XLOOKUP(A37,Planificadas!$A$2:$A$500,Planificadas!$AB$2:$AB$500,""),
D37="Aprobar planificación",_xlfn.XLOOKUP(A37,'Aprobar Planificación'!$A$2:$A$500,'Aprobar Planificación'!$AB$2:$AB$500,""),
D37="Por planificar",_xlfn.XLOOKUP(A37,'Por planificar'!$A$2:$A$500,'Por planificar'!$AB$2:$AB$500,""),
D37="Por habilitar presupuesto",_xlfn.XLOOKUP(A37,'Por habilitar presup.'!$A$2:$A$500,'Por habilitar presup.'!$AB$2:$AB$500,""),
D37="Por aprobar estimación",_xlfn.XLOOKUP(A37,'Por aprobar estimacion'!$A$2:$A$500,'Por aprobar estimacion'!$AB$2:$AB$500,""),
D37="Por reestimar",_xlfn.XLOOKUP(A37,'Por Reestimar '!$A$2:$A$500,'Por Reestimar '!$AB$2:$AB$500,""),
D37="Por estimar",_xlfn.XLOOKUP(A37,'Por estimar'!$A$2:$A$500,'Por estimar'!$AB$2:$AB$500,""),
D37="Registro incompleto",_xlfn.XLOOKUP(A37,'Registro incompleto'!$A$2:$A$500,'Registro incompleto'!$AB$2:$AB$500,""),
TRUE,""
))</f>
        <v>César Soplín</v>
      </c>
    </row>
    <row r="38" spans="1:9">
      <c r="A38">
        <v>67</v>
      </c>
      <c r="B38" t="str" cm="1">
        <f t="array" ref="B38">IF(A38="","",_xlfn.IFS(
D38="Eliminados",_xlfn.XLOOKUP(A38,Eliminados!$A$2:$A$500,Eliminados!$F$2:$F$500,""),
D38="Planificadas",_xlfn.XLOOKUP(A38,Planificadas!$A$2:$A$500,Planificadas!$F$2:$F$500,""),
D38="Aprobar planificación",_xlfn.XLOOKUP(A38,'Aprobar Planificación'!$A$2:$A$500,'Aprobar Planificación'!$F$2:$F$500,""),
D38="Por planificar",_xlfn.XLOOKUP(A38,'Por planificar'!$A$2:$A$500,'Por planificar'!$F$2:$F$500,""),
D38="Por habilitar presupuesto",_xlfn.XLOOKUP(A38,'Por habilitar presup.'!$A$2:$A$500,'Por habilitar presup.'!$F$2:$F$500,""),
D38="Por aprobar estimación",_xlfn.XLOOKUP(A38,'Por aprobar estimacion'!$A$2:$A$500,'Por aprobar estimacion'!$F$2:$F$500,""),
D38="Por reestimar",_xlfn.XLOOKUP(A38,'Por Reestimar '!$A$2:$A$500,'Por Reestimar '!$F$2:$F$500,""),
D38="Por estimar",_xlfn.XLOOKUP(A38,'Por estimar'!$A$2:$A$500,'Por estimar'!$F$2:$F$500,""),
D38="Registro incompleto",_xlfn.XLOOKUP(A38,'Registro incompleto'!$A$2:$A$500,'Registro incompleto'!$F$2:$F$500,""),
TRUE,""
))</f>
        <v>Visualización Adelantada de Clases - Sistema Gestión Docente</v>
      </c>
      <c r="C38" t="str">
        <f t="shared" si="0"/>
        <v>Sin definir</v>
      </c>
      <c r="D38" t="str" cm="1">
        <f t="array" ref="D38">IF(A38="","",_xlfn.IFS(
COUNTIF(Eliminados!$A$2:$A$500,A38)&gt;0,"Eliminados",
COUNTIF(Planificadas!$A$2:$A$500,A38)&gt;0,"Planificadas",
COUNTIF('Aprobar Planificación'!$A$2:$A$500,A38)&gt;0,"Aprobar planificación",
COUNTIF('Por planificar'!$A$2:$A$500,A38)&gt;0,"Por planificar",
COUNTIF('Por habilitar presup.'!$A$2:$A$500,A38)&gt;0,"Por habilitar presupuesto",
COUNTIF('Por aprobar estimacion'!$A$2:$A$500,A38)&gt;0,"Por aprobar estimación",
COUNTIF('Por Reestimar '!$A$2:$A$500,A38)&gt;0,"Por reestimar",
COUNTIF('Por estimar'!$A$2:$A$500,A38)&gt;0,"Por estimar",
COUNTIF('Registro incompleto'!$A$2:$A$500,A38)&gt;0,"Registro incompleto",
TRUE,"Sin estado"
))</f>
        <v>Eliminados</v>
      </c>
      <c r="E38" t="str" cm="1">
        <f t="array" ref="E38">IF(A38="","",_xlfn.LET(
_xlpm.base,_xlfn.IFS(
D38="Eliminados",_xlfn.XLOOKUP(A38,Eliminados!$A$2:$A$500,Eliminados!$AE$2:$AE$500,""),
D38="Planificadas",_xlfn.XLOOKUP(A38,Planificadas!$A$2:$A$500,Planificadas!$AE$2:$AE$500,""),
D38="Aprobar planificación",_xlfn.XLOOKUP(A38,'Aprobar Planificación'!$A$2:$A$500,'Aprobar Planificación'!$AE$2:$AE$500,""),
D38="Por planificar",_xlfn.XLOOKUP(A38,'Por planificar'!$A$2:$A$500,'Por planificar'!$AE$2:$AE$500,""),
D38="Por habilitar presupuesto",_xlfn.XLOOKUP(A38,'Por habilitar presup.'!$A$2:$A$500,'Por habilitar presup.'!$AE$2:$AE$500,""),
D38="Por aprobar estimación",_xlfn.XLOOKUP(A38,'Por aprobar estimacion'!$A$2:$A$500,'Por aprobar estimacion'!$AE$2:$AE$500,""),
D38="Por reestimar",_xlfn.XLOOKUP(A38,'Por Reestimar '!$A$2:$A$500,'Por Reestimar '!$AE$2:$AE$500,""),
D38="Por estimar",_xlfn.XLOOKUP(A38,'Por estimar'!$A$2:$A$500,'Por estimar'!$AE$2:$AE$500,""),
D38="Registro incompleto",_xlfn.XLOOKUP(A38,'Registro incompleto'!$A$2:$A$500,'Registro incompleto'!$AE$2:$AE$500,""),
TRUE,""
),
_xlpm.revision,_xlfn.IFS(
D38="Eliminados",_xlfn.XLOOKUP(A38,Eliminados!$A$2:$A$500,Eliminados!$AR$2:$AR$500,""),
D38="Planificadas",_xlfn.XLOOKUP(A38,Planificadas!$A$2:$A$500,Planificadas!$AR$2:$AR$500,""),
D38="Aprobar planificación",_xlfn.XLOOKUP(A38,'Aprobar Planificación'!$A$2:$A$500,'Aprobar Planificación'!$AR$2:$AR$500,""),
D38="Por planificar",_xlfn.XLOOKUP(A38,'Por planificar'!$A$2:$A$500,'Por planificar'!$AR$2:$AR$500,""),
D38="Por habilitar presupuesto",_xlfn.XLOOKUP(A38,'Por habilitar presup.'!$A$2:$A$500,'Por habilitar presup.'!$AR$2:$AR$500,""),
D38="Por aprobar estimación",_xlfn.XLOOKUP(A38,'Por aprobar estimacion'!$A$2:$A$500,'Por aprobar estimacion'!$AR$2:$AR$500,""),
D38="Por reestimar",_xlfn.XLOOKUP(A38,'Por Reestimar '!$A$2:$A$500,'Por Reestimar '!$AR$2:$AR$500,""),
TRUE,""
),
_xlpm.resultado,IF(OR(_xlpm.revision="",_xlpm.revision=0),_xlpm.base,_xlpm.revision),
IF(OR(_xlpm.resultado="",_xlpm.resultado=0),"Sin definir",_xlpm.resultado)
))</f>
        <v>Sin definir</v>
      </c>
      <c r="F38" s="593" t="str" cm="1">
        <f t="array" ref="F38">IF(A38="","",_xlfn.LET(
_xlpm.fecha,_xlfn.IFS(
D38="Eliminados",_xlfn.XLOOKUP(A38,Eliminados!$A$2:$A$500,Eliminados!$AD$2:$AD$500,""),
D38="Planificadas",_xlfn.XLOOKUP(A38,Planificadas!$A$2:$A$500,Planificadas!$AD$2:$AD$500,""),
D38="Aprobar planificación",_xlfn.XLOOKUP(A38,'Aprobar Planificación'!$A$2:$A$500,'Aprobar Planificación'!$AD$2:$AD$500,""),
D38="Por planificar",_xlfn.XLOOKUP(A38,'Por planificar'!$A$2:$A$500,'Por planificar'!$AD$2:$AD$500,""),
D38="Por habilitar presupuesto",_xlfn.XLOOKUP(A38,'Por habilitar presup.'!$A$2:$A$500,'Por habilitar presup.'!$AD$2:$AD$500,""),
D38="Por aprobar estimación",_xlfn.XLOOKUP(A38,'Por aprobar estimacion'!$A$2:$A$500,'Por aprobar estimacion'!$AD$2:$AD$500,""),
D38="Por reestimar",_xlfn.XLOOKUP(A38,'Por Reestimar '!$A$2:$A$500,'Por Reestimar '!$AD$2:$AD$500,""),
D38="Por estimar",_xlfn.XLOOKUP(A38,'Por estimar'!$A$2:$A$500,'Por estimar'!$AD$2:$AD$500,""),
D38="Registro incompleto",_xlfn.XLOOKUP(A38,'Registro incompleto'!$A$2:$A$500,'Registro incompleto'!$AD$2:$AD$500,""),
TRUE,""
),
IF(OR(_xlpm.fecha="",_xlpm.fecha=0),"",_xlpm.fecha)
))</f>
        <v/>
      </c>
      <c r="G38" s="593" t="str" cm="1">
        <f t="array" ref="G38">IF(A38="","",_xlfn.LET(
_xlpm.base,_xlfn.IFS(
D38="Eliminados",_xlfn.XLOOKUP(A38,Eliminados!$A$2:$A$500,Eliminados!$AF$2:$AF$500,""),
D38="Planificadas",_xlfn.XLOOKUP(A38,Planificadas!$A$2:$A$500,Planificadas!$AF$2:$AF$500,""),
D38="Aprobar planificación",_xlfn.XLOOKUP(A38,'Aprobar Planificación'!$A$2:$A$500,'Aprobar Planificación'!$AF$2:$AF$500,""),
D38="Por planificar",_xlfn.XLOOKUP(A38,'Por planificar'!$A$2:$A$500,'Por planificar'!$AF$2:$AF$500,""),
D38="Por habilitar presupuesto",_xlfn.XLOOKUP(A38,'Por habilitar presup.'!$A$2:$A$500,'Por habilitar presup.'!$AF$2:$AF$500,""),
D38="Por aprobar estimación",_xlfn.XLOOKUP(A38,'Por aprobar estimacion'!$A$2:$A$500,'Por aprobar estimacion'!$AF$2:$AF$500,""),
D38="Por reestimar",_xlfn.XLOOKUP(A38,'Por Reestimar '!$A$2:$A$500,'Por Reestimar '!$AF$2:$AF$500,""),
D38="Por estimar",_xlfn.XLOOKUP(A38,'Por estimar'!$A$2:$A$500,'Por estimar'!$AF$2:$AF$500,""),
D38="Registro incompleto",_xlfn.XLOOKUP(A38,'Registro incompleto'!$A$2:$A$500,'Registro incompleto'!$AF$2:$AF$500,""),
TRUE,""
),
_xlpm.revision,_xlfn.IFS(
D38="Eliminados",_xlfn.XLOOKUP(A38,Eliminados!$A$2:$A$500,Eliminados!$AS$2:$AS$500,""),
D38="Planificadas",_xlfn.XLOOKUP(A38,Planificadas!$A$2:$A$500,Planificadas!$AS$2:$AS$500,""),
D38="Aprobar planificación",_xlfn.XLOOKUP(A38,'Aprobar Planificación'!$A$2:$A$500,'Aprobar Planificación'!$AS$2:$AS$500,""),
D38="Por planificar",_xlfn.XLOOKUP(A38,'Por planificar'!$A$2:$A$500,'Por planificar'!$AS$2:$AS$500,""),
D38="Por habilitar presupuesto",_xlfn.XLOOKUP(A38,'Por habilitar presup.'!$A$2:$A$500,'Por habilitar presup.'!$AS$2:$AS$500,""),
D38="Por aprobar estimación",_xlfn.XLOOKUP(A38,'Por aprobar estimacion'!$A$2:$A$500,'Por aprobar estimacion'!$AS$2:$AS$500,""),
D38="Por reestimar",_xlfn.XLOOKUP(A38,'Por Reestimar '!$A$2:$A$500,'Por Reestimar '!$AS$2:$AS$500,""),
TRUE,""
),
_xlpm.resultado,IF(OR(_xlpm.revision="",_xlpm.revision=0),_xlpm.base,_xlpm.revision),
IF(OR(_xlpm.resultado="",_xlpm.resultado=0),"",_xlpm.resultado)
))</f>
        <v/>
      </c>
      <c r="H38" s="593" t="str" cm="1">
        <f t="array" ref="H38">IF(A38="","",_xlfn.LET(
_xlpm.dias,_xlfn.IFS(
OR(UPPER(TRIM(E38))="BAJA",UPPER(TRIM(E38))="BAJO"),5,
OR(UPPER(TRIM(E38))="MEDIA",UPPER(TRIM(E38))="MEDIO"),10,
OR(UPPER(TRIM(E38))="ALTA",UPPER(TRIM(E38))="ALTO"),20,
TRUE,0
),
_xlpm.inicioRe,IF(D38="Por reestimar",_xlfn.XLOOKUP(A38,'Por Reestimar '!$A$2:$A$500,'Por Reestimar '!$AS$2:$AS$500,0),0),
_xlfn.IFS(
D38="Por reestimar",IF(AND(ISNUMBER(_xlpm.inicioRe),_xlpm.inicioRe&gt;0,_xlpm.dias&gt;0),WORKDAY(_xlpm.inicioRe,_xlpm.dias),""),
D38="Por estimar",IF(AND(ISNUMBER(G38),G38&gt;0),IF(_xlpm.dias&gt;0,WORKDAY(G38,_xlpm.dias),""),IF(AND(ISNUMBER(F38),F38&gt;0),WORKDAY(F38,5),"")),
TRUE,""
)
))</f>
        <v/>
      </c>
      <c r="I38" cm="1">
        <f t="array" ref="I38">IF(A38="","",_xlfn.IFS(
D38="Eliminados",_xlfn.XLOOKUP(A38,Eliminados!$A$2:$A$500,Eliminados!$AB$2:$AB$500,""),
D38="Planificadas",_xlfn.XLOOKUP(A38,Planificadas!$A$2:$A$500,Planificadas!$AB$2:$AB$500,""),
D38="Aprobar planificación",_xlfn.XLOOKUP(A38,'Aprobar Planificación'!$A$2:$A$500,'Aprobar Planificación'!$AB$2:$AB$500,""),
D38="Por planificar",_xlfn.XLOOKUP(A38,'Por planificar'!$A$2:$A$500,'Por planificar'!$AB$2:$AB$500,""),
D38="Por habilitar presupuesto",_xlfn.XLOOKUP(A38,'Por habilitar presup.'!$A$2:$A$500,'Por habilitar presup.'!$AB$2:$AB$500,""),
D38="Por aprobar estimación",_xlfn.XLOOKUP(A38,'Por aprobar estimacion'!$A$2:$A$500,'Por aprobar estimacion'!$AB$2:$AB$500,""),
D38="Por reestimar",_xlfn.XLOOKUP(A38,'Por Reestimar '!$A$2:$A$500,'Por Reestimar '!$AB$2:$AB$500,""),
D38="Por estimar",_xlfn.XLOOKUP(A38,'Por estimar'!$A$2:$A$500,'Por estimar'!$AB$2:$AB$500,""),
D38="Registro incompleto",_xlfn.XLOOKUP(A38,'Registro incompleto'!$A$2:$A$500,'Registro incompleto'!$AB$2:$AB$500,""),
TRUE,""
))</f>
        <v>0</v>
      </c>
    </row>
    <row r="39" spans="1:9">
      <c r="A39">
        <v>68</v>
      </c>
      <c r="B39" t="str" cm="1">
        <f t="array" ref="B39">IF(A39="","",_xlfn.IFS(
D39="Eliminados",_xlfn.XLOOKUP(A39,Eliminados!$A$2:$A$500,Eliminados!$F$2:$F$500,""),
D39="Planificadas",_xlfn.XLOOKUP(A39,Planificadas!$A$2:$A$500,Planificadas!$F$2:$F$500,""),
D39="Aprobar planificación",_xlfn.XLOOKUP(A39,'Aprobar Planificación'!$A$2:$A$500,'Aprobar Planificación'!$F$2:$F$500,""),
D39="Por planificar",_xlfn.XLOOKUP(A39,'Por planificar'!$A$2:$A$500,'Por planificar'!$F$2:$F$500,""),
D39="Por habilitar presupuesto",_xlfn.XLOOKUP(A39,'Por habilitar presup.'!$A$2:$A$500,'Por habilitar presup.'!$F$2:$F$500,""),
D39="Por aprobar estimación",_xlfn.XLOOKUP(A39,'Por aprobar estimacion'!$A$2:$A$500,'Por aprobar estimacion'!$F$2:$F$500,""),
D39="Por reestimar",_xlfn.XLOOKUP(A39,'Por Reestimar '!$A$2:$A$500,'Por Reestimar '!$F$2:$F$500,""),
D39="Por estimar",_xlfn.XLOOKUP(A39,'Por estimar'!$A$2:$A$500,'Por estimar'!$F$2:$F$500,""),
D39="Registro incompleto",_xlfn.XLOOKUP(A39,'Registro incompleto'!$A$2:$A$500,'Registro incompleto'!$F$2:$F$500,""),
TRUE,""
))</f>
        <v>Automatización Placement Test WeTALK UPN</v>
      </c>
      <c r="C39" t="str">
        <f t="shared" si="0"/>
        <v>Nicolas Morales</v>
      </c>
      <c r="D39" t="str" cm="1">
        <f t="array" ref="D39">IF(A39="","",_xlfn.IFS(
COUNTIF(Eliminados!$A$2:$A$500,A39)&gt;0,"Eliminados",
COUNTIF(Planificadas!$A$2:$A$500,A39)&gt;0,"Planificadas",
COUNTIF('Aprobar Planificación'!$A$2:$A$500,A39)&gt;0,"Aprobar planificación",
COUNTIF('Por planificar'!$A$2:$A$500,A39)&gt;0,"Por planificar",
COUNTIF('Por habilitar presup.'!$A$2:$A$500,A39)&gt;0,"Por habilitar presupuesto",
COUNTIF('Por aprobar estimacion'!$A$2:$A$500,A39)&gt;0,"Por aprobar estimación",
COUNTIF('Por Reestimar '!$A$2:$A$500,A39)&gt;0,"Por reestimar",
COUNTIF('Por estimar'!$A$2:$A$500,A39)&gt;0,"Por estimar",
COUNTIF('Registro incompleto'!$A$2:$A$500,A39)&gt;0,"Registro incompleto",
TRUE,"Sin estado"
))</f>
        <v>Planificadas</v>
      </c>
      <c r="E39" t="str" cm="1">
        <f t="array" ref="E39">IF(A39="","",_xlfn.LET(
_xlpm.base,_xlfn.IFS(
D39="Eliminados",_xlfn.XLOOKUP(A39,Eliminados!$A$2:$A$500,Eliminados!$AE$2:$AE$500,""),
D39="Planificadas",_xlfn.XLOOKUP(A39,Planificadas!$A$2:$A$500,Planificadas!$AE$2:$AE$500,""),
D39="Aprobar planificación",_xlfn.XLOOKUP(A39,'Aprobar Planificación'!$A$2:$A$500,'Aprobar Planificación'!$AE$2:$AE$500,""),
D39="Por planificar",_xlfn.XLOOKUP(A39,'Por planificar'!$A$2:$A$500,'Por planificar'!$AE$2:$AE$500,""),
D39="Por habilitar presupuesto",_xlfn.XLOOKUP(A39,'Por habilitar presup.'!$A$2:$A$500,'Por habilitar presup.'!$AE$2:$AE$500,""),
D39="Por aprobar estimación",_xlfn.XLOOKUP(A39,'Por aprobar estimacion'!$A$2:$A$500,'Por aprobar estimacion'!$AE$2:$AE$500,""),
D39="Por reestimar",_xlfn.XLOOKUP(A39,'Por Reestimar '!$A$2:$A$500,'Por Reestimar '!$AE$2:$AE$500,""),
D39="Por estimar",_xlfn.XLOOKUP(A39,'Por estimar'!$A$2:$A$500,'Por estimar'!$AE$2:$AE$500,""),
D39="Registro incompleto",_xlfn.XLOOKUP(A39,'Registro incompleto'!$A$2:$A$500,'Registro incompleto'!$AE$2:$AE$500,""),
TRUE,""
),
_xlpm.revision,_xlfn.IFS(
D39="Eliminados",_xlfn.XLOOKUP(A39,Eliminados!$A$2:$A$500,Eliminados!$AR$2:$AR$500,""),
D39="Planificadas",_xlfn.XLOOKUP(A39,Planificadas!$A$2:$A$500,Planificadas!$AR$2:$AR$500,""),
D39="Aprobar planificación",_xlfn.XLOOKUP(A39,'Aprobar Planificación'!$A$2:$A$500,'Aprobar Planificación'!$AR$2:$AR$500,""),
D39="Por planificar",_xlfn.XLOOKUP(A39,'Por planificar'!$A$2:$A$500,'Por planificar'!$AR$2:$AR$500,""),
D39="Por habilitar presupuesto",_xlfn.XLOOKUP(A39,'Por habilitar presup.'!$A$2:$A$500,'Por habilitar presup.'!$AR$2:$AR$500,""),
D39="Por aprobar estimación",_xlfn.XLOOKUP(A39,'Por aprobar estimacion'!$A$2:$A$500,'Por aprobar estimacion'!$AR$2:$AR$500,""),
D39="Por reestimar",_xlfn.XLOOKUP(A39,'Por Reestimar '!$A$2:$A$500,'Por Reestimar '!$AR$2:$AR$500,""),
TRUE,""
),
_xlpm.resultado,IF(OR(_xlpm.revision="",_xlpm.revision=0),_xlpm.base,_xlpm.revision),
IF(OR(_xlpm.resultado="",_xlpm.resultado=0),"Sin definir",_xlpm.resultado)
))</f>
        <v>Sin definir</v>
      </c>
      <c r="F39" s="593" t="str" cm="1">
        <f t="array" ref="F39">IF(A39="","",_xlfn.LET(
_xlpm.fecha,_xlfn.IFS(
D39="Eliminados",_xlfn.XLOOKUP(A39,Eliminados!$A$2:$A$500,Eliminados!$AD$2:$AD$500,""),
D39="Planificadas",_xlfn.XLOOKUP(A39,Planificadas!$A$2:$A$500,Planificadas!$AD$2:$AD$500,""),
D39="Aprobar planificación",_xlfn.XLOOKUP(A39,'Aprobar Planificación'!$A$2:$A$500,'Aprobar Planificación'!$AD$2:$AD$500,""),
D39="Por planificar",_xlfn.XLOOKUP(A39,'Por planificar'!$A$2:$A$500,'Por planificar'!$AD$2:$AD$500,""),
D39="Por habilitar presupuesto",_xlfn.XLOOKUP(A39,'Por habilitar presup.'!$A$2:$A$500,'Por habilitar presup.'!$AD$2:$AD$500,""),
D39="Por aprobar estimación",_xlfn.XLOOKUP(A39,'Por aprobar estimacion'!$A$2:$A$500,'Por aprobar estimacion'!$AD$2:$AD$500,""),
D39="Por reestimar",_xlfn.XLOOKUP(A39,'Por Reestimar '!$A$2:$A$500,'Por Reestimar '!$AD$2:$AD$500,""),
D39="Por estimar",_xlfn.XLOOKUP(A39,'Por estimar'!$A$2:$A$500,'Por estimar'!$AD$2:$AD$500,""),
D39="Registro incompleto",_xlfn.XLOOKUP(A39,'Registro incompleto'!$A$2:$A$500,'Registro incompleto'!$AD$2:$AD$500,""),
TRUE,""
),
IF(OR(_xlpm.fecha="",_xlpm.fecha=0),"",_xlpm.fecha)
))</f>
        <v/>
      </c>
      <c r="G39" s="593" t="str" cm="1">
        <f t="array" ref="G39">IF(A39="","",_xlfn.LET(
_xlpm.base,_xlfn.IFS(
D39="Eliminados",_xlfn.XLOOKUP(A39,Eliminados!$A$2:$A$500,Eliminados!$AF$2:$AF$500,""),
D39="Planificadas",_xlfn.XLOOKUP(A39,Planificadas!$A$2:$A$500,Planificadas!$AF$2:$AF$500,""),
D39="Aprobar planificación",_xlfn.XLOOKUP(A39,'Aprobar Planificación'!$A$2:$A$500,'Aprobar Planificación'!$AF$2:$AF$500,""),
D39="Por planificar",_xlfn.XLOOKUP(A39,'Por planificar'!$A$2:$A$500,'Por planificar'!$AF$2:$AF$500,""),
D39="Por habilitar presupuesto",_xlfn.XLOOKUP(A39,'Por habilitar presup.'!$A$2:$A$500,'Por habilitar presup.'!$AF$2:$AF$500,""),
D39="Por aprobar estimación",_xlfn.XLOOKUP(A39,'Por aprobar estimacion'!$A$2:$A$500,'Por aprobar estimacion'!$AF$2:$AF$500,""),
D39="Por reestimar",_xlfn.XLOOKUP(A39,'Por Reestimar '!$A$2:$A$500,'Por Reestimar '!$AF$2:$AF$500,""),
D39="Por estimar",_xlfn.XLOOKUP(A39,'Por estimar'!$A$2:$A$500,'Por estimar'!$AF$2:$AF$500,""),
D39="Registro incompleto",_xlfn.XLOOKUP(A39,'Registro incompleto'!$A$2:$A$500,'Registro incompleto'!$AF$2:$AF$500,""),
TRUE,""
),
_xlpm.revision,_xlfn.IFS(
D39="Eliminados",_xlfn.XLOOKUP(A39,Eliminados!$A$2:$A$500,Eliminados!$AS$2:$AS$500,""),
D39="Planificadas",_xlfn.XLOOKUP(A39,Planificadas!$A$2:$A$500,Planificadas!$AS$2:$AS$500,""),
D39="Aprobar planificación",_xlfn.XLOOKUP(A39,'Aprobar Planificación'!$A$2:$A$500,'Aprobar Planificación'!$AS$2:$AS$500,""),
D39="Por planificar",_xlfn.XLOOKUP(A39,'Por planificar'!$A$2:$A$500,'Por planificar'!$AS$2:$AS$500,""),
D39="Por habilitar presupuesto",_xlfn.XLOOKUP(A39,'Por habilitar presup.'!$A$2:$A$500,'Por habilitar presup.'!$AS$2:$AS$500,""),
D39="Por aprobar estimación",_xlfn.XLOOKUP(A39,'Por aprobar estimacion'!$A$2:$A$500,'Por aprobar estimacion'!$AS$2:$AS$500,""),
D39="Por reestimar",_xlfn.XLOOKUP(A39,'Por Reestimar '!$A$2:$A$500,'Por Reestimar '!$AS$2:$AS$500,""),
TRUE,""
),
_xlpm.resultado,IF(OR(_xlpm.revision="",_xlpm.revision=0),_xlpm.base,_xlpm.revision),
IF(OR(_xlpm.resultado="",_xlpm.resultado=0),"",_xlpm.resultado)
))</f>
        <v/>
      </c>
      <c r="H39" s="593" t="str" cm="1">
        <f t="array" ref="H39">IF(A39="","",_xlfn.LET(
_xlpm.dias,_xlfn.IFS(
OR(UPPER(TRIM(E39))="BAJA",UPPER(TRIM(E39))="BAJO"),5,
OR(UPPER(TRIM(E39))="MEDIA",UPPER(TRIM(E39))="MEDIO"),10,
OR(UPPER(TRIM(E39))="ALTA",UPPER(TRIM(E39))="ALTO"),20,
TRUE,0
),
_xlpm.inicioRe,IF(D39="Por reestimar",_xlfn.XLOOKUP(A39,'Por Reestimar '!$A$2:$A$500,'Por Reestimar '!$AS$2:$AS$500,0),0),
_xlfn.IFS(
D39="Por reestimar",IF(AND(ISNUMBER(_xlpm.inicioRe),_xlpm.inicioRe&gt;0,_xlpm.dias&gt;0),WORKDAY(_xlpm.inicioRe,_xlpm.dias),""),
D39="Por estimar",IF(AND(ISNUMBER(G39),G39&gt;0),IF(_xlpm.dias&gt;0,WORKDAY(G39,_xlpm.dias),""),IF(AND(ISNUMBER(F39),F39&gt;0),WORKDAY(F39,5),"")),
TRUE,""
)
))</f>
        <v/>
      </c>
      <c r="I39" t="str" cm="1">
        <f t="array" ref="I39">IF(A39="","",_xlfn.IFS(
D39="Eliminados",_xlfn.XLOOKUP(A39,Eliminados!$A$2:$A$500,Eliminados!$AB$2:$AB$500,""),
D39="Planificadas",_xlfn.XLOOKUP(A39,Planificadas!$A$2:$A$500,Planificadas!$AB$2:$AB$500,""),
D39="Aprobar planificación",_xlfn.XLOOKUP(A39,'Aprobar Planificación'!$A$2:$A$500,'Aprobar Planificación'!$AB$2:$AB$500,""),
D39="Por planificar",_xlfn.XLOOKUP(A39,'Por planificar'!$A$2:$A$500,'Por planificar'!$AB$2:$AB$500,""),
D39="Por habilitar presupuesto",_xlfn.XLOOKUP(A39,'Por habilitar presup.'!$A$2:$A$500,'Por habilitar presup.'!$AB$2:$AB$500,""),
D39="Por aprobar estimación",_xlfn.XLOOKUP(A39,'Por aprobar estimacion'!$A$2:$A$500,'Por aprobar estimacion'!$AB$2:$AB$500,""),
D39="Por reestimar",_xlfn.XLOOKUP(A39,'Por Reestimar '!$A$2:$A$500,'Por Reestimar '!$AB$2:$AB$500,""),
D39="Por estimar",_xlfn.XLOOKUP(A39,'Por estimar'!$A$2:$A$500,'Por estimar'!$AB$2:$AB$500,""),
D39="Registro incompleto",_xlfn.XLOOKUP(A39,'Registro incompleto'!$A$2:$A$500,'Registro incompleto'!$AB$2:$AB$500,""),
TRUE,""
))</f>
        <v>Nicolas Morales</v>
      </c>
    </row>
    <row r="40" spans="1:9">
      <c r="A40">
        <v>69</v>
      </c>
      <c r="B40" t="str" cm="1">
        <f t="array" ref="B40">IF(A40="","",_xlfn.IFS(
D40="Eliminados",_xlfn.XLOOKUP(A40,Eliminados!$A$2:$A$500,Eliminados!$F$2:$F$500,""),
D40="Planificadas",_xlfn.XLOOKUP(A40,Planificadas!$A$2:$A$500,Planificadas!$F$2:$F$500,""),
D40="Aprobar planificación",_xlfn.XLOOKUP(A40,'Aprobar Planificación'!$A$2:$A$500,'Aprobar Planificación'!$F$2:$F$500,""),
D40="Por planificar",_xlfn.XLOOKUP(A40,'Por planificar'!$A$2:$A$500,'Por planificar'!$F$2:$F$500,""),
D40="Por habilitar presupuesto",_xlfn.XLOOKUP(A40,'Por habilitar presup.'!$A$2:$A$500,'Por habilitar presup.'!$F$2:$F$500,""),
D40="Por aprobar estimación",_xlfn.XLOOKUP(A40,'Por aprobar estimacion'!$A$2:$A$500,'Por aprobar estimacion'!$F$2:$F$500,""),
D40="Por reestimar",_xlfn.XLOOKUP(A40,'Por Reestimar '!$A$2:$A$500,'Por Reestimar '!$F$2:$F$500,""),
D40="Por estimar",_xlfn.XLOOKUP(A40,'Por estimar'!$A$2:$A$500,'Por estimar'!$F$2:$F$500,""),
D40="Registro incompleto",_xlfn.XLOOKUP(A40,'Registro incompleto'!$A$2:$A$500,'Registro incompleto'!$F$2:$F$500,""),
TRUE,""
))</f>
        <v>Habilitación de funcionalidades en CRM UPN - Admisión On Line RITM0603995</v>
      </c>
      <c r="C40" t="str">
        <f t="shared" si="0"/>
        <v>César Soplín</v>
      </c>
      <c r="D40" t="str" cm="1">
        <f t="array" ref="D40">IF(A40="","",_xlfn.IFS(
COUNTIF(Eliminados!$A$2:$A$500,A40)&gt;0,"Eliminados",
COUNTIF(Planificadas!$A$2:$A$500,A40)&gt;0,"Planificadas",
COUNTIF('Aprobar Planificación'!$A$2:$A$500,A40)&gt;0,"Aprobar planificación",
COUNTIF('Por planificar'!$A$2:$A$500,A40)&gt;0,"Por planificar",
COUNTIF('Por habilitar presup.'!$A$2:$A$500,A40)&gt;0,"Por habilitar presupuesto",
COUNTIF('Por aprobar estimacion'!$A$2:$A$500,A40)&gt;0,"Por aprobar estimación",
COUNTIF('Por Reestimar '!$A$2:$A$500,A40)&gt;0,"Por reestimar",
COUNTIF('Por estimar'!$A$2:$A$500,A40)&gt;0,"Por estimar",
COUNTIF('Registro incompleto'!$A$2:$A$500,A40)&gt;0,"Registro incompleto",
TRUE,"Sin estado"
))</f>
        <v>Eliminados</v>
      </c>
      <c r="E40" t="str" cm="1">
        <f t="array" ref="E40">IF(A40="","",_xlfn.LET(
_xlpm.base,_xlfn.IFS(
D40="Eliminados",_xlfn.XLOOKUP(A40,Eliminados!$A$2:$A$500,Eliminados!$AE$2:$AE$500,""),
D40="Planificadas",_xlfn.XLOOKUP(A40,Planificadas!$A$2:$A$500,Planificadas!$AE$2:$AE$500,""),
D40="Aprobar planificación",_xlfn.XLOOKUP(A40,'Aprobar Planificación'!$A$2:$A$500,'Aprobar Planificación'!$AE$2:$AE$500,""),
D40="Por planificar",_xlfn.XLOOKUP(A40,'Por planificar'!$A$2:$A$500,'Por planificar'!$AE$2:$AE$500,""),
D40="Por habilitar presupuesto",_xlfn.XLOOKUP(A40,'Por habilitar presup.'!$A$2:$A$500,'Por habilitar presup.'!$AE$2:$AE$500,""),
D40="Por aprobar estimación",_xlfn.XLOOKUP(A40,'Por aprobar estimacion'!$A$2:$A$500,'Por aprobar estimacion'!$AE$2:$AE$500,""),
D40="Por reestimar",_xlfn.XLOOKUP(A40,'Por Reestimar '!$A$2:$A$500,'Por Reestimar '!$AE$2:$AE$500,""),
D40="Por estimar",_xlfn.XLOOKUP(A40,'Por estimar'!$A$2:$A$500,'Por estimar'!$AE$2:$AE$500,""),
D40="Registro incompleto",_xlfn.XLOOKUP(A40,'Registro incompleto'!$A$2:$A$500,'Registro incompleto'!$AE$2:$AE$500,""),
TRUE,""
),
_xlpm.revision,_xlfn.IFS(
D40="Eliminados",_xlfn.XLOOKUP(A40,Eliminados!$A$2:$A$500,Eliminados!$AR$2:$AR$500,""),
D40="Planificadas",_xlfn.XLOOKUP(A40,Planificadas!$A$2:$A$500,Planificadas!$AR$2:$AR$500,""),
D40="Aprobar planificación",_xlfn.XLOOKUP(A40,'Aprobar Planificación'!$A$2:$A$500,'Aprobar Planificación'!$AR$2:$AR$500,""),
D40="Por planificar",_xlfn.XLOOKUP(A40,'Por planificar'!$A$2:$A$500,'Por planificar'!$AR$2:$AR$500,""),
D40="Por habilitar presupuesto",_xlfn.XLOOKUP(A40,'Por habilitar presup.'!$A$2:$A$500,'Por habilitar presup.'!$AR$2:$AR$500,""),
D40="Por aprobar estimación",_xlfn.XLOOKUP(A40,'Por aprobar estimacion'!$A$2:$A$500,'Por aprobar estimacion'!$AR$2:$AR$500,""),
D40="Por reestimar",_xlfn.XLOOKUP(A40,'Por Reestimar '!$A$2:$A$500,'Por Reestimar '!$AR$2:$AR$500,""),
TRUE,""
),
_xlpm.resultado,IF(OR(_xlpm.revision="",_xlpm.revision=0),_xlpm.base,_xlpm.revision),
IF(OR(_xlpm.resultado="",_xlpm.resultado=0),"Sin definir",_xlpm.resultado)
))</f>
        <v>Sin definir</v>
      </c>
      <c r="F40" s="593" t="str" cm="1">
        <f t="array" ref="F40">IF(A40="","",_xlfn.LET(
_xlpm.fecha,_xlfn.IFS(
D40="Eliminados",_xlfn.XLOOKUP(A40,Eliminados!$A$2:$A$500,Eliminados!$AD$2:$AD$500,""),
D40="Planificadas",_xlfn.XLOOKUP(A40,Planificadas!$A$2:$A$500,Planificadas!$AD$2:$AD$500,""),
D40="Aprobar planificación",_xlfn.XLOOKUP(A40,'Aprobar Planificación'!$A$2:$A$500,'Aprobar Planificación'!$AD$2:$AD$500,""),
D40="Por planificar",_xlfn.XLOOKUP(A40,'Por planificar'!$A$2:$A$500,'Por planificar'!$AD$2:$AD$500,""),
D40="Por habilitar presupuesto",_xlfn.XLOOKUP(A40,'Por habilitar presup.'!$A$2:$A$500,'Por habilitar presup.'!$AD$2:$AD$500,""),
D40="Por aprobar estimación",_xlfn.XLOOKUP(A40,'Por aprobar estimacion'!$A$2:$A$500,'Por aprobar estimacion'!$AD$2:$AD$500,""),
D40="Por reestimar",_xlfn.XLOOKUP(A40,'Por Reestimar '!$A$2:$A$500,'Por Reestimar '!$AD$2:$AD$500,""),
D40="Por estimar",_xlfn.XLOOKUP(A40,'Por estimar'!$A$2:$A$500,'Por estimar'!$AD$2:$AD$500,""),
D40="Registro incompleto",_xlfn.XLOOKUP(A40,'Registro incompleto'!$A$2:$A$500,'Registro incompleto'!$AD$2:$AD$500,""),
TRUE,""
),
IF(OR(_xlpm.fecha="",_xlpm.fecha=0),"",_xlpm.fecha)
))</f>
        <v/>
      </c>
      <c r="G40" s="593" t="str" cm="1">
        <f t="array" ref="G40">IF(A40="","",_xlfn.LET(
_xlpm.base,_xlfn.IFS(
D40="Eliminados",_xlfn.XLOOKUP(A40,Eliminados!$A$2:$A$500,Eliminados!$AF$2:$AF$500,""),
D40="Planificadas",_xlfn.XLOOKUP(A40,Planificadas!$A$2:$A$500,Planificadas!$AF$2:$AF$500,""),
D40="Aprobar planificación",_xlfn.XLOOKUP(A40,'Aprobar Planificación'!$A$2:$A$500,'Aprobar Planificación'!$AF$2:$AF$500,""),
D40="Por planificar",_xlfn.XLOOKUP(A40,'Por planificar'!$A$2:$A$500,'Por planificar'!$AF$2:$AF$500,""),
D40="Por habilitar presupuesto",_xlfn.XLOOKUP(A40,'Por habilitar presup.'!$A$2:$A$500,'Por habilitar presup.'!$AF$2:$AF$500,""),
D40="Por aprobar estimación",_xlfn.XLOOKUP(A40,'Por aprobar estimacion'!$A$2:$A$500,'Por aprobar estimacion'!$AF$2:$AF$500,""),
D40="Por reestimar",_xlfn.XLOOKUP(A40,'Por Reestimar '!$A$2:$A$500,'Por Reestimar '!$AF$2:$AF$500,""),
D40="Por estimar",_xlfn.XLOOKUP(A40,'Por estimar'!$A$2:$A$500,'Por estimar'!$AF$2:$AF$500,""),
D40="Registro incompleto",_xlfn.XLOOKUP(A40,'Registro incompleto'!$A$2:$A$500,'Registro incompleto'!$AF$2:$AF$500,""),
TRUE,""
),
_xlpm.revision,_xlfn.IFS(
D40="Eliminados",_xlfn.XLOOKUP(A40,Eliminados!$A$2:$A$500,Eliminados!$AS$2:$AS$500,""),
D40="Planificadas",_xlfn.XLOOKUP(A40,Planificadas!$A$2:$A$500,Planificadas!$AS$2:$AS$500,""),
D40="Aprobar planificación",_xlfn.XLOOKUP(A40,'Aprobar Planificación'!$A$2:$A$500,'Aprobar Planificación'!$AS$2:$AS$500,""),
D40="Por planificar",_xlfn.XLOOKUP(A40,'Por planificar'!$A$2:$A$500,'Por planificar'!$AS$2:$AS$500,""),
D40="Por habilitar presupuesto",_xlfn.XLOOKUP(A40,'Por habilitar presup.'!$A$2:$A$500,'Por habilitar presup.'!$AS$2:$AS$500,""),
D40="Por aprobar estimación",_xlfn.XLOOKUP(A40,'Por aprobar estimacion'!$A$2:$A$500,'Por aprobar estimacion'!$AS$2:$AS$500,""),
D40="Por reestimar",_xlfn.XLOOKUP(A40,'Por Reestimar '!$A$2:$A$500,'Por Reestimar '!$AS$2:$AS$500,""),
TRUE,""
),
_xlpm.resultado,IF(OR(_xlpm.revision="",_xlpm.revision=0),_xlpm.base,_xlpm.revision),
IF(OR(_xlpm.resultado="",_xlpm.resultado=0),"",_xlpm.resultado)
))</f>
        <v/>
      </c>
      <c r="H40" s="593" t="str" cm="1">
        <f t="array" ref="H40">IF(A40="","",_xlfn.LET(
_xlpm.dias,_xlfn.IFS(
OR(UPPER(TRIM(E40))="BAJA",UPPER(TRIM(E40))="BAJO"),5,
OR(UPPER(TRIM(E40))="MEDIA",UPPER(TRIM(E40))="MEDIO"),10,
OR(UPPER(TRIM(E40))="ALTA",UPPER(TRIM(E40))="ALTO"),20,
TRUE,0
),
_xlpm.inicioRe,IF(D40="Por reestimar",_xlfn.XLOOKUP(A40,'Por Reestimar '!$A$2:$A$500,'Por Reestimar '!$AS$2:$AS$500,0),0),
_xlfn.IFS(
D40="Por reestimar",IF(AND(ISNUMBER(_xlpm.inicioRe),_xlpm.inicioRe&gt;0,_xlpm.dias&gt;0),WORKDAY(_xlpm.inicioRe,_xlpm.dias),""),
D40="Por estimar",IF(AND(ISNUMBER(G40),G40&gt;0),IF(_xlpm.dias&gt;0,WORKDAY(G40,_xlpm.dias),""),IF(AND(ISNUMBER(F40),F40&gt;0),WORKDAY(F40,5),"")),
TRUE,""
)
))</f>
        <v/>
      </c>
      <c r="I40" t="str" cm="1">
        <f t="array" ref="I40">IF(A40="","",_xlfn.IFS(
D40="Eliminados",_xlfn.XLOOKUP(A40,Eliminados!$A$2:$A$500,Eliminados!$AB$2:$AB$500,""),
D40="Planificadas",_xlfn.XLOOKUP(A40,Planificadas!$A$2:$A$500,Planificadas!$AB$2:$AB$500,""),
D40="Aprobar planificación",_xlfn.XLOOKUP(A40,'Aprobar Planificación'!$A$2:$A$500,'Aprobar Planificación'!$AB$2:$AB$500,""),
D40="Por planificar",_xlfn.XLOOKUP(A40,'Por planificar'!$A$2:$A$500,'Por planificar'!$AB$2:$AB$500,""),
D40="Por habilitar presupuesto",_xlfn.XLOOKUP(A40,'Por habilitar presup.'!$A$2:$A$500,'Por habilitar presup.'!$AB$2:$AB$500,""),
D40="Por aprobar estimación",_xlfn.XLOOKUP(A40,'Por aprobar estimacion'!$A$2:$A$500,'Por aprobar estimacion'!$AB$2:$AB$500,""),
D40="Por reestimar",_xlfn.XLOOKUP(A40,'Por Reestimar '!$A$2:$A$500,'Por Reestimar '!$AB$2:$AB$500,""),
D40="Por estimar",_xlfn.XLOOKUP(A40,'Por estimar'!$A$2:$A$500,'Por estimar'!$AB$2:$AB$500,""),
D40="Registro incompleto",_xlfn.XLOOKUP(A40,'Registro incompleto'!$A$2:$A$500,'Registro incompleto'!$AB$2:$AB$500,""),
TRUE,""
))</f>
        <v>César Soplín</v>
      </c>
    </row>
    <row r="41" spans="1:9">
      <c r="A41">
        <v>70</v>
      </c>
      <c r="B41" t="str" cm="1">
        <f t="array" ref="B41">IF(A41="","",_xlfn.IFS(
D41="Eliminados",_xlfn.XLOOKUP(A41,Eliminados!$A$2:$A$500,Eliminados!$F$2:$F$500,""),
D41="Planificadas",_xlfn.XLOOKUP(A41,Planificadas!$A$2:$A$500,Planificadas!$F$2:$F$500,""),
D41="Aprobar planificación",_xlfn.XLOOKUP(A41,'Aprobar Planificación'!$A$2:$A$500,'Aprobar Planificación'!$F$2:$F$500,""),
D41="Por planificar",_xlfn.XLOOKUP(A41,'Por planificar'!$A$2:$A$500,'Por planificar'!$F$2:$F$500,""),
D41="Por habilitar presupuesto",_xlfn.XLOOKUP(A41,'Por habilitar presup.'!$A$2:$A$500,'Por habilitar presup.'!$F$2:$F$500,""),
D41="Por aprobar estimación",_xlfn.XLOOKUP(A41,'Por aprobar estimacion'!$A$2:$A$500,'Por aprobar estimacion'!$F$2:$F$500,""),
D41="Por reestimar",_xlfn.XLOOKUP(A41,'Por Reestimar '!$A$2:$A$500,'Por Reestimar '!$F$2:$F$500,""),
D41="Por estimar",_xlfn.XLOOKUP(A41,'Por estimar'!$A$2:$A$500,'Por estimar'!$F$2:$F$500,""),
D41="Registro incompleto",_xlfn.XLOOKUP(A41,'Registro incompleto'!$A$2:$A$500,'Registro incompleto'!$F$2:$F$500,""),
TRUE,""
))</f>
        <v>Automatización de reportería Funnel</v>
      </c>
      <c r="C41" t="str">
        <f t="shared" si="0"/>
        <v>Sin definir</v>
      </c>
      <c r="D41" t="str" cm="1">
        <f t="array" ref="D41">IF(A41="","",_xlfn.IFS(
COUNTIF(Eliminados!$A$2:$A$500,A41)&gt;0,"Eliminados",
COUNTIF(Planificadas!$A$2:$A$500,A41)&gt;0,"Planificadas",
COUNTIF('Aprobar Planificación'!$A$2:$A$500,A41)&gt;0,"Aprobar planificación",
COUNTIF('Por planificar'!$A$2:$A$500,A41)&gt;0,"Por planificar",
COUNTIF('Por habilitar presup.'!$A$2:$A$500,A41)&gt;0,"Por habilitar presupuesto",
COUNTIF('Por aprobar estimacion'!$A$2:$A$500,A41)&gt;0,"Por aprobar estimación",
COUNTIF('Por Reestimar '!$A$2:$A$500,A41)&gt;0,"Por reestimar",
COUNTIF('Por estimar'!$A$2:$A$500,A41)&gt;0,"Por estimar",
COUNTIF('Registro incompleto'!$A$2:$A$500,A41)&gt;0,"Registro incompleto",
TRUE,"Sin estado"
))</f>
        <v>Eliminados</v>
      </c>
      <c r="E41" t="str" cm="1">
        <f t="array" ref="E41">IF(A41="","",_xlfn.LET(
_xlpm.base,_xlfn.IFS(
D41="Eliminados",_xlfn.XLOOKUP(A41,Eliminados!$A$2:$A$500,Eliminados!$AE$2:$AE$500,""),
D41="Planificadas",_xlfn.XLOOKUP(A41,Planificadas!$A$2:$A$500,Planificadas!$AE$2:$AE$500,""),
D41="Aprobar planificación",_xlfn.XLOOKUP(A41,'Aprobar Planificación'!$A$2:$A$500,'Aprobar Planificación'!$AE$2:$AE$500,""),
D41="Por planificar",_xlfn.XLOOKUP(A41,'Por planificar'!$A$2:$A$500,'Por planificar'!$AE$2:$AE$500,""),
D41="Por habilitar presupuesto",_xlfn.XLOOKUP(A41,'Por habilitar presup.'!$A$2:$A$500,'Por habilitar presup.'!$AE$2:$AE$500,""),
D41="Por aprobar estimación",_xlfn.XLOOKUP(A41,'Por aprobar estimacion'!$A$2:$A$500,'Por aprobar estimacion'!$AE$2:$AE$500,""),
D41="Por reestimar",_xlfn.XLOOKUP(A41,'Por Reestimar '!$A$2:$A$500,'Por Reestimar '!$AE$2:$AE$500,""),
D41="Por estimar",_xlfn.XLOOKUP(A41,'Por estimar'!$A$2:$A$500,'Por estimar'!$AE$2:$AE$500,""),
D41="Registro incompleto",_xlfn.XLOOKUP(A41,'Registro incompleto'!$A$2:$A$500,'Registro incompleto'!$AE$2:$AE$500,""),
TRUE,""
),
_xlpm.revision,_xlfn.IFS(
D41="Eliminados",_xlfn.XLOOKUP(A41,Eliminados!$A$2:$A$500,Eliminados!$AR$2:$AR$500,""),
D41="Planificadas",_xlfn.XLOOKUP(A41,Planificadas!$A$2:$A$500,Planificadas!$AR$2:$AR$500,""),
D41="Aprobar planificación",_xlfn.XLOOKUP(A41,'Aprobar Planificación'!$A$2:$A$500,'Aprobar Planificación'!$AR$2:$AR$500,""),
D41="Por planificar",_xlfn.XLOOKUP(A41,'Por planificar'!$A$2:$A$500,'Por planificar'!$AR$2:$AR$500,""),
D41="Por habilitar presupuesto",_xlfn.XLOOKUP(A41,'Por habilitar presup.'!$A$2:$A$500,'Por habilitar presup.'!$AR$2:$AR$500,""),
D41="Por aprobar estimación",_xlfn.XLOOKUP(A41,'Por aprobar estimacion'!$A$2:$A$500,'Por aprobar estimacion'!$AR$2:$AR$500,""),
D41="Por reestimar",_xlfn.XLOOKUP(A41,'Por Reestimar '!$A$2:$A$500,'Por Reestimar '!$AR$2:$AR$500,""),
TRUE,""
),
_xlpm.resultado,IF(OR(_xlpm.revision="",_xlpm.revision=0),_xlpm.base,_xlpm.revision),
IF(OR(_xlpm.resultado="",_xlpm.resultado=0),"Sin definir",_xlpm.resultado)
))</f>
        <v>Sin definir</v>
      </c>
      <c r="F41" s="593" t="str" cm="1">
        <f t="array" ref="F41">IF(A41="","",_xlfn.LET(
_xlpm.fecha,_xlfn.IFS(
D41="Eliminados",_xlfn.XLOOKUP(A41,Eliminados!$A$2:$A$500,Eliminados!$AD$2:$AD$500,""),
D41="Planificadas",_xlfn.XLOOKUP(A41,Planificadas!$A$2:$A$500,Planificadas!$AD$2:$AD$500,""),
D41="Aprobar planificación",_xlfn.XLOOKUP(A41,'Aprobar Planificación'!$A$2:$A$500,'Aprobar Planificación'!$AD$2:$AD$500,""),
D41="Por planificar",_xlfn.XLOOKUP(A41,'Por planificar'!$A$2:$A$500,'Por planificar'!$AD$2:$AD$500,""),
D41="Por habilitar presupuesto",_xlfn.XLOOKUP(A41,'Por habilitar presup.'!$A$2:$A$500,'Por habilitar presup.'!$AD$2:$AD$500,""),
D41="Por aprobar estimación",_xlfn.XLOOKUP(A41,'Por aprobar estimacion'!$A$2:$A$500,'Por aprobar estimacion'!$AD$2:$AD$500,""),
D41="Por reestimar",_xlfn.XLOOKUP(A41,'Por Reestimar '!$A$2:$A$500,'Por Reestimar '!$AD$2:$AD$500,""),
D41="Por estimar",_xlfn.XLOOKUP(A41,'Por estimar'!$A$2:$A$500,'Por estimar'!$AD$2:$AD$500,""),
D41="Registro incompleto",_xlfn.XLOOKUP(A41,'Registro incompleto'!$A$2:$A$500,'Registro incompleto'!$AD$2:$AD$500,""),
TRUE,""
),
IF(OR(_xlpm.fecha="",_xlpm.fecha=0),"",_xlpm.fecha)
))</f>
        <v/>
      </c>
      <c r="G41" s="593" t="str" cm="1">
        <f t="array" ref="G41">IF(A41="","",_xlfn.LET(
_xlpm.base,_xlfn.IFS(
D41="Eliminados",_xlfn.XLOOKUP(A41,Eliminados!$A$2:$A$500,Eliminados!$AF$2:$AF$500,""),
D41="Planificadas",_xlfn.XLOOKUP(A41,Planificadas!$A$2:$A$500,Planificadas!$AF$2:$AF$500,""),
D41="Aprobar planificación",_xlfn.XLOOKUP(A41,'Aprobar Planificación'!$A$2:$A$500,'Aprobar Planificación'!$AF$2:$AF$500,""),
D41="Por planificar",_xlfn.XLOOKUP(A41,'Por planificar'!$A$2:$A$500,'Por planificar'!$AF$2:$AF$500,""),
D41="Por habilitar presupuesto",_xlfn.XLOOKUP(A41,'Por habilitar presup.'!$A$2:$A$500,'Por habilitar presup.'!$AF$2:$AF$500,""),
D41="Por aprobar estimación",_xlfn.XLOOKUP(A41,'Por aprobar estimacion'!$A$2:$A$500,'Por aprobar estimacion'!$AF$2:$AF$500,""),
D41="Por reestimar",_xlfn.XLOOKUP(A41,'Por Reestimar '!$A$2:$A$500,'Por Reestimar '!$AF$2:$AF$500,""),
D41="Por estimar",_xlfn.XLOOKUP(A41,'Por estimar'!$A$2:$A$500,'Por estimar'!$AF$2:$AF$500,""),
D41="Registro incompleto",_xlfn.XLOOKUP(A41,'Registro incompleto'!$A$2:$A$500,'Registro incompleto'!$AF$2:$AF$500,""),
TRUE,""
),
_xlpm.revision,_xlfn.IFS(
D41="Eliminados",_xlfn.XLOOKUP(A41,Eliminados!$A$2:$A$500,Eliminados!$AS$2:$AS$500,""),
D41="Planificadas",_xlfn.XLOOKUP(A41,Planificadas!$A$2:$A$500,Planificadas!$AS$2:$AS$500,""),
D41="Aprobar planificación",_xlfn.XLOOKUP(A41,'Aprobar Planificación'!$A$2:$A$500,'Aprobar Planificación'!$AS$2:$AS$500,""),
D41="Por planificar",_xlfn.XLOOKUP(A41,'Por planificar'!$A$2:$A$500,'Por planificar'!$AS$2:$AS$500,""),
D41="Por habilitar presupuesto",_xlfn.XLOOKUP(A41,'Por habilitar presup.'!$A$2:$A$500,'Por habilitar presup.'!$AS$2:$AS$500,""),
D41="Por aprobar estimación",_xlfn.XLOOKUP(A41,'Por aprobar estimacion'!$A$2:$A$500,'Por aprobar estimacion'!$AS$2:$AS$500,""),
D41="Por reestimar",_xlfn.XLOOKUP(A41,'Por Reestimar '!$A$2:$A$500,'Por Reestimar '!$AS$2:$AS$500,""),
TRUE,""
),
_xlpm.resultado,IF(OR(_xlpm.revision="",_xlpm.revision=0),_xlpm.base,_xlpm.revision),
IF(OR(_xlpm.resultado="",_xlpm.resultado=0),"",_xlpm.resultado)
))</f>
        <v/>
      </c>
      <c r="H41" s="593" t="str" cm="1">
        <f t="array" ref="H41">IF(A41="","",_xlfn.LET(
_xlpm.dias,_xlfn.IFS(
OR(UPPER(TRIM(E41))="BAJA",UPPER(TRIM(E41))="BAJO"),5,
OR(UPPER(TRIM(E41))="MEDIA",UPPER(TRIM(E41))="MEDIO"),10,
OR(UPPER(TRIM(E41))="ALTA",UPPER(TRIM(E41))="ALTO"),20,
TRUE,0
),
_xlpm.inicioRe,IF(D41="Por reestimar",_xlfn.XLOOKUP(A41,'Por Reestimar '!$A$2:$A$500,'Por Reestimar '!$AS$2:$AS$500,0),0),
_xlfn.IFS(
D41="Por reestimar",IF(AND(ISNUMBER(_xlpm.inicioRe),_xlpm.inicioRe&gt;0,_xlpm.dias&gt;0),WORKDAY(_xlpm.inicioRe,_xlpm.dias),""),
D41="Por estimar",IF(AND(ISNUMBER(G41),G41&gt;0),IF(_xlpm.dias&gt;0,WORKDAY(G41,_xlpm.dias),""),IF(AND(ISNUMBER(F41),F41&gt;0),WORKDAY(F41,5),"")),
TRUE,""
)
))</f>
        <v/>
      </c>
      <c r="I41" cm="1">
        <f t="array" ref="I41">IF(A41="","",_xlfn.IFS(
D41="Eliminados",_xlfn.XLOOKUP(A41,Eliminados!$A$2:$A$500,Eliminados!$AB$2:$AB$500,""),
D41="Planificadas",_xlfn.XLOOKUP(A41,Planificadas!$A$2:$A$500,Planificadas!$AB$2:$AB$500,""),
D41="Aprobar planificación",_xlfn.XLOOKUP(A41,'Aprobar Planificación'!$A$2:$A$500,'Aprobar Planificación'!$AB$2:$AB$500,""),
D41="Por planificar",_xlfn.XLOOKUP(A41,'Por planificar'!$A$2:$A$500,'Por planificar'!$AB$2:$AB$500,""),
D41="Por habilitar presupuesto",_xlfn.XLOOKUP(A41,'Por habilitar presup.'!$A$2:$A$500,'Por habilitar presup.'!$AB$2:$AB$500,""),
D41="Por aprobar estimación",_xlfn.XLOOKUP(A41,'Por aprobar estimacion'!$A$2:$A$500,'Por aprobar estimacion'!$AB$2:$AB$500,""),
D41="Por reestimar",_xlfn.XLOOKUP(A41,'Por Reestimar '!$A$2:$A$500,'Por Reestimar '!$AB$2:$AB$500,""),
D41="Por estimar",_xlfn.XLOOKUP(A41,'Por estimar'!$A$2:$A$500,'Por estimar'!$AB$2:$AB$500,""),
D41="Registro incompleto",_xlfn.XLOOKUP(A41,'Registro incompleto'!$A$2:$A$500,'Registro incompleto'!$AB$2:$AB$500,""),
TRUE,""
))</f>
        <v>0</v>
      </c>
    </row>
    <row r="42" spans="1:9">
      <c r="A42">
        <v>71</v>
      </c>
      <c r="B42" t="str" cm="1">
        <f t="array" ref="B42">IF(A42="","",_xlfn.IFS(
D42="Eliminados",_xlfn.XLOOKUP(A42,Eliminados!$A$2:$A$500,Eliminados!$F$2:$F$500,""),
D42="Planificadas",_xlfn.XLOOKUP(A42,Planificadas!$A$2:$A$500,Planificadas!$F$2:$F$500,""),
D42="Aprobar planificación",_xlfn.XLOOKUP(A42,'Aprobar Planificación'!$A$2:$A$500,'Aprobar Planificación'!$F$2:$F$500,""),
D42="Por planificar",_xlfn.XLOOKUP(A42,'Por planificar'!$A$2:$A$500,'Por planificar'!$F$2:$F$500,""),
D42="Por habilitar presupuesto",_xlfn.XLOOKUP(A42,'Por habilitar presup.'!$A$2:$A$500,'Por habilitar presup.'!$F$2:$F$500,""),
D42="Por aprobar estimación",_xlfn.XLOOKUP(A42,'Por aprobar estimacion'!$A$2:$A$500,'Por aprobar estimacion'!$F$2:$F$500,""),
D42="Por reestimar",_xlfn.XLOOKUP(A42,'Por Reestimar '!$A$2:$A$500,'Por Reestimar '!$F$2:$F$500,""),
D42="Por estimar",_xlfn.XLOOKUP(A42,'Por estimar'!$A$2:$A$500,'Por estimar'!$F$2:$F$500,""),
D42="Registro incompleto",_xlfn.XLOOKUP(A42,'Registro incompleto'!$A$2:$A$500,'Registro incompleto'!$F$2:$F$500,""),
TRUE,""
))</f>
        <v>[Horacius 1] -Automatización end-to-end de la creación de cuentas del AD y cálculo de la denominación del correo institucional mediante HORACIUS en UPN, UPC y CIB. incluyendo la construcción de APIs en HCM.</v>
      </c>
      <c r="C42" t="str">
        <f t="shared" si="0"/>
        <v>Nohelí Cabrera</v>
      </c>
      <c r="D42" t="str" cm="1">
        <f t="array" ref="D42">IF(A42="","",_xlfn.IFS(
COUNTIF(Eliminados!$A$2:$A$500,A42)&gt;0,"Eliminados",
COUNTIF(Planificadas!$A$2:$A$500,A42)&gt;0,"Planificadas",
COUNTIF('Aprobar Planificación'!$A$2:$A$500,A42)&gt;0,"Aprobar planificación",
COUNTIF('Por planificar'!$A$2:$A$500,A42)&gt;0,"Por planificar",
COUNTIF('Por habilitar presup.'!$A$2:$A$500,A42)&gt;0,"Por habilitar presupuesto",
COUNTIF('Por aprobar estimacion'!$A$2:$A$500,A42)&gt;0,"Por aprobar estimación",
COUNTIF('Por Reestimar '!$A$2:$A$500,A42)&gt;0,"Por reestimar",
COUNTIF('Por estimar'!$A$2:$A$500,A42)&gt;0,"Por estimar",
COUNTIF('Registro incompleto'!$A$2:$A$500,A42)&gt;0,"Registro incompleto",
TRUE,"Sin estado"
))</f>
        <v>Eliminados</v>
      </c>
      <c r="E42" t="str" cm="1">
        <f t="array" ref="E42">IF(A42="","",_xlfn.LET(
_xlpm.base,_xlfn.IFS(
D42="Eliminados",_xlfn.XLOOKUP(A42,Eliminados!$A$2:$A$500,Eliminados!$AE$2:$AE$500,""),
D42="Planificadas",_xlfn.XLOOKUP(A42,Planificadas!$A$2:$A$500,Planificadas!$AE$2:$AE$500,""),
D42="Aprobar planificación",_xlfn.XLOOKUP(A42,'Aprobar Planificación'!$A$2:$A$500,'Aprobar Planificación'!$AE$2:$AE$500,""),
D42="Por planificar",_xlfn.XLOOKUP(A42,'Por planificar'!$A$2:$A$500,'Por planificar'!$AE$2:$AE$500,""),
D42="Por habilitar presupuesto",_xlfn.XLOOKUP(A42,'Por habilitar presup.'!$A$2:$A$500,'Por habilitar presup.'!$AE$2:$AE$500,""),
D42="Por aprobar estimación",_xlfn.XLOOKUP(A42,'Por aprobar estimacion'!$A$2:$A$500,'Por aprobar estimacion'!$AE$2:$AE$500,""),
D42="Por reestimar",_xlfn.XLOOKUP(A42,'Por Reestimar '!$A$2:$A$500,'Por Reestimar '!$AE$2:$AE$500,""),
D42="Por estimar",_xlfn.XLOOKUP(A42,'Por estimar'!$A$2:$A$500,'Por estimar'!$AE$2:$AE$500,""),
D42="Registro incompleto",_xlfn.XLOOKUP(A42,'Registro incompleto'!$A$2:$A$500,'Registro incompleto'!$AE$2:$AE$500,""),
TRUE,""
),
_xlpm.revision,_xlfn.IFS(
D42="Eliminados",_xlfn.XLOOKUP(A42,Eliminados!$A$2:$A$500,Eliminados!$AR$2:$AR$500,""),
D42="Planificadas",_xlfn.XLOOKUP(A42,Planificadas!$A$2:$A$500,Planificadas!$AR$2:$AR$500,""),
D42="Aprobar planificación",_xlfn.XLOOKUP(A42,'Aprobar Planificación'!$A$2:$A$500,'Aprobar Planificación'!$AR$2:$AR$500,""),
D42="Por planificar",_xlfn.XLOOKUP(A42,'Por planificar'!$A$2:$A$500,'Por planificar'!$AR$2:$AR$500,""),
D42="Por habilitar presupuesto",_xlfn.XLOOKUP(A42,'Por habilitar presup.'!$A$2:$A$500,'Por habilitar presup.'!$AR$2:$AR$500,""),
D42="Por aprobar estimación",_xlfn.XLOOKUP(A42,'Por aprobar estimacion'!$A$2:$A$500,'Por aprobar estimacion'!$AR$2:$AR$500,""),
D42="Por reestimar",_xlfn.XLOOKUP(A42,'Por Reestimar '!$A$2:$A$500,'Por Reestimar '!$AR$2:$AR$500,""),
TRUE,""
),
_xlpm.resultado,IF(OR(_xlpm.revision="",_xlpm.revision=0),_xlpm.base,_xlpm.revision),
IF(OR(_xlpm.resultado="",_xlpm.resultado=0),"Sin definir",_xlpm.resultado)
))</f>
        <v>Alta</v>
      </c>
      <c r="F42" s="593" cm="1">
        <f t="array" ref="F42">IF(A42="","",_xlfn.LET(
_xlpm.fecha,_xlfn.IFS(
D42="Eliminados",_xlfn.XLOOKUP(A42,Eliminados!$A$2:$A$500,Eliminados!$AD$2:$AD$500,""),
D42="Planificadas",_xlfn.XLOOKUP(A42,Planificadas!$A$2:$A$500,Planificadas!$AD$2:$AD$500,""),
D42="Aprobar planificación",_xlfn.XLOOKUP(A42,'Aprobar Planificación'!$A$2:$A$500,'Aprobar Planificación'!$AD$2:$AD$500,""),
D42="Por planificar",_xlfn.XLOOKUP(A42,'Por planificar'!$A$2:$A$500,'Por planificar'!$AD$2:$AD$500,""),
D42="Por habilitar presupuesto",_xlfn.XLOOKUP(A42,'Por habilitar presup.'!$A$2:$A$500,'Por habilitar presup.'!$AD$2:$AD$500,""),
D42="Por aprobar estimación",_xlfn.XLOOKUP(A42,'Por aprobar estimacion'!$A$2:$A$500,'Por aprobar estimacion'!$AD$2:$AD$500,""),
D42="Por reestimar",_xlfn.XLOOKUP(A42,'Por Reestimar '!$A$2:$A$500,'Por Reestimar '!$AD$2:$AD$500,""),
D42="Por estimar",_xlfn.XLOOKUP(A42,'Por estimar'!$A$2:$A$500,'Por estimar'!$AD$2:$AD$500,""),
D42="Registro incompleto",_xlfn.XLOOKUP(A42,'Registro incompleto'!$A$2:$A$500,'Registro incompleto'!$AD$2:$AD$500,""),
TRUE,""
),
IF(OR(_xlpm.fecha="",_xlpm.fecha=0),"",_xlpm.fecha)
))</f>
        <v>46112</v>
      </c>
      <c r="G42" s="593" cm="1">
        <f t="array" ref="G42">IF(A42="","",_xlfn.LET(
_xlpm.base,_xlfn.IFS(
D42="Eliminados",_xlfn.XLOOKUP(A42,Eliminados!$A$2:$A$500,Eliminados!$AF$2:$AF$500,""),
D42="Planificadas",_xlfn.XLOOKUP(A42,Planificadas!$A$2:$A$500,Planificadas!$AF$2:$AF$500,""),
D42="Aprobar planificación",_xlfn.XLOOKUP(A42,'Aprobar Planificación'!$A$2:$A$500,'Aprobar Planificación'!$AF$2:$AF$500,""),
D42="Por planificar",_xlfn.XLOOKUP(A42,'Por planificar'!$A$2:$A$500,'Por planificar'!$AF$2:$AF$500,""),
D42="Por habilitar presupuesto",_xlfn.XLOOKUP(A42,'Por habilitar presup.'!$A$2:$A$500,'Por habilitar presup.'!$AF$2:$AF$500,""),
D42="Por aprobar estimación",_xlfn.XLOOKUP(A42,'Por aprobar estimacion'!$A$2:$A$500,'Por aprobar estimacion'!$AF$2:$AF$500,""),
D42="Por reestimar",_xlfn.XLOOKUP(A42,'Por Reestimar '!$A$2:$A$500,'Por Reestimar '!$AF$2:$AF$500,""),
D42="Por estimar",_xlfn.XLOOKUP(A42,'Por estimar'!$A$2:$A$500,'Por estimar'!$AF$2:$AF$500,""),
D42="Registro incompleto",_xlfn.XLOOKUP(A42,'Registro incompleto'!$A$2:$A$500,'Registro incompleto'!$AF$2:$AF$500,""),
TRUE,""
),
_xlpm.revision,_xlfn.IFS(
D42="Eliminados",_xlfn.XLOOKUP(A42,Eliminados!$A$2:$A$500,Eliminados!$AS$2:$AS$500,""),
D42="Planificadas",_xlfn.XLOOKUP(A42,Planificadas!$A$2:$A$500,Planificadas!$AS$2:$AS$500,""),
D42="Aprobar planificación",_xlfn.XLOOKUP(A42,'Aprobar Planificación'!$A$2:$A$500,'Aprobar Planificación'!$AS$2:$AS$500,""),
D42="Por planificar",_xlfn.XLOOKUP(A42,'Por planificar'!$A$2:$A$500,'Por planificar'!$AS$2:$AS$500,""),
D42="Por habilitar presupuesto",_xlfn.XLOOKUP(A42,'Por habilitar presup.'!$A$2:$A$500,'Por habilitar presup.'!$AS$2:$AS$500,""),
D42="Por aprobar estimación",_xlfn.XLOOKUP(A42,'Por aprobar estimacion'!$A$2:$A$500,'Por aprobar estimacion'!$AS$2:$AS$500,""),
D42="Por reestimar",_xlfn.XLOOKUP(A42,'Por Reestimar '!$A$2:$A$500,'Por Reestimar '!$AS$2:$AS$500,""),
TRUE,""
),
_xlpm.resultado,IF(OR(_xlpm.revision="",_xlpm.revision=0),_xlpm.base,_xlpm.revision),
IF(OR(_xlpm.resultado="",_xlpm.resultado=0),"",_xlpm.resultado)
))</f>
        <v>46196</v>
      </c>
      <c r="H42" s="593" t="str" cm="1">
        <f t="array" ref="H42">IF(A42="","",_xlfn.LET(
_xlpm.dias,_xlfn.IFS(
OR(UPPER(TRIM(E42))="BAJA",UPPER(TRIM(E42))="BAJO"),5,
OR(UPPER(TRIM(E42))="MEDIA",UPPER(TRIM(E42))="MEDIO"),10,
OR(UPPER(TRIM(E42))="ALTA",UPPER(TRIM(E42))="ALTO"),20,
TRUE,0
),
_xlpm.inicioRe,IF(D42="Por reestimar",_xlfn.XLOOKUP(A42,'Por Reestimar '!$A$2:$A$500,'Por Reestimar '!$AS$2:$AS$500,0),0),
_xlfn.IFS(
D42="Por reestimar",IF(AND(ISNUMBER(_xlpm.inicioRe),_xlpm.inicioRe&gt;0,_xlpm.dias&gt;0),WORKDAY(_xlpm.inicioRe,_xlpm.dias),""),
D42="Por estimar",IF(AND(ISNUMBER(G42),G42&gt;0),IF(_xlpm.dias&gt;0,WORKDAY(G42,_xlpm.dias),""),IF(AND(ISNUMBER(F42),F42&gt;0),WORKDAY(F42,5),"")),
TRUE,""
)
))</f>
        <v/>
      </c>
      <c r="I42" t="str" cm="1">
        <f t="array" ref="I42">IF(A42="","",_xlfn.IFS(
D42="Eliminados",_xlfn.XLOOKUP(A42,Eliminados!$A$2:$A$500,Eliminados!$AB$2:$AB$500,""),
D42="Planificadas",_xlfn.XLOOKUP(A42,Planificadas!$A$2:$A$500,Planificadas!$AB$2:$AB$500,""),
D42="Aprobar planificación",_xlfn.XLOOKUP(A42,'Aprobar Planificación'!$A$2:$A$500,'Aprobar Planificación'!$AB$2:$AB$500,""),
D42="Por planificar",_xlfn.XLOOKUP(A42,'Por planificar'!$A$2:$A$500,'Por planificar'!$AB$2:$AB$500,""),
D42="Por habilitar presupuesto",_xlfn.XLOOKUP(A42,'Por habilitar presup.'!$A$2:$A$500,'Por habilitar presup.'!$AB$2:$AB$500,""),
D42="Por aprobar estimación",_xlfn.XLOOKUP(A42,'Por aprobar estimacion'!$A$2:$A$500,'Por aprobar estimacion'!$AB$2:$AB$500,""),
D42="Por reestimar",_xlfn.XLOOKUP(A42,'Por Reestimar '!$A$2:$A$500,'Por Reestimar '!$AB$2:$AB$500,""),
D42="Por estimar",_xlfn.XLOOKUP(A42,'Por estimar'!$A$2:$A$500,'Por estimar'!$AB$2:$AB$500,""),
D42="Registro incompleto",_xlfn.XLOOKUP(A42,'Registro incompleto'!$A$2:$A$500,'Registro incompleto'!$AB$2:$AB$500,""),
TRUE,""
))</f>
        <v>Nohelí Cabrera</v>
      </c>
    </row>
    <row r="43" spans="1:9">
      <c r="A43">
        <v>72</v>
      </c>
      <c r="B43" t="str" cm="1">
        <f t="array" ref="B43">IF(A43="","",_xlfn.IFS(
D43="Eliminados",_xlfn.XLOOKUP(A43,Eliminados!$A$2:$A$500,Eliminados!$F$2:$F$500,""),
D43="Planificadas",_xlfn.XLOOKUP(A43,Planificadas!$A$2:$A$500,Planificadas!$F$2:$F$500,""),
D43="Aprobar planificación",_xlfn.XLOOKUP(A43,'Aprobar Planificación'!$A$2:$A$500,'Aprobar Planificación'!$F$2:$F$500,""),
D43="Por planificar",_xlfn.XLOOKUP(A43,'Por planificar'!$A$2:$A$500,'Por planificar'!$F$2:$F$500,""),
D43="Por habilitar presupuesto",_xlfn.XLOOKUP(A43,'Por habilitar presup.'!$A$2:$A$500,'Por habilitar presup.'!$F$2:$F$500,""),
D43="Por aprobar estimación",_xlfn.XLOOKUP(A43,'Por aprobar estimacion'!$A$2:$A$500,'Por aprobar estimacion'!$F$2:$F$500,""),
D43="Por reestimar",_xlfn.XLOOKUP(A43,'Por Reestimar '!$A$2:$A$500,'Por Reestimar '!$F$2:$F$500,""),
D43="Por estimar",_xlfn.XLOOKUP(A43,'Por estimar'!$A$2:$A$500,'Por estimar'!$F$2:$F$500,""),
D43="Registro incompleto",_xlfn.XLOOKUP(A43,'Registro incompleto'!$A$2:$A$500,'Registro incompleto'!$F$2:$F$500,""),
TRUE,""
))</f>
        <v>Correcta visualización de requisitos de cursos con equivalencia</v>
      </c>
      <c r="C43" t="str">
        <f t="shared" si="0"/>
        <v>Ana Vega</v>
      </c>
      <c r="D43" t="str" cm="1">
        <f t="array" ref="D43">IF(A43="","",_xlfn.IFS(
COUNTIF(Eliminados!$A$2:$A$500,A43)&gt;0,"Eliminados",
COUNTIF(Planificadas!$A$2:$A$500,A43)&gt;0,"Planificadas",
COUNTIF('Aprobar Planificación'!$A$2:$A$500,A43)&gt;0,"Aprobar planificación",
COUNTIF('Por planificar'!$A$2:$A$500,A43)&gt;0,"Por planificar",
COUNTIF('Por habilitar presup.'!$A$2:$A$500,A43)&gt;0,"Por habilitar presupuesto",
COUNTIF('Por aprobar estimacion'!$A$2:$A$500,A43)&gt;0,"Por aprobar estimación",
COUNTIF('Por Reestimar '!$A$2:$A$500,A43)&gt;0,"Por reestimar",
COUNTIF('Por estimar'!$A$2:$A$500,A43)&gt;0,"Por estimar",
COUNTIF('Registro incompleto'!$A$2:$A$500,A43)&gt;0,"Registro incompleto",
TRUE,"Sin estado"
))</f>
        <v>Planificadas</v>
      </c>
      <c r="E43" t="str" cm="1">
        <f t="array" ref="E43">IF(A43="","",_xlfn.LET(
_xlpm.base,_xlfn.IFS(
D43="Eliminados",_xlfn.XLOOKUP(A43,Eliminados!$A$2:$A$500,Eliminados!$AE$2:$AE$500,""),
D43="Planificadas",_xlfn.XLOOKUP(A43,Planificadas!$A$2:$A$500,Planificadas!$AE$2:$AE$500,""),
D43="Aprobar planificación",_xlfn.XLOOKUP(A43,'Aprobar Planificación'!$A$2:$A$500,'Aprobar Planificación'!$AE$2:$AE$500,""),
D43="Por planificar",_xlfn.XLOOKUP(A43,'Por planificar'!$A$2:$A$500,'Por planificar'!$AE$2:$AE$500,""),
D43="Por habilitar presupuesto",_xlfn.XLOOKUP(A43,'Por habilitar presup.'!$A$2:$A$500,'Por habilitar presup.'!$AE$2:$AE$500,""),
D43="Por aprobar estimación",_xlfn.XLOOKUP(A43,'Por aprobar estimacion'!$A$2:$A$500,'Por aprobar estimacion'!$AE$2:$AE$500,""),
D43="Por reestimar",_xlfn.XLOOKUP(A43,'Por Reestimar '!$A$2:$A$500,'Por Reestimar '!$AE$2:$AE$500,""),
D43="Por estimar",_xlfn.XLOOKUP(A43,'Por estimar'!$A$2:$A$500,'Por estimar'!$AE$2:$AE$500,""),
D43="Registro incompleto",_xlfn.XLOOKUP(A43,'Registro incompleto'!$A$2:$A$500,'Registro incompleto'!$AE$2:$AE$500,""),
TRUE,""
),
_xlpm.revision,_xlfn.IFS(
D43="Eliminados",_xlfn.XLOOKUP(A43,Eliminados!$A$2:$A$500,Eliminados!$AR$2:$AR$500,""),
D43="Planificadas",_xlfn.XLOOKUP(A43,Planificadas!$A$2:$A$500,Planificadas!$AR$2:$AR$500,""),
D43="Aprobar planificación",_xlfn.XLOOKUP(A43,'Aprobar Planificación'!$A$2:$A$500,'Aprobar Planificación'!$AR$2:$AR$500,""),
D43="Por planificar",_xlfn.XLOOKUP(A43,'Por planificar'!$A$2:$A$500,'Por planificar'!$AR$2:$AR$500,""),
D43="Por habilitar presupuesto",_xlfn.XLOOKUP(A43,'Por habilitar presup.'!$A$2:$A$500,'Por habilitar presup.'!$AR$2:$AR$500,""),
D43="Por aprobar estimación",_xlfn.XLOOKUP(A43,'Por aprobar estimacion'!$A$2:$A$500,'Por aprobar estimacion'!$AR$2:$AR$500,""),
D43="Por reestimar",_xlfn.XLOOKUP(A43,'Por Reestimar '!$A$2:$A$500,'Por Reestimar '!$AR$2:$AR$500,""),
TRUE,""
),
_xlpm.resultado,IF(OR(_xlpm.revision="",_xlpm.revision=0),_xlpm.base,_xlpm.revision),
IF(OR(_xlpm.resultado="",_xlpm.resultado=0),"Sin definir",_xlpm.resultado)
))</f>
        <v>Media</v>
      </c>
      <c r="F43" s="593" t="str" cm="1">
        <f t="array" ref="F43">IF(A43="","",_xlfn.LET(
_xlpm.fecha,_xlfn.IFS(
D43="Eliminados",_xlfn.XLOOKUP(A43,Eliminados!$A$2:$A$500,Eliminados!$AD$2:$AD$500,""),
D43="Planificadas",_xlfn.XLOOKUP(A43,Planificadas!$A$2:$A$500,Planificadas!$AD$2:$AD$500,""),
D43="Aprobar planificación",_xlfn.XLOOKUP(A43,'Aprobar Planificación'!$A$2:$A$500,'Aprobar Planificación'!$AD$2:$AD$500,""),
D43="Por planificar",_xlfn.XLOOKUP(A43,'Por planificar'!$A$2:$A$500,'Por planificar'!$AD$2:$AD$500,""),
D43="Por habilitar presupuesto",_xlfn.XLOOKUP(A43,'Por habilitar presup.'!$A$2:$A$500,'Por habilitar presup.'!$AD$2:$AD$500,""),
D43="Por aprobar estimación",_xlfn.XLOOKUP(A43,'Por aprobar estimacion'!$A$2:$A$500,'Por aprobar estimacion'!$AD$2:$AD$500,""),
D43="Por reestimar",_xlfn.XLOOKUP(A43,'Por Reestimar '!$A$2:$A$500,'Por Reestimar '!$AD$2:$AD$500,""),
D43="Por estimar",_xlfn.XLOOKUP(A43,'Por estimar'!$A$2:$A$500,'Por estimar'!$AD$2:$AD$500,""),
D43="Registro incompleto",_xlfn.XLOOKUP(A43,'Registro incompleto'!$A$2:$A$500,'Registro incompleto'!$AD$2:$AD$500,""),
TRUE,""
),
IF(OR(_xlpm.fecha="",_xlpm.fecha=0),"",_xlpm.fecha)
))</f>
        <v/>
      </c>
      <c r="G43" s="593" cm="1">
        <f t="array" ref="G43">IF(A43="","",_xlfn.LET(
_xlpm.base,_xlfn.IFS(
D43="Eliminados",_xlfn.XLOOKUP(A43,Eliminados!$A$2:$A$500,Eliminados!$AF$2:$AF$500,""),
D43="Planificadas",_xlfn.XLOOKUP(A43,Planificadas!$A$2:$A$500,Planificadas!$AF$2:$AF$500,""),
D43="Aprobar planificación",_xlfn.XLOOKUP(A43,'Aprobar Planificación'!$A$2:$A$500,'Aprobar Planificación'!$AF$2:$AF$500,""),
D43="Por planificar",_xlfn.XLOOKUP(A43,'Por planificar'!$A$2:$A$500,'Por planificar'!$AF$2:$AF$500,""),
D43="Por habilitar presupuesto",_xlfn.XLOOKUP(A43,'Por habilitar presup.'!$A$2:$A$500,'Por habilitar presup.'!$AF$2:$AF$500,""),
D43="Por aprobar estimación",_xlfn.XLOOKUP(A43,'Por aprobar estimacion'!$A$2:$A$500,'Por aprobar estimacion'!$AF$2:$AF$500,""),
D43="Por reestimar",_xlfn.XLOOKUP(A43,'Por Reestimar '!$A$2:$A$500,'Por Reestimar '!$AF$2:$AF$500,""),
D43="Por estimar",_xlfn.XLOOKUP(A43,'Por estimar'!$A$2:$A$500,'Por estimar'!$AF$2:$AF$500,""),
D43="Registro incompleto",_xlfn.XLOOKUP(A43,'Registro incompleto'!$A$2:$A$500,'Registro incompleto'!$AF$2:$AF$500,""),
TRUE,""
),
_xlpm.revision,_xlfn.IFS(
D43="Eliminados",_xlfn.XLOOKUP(A43,Eliminados!$A$2:$A$500,Eliminados!$AS$2:$AS$500,""),
D43="Planificadas",_xlfn.XLOOKUP(A43,Planificadas!$A$2:$A$500,Planificadas!$AS$2:$AS$500,""),
D43="Aprobar planificación",_xlfn.XLOOKUP(A43,'Aprobar Planificación'!$A$2:$A$500,'Aprobar Planificación'!$AS$2:$AS$500,""),
D43="Por planificar",_xlfn.XLOOKUP(A43,'Por planificar'!$A$2:$A$500,'Por planificar'!$AS$2:$AS$500,""),
D43="Por habilitar presupuesto",_xlfn.XLOOKUP(A43,'Por habilitar presup.'!$A$2:$A$500,'Por habilitar presup.'!$AS$2:$AS$500,""),
D43="Por aprobar estimación",_xlfn.XLOOKUP(A43,'Por aprobar estimacion'!$A$2:$A$500,'Por aprobar estimacion'!$AS$2:$AS$500,""),
D43="Por reestimar",_xlfn.XLOOKUP(A43,'Por Reestimar '!$A$2:$A$500,'Por Reestimar '!$AS$2:$AS$500,""),
TRUE,""
),
_xlpm.resultado,IF(OR(_xlpm.revision="",_xlpm.revision=0),_xlpm.base,_xlpm.revision),
IF(OR(_xlpm.resultado="",_xlpm.resultado=0),"",_xlpm.resultado)
))</f>
        <v>46128</v>
      </c>
      <c r="H43" s="593" t="str" cm="1">
        <f t="array" ref="H43">IF(A43="","",_xlfn.LET(
_xlpm.dias,_xlfn.IFS(
OR(UPPER(TRIM(E43))="BAJA",UPPER(TRIM(E43))="BAJO"),5,
OR(UPPER(TRIM(E43))="MEDIA",UPPER(TRIM(E43))="MEDIO"),10,
OR(UPPER(TRIM(E43))="ALTA",UPPER(TRIM(E43))="ALTO"),20,
TRUE,0
),
_xlpm.inicioRe,IF(D43="Por reestimar",_xlfn.XLOOKUP(A43,'Por Reestimar '!$A$2:$A$500,'Por Reestimar '!$AS$2:$AS$500,0),0),
_xlfn.IFS(
D43="Por reestimar",IF(AND(ISNUMBER(_xlpm.inicioRe),_xlpm.inicioRe&gt;0,_xlpm.dias&gt;0),WORKDAY(_xlpm.inicioRe,_xlpm.dias),""),
D43="Por estimar",IF(AND(ISNUMBER(G43),G43&gt;0),IF(_xlpm.dias&gt;0,WORKDAY(G43,_xlpm.dias),""),IF(AND(ISNUMBER(F43),F43&gt;0),WORKDAY(F43,5),"")),
TRUE,""
)
))</f>
        <v/>
      </c>
      <c r="I43" t="str" cm="1">
        <f t="array" ref="I43">IF(A43="","",_xlfn.IFS(
D43="Eliminados",_xlfn.XLOOKUP(A43,Eliminados!$A$2:$A$500,Eliminados!$AB$2:$AB$500,""),
D43="Planificadas",_xlfn.XLOOKUP(A43,Planificadas!$A$2:$A$500,Planificadas!$AB$2:$AB$500,""),
D43="Aprobar planificación",_xlfn.XLOOKUP(A43,'Aprobar Planificación'!$A$2:$A$500,'Aprobar Planificación'!$AB$2:$AB$500,""),
D43="Por planificar",_xlfn.XLOOKUP(A43,'Por planificar'!$A$2:$A$500,'Por planificar'!$AB$2:$AB$500,""),
D43="Por habilitar presupuesto",_xlfn.XLOOKUP(A43,'Por habilitar presup.'!$A$2:$A$500,'Por habilitar presup.'!$AB$2:$AB$500,""),
D43="Por aprobar estimación",_xlfn.XLOOKUP(A43,'Por aprobar estimacion'!$A$2:$A$500,'Por aprobar estimacion'!$AB$2:$AB$500,""),
D43="Por reestimar",_xlfn.XLOOKUP(A43,'Por Reestimar '!$A$2:$A$500,'Por Reestimar '!$AB$2:$AB$500,""),
D43="Por estimar",_xlfn.XLOOKUP(A43,'Por estimar'!$A$2:$A$500,'Por estimar'!$AB$2:$AB$500,""),
D43="Registro incompleto",_xlfn.XLOOKUP(A43,'Registro incompleto'!$A$2:$A$500,'Registro incompleto'!$AB$2:$AB$500,""),
TRUE,""
))</f>
        <v>Ana Vega</v>
      </c>
    </row>
    <row r="44" spans="1:9">
      <c r="A44">
        <v>73</v>
      </c>
      <c r="B44" t="str" cm="1">
        <f t="array" ref="B44">IF(A44="","",_xlfn.IFS(
D44="Eliminados",_xlfn.XLOOKUP(A44,Eliminados!$A$2:$A$500,Eliminados!$F$2:$F$500,""),
D44="Planificadas",_xlfn.XLOOKUP(A44,Planificadas!$A$2:$A$500,Planificadas!$F$2:$F$500,""),
D44="Aprobar planificación",_xlfn.XLOOKUP(A44,'Aprobar Planificación'!$A$2:$A$500,'Aprobar Planificación'!$F$2:$F$500,""),
D44="Por planificar",_xlfn.XLOOKUP(A44,'Por planificar'!$A$2:$A$500,'Por planificar'!$F$2:$F$500,""),
D44="Por habilitar presupuesto",_xlfn.XLOOKUP(A44,'Por habilitar presup.'!$A$2:$A$500,'Por habilitar presup.'!$F$2:$F$500,""),
D44="Por aprobar estimación",_xlfn.XLOOKUP(A44,'Por aprobar estimacion'!$A$2:$A$500,'Por aprobar estimacion'!$F$2:$F$500,""),
D44="Por reestimar",_xlfn.XLOOKUP(A44,'Por Reestimar '!$A$2:$A$500,'Por Reestimar '!$F$2:$F$500,""),
D44="Por estimar",_xlfn.XLOOKUP(A44,'Por estimar'!$A$2:$A$500,'Por estimar'!$F$2:$F$500,""),
D44="Registro incompleto",_xlfn.XLOOKUP(A44,'Registro incompleto'!$A$2:$A$500,'Registro incompleto'!$F$2:$F$500,""),
TRUE,""
))</f>
        <v>IMPULSO AL TRÁMITE DE DEPORTISTAS DESTACADOS</v>
      </c>
      <c r="C44" t="str">
        <f t="shared" si="0"/>
        <v>Ana Rojas</v>
      </c>
      <c r="D44" t="str" cm="1">
        <f t="array" ref="D44">IF(A44="","",_xlfn.IFS(
COUNTIF(Eliminados!$A$2:$A$500,A44)&gt;0,"Eliminados",
COUNTIF(Planificadas!$A$2:$A$500,A44)&gt;0,"Planificadas",
COUNTIF('Aprobar Planificación'!$A$2:$A$500,A44)&gt;0,"Aprobar planificación",
COUNTIF('Por planificar'!$A$2:$A$500,A44)&gt;0,"Por planificar",
COUNTIF('Por habilitar presup.'!$A$2:$A$500,A44)&gt;0,"Por habilitar presupuesto",
COUNTIF('Por aprobar estimacion'!$A$2:$A$500,A44)&gt;0,"Por aprobar estimación",
COUNTIF('Por Reestimar '!$A$2:$A$500,A44)&gt;0,"Por reestimar",
COUNTIF('Por estimar'!$A$2:$A$500,A44)&gt;0,"Por estimar",
COUNTIF('Registro incompleto'!$A$2:$A$500,A44)&gt;0,"Registro incompleto",
TRUE,"Sin estado"
))</f>
        <v>Eliminados</v>
      </c>
      <c r="E44" t="str" cm="1">
        <f t="array" ref="E44">IF(A44="","",_xlfn.LET(
_xlpm.base,_xlfn.IFS(
D44="Eliminados",_xlfn.XLOOKUP(A44,Eliminados!$A$2:$A$500,Eliminados!$AE$2:$AE$500,""),
D44="Planificadas",_xlfn.XLOOKUP(A44,Planificadas!$A$2:$A$500,Planificadas!$AE$2:$AE$500,""),
D44="Aprobar planificación",_xlfn.XLOOKUP(A44,'Aprobar Planificación'!$A$2:$A$500,'Aprobar Planificación'!$AE$2:$AE$500,""),
D44="Por planificar",_xlfn.XLOOKUP(A44,'Por planificar'!$A$2:$A$500,'Por planificar'!$AE$2:$AE$500,""),
D44="Por habilitar presupuesto",_xlfn.XLOOKUP(A44,'Por habilitar presup.'!$A$2:$A$500,'Por habilitar presup.'!$AE$2:$AE$500,""),
D44="Por aprobar estimación",_xlfn.XLOOKUP(A44,'Por aprobar estimacion'!$A$2:$A$500,'Por aprobar estimacion'!$AE$2:$AE$500,""),
D44="Por reestimar",_xlfn.XLOOKUP(A44,'Por Reestimar '!$A$2:$A$500,'Por Reestimar '!$AE$2:$AE$500,""),
D44="Por estimar",_xlfn.XLOOKUP(A44,'Por estimar'!$A$2:$A$500,'Por estimar'!$AE$2:$AE$500,""),
D44="Registro incompleto",_xlfn.XLOOKUP(A44,'Registro incompleto'!$A$2:$A$500,'Registro incompleto'!$AE$2:$AE$500,""),
TRUE,""
),
_xlpm.revision,_xlfn.IFS(
D44="Eliminados",_xlfn.XLOOKUP(A44,Eliminados!$A$2:$A$500,Eliminados!$AR$2:$AR$500,""),
D44="Planificadas",_xlfn.XLOOKUP(A44,Planificadas!$A$2:$A$500,Planificadas!$AR$2:$AR$500,""),
D44="Aprobar planificación",_xlfn.XLOOKUP(A44,'Aprobar Planificación'!$A$2:$A$500,'Aprobar Planificación'!$AR$2:$AR$500,""),
D44="Por planificar",_xlfn.XLOOKUP(A44,'Por planificar'!$A$2:$A$500,'Por planificar'!$AR$2:$AR$500,""),
D44="Por habilitar presupuesto",_xlfn.XLOOKUP(A44,'Por habilitar presup.'!$A$2:$A$500,'Por habilitar presup.'!$AR$2:$AR$500,""),
D44="Por aprobar estimación",_xlfn.XLOOKUP(A44,'Por aprobar estimacion'!$A$2:$A$500,'Por aprobar estimacion'!$AR$2:$AR$500,""),
D44="Por reestimar",_xlfn.XLOOKUP(A44,'Por Reestimar '!$A$2:$A$500,'Por Reestimar '!$AR$2:$AR$500,""),
TRUE,""
),
_xlpm.resultado,IF(OR(_xlpm.revision="",_xlpm.revision=0),_xlpm.base,_xlpm.revision),
IF(OR(_xlpm.resultado="",_xlpm.resultado=0),"Sin definir",_xlpm.resultado)
))</f>
        <v>Media</v>
      </c>
      <c r="F44" s="593" t="str" cm="1">
        <f t="array" ref="F44">IF(A44="","",_xlfn.LET(
_xlpm.fecha,_xlfn.IFS(
D44="Eliminados",_xlfn.XLOOKUP(A44,Eliminados!$A$2:$A$500,Eliminados!$AD$2:$AD$500,""),
D44="Planificadas",_xlfn.XLOOKUP(A44,Planificadas!$A$2:$A$500,Planificadas!$AD$2:$AD$500,""),
D44="Aprobar planificación",_xlfn.XLOOKUP(A44,'Aprobar Planificación'!$A$2:$A$500,'Aprobar Planificación'!$AD$2:$AD$500,""),
D44="Por planificar",_xlfn.XLOOKUP(A44,'Por planificar'!$A$2:$A$500,'Por planificar'!$AD$2:$AD$500,""),
D44="Por habilitar presupuesto",_xlfn.XLOOKUP(A44,'Por habilitar presup.'!$A$2:$A$500,'Por habilitar presup.'!$AD$2:$AD$500,""),
D44="Por aprobar estimación",_xlfn.XLOOKUP(A44,'Por aprobar estimacion'!$A$2:$A$500,'Por aprobar estimacion'!$AD$2:$AD$500,""),
D44="Por reestimar",_xlfn.XLOOKUP(A44,'Por Reestimar '!$A$2:$A$500,'Por Reestimar '!$AD$2:$AD$500,""),
D44="Por estimar",_xlfn.XLOOKUP(A44,'Por estimar'!$A$2:$A$500,'Por estimar'!$AD$2:$AD$500,""),
D44="Registro incompleto",_xlfn.XLOOKUP(A44,'Registro incompleto'!$A$2:$A$500,'Registro incompleto'!$AD$2:$AD$500,""),
TRUE,""
),
IF(OR(_xlpm.fecha="",_xlpm.fecha=0),"",_xlpm.fecha)
))</f>
        <v/>
      </c>
      <c r="G44" s="593" t="str" cm="1">
        <f t="array" ref="G44">IF(A44="","",_xlfn.LET(
_xlpm.base,_xlfn.IFS(
D44="Eliminados",_xlfn.XLOOKUP(A44,Eliminados!$A$2:$A$500,Eliminados!$AF$2:$AF$500,""),
D44="Planificadas",_xlfn.XLOOKUP(A44,Planificadas!$A$2:$A$500,Planificadas!$AF$2:$AF$500,""),
D44="Aprobar planificación",_xlfn.XLOOKUP(A44,'Aprobar Planificación'!$A$2:$A$500,'Aprobar Planificación'!$AF$2:$AF$500,""),
D44="Por planificar",_xlfn.XLOOKUP(A44,'Por planificar'!$A$2:$A$500,'Por planificar'!$AF$2:$AF$500,""),
D44="Por habilitar presupuesto",_xlfn.XLOOKUP(A44,'Por habilitar presup.'!$A$2:$A$500,'Por habilitar presup.'!$AF$2:$AF$500,""),
D44="Por aprobar estimación",_xlfn.XLOOKUP(A44,'Por aprobar estimacion'!$A$2:$A$500,'Por aprobar estimacion'!$AF$2:$AF$500,""),
D44="Por reestimar",_xlfn.XLOOKUP(A44,'Por Reestimar '!$A$2:$A$500,'Por Reestimar '!$AF$2:$AF$500,""),
D44="Por estimar",_xlfn.XLOOKUP(A44,'Por estimar'!$A$2:$A$500,'Por estimar'!$AF$2:$AF$500,""),
D44="Registro incompleto",_xlfn.XLOOKUP(A44,'Registro incompleto'!$A$2:$A$500,'Registro incompleto'!$AF$2:$AF$500,""),
TRUE,""
),
_xlpm.revision,_xlfn.IFS(
D44="Eliminados",_xlfn.XLOOKUP(A44,Eliminados!$A$2:$A$500,Eliminados!$AS$2:$AS$500,""),
D44="Planificadas",_xlfn.XLOOKUP(A44,Planificadas!$A$2:$A$500,Planificadas!$AS$2:$AS$500,""),
D44="Aprobar planificación",_xlfn.XLOOKUP(A44,'Aprobar Planificación'!$A$2:$A$500,'Aprobar Planificación'!$AS$2:$AS$500,""),
D44="Por planificar",_xlfn.XLOOKUP(A44,'Por planificar'!$A$2:$A$500,'Por planificar'!$AS$2:$AS$500,""),
D44="Por habilitar presupuesto",_xlfn.XLOOKUP(A44,'Por habilitar presup.'!$A$2:$A$500,'Por habilitar presup.'!$AS$2:$AS$500,""),
D44="Por aprobar estimación",_xlfn.XLOOKUP(A44,'Por aprobar estimacion'!$A$2:$A$500,'Por aprobar estimacion'!$AS$2:$AS$500,""),
D44="Por reestimar",_xlfn.XLOOKUP(A44,'Por Reestimar '!$A$2:$A$500,'Por Reestimar '!$AS$2:$AS$500,""),
TRUE,""
),
_xlpm.resultado,IF(OR(_xlpm.revision="",_xlpm.revision=0),_xlpm.base,_xlpm.revision),
IF(OR(_xlpm.resultado="",_xlpm.resultado=0),"",_xlpm.resultado)
))</f>
        <v/>
      </c>
      <c r="H44" s="593" t="str" cm="1">
        <f t="array" ref="H44">IF(A44="","",_xlfn.LET(
_xlpm.dias,_xlfn.IFS(
OR(UPPER(TRIM(E44))="BAJA",UPPER(TRIM(E44))="BAJO"),5,
OR(UPPER(TRIM(E44))="MEDIA",UPPER(TRIM(E44))="MEDIO"),10,
OR(UPPER(TRIM(E44))="ALTA",UPPER(TRIM(E44))="ALTO"),20,
TRUE,0
),
_xlpm.inicioRe,IF(D44="Por reestimar",_xlfn.XLOOKUP(A44,'Por Reestimar '!$A$2:$A$500,'Por Reestimar '!$AS$2:$AS$500,0),0),
_xlfn.IFS(
D44="Por reestimar",IF(AND(ISNUMBER(_xlpm.inicioRe),_xlpm.inicioRe&gt;0,_xlpm.dias&gt;0),WORKDAY(_xlpm.inicioRe,_xlpm.dias),""),
D44="Por estimar",IF(AND(ISNUMBER(G44),G44&gt;0),IF(_xlpm.dias&gt;0,WORKDAY(G44,_xlpm.dias),""),IF(AND(ISNUMBER(F44),F44&gt;0),WORKDAY(F44,5),"")),
TRUE,""
)
))</f>
        <v/>
      </c>
      <c r="I44" t="str" cm="1">
        <f t="array" ref="I44">IF(A44="","",_xlfn.IFS(
D44="Eliminados",_xlfn.XLOOKUP(A44,Eliminados!$A$2:$A$500,Eliminados!$AB$2:$AB$500,""),
D44="Planificadas",_xlfn.XLOOKUP(A44,Planificadas!$A$2:$A$500,Planificadas!$AB$2:$AB$500,""),
D44="Aprobar planificación",_xlfn.XLOOKUP(A44,'Aprobar Planificación'!$A$2:$A$500,'Aprobar Planificación'!$AB$2:$AB$500,""),
D44="Por planificar",_xlfn.XLOOKUP(A44,'Por planificar'!$A$2:$A$500,'Por planificar'!$AB$2:$AB$500,""),
D44="Por habilitar presupuesto",_xlfn.XLOOKUP(A44,'Por habilitar presup.'!$A$2:$A$500,'Por habilitar presup.'!$AB$2:$AB$500,""),
D44="Por aprobar estimación",_xlfn.XLOOKUP(A44,'Por aprobar estimacion'!$A$2:$A$500,'Por aprobar estimacion'!$AB$2:$AB$500,""),
D44="Por reestimar",_xlfn.XLOOKUP(A44,'Por Reestimar '!$A$2:$A$500,'Por Reestimar '!$AB$2:$AB$500,""),
D44="Por estimar",_xlfn.XLOOKUP(A44,'Por estimar'!$A$2:$A$500,'Por estimar'!$AB$2:$AB$500,""),
D44="Registro incompleto",_xlfn.XLOOKUP(A44,'Registro incompleto'!$A$2:$A$500,'Registro incompleto'!$AB$2:$AB$500,""),
TRUE,""
))</f>
        <v>Ana Rojas</v>
      </c>
    </row>
    <row r="45" spans="1:9">
      <c r="A45">
        <v>74</v>
      </c>
      <c r="B45" t="str" cm="1">
        <f t="array" ref="B45">IF(A45="","",_xlfn.IFS(
D45="Eliminados",_xlfn.XLOOKUP(A45,Eliminados!$A$2:$A$500,Eliminados!$F$2:$F$500,""),
D45="Planificadas",_xlfn.XLOOKUP(A45,Planificadas!$A$2:$A$500,Planificadas!$F$2:$F$500,""),
D45="Aprobar planificación",_xlfn.XLOOKUP(A45,'Aprobar Planificación'!$A$2:$A$500,'Aprobar Planificación'!$F$2:$F$500,""),
D45="Por planificar",_xlfn.XLOOKUP(A45,'Por planificar'!$A$2:$A$500,'Por planificar'!$F$2:$F$500,""),
D45="Por habilitar presupuesto",_xlfn.XLOOKUP(A45,'Por habilitar presup.'!$A$2:$A$500,'Por habilitar presup.'!$F$2:$F$500,""),
D45="Por aprobar estimación",_xlfn.XLOOKUP(A45,'Por aprobar estimacion'!$A$2:$A$500,'Por aprobar estimacion'!$F$2:$F$500,""),
D45="Por reestimar",_xlfn.XLOOKUP(A45,'Por Reestimar '!$A$2:$A$500,'Por Reestimar '!$F$2:$F$500,""),
D45="Por estimar",_xlfn.XLOOKUP(A45,'Por estimar'!$A$2:$A$500,'Por estimar'!$F$2:$F$500,""),
D45="Registro incompleto",_xlfn.XLOOKUP(A45,'Registro incompleto'!$A$2:$A$500,'Registro incompleto'!$F$2:$F$500,""),
TRUE,""
))</f>
        <v>Implementación de flujos de aprobación de solicitudes de acceso a aplicaciones de UPC mediante Horacius.</v>
      </c>
      <c r="C45" t="str">
        <f t="shared" si="0"/>
        <v>Sin definir</v>
      </c>
      <c r="D45" t="str" cm="1">
        <f t="array" ref="D45">IF(A45="","",_xlfn.IFS(
COUNTIF(Eliminados!$A$2:$A$500,A45)&gt;0,"Eliminados",
COUNTIF(Planificadas!$A$2:$A$500,A45)&gt;0,"Planificadas",
COUNTIF('Aprobar Planificación'!$A$2:$A$500,A45)&gt;0,"Aprobar planificación",
COUNTIF('Por planificar'!$A$2:$A$500,A45)&gt;0,"Por planificar",
COUNTIF('Por habilitar presup.'!$A$2:$A$500,A45)&gt;0,"Por habilitar presupuesto",
COUNTIF('Por aprobar estimacion'!$A$2:$A$500,A45)&gt;0,"Por aprobar estimación",
COUNTIF('Por Reestimar '!$A$2:$A$500,A45)&gt;0,"Por reestimar",
COUNTIF('Por estimar'!$A$2:$A$500,A45)&gt;0,"Por estimar",
COUNTIF('Registro incompleto'!$A$2:$A$500,A45)&gt;0,"Registro incompleto",
TRUE,"Sin estado"
))</f>
        <v>Eliminados</v>
      </c>
      <c r="E45" t="str" cm="1">
        <f t="array" ref="E45">IF(A45="","",_xlfn.LET(
_xlpm.base,_xlfn.IFS(
D45="Eliminados",_xlfn.XLOOKUP(A45,Eliminados!$A$2:$A$500,Eliminados!$AE$2:$AE$500,""),
D45="Planificadas",_xlfn.XLOOKUP(A45,Planificadas!$A$2:$A$500,Planificadas!$AE$2:$AE$500,""),
D45="Aprobar planificación",_xlfn.XLOOKUP(A45,'Aprobar Planificación'!$A$2:$A$500,'Aprobar Planificación'!$AE$2:$AE$500,""),
D45="Por planificar",_xlfn.XLOOKUP(A45,'Por planificar'!$A$2:$A$500,'Por planificar'!$AE$2:$AE$500,""),
D45="Por habilitar presupuesto",_xlfn.XLOOKUP(A45,'Por habilitar presup.'!$A$2:$A$500,'Por habilitar presup.'!$AE$2:$AE$500,""),
D45="Por aprobar estimación",_xlfn.XLOOKUP(A45,'Por aprobar estimacion'!$A$2:$A$500,'Por aprobar estimacion'!$AE$2:$AE$500,""),
D45="Por reestimar",_xlfn.XLOOKUP(A45,'Por Reestimar '!$A$2:$A$500,'Por Reestimar '!$AE$2:$AE$500,""),
D45="Por estimar",_xlfn.XLOOKUP(A45,'Por estimar'!$A$2:$A$500,'Por estimar'!$AE$2:$AE$500,""),
D45="Registro incompleto",_xlfn.XLOOKUP(A45,'Registro incompleto'!$A$2:$A$500,'Registro incompleto'!$AE$2:$AE$500,""),
TRUE,""
),
_xlpm.revision,_xlfn.IFS(
D45="Eliminados",_xlfn.XLOOKUP(A45,Eliminados!$A$2:$A$500,Eliminados!$AR$2:$AR$500,""),
D45="Planificadas",_xlfn.XLOOKUP(A45,Planificadas!$A$2:$A$500,Planificadas!$AR$2:$AR$500,""),
D45="Aprobar planificación",_xlfn.XLOOKUP(A45,'Aprobar Planificación'!$A$2:$A$500,'Aprobar Planificación'!$AR$2:$AR$500,""),
D45="Por planificar",_xlfn.XLOOKUP(A45,'Por planificar'!$A$2:$A$500,'Por planificar'!$AR$2:$AR$500,""),
D45="Por habilitar presupuesto",_xlfn.XLOOKUP(A45,'Por habilitar presup.'!$A$2:$A$500,'Por habilitar presup.'!$AR$2:$AR$500,""),
D45="Por aprobar estimación",_xlfn.XLOOKUP(A45,'Por aprobar estimacion'!$A$2:$A$500,'Por aprobar estimacion'!$AR$2:$AR$500,""),
D45="Por reestimar",_xlfn.XLOOKUP(A45,'Por Reestimar '!$A$2:$A$500,'Por Reestimar '!$AR$2:$AR$500,""),
TRUE,""
),
_xlpm.resultado,IF(OR(_xlpm.revision="",_xlpm.revision=0),_xlpm.base,_xlpm.revision),
IF(OR(_xlpm.resultado="",_xlpm.resultado=0),"Sin definir",_xlpm.resultado)
))</f>
        <v>Sin definir</v>
      </c>
      <c r="F45" s="593" t="str" cm="1">
        <f t="array" ref="F45">IF(A45="","",_xlfn.LET(
_xlpm.fecha,_xlfn.IFS(
D45="Eliminados",_xlfn.XLOOKUP(A45,Eliminados!$A$2:$A$500,Eliminados!$AD$2:$AD$500,""),
D45="Planificadas",_xlfn.XLOOKUP(A45,Planificadas!$A$2:$A$500,Planificadas!$AD$2:$AD$500,""),
D45="Aprobar planificación",_xlfn.XLOOKUP(A45,'Aprobar Planificación'!$A$2:$A$500,'Aprobar Planificación'!$AD$2:$AD$500,""),
D45="Por planificar",_xlfn.XLOOKUP(A45,'Por planificar'!$A$2:$A$500,'Por planificar'!$AD$2:$AD$500,""),
D45="Por habilitar presupuesto",_xlfn.XLOOKUP(A45,'Por habilitar presup.'!$A$2:$A$500,'Por habilitar presup.'!$AD$2:$AD$500,""),
D45="Por aprobar estimación",_xlfn.XLOOKUP(A45,'Por aprobar estimacion'!$A$2:$A$500,'Por aprobar estimacion'!$AD$2:$AD$500,""),
D45="Por reestimar",_xlfn.XLOOKUP(A45,'Por Reestimar '!$A$2:$A$500,'Por Reestimar '!$AD$2:$AD$500,""),
D45="Por estimar",_xlfn.XLOOKUP(A45,'Por estimar'!$A$2:$A$500,'Por estimar'!$AD$2:$AD$500,""),
D45="Registro incompleto",_xlfn.XLOOKUP(A45,'Registro incompleto'!$A$2:$A$500,'Registro incompleto'!$AD$2:$AD$500,""),
TRUE,""
),
IF(OR(_xlpm.fecha="",_xlpm.fecha=0),"",_xlpm.fecha)
))</f>
        <v/>
      </c>
      <c r="G45" s="593" t="str" cm="1">
        <f t="array" ref="G45">IF(A45="","",_xlfn.LET(
_xlpm.base,_xlfn.IFS(
D45="Eliminados",_xlfn.XLOOKUP(A45,Eliminados!$A$2:$A$500,Eliminados!$AF$2:$AF$500,""),
D45="Planificadas",_xlfn.XLOOKUP(A45,Planificadas!$A$2:$A$500,Planificadas!$AF$2:$AF$500,""),
D45="Aprobar planificación",_xlfn.XLOOKUP(A45,'Aprobar Planificación'!$A$2:$A$500,'Aprobar Planificación'!$AF$2:$AF$500,""),
D45="Por planificar",_xlfn.XLOOKUP(A45,'Por planificar'!$A$2:$A$500,'Por planificar'!$AF$2:$AF$500,""),
D45="Por habilitar presupuesto",_xlfn.XLOOKUP(A45,'Por habilitar presup.'!$A$2:$A$500,'Por habilitar presup.'!$AF$2:$AF$500,""),
D45="Por aprobar estimación",_xlfn.XLOOKUP(A45,'Por aprobar estimacion'!$A$2:$A$500,'Por aprobar estimacion'!$AF$2:$AF$500,""),
D45="Por reestimar",_xlfn.XLOOKUP(A45,'Por Reestimar '!$A$2:$A$500,'Por Reestimar '!$AF$2:$AF$500,""),
D45="Por estimar",_xlfn.XLOOKUP(A45,'Por estimar'!$A$2:$A$500,'Por estimar'!$AF$2:$AF$500,""),
D45="Registro incompleto",_xlfn.XLOOKUP(A45,'Registro incompleto'!$A$2:$A$500,'Registro incompleto'!$AF$2:$AF$500,""),
TRUE,""
),
_xlpm.revision,_xlfn.IFS(
D45="Eliminados",_xlfn.XLOOKUP(A45,Eliminados!$A$2:$A$500,Eliminados!$AS$2:$AS$500,""),
D45="Planificadas",_xlfn.XLOOKUP(A45,Planificadas!$A$2:$A$500,Planificadas!$AS$2:$AS$500,""),
D45="Aprobar planificación",_xlfn.XLOOKUP(A45,'Aprobar Planificación'!$A$2:$A$500,'Aprobar Planificación'!$AS$2:$AS$500,""),
D45="Por planificar",_xlfn.XLOOKUP(A45,'Por planificar'!$A$2:$A$500,'Por planificar'!$AS$2:$AS$500,""),
D45="Por habilitar presupuesto",_xlfn.XLOOKUP(A45,'Por habilitar presup.'!$A$2:$A$500,'Por habilitar presup.'!$AS$2:$AS$500,""),
D45="Por aprobar estimación",_xlfn.XLOOKUP(A45,'Por aprobar estimacion'!$A$2:$A$500,'Por aprobar estimacion'!$AS$2:$AS$500,""),
D45="Por reestimar",_xlfn.XLOOKUP(A45,'Por Reestimar '!$A$2:$A$500,'Por Reestimar '!$AS$2:$AS$500,""),
TRUE,""
),
_xlpm.resultado,IF(OR(_xlpm.revision="",_xlpm.revision=0),_xlpm.base,_xlpm.revision),
IF(OR(_xlpm.resultado="",_xlpm.resultado=0),"",_xlpm.resultado)
))</f>
        <v/>
      </c>
      <c r="H45" s="593" t="str" cm="1">
        <f t="array" ref="H45">IF(A45="","",_xlfn.LET(
_xlpm.dias,_xlfn.IFS(
OR(UPPER(TRIM(E45))="BAJA",UPPER(TRIM(E45))="BAJO"),5,
OR(UPPER(TRIM(E45))="MEDIA",UPPER(TRIM(E45))="MEDIO"),10,
OR(UPPER(TRIM(E45))="ALTA",UPPER(TRIM(E45))="ALTO"),20,
TRUE,0
),
_xlpm.inicioRe,IF(D45="Por reestimar",_xlfn.XLOOKUP(A45,'Por Reestimar '!$A$2:$A$500,'Por Reestimar '!$AS$2:$AS$500,0),0),
_xlfn.IFS(
D45="Por reestimar",IF(AND(ISNUMBER(_xlpm.inicioRe),_xlpm.inicioRe&gt;0,_xlpm.dias&gt;0),WORKDAY(_xlpm.inicioRe,_xlpm.dias),""),
D45="Por estimar",IF(AND(ISNUMBER(G45),G45&gt;0),IF(_xlpm.dias&gt;0,WORKDAY(G45,_xlpm.dias),""),IF(AND(ISNUMBER(F45),F45&gt;0),WORKDAY(F45,5),"")),
TRUE,""
)
))</f>
        <v/>
      </c>
      <c r="I45" cm="1">
        <f t="array" ref="I45">IF(A45="","",_xlfn.IFS(
D45="Eliminados",_xlfn.XLOOKUP(A45,Eliminados!$A$2:$A$500,Eliminados!$AB$2:$AB$500,""),
D45="Planificadas",_xlfn.XLOOKUP(A45,Planificadas!$A$2:$A$500,Planificadas!$AB$2:$AB$500,""),
D45="Aprobar planificación",_xlfn.XLOOKUP(A45,'Aprobar Planificación'!$A$2:$A$500,'Aprobar Planificación'!$AB$2:$AB$500,""),
D45="Por planificar",_xlfn.XLOOKUP(A45,'Por planificar'!$A$2:$A$500,'Por planificar'!$AB$2:$AB$500,""),
D45="Por habilitar presupuesto",_xlfn.XLOOKUP(A45,'Por habilitar presup.'!$A$2:$A$500,'Por habilitar presup.'!$AB$2:$AB$500,""),
D45="Por aprobar estimación",_xlfn.XLOOKUP(A45,'Por aprobar estimacion'!$A$2:$A$500,'Por aprobar estimacion'!$AB$2:$AB$500,""),
D45="Por reestimar",_xlfn.XLOOKUP(A45,'Por Reestimar '!$A$2:$A$500,'Por Reestimar '!$AB$2:$AB$500,""),
D45="Por estimar",_xlfn.XLOOKUP(A45,'Por estimar'!$A$2:$A$500,'Por estimar'!$AB$2:$AB$500,""),
D45="Registro incompleto",_xlfn.XLOOKUP(A45,'Registro incompleto'!$A$2:$A$500,'Registro incompleto'!$AB$2:$AB$500,""),
TRUE,""
))</f>
        <v>0</v>
      </c>
    </row>
    <row r="46" spans="1:9">
      <c r="A46">
        <v>76</v>
      </c>
      <c r="B46" t="str" cm="1">
        <f t="array" ref="B46">IF(A46="","",_xlfn.IFS(
D46="Eliminados",_xlfn.XLOOKUP(A46,Eliminados!$A$2:$A$500,Eliminados!$F$2:$F$500,""),
D46="Planificadas",_xlfn.XLOOKUP(A46,Planificadas!$A$2:$A$500,Planificadas!$F$2:$F$500,""),
D46="Aprobar planificación",_xlfn.XLOOKUP(A46,'Aprobar Planificación'!$A$2:$A$500,'Aprobar Planificación'!$F$2:$F$500,""),
D46="Por planificar",_xlfn.XLOOKUP(A46,'Por planificar'!$A$2:$A$500,'Por planificar'!$F$2:$F$500,""),
D46="Por habilitar presupuesto",_xlfn.XLOOKUP(A46,'Por habilitar presup.'!$A$2:$A$500,'Por habilitar presup.'!$F$2:$F$500,""),
D46="Por aprobar estimación",_xlfn.XLOOKUP(A46,'Por aprobar estimacion'!$A$2:$A$500,'Por aprobar estimacion'!$F$2:$F$500,""),
D46="Por reestimar",_xlfn.XLOOKUP(A46,'Por Reestimar '!$A$2:$A$500,'Por Reestimar '!$F$2:$F$500,""),
D46="Por estimar",_xlfn.XLOOKUP(A46,'Por estimar'!$A$2:$A$500,'Por estimar'!$F$2:$F$500,""),
D46="Registro incompleto",_xlfn.XLOOKUP(A46,'Registro incompleto'!$A$2:$A$500,'Registro incompleto'!$F$2:$F$500,""),
TRUE,""
))</f>
        <v>Implementación de clonación automática – Idiomas UPC</v>
      </c>
      <c r="C46" t="str">
        <f t="shared" si="0"/>
        <v>Carlos Quenema</v>
      </c>
      <c r="D46" t="str" cm="1">
        <f t="array" ref="D46">IF(A46="","",_xlfn.IFS(
COUNTIF(Eliminados!$A$2:$A$500,A46)&gt;0,"Eliminados",
COUNTIF(Planificadas!$A$2:$A$500,A46)&gt;0,"Planificadas",
COUNTIF('Aprobar Planificación'!$A$2:$A$500,A46)&gt;0,"Aprobar planificación",
COUNTIF('Por planificar'!$A$2:$A$500,A46)&gt;0,"Por planificar",
COUNTIF('Por habilitar presup.'!$A$2:$A$500,A46)&gt;0,"Por habilitar presupuesto",
COUNTIF('Por aprobar estimacion'!$A$2:$A$500,A46)&gt;0,"Por aprobar estimación",
COUNTIF('Por Reestimar '!$A$2:$A$500,A46)&gt;0,"Por reestimar",
COUNTIF('Por estimar'!$A$2:$A$500,A46)&gt;0,"Por estimar",
COUNTIF('Registro incompleto'!$A$2:$A$500,A46)&gt;0,"Registro incompleto",
TRUE,"Sin estado"
))</f>
        <v>Eliminados</v>
      </c>
      <c r="E46" t="str" cm="1">
        <f t="array" ref="E46">IF(A46="","",_xlfn.LET(
_xlpm.base,_xlfn.IFS(
D46="Eliminados",_xlfn.XLOOKUP(A46,Eliminados!$A$2:$A$500,Eliminados!$AE$2:$AE$500,""),
D46="Planificadas",_xlfn.XLOOKUP(A46,Planificadas!$A$2:$A$500,Planificadas!$AE$2:$AE$500,""),
D46="Aprobar planificación",_xlfn.XLOOKUP(A46,'Aprobar Planificación'!$A$2:$A$500,'Aprobar Planificación'!$AE$2:$AE$500,""),
D46="Por planificar",_xlfn.XLOOKUP(A46,'Por planificar'!$A$2:$A$500,'Por planificar'!$AE$2:$AE$500,""),
D46="Por habilitar presupuesto",_xlfn.XLOOKUP(A46,'Por habilitar presup.'!$A$2:$A$500,'Por habilitar presup.'!$AE$2:$AE$500,""),
D46="Por aprobar estimación",_xlfn.XLOOKUP(A46,'Por aprobar estimacion'!$A$2:$A$500,'Por aprobar estimacion'!$AE$2:$AE$500,""),
D46="Por reestimar",_xlfn.XLOOKUP(A46,'Por Reestimar '!$A$2:$A$500,'Por Reestimar '!$AE$2:$AE$500,""),
D46="Por estimar",_xlfn.XLOOKUP(A46,'Por estimar'!$A$2:$A$500,'Por estimar'!$AE$2:$AE$500,""),
D46="Registro incompleto",_xlfn.XLOOKUP(A46,'Registro incompleto'!$A$2:$A$500,'Registro incompleto'!$AE$2:$AE$500,""),
TRUE,""
),
_xlpm.revision,_xlfn.IFS(
D46="Eliminados",_xlfn.XLOOKUP(A46,Eliminados!$A$2:$A$500,Eliminados!$AR$2:$AR$500,""),
D46="Planificadas",_xlfn.XLOOKUP(A46,Planificadas!$A$2:$A$500,Planificadas!$AR$2:$AR$500,""),
D46="Aprobar planificación",_xlfn.XLOOKUP(A46,'Aprobar Planificación'!$A$2:$A$500,'Aprobar Planificación'!$AR$2:$AR$500,""),
D46="Por planificar",_xlfn.XLOOKUP(A46,'Por planificar'!$A$2:$A$500,'Por planificar'!$AR$2:$AR$500,""),
D46="Por habilitar presupuesto",_xlfn.XLOOKUP(A46,'Por habilitar presup.'!$A$2:$A$500,'Por habilitar presup.'!$AR$2:$AR$500,""),
D46="Por aprobar estimación",_xlfn.XLOOKUP(A46,'Por aprobar estimacion'!$A$2:$A$500,'Por aprobar estimacion'!$AR$2:$AR$500,""),
D46="Por reestimar",_xlfn.XLOOKUP(A46,'Por Reestimar '!$A$2:$A$500,'Por Reestimar '!$AR$2:$AR$500,""),
TRUE,""
),
_xlpm.resultado,IF(OR(_xlpm.revision="",_xlpm.revision=0),_xlpm.base,_xlpm.revision),
IF(OR(_xlpm.resultado="",_xlpm.resultado=0),"Sin definir",_xlpm.resultado)
))</f>
        <v>Alta</v>
      </c>
      <c r="F46" s="593" t="str" cm="1">
        <f t="array" ref="F46">IF(A46="","",_xlfn.LET(
_xlpm.fecha,_xlfn.IFS(
D46="Eliminados",_xlfn.XLOOKUP(A46,Eliminados!$A$2:$A$500,Eliminados!$AD$2:$AD$500,""),
D46="Planificadas",_xlfn.XLOOKUP(A46,Planificadas!$A$2:$A$500,Planificadas!$AD$2:$AD$500,""),
D46="Aprobar planificación",_xlfn.XLOOKUP(A46,'Aprobar Planificación'!$A$2:$A$500,'Aprobar Planificación'!$AD$2:$AD$500,""),
D46="Por planificar",_xlfn.XLOOKUP(A46,'Por planificar'!$A$2:$A$500,'Por planificar'!$AD$2:$AD$500,""),
D46="Por habilitar presupuesto",_xlfn.XLOOKUP(A46,'Por habilitar presup.'!$A$2:$A$500,'Por habilitar presup.'!$AD$2:$AD$500,""),
D46="Por aprobar estimación",_xlfn.XLOOKUP(A46,'Por aprobar estimacion'!$A$2:$A$500,'Por aprobar estimacion'!$AD$2:$AD$500,""),
D46="Por reestimar",_xlfn.XLOOKUP(A46,'Por Reestimar '!$A$2:$A$500,'Por Reestimar '!$AD$2:$AD$500,""),
D46="Por estimar",_xlfn.XLOOKUP(A46,'Por estimar'!$A$2:$A$500,'Por estimar'!$AD$2:$AD$500,""),
D46="Registro incompleto",_xlfn.XLOOKUP(A46,'Registro incompleto'!$A$2:$A$500,'Registro incompleto'!$AD$2:$AD$500,""),
TRUE,""
),
IF(OR(_xlpm.fecha="",_xlpm.fecha=0),"",_xlpm.fecha)
))</f>
        <v/>
      </c>
      <c r="G46" s="593" t="str" cm="1">
        <f t="array" ref="G46">IF(A46="","",_xlfn.LET(
_xlpm.base,_xlfn.IFS(
D46="Eliminados",_xlfn.XLOOKUP(A46,Eliminados!$A$2:$A$500,Eliminados!$AF$2:$AF$500,""),
D46="Planificadas",_xlfn.XLOOKUP(A46,Planificadas!$A$2:$A$500,Planificadas!$AF$2:$AF$500,""),
D46="Aprobar planificación",_xlfn.XLOOKUP(A46,'Aprobar Planificación'!$A$2:$A$500,'Aprobar Planificación'!$AF$2:$AF$500,""),
D46="Por planificar",_xlfn.XLOOKUP(A46,'Por planificar'!$A$2:$A$500,'Por planificar'!$AF$2:$AF$500,""),
D46="Por habilitar presupuesto",_xlfn.XLOOKUP(A46,'Por habilitar presup.'!$A$2:$A$500,'Por habilitar presup.'!$AF$2:$AF$500,""),
D46="Por aprobar estimación",_xlfn.XLOOKUP(A46,'Por aprobar estimacion'!$A$2:$A$500,'Por aprobar estimacion'!$AF$2:$AF$500,""),
D46="Por reestimar",_xlfn.XLOOKUP(A46,'Por Reestimar '!$A$2:$A$500,'Por Reestimar '!$AF$2:$AF$500,""),
D46="Por estimar",_xlfn.XLOOKUP(A46,'Por estimar'!$A$2:$A$500,'Por estimar'!$AF$2:$AF$500,""),
D46="Registro incompleto",_xlfn.XLOOKUP(A46,'Registro incompleto'!$A$2:$A$500,'Registro incompleto'!$AF$2:$AF$500,""),
TRUE,""
),
_xlpm.revision,_xlfn.IFS(
D46="Eliminados",_xlfn.XLOOKUP(A46,Eliminados!$A$2:$A$500,Eliminados!$AS$2:$AS$500,""),
D46="Planificadas",_xlfn.XLOOKUP(A46,Planificadas!$A$2:$A$500,Planificadas!$AS$2:$AS$500,""),
D46="Aprobar planificación",_xlfn.XLOOKUP(A46,'Aprobar Planificación'!$A$2:$A$500,'Aprobar Planificación'!$AS$2:$AS$500,""),
D46="Por planificar",_xlfn.XLOOKUP(A46,'Por planificar'!$A$2:$A$500,'Por planificar'!$AS$2:$AS$500,""),
D46="Por habilitar presupuesto",_xlfn.XLOOKUP(A46,'Por habilitar presup.'!$A$2:$A$500,'Por habilitar presup.'!$AS$2:$AS$500,""),
D46="Por aprobar estimación",_xlfn.XLOOKUP(A46,'Por aprobar estimacion'!$A$2:$A$500,'Por aprobar estimacion'!$AS$2:$AS$500,""),
D46="Por reestimar",_xlfn.XLOOKUP(A46,'Por Reestimar '!$A$2:$A$500,'Por Reestimar '!$AS$2:$AS$500,""),
TRUE,""
),
_xlpm.resultado,IF(OR(_xlpm.revision="",_xlpm.revision=0),_xlpm.base,_xlpm.revision),
IF(OR(_xlpm.resultado="",_xlpm.resultado=0),"",_xlpm.resultado)
))</f>
        <v/>
      </c>
      <c r="H46" s="593" t="str" cm="1">
        <f t="array" ref="H46">IF(A46="","",_xlfn.LET(
_xlpm.dias,_xlfn.IFS(
OR(UPPER(TRIM(E46))="BAJA",UPPER(TRIM(E46))="BAJO"),5,
OR(UPPER(TRIM(E46))="MEDIA",UPPER(TRIM(E46))="MEDIO"),10,
OR(UPPER(TRIM(E46))="ALTA",UPPER(TRIM(E46))="ALTO"),20,
TRUE,0
),
_xlpm.inicioRe,IF(D46="Por reestimar",_xlfn.XLOOKUP(A46,'Por Reestimar '!$A$2:$A$500,'Por Reestimar '!$AS$2:$AS$500,0),0),
_xlfn.IFS(
D46="Por reestimar",IF(AND(ISNUMBER(_xlpm.inicioRe),_xlpm.inicioRe&gt;0,_xlpm.dias&gt;0),WORKDAY(_xlpm.inicioRe,_xlpm.dias),""),
D46="Por estimar",IF(AND(ISNUMBER(G46),G46&gt;0),IF(_xlpm.dias&gt;0,WORKDAY(G46,_xlpm.dias),""),IF(AND(ISNUMBER(F46),F46&gt;0),WORKDAY(F46,5),"")),
TRUE,""
)
))</f>
        <v/>
      </c>
      <c r="I46" t="str" cm="1">
        <f t="array" ref="I46">IF(A46="","",_xlfn.IFS(
D46="Eliminados",_xlfn.XLOOKUP(A46,Eliminados!$A$2:$A$500,Eliminados!$AB$2:$AB$500,""),
D46="Planificadas",_xlfn.XLOOKUP(A46,Planificadas!$A$2:$A$500,Planificadas!$AB$2:$AB$500,""),
D46="Aprobar planificación",_xlfn.XLOOKUP(A46,'Aprobar Planificación'!$A$2:$A$500,'Aprobar Planificación'!$AB$2:$AB$500,""),
D46="Por planificar",_xlfn.XLOOKUP(A46,'Por planificar'!$A$2:$A$500,'Por planificar'!$AB$2:$AB$500,""),
D46="Por habilitar presupuesto",_xlfn.XLOOKUP(A46,'Por habilitar presup.'!$A$2:$A$500,'Por habilitar presup.'!$AB$2:$AB$500,""),
D46="Por aprobar estimación",_xlfn.XLOOKUP(A46,'Por aprobar estimacion'!$A$2:$A$500,'Por aprobar estimacion'!$AB$2:$AB$500,""),
D46="Por reestimar",_xlfn.XLOOKUP(A46,'Por Reestimar '!$A$2:$A$500,'Por Reestimar '!$AB$2:$AB$500,""),
D46="Por estimar",_xlfn.XLOOKUP(A46,'Por estimar'!$A$2:$A$500,'Por estimar'!$AB$2:$AB$500,""),
D46="Registro incompleto",_xlfn.XLOOKUP(A46,'Registro incompleto'!$A$2:$A$500,'Registro incompleto'!$AB$2:$AB$500,""),
TRUE,""
))</f>
        <v>Carlos Quenema</v>
      </c>
    </row>
    <row r="47" spans="1:9">
      <c r="A47">
        <v>77</v>
      </c>
      <c r="B47" t="str" cm="1">
        <f t="array" ref="B47">IF(A47="","",_xlfn.IFS(
D47="Eliminados",_xlfn.XLOOKUP(A47,Eliminados!$A$2:$A$500,Eliminados!$F$2:$F$500,""),
D47="Planificadas",_xlfn.XLOOKUP(A47,Planificadas!$A$2:$A$500,Planificadas!$F$2:$F$500,""),
D47="Aprobar planificación",_xlfn.XLOOKUP(A47,'Aprobar Planificación'!$A$2:$A$500,'Aprobar Planificación'!$F$2:$F$500,""),
D47="Por planificar",_xlfn.XLOOKUP(A47,'Por planificar'!$A$2:$A$500,'Por planificar'!$F$2:$F$500,""),
D47="Por habilitar presupuesto",_xlfn.XLOOKUP(A47,'Por habilitar presup.'!$A$2:$A$500,'Por habilitar presup.'!$F$2:$F$500,""),
D47="Por aprobar estimación",_xlfn.XLOOKUP(A47,'Por aprobar estimacion'!$A$2:$A$500,'Por aprobar estimacion'!$F$2:$F$500,""),
D47="Por reestimar",_xlfn.XLOOKUP(A47,'Por Reestimar '!$A$2:$A$500,'Por Reestimar '!$F$2:$F$500,""),
D47="Por estimar",_xlfn.XLOOKUP(A47,'Por estimar'!$A$2:$A$500,'Por estimar'!$F$2:$F$500,""),
D47="Registro incompleto",_xlfn.XLOOKUP(A47,'Registro incompleto'!$A$2:$A$500,'Registro incompleto'!$F$2:$F$500,""),
TRUE,""
))</f>
        <v>Mejora en la Plataforma de Sostenibilidad</v>
      </c>
      <c r="C47" t="str">
        <f t="shared" si="0"/>
        <v>Nicolas Morales</v>
      </c>
      <c r="D47" t="str" cm="1">
        <f t="array" ref="D47">IF(A47="","",_xlfn.IFS(
COUNTIF(Eliminados!$A$2:$A$500,A47)&gt;0,"Eliminados",
COUNTIF(Planificadas!$A$2:$A$500,A47)&gt;0,"Planificadas",
COUNTIF('Aprobar Planificación'!$A$2:$A$500,A47)&gt;0,"Aprobar planificación",
COUNTIF('Por planificar'!$A$2:$A$500,A47)&gt;0,"Por planificar",
COUNTIF('Por habilitar presup.'!$A$2:$A$500,A47)&gt;0,"Por habilitar presupuesto",
COUNTIF('Por aprobar estimacion'!$A$2:$A$500,A47)&gt;0,"Por aprobar estimación",
COUNTIF('Por Reestimar '!$A$2:$A$500,A47)&gt;0,"Por reestimar",
COUNTIF('Por estimar'!$A$2:$A$500,A47)&gt;0,"Por estimar",
COUNTIF('Registro incompleto'!$A$2:$A$500,A47)&gt;0,"Registro incompleto",
TRUE,"Sin estado"
))</f>
        <v>Planificadas</v>
      </c>
      <c r="E47" t="str" cm="1">
        <f t="array" ref="E47">IF(A47="","",_xlfn.LET(
_xlpm.base,_xlfn.IFS(
D47="Eliminados",_xlfn.XLOOKUP(A47,Eliminados!$A$2:$A$500,Eliminados!$AE$2:$AE$500,""),
D47="Planificadas",_xlfn.XLOOKUP(A47,Planificadas!$A$2:$A$500,Planificadas!$AE$2:$AE$500,""),
D47="Aprobar planificación",_xlfn.XLOOKUP(A47,'Aprobar Planificación'!$A$2:$A$500,'Aprobar Planificación'!$AE$2:$AE$500,""),
D47="Por planificar",_xlfn.XLOOKUP(A47,'Por planificar'!$A$2:$A$500,'Por planificar'!$AE$2:$AE$500,""),
D47="Por habilitar presupuesto",_xlfn.XLOOKUP(A47,'Por habilitar presup.'!$A$2:$A$500,'Por habilitar presup.'!$AE$2:$AE$500,""),
D47="Por aprobar estimación",_xlfn.XLOOKUP(A47,'Por aprobar estimacion'!$A$2:$A$500,'Por aprobar estimacion'!$AE$2:$AE$500,""),
D47="Por reestimar",_xlfn.XLOOKUP(A47,'Por Reestimar '!$A$2:$A$500,'Por Reestimar '!$AE$2:$AE$500,""),
D47="Por estimar",_xlfn.XLOOKUP(A47,'Por estimar'!$A$2:$A$500,'Por estimar'!$AE$2:$AE$500,""),
D47="Registro incompleto",_xlfn.XLOOKUP(A47,'Registro incompleto'!$A$2:$A$500,'Registro incompleto'!$AE$2:$AE$500,""),
TRUE,""
),
_xlpm.revision,_xlfn.IFS(
D47="Eliminados",_xlfn.XLOOKUP(A47,Eliminados!$A$2:$A$500,Eliminados!$AR$2:$AR$500,""),
D47="Planificadas",_xlfn.XLOOKUP(A47,Planificadas!$A$2:$A$500,Planificadas!$AR$2:$AR$500,""),
D47="Aprobar planificación",_xlfn.XLOOKUP(A47,'Aprobar Planificación'!$A$2:$A$500,'Aprobar Planificación'!$AR$2:$AR$500,""),
D47="Por planificar",_xlfn.XLOOKUP(A47,'Por planificar'!$A$2:$A$500,'Por planificar'!$AR$2:$AR$500,""),
D47="Por habilitar presupuesto",_xlfn.XLOOKUP(A47,'Por habilitar presup.'!$A$2:$A$500,'Por habilitar presup.'!$AR$2:$AR$500,""),
D47="Por aprobar estimación",_xlfn.XLOOKUP(A47,'Por aprobar estimacion'!$A$2:$A$500,'Por aprobar estimacion'!$AR$2:$AR$500,""),
D47="Por reestimar",_xlfn.XLOOKUP(A47,'Por Reestimar '!$A$2:$A$500,'Por Reestimar '!$AR$2:$AR$500,""),
TRUE,""
),
_xlpm.resultado,IF(OR(_xlpm.revision="",_xlpm.revision=0),_xlpm.base,_xlpm.revision),
IF(OR(_xlpm.resultado="",_xlpm.resultado=0),"Sin definir",_xlpm.resultado)
))</f>
        <v>Media</v>
      </c>
      <c r="F47" s="593" t="str" cm="1">
        <f t="array" ref="F47">IF(A47="","",_xlfn.LET(
_xlpm.fecha,_xlfn.IFS(
D47="Eliminados",_xlfn.XLOOKUP(A47,Eliminados!$A$2:$A$500,Eliminados!$AD$2:$AD$500,""),
D47="Planificadas",_xlfn.XLOOKUP(A47,Planificadas!$A$2:$A$500,Planificadas!$AD$2:$AD$500,""),
D47="Aprobar planificación",_xlfn.XLOOKUP(A47,'Aprobar Planificación'!$A$2:$A$500,'Aprobar Planificación'!$AD$2:$AD$500,""),
D47="Por planificar",_xlfn.XLOOKUP(A47,'Por planificar'!$A$2:$A$500,'Por planificar'!$AD$2:$AD$500,""),
D47="Por habilitar presupuesto",_xlfn.XLOOKUP(A47,'Por habilitar presup.'!$A$2:$A$500,'Por habilitar presup.'!$AD$2:$AD$500,""),
D47="Por aprobar estimación",_xlfn.XLOOKUP(A47,'Por aprobar estimacion'!$A$2:$A$500,'Por aprobar estimacion'!$AD$2:$AD$500,""),
D47="Por reestimar",_xlfn.XLOOKUP(A47,'Por Reestimar '!$A$2:$A$500,'Por Reestimar '!$AD$2:$AD$500,""),
D47="Por estimar",_xlfn.XLOOKUP(A47,'Por estimar'!$A$2:$A$500,'Por estimar'!$AD$2:$AD$500,""),
D47="Registro incompleto",_xlfn.XLOOKUP(A47,'Registro incompleto'!$A$2:$A$500,'Registro incompleto'!$AD$2:$AD$500,""),
TRUE,""
),
IF(OR(_xlpm.fecha="",_xlpm.fecha=0),"",_xlpm.fecha)
))</f>
        <v/>
      </c>
      <c r="G47" s="593" t="str" cm="1">
        <f t="array" ref="G47">IF(A47="","",_xlfn.LET(
_xlpm.base,_xlfn.IFS(
D47="Eliminados",_xlfn.XLOOKUP(A47,Eliminados!$A$2:$A$500,Eliminados!$AF$2:$AF$500,""),
D47="Planificadas",_xlfn.XLOOKUP(A47,Planificadas!$A$2:$A$500,Planificadas!$AF$2:$AF$500,""),
D47="Aprobar planificación",_xlfn.XLOOKUP(A47,'Aprobar Planificación'!$A$2:$A$500,'Aprobar Planificación'!$AF$2:$AF$500,""),
D47="Por planificar",_xlfn.XLOOKUP(A47,'Por planificar'!$A$2:$A$500,'Por planificar'!$AF$2:$AF$500,""),
D47="Por habilitar presupuesto",_xlfn.XLOOKUP(A47,'Por habilitar presup.'!$A$2:$A$500,'Por habilitar presup.'!$AF$2:$AF$500,""),
D47="Por aprobar estimación",_xlfn.XLOOKUP(A47,'Por aprobar estimacion'!$A$2:$A$500,'Por aprobar estimacion'!$AF$2:$AF$500,""),
D47="Por reestimar",_xlfn.XLOOKUP(A47,'Por Reestimar '!$A$2:$A$500,'Por Reestimar '!$AF$2:$AF$500,""),
D47="Por estimar",_xlfn.XLOOKUP(A47,'Por estimar'!$A$2:$A$500,'Por estimar'!$AF$2:$AF$500,""),
D47="Registro incompleto",_xlfn.XLOOKUP(A47,'Registro incompleto'!$A$2:$A$500,'Registro incompleto'!$AF$2:$AF$500,""),
TRUE,""
),
_xlpm.revision,_xlfn.IFS(
D47="Eliminados",_xlfn.XLOOKUP(A47,Eliminados!$A$2:$A$500,Eliminados!$AS$2:$AS$500,""),
D47="Planificadas",_xlfn.XLOOKUP(A47,Planificadas!$A$2:$A$500,Planificadas!$AS$2:$AS$500,""),
D47="Aprobar planificación",_xlfn.XLOOKUP(A47,'Aprobar Planificación'!$A$2:$A$500,'Aprobar Planificación'!$AS$2:$AS$500,""),
D47="Por planificar",_xlfn.XLOOKUP(A47,'Por planificar'!$A$2:$A$500,'Por planificar'!$AS$2:$AS$500,""),
D47="Por habilitar presupuesto",_xlfn.XLOOKUP(A47,'Por habilitar presup.'!$A$2:$A$500,'Por habilitar presup.'!$AS$2:$AS$500,""),
D47="Por aprobar estimación",_xlfn.XLOOKUP(A47,'Por aprobar estimacion'!$A$2:$A$500,'Por aprobar estimacion'!$AS$2:$AS$500,""),
D47="Por reestimar",_xlfn.XLOOKUP(A47,'Por Reestimar '!$A$2:$A$500,'Por Reestimar '!$AS$2:$AS$500,""),
TRUE,""
),
_xlpm.resultado,IF(OR(_xlpm.revision="",_xlpm.revision=0),_xlpm.base,_xlpm.revision),
IF(OR(_xlpm.resultado="",_xlpm.resultado=0),"",_xlpm.resultado)
))</f>
        <v/>
      </c>
      <c r="H47" s="593" t="str" cm="1">
        <f t="array" ref="H47">IF(A47="","",_xlfn.LET(
_xlpm.dias,_xlfn.IFS(
OR(UPPER(TRIM(E47))="BAJA",UPPER(TRIM(E47))="BAJO"),5,
OR(UPPER(TRIM(E47))="MEDIA",UPPER(TRIM(E47))="MEDIO"),10,
OR(UPPER(TRIM(E47))="ALTA",UPPER(TRIM(E47))="ALTO"),20,
TRUE,0
),
_xlpm.inicioRe,IF(D47="Por reestimar",_xlfn.XLOOKUP(A47,'Por Reestimar '!$A$2:$A$500,'Por Reestimar '!$AS$2:$AS$500,0),0),
_xlfn.IFS(
D47="Por reestimar",IF(AND(ISNUMBER(_xlpm.inicioRe),_xlpm.inicioRe&gt;0,_xlpm.dias&gt;0),WORKDAY(_xlpm.inicioRe,_xlpm.dias),""),
D47="Por estimar",IF(AND(ISNUMBER(G47),G47&gt;0),IF(_xlpm.dias&gt;0,WORKDAY(G47,_xlpm.dias),""),IF(AND(ISNUMBER(F47),F47&gt;0),WORKDAY(F47,5),"")),
TRUE,""
)
))</f>
        <v/>
      </c>
      <c r="I47" t="str" cm="1">
        <f t="array" ref="I47">IF(A47="","",_xlfn.IFS(
D47="Eliminados",_xlfn.XLOOKUP(A47,Eliminados!$A$2:$A$500,Eliminados!$AB$2:$AB$500,""),
D47="Planificadas",_xlfn.XLOOKUP(A47,Planificadas!$A$2:$A$500,Planificadas!$AB$2:$AB$500,""),
D47="Aprobar planificación",_xlfn.XLOOKUP(A47,'Aprobar Planificación'!$A$2:$A$500,'Aprobar Planificación'!$AB$2:$AB$500,""),
D47="Por planificar",_xlfn.XLOOKUP(A47,'Por planificar'!$A$2:$A$500,'Por planificar'!$AB$2:$AB$500,""),
D47="Por habilitar presupuesto",_xlfn.XLOOKUP(A47,'Por habilitar presup.'!$A$2:$A$500,'Por habilitar presup.'!$AB$2:$AB$500,""),
D47="Por aprobar estimación",_xlfn.XLOOKUP(A47,'Por aprobar estimacion'!$A$2:$A$500,'Por aprobar estimacion'!$AB$2:$AB$500,""),
D47="Por reestimar",_xlfn.XLOOKUP(A47,'Por Reestimar '!$A$2:$A$500,'Por Reestimar '!$AB$2:$AB$500,""),
D47="Por estimar",_xlfn.XLOOKUP(A47,'Por estimar'!$A$2:$A$500,'Por estimar'!$AB$2:$AB$500,""),
D47="Registro incompleto",_xlfn.XLOOKUP(A47,'Registro incompleto'!$A$2:$A$500,'Registro incompleto'!$AB$2:$AB$500,""),
TRUE,""
))</f>
        <v>Nicolas Morales</v>
      </c>
    </row>
    <row r="48" spans="1:9">
      <c r="A48">
        <v>78</v>
      </c>
      <c r="B48" t="str" cm="1">
        <f t="array" ref="B48">IF(A48="","",_xlfn.IFS(
D48="Eliminados",_xlfn.XLOOKUP(A48,Eliminados!$A$2:$A$500,Eliminados!$F$2:$F$500,""),
D48="Planificadas",_xlfn.XLOOKUP(A48,Planificadas!$A$2:$A$500,Planificadas!$F$2:$F$500,""),
D48="Aprobar planificación",_xlfn.XLOOKUP(A48,'Aprobar Planificación'!$A$2:$A$500,'Aprobar Planificación'!$F$2:$F$500,""),
D48="Por planificar",_xlfn.XLOOKUP(A48,'Por planificar'!$A$2:$A$500,'Por planificar'!$F$2:$F$500,""),
D48="Por habilitar presupuesto",_xlfn.XLOOKUP(A48,'Por habilitar presup.'!$A$2:$A$500,'Por habilitar presup.'!$F$2:$F$500,""),
D48="Por aprobar estimación",_xlfn.XLOOKUP(A48,'Por aprobar estimacion'!$A$2:$A$500,'Por aprobar estimacion'!$F$2:$F$500,""),
D48="Por reestimar",_xlfn.XLOOKUP(A48,'Por Reestimar '!$A$2:$A$500,'Por Reestimar '!$F$2:$F$500,""),
D48="Por estimar",_xlfn.XLOOKUP(A48,'Por estimar'!$A$2:$A$500,'Por estimar'!$F$2:$F$500,""),
D48="Registro incompleto",_xlfn.XLOOKUP(A48,'Registro incompleto'!$A$2:$A$500,'Registro incompleto'!$F$2:$F$500,""),
TRUE,""
))</f>
        <v>Mejora del Reporte de Matriculados de Licencias Coursera (Sólo matriculados)</v>
      </c>
      <c r="C48" t="str">
        <f t="shared" si="0"/>
        <v>Ana Vega</v>
      </c>
      <c r="D48" t="str" cm="1">
        <f t="array" ref="D48">IF(A48="","",_xlfn.IFS(
COUNTIF(Eliminados!$A$2:$A$500,A48)&gt;0,"Eliminados",
COUNTIF(Planificadas!$A$2:$A$500,A48)&gt;0,"Planificadas",
COUNTIF('Aprobar Planificación'!$A$2:$A$500,A48)&gt;0,"Aprobar planificación",
COUNTIF('Por planificar'!$A$2:$A$500,A48)&gt;0,"Por planificar",
COUNTIF('Por habilitar presup.'!$A$2:$A$500,A48)&gt;0,"Por habilitar presupuesto",
COUNTIF('Por aprobar estimacion'!$A$2:$A$500,A48)&gt;0,"Por aprobar estimación",
COUNTIF('Por Reestimar '!$A$2:$A$500,A48)&gt;0,"Por reestimar",
COUNTIF('Por estimar'!$A$2:$A$500,A48)&gt;0,"Por estimar",
COUNTIF('Registro incompleto'!$A$2:$A$500,A48)&gt;0,"Registro incompleto",
TRUE,"Sin estado"
))</f>
        <v>Planificadas</v>
      </c>
      <c r="E48" t="str" cm="1">
        <f t="array" ref="E48">IF(A48="","",_xlfn.LET(
_xlpm.base,_xlfn.IFS(
D48="Eliminados",_xlfn.XLOOKUP(A48,Eliminados!$A$2:$A$500,Eliminados!$AE$2:$AE$500,""),
D48="Planificadas",_xlfn.XLOOKUP(A48,Planificadas!$A$2:$A$500,Planificadas!$AE$2:$AE$500,""),
D48="Aprobar planificación",_xlfn.XLOOKUP(A48,'Aprobar Planificación'!$A$2:$A$500,'Aprobar Planificación'!$AE$2:$AE$500,""),
D48="Por planificar",_xlfn.XLOOKUP(A48,'Por planificar'!$A$2:$A$500,'Por planificar'!$AE$2:$AE$500,""),
D48="Por habilitar presupuesto",_xlfn.XLOOKUP(A48,'Por habilitar presup.'!$A$2:$A$500,'Por habilitar presup.'!$AE$2:$AE$500,""),
D48="Por aprobar estimación",_xlfn.XLOOKUP(A48,'Por aprobar estimacion'!$A$2:$A$500,'Por aprobar estimacion'!$AE$2:$AE$500,""),
D48="Por reestimar",_xlfn.XLOOKUP(A48,'Por Reestimar '!$A$2:$A$500,'Por Reestimar '!$AE$2:$AE$500,""),
D48="Por estimar",_xlfn.XLOOKUP(A48,'Por estimar'!$A$2:$A$500,'Por estimar'!$AE$2:$AE$500,""),
D48="Registro incompleto",_xlfn.XLOOKUP(A48,'Registro incompleto'!$A$2:$A$500,'Registro incompleto'!$AE$2:$AE$500,""),
TRUE,""
),
_xlpm.revision,_xlfn.IFS(
D48="Eliminados",_xlfn.XLOOKUP(A48,Eliminados!$A$2:$A$500,Eliminados!$AR$2:$AR$500,""),
D48="Planificadas",_xlfn.XLOOKUP(A48,Planificadas!$A$2:$A$500,Planificadas!$AR$2:$AR$500,""),
D48="Aprobar planificación",_xlfn.XLOOKUP(A48,'Aprobar Planificación'!$A$2:$A$500,'Aprobar Planificación'!$AR$2:$AR$500,""),
D48="Por planificar",_xlfn.XLOOKUP(A48,'Por planificar'!$A$2:$A$500,'Por planificar'!$AR$2:$AR$500,""),
D48="Por habilitar presupuesto",_xlfn.XLOOKUP(A48,'Por habilitar presup.'!$A$2:$A$500,'Por habilitar presup.'!$AR$2:$AR$500,""),
D48="Por aprobar estimación",_xlfn.XLOOKUP(A48,'Por aprobar estimacion'!$A$2:$A$500,'Por aprobar estimacion'!$AR$2:$AR$500,""),
D48="Por reestimar",_xlfn.XLOOKUP(A48,'Por Reestimar '!$A$2:$A$500,'Por Reestimar '!$AR$2:$AR$500,""),
TRUE,""
),
_xlpm.resultado,IF(OR(_xlpm.revision="",_xlpm.revision=0),_xlpm.base,_xlpm.revision),
IF(OR(_xlpm.resultado="",_xlpm.resultado=0),"Sin definir",_xlpm.resultado)
))</f>
        <v>Baja</v>
      </c>
      <c r="F48" s="593" cm="1">
        <f t="array" ref="F48">IF(A48="","",_xlfn.LET(
_xlpm.fecha,_xlfn.IFS(
D48="Eliminados",_xlfn.XLOOKUP(A48,Eliminados!$A$2:$A$500,Eliminados!$AD$2:$AD$500,""),
D48="Planificadas",_xlfn.XLOOKUP(A48,Planificadas!$A$2:$A$500,Planificadas!$AD$2:$AD$500,""),
D48="Aprobar planificación",_xlfn.XLOOKUP(A48,'Aprobar Planificación'!$A$2:$A$500,'Aprobar Planificación'!$AD$2:$AD$500,""),
D48="Por planificar",_xlfn.XLOOKUP(A48,'Por planificar'!$A$2:$A$500,'Por planificar'!$AD$2:$AD$500,""),
D48="Por habilitar presupuesto",_xlfn.XLOOKUP(A48,'Por habilitar presup.'!$A$2:$A$500,'Por habilitar presup.'!$AD$2:$AD$500,""),
D48="Por aprobar estimación",_xlfn.XLOOKUP(A48,'Por aprobar estimacion'!$A$2:$A$500,'Por aprobar estimacion'!$AD$2:$AD$500,""),
D48="Por reestimar",_xlfn.XLOOKUP(A48,'Por Reestimar '!$A$2:$A$500,'Por Reestimar '!$AD$2:$AD$500,""),
D48="Por estimar",_xlfn.XLOOKUP(A48,'Por estimar'!$A$2:$A$500,'Por estimar'!$AD$2:$AD$500,""),
D48="Registro incompleto",_xlfn.XLOOKUP(A48,'Registro incompleto'!$A$2:$A$500,'Registro incompleto'!$AD$2:$AD$500,""),
TRUE,""
),
IF(OR(_xlpm.fecha="",_xlpm.fecha=0),"",_xlpm.fecha)
))</f>
        <v>46160</v>
      </c>
      <c r="G48" s="593" cm="1">
        <f t="array" ref="G48">IF(A48="","",_xlfn.LET(
_xlpm.base,_xlfn.IFS(
D48="Eliminados",_xlfn.XLOOKUP(A48,Eliminados!$A$2:$A$500,Eliminados!$AF$2:$AF$500,""),
D48="Planificadas",_xlfn.XLOOKUP(A48,Planificadas!$A$2:$A$500,Planificadas!$AF$2:$AF$500,""),
D48="Aprobar planificación",_xlfn.XLOOKUP(A48,'Aprobar Planificación'!$A$2:$A$500,'Aprobar Planificación'!$AF$2:$AF$500,""),
D48="Por planificar",_xlfn.XLOOKUP(A48,'Por planificar'!$A$2:$A$500,'Por planificar'!$AF$2:$AF$500,""),
D48="Por habilitar presupuesto",_xlfn.XLOOKUP(A48,'Por habilitar presup.'!$A$2:$A$500,'Por habilitar presup.'!$AF$2:$AF$500,""),
D48="Por aprobar estimación",_xlfn.XLOOKUP(A48,'Por aprobar estimacion'!$A$2:$A$500,'Por aprobar estimacion'!$AF$2:$AF$500,""),
D48="Por reestimar",_xlfn.XLOOKUP(A48,'Por Reestimar '!$A$2:$A$500,'Por Reestimar '!$AF$2:$AF$500,""),
D48="Por estimar",_xlfn.XLOOKUP(A48,'Por estimar'!$A$2:$A$500,'Por estimar'!$AF$2:$AF$500,""),
D48="Registro incompleto",_xlfn.XLOOKUP(A48,'Registro incompleto'!$A$2:$A$500,'Registro incompleto'!$AF$2:$AF$500,""),
TRUE,""
),
_xlpm.revision,_xlfn.IFS(
D48="Eliminados",_xlfn.XLOOKUP(A48,Eliminados!$A$2:$A$500,Eliminados!$AS$2:$AS$500,""),
D48="Planificadas",_xlfn.XLOOKUP(A48,Planificadas!$A$2:$A$500,Planificadas!$AS$2:$AS$500,""),
D48="Aprobar planificación",_xlfn.XLOOKUP(A48,'Aprobar Planificación'!$A$2:$A$500,'Aprobar Planificación'!$AS$2:$AS$500,""),
D48="Por planificar",_xlfn.XLOOKUP(A48,'Por planificar'!$A$2:$A$500,'Por planificar'!$AS$2:$AS$500,""),
D48="Por habilitar presupuesto",_xlfn.XLOOKUP(A48,'Por habilitar presup.'!$A$2:$A$500,'Por habilitar presup.'!$AS$2:$AS$500,""),
D48="Por aprobar estimación",_xlfn.XLOOKUP(A48,'Por aprobar estimacion'!$A$2:$A$500,'Por aprobar estimacion'!$AS$2:$AS$500,""),
D48="Por reestimar",_xlfn.XLOOKUP(A48,'Por Reestimar '!$A$2:$A$500,'Por Reestimar '!$AS$2:$AS$500,""),
TRUE,""
),
_xlpm.resultado,IF(OR(_xlpm.revision="",_xlpm.revision=0),_xlpm.base,_xlpm.revision),
IF(OR(_xlpm.resultado="",_xlpm.resultado=0),"",_xlpm.resultado)
))</f>
        <v>46160</v>
      </c>
      <c r="H48" s="593" t="str" cm="1">
        <f t="array" ref="H48">IF(A48="","",_xlfn.LET(
_xlpm.dias,_xlfn.IFS(
OR(UPPER(TRIM(E48))="BAJA",UPPER(TRIM(E48))="BAJO"),5,
OR(UPPER(TRIM(E48))="MEDIA",UPPER(TRIM(E48))="MEDIO"),10,
OR(UPPER(TRIM(E48))="ALTA",UPPER(TRIM(E48))="ALTO"),20,
TRUE,0
),
_xlpm.inicioRe,IF(D48="Por reestimar",_xlfn.XLOOKUP(A48,'Por Reestimar '!$A$2:$A$500,'Por Reestimar '!$AS$2:$AS$500,0),0),
_xlfn.IFS(
D48="Por reestimar",IF(AND(ISNUMBER(_xlpm.inicioRe),_xlpm.inicioRe&gt;0,_xlpm.dias&gt;0),WORKDAY(_xlpm.inicioRe,_xlpm.dias),""),
D48="Por estimar",IF(AND(ISNUMBER(G48),G48&gt;0),IF(_xlpm.dias&gt;0,WORKDAY(G48,_xlpm.dias),""),IF(AND(ISNUMBER(F48),F48&gt;0),WORKDAY(F48,5),"")),
TRUE,""
)
))</f>
        <v/>
      </c>
      <c r="I48" t="str" cm="1">
        <f t="array" ref="I48">IF(A48="","",_xlfn.IFS(
D48="Eliminados",_xlfn.XLOOKUP(A48,Eliminados!$A$2:$A$500,Eliminados!$AB$2:$AB$500,""),
D48="Planificadas",_xlfn.XLOOKUP(A48,Planificadas!$A$2:$A$500,Planificadas!$AB$2:$AB$500,""),
D48="Aprobar planificación",_xlfn.XLOOKUP(A48,'Aprobar Planificación'!$A$2:$A$500,'Aprobar Planificación'!$AB$2:$AB$500,""),
D48="Por planificar",_xlfn.XLOOKUP(A48,'Por planificar'!$A$2:$A$500,'Por planificar'!$AB$2:$AB$500,""),
D48="Por habilitar presupuesto",_xlfn.XLOOKUP(A48,'Por habilitar presup.'!$A$2:$A$500,'Por habilitar presup.'!$AB$2:$AB$500,""),
D48="Por aprobar estimación",_xlfn.XLOOKUP(A48,'Por aprobar estimacion'!$A$2:$A$500,'Por aprobar estimacion'!$AB$2:$AB$500,""),
D48="Por reestimar",_xlfn.XLOOKUP(A48,'Por Reestimar '!$A$2:$A$500,'Por Reestimar '!$AB$2:$AB$500,""),
D48="Por estimar",_xlfn.XLOOKUP(A48,'Por estimar'!$A$2:$A$500,'Por estimar'!$AB$2:$AB$500,""),
D48="Registro incompleto",_xlfn.XLOOKUP(A48,'Registro incompleto'!$A$2:$A$500,'Registro incompleto'!$AB$2:$AB$500,""),
TRUE,""
))</f>
        <v>Ana Vega</v>
      </c>
    </row>
    <row r="49" spans="1:9">
      <c r="A49">
        <v>79</v>
      </c>
      <c r="B49" t="str" cm="1">
        <f t="array" ref="B49">IF(A49="","",_xlfn.IFS(
D49="Eliminados",_xlfn.XLOOKUP(A49,Eliminados!$A$2:$A$500,Eliminados!$F$2:$F$500,""),
D49="Planificadas",_xlfn.XLOOKUP(A49,Planificadas!$A$2:$A$500,Planificadas!$F$2:$F$500,""),
D49="Aprobar planificación",_xlfn.XLOOKUP(A49,'Aprobar Planificación'!$A$2:$A$500,'Aprobar Planificación'!$F$2:$F$500,""),
D49="Por planificar",_xlfn.XLOOKUP(A49,'Por planificar'!$A$2:$A$500,'Por planificar'!$F$2:$F$500,""),
D49="Por habilitar presupuesto",_xlfn.XLOOKUP(A49,'Por habilitar presup.'!$A$2:$A$500,'Por habilitar presup.'!$F$2:$F$500,""),
D49="Por aprobar estimación",_xlfn.XLOOKUP(A49,'Por aprobar estimacion'!$A$2:$A$500,'Por aprobar estimacion'!$F$2:$F$500,""),
D49="Por reestimar",_xlfn.XLOOKUP(A49,'Por Reestimar '!$A$2:$A$500,'Por Reestimar '!$F$2:$F$500,""),
D49="Por estimar",_xlfn.XLOOKUP(A49,'Por estimar'!$A$2:$A$500,'Por estimar'!$F$2:$F$500,""),
D49="Registro incompleto",_xlfn.XLOOKUP(A49,'Registro incompleto'!$A$2:$A$500,'Registro incompleto'!$F$2:$F$500,""),
TRUE,""
))</f>
        <v>Mejora del Reporte de Matriculados de Licencias Coursera (Sólo notas)</v>
      </c>
      <c r="C49" t="str">
        <f t="shared" si="0"/>
        <v>Enrique Ruiz Huidobro</v>
      </c>
      <c r="D49" t="str" cm="1">
        <f t="array" ref="D49">IF(A49="","",_xlfn.IFS(
COUNTIF(Eliminados!$A$2:$A$500,A49)&gt;0,"Eliminados",
COUNTIF(Planificadas!$A$2:$A$500,A49)&gt;0,"Planificadas",
COUNTIF('Aprobar Planificación'!$A$2:$A$500,A49)&gt;0,"Aprobar planificación",
COUNTIF('Por planificar'!$A$2:$A$500,A49)&gt;0,"Por planificar",
COUNTIF('Por habilitar presup.'!$A$2:$A$500,A49)&gt;0,"Por habilitar presupuesto",
COUNTIF('Por aprobar estimacion'!$A$2:$A$500,A49)&gt;0,"Por aprobar estimación",
COUNTIF('Por Reestimar '!$A$2:$A$500,A49)&gt;0,"Por reestimar",
COUNTIF('Por estimar'!$A$2:$A$500,A49)&gt;0,"Por estimar",
COUNTIF('Registro incompleto'!$A$2:$A$500,A49)&gt;0,"Registro incompleto",
TRUE,"Sin estado"
))</f>
        <v>Eliminados</v>
      </c>
      <c r="E49" t="str" cm="1">
        <f t="array" ref="E49">IF(A49="","",_xlfn.LET(
_xlpm.base,_xlfn.IFS(
D49="Eliminados",_xlfn.XLOOKUP(A49,Eliminados!$A$2:$A$500,Eliminados!$AE$2:$AE$500,""),
D49="Planificadas",_xlfn.XLOOKUP(A49,Planificadas!$A$2:$A$500,Planificadas!$AE$2:$AE$500,""),
D49="Aprobar planificación",_xlfn.XLOOKUP(A49,'Aprobar Planificación'!$A$2:$A$500,'Aprobar Planificación'!$AE$2:$AE$500,""),
D49="Por planificar",_xlfn.XLOOKUP(A49,'Por planificar'!$A$2:$A$500,'Por planificar'!$AE$2:$AE$500,""),
D49="Por habilitar presupuesto",_xlfn.XLOOKUP(A49,'Por habilitar presup.'!$A$2:$A$500,'Por habilitar presup.'!$AE$2:$AE$500,""),
D49="Por aprobar estimación",_xlfn.XLOOKUP(A49,'Por aprobar estimacion'!$A$2:$A$500,'Por aprobar estimacion'!$AE$2:$AE$500,""),
D49="Por reestimar",_xlfn.XLOOKUP(A49,'Por Reestimar '!$A$2:$A$500,'Por Reestimar '!$AE$2:$AE$500,""),
D49="Por estimar",_xlfn.XLOOKUP(A49,'Por estimar'!$A$2:$A$500,'Por estimar'!$AE$2:$AE$500,""),
D49="Registro incompleto",_xlfn.XLOOKUP(A49,'Registro incompleto'!$A$2:$A$500,'Registro incompleto'!$AE$2:$AE$500,""),
TRUE,""
),
_xlpm.revision,_xlfn.IFS(
D49="Eliminados",_xlfn.XLOOKUP(A49,Eliminados!$A$2:$A$500,Eliminados!$AR$2:$AR$500,""),
D49="Planificadas",_xlfn.XLOOKUP(A49,Planificadas!$A$2:$A$500,Planificadas!$AR$2:$AR$500,""),
D49="Aprobar planificación",_xlfn.XLOOKUP(A49,'Aprobar Planificación'!$A$2:$A$500,'Aprobar Planificación'!$AR$2:$AR$500,""),
D49="Por planificar",_xlfn.XLOOKUP(A49,'Por planificar'!$A$2:$A$500,'Por planificar'!$AR$2:$AR$500,""),
D49="Por habilitar presupuesto",_xlfn.XLOOKUP(A49,'Por habilitar presup.'!$A$2:$A$500,'Por habilitar presup.'!$AR$2:$AR$500,""),
D49="Por aprobar estimación",_xlfn.XLOOKUP(A49,'Por aprobar estimacion'!$A$2:$A$500,'Por aprobar estimacion'!$AR$2:$AR$500,""),
D49="Por reestimar",_xlfn.XLOOKUP(A49,'Por Reestimar '!$A$2:$A$500,'Por Reestimar '!$AR$2:$AR$500,""),
TRUE,""
),
_xlpm.resultado,IF(OR(_xlpm.revision="",_xlpm.revision=0),_xlpm.base,_xlpm.revision),
IF(OR(_xlpm.resultado="",_xlpm.resultado=0),"Sin definir",_xlpm.resultado)
))</f>
        <v>Baja</v>
      </c>
      <c r="F49" s="593" t="str" cm="1">
        <f t="array" ref="F49">IF(A49="","",_xlfn.LET(
_xlpm.fecha,_xlfn.IFS(
D49="Eliminados",_xlfn.XLOOKUP(A49,Eliminados!$A$2:$A$500,Eliminados!$AD$2:$AD$500,""),
D49="Planificadas",_xlfn.XLOOKUP(A49,Planificadas!$A$2:$A$500,Planificadas!$AD$2:$AD$500,""),
D49="Aprobar planificación",_xlfn.XLOOKUP(A49,'Aprobar Planificación'!$A$2:$A$500,'Aprobar Planificación'!$AD$2:$AD$500,""),
D49="Por planificar",_xlfn.XLOOKUP(A49,'Por planificar'!$A$2:$A$500,'Por planificar'!$AD$2:$AD$500,""),
D49="Por habilitar presupuesto",_xlfn.XLOOKUP(A49,'Por habilitar presup.'!$A$2:$A$500,'Por habilitar presup.'!$AD$2:$AD$500,""),
D49="Por aprobar estimación",_xlfn.XLOOKUP(A49,'Por aprobar estimacion'!$A$2:$A$500,'Por aprobar estimacion'!$AD$2:$AD$500,""),
D49="Por reestimar",_xlfn.XLOOKUP(A49,'Por Reestimar '!$A$2:$A$500,'Por Reestimar '!$AD$2:$AD$500,""),
D49="Por estimar",_xlfn.XLOOKUP(A49,'Por estimar'!$A$2:$A$500,'Por estimar'!$AD$2:$AD$500,""),
D49="Registro incompleto",_xlfn.XLOOKUP(A49,'Registro incompleto'!$A$2:$A$500,'Registro incompleto'!$AD$2:$AD$500,""),
TRUE,""
),
IF(OR(_xlpm.fecha="",_xlpm.fecha=0),"",_xlpm.fecha)
))</f>
        <v/>
      </c>
      <c r="G49" s="593" t="str" cm="1">
        <f t="array" ref="G49">IF(A49="","",_xlfn.LET(
_xlpm.base,_xlfn.IFS(
D49="Eliminados",_xlfn.XLOOKUP(A49,Eliminados!$A$2:$A$500,Eliminados!$AF$2:$AF$500,""),
D49="Planificadas",_xlfn.XLOOKUP(A49,Planificadas!$A$2:$A$500,Planificadas!$AF$2:$AF$500,""),
D49="Aprobar planificación",_xlfn.XLOOKUP(A49,'Aprobar Planificación'!$A$2:$A$500,'Aprobar Planificación'!$AF$2:$AF$500,""),
D49="Por planificar",_xlfn.XLOOKUP(A49,'Por planificar'!$A$2:$A$500,'Por planificar'!$AF$2:$AF$500,""),
D49="Por habilitar presupuesto",_xlfn.XLOOKUP(A49,'Por habilitar presup.'!$A$2:$A$500,'Por habilitar presup.'!$AF$2:$AF$500,""),
D49="Por aprobar estimación",_xlfn.XLOOKUP(A49,'Por aprobar estimacion'!$A$2:$A$500,'Por aprobar estimacion'!$AF$2:$AF$500,""),
D49="Por reestimar",_xlfn.XLOOKUP(A49,'Por Reestimar '!$A$2:$A$500,'Por Reestimar '!$AF$2:$AF$500,""),
D49="Por estimar",_xlfn.XLOOKUP(A49,'Por estimar'!$A$2:$A$500,'Por estimar'!$AF$2:$AF$500,""),
D49="Registro incompleto",_xlfn.XLOOKUP(A49,'Registro incompleto'!$A$2:$A$500,'Registro incompleto'!$AF$2:$AF$500,""),
TRUE,""
),
_xlpm.revision,_xlfn.IFS(
D49="Eliminados",_xlfn.XLOOKUP(A49,Eliminados!$A$2:$A$500,Eliminados!$AS$2:$AS$500,""),
D49="Planificadas",_xlfn.XLOOKUP(A49,Planificadas!$A$2:$A$500,Planificadas!$AS$2:$AS$500,""),
D49="Aprobar planificación",_xlfn.XLOOKUP(A49,'Aprobar Planificación'!$A$2:$A$500,'Aprobar Planificación'!$AS$2:$AS$500,""),
D49="Por planificar",_xlfn.XLOOKUP(A49,'Por planificar'!$A$2:$A$500,'Por planificar'!$AS$2:$AS$500,""),
D49="Por habilitar presupuesto",_xlfn.XLOOKUP(A49,'Por habilitar presup.'!$A$2:$A$500,'Por habilitar presup.'!$AS$2:$AS$500,""),
D49="Por aprobar estimación",_xlfn.XLOOKUP(A49,'Por aprobar estimacion'!$A$2:$A$500,'Por aprobar estimacion'!$AS$2:$AS$500,""),
D49="Por reestimar",_xlfn.XLOOKUP(A49,'Por Reestimar '!$A$2:$A$500,'Por Reestimar '!$AS$2:$AS$500,""),
TRUE,""
),
_xlpm.resultado,IF(OR(_xlpm.revision="",_xlpm.revision=0),_xlpm.base,_xlpm.revision),
IF(OR(_xlpm.resultado="",_xlpm.resultado=0),"",_xlpm.resultado)
))</f>
        <v/>
      </c>
      <c r="H49" s="593" t="str" cm="1">
        <f t="array" ref="H49">IF(A49="","",_xlfn.LET(
_xlpm.dias,_xlfn.IFS(
OR(UPPER(TRIM(E49))="BAJA",UPPER(TRIM(E49))="BAJO"),5,
OR(UPPER(TRIM(E49))="MEDIA",UPPER(TRIM(E49))="MEDIO"),10,
OR(UPPER(TRIM(E49))="ALTA",UPPER(TRIM(E49))="ALTO"),20,
TRUE,0
),
_xlpm.inicioRe,IF(D49="Por reestimar",_xlfn.XLOOKUP(A49,'Por Reestimar '!$A$2:$A$500,'Por Reestimar '!$AS$2:$AS$500,0),0),
_xlfn.IFS(
D49="Por reestimar",IF(AND(ISNUMBER(_xlpm.inicioRe),_xlpm.inicioRe&gt;0,_xlpm.dias&gt;0),WORKDAY(_xlpm.inicioRe,_xlpm.dias),""),
D49="Por estimar",IF(AND(ISNUMBER(G49),G49&gt;0),IF(_xlpm.dias&gt;0,WORKDAY(G49,_xlpm.dias),""),IF(AND(ISNUMBER(F49),F49&gt;0),WORKDAY(F49,5),"")),
TRUE,""
)
))</f>
        <v/>
      </c>
      <c r="I49" t="str" cm="1">
        <f t="array" ref="I49">IF(A49="","",_xlfn.IFS(
D49="Eliminados",_xlfn.XLOOKUP(A49,Eliminados!$A$2:$A$500,Eliminados!$AB$2:$AB$500,""),
D49="Planificadas",_xlfn.XLOOKUP(A49,Planificadas!$A$2:$A$500,Planificadas!$AB$2:$AB$500,""),
D49="Aprobar planificación",_xlfn.XLOOKUP(A49,'Aprobar Planificación'!$A$2:$A$500,'Aprobar Planificación'!$AB$2:$AB$500,""),
D49="Por planificar",_xlfn.XLOOKUP(A49,'Por planificar'!$A$2:$A$500,'Por planificar'!$AB$2:$AB$500,""),
D49="Por habilitar presupuesto",_xlfn.XLOOKUP(A49,'Por habilitar presup.'!$A$2:$A$500,'Por habilitar presup.'!$AB$2:$AB$500,""),
D49="Por aprobar estimación",_xlfn.XLOOKUP(A49,'Por aprobar estimacion'!$A$2:$A$500,'Por aprobar estimacion'!$AB$2:$AB$500,""),
D49="Por reestimar",_xlfn.XLOOKUP(A49,'Por Reestimar '!$A$2:$A$500,'Por Reestimar '!$AB$2:$AB$500,""),
D49="Por estimar",_xlfn.XLOOKUP(A49,'Por estimar'!$A$2:$A$500,'Por estimar'!$AB$2:$AB$500,""),
D49="Registro incompleto",_xlfn.XLOOKUP(A49,'Registro incompleto'!$A$2:$A$500,'Registro incompleto'!$AB$2:$AB$500,""),
TRUE,""
))</f>
        <v>Enrique Ruiz Huidobro</v>
      </c>
    </row>
    <row r="50" spans="1:9">
      <c r="A50">
        <v>80</v>
      </c>
      <c r="B50" t="str" cm="1">
        <f t="array" ref="B50">IF(A50="","",_xlfn.IFS(
D50="Eliminados",_xlfn.XLOOKUP(A50,Eliminados!$A$2:$A$500,Eliminados!$F$2:$F$500,""),
D50="Planificadas",_xlfn.XLOOKUP(A50,Planificadas!$A$2:$A$500,Planificadas!$F$2:$F$500,""),
D50="Aprobar planificación",_xlfn.XLOOKUP(A50,'Aprobar Planificación'!$A$2:$A$500,'Aprobar Planificación'!$F$2:$F$500,""),
D50="Por planificar",_xlfn.XLOOKUP(A50,'Por planificar'!$A$2:$A$500,'Por planificar'!$F$2:$F$500,""),
D50="Por habilitar presupuesto",_xlfn.XLOOKUP(A50,'Por habilitar presup.'!$A$2:$A$500,'Por habilitar presup.'!$F$2:$F$500,""),
D50="Por aprobar estimación",_xlfn.XLOOKUP(A50,'Por aprobar estimacion'!$A$2:$A$500,'Por aprobar estimacion'!$F$2:$F$500,""),
D50="Por reestimar",_xlfn.XLOOKUP(A50,'Por Reestimar '!$A$2:$A$500,'Por Reestimar '!$F$2:$F$500,""),
D50="Por estimar",_xlfn.XLOOKUP(A50,'Por estimar'!$A$2:$A$500,'Por estimar'!$F$2:$F$500,""),
D50="Registro incompleto",_xlfn.XLOOKUP(A50,'Registro incompleto'!$A$2:$A$500,'Registro incompleto'!$F$2:$F$500,""),
TRUE,""
))</f>
        <v>MODIFICACION DE CAMPO OBLIGATORIO EN LIBRO VIRTUAL DE RECLAMACIONES UPN</v>
      </c>
      <c r="C50" t="str">
        <f t="shared" si="0"/>
        <v>Nohelí Cabrera</v>
      </c>
      <c r="D50" t="str" cm="1">
        <f t="array" ref="D50">IF(A50="","",_xlfn.IFS(
COUNTIF(Eliminados!$A$2:$A$500,A50)&gt;0,"Eliminados",
COUNTIF(Planificadas!$A$2:$A$500,A50)&gt;0,"Planificadas",
COUNTIF('Aprobar Planificación'!$A$2:$A$500,A50)&gt;0,"Aprobar planificación",
COUNTIF('Por planificar'!$A$2:$A$500,A50)&gt;0,"Por planificar",
COUNTIF('Por habilitar presup.'!$A$2:$A$500,A50)&gt;0,"Por habilitar presupuesto",
COUNTIF('Por aprobar estimacion'!$A$2:$A$500,A50)&gt;0,"Por aprobar estimación",
COUNTIF('Por Reestimar '!$A$2:$A$500,A50)&gt;0,"Por reestimar",
COUNTIF('Por estimar'!$A$2:$A$500,A50)&gt;0,"Por estimar",
COUNTIF('Registro incompleto'!$A$2:$A$500,A50)&gt;0,"Registro incompleto",
TRUE,"Sin estado"
))</f>
        <v>Planificadas</v>
      </c>
      <c r="E50" t="str" cm="1">
        <f t="array" ref="E50">IF(A50="","",_xlfn.LET(
_xlpm.base,_xlfn.IFS(
D50="Eliminados",_xlfn.XLOOKUP(A50,Eliminados!$A$2:$A$500,Eliminados!$AE$2:$AE$500,""),
D50="Planificadas",_xlfn.XLOOKUP(A50,Planificadas!$A$2:$A$500,Planificadas!$AE$2:$AE$500,""),
D50="Aprobar planificación",_xlfn.XLOOKUP(A50,'Aprobar Planificación'!$A$2:$A$500,'Aprobar Planificación'!$AE$2:$AE$500,""),
D50="Por planificar",_xlfn.XLOOKUP(A50,'Por planificar'!$A$2:$A$500,'Por planificar'!$AE$2:$AE$500,""),
D50="Por habilitar presupuesto",_xlfn.XLOOKUP(A50,'Por habilitar presup.'!$A$2:$A$500,'Por habilitar presup.'!$AE$2:$AE$500,""),
D50="Por aprobar estimación",_xlfn.XLOOKUP(A50,'Por aprobar estimacion'!$A$2:$A$500,'Por aprobar estimacion'!$AE$2:$AE$500,""),
D50="Por reestimar",_xlfn.XLOOKUP(A50,'Por Reestimar '!$A$2:$A$500,'Por Reestimar '!$AE$2:$AE$500,""),
D50="Por estimar",_xlfn.XLOOKUP(A50,'Por estimar'!$A$2:$A$500,'Por estimar'!$AE$2:$AE$500,""),
D50="Registro incompleto",_xlfn.XLOOKUP(A50,'Registro incompleto'!$A$2:$A$500,'Registro incompleto'!$AE$2:$AE$500,""),
TRUE,""
),
_xlpm.revision,_xlfn.IFS(
D50="Eliminados",_xlfn.XLOOKUP(A50,Eliminados!$A$2:$A$500,Eliminados!$AR$2:$AR$500,""),
D50="Planificadas",_xlfn.XLOOKUP(A50,Planificadas!$A$2:$A$500,Planificadas!$AR$2:$AR$500,""),
D50="Aprobar planificación",_xlfn.XLOOKUP(A50,'Aprobar Planificación'!$A$2:$A$500,'Aprobar Planificación'!$AR$2:$AR$500,""),
D50="Por planificar",_xlfn.XLOOKUP(A50,'Por planificar'!$A$2:$A$500,'Por planificar'!$AR$2:$AR$500,""),
D50="Por habilitar presupuesto",_xlfn.XLOOKUP(A50,'Por habilitar presup.'!$A$2:$A$500,'Por habilitar presup.'!$AR$2:$AR$500,""),
D50="Por aprobar estimación",_xlfn.XLOOKUP(A50,'Por aprobar estimacion'!$A$2:$A$500,'Por aprobar estimacion'!$AR$2:$AR$500,""),
D50="Por reestimar",_xlfn.XLOOKUP(A50,'Por Reestimar '!$A$2:$A$500,'Por Reestimar '!$AR$2:$AR$500,""),
TRUE,""
),
_xlpm.resultado,IF(OR(_xlpm.revision="",_xlpm.revision=0),_xlpm.base,_xlpm.revision),
IF(OR(_xlpm.resultado="",_xlpm.resultado=0),"Sin definir",_xlpm.resultado)
))</f>
        <v>Baja</v>
      </c>
      <c r="F50" s="593" t="str" cm="1">
        <f t="array" ref="F50">IF(A50="","",_xlfn.LET(
_xlpm.fecha,_xlfn.IFS(
D50="Eliminados",_xlfn.XLOOKUP(A50,Eliminados!$A$2:$A$500,Eliminados!$AD$2:$AD$500,""),
D50="Planificadas",_xlfn.XLOOKUP(A50,Planificadas!$A$2:$A$500,Planificadas!$AD$2:$AD$500,""),
D50="Aprobar planificación",_xlfn.XLOOKUP(A50,'Aprobar Planificación'!$A$2:$A$500,'Aprobar Planificación'!$AD$2:$AD$500,""),
D50="Por planificar",_xlfn.XLOOKUP(A50,'Por planificar'!$A$2:$A$500,'Por planificar'!$AD$2:$AD$500,""),
D50="Por habilitar presupuesto",_xlfn.XLOOKUP(A50,'Por habilitar presup.'!$A$2:$A$500,'Por habilitar presup.'!$AD$2:$AD$500,""),
D50="Por aprobar estimación",_xlfn.XLOOKUP(A50,'Por aprobar estimacion'!$A$2:$A$500,'Por aprobar estimacion'!$AD$2:$AD$500,""),
D50="Por reestimar",_xlfn.XLOOKUP(A50,'Por Reestimar '!$A$2:$A$500,'Por Reestimar '!$AD$2:$AD$500,""),
D50="Por estimar",_xlfn.XLOOKUP(A50,'Por estimar'!$A$2:$A$500,'Por estimar'!$AD$2:$AD$500,""),
D50="Registro incompleto",_xlfn.XLOOKUP(A50,'Registro incompleto'!$A$2:$A$500,'Registro incompleto'!$AD$2:$AD$500,""),
TRUE,""
),
IF(OR(_xlpm.fecha="",_xlpm.fecha=0),"",_xlpm.fecha)
))</f>
        <v/>
      </c>
      <c r="G50" s="593" t="str" cm="1">
        <f t="array" ref="G50">IF(A50="","",_xlfn.LET(
_xlpm.base,_xlfn.IFS(
D50="Eliminados",_xlfn.XLOOKUP(A50,Eliminados!$A$2:$A$500,Eliminados!$AF$2:$AF$500,""),
D50="Planificadas",_xlfn.XLOOKUP(A50,Planificadas!$A$2:$A$500,Planificadas!$AF$2:$AF$500,""),
D50="Aprobar planificación",_xlfn.XLOOKUP(A50,'Aprobar Planificación'!$A$2:$A$500,'Aprobar Planificación'!$AF$2:$AF$500,""),
D50="Por planificar",_xlfn.XLOOKUP(A50,'Por planificar'!$A$2:$A$500,'Por planificar'!$AF$2:$AF$500,""),
D50="Por habilitar presupuesto",_xlfn.XLOOKUP(A50,'Por habilitar presup.'!$A$2:$A$500,'Por habilitar presup.'!$AF$2:$AF$500,""),
D50="Por aprobar estimación",_xlfn.XLOOKUP(A50,'Por aprobar estimacion'!$A$2:$A$500,'Por aprobar estimacion'!$AF$2:$AF$500,""),
D50="Por reestimar",_xlfn.XLOOKUP(A50,'Por Reestimar '!$A$2:$A$500,'Por Reestimar '!$AF$2:$AF$500,""),
D50="Por estimar",_xlfn.XLOOKUP(A50,'Por estimar'!$A$2:$A$500,'Por estimar'!$AF$2:$AF$500,""),
D50="Registro incompleto",_xlfn.XLOOKUP(A50,'Registro incompleto'!$A$2:$A$500,'Registro incompleto'!$AF$2:$AF$500,""),
TRUE,""
),
_xlpm.revision,_xlfn.IFS(
D50="Eliminados",_xlfn.XLOOKUP(A50,Eliminados!$A$2:$A$500,Eliminados!$AS$2:$AS$500,""),
D50="Planificadas",_xlfn.XLOOKUP(A50,Planificadas!$A$2:$A$500,Planificadas!$AS$2:$AS$500,""),
D50="Aprobar planificación",_xlfn.XLOOKUP(A50,'Aprobar Planificación'!$A$2:$A$500,'Aprobar Planificación'!$AS$2:$AS$500,""),
D50="Por planificar",_xlfn.XLOOKUP(A50,'Por planificar'!$A$2:$A$500,'Por planificar'!$AS$2:$AS$500,""),
D50="Por habilitar presupuesto",_xlfn.XLOOKUP(A50,'Por habilitar presup.'!$A$2:$A$500,'Por habilitar presup.'!$AS$2:$AS$500,""),
D50="Por aprobar estimación",_xlfn.XLOOKUP(A50,'Por aprobar estimacion'!$A$2:$A$500,'Por aprobar estimacion'!$AS$2:$AS$500,""),
D50="Por reestimar",_xlfn.XLOOKUP(A50,'Por Reestimar '!$A$2:$A$500,'Por Reestimar '!$AS$2:$AS$500,""),
TRUE,""
),
_xlpm.resultado,IF(OR(_xlpm.revision="",_xlpm.revision=0),_xlpm.base,_xlpm.revision),
IF(OR(_xlpm.resultado="",_xlpm.resultado=0),"",_xlpm.resultado)
))</f>
        <v/>
      </c>
      <c r="H50" s="593" t="str" cm="1">
        <f t="array" ref="H50">IF(A50="","",_xlfn.LET(
_xlpm.dias,_xlfn.IFS(
OR(UPPER(TRIM(E50))="BAJA",UPPER(TRIM(E50))="BAJO"),5,
OR(UPPER(TRIM(E50))="MEDIA",UPPER(TRIM(E50))="MEDIO"),10,
OR(UPPER(TRIM(E50))="ALTA",UPPER(TRIM(E50))="ALTO"),20,
TRUE,0
),
_xlpm.inicioRe,IF(D50="Por reestimar",_xlfn.XLOOKUP(A50,'Por Reestimar '!$A$2:$A$500,'Por Reestimar '!$AS$2:$AS$500,0),0),
_xlfn.IFS(
D50="Por reestimar",IF(AND(ISNUMBER(_xlpm.inicioRe),_xlpm.inicioRe&gt;0,_xlpm.dias&gt;0),WORKDAY(_xlpm.inicioRe,_xlpm.dias),""),
D50="Por estimar",IF(AND(ISNUMBER(G50),G50&gt;0),IF(_xlpm.dias&gt;0,WORKDAY(G50,_xlpm.dias),""),IF(AND(ISNUMBER(F50),F50&gt;0),WORKDAY(F50,5),"")),
TRUE,""
)
))</f>
        <v/>
      </c>
      <c r="I50" t="str" cm="1">
        <f t="array" ref="I50">IF(A50="","",_xlfn.IFS(
D50="Eliminados",_xlfn.XLOOKUP(A50,Eliminados!$A$2:$A$500,Eliminados!$AB$2:$AB$500,""),
D50="Planificadas",_xlfn.XLOOKUP(A50,Planificadas!$A$2:$A$500,Planificadas!$AB$2:$AB$500,""),
D50="Aprobar planificación",_xlfn.XLOOKUP(A50,'Aprobar Planificación'!$A$2:$A$500,'Aprobar Planificación'!$AB$2:$AB$500,""),
D50="Por planificar",_xlfn.XLOOKUP(A50,'Por planificar'!$A$2:$A$500,'Por planificar'!$AB$2:$AB$500,""),
D50="Por habilitar presupuesto",_xlfn.XLOOKUP(A50,'Por habilitar presup.'!$A$2:$A$500,'Por habilitar presup.'!$AB$2:$AB$500,""),
D50="Por aprobar estimación",_xlfn.XLOOKUP(A50,'Por aprobar estimacion'!$A$2:$A$500,'Por aprobar estimacion'!$AB$2:$AB$500,""),
D50="Por reestimar",_xlfn.XLOOKUP(A50,'Por Reestimar '!$A$2:$A$500,'Por Reestimar '!$AB$2:$AB$500,""),
D50="Por estimar",_xlfn.XLOOKUP(A50,'Por estimar'!$A$2:$A$500,'Por estimar'!$AB$2:$AB$500,""),
D50="Registro incompleto",_xlfn.XLOOKUP(A50,'Registro incompleto'!$A$2:$A$500,'Registro incompleto'!$AB$2:$AB$500,""),
TRUE,""
))</f>
        <v>Nohelí Cabrera</v>
      </c>
    </row>
    <row r="51" spans="1:9">
      <c r="A51">
        <v>81</v>
      </c>
      <c r="B51" t="str" cm="1">
        <f t="array" ref="B51">IF(A51="","",_xlfn.IFS(
D51="Eliminados",_xlfn.XLOOKUP(A51,Eliminados!$A$2:$A$500,Eliminados!$F$2:$F$500,""),
D51="Planificadas",_xlfn.XLOOKUP(A51,Planificadas!$A$2:$A$500,Planificadas!$F$2:$F$500,""),
D51="Aprobar planificación",_xlfn.XLOOKUP(A51,'Aprobar Planificación'!$A$2:$A$500,'Aprobar Planificación'!$F$2:$F$500,""),
D51="Por planificar",_xlfn.XLOOKUP(A51,'Por planificar'!$A$2:$A$500,'Por planificar'!$F$2:$F$500,""),
D51="Por habilitar presupuesto",_xlfn.XLOOKUP(A51,'Por habilitar presup.'!$A$2:$A$500,'Por habilitar presup.'!$F$2:$F$500,""),
D51="Por aprobar estimación",_xlfn.XLOOKUP(A51,'Por aprobar estimacion'!$A$2:$A$500,'Por aprobar estimacion'!$F$2:$F$500,""),
D51="Por reestimar",_xlfn.XLOOKUP(A51,'Por Reestimar '!$A$2:$A$500,'Por Reestimar '!$F$2:$F$500,""),
D51="Por estimar",_xlfn.XLOOKUP(A51,'Por estimar'!$A$2:$A$500,'Por estimar'!$F$2:$F$500,""),
D51="Registro incompleto",_xlfn.XLOOKUP(A51,'Registro incompleto'!$A$2:$A$500,'Registro incompleto'!$F$2:$F$500,""),
TRUE,""
))</f>
        <v>[SPO] Automatización de Programación UPN</v>
      </c>
      <c r="C51" t="str">
        <f t="shared" si="0"/>
        <v>Ana Rojas</v>
      </c>
      <c r="D51" t="str" cm="1">
        <f t="array" ref="D51">IF(A51="","",_xlfn.IFS(
COUNTIF(Eliminados!$A$2:$A$500,A51)&gt;0,"Eliminados",
COUNTIF(Planificadas!$A$2:$A$500,A51)&gt;0,"Planificadas",
COUNTIF('Aprobar Planificación'!$A$2:$A$500,A51)&gt;0,"Aprobar planificación",
COUNTIF('Por planificar'!$A$2:$A$500,A51)&gt;0,"Por planificar",
COUNTIF('Por habilitar presup.'!$A$2:$A$500,A51)&gt;0,"Por habilitar presupuesto",
COUNTIF('Por aprobar estimacion'!$A$2:$A$500,A51)&gt;0,"Por aprobar estimación",
COUNTIF('Por Reestimar '!$A$2:$A$500,A51)&gt;0,"Por reestimar",
COUNTIF('Por estimar'!$A$2:$A$500,A51)&gt;0,"Por estimar",
COUNTIF('Registro incompleto'!$A$2:$A$500,A51)&gt;0,"Registro incompleto",
TRUE,"Sin estado"
))</f>
        <v>Eliminados</v>
      </c>
      <c r="E51" t="str" cm="1">
        <f t="array" ref="E51">IF(A51="","",_xlfn.LET(
_xlpm.base,_xlfn.IFS(
D51="Eliminados",_xlfn.XLOOKUP(A51,Eliminados!$A$2:$A$500,Eliminados!$AE$2:$AE$500,""),
D51="Planificadas",_xlfn.XLOOKUP(A51,Planificadas!$A$2:$A$500,Planificadas!$AE$2:$AE$500,""),
D51="Aprobar planificación",_xlfn.XLOOKUP(A51,'Aprobar Planificación'!$A$2:$A$500,'Aprobar Planificación'!$AE$2:$AE$500,""),
D51="Por planificar",_xlfn.XLOOKUP(A51,'Por planificar'!$A$2:$A$500,'Por planificar'!$AE$2:$AE$500,""),
D51="Por habilitar presupuesto",_xlfn.XLOOKUP(A51,'Por habilitar presup.'!$A$2:$A$500,'Por habilitar presup.'!$AE$2:$AE$500,""),
D51="Por aprobar estimación",_xlfn.XLOOKUP(A51,'Por aprobar estimacion'!$A$2:$A$500,'Por aprobar estimacion'!$AE$2:$AE$500,""),
D51="Por reestimar",_xlfn.XLOOKUP(A51,'Por Reestimar '!$A$2:$A$500,'Por Reestimar '!$AE$2:$AE$500,""),
D51="Por estimar",_xlfn.XLOOKUP(A51,'Por estimar'!$A$2:$A$500,'Por estimar'!$AE$2:$AE$500,""),
D51="Registro incompleto",_xlfn.XLOOKUP(A51,'Registro incompleto'!$A$2:$A$500,'Registro incompleto'!$AE$2:$AE$500,""),
TRUE,""
),
_xlpm.revision,_xlfn.IFS(
D51="Eliminados",_xlfn.XLOOKUP(A51,Eliminados!$A$2:$A$500,Eliminados!$AR$2:$AR$500,""),
D51="Planificadas",_xlfn.XLOOKUP(A51,Planificadas!$A$2:$A$500,Planificadas!$AR$2:$AR$500,""),
D51="Aprobar planificación",_xlfn.XLOOKUP(A51,'Aprobar Planificación'!$A$2:$A$500,'Aprobar Planificación'!$AR$2:$AR$500,""),
D51="Por planificar",_xlfn.XLOOKUP(A51,'Por planificar'!$A$2:$A$500,'Por planificar'!$AR$2:$AR$500,""),
D51="Por habilitar presupuesto",_xlfn.XLOOKUP(A51,'Por habilitar presup.'!$A$2:$A$500,'Por habilitar presup.'!$AR$2:$AR$500,""),
D51="Por aprobar estimación",_xlfn.XLOOKUP(A51,'Por aprobar estimacion'!$A$2:$A$500,'Por aprobar estimacion'!$AR$2:$AR$500,""),
D51="Por reestimar",_xlfn.XLOOKUP(A51,'Por Reestimar '!$A$2:$A$500,'Por Reestimar '!$AR$2:$AR$500,""),
TRUE,""
),
_xlpm.resultado,IF(OR(_xlpm.revision="",_xlpm.revision=0),_xlpm.base,_xlpm.revision),
IF(OR(_xlpm.resultado="",_xlpm.resultado=0),"Sin definir",_xlpm.resultado)
))</f>
        <v>Alta</v>
      </c>
      <c r="F51" s="593" t="str" cm="1">
        <f t="array" ref="F51">IF(A51="","",_xlfn.LET(
_xlpm.fecha,_xlfn.IFS(
D51="Eliminados",_xlfn.XLOOKUP(A51,Eliminados!$A$2:$A$500,Eliminados!$AD$2:$AD$500,""),
D51="Planificadas",_xlfn.XLOOKUP(A51,Planificadas!$A$2:$A$500,Planificadas!$AD$2:$AD$500,""),
D51="Aprobar planificación",_xlfn.XLOOKUP(A51,'Aprobar Planificación'!$A$2:$A$500,'Aprobar Planificación'!$AD$2:$AD$500,""),
D51="Por planificar",_xlfn.XLOOKUP(A51,'Por planificar'!$A$2:$A$500,'Por planificar'!$AD$2:$AD$500,""),
D51="Por habilitar presupuesto",_xlfn.XLOOKUP(A51,'Por habilitar presup.'!$A$2:$A$500,'Por habilitar presup.'!$AD$2:$AD$500,""),
D51="Por aprobar estimación",_xlfn.XLOOKUP(A51,'Por aprobar estimacion'!$A$2:$A$500,'Por aprobar estimacion'!$AD$2:$AD$500,""),
D51="Por reestimar",_xlfn.XLOOKUP(A51,'Por Reestimar '!$A$2:$A$500,'Por Reestimar '!$AD$2:$AD$500,""),
D51="Por estimar",_xlfn.XLOOKUP(A51,'Por estimar'!$A$2:$A$500,'Por estimar'!$AD$2:$AD$500,""),
D51="Registro incompleto",_xlfn.XLOOKUP(A51,'Registro incompleto'!$A$2:$A$500,'Registro incompleto'!$AD$2:$AD$500,""),
TRUE,""
),
IF(OR(_xlpm.fecha="",_xlpm.fecha=0),"",_xlpm.fecha)
))</f>
        <v/>
      </c>
      <c r="G51" s="593" t="str" cm="1">
        <f t="array" ref="G51">IF(A51="","",_xlfn.LET(
_xlpm.base,_xlfn.IFS(
D51="Eliminados",_xlfn.XLOOKUP(A51,Eliminados!$A$2:$A$500,Eliminados!$AF$2:$AF$500,""),
D51="Planificadas",_xlfn.XLOOKUP(A51,Planificadas!$A$2:$A$500,Planificadas!$AF$2:$AF$500,""),
D51="Aprobar planificación",_xlfn.XLOOKUP(A51,'Aprobar Planificación'!$A$2:$A$500,'Aprobar Planificación'!$AF$2:$AF$500,""),
D51="Por planificar",_xlfn.XLOOKUP(A51,'Por planificar'!$A$2:$A$500,'Por planificar'!$AF$2:$AF$500,""),
D51="Por habilitar presupuesto",_xlfn.XLOOKUP(A51,'Por habilitar presup.'!$A$2:$A$500,'Por habilitar presup.'!$AF$2:$AF$500,""),
D51="Por aprobar estimación",_xlfn.XLOOKUP(A51,'Por aprobar estimacion'!$A$2:$A$500,'Por aprobar estimacion'!$AF$2:$AF$500,""),
D51="Por reestimar",_xlfn.XLOOKUP(A51,'Por Reestimar '!$A$2:$A$500,'Por Reestimar '!$AF$2:$AF$500,""),
D51="Por estimar",_xlfn.XLOOKUP(A51,'Por estimar'!$A$2:$A$500,'Por estimar'!$AF$2:$AF$500,""),
D51="Registro incompleto",_xlfn.XLOOKUP(A51,'Registro incompleto'!$A$2:$A$500,'Registro incompleto'!$AF$2:$AF$500,""),
TRUE,""
),
_xlpm.revision,_xlfn.IFS(
D51="Eliminados",_xlfn.XLOOKUP(A51,Eliminados!$A$2:$A$500,Eliminados!$AS$2:$AS$500,""),
D51="Planificadas",_xlfn.XLOOKUP(A51,Planificadas!$A$2:$A$500,Planificadas!$AS$2:$AS$500,""),
D51="Aprobar planificación",_xlfn.XLOOKUP(A51,'Aprobar Planificación'!$A$2:$A$500,'Aprobar Planificación'!$AS$2:$AS$500,""),
D51="Por planificar",_xlfn.XLOOKUP(A51,'Por planificar'!$A$2:$A$500,'Por planificar'!$AS$2:$AS$500,""),
D51="Por habilitar presupuesto",_xlfn.XLOOKUP(A51,'Por habilitar presup.'!$A$2:$A$500,'Por habilitar presup.'!$AS$2:$AS$500,""),
D51="Por aprobar estimación",_xlfn.XLOOKUP(A51,'Por aprobar estimacion'!$A$2:$A$500,'Por aprobar estimacion'!$AS$2:$AS$500,""),
D51="Por reestimar",_xlfn.XLOOKUP(A51,'Por Reestimar '!$A$2:$A$500,'Por Reestimar '!$AS$2:$AS$500,""),
TRUE,""
),
_xlpm.resultado,IF(OR(_xlpm.revision="",_xlpm.revision=0),_xlpm.base,_xlpm.revision),
IF(OR(_xlpm.resultado="",_xlpm.resultado=0),"",_xlpm.resultado)
))</f>
        <v/>
      </c>
      <c r="H51" s="593" t="str" cm="1">
        <f t="array" ref="H51">IF(A51="","",_xlfn.LET(
_xlpm.dias,_xlfn.IFS(
OR(UPPER(TRIM(E51))="BAJA",UPPER(TRIM(E51))="BAJO"),5,
OR(UPPER(TRIM(E51))="MEDIA",UPPER(TRIM(E51))="MEDIO"),10,
OR(UPPER(TRIM(E51))="ALTA",UPPER(TRIM(E51))="ALTO"),20,
TRUE,0
),
_xlpm.inicioRe,IF(D51="Por reestimar",_xlfn.XLOOKUP(A51,'Por Reestimar '!$A$2:$A$500,'Por Reestimar '!$AS$2:$AS$500,0),0),
_xlfn.IFS(
D51="Por reestimar",IF(AND(ISNUMBER(_xlpm.inicioRe),_xlpm.inicioRe&gt;0,_xlpm.dias&gt;0),WORKDAY(_xlpm.inicioRe,_xlpm.dias),""),
D51="Por estimar",IF(AND(ISNUMBER(G51),G51&gt;0),IF(_xlpm.dias&gt;0,WORKDAY(G51,_xlpm.dias),""),IF(AND(ISNUMBER(F51),F51&gt;0),WORKDAY(F51,5),"")),
TRUE,""
)
))</f>
        <v/>
      </c>
      <c r="I51" t="str" cm="1">
        <f t="array" ref="I51">IF(A51="","",_xlfn.IFS(
D51="Eliminados",_xlfn.XLOOKUP(A51,Eliminados!$A$2:$A$500,Eliminados!$AB$2:$AB$500,""),
D51="Planificadas",_xlfn.XLOOKUP(A51,Planificadas!$A$2:$A$500,Planificadas!$AB$2:$AB$500,""),
D51="Aprobar planificación",_xlfn.XLOOKUP(A51,'Aprobar Planificación'!$A$2:$A$500,'Aprobar Planificación'!$AB$2:$AB$500,""),
D51="Por planificar",_xlfn.XLOOKUP(A51,'Por planificar'!$A$2:$A$500,'Por planificar'!$AB$2:$AB$500,""),
D51="Por habilitar presupuesto",_xlfn.XLOOKUP(A51,'Por habilitar presup.'!$A$2:$A$500,'Por habilitar presup.'!$AB$2:$AB$500,""),
D51="Por aprobar estimación",_xlfn.XLOOKUP(A51,'Por aprobar estimacion'!$A$2:$A$500,'Por aprobar estimacion'!$AB$2:$AB$500,""),
D51="Por reestimar",_xlfn.XLOOKUP(A51,'Por Reestimar '!$A$2:$A$500,'Por Reestimar '!$AB$2:$AB$500,""),
D51="Por estimar",_xlfn.XLOOKUP(A51,'Por estimar'!$A$2:$A$500,'Por estimar'!$AB$2:$AB$500,""),
D51="Registro incompleto",_xlfn.XLOOKUP(A51,'Registro incompleto'!$A$2:$A$500,'Registro incompleto'!$AB$2:$AB$500,""),
TRUE,""
))</f>
        <v>Ana Rojas</v>
      </c>
    </row>
    <row r="52" spans="1:9">
      <c r="A52">
        <v>82</v>
      </c>
      <c r="B52" t="str" cm="1">
        <f t="array" ref="B52">IF(A52="","",_xlfn.IFS(
D52="Eliminados",_xlfn.XLOOKUP(A52,Eliminados!$A$2:$A$500,Eliminados!$F$2:$F$500,""),
D52="Planificadas",_xlfn.XLOOKUP(A52,Planificadas!$A$2:$A$500,Planificadas!$F$2:$F$500,""),
D52="Aprobar planificación",_xlfn.XLOOKUP(A52,'Aprobar Planificación'!$A$2:$A$500,'Aprobar Planificación'!$F$2:$F$500,""),
D52="Por planificar",_xlfn.XLOOKUP(A52,'Por planificar'!$A$2:$A$500,'Por planificar'!$F$2:$F$500,""),
D52="Por habilitar presupuesto",_xlfn.XLOOKUP(A52,'Por habilitar presup.'!$A$2:$A$500,'Por habilitar presup.'!$F$2:$F$500,""),
D52="Por aprobar estimación",_xlfn.XLOOKUP(A52,'Por aprobar estimacion'!$A$2:$A$500,'Por aprobar estimacion'!$F$2:$F$500,""),
D52="Por reestimar",_xlfn.XLOOKUP(A52,'Por Reestimar '!$A$2:$A$500,'Por Reestimar '!$F$2:$F$500,""),
D52="Por estimar",_xlfn.XLOOKUP(A52,'Por estimar'!$A$2:$A$500,'Por estimar'!$F$2:$F$500,""),
D52="Registro incompleto",_xlfn.XLOOKUP(A52,'Registro incompleto'!$A$2:$A$500,'Registro incompleto'!$F$2:$F$500,""),
TRUE,""
))</f>
        <v>Ajuste para que en las facturas muestren la descripción del nombre del programa que se está vendiendo</v>
      </c>
      <c r="C52" t="str">
        <f t="shared" si="0"/>
        <v>Elmer Zapata</v>
      </c>
      <c r="D52" t="str" cm="1">
        <f t="array" ref="D52">IF(A52="","",_xlfn.IFS(
COUNTIF(Eliminados!$A$2:$A$500,A52)&gt;0,"Eliminados",
COUNTIF(Planificadas!$A$2:$A$500,A52)&gt;0,"Planificadas",
COUNTIF('Aprobar Planificación'!$A$2:$A$500,A52)&gt;0,"Aprobar planificación",
COUNTIF('Por planificar'!$A$2:$A$500,A52)&gt;0,"Por planificar",
COUNTIF('Por habilitar presup.'!$A$2:$A$500,A52)&gt;0,"Por habilitar presupuesto",
COUNTIF('Por aprobar estimacion'!$A$2:$A$500,A52)&gt;0,"Por aprobar estimación",
COUNTIF('Por Reestimar '!$A$2:$A$500,A52)&gt;0,"Por reestimar",
COUNTIF('Por estimar'!$A$2:$A$500,A52)&gt;0,"Por estimar",
COUNTIF('Registro incompleto'!$A$2:$A$500,A52)&gt;0,"Registro incompleto",
TRUE,"Sin estado"
))</f>
        <v>Planificadas</v>
      </c>
      <c r="E52" t="str" cm="1">
        <f t="array" ref="E52">IF(A52="","",_xlfn.LET(
_xlpm.base,_xlfn.IFS(
D52="Eliminados",_xlfn.XLOOKUP(A52,Eliminados!$A$2:$A$500,Eliminados!$AE$2:$AE$500,""),
D52="Planificadas",_xlfn.XLOOKUP(A52,Planificadas!$A$2:$A$500,Planificadas!$AE$2:$AE$500,""),
D52="Aprobar planificación",_xlfn.XLOOKUP(A52,'Aprobar Planificación'!$A$2:$A$500,'Aprobar Planificación'!$AE$2:$AE$500,""),
D52="Por planificar",_xlfn.XLOOKUP(A52,'Por planificar'!$A$2:$A$500,'Por planificar'!$AE$2:$AE$500,""),
D52="Por habilitar presupuesto",_xlfn.XLOOKUP(A52,'Por habilitar presup.'!$A$2:$A$500,'Por habilitar presup.'!$AE$2:$AE$500,""),
D52="Por aprobar estimación",_xlfn.XLOOKUP(A52,'Por aprobar estimacion'!$A$2:$A$500,'Por aprobar estimacion'!$AE$2:$AE$500,""),
D52="Por reestimar",_xlfn.XLOOKUP(A52,'Por Reestimar '!$A$2:$A$500,'Por Reestimar '!$AE$2:$AE$500,""),
D52="Por estimar",_xlfn.XLOOKUP(A52,'Por estimar'!$A$2:$A$500,'Por estimar'!$AE$2:$AE$500,""),
D52="Registro incompleto",_xlfn.XLOOKUP(A52,'Registro incompleto'!$A$2:$A$500,'Registro incompleto'!$AE$2:$AE$500,""),
TRUE,""
),
_xlpm.revision,_xlfn.IFS(
D52="Eliminados",_xlfn.XLOOKUP(A52,Eliminados!$A$2:$A$500,Eliminados!$AR$2:$AR$500,""),
D52="Planificadas",_xlfn.XLOOKUP(A52,Planificadas!$A$2:$A$500,Planificadas!$AR$2:$AR$500,""),
D52="Aprobar planificación",_xlfn.XLOOKUP(A52,'Aprobar Planificación'!$A$2:$A$500,'Aprobar Planificación'!$AR$2:$AR$500,""),
D52="Por planificar",_xlfn.XLOOKUP(A52,'Por planificar'!$A$2:$A$500,'Por planificar'!$AR$2:$AR$500,""),
D52="Por habilitar presupuesto",_xlfn.XLOOKUP(A52,'Por habilitar presup.'!$A$2:$A$500,'Por habilitar presup.'!$AR$2:$AR$500,""),
D52="Por aprobar estimación",_xlfn.XLOOKUP(A52,'Por aprobar estimacion'!$A$2:$A$500,'Por aprobar estimacion'!$AR$2:$AR$500,""),
D52="Por reestimar",_xlfn.XLOOKUP(A52,'Por Reestimar '!$A$2:$A$500,'Por Reestimar '!$AR$2:$AR$500,""),
TRUE,""
),
_xlpm.resultado,IF(OR(_xlpm.revision="",_xlpm.revision=0),_xlpm.base,_xlpm.revision),
IF(OR(_xlpm.resultado="",_xlpm.resultado=0),"Sin definir",_xlpm.resultado)
))</f>
        <v>Media</v>
      </c>
      <c r="F52" s="593" t="str" cm="1">
        <f t="array" ref="F52">IF(A52="","",_xlfn.LET(
_xlpm.fecha,_xlfn.IFS(
D52="Eliminados",_xlfn.XLOOKUP(A52,Eliminados!$A$2:$A$500,Eliminados!$AD$2:$AD$500,""),
D52="Planificadas",_xlfn.XLOOKUP(A52,Planificadas!$A$2:$A$500,Planificadas!$AD$2:$AD$500,""),
D52="Aprobar planificación",_xlfn.XLOOKUP(A52,'Aprobar Planificación'!$A$2:$A$500,'Aprobar Planificación'!$AD$2:$AD$500,""),
D52="Por planificar",_xlfn.XLOOKUP(A52,'Por planificar'!$A$2:$A$500,'Por planificar'!$AD$2:$AD$500,""),
D52="Por habilitar presupuesto",_xlfn.XLOOKUP(A52,'Por habilitar presup.'!$A$2:$A$500,'Por habilitar presup.'!$AD$2:$AD$500,""),
D52="Por aprobar estimación",_xlfn.XLOOKUP(A52,'Por aprobar estimacion'!$A$2:$A$500,'Por aprobar estimacion'!$AD$2:$AD$500,""),
D52="Por reestimar",_xlfn.XLOOKUP(A52,'Por Reestimar '!$A$2:$A$500,'Por Reestimar '!$AD$2:$AD$500,""),
D52="Por estimar",_xlfn.XLOOKUP(A52,'Por estimar'!$A$2:$A$500,'Por estimar'!$AD$2:$AD$500,""),
D52="Registro incompleto",_xlfn.XLOOKUP(A52,'Registro incompleto'!$A$2:$A$500,'Registro incompleto'!$AD$2:$AD$500,""),
TRUE,""
),
IF(OR(_xlpm.fecha="",_xlpm.fecha=0),"",_xlpm.fecha)
))</f>
        <v/>
      </c>
      <c r="G52" s="593" t="str" cm="1">
        <f t="array" ref="G52">IF(A52="","",_xlfn.LET(
_xlpm.base,_xlfn.IFS(
D52="Eliminados",_xlfn.XLOOKUP(A52,Eliminados!$A$2:$A$500,Eliminados!$AF$2:$AF$500,""),
D52="Planificadas",_xlfn.XLOOKUP(A52,Planificadas!$A$2:$A$500,Planificadas!$AF$2:$AF$500,""),
D52="Aprobar planificación",_xlfn.XLOOKUP(A52,'Aprobar Planificación'!$A$2:$A$500,'Aprobar Planificación'!$AF$2:$AF$500,""),
D52="Por planificar",_xlfn.XLOOKUP(A52,'Por planificar'!$A$2:$A$500,'Por planificar'!$AF$2:$AF$500,""),
D52="Por habilitar presupuesto",_xlfn.XLOOKUP(A52,'Por habilitar presup.'!$A$2:$A$500,'Por habilitar presup.'!$AF$2:$AF$500,""),
D52="Por aprobar estimación",_xlfn.XLOOKUP(A52,'Por aprobar estimacion'!$A$2:$A$500,'Por aprobar estimacion'!$AF$2:$AF$500,""),
D52="Por reestimar",_xlfn.XLOOKUP(A52,'Por Reestimar '!$A$2:$A$500,'Por Reestimar '!$AF$2:$AF$500,""),
D52="Por estimar",_xlfn.XLOOKUP(A52,'Por estimar'!$A$2:$A$500,'Por estimar'!$AF$2:$AF$500,""),
D52="Registro incompleto",_xlfn.XLOOKUP(A52,'Registro incompleto'!$A$2:$A$500,'Registro incompleto'!$AF$2:$AF$500,""),
TRUE,""
),
_xlpm.revision,_xlfn.IFS(
D52="Eliminados",_xlfn.XLOOKUP(A52,Eliminados!$A$2:$A$500,Eliminados!$AS$2:$AS$500,""),
D52="Planificadas",_xlfn.XLOOKUP(A52,Planificadas!$A$2:$A$500,Planificadas!$AS$2:$AS$500,""),
D52="Aprobar planificación",_xlfn.XLOOKUP(A52,'Aprobar Planificación'!$A$2:$A$500,'Aprobar Planificación'!$AS$2:$AS$500,""),
D52="Por planificar",_xlfn.XLOOKUP(A52,'Por planificar'!$A$2:$A$500,'Por planificar'!$AS$2:$AS$500,""),
D52="Por habilitar presupuesto",_xlfn.XLOOKUP(A52,'Por habilitar presup.'!$A$2:$A$500,'Por habilitar presup.'!$AS$2:$AS$500,""),
D52="Por aprobar estimación",_xlfn.XLOOKUP(A52,'Por aprobar estimacion'!$A$2:$A$500,'Por aprobar estimacion'!$AS$2:$AS$500,""),
D52="Por reestimar",_xlfn.XLOOKUP(A52,'Por Reestimar '!$A$2:$A$500,'Por Reestimar '!$AS$2:$AS$500,""),
TRUE,""
),
_xlpm.resultado,IF(OR(_xlpm.revision="",_xlpm.revision=0),_xlpm.base,_xlpm.revision),
IF(OR(_xlpm.resultado="",_xlpm.resultado=0),"",_xlpm.resultado)
))</f>
        <v/>
      </c>
      <c r="H52" s="593" t="str" cm="1">
        <f t="array" ref="H52">IF(A52="","",_xlfn.LET(
_xlpm.dias,_xlfn.IFS(
OR(UPPER(TRIM(E52))="BAJA",UPPER(TRIM(E52))="BAJO"),5,
OR(UPPER(TRIM(E52))="MEDIA",UPPER(TRIM(E52))="MEDIO"),10,
OR(UPPER(TRIM(E52))="ALTA",UPPER(TRIM(E52))="ALTO"),20,
TRUE,0
),
_xlpm.inicioRe,IF(D52="Por reestimar",_xlfn.XLOOKUP(A52,'Por Reestimar '!$A$2:$A$500,'Por Reestimar '!$AS$2:$AS$500,0),0),
_xlfn.IFS(
D52="Por reestimar",IF(AND(ISNUMBER(_xlpm.inicioRe),_xlpm.inicioRe&gt;0,_xlpm.dias&gt;0),WORKDAY(_xlpm.inicioRe,_xlpm.dias),""),
D52="Por estimar",IF(AND(ISNUMBER(G52),G52&gt;0),IF(_xlpm.dias&gt;0,WORKDAY(G52,_xlpm.dias),""),IF(AND(ISNUMBER(F52),F52&gt;0),WORKDAY(F52,5),"")),
TRUE,""
)
))</f>
        <v/>
      </c>
      <c r="I52" t="str" cm="1">
        <f t="array" ref="I52">IF(A52="","",_xlfn.IFS(
D52="Eliminados",_xlfn.XLOOKUP(A52,Eliminados!$A$2:$A$500,Eliminados!$AB$2:$AB$500,""),
D52="Planificadas",_xlfn.XLOOKUP(A52,Planificadas!$A$2:$A$500,Planificadas!$AB$2:$AB$500,""),
D52="Aprobar planificación",_xlfn.XLOOKUP(A52,'Aprobar Planificación'!$A$2:$A$500,'Aprobar Planificación'!$AB$2:$AB$500,""),
D52="Por planificar",_xlfn.XLOOKUP(A52,'Por planificar'!$A$2:$A$500,'Por planificar'!$AB$2:$AB$500,""),
D52="Por habilitar presupuesto",_xlfn.XLOOKUP(A52,'Por habilitar presup.'!$A$2:$A$500,'Por habilitar presup.'!$AB$2:$AB$500,""),
D52="Por aprobar estimación",_xlfn.XLOOKUP(A52,'Por aprobar estimacion'!$A$2:$A$500,'Por aprobar estimacion'!$AB$2:$AB$500,""),
D52="Por reestimar",_xlfn.XLOOKUP(A52,'Por Reestimar '!$A$2:$A$500,'Por Reestimar '!$AB$2:$AB$500,""),
D52="Por estimar",_xlfn.XLOOKUP(A52,'Por estimar'!$A$2:$A$500,'Por estimar'!$AB$2:$AB$500,""),
D52="Registro incompleto",_xlfn.XLOOKUP(A52,'Registro incompleto'!$A$2:$A$500,'Registro incompleto'!$AB$2:$AB$500,""),
TRUE,""
))</f>
        <v>Elmer Zapata</v>
      </c>
    </row>
    <row r="53" spans="1:9">
      <c r="A53">
        <v>83</v>
      </c>
      <c r="B53" t="str" cm="1">
        <f t="array" ref="B53">IF(A53="","",_xlfn.IFS(
D53="Eliminados",_xlfn.XLOOKUP(A53,Eliminados!$A$2:$A$500,Eliminados!$F$2:$F$500,""),
D53="Planificadas",_xlfn.XLOOKUP(A53,Planificadas!$A$2:$A$500,Planificadas!$F$2:$F$500,""),
D53="Aprobar planificación",_xlfn.XLOOKUP(A53,'Aprobar Planificación'!$A$2:$A$500,'Aprobar Planificación'!$F$2:$F$500,""),
D53="Por planificar",_xlfn.XLOOKUP(A53,'Por planificar'!$A$2:$A$500,'Por planificar'!$F$2:$F$500,""),
D53="Por habilitar presupuesto",_xlfn.XLOOKUP(A53,'Por habilitar presup.'!$A$2:$A$500,'Por habilitar presup.'!$F$2:$F$500,""),
D53="Por aprobar estimación",_xlfn.XLOOKUP(A53,'Por aprobar estimacion'!$A$2:$A$500,'Por aprobar estimacion'!$F$2:$F$500,""),
D53="Por reestimar",_xlfn.XLOOKUP(A53,'Por Reestimar '!$A$2:$A$500,'Por Reestimar '!$F$2:$F$500,""),
D53="Por estimar",_xlfn.XLOOKUP(A53,'Por estimar'!$A$2:$A$500,'Por estimar'!$F$2:$F$500,""),
D53="Registro incompleto",_xlfn.XLOOKUP(A53,'Registro incompleto'!$A$2:$A$500,'Registro incompleto'!$F$2:$F$500,""),
TRUE,""
))</f>
        <v>Implementar proceso en Banner que permita la ejecución masiva de las actividades de incorporación en Banner a la población de ingresantes B2B</v>
      </c>
      <c r="C53" t="str">
        <f t="shared" si="0"/>
        <v>Ana Vega</v>
      </c>
      <c r="D53" t="str" cm="1">
        <f t="array" ref="D53">IF(A53="","",_xlfn.IFS(
COUNTIF(Eliminados!$A$2:$A$500,A53)&gt;0,"Eliminados",
COUNTIF(Planificadas!$A$2:$A$500,A53)&gt;0,"Planificadas",
COUNTIF('Aprobar Planificación'!$A$2:$A$500,A53)&gt;0,"Aprobar planificación",
COUNTIF('Por planificar'!$A$2:$A$500,A53)&gt;0,"Por planificar",
COUNTIF('Por habilitar presup.'!$A$2:$A$500,A53)&gt;0,"Por habilitar presupuesto",
COUNTIF('Por aprobar estimacion'!$A$2:$A$500,A53)&gt;0,"Por aprobar estimación",
COUNTIF('Por Reestimar '!$A$2:$A$500,A53)&gt;0,"Por reestimar",
COUNTIF('Por estimar'!$A$2:$A$500,A53)&gt;0,"Por estimar",
COUNTIF('Registro incompleto'!$A$2:$A$500,A53)&gt;0,"Registro incompleto",
TRUE,"Sin estado"
))</f>
        <v>Planificadas</v>
      </c>
      <c r="E53" t="str" cm="1">
        <f t="array" ref="E53">IF(A53="","",_xlfn.LET(
_xlpm.base,_xlfn.IFS(
D53="Eliminados",_xlfn.XLOOKUP(A53,Eliminados!$A$2:$A$500,Eliminados!$AE$2:$AE$500,""),
D53="Planificadas",_xlfn.XLOOKUP(A53,Planificadas!$A$2:$A$500,Planificadas!$AE$2:$AE$500,""),
D53="Aprobar planificación",_xlfn.XLOOKUP(A53,'Aprobar Planificación'!$A$2:$A$500,'Aprobar Planificación'!$AE$2:$AE$500,""),
D53="Por planificar",_xlfn.XLOOKUP(A53,'Por planificar'!$A$2:$A$500,'Por planificar'!$AE$2:$AE$500,""),
D53="Por habilitar presupuesto",_xlfn.XLOOKUP(A53,'Por habilitar presup.'!$A$2:$A$500,'Por habilitar presup.'!$AE$2:$AE$500,""),
D53="Por aprobar estimación",_xlfn.XLOOKUP(A53,'Por aprobar estimacion'!$A$2:$A$500,'Por aprobar estimacion'!$AE$2:$AE$500,""),
D53="Por reestimar",_xlfn.XLOOKUP(A53,'Por Reestimar '!$A$2:$A$500,'Por Reestimar '!$AE$2:$AE$500,""),
D53="Por estimar",_xlfn.XLOOKUP(A53,'Por estimar'!$A$2:$A$500,'Por estimar'!$AE$2:$AE$500,""),
D53="Registro incompleto",_xlfn.XLOOKUP(A53,'Registro incompleto'!$A$2:$A$500,'Registro incompleto'!$AE$2:$AE$500,""),
TRUE,""
),
_xlpm.revision,_xlfn.IFS(
D53="Eliminados",_xlfn.XLOOKUP(A53,Eliminados!$A$2:$A$500,Eliminados!$AR$2:$AR$500,""),
D53="Planificadas",_xlfn.XLOOKUP(A53,Planificadas!$A$2:$A$500,Planificadas!$AR$2:$AR$500,""),
D53="Aprobar planificación",_xlfn.XLOOKUP(A53,'Aprobar Planificación'!$A$2:$A$500,'Aprobar Planificación'!$AR$2:$AR$500,""),
D53="Por planificar",_xlfn.XLOOKUP(A53,'Por planificar'!$A$2:$A$500,'Por planificar'!$AR$2:$AR$500,""),
D53="Por habilitar presupuesto",_xlfn.XLOOKUP(A53,'Por habilitar presup.'!$A$2:$A$500,'Por habilitar presup.'!$AR$2:$AR$500,""),
D53="Por aprobar estimación",_xlfn.XLOOKUP(A53,'Por aprobar estimacion'!$A$2:$A$500,'Por aprobar estimacion'!$AR$2:$AR$500,""),
D53="Por reestimar",_xlfn.XLOOKUP(A53,'Por Reestimar '!$A$2:$A$500,'Por Reestimar '!$AR$2:$AR$500,""),
TRUE,""
),
_xlpm.resultado,IF(OR(_xlpm.revision="",_xlpm.revision=0),_xlpm.base,_xlpm.revision),
IF(OR(_xlpm.resultado="",_xlpm.resultado=0),"Sin definir",_xlpm.resultado)
))</f>
        <v>Baja</v>
      </c>
      <c r="F53" s="593" t="str" cm="1">
        <f t="array" ref="F53">IF(A53="","",_xlfn.LET(
_xlpm.fecha,_xlfn.IFS(
D53="Eliminados",_xlfn.XLOOKUP(A53,Eliminados!$A$2:$A$500,Eliminados!$AD$2:$AD$500,""),
D53="Planificadas",_xlfn.XLOOKUP(A53,Planificadas!$A$2:$A$500,Planificadas!$AD$2:$AD$500,""),
D53="Aprobar planificación",_xlfn.XLOOKUP(A53,'Aprobar Planificación'!$A$2:$A$500,'Aprobar Planificación'!$AD$2:$AD$500,""),
D53="Por planificar",_xlfn.XLOOKUP(A53,'Por planificar'!$A$2:$A$500,'Por planificar'!$AD$2:$AD$500,""),
D53="Por habilitar presupuesto",_xlfn.XLOOKUP(A53,'Por habilitar presup.'!$A$2:$A$500,'Por habilitar presup.'!$AD$2:$AD$500,""),
D53="Por aprobar estimación",_xlfn.XLOOKUP(A53,'Por aprobar estimacion'!$A$2:$A$500,'Por aprobar estimacion'!$AD$2:$AD$500,""),
D53="Por reestimar",_xlfn.XLOOKUP(A53,'Por Reestimar '!$A$2:$A$500,'Por Reestimar '!$AD$2:$AD$500,""),
D53="Por estimar",_xlfn.XLOOKUP(A53,'Por estimar'!$A$2:$A$500,'Por estimar'!$AD$2:$AD$500,""),
D53="Registro incompleto",_xlfn.XLOOKUP(A53,'Registro incompleto'!$A$2:$A$500,'Registro incompleto'!$AD$2:$AD$500,""),
TRUE,""
),
IF(OR(_xlpm.fecha="",_xlpm.fecha=0),"",_xlpm.fecha)
))</f>
        <v/>
      </c>
      <c r="G53" s="593" t="str" cm="1">
        <f t="array" ref="G53">IF(A53="","",_xlfn.LET(
_xlpm.base,_xlfn.IFS(
D53="Eliminados",_xlfn.XLOOKUP(A53,Eliminados!$A$2:$A$500,Eliminados!$AF$2:$AF$500,""),
D53="Planificadas",_xlfn.XLOOKUP(A53,Planificadas!$A$2:$A$500,Planificadas!$AF$2:$AF$500,""),
D53="Aprobar planificación",_xlfn.XLOOKUP(A53,'Aprobar Planificación'!$A$2:$A$500,'Aprobar Planificación'!$AF$2:$AF$500,""),
D53="Por planificar",_xlfn.XLOOKUP(A53,'Por planificar'!$A$2:$A$500,'Por planificar'!$AF$2:$AF$500,""),
D53="Por habilitar presupuesto",_xlfn.XLOOKUP(A53,'Por habilitar presup.'!$A$2:$A$500,'Por habilitar presup.'!$AF$2:$AF$500,""),
D53="Por aprobar estimación",_xlfn.XLOOKUP(A53,'Por aprobar estimacion'!$A$2:$A$500,'Por aprobar estimacion'!$AF$2:$AF$500,""),
D53="Por reestimar",_xlfn.XLOOKUP(A53,'Por Reestimar '!$A$2:$A$500,'Por Reestimar '!$AF$2:$AF$500,""),
D53="Por estimar",_xlfn.XLOOKUP(A53,'Por estimar'!$A$2:$A$500,'Por estimar'!$AF$2:$AF$500,""),
D53="Registro incompleto",_xlfn.XLOOKUP(A53,'Registro incompleto'!$A$2:$A$500,'Registro incompleto'!$AF$2:$AF$500,""),
TRUE,""
),
_xlpm.revision,_xlfn.IFS(
D53="Eliminados",_xlfn.XLOOKUP(A53,Eliminados!$A$2:$A$500,Eliminados!$AS$2:$AS$500,""),
D53="Planificadas",_xlfn.XLOOKUP(A53,Planificadas!$A$2:$A$500,Planificadas!$AS$2:$AS$500,""),
D53="Aprobar planificación",_xlfn.XLOOKUP(A53,'Aprobar Planificación'!$A$2:$A$500,'Aprobar Planificación'!$AS$2:$AS$500,""),
D53="Por planificar",_xlfn.XLOOKUP(A53,'Por planificar'!$A$2:$A$500,'Por planificar'!$AS$2:$AS$500,""),
D53="Por habilitar presupuesto",_xlfn.XLOOKUP(A53,'Por habilitar presup.'!$A$2:$A$500,'Por habilitar presup.'!$AS$2:$AS$500,""),
D53="Por aprobar estimación",_xlfn.XLOOKUP(A53,'Por aprobar estimacion'!$A$2:$A$500,'Por aprobar estimacion'!$AS$2:$AS$500,""),
D53="Por reestimar",_xlfn.XLOOKUP(A53,'Por Reestimar '!$A$2:$A$500,'Por Reestimar '!$AS$2:$AS$500,""),
TRUE,""
),
_xlpm.resultado,IF(OR(_xlpm.revision="",_xlpm.revision=0),_xlpm.base,_xlpm.revision),
IF(OR(_xlpm.resultado="",_xlpm.resultado=0),"",_xlpm.resultado)
))</f>
        <v/>
      </c>
      <c r="H53" s="593" t="str" cm="1">
        <f t="array" ref="H53">IF(A53="","",_xlfn.LET(
_xlpm.dias,_xlfn.IFS(
OR(UPPER(TRIM(E53))="BAJA",UPPER(TRIM(E53))="BAJO"),5,
OR(UPPER(TRIM(E53))="MEDIA",UPPER(TRIM(E53))="MEDIO"),10,
OR(UPPER(TRIM(E53))="ALTA",UPPER(TRIM(E53))="ALTO"),20,
TRUE,0
),
_xlpm.inicioRe,IF(D53="Por reestimar",_xlfn.XLOOKUP(A53,'Por Reestimar '!$A$2:$A$500,'Por Reestimar '!$AS$2:$AS$500,0),0),
_xlfn.IFS(
D53="Por reestimar",IF(AND(ISNUMBER(_xlpm.inicioRe),_xlpm.inicioRe&gt;0,_xlpm.dias&gt;0),WORKDAY(_xlpm.inicioRe,_xlpm.dias),""),
D53="Por estimar",IF(AND(ISNUMBER(G53),G53&gt;0),IF(_xlpm.dias&gt;0,WORKDAY(G53,_xlpm.dias),""),IF(AND(ISNUMBER(F53),F53&gt;0),WORKDAY(F53,5),"")),
TRUE,""
)
))</f>
        <v/>
      </c>
      <c r="I53" t="str" cm="1">
        <f t="array" ref="I53">IF(A53="","",_xlfn.IFS(
D53="Eliminados",_xlfn.XLOOKUP(A53,Eliminados!$A$2:$A$500,Eliminados!$AB$2:$AB$500,""),
D53="Planificadas",_xlfn.XLOOKUP(A53,Planificadas!$A$2:$A$500,Planificadas!$AB$2:$AB$500,""),
D53="Aprobar planificación",_xlfn.XLOOKUP(A53,'Aprobar Planificación'!$A$2:$A$500,'Aprobar Planificación'!$AB$2:$AB$500,""),
D53="Por planificar",_xlfn.XLOOKUP(A53,'Por planificar'!$A$2:$A$500,'Por planificar'!$AB$2:$AB$500,""),
D53="Por habilitar presupuesto",_xlfn.XLOOKUP(A53,'Por habilitar presup.'!$A$2:$A$500,'Por habilitar presup.'!$AB$2:$AB$500,""),
D53="Por aprobar estimación",_xlfn.XLOOKUP(A53,'Por aprobar estimacion'!$A$2:$A$500,'Por aprobar estimacion'!$AB$2:$AB$500,""),
D53="Por reestimar",_xlfn.XLOOKUP(A53,'Por Reestimar '!$A$2:$A$500,'Por Reestimar '!$AB$2:$AB$500,""),
D53="Por estimar",_xlfn.XLOOKUP(A53,'Por estimar'!$A$2:$A$500,'Por estimar'!$AB$2:$AB$500,""),
D53="Registro incompleto",_xlfn.XLOOKUP(A53,'Registro incompleto'!$A$2:$A$500,'Registro incompleto'!$AB$2:$AB$500,""),
TRUE,""
))</f>
        <v>Ana Vega</v>
      </c>
    </row>
    <row r="54" spans="1:9">
      <c r="A54">
        <v>84</v>
      </c>
      <c r="B54" t="str" cm="1">
        <f t="array" ref="B54">IF(A54="","",_xlfn.IFS(
D54="Eliminados",_xlfn.XLOOKUP(A54,Eliminados!$A$2:$A$500,Eliminados!$F$2:$F$500,""),
D54="Planificadas",_xlfn.XLOOKUP(A54,Planificadas!$A$2:$A$500,Planificadas!$F$2:$F$500,""),
D54="Aprobar planificación",_xlfn.XLOOKUP(A54,'Aprobar Planificación'!$A$2:$A$500,'Aprobar Planificación'!$F$2:$F$500,""),
D54="Por planificar",_xlfn.XLOOKUP(A54,'Por planificar'!$A$2:$A$500,'Por planificar'!$F$2:$F$500,""),
D54="Por habilitar presupuesto",_xlfn.XLOOKUP(A54,'Por habilitar presup.'!$A$2:$A$500,'Por habilitar presup.'!$F$2:$F$500,""),
D54="Por aprobar estimación",_xlfn.XLOOKUP(A54,'Por aprobar estimacion'!$A$2:$A$500,'Por aprobar estimacion'!$F$2:$F$500,""),
D54="Por reestimar",_xlfn.XLOOKUP(A54,'Por Reestimar '!$A$2:$A$500,'Por Reestimar '!$F$2:$F$500,""),
D54="Por estimar",_xlfn.XLOOKUP(A54,'Por estimar'!$A$2:$A$500,'Por estimar'!$F$2:$F$500,""),
D54="Registro incompleto",_xlfn.XLOOKUP(A54,'Registro incompleto'!$A$2:$A$500,'Registro incompleto'!$F$2:$F$500,""),
TRUE,""
))</f>
        <v>Modificación de regla en CRM cuando se ingrese un lead con fuente de ingreso mixta</v>
      </c>
      <c r="C54" t="str">
        <f t="shared" si="0"/>
        <v>César Soplín</v>
      </c>
      <c r="D54" t="str" cm="1">
        <f t="array" ref="D54">IF(A54="","",_xlfn.IFS(
COUNTIF(Eliminados!$A$2:$A$500,A54)&gt;0,"Eliminados",
COUNTIF(Planificadas!$A$2:$A$500,A54)&gt;0,"Planificadas",
COUNTIF('Aprobar Planificación'!$A$2:$A$500,A54)&gt;0,"Aprobar planificación",
COUNTIF('Por planificar'!$A$2:$A$500,A54)&gt;0,"Por planificar",
COUNTIF('Por habilitar presup.'!$A$2:$A$500,A54)&gt;0,"Por habilitar presupuesto",
COUNTIF('Por aprobar estimacion'!$A$2:$A$500,A54)&gt;0,"Por aprobar estimación",
COUNTIF('Por Reestimar '!$A$2:$A$500,A54)&gt;0,"Por reestimar",
COUNTIF('Por estimar'!$A$2:$A$500,A54)&gt;0,"Por estimar",
COUNTIF('Registro incompleto'!$A$2:$A$500,A54)&gt;0,"Registro incompleto",
TRUE,"Sin estado"
))</f>
        <v>Planificadas</v>
      </c>
      <c r="E54" t="str" cm="1">
        <f t="array" ref="E54">IF(A54="","",_xlfn.LET(
_xlpm.base,_xlfn.IFS(
D54="Eliminados",_xlfn.XLOOKUP(A54,Eliminados!$A$2:$A$500,Eliminados!$AE$2:$AE$500,""),
D54="Planificadas",_xlfn.XLOOKUP(A54,Planificadas!$A$2:$A$500,Planificadas!$AE$2:$AE$500,""),
D54="Aprobar planificación",_xlfn.XLOOKUP(A54,'Aprobar Planificación'!$A$2:$A$500,'Aprobar Planificación'!$AE$2:$AE$500,""),
D54="Por planificar",_xlfn.XLOOKUP(A54,'Por planificar'!$A$2:$A$500,'Por planificar'!$AE$2:$AE$500,""),
D54="Por habilitar presupuesto",_xlfn.XLOOKUP(A54,'Por habilitar presup.'!$A$2:$A$500,'Por habilitar presup.'!$AE$2:$AE$500,""),
D54="Por aprobar estimación",_xlfn.XLOOKUP(A54,'Por aprobar estimacion'!$A$2:$A$500,'Por aprobar estimacion'!$AE$2:$AE$500,""),
D54="Por reestimar",_xlfn.XLOOKUP(A54,'Por Reestimar '!$A$2:$A$500,'Por Reestimar '!$AE$2:$AE$500,""),
D54="Por estimar",_xlfn.XLOOKUP(A54,'Por estimar'!$A$2:$A$500,'Por estimar'!$AE$2:$AE$500,""),
D54="Registro incompleto",_xlfn.XLOOKUP(A54,'Registro incompleto'!$A$2:$A$500,'Registro incompleto'!$AE$2:$AE$500,""),
TRUE,""
),
_xlpm.revision,_xlfn.IFS(
D54="Eliminados",_xlfn.XLOOKUP(A54,Eliminados!$A$2:$A$500,Eliminados!$AR$2:$AR$500,""),
D54="Planificadas",_xlfn.XLOOKUP(A54,Planificadas!$A$2:$A$500,Planificadas!$AR$2:$AR$500,""),
D54="Aprobar planificación",_xlfn.XLOOKUP(A54,'Aprobar Planificación'!$A$2:$A$500,'Aprobar Planificación'!$AR$2:$AR$500,""),
D54="Por planificar",_xlfn.XLOOKUP(A54,'Por planificar'!$A$2:$A$500,'Por planificar'!$AR$2:$AR$500,""),
D54="Por habilitar presupuesto",_xlfn.XLOOKUP(A54,'Por habilitar presup.'!$A$2:$A$500,'Por habilitar presup.'!$AR$2:$AR$500,""),
D54="Por aprobar estimación",_xlfn.XLOOKUP(A54,'Por aprobar estimacion'!$A$2:$A$500,'Por aprobar estimacion'!$AR$2:$AR$500,""),
D54="Por reestimar",_xlfn.XLOOKUP(A54,'Por Reestimar '!$A$2:$A$500,'Por Reestimar '!$AR$2:$AR$500,""),
TRUE,""
),
_xlpm.resultado,IF(OR(_xlpm.revision="",_xlpm.revision=0),_xlpm.base,_xlpm.revision),
IF(OR(_xlpm.resultado="",_xlpm.resultado=0),"Sin definir",_xlpm.resultado)
))</f>
        <v>Media</v>
      </c>
      <c r="F54" s="593" t="str" cm="1">
        <f t="array" ref="F54">IF(A54="","",_xlfn.LET(
_xlpm.fecha,_xlfn.IFS(
D54="Eliminados",_xlfn.XLOOKUP(A54,Eliminados!$A$2:$A$500,Eliminados!$AD$2:$AD$500,""),
D54="Planificadas",_xlfn.XLOOKUP(A54,Planificadas!$A$2:$A$500,Planificadas!$AD$2:$AD$500,""),
D54="Aprobar planificación",_xlfn.XLOOKUP(A54,'Aprobar Planificación'!$A$2:$A$500,'Aprobar Planificación'!$AD$2:$AD$500,""),
D54="Por planificar",_xlfn.XLOOKUP(A54,'Por planificar'!$A$2:$A$500,'Por planificar'!$AD$2:$AD$500,""),
D54="Por habilitar presupuesto",_xlfn.XLOOKUP(A54,'Por habilitar presup.'!$A$2:$A$500,'Por habilitar presup.'!$AD$2:$AD$500,""),
D54="Por aprobar estimación",_xlfn.XLOOKUP(A54,'Por aprobar estimacion'!$A$2:$A$500,'Por aprobar estimacion'!$AD$2:$AD$500,""),
D54="Por reestimar",_xlfn.XLOOKUP(A54,'Por Reestimar '!$A$2:$A$500,'Por Reestimar '!$AD$2:$AD$500,""),
D54="Por estimar",_xlfn.XLOOKUP(A54,'Por estimar'!$A$2:$A$500,'Por estimar'!$AD$2:$AD$500,""),
D54="Registro incompleto",_xlfn.XLOOKUP(A54,'Registro incompleto'!$A$2:$A$500,'Registro incompleto'!$AD$2:$AD$500,""),
TRUE,""
),
IF(OR(_xlpm.fecha="",_xlpm.fecha=0),"",_xlpm.fecha)
))</f>
        <v/>
      </c>
      <c r="G54" s="593" t="str" cm="1">
        <f t="array" ref="G54">IF(A54="","",_xlfn.LET(
_xlpm.base,_xlfn.IFS(
D54="Eliminados",_xlfn.XLOOKUP(A54,Eliminados!$A$2:$A$500,Eliminados!$AF$2:$AF$500,""),
D54="Planificadas",_xlfn.XLOOKUP(A54,Planificadas!$A$2:$A$500,Planificadas!$AF$2:$AF$500,""),
D54="Aprobar planificación",_xlfn.XLOOKUP(A54,'Aprobar Planificación'!$A$2:$A$500,'Aprobar Planificación'!$AF$2:$AF$500,""),
D54="Por planificar",_xlfn.XLOOKUP(A54,'Por planificar'!$A$2:$A$500,'Por planificar'!$AF$2:$AF$500,""),
D54="Por habilitar presupuesto",_xlfn.XLOOKUP(A54,'Por habilitar presup.'!$A$2:$A$500,'Por habilitar presup.'!$AF$2:$AF$500,""),
D54="Por aprobar estimación",_xlfn.XLOOKUP(A54,'Por aprobar estimacion'!$A$2:$A$500,'Por aprobar estimacion'!$AF$2:$AF$500,""),
D54="Por reestimar",_xlfn.XLOOKUP(A54,'Por Reestimar '!$A$2:$A$500,'Por Reestimar '!$AF$2:$AF$500,""),
D54="Por estimar",_xlfn.XLOOKUP(A54,'Por estimar'!$A$2:$A$500,'Por estimar'!$AF$2:$AF$500,""),
D54="Registro incompleto",_xlfn.XLOOKUP(A54,'Registro incompleto'!$A$2:$A$500,'Registro incompleto'!$AF$2:$AF$500,""),
TRUE,""
),
_xlpm.revision,_xlfn.IFS(
D54="Eliminados",_xlfn.XLOOKUP(A54,Eliminados!$A$2:$A$500,Eliminados!$AS$2:$AS$500,""),
D54="Planificadas",_xlfn.XLOOKUP(A54,Planificadas!$A$2:$A$500,Planificadas!$AS$2:$AS$500,""),
D54="Aprobar planificación",_xlfn.XLOOKUP(A54,'Aprobar Planificación'!$A$2:$A$500,'Aprobar Planificación'!$AS$2:$AS$500,""),
D54="Por planificar",_xlfn.XLOOKUP(A54,'Por planificar'!$A$2:$A$500,'Por planificar'!$AS$2:$AS$500,""),
D54="Por habilitar presupuesto",_xlfn.XLOOKUP(A54,'Por habilitar presup.'!$A$2:$A$500,'Por habilitar presup.'!$AS$2:$AS$500,""),
D54="Por aprobar estimación",_xlfn.XLOOKUP(A54,'Por aprobar estimacion'!$A$2:$A$500,'Por aprobar estimacion'!$AS$2:$AS$500,""),
D54="Por reestimar",_xlfn.XLOOKUP(A54,'Por Reestimar '!$A$2:$A$500,'Por Reestimar '!$AS$2:$AS$500,""),
TRUE,""
),
_xlpm.resultado,IF(OR(_xlpm.revision="",_xlpm.revision=0),_xlpm.base,_xlpm.revision),
IF(OR(_xlpm.resultado="",_xlpm.resultado=0),"",_xlpm.resultado)
))</f>
        <v/>
      </c>
      <c r="H54" s="593" t="str" cm="1">
        <f t="array" ref="H54">IF(A54="","",_xlfn.LET(
_xlpm.dias,_xlfn.IFS(
OR(UPPER(TRIM(E54))="BAJA",UPPER(TRIM(E54))="BAJO"),5,
OR(UPPER(TRIM(E54))="MEDIA",UPPER(TRIM(E54))="MEDIO"),10,
OR(UPPER(TRIM(E54))="ALTA",UPPER(TRIM(E54))="ALTO"),20,
TRUE,0
),
_xlpm.inicioRe,IF(D54="Por reestimar",_xlfn.XLOOKUP(A54,'Por Reestimar '!$A$2:$A$500,'Por Reestimar '!$AS$2:$AS$500,0),0),
_xlfn.IFS(
D54="Por reestimar",IF(AND(ISNUMBER(_xlpm.inicioRe),_xlpm.inicioRe&gt;0,_xlpm.dias&gt;0),WORKDAY(_xlpm.inicioRe,_xlpm.dias),""),
D54="Por estimar",IF(AND(ISNUMBER(G54),G54&gt;0),IF(_xlpm.dias&gt;0,WORKDAY(G54,_xlpm.dias),""),IF(AND(ISNUMBER(F54),F54&gt;0),WORKDAY(F54,5),"")),
TRUE,""
)
))</f>
        <v/>
      </c>
      <c r="I54" t="str" cm="1">
        <f t="array" ref="I54">IF(A54="","",_xlfn.IFS(
D54="Eliminados",_xlfn.XLOOKUP(A54,Eliminados!$A$2:$A$500,Eliminados!$AB$2:$AB$500,""),
D54="Planificadas",_xlfn.XLOOKUP(A54,Planificadas!$A$2:$A$500,Planificadas!$AB$2:$AB$500,""),
D54="Aprobar planificación",_xlfn.XLOOKUP(A54,'Aprobar Planificación'!$A$2:$A$500,'Aprobar Planificación'!$AB$2:$AB$500,""),
D54="Por planificar",_xlfn.XLOOKUP(A54,'Por planificar'!$A$2:$A$500,'Por planificar'!$AB$2:$AB$500,""),
D54="Por habilitar presupuesto",_xlfn.XLOOKUP(A54,'Por habilitar presup.'!$A$2:$A$500,'Por habilitar presup.'!$AB$2:$AB$500,""),
D54="Por aprobar estimación",_xlfn.XLOOKUP(A54,'Por aprobar estimacion'!$A$2:$A$500,'Por aprobar estimacion'!$AB$2:$AB$500,""),
D54="Por reestimar",_xlfn.XLOOKUP(A54,'Por Reestimar '!$A$2:$A$500,'Por Reestimar '!$AB$2:$AB$500,""),
D54="Por estimar",_xlfn.XLOOKUP(A54,'Por estimar'!$A$2:$A$500,'Por estimar'!$AB$2:$AB$500,""),
D54="Registro incompleto",_xlfn.XLOOKUP(A54,'Registro incompleto'!$A$2:$A$500,'Registro incompleto'!$AB$2:$AB$500,""),
TRUE,""
))</f>
        <v>César Soplín</v>
      </c>
    </row>
    <row r="55" spans="1:9">
      <c r="A55">
        <v>85</v>
      </c>
      <c r="B55" t="str" cm="1">
        <f t="array" ref="B55">IF(A55="","",_xlfn.IFS(
D55="Eliminados",_xlfn.XLOOKUP(A55,Eliminados!$A$2:$A$500,Eliminados!$F$2:$F$500,""),
D55="Planificadas",_xlfn.XLOOKUP(A55,Planificadas!$A$2:$A$500,Planificadas!$F$2:$F$500,""),
D55="Aprobar planificación",_xlfn.XLOOKUP(A55,'Aprobar Planificación'!$A$2:$A$500,'Aprobar Planificación'!$F$2:$F$500,""),
D55="Por planificar",_xlfn.XLOOKUP(A55,'Por planificar'!$A$2:$A$500,'Por planificar'!$F$2:$F$500,""),
D55="Por habilitar presupuesto",_xlfn.XLOOKUP(A55,'Por habilitar presup.'!$A$2:$A$500,'Por habilitar presup.'!$F$2:$F$500,""),
D55="Por aprobar estimación",_xlfn.XLOOKUP(A55,'Por aprobar estimacion'!$A$2:$A$500,'Por aprobar estimacion'!$F$2:$F$500,""),
D55="Por reestimar",_xlfn.XLOOKUP(A55,'Por Reestimar '!$A$2:$A$500,'Por Reestimar '!$F$2:$F$500,""),
D55="Por estimar",_xlfn.XLOOKUP(A55,'Por estimar'!$A$2:$A$500,'Por estimar'!$F$2:$F$500,""),
D55="Registro incompleto",_xlfn.XLOOKUP(A55,'Registro incompleto'!$A$2:$A$500,'Registro incompleto'!$F$2:$F$500,""),
TRUE,""
))</f>
        <v>Implementación de encuesta de satisfacción post atención y base de datos en canal telefónico UPN</v>
      </c>
      <c r="C55" t="str">
        <f t="shared" si="0"/>
        <v>César Soplín</v>
      </c>
      <c r="D55" t="str" cm="1">
        <f t="array" ref="D55">IF(A55="","",_xlfn.IFS(
COUNTIF(Eliminados!$A$2:$A$500,A55)&gt;0,"Eliminados",
COUNTIF(Planificadas!$A$2:$A$500,A55)&gt;0,"Planificadas",
COUNTIF('Aprobar Planificación'!$A$2:$A$500,A55)&gt;0,"Aprobar planificación",
COUNTIF('Por planificar'!$A$2:$A$500,A55)&gt;0,"Por planificar",
COUNTIF('Por habilitar presup.'!$A$2:$A$500,A55)&gt;0,"Por habilitar presupuesto",
COUNTIF('Por aprobar estimacion'!$A$2:$A$500,A55)&gt;0,"Por aprobar estimación",
COUNTIF('Por Reestimar '!$A$2:$A$500,A55)&gt;0,"Por reestimar",
COUNTIF('Por estimar'!$A$2:$A$500,A55)&gt;0,"Por estimar",
COUNTIF('Registro incompleto'!$A$2:$A$500,A55)&gt;0,"Registro incompleto",
TRUE,"Sin estado"
))</f>
        <v>Eliminados</v>
      </c>
      <c r="E55" t="str" cm="1">
        <f t="array" ref="E55">IF(A55="","",_xlfn.LET(
_xlpm.base,_xlfn.IFS(
D55="Eliminados",_xlfn.XLOOKUP(A55,Eliminados!$A$2:$A$500,Eliminados!$AE$2:$AE$500,""),
D55="Planificadas",_xlfn.XLOOKUP(A55,Planificadas!$A$2:$A$500,Planificadas!$AE$2:$AE$500,""),
D55="Aprobar planificación",_xlfn.XLOOKUP(A55,'Aprobar Planificación'!$A$2:$A$500,'Aprobar Planificación'!$AE$2:$AE$500,""),
D55="Por planificar",_xlfn.XLOOKUP(A55,'Por planificar'!$A$2:$A$500,'Por planificar'!$AE$2:$AE$500,""),
D55="Por habilitar presupuesto",_xlfn.XLOOKUP(A55,'Por habilitar presup.'!$A$2:$A$500,'Por habilitar presup.'!$AE$2:$AE$500,""),
D55="Por aprobar estimación",_xlfn.XLOOKUP(A55,'Por aprobar estimacion'!$A$2:$A$500,'Por aprobar estimacion'!$AE$2:$AE$500,""),
D55="Por reestimar",_xlfn.XLOOKUP(A55,'Por Reestimar '!$A$2:$A$500,'Por Reestimar '!$AE$2:$AE$500,""),
D55="Por estimar",_xlfn.XLOOKUP(A55,'Por estimar'!$A$2:$A$500,'Por estimar'!$AE$2:$AE$500,""),
D55="Registro incompleto",_xlfn.XLOOKUP(A55,'Registro incompleto'!$A$2:$A$500,'Registro incompleto'!$AE$2:$AE$500,""),
TRUE,""
),
_xlpm.revision,_xlfn.IFS(
D55="Eliminados",_xlfn.XLOOKUP(A55,Eliminados!$A$2:$A$500,Eliminados!$AR$2:$AR$500,""),
D55="Planificadas",_xlfn.XLOOKUP(A55,Planificadas!$A$2:$A$500,Planificadas!$AR$2:$AR$500,""),
D55="Aprobar planificación",_xlfn.XLOOKUP(A55,'Aprobar Planificación'!$A$2:$A$500,'Aprobar Planificación'!$AR$2:$AR$500,""),
D55="Por planificar",_xlfn.XLOOKUP(A55,'Por planificar'!$A$2:$A$500,'Por planificar'!$AR$2:$AR$500,""),
D55="Por habilitar presupuesto",_xlfn.XLOOKUP(A55,'Por habilitar presup.'!$A$2:$A$500,'Por habilitar presup.'!$AR$2:$AR$500,""),
D55="Por aprobar estimación",_xlfn.XLOOKUP(A55,'Por aprobar estimacion'!$A$2:$A$500,'Por aprobar estimacion'!$AR$2:$AR$500,""),
D55="Por reestimar",_xlfn.XLOOKUP(A55,'Por Reestimar '!$A$2:$A$500,'Por Reestimar '!$AR$2:$AR$500,""),
TRUE,""
),
_xlpm.resultado,IF(OR(_xlpm.revision="",_xlpm.revision=0),_xlpm.base,_xlpm.revision),
IF(OR(_xlpm.resultado="",_xlpm.resultado=0),"Sin definir",_xlpm.resultado)
))</f>
        <v>Media</v>
      </c>
      <c r="F55" s="593" t="str" cm="1">
        <f t="array" ref="F55">IF(A55="","",_xlfn.LET(
_xlpm.fecha,_xlfn.IFS(
D55="Eliminados",_xlfn.XLOOKUP(A55,Eliminados!$A$2:$A$500,Eliminados!$AD$2:$AD$500,""),
D55="Planificadas",_xlfn.XLOOKUP(A55,Planificadas!$A$2:$A$500,Planificadas!$AD$2:$AD$500,""),
D55="Aprobar planificación",_xlfn.XLOOKUP(A55,'Aprobar Planificación'!$A$2:$A$500,'Aprobar Planificación'!$AD$2:$AD$500,""),
D55="Por planificar",_xlfn.XLOOKUP(A55,'Por planificar'!$A$2:$A$500,'Por planificar'!$AD$2:$AD$500,""),
D55="Por habilitar presupuesto",_xlfn.XLOOKUP(A55,'Por habilitar presup.'!$A$2:$A$500,'Por habilitar presup.'!$AD$2:$AD$500,""),
D55="Por aprobar estimación",_xlfn.XLOOKUP(A55,'Por aprobar estimacion'!$A$2:$A$500,'Por aprobar estimacion'!$AD$2:$AD$500,""),
D55="Por reestimar",_xlfn.XLOOKUP(A55,'Por Reestimar '!$A$2:$A$500,'Por Reestimar '!$AD$2:$AD$500,""),
D55="Por estimar",_xlfn.XLOOKUP(A55,'Por estimar'!$A$2:$A$500,'Por estimar'!$AD$2:$AD$500,""),
D55="Registro incompleto",_xlfn.XLOOKUP(A55,'Registro incompleto'!$A$2:$A$500,'Registro incompleto'!$AD$2:$AD$500,""),
TRUE,""
),
IF(OR(_xlpm.fecha="",_xlpm.fecha=0),"",_xlpm.fecha)
))</f>
        <v/>
      </c>
      <c r="G55" s="593" t="str" cm="1">
        <f t="array" ref="G55">IF(A55="","",_xlfn.LET(
_xlpm.base,_xlfn.IFS(
D55="Eliminados",_xlfn.XLOOKUP(A55,Eliminados!$A$2:$A$500,Eliminados!$AF$2:$AF$500,""),
D55="Planificadas",_xlfn.XLOOKUP(A55,Planificadas!$A$2:$A$500,Planificadas!$AF$2:$AF$500,""),
D55="Aprobar planificación",_xlfn.XLOOKUP(A55,'Aprobar Planificación'!$A$2:$A$500,'Aprobar Planificación'!$AF$2:$AF$500,""),
D55="Por planificar",_xlfn.XLOOKUP(A55,'Por planificar'!$A$2:$A$500,'Por planificar'!$AF$2:$AF$500,""),
D55="Por habilitar presupuesto",_xlfn.XLOOKUP(A55,'Por habilitar presup.'!$A$2:$A$500,'Por habilitar presup.'!$AF$2:$AF$500,""),
D55="Por aprobar estimación",_xlfn.XLOOKUP(A55,'Por aprobar estimacion'!$A$2:$A$500,'Por aprobar estimacion'!$AF$2:$AF$500,""),
D55="Por reestimar",_xlfn.XLOOKUP(A55,'Por Reestimar '!$A$2:$A$500,'Por Reestimar '!$AF$2:$AF$500,""),
D55="Por estimar",_xlfn.XLOOKUP(A55,'Por estimar'!$A$2:$A$500,'Por estimar'!$AF$2:$AF$500,""),
D55="Registro incompleto",_xlfn.XLOOKUP(A55,'Registro incompleto'!$A$2:$A$500,'Registro incompleto'!$AF$2:$AF$500,""),
TRUE,""
),
_xlpm.revision,_xlfn.IFS(
D55="Eliminados",_xlfn.XLOOKUP(A55,Eliminados!$A$2:$A$500,Eliminados!$AS$2:$AS$500,""),
D55="Planificadas",_xlfn.XLOOKUP(A55,Planificadas!$A$2:$A$500,Planificadas!$AS$2:$AS$500,""),
D55="Aprobar planificación",_xlfn.XLOOKUP(A55,'Aprobar Planificación'!$A$2:$A$500,'Aprobar Planificación'!$AS$2:$AS$500,""),
D55="Por planificar",_xlfn.XLOOKUP(A55,'Por planificar'!$A$2:$A$500,'Por planificar'!$AS$2:$AS$500,""),
D55="Por habilitar presupuesto",_xlfn.XLOOKUP(A55,'Por habilitar presup.'!$A$2:$A$500,'Por habilitar presup.'!$AS$2:$AS$500,""),
D55="Por aprobar estimación",_xlfn.XLOOKUP(A55,'Por aprobar estimacion'!$A$2:$A$500,'Por aprobar estimacion'!$AS$2:$AS$500,""),
D55="Por reestimar",_xlfn.XLOOKUP(A55,'Por Reestimar '!$A$2:$A$500,'Por Reestimar '!$AS$2:$AS$500,""),
TRUE,""
),
_xlpm.resultado,IF(OR(_xlpm.revision="",_xlpm.revision=0),_xlpm.base,_xlpm.revision),
IF(OR(_xlpm.resultado="",_xlpm.resultado=0),"",_xlpm.resultado)
))</f>
        <v/>
      </c>
      <c r="H55" s="593" t="str" cm="1">
        <f t="array" ref="H55">IF(A55="","",_xlfn.LET(
_xlpm.dias,_xlfn.IFS(
OR(UPPER(TRIM(E55))="BAJA",UPPER(TRIM(E55))="BAJO"),5,
OR(UPPER(TRIM(E55))="MEDIA",UPPER(TRIM(E55))="MEDIO"),10,
OR(UPPER(TRIM(E55))="ALTA",UPPER(TRIM(E55))="ALTO"),20,
TRUE,0
),
_xlpm.inicioRe,IF(D55="Por reestimar",_xlfn.XLOOKUP(A55,'Por Reestimar '!$A$2:$A$500,'Por Reestimar '!$AS$2:$AS$500,0),0),
_xlfn.IFS(
D55="Por reestimar",IF(AND(ISNUMBER(_xlpm.inicioRe),_xlpm.inicioRe&gt;0,_xlpm.dias&gt;0),WORKDAY(_xlpm.inicioRe,_xlpm.dias),""),
D55="Por estimar",IF(AND(ISNUMBER(G55),G55&gt;0),IF(_xlpm.dias&gt;0,WORKDAY(G55,_xlpm.dias),""),IF(AND(ISNUMBER(F55),F55&gt;0),WORKDAY(F55,5),"")),
TRUE,""
)
))</f>
        <v/>
      </c>
      <c r="I55" t="str" cm="1">
        <f t="array" ref="I55">IF(A55="","",_xlfn.IFS(
D55="Eliminados",_xlfn.XLOOKUP(A55,Eliminados!$A$2:$A$500,Eliminados!$AB$2:$AB$500,""),
D55="Planificadas",_xlfn.XLOOKUP(A55,Planificadas!$A$2:$A$500,Planificadas!$AB$2:$AB$500,""),
D55="Aprobar planificación",_xlfn.XLOOKUP(A55,'Aprobar Planificación'!$A$2:$A$500,'Aprobar Planificación'!$AB$2:$AB$500,""),
D55="Por planificar",_xlfn.XLOOKUP(A55,'Por planificar'!$A$2:$A$500,'Por planificar'!$AB$2:$AB$500,""),
D55="Por habilitar presupuesto",_xlfn.XLOOKUP(A55,'Por habilitar presup.'!$A$2:$A$500,'Por habilitar presup.'!$AB$2:$AB$500,""),
D55="Por aprobar estimación",_xlfn.XLOOKUP(A55,'Por aprobar estimacion'!$A$2:$A$500,'Por aprobar estimacion'!$AB$2:$AB$500,""),
D55="Por reestimar",_xlfn.XLOOKUP(A55,'Por Reestimar '!$A$2:$A$500,'Por Reestimar '!$AB$2:$AB$500,""),
D55="Por estimar",_xlfn.XLOOKUP(A55,'Por estimar'!$A$2:$A$500,'Por estimar'!$AB$2:$AB$500,""),
D55="Registro incompleto",_xlfn.XLOOKUP(A55,'Registro incompleto'!$A$2:$A$500,'Registro incompleto'!$AB$2:$AB$500,""),
TRUE,""
))</f>
        <v>César Soplín</v>
      </c>
    </row>
    <row r="56" spans="1:9">
      <c r="A56">
        <v>86</v>
      </c>
      <c r="B56" t="str" cm="1">
        <f t="array" ref="B56">IF(A56="","",_xlfn.IFS(
D56="Eliminados",_xlfn.XLOOKUP(A56,Eliminados!$A$2:$A$500,Eliminados!$F$2:$F$500,""),
D56="Planificadas",_xlfn.XLOOKUP(A56,Planificadas!$A$2:$A$500,Planificadas!$F$2:$F$500,""),
D56="Aprobar planificación",_xlfn.XLOOKUP(A56,'Aprobar Planificación'!$A$2:$A$500,'Aprobar Planificación'!$F$2:$F$500,""),
D56="Por planificar",_xlfn.XLOOKUP(A56,'Por planificar'!$A$2:$A$500,'Por planificar'!$F$2:$F$500,""),
D56="Por habilitar presupuesto",_xlfn.XLOOKUP(A56,'Por habilitar presup.'!$A$2:$A$500,'Por habilitar presup.'!$F$2:$F$500,""),
D56="Por aprobar estimación",_xlfn.XLOOKUP(A56,'Por aprobar estimacion'!$A$2:$A$500,'Por aprobar estimacion'!$F$2:$F$500,""),
D56="Por reestimar",_xlfn.XLOOKUP(A56,'Por Reestimar '!$A$2:$A$500,'Por Reestimar '!$F$2:$F$500,""),
D56="Por estimar",_xlfn.XLOOKUP(A56,'Por estimar'!$A$2:$A$500,'Por estimar'!$F$2:$F$500,""),
D56="Registro incompleto",_xlfn.XLOOKUP(A56,'Registro incompleto'!$A$2:$A$500,'Registro incompleto'!$F$2:$F$500,""),
TRUE,""
))</f>
        <v>Ajustar query Reporte R2 que servirá como input para la generación del RPA de Validación de Egreso (fase 2)</v>
      </c>
      <c r="C56" t="str">
        <f t="shared" si="0"/>
        <v>Lucía Vega / Nicolas Morales</v>
      </c>
      <c r="D56" t="str" cm="1">
        <f t="array" ref="D56">IF(A56="","",_xlfn.IFS(
COUNTIF(Eliminados!$A$2:$A$500,A56)&gt;0,"Eliminados",
COUNTIF(Planificadas!$A$2:$A$500,A56)&gt;0,"Planificadas",
COUNTIF('Aprobar Planificación'!$A$2:$A$500,A56)&gt;0,"Aprobar planificación",
COUNTIF('Por planificar'!$A$2:$A$500,A56)&gt;0,"Por planificar",
COUNTIF('Por habilitar presup.'!$A$2:$A$500,A56)&gt;0,"Por habilitar presupuesto",
COUNTIF('Por aprobar estimacion'!$A$2:$A$500,A56)&gt;0,"Por aprobar estimación",
COUNTIF('Por Reestimar '!$A$2:$A$500,A56)&gt;0,"Por reestimar",
COUNTIF('Por estimar'!$A$2:$A$500,A56)&gt;0,"Por estimar",
COUNTIF('Registro incompleto'!$A$2:$A$500,A56)&gt;0,"Registro incompleto",
TRUE,"Sin estado"
))</f>
        <v>Eliminados</v>
      </c>
      <c r="E56" t="str" cm="1">
        <f t="array" ref="E56">IF(A56="","",_xlfn.LET(
_xlpm.base,_xlfn.IFS(
D56="Eliminados",_xlfn.XLOOKUP(A56,Eliminados!$A$2:$A$500,Eliminados!$AE$2:$AE$500,""),
D56="Planificadas",_xlfn.XLOOKUP(A56,Planificadas!$A$2:$A$500,Planificadas!$AE$2:$AE$500,""),
D56="Aprobar planificación",_xlfn.XLOOKUP(A56,'Aprobar Planificación'!$A$2:$A$500,'Aprobar Planificación'!$AE$2:$AE$500,""),
D56="Por planificar",_xlfn.XLOOKUP(A56,'Por planificar'!$A$2:$A$500,'Por planificar'!$AE$2:$AE$500,""),
D56="Por habilitar presupuesto",_xlfn.XLOOKUP(A56,'Por habilitar presup.'!$A$2:$A$500,'Por habilitar presup.'!$AE$2:$AE$500,""),
D56="Por aprobar estimación",_xlfn.XLOOKUP(A56,'Por aprobar estimacion'!$A$2:$A$500,'Por aprobar estimacion'!$AE$2:$AE$500,""),
D56="Por reestimar",_xlfn.XLOOKUP(A56,'Por Reestimar '!$A$2:$A$500,'Por Reestimar '!$AE$2:$AE$500,""),
D56="Por estimar",_xlfn.XLOOKUP(A56,'Por estimar'!$A$2:$A$500,'Por estimar'!$AE$2:$AE$500,""),
D56="Registro incompleto",_xlfn.XLOOKUP(A56,'Registro incompleto'!$A$2:$A$500,'Registro incompleto'!$AE$2:$AE$500,""),
TRUE,""
),
_xlpm.revision,_xlfn.IFS(
D56="Eliminados",_xlfn.XLOOKUP(A56,Eliminados!$A$2:$A$500,Eliminados!$AR$2:$AR$500,""),
D56="Planificadas",_xlfn.XLOOKUP(A56,Planificadas!$A$2:$A$500,Planificadas!$AR$2:$AR$500,""),
D56="Aprobar planificación",_xlfn.XLOOKUP(A56,'Aprobar Planificación'!$A$2:$A$500,'Aprobar Planificación'!$AR$2:$AR$500,""),
D56="Por planificar",_xlfn.XLOOKUP(A56,'Por planificar'!$A$2:$A$500,'Por planificar'!$AR$2:$AR$500,""),
D56="Por habilitar presupuesto",_xlfn.XLOOKUP(A56,'Por habilitar presup.'!$A$2:$A$500,'Por habilitar presup.'!$AR$2:$AR$500,""),
D56="Por aprobar estimación",_xlfn.XLOOKUP(A56,'Por aprobar estimacion'!$A$2:$A$500,'Por aprobar estimacion'!$AR$2:$AR$500,""),
D56="Por reestimar",_xlfn.XLOOKUP(A56,'Por Reestimar '!$A$2:$A$500,'Por Reestimar '!$AR$2:$AR$500,""),
TRUE,""
),
_xlpm.resultado,IF(OR(_xlpm.revision="",_xlpm.revision=0),_xlpm.base,_xlpm.revision),
IF(OR(_xlpm.resultado="",_xlpm.resultado=0),"Sin definir",_xlpm.resultado)
))</f>
        <v>Sin definir</v>
      </c>
      <c r="F56" s="593" t="str" cm="1">
        <f t="array" ref="F56">IF(A56="","",_xlfn.LET(
_xlpm.fecha,_xlfn.IFS(
D56="Eliminados",_xlfn.XLOOKUP(A56,Eliminados!$A$2:$A$500,Eliminados!$AD$2:$AD$500,""),
D56="Planificadas",_xlfn.XLOOKUP(A56,Planificadas!$A$2:$A$500,Planificadas!$AD$2:$AD$500,""),
D56="Aprobar planificación",_xlfn.XLOOKUP(A56,'Aprobar Planificación'!$A$2:$A$500,'Aprobar Planificación'!$AD$2:$AD$500,""),
D56="Por planificar",_xlfn.XLOOKUP(A56,'Por planificar'!$A$2:$A$500,'Por planificar'!$AD$2:$AD$500,""),
D56="Por habilitar presupuesto",_xlfn.XLOOKUP(A56,'Por habilitar presup.'!$A$2:$A$500,'Por habilitar presup.'!$AD$2:$AD$500,""),
D56="Por aprobar estimación",_xlfn.XLOOKUP(A56,'Por aprobar estimacion'!$A$2:$A$500,'Por aprobar estimacion'!$AD$2:$AD$500,""),
D56="Por reestimar",_xlfn.XLOOKUP(A56,'Por Reestimar '!$A$2:$A$500,'Por Reestimar '!$AD$2:$AD$500,""),
D56="Por estimar",_xlfn.XLOOKUP(A56,'Por estimar'!$A$2:$A$500,'Por estimar'!$AD$2:$AD$500,""),
D56="Registro incompleto",_xlfn.XLOOKUP(A56,'Registro incompleto'!$A$2:$A$500,'Registro incompleto'!$AD$2:$AD$500,""),
TRUE,""
),
IF(OR(_xlpm.fecha="",_xlpm.fecha=0),"",_xlpm.fecha)
))</f>
        <v/>
      </c>
      <c r="G56" s="593" t="str" cm="1">
        <f t="array" ref="G56">IF(A56="","",_xlfn.LET(
_xlpm.base,_xlfn.IFS(
D56="Eliminados",_xlfn.XLOOKUP(A56,Eliminados!$A$2:$A$500,Eliminados!$AF$2:$AF$500,""),
D56="Planificadas",_xlfn.XLOOKUP(A56,Planificadas!$A$2:$A$500,Planificadas!$AF$2:$AF$500,""),
D56="Aprobar planificación",_xlfn.XLOOKUP(A56,'Aprobar Planificación'!$A$2:$A$500,'Aprobar Planificación'!$AF$2:$AF$500,""),
D56="Por planificar",_xlfn.XLOOKUP(A56,'Por planificar'!$A$2:$A$500,'Por planificar'!$AF$2:$AF$500,""),
D56="Por habilitar presupuesto",_xlfn.XLOOKUP(A56,'Por habilitar presup.'!$A$2:$A$500,'Por habilitar presup.'!$AF$2:$AF$500,""),
D56="Por aprobar estimación",_xlfn.XLOOKUP(A56,'Por aprobar estimacion'!$A$2:$A$500,'Por aprobar estimacion'!$AF$2:$AF$500,""),
D56="Por reestimar",_xlfn.XLOOKUP(A56,'Por Reestimar '!$A$2:$A$500,'Por Reestimar '!$AF$2:$AF$500,""),
D56="Por estimar",_xlfn.XLOOKUP(A56,'Por estimar'!$A$2:$A$500,'Por estimar'!$AF$2:$AF$500,""),
D56="Registro incompleto",_xlfn.XLOOKUP(A56,'Registro incompleto'!$A$2:$A$500,'Registro incompleto'!$AF$2:$AF$500,""),
TRUE,""
),
_xlpm.revision,_xlfn.IFS(
D56="Eliminados",_xlfn.XLOOKUP(A56,Eliminados!$A$2:$A$500,Eliminados!$AS$2:$AS$500,""),
D56="Planificadas",_xlfn.XLOOKUP(A56,Planificadas!$A$2:$A$500,Planificadas!$AS$2:$AS$500,""),
D56="Aprobar planificación",_xlfn.XLOOKUP(A56,'Aprobar Planificación'!$A$2:$A$500,'Aprobar Planificación'!$AS$2:$AS$500,""),
D56="Por planificar",_xlfn.XLOOKUP(A56,'Por planificar'!$A$2:$A$500,'Por planificar'!$AS$2:$AS$500,""),
D56="Por habilitar presupuesto",_xlfn.XLOOKUP(A56,'Por habilitar presup.'!$A$2:$A$500,'Por habilitar presup.'!$AS$2:$AS$500,""),
D56="Por aprobar estimación",_xlfn.XLOOKUP(A56,'Por aprobar estimacion'!$A$2:$A$500,'Por aprobar estimacion'!$AS$2:$AS$500,""),
D56="Por reestimar",_xlfn.XLOOKUP(A56,'Por Reestimar '!$A$2:$A$500,'Por Reestimar '!$AS$2:$AS$500,""),
TRUE,""
),
_xlpm.resultado,IF(OR(_xlpm.revision="",_xlpm.revision=0),_xlpm.base,_xlpm.revision),
IF(OR(_xlpm.resultado="",_xlpm.resultado=0),"",_xlpm.resultado)
))</f>
        <v/>
      </c>
      <c r="H56" s="593" t="str" cm="1">
        <f t="array" ref="H56">IF(A56="","",_xlfn.LET(
_xlpm.dias,_xlfn.IFS(
OR(UPPER(TRIM(E56))="BAJA",UPPER(TRIM(E56))="BAJO"),5,
OR(UPPER(TRIM(E56))="MEDIA",UPPER(TRIM(E56))="MEDIO"),10,
OR(UPPER(TRIM(E56))="ALTA",UPPER(TRIM(E56))="ALTO"),20,
TRUE,0
),
_xlpm.inicioRe,IF(D56="Por reestimar",_xlfn.XLOOKUP(A56,'Por Reestimar '!$A$2:$A$500,'Por Reestimar '!$AS$2:$AS$500,0),0),
_xlfn.IFS(
D56="Por reestimar",IF(AND(ISNUMBER(_xlpm.inicioRe),_xlpm.inicioRe&gt;0,_xlpm.dias&gt;0),WORKDAY(_xlpm.inicioRe,_xlpm.dias),""),
D56="Por estimar",IF(AND(ISNUMBER(G56),G56&gt;0),IF(_xlpm.dias&gt;0,WORKDAY(G56,_xlpm.dias),""),IF(AND(ISNUMBER(F56),F56&gt;0),WORKDAY(F56,5),"")),
TRUE,""
)
))</f>
        <v/>
      </c>
      <c r="I56" t="str" cm="1">
        <f t="array" ref="I56">IF(A56="","",_xlfn.IFS(
D56="Eliminados",_xlfn.XLOOKUP(A56,Eliminados!$A$2:$A$500,Eliminados!$AB$2:$AB$500,""),
D56="Planificadas",_xlfn.XLOOKUP(A56,Planificadas!$A$2:$A$500,Planificadas!$AB$2:$AB$500,""),
D56="Aprobar planificación",_xlfn.XLOOKUP(A56,'Aprobar Planificación'!$A$2:$A$500,'Aprobar Planificación'!$AB$2:$AB$500,""),
D56="Por planificar",_xlfn.XLOOKUP(A56,'Por planificar'!$A$2:$A$500,'Por planificar'!$AB$2:$AB$500,""),
D56="Por habilitar presupuesto",_xlfn.XLOOKUP(A56,'Por habilitar presup.'!$A$2:$A$500,'Por habilitar presup.'!$AB$2:$AB$500,""),
D56="Por aprobar estimación",_xlfn.XLOOKUP(A56,'Por aprobar estimacion'!$A$2:$A$500,'Por aprobar estimacion'!$AB$2:$AB$500,""),
D56="Por reestimar",_xlfn.XLOOKUP(A56,'Por Reestimar '!$A$2:$A$500,'Por Reestimar '!$AB$2:$AB$500,""),
D56="Por estimar",_xlfn.XLOOKUP(A56,'Por estimar'!$A$2:$A$500,'Por estimar'!$AB$2:$AB$500,""),
D56="Registro incompleto",_xlfn.XLOOKUP(A56,'Registro incompleto'!$A$2:$A$500,'Registro incompleto'!$AB$2:$AB$500,""),
TRUE,""
))</f>
        <v>Lucía Vega / Nicolas Morales</v>
      </c>
    </row>
    <row r="57" spans="1:9">
      <c r="A57">
        <v>88</v>
      </c>
      <c r="B57" t="str" cm="1">
        <f t="array" ref="B57">IF(A57="","",_xlfn.IFS(
D57="Eliminados",_xlfn.XLOOKUP(A57,Eliminados!$A$2:$A$500,Eliminados!$F$2:$F$500,""),
D57="Planificadas",_xlfn.XLOOKUP(A57,Planificadas!$A$2:$A$500,Planificadas!$F$2:$F$500,""),
D57="Aprobar planificación",_xlfn.XLOOKUP(A57,'Aprobar Planificación'!$A$2:$A$500,'Aprobar Planificación'!$F$2:$F$500,""),
D57="Por planificar",_xlfn.XLOOKUP(A57,'Por planificar'!$A$2:$A$500,'Por planificar'!$F$2:$F$500,""),
D57="Por habilitar presupuesto",_xlfn.XLOOKUP(A57,'Por habilitar presup.'!$A$2:$A$500,'Por habilitar presup.'!$F$2:$F$500,""),
D57="Por aprobar estimación",_xlfn.XLOOKUP(A57,'Por aprobar estimacion'!$A$2:$A$500,'Por aprobar estimacion'!$F$2:$F$500,""),
D57="Por reestimar",_xlfn.XLOOKUP(A57,'Por Reestimar '!$A$2:$A$500,'Por Reestimar '!$F$2:$F$500,""),
D57="Por estimar",_xlfn.XLOOKUP(A57,'Por estimar'!$A$2:$A$500,'Por estimar'!$F$2:$F$500,""),
D57="Registro incompleto",_xlfn.XLOOKUP(A57,'Registro incompleto'!$A$2:$A$500,'Registro incompleto'!$F$2:$F$500,""),
TRUE,""
))</f>
        <v>Implementación de un modelo de reportería integrado para la gestión del estudiante becado</v>
      </c>
      <c r="C57" t="str">
        <f t="shared" si="0"/>
        <v>Enrique Ruiz Huidobro</v>
      </c>
      <c r="D57" t="str" cm="1">
        <f t="array" ref="D57">IF(A57="","",_xlfn.IFS(
COUNTIF(Eliminados!$A$2:$A$500,A57)&gt;0,"Eliminados",
COUNTIF(Planificadas!$A$2:$A$500,A57)&gt;0,"Planificadas",
COUNTIF('Aprobar Planificación'!$A$2:$A$500,A57)&gt;0,"Aprobar planificación",
COUNTIF('Por planificar'!$A$2:$A$500,A57)&gt;0,"Por planificar",
COUNTIF('Por habilitar presup.'!$A$2:$A$500,A57)&gt;0,"Por habilitar presupuesto",
COUNTIF('Por aprobar estimacion'!$A$2:$A$500,A57)&gt;0,"Por aprobar estimación",
COUNTIF('Por Reestimar '!$A$2:$A$500,A57)&gt;0,"Por reestimar",
COUNTIF('Por estimar'!$A$2:$A$500,A57)&gt;0,"Por estimar",
COUNTIF('Registro incompleto'!$A$2:$A$500,A57)&gt;0,"Registro incompleto",
TRUE,"Sin estado"
))</f>
        <v>Eliminados</v>
      </c>
      <c r="E57" t="str" cm="1">
        <f t="array" ref="E57">IF(A57="","",_xlfn.LET(
_xlpm.base,_xlfn.IFS(
D57="Eliminados",_xlfn.XLOOKUP(A57,Eliminados!$A$2:$A$500,Eliminados!$AE$2:$AE$500,""),
D57="Planificadas",_xlfn.XLOOKUP(A57,Planificadas!$A$2:$A$500,Planificadas!$AE$2:$AE$500,""),
D57="Aprobar planificación",_xlfn.XLOOKUP(A57,'Aprobar Planificación'!$A$2:$A$500,'Aprobar Planificación'!$AE$2:$AE$500,""),
D57="Por planificar",_xlfn.XLOOKUP(A57,'Por planificar'!$A$2:$A$500,'Por planificar'!$AE$2:$AE$500,""),
D57="Por habilitar presupuesto",_xlfn.XLOOKUP(A57,'Por habilitar presup.'!$A$2:$A$500,'Por habilitar presup.'!$AE$2:$AE$500,""),
D57="Por aprobar estimación",_xlfn.XLOOKUP(A57,'Por aprobar estimacion'!$A$2:$A$500,'Por aprobar estimacion'!$AE$2:$AE$500,""),
D57="Por reestimar",_xlfn.XLOOKUP(A57,'Por Reestimar '!$A$2:$A$500,'Por Reestimar '!$AE$2:$AE$500,""),
D57="Por estimar",_xlfn.XLOOKUP(A57,'Por estimar'!$A$2:$A$500,'Por estimar'!$AE$2:$AE$500,""),
D57="Registro incompleto",_xlfn.XLOOKUP(A57,'Registro incompleto'!$A$2:$A$500,'Registro incompleto'!$AE$2:$AE$500,""),
TRUE,""
),
_xlpm.revision,_xlfn.IFS(
D57="Eliminados",_xlfn.XLOOKUP(A57,Eliminados!$A$2:$A$500,Eliminados!$AR$2:$AR$500,""),
D57="Planificadas",_xlfn.XLOOKUP(A57,Planificadas!$A$2:$A$500,Planificadas!$AR$2:$AR$500,""),
D57="Aprobar planificación",_xlfn.XLOOKUP(A57,'Aprobar Planificación'!$A$2:$A$500,'Aprobar Planificación'!$AR$2:$AR$500,""),
D57="Por planificar",_xlfn.XLOOKUP(A57,'Por planificar'!$A$2:$A$500,'Por planificar'!$AR$2:$AR$500,""),
D57="Por habilitar presupuesto",_xlfn.XLOOKUP(A57,'Por habilitar presup.'!$A$2:$A$500,'Por habilitar presup.'!$AR$2:$AR$500,""),
D57="Por aprobar estimación",_xlfn.XLOOKUP(A57,'Por aprobar estimacion'!$A$2:$A$500,'Por aprobar estimacion'!$AR$2:$AR$500,""),
D57="Por reestimar",_xlfn.XLOOKUP(A57,'Por Reestimar '!$A$2:$A$500,'Por Reestimar '!$AR$2:$AR$500,""),
TRUE,""
),
_xlpm.resultado,IF(OR(_xlpm.revision="",_xlpm.revision=0),_xlpm.base,_xlpm.revision),
IF(OR(_xlpm.resultado="",_xlpm.resultado=0),"Sin definir",_xlpm.resultado)
))</f>
        <v>Alta</v>
      </c>
      <c r="F57" s="593" t="str" cm="1">
        <f t="array" ref="F57">IF(A57="","",_xlfn.LET(
_xlpm.fecha,_xlfn.IFS(
D57="Eliminados",_xlfn.XLOOKUP(A57,Eliminados!$A$2:$A$500,Eliminados!$AD$2:$AD$500,""),
D57="Planificadas",_xlfn.XLOOKUP(A57,Planificadas!$A$2:$A$500,Planificadas!$AD$2:$AD$500,""),
D57="Aprobar planificación",_xlfn.XLOOKUP(A57,'Aprobar Planificación'!$A$2:$A$500,'Aprobar Planificación'!$AD$2:$AD$500,""),
D57="Por planificar",_xlfn.XLOOKUP(A57,'Por planificar'!$A$2:$A$500,'Por planificar'!$AD$2:$AD$500,""),
D57="Por habilitar presupuesto",_xlfn.XLOOKUP(A57,'Por habilitar presup.'!$A$2:$A$500,'Por habilitar presup.'!$AD$2:$AD$500,""),
D57="Por aprobar estimación",_xlfn.XLOOKUP(A57,'Por aprobar estimacion'!$A$2:$A$500,'Por aprobar estimacion'!$AD$2:$AD$500,""),
D57="Por reestimar",_xlfn.XLOOKUP(A57,'Por Reestimar '!$A$2:$A$500,'Por Reestimar '!$AD$2:$AD$500,""),
D57="Por estimar",_xlfn.XLOOKUP(A57,'Por estimar'!$A$2:$A$500,'Por estimar'!$AD$2:$AD$500,""),
D57="Registro incompleto",_xlfn.XLOOKUP(A57,'Registro incompleto'!$A$2:$A$500,'Registro incompleto'!$AD$2:$AD$500,""),
TRUE,""
),
IF(OR(_xlpm.fecha="",_xlpm.fecha=0),"",_xlpm.fecha)
))</f>
        <v/>
      </c>
      <c r="G57" s="593" t="str" cm="1">
        <f t="array" ref="G57">IF(A57="","",_xlfn.LET(
_xlpm.base,_xlfn.IFS(
D57="Eliminados",_xlfn.XLOOKUP(A57,Eliminados!$A$2:$A$500,Eliminados!$AF$2:$AF$500,""),
D57="Planificadas",_xlfn.XLOOKUP(A57,Planificadas!$A$2:$A$500,Planificadas!$AF$2:$AF$500,""),
D57="Aprobar planificación",_xlfn.XLOOKUP(A57,'Aprobar Planificación'!$A$2:$A$500,'Aprobar Planificación'!$AF$2:$AF$500,""),
D57="Por planificar",_xlfn.XLOOKUP(A57,'Por planificar'!$A$2:$A$500,'Por planificar'!$AF$2:$AF$500,""),
D57="Por habilitar presupuesto",_xlfn.XLOOKUP(A57,'Por habilitar presup.'!$A$2:$A$500,'Por habilitar presup.'!$AF$2:$AF$500,""),
D57="Por aprobar estimación",_xlfn.XLOOKUP(A57,'Por aprobar estimacion'!$A$2:$A$500,'Por aprobar estimacion'!$AF$2:$AF$500,""),
D57="Por reestimar",_xlfn.XLOOKUP(A57,'Por Reestimar '!$A$2:$A$500,'Por Reestimar '!$AF$2:$AF$500,""),
D57="Por estimar",_xlfn.XLOOKUP(A57,'Por estimar'!$A$2:$A$500,'Por estimar'!$AF$2:$AF$500,""),
D57="Registro incompleto",_xlfn.XLOOKUP(A57,'Registro incompleto'!$A$2:$A$500,'Registro incompleto'!$AF$2:$AF$500,""),
TRUE,""
),
_xlpm.revision,_xlfn.IFS(
D57="Eliminados",_xlfn.XLOOKUP(A57,Eliminados!$A$2:$A$500,Eliminados!$AS$2:$AS$500,""),
D57="Planificadas",_xlfn.XLOOKUP(A57,Planificadas!$A$2:$A$500,Planificadas!$AS$2:$AS$500,""),
D57="Aprobar planificación",_xlfn.XLOOKUP(A57,'Aprobar Planificación'!$A$2:$A$500,'Aprobar Planificación'!$AS$2:$AS$500,""),
D57="Por planificar",_xlfn.XLOOKUP(A57,'Por planificar'!$A$2:$A$500,'Por planificar'!$AS$2:$AS$500,""),
D57="Por habilitar presupuesto",_xlfn.XLOOKUP(A57,'Por habilitar presup.'!$A$2:$A$500,'Por habilitar presup.'!$AS$2:$AS$500,""),
D57="Por aprobar estimación",_xlfn.XLOOKUP(A57,'Por aprobar estimacion'!$A$2:$A$500,'Por aprobar estimacion'!$AS$2:$AS$500,""),
D57="Por reestimar",_xlfn.XLOOKUP(A57,'Por Reestimar '!$A$2:$A$500,'Por Reestimar '!$AS$2:$AS$500,""),
TRUE,""
),
_xlpm.resultado,IF(OR(_xlpm.revision="",_xlpm.revision=0),_xlpm.base,_xlpm.revision),
IF(OR(_xlpm.resultado="",_xlpm.resultado=0),"",_xlpm.resultado)
))</f>
        <v/>
      </c>
      <c r="H57" s="593" t="str" cm="1">
        <f t="array" ref="H57">IF(A57="","",_xlfn.LET(
_xlpm.dias,_xlfn.IFS(
OR(UPPER(TRIM(E57))="BAJA",UPPER(TRIM(E57))="BAJO"),5,
OR(UPPER(TRIM(E57))="MEDIA",UPPER(TRIM(E57))="MEDIO"),10,
OR(UPPER(TRIM(E57))="ALTA",UPPER(TRIM(E57))="ALTO"),20,
TRUE,0
),
_xlpm.inicioRe,IF(D57="Por reestimar",_xlfn.XLOOKUP(A57,'Por Reestimar '!$A$2:$A$500,'Por Reestimar '!$AS$2:$AS$500,0),0),
_xlfn.IFS(
D57="Por reestimar",IF(AND(ISNUMBER(_xlpm.inicioRe),_xlpm.inicioRe&gt;0,_xlpm.dias&gt;0),WORKDAY(_xlpm.inicioRe,_xlpm.dias),""),
D57="Por estimar",IF(AND(ISNUMBER(G57),G57&gt;0),IF(_xlpm.dias&gt;0,WORKDAY(G57,_xlpm.dias),""),IF(AND(ISNUMBER(F57),F57&gt;0),WORKDAY(F57,5),"")),
TRUE,""
)
))</f>
        <v/>
      </c>
      <c r="I57" t="str" cm="1">
        <f t="array" ref="I57">IF(A57="","",_xlfn.IFS(
D57="Eliminados",_xlfn.XLOOKUP(A57,Eliminados!$A$2:$A$500,Eliminados!$AB$2:$AB$500,""),
D57="Planificadas",_xlfn.XLOOKUP(A57,Planificadas!$A$2:$A$500,Planificadas!$AB$2:$AB$500,""),
D57="Aprobar planificación",_xlfn.XLOOKUP(A57,'Aprobar Planificación'!$A$2:$A$500,'Aprobar Planificación'!$AB$2:$AB$500,""),
D57="Por planificar",_xlfn.XLOOKUP(A57,'Por planificar'!$A$2:$A$500,'Por planificar'!$AB$2:$AB$500,""),
D57="Por habilitar presupuesto",_xlfn.XLOOKUP(A57,'Por habilitar presup.'!$A$2:$A$500,'Por habilitar presup.'!$AB$2:$AB$500,""),
D57="Por aprobar estimación",_xlfn.XLOOKUP(A57,'Por aprobar estimacion'!$A$2:$A$500,'Por aprobar estimacion'!$AB$2:$AB$500,""),
D57="Por reestimar",_xlfn.XLOOKUP(A57,'Por Reestimar '!$A$2:$A$500,'Por Reestimar '!$AB$2:$AB$500,""),
D57="Por estimar",_xlfn.XLOOKUP(A57,'Por estimar'!$A$2:$A$500,'Por estimar'!$AB$2:$AB$500,""),
D57="Registro incompleto",_xlfn.XLOOKUP(A57,'Registro incompleto'!$A$2:$A$500,'Registro incompleto'!$AB$2:$AB$500,""),
TRUE,""
))</f>
        <v>Enrique Ruiz Huidobro</v>
      </c>
    </row>
    <row r="58" spans="1:9">
      <c r="A58">
        <v>89</v>
      </c>
      <c r="B58" t="str" cm="1">
        <f t="array" ref="B58">IF(A58="","",_xlfn.IFS(
D58="Eliminados",_xlfn.XLOOKUP(A58,Eliminados!$A$2:$A$500,Eliminados!$F$2:$F$500,""),
D58="Planificadas",_xlfn.XLOOKUP(A58,Planificadas!$A$2:$A$500,Planificadas!$F$2:$F$500,""),
D58="Aprobar planificación",_xlfn.XLOOKUP(A58,'Aprobar Planificación'!$A$2:$A$500,'Aprobar Planificación'!$F$2:$F$500,""),
D58="Por planificar",_xlfn.XLOOKUP(A58,'Por planificar'!$A$2:$A$500,'Por planificar'!$F$2:$F$500,""),
D58="Por habilitar presupuesto",_xlfn.XLOOKUP(A58,'Por habilitar presup.'!$A$2:$A$500,'Por habilitar presup.'!$F$2:$F$500,""),
D58="Por aprobar estimación",_xlfn.XLOOKUP(A58,'Por aprobar estimacion'!$A$2:$A$500,'Por aprobar estimacion'!$F$2:$F$500,""),
D58="Por reestimar",_xlfn.XLOOKUP(A58,'Por Reestimar '!$A$2:$A$500,'Por Reestimar '!$F$2:$F$500,""),
D58="Por estimar",_xlfn.XLOOKUP(A58,'Por estimar'!$A$2:$A$500,'Por estimar'!$F$2:$F$500,""),
D58="Registro incompleto",_xlfn.XLOOKUP(A58,'Registro incompleto'!$A$2:$A$500,'Registro incompleto'!$F$2:$F$500,""),
TRUE,""
))</f>
        <v>Segmentar la visualización de NRC en matrícula en línea según perfil académico del estudiante</v>
      </c>
      <c r="C58" t="str">
        <f t="shared" si="0"/>
        <v>Lucía Vega</v>
      </c>
      <c r="D58" t="str" cm="1">
        <f t="array" ref="D58">IF(A58="","",_xlfn.IFS(
COUNTIF(Eliminados!$A$2:$A$500,A58)&gt;0,"Eliminados",
COUNTIF(Planificadas!$A$2:$A$500,A58)&gt;0,"Planificadas",
COUNTIF('Aprobar Planificación'!$A$2:$A$500,A58)&gt;0,"Aprobar planificación",
COUNTIF('Por planificar'!$A$2:$A$500,A58)&gt;0,"Por planificar",
COUNTIF('Por habilitar presup.'!$A$2:$A$500,A58)&gt;0,"Por habilitar presupuesto",
COUNTIF('Por aprobar estimacion'!$A$2:$A$500,A58)&gt;0,"Por aprobar estimación",
COUNTIF('Por Reestimar '!$A$2:$A$500,A58)&gt;0,"Por reestimar",
COUNTIF('Por estimar'!$A$2:$A$500,A58)&gt;0,"Por estimar",
COUNTIF('Registro incompleto'!$A$2:$A$500,A58)&gt;0,"Registro incompleto",
TRUE,"Sin estado"
))</f>
        <v>Eliminados</v>
      </c>
      <c r="E58" t="str" cm="1">
        <f t="array" ref="E58">IF(A58="","",_xlfn.LET(
_xlpm.base,_xlfn.IFS(
D58="Eliminados",_xlfn.XLOOKUP(A58,Eliminados!$A$2:$A$500,Eliminados!$AE$2:$AE$500,""),
D58="Planificadas",_xlfn.XLOOKUP(A58,Planificadas!$A$2:$A$500,Planificadas!$AE$2:$AE$500,""),
D58="Aprobar planificación",_xlfn.XLOOKUP(A58,'Aprobar Planificación'!$A$2:$A$500,'Aprobar Planificación'!$AE$2:$AE$500,""),
D58="Por planificar",_xlfn.XLOOKUP(A58,'Por planificar'!$A$2:$A$500,'Por planificar'!$AE$2:$AE$500,""),
D58="Por habilitar presupuesto",_xlfn.XLOOKUP(A58,'Por habilitar presup.'!$A$2:$A$500,'Por habilitar presup.'!$AE$2:$AE$500,""),
D58="Por aprobar estimación",_xlfn.XLOOKUP(A58,'Por aprobar estimacion'!$A$2:$A$500,'Por aprobar estimacion'!$AE$2:$AE$500,""),
D58="Por reestimar",_xlfn.XLOOKUP(A58,'Por Reestimar '!$A$2:$A$500,'Por Reestimar '!$AE$2:$AE$500,""),
D58="Por estimar",_xlfn.XLOOKUP(A58,'Por estimar'!$A$2:$A$500,'Por estimar'!$AE$2:$AE$500,""),
D58="Registro incompleto",_xlfn.XLOOKUP(A58,'Registro incompleto'!$A$2:$A$500,'Registro incompleto'!$AE$2:$AE$500,""),
TRUE,""
),
_xlpm.revision,_xlfn.IFS(
D58="Eliminados",_xlfn.XLOOKUP(A58,Eliminados!$A$2:$A$500,Eliminados!$AR$2:$AR$500,""),
D58="Planificadas",_xlfn.XLOOKUP(A58,Planificadas!$A$2:$A$500,Planificadas!$AR$2:$AR$500,""),
D58="Aprobar planificación",_xlfn.XLOOKUP(A58,'Aprobar Planificación'!$A$2:$A$500,'Aprobar Planificación'!$AR$2:$AR$500,""),
D58="Por planificar",_xlfn.XLOOKUP(A58,'Por planificar'!$A$2:$A$500,'Por planificar'!$AR$2:$AR$500,""),
D58="Por habilitar presupuesto",_xlfn.XLOOKUP(A58,'Por habilitar presup.'!$A$2:$A$500,'Por habilitar presup.'!$AR$2:$AR$500,""),
D58="Por aprobar estimación",_xlfn.XLOOKUP(A58,'Por aprobar estimacion'!$A$2:$A$500,'Por aprobar estimacion'!$AR$2:$AR$500,""),
D58="Por reestimar",_xlfn.XLOOKUP(A58,'Por Reestimar '!$A$2:$A$500,'Por Reestimar '!$AR$2:$AR$500,""),
TRUE,""
),
_xlpm.resultado,IF(OR(_xlpm.revision="",_xlpm.revision=0),_xlpm.base,_xlpm.revision),
IF(OR(_xlpm.resultado="",_xlpm.resultado=0),"Sin definir",_xlpm.resultado)
))</f>
        <v>Sin definir</v>
      </c>
      <c r="F58" s="593" t="str" cm="1">
        <f t="array" ref="F58">IF(A58="","",_xlfn.LET(
_xlpm.fecha,_xlfn.IFS(
D58="Eliminados",_xlfn.XLOOKUP(A58,Eliminados!$A$2:$A$500,Eliminados!$AD$2:$AD$500,""),
D58="Planificadas",_xlfn.XLOOKUP(A58,Planificadas!$A$2:$A$500,Planificadas!$AD$2:$AD$500,""),
D58="Aprobar planificación",_xlfn.XLOOKUP(A58,'Aprobar Planificación'!$A$2:$A$500,'Aprobar Planificación'!$AD$2:$AD$500,""),
D58="Por planificar",_xlfn.XLOOKUP(A58,'Por planificar'!$A$2:$A$500,'Por planificar'!$AD$2:$AD$500,""),
D58="Por habilitar presupuesto",_xlfn.XLOOKUP(A58,'Por habilitar presup.'!$A$2:$A$500,'Por habilitar presup.'!$AD$2:$AD$500,""),
D58="Por aprobar estimación",_xlfn.XLOOKUP(A58,'Por aprobar estimacion'!$A$2:$A$500,'Por aprobar estimacion'!$AD$2:$AD$500,""),
D58="Por reestimar",_xlfn.XLOOKUP(A58,'Por Reestimar '!$A$2:$A$500,'Por Reestimar '!$AD$2:$AD$500,""),
D58="Por estimar",_xlfn.XLOOKUP(A58,'Por estimar'!$A$2:$A$500,'Por estimar'!$AD$2:$AD$500,""),
D58="Registro incompleto",_xlfn.XLOOKUP(A58,'Registro incompleto'!$A$2:$A$500,'Registro incompleto'!$AD$2:$AD$500,""),
TRUE,""
),
IF(OR(_xlpm.fecha="",_xlpm.fecha=0),"",_xlpm.fecha)
))</f>
        <v/>
      </c>
      <c r="G58" s="593" t="str" cm="1">
        <f t="array" ref="G58">IF(A58="","",_xlfn.LET(
_xlpm.base,_xlfn.IFS(
D58="Eliminados",_xlfn.XLOOKUP(A58,Eliminados!$A$2:$A$500,Eliminados!$AF$2:$AF$500,""),
D58="Planificadas",_xlfn.XLOOKUP(A58,Planificadas!$A$2:$A$500,Planificadas!$AF$2:$AF$500,""),
D58="Aprobar planificación",_xlfn.XLOOKUP(A58,'Aprobar Planificación'!$A$2:$A$500,'Aprobar Planificación'!$AF$2:$AF$500,""),
D58="Por planificar",_xlfn.XLOOKUP(A58,'Por planificar'!$A$2:$A$500,'Por planificar'!$AF$2:$AF$500,""),
D58="Por habilitar presupuesto",_xlfn.XLOOKUP(A58,'Por habilitar presup.'!$A$2:$A$500,'Por habilitar presup.'!$AF$2:$AF$500,""),
D58="Por aprobar estimación",_xlfn.XLOOKUP(A58,'Por aprobar estimacion'!$A$2:$A$500,'Por aprobar estimacion'!$AF$2:$AF$500,""),
D58="Por reestimar",_xlfn.XLOOKUP(A58,'Por Reestimar '!$A$2:$A$500,'Por Reestimar '!$AF$2:$AF$500,""),
D58="Por estimar",_xlfn.XLOOKUP(A58,'Por estimar'!$A$2:$A$500,'Por estimar'!$AF$2:$AF$500,""),
D58="Registro incompleto",_xlfn.XLOOKUP(A58,'Registro incompleto'!$A$2:$A$500,'Registro incompleto'!$AF$2:$AF$500,""),
TRUE,""
),
_xlpm.revision,_xlfn.IFS(
D58="Eliminados",_xlfn.XLOOKUP(A58,Eliminados!$A$2:$A$500,Eliminados!$AS$2:$AS$500,""),
D58="Planificadas",_xlfn.XLOOKUP(A58,Planificadas!$A$2:$A$500,Planificadas!$AS$2:$AS$500,""),
D58="Aprobar planificación",_xlfn.XLOOKUP(A58,'Aprobar Planificación'!$A$2:$A$500,'Aprobar Planificación'!$AS$2:$AS$500,""),
D58="Por planificar",_xlfn.XLOOKUP(A58,'Por planificar'!$A$2:$A$500,'Por planificar'!$AS$2:$AS$500,""),
D58="Por habilitar presupuesto",_xlfn.XLOOKUP(A58,'Por habilitar presup.'!$A$2:$A$500,'Por habilitar presup.'!$AS$2:$AS$500,""),
D58="Por aprobar estimación",_xlfn.XLOOKUP(A58,'Por aprobar estimacion'!$A$2:$A$500,'Por aprobar estimacion'!$AS$2:$AS$500,""),
D58="Por reestimar",_xlfn.XLOOKUP(A58,'Por Reestimar '!$A$2:$A$500,'Por Reestimar '!$AS$2:$AS$500,""),
TRUE,""
),
_xlpm.resultado,IF(OR(_xlpm.revision="",_xlpm.revision=0),_xlpm.base,_xlpm.revision),
IF(OR(_xlpm.resultado="",_xlpm.resultado=0),"",_xlpm.resultado)
))</f>
        <v/>
      </c>
      <c r="H58" s="593" t="str" cm="1">
        <f t="array" ref="H58">IF(A58="","",_xlfn.LET(
_xlpm.dias,_xlfn.IFS(
OR(UPPER(TRIM(E58))="BAJA",UPPER(TRIM(E58))="BAJO"),5,
OR(UPPER(TRIM(E58))="MEDIA",UPPER(TRIM(E58))="MEDIO"),10,
OR(UPPER(TRIM(E58))="ALTA",UPPER(TRIM(E58))="ALTO"),20,
TRUE,0
),
_xlpm.inicioRe,IF(D58="Por reestimar",_xlfn.XLOOKUP(A58,'Por Reestimar '!$A$2:$A$500,'Por Reestimar '!$AS$2:$AS$500,0),0),
_xlfn.IFS(
D58="Por reestimar",IF(AND(ISNUMBER(_xlpm.inicioRe),_xlpm.inicioRe&gt;0,_xlpm.dias&gt;0),WORKDAY(_xlpm.inicioRe,_xlpm.dias),""),
D58="Por estimar",IF(AND(ISNUMBER(G58),G58&gt;0),IF(_xlpm.dias&gt;0,WORKDAY(G58,_xlpm.dias),""),IF(AND(ISNUMBER(F58),F58&gt;0),WORKDAY(F58,5),"")),
TRUE,""
)
))</f>
        <v/>
      </c>
      <c r="I58" t="str" cm="1">
        <f t="array" ref="I58">IF(A58="","",_xlfn.IFS(
D58="Eliminados",_xlfn.XLOOKUP(A58,Eliminados!$A$2:$A$500,Eliminados!$AB$2:$AB$500,""),
D58="Planificadas",_xlfn.XLOOKUP(A58,Planificadas!$A$2:$A$500,Planificadas!$AB$2:$AB$500,""),
D58="Aprobar planificación",_xlfn.XLOOKUP(A58,'Aprobar Planificación'!$A$2:$A$500,'Aprobar Planificación'!$AB$2:$AB$500,""),
D58="Por planificar",_xlfn.XLOOKUP(A58,'Por planificar'!$A$2:$A$500,'Por planificar'!$AB$2:$AB$500,""),
D58="Por habilitar presupuesto",_xlfn.XLOOKUP(A58,'Por habilitar presup.'!$A$2:$A$500,'Por habilitar presup.'!$AB$2:$AB$500,""),
D58="Por aprobar estimación",_xlfn.XLOOKUP(A58,'Por aprobar estimacion'!$A$2:$A$500,'Por aprobar estimacion'!$AB$2:$AB$500,""),
D58="Por reestimar",_xlfn.XLOOKUP(A58,'Por Reestimar '!$A$2:$A$500,'Por Reestimar '!$AB$2:$AB$500,""),
D58="Por estimar",_xlfn.XLOOKUP(A58,'Por estimar'!$A$2:$A$500,'Por estimar'!$AB$2:$AB$500,""),
D58="Registro incompleto",_xlfn.XLOOKUP(A58,'Registro incompleto'!$A$2:$A$500,'Registro incompleto'!$AB$2:$AB$500,""),
TRUE,""
))</f>
        <v>Lucía Vega</v>
      </c>
    </row>
    <row r="59" spans="1:9">
      <c r="A59">
        <v>90</v>
      </c>
      <c r="B59" t="str" cm="1">
        <f t="array" ref="B59">IF(A59="","",_xlfn.IFS(
D59="Eliminados",_xlfn.XLOOKUP(A59,Eliminados!$A$2:$A$500,Eliminados!$F$2:$F$500,""),
D59="Planificadas",_xlfn.XLOOKUP(A59,Planificadas!$A$2:$A$500,Planificadas!$F$2:$F$500,""),
D59="Aprobar planificación",_xlfn.XLOOKUP(A59,'Aprobar Planificación'!$A$2:$A$500,'Aprobar Planificación'!$F$2:$F$500,""),
D59="Por planificar",_xlfn.XLOOKUP(A59,'Por planificar'!$A$2:$A$500,'Por planificar'!$F$2:$F$500,""),
D59="Por habilitar presupuesto",_xlfn.XLOOKUP(A59,'Por habilitar presup.'!$A$2:$A$500,'Por habilitar presup.'!$F$2:$F$500,""),
D59="Por aprobar estimación",_xlfn.XLOOKUP(A59,'Por aprobar estimacion'!$A$2:$A$500,'Por aprobar estimacion'!$F$2:$F$500,""),
D59="Por reestimar",_xlfn.XLOOKUP(A59,'Por Reestimar '!$A$2:$A$500,'Por Reestimar '!$F$2:$F$500,""),
D59="Por estimar",_xlfn.XLOOKUP(A59,'Por estimar'!$A$2:$A$500,'Por estimar'!$F$2:$F$500,""),
D59="Registro incompleto",_xlfn.XLOOKUP(A59,'Registro incompleto'!$A$2:$A$500,'Registro incompleto'!$F$2:$F$500,""),
TRUE,""
))</f>
        <v>Creación y migración de datos de padres en CRM desde formularios</v>
      </c>
      <c r="C59" t="str">
        <f t="shared" si="0"/>
        <v>César Soplín</v>
      </c>
      <c r="D59" t="str" cm="1">
        <f t="array" ref="D59">IF(A59="","",_xlfn.IFS(
COUNTIF(Eliminados!$A$2:$A$500,A59)&gt;0,"Eliminados",
COUNTIF(Planificadas!$A$2:$A$500,A59)&gt;0,"Planificadas",
COUNTIF('Aprobar Planificación'!$A$2:$A$500,A59)&gt;0,"Aprobar planificación",
COUNTIF('Por planificar'!$A$2:$A$500,A59)&gt;0,"Por planificar",
COUNTIF('Por habilitar presup.'!$A$2:$A$500,A59)&gt;0,"Por habilitar presupuesto",
COUNTIF('Por aprobar estimacion'!$A$2:$A$500,A59)&gt;0,"Por aprobar estimación",
COUNTIF('Por Reestimar '!$A$2:$A$500,A59)&gt;0,"Por reestimar",
COUNTIF('Por estimar'!$A$2:$A$500,A59)&gt;0,"Por estimar",
COUNTIF('Registro incompleto'!$A$2:$A$500,A59)&gt;0,"Registro incompleto",
TRUE,"Sin estado"
))</f>
        <v>Eliminados</v>
      </c>
      <c r="E59" t="str" cm="1">
        <f t="array" ref="E59">IF(A59="","",_xlfn.LET(
_xlpm.base,_xlfn.IFS(
D59="Eliminados",_xlfn.XLOOKUP(A59,Eliminados!$A$2:$A$500,Eliminados!$AE$2:$AE$500,""),
D59="Planificadas",_xlfn.XLOOKUP(A59,Planificadas!$A$2:$A$500,Planificadas!$AE$2:$AE$500,""),
D59="Aprobar planificación",_xlfn.XLOOKUP(A59,'Aprobar Planificación'!$A$2:$A$500,'Aprobar Planificación'!$AE$2:$AE$500,""),
D59="Por planificar",_xlfn.XLOOKUP(A59,'Por planificar'!$A$2:$A$500,'Por planificar'!$AE$2:$AE$500,""),
D59="Por habilitar presupuesto",_xlfn.XLOOKUP(A59,'Por habilitar presup.'!$A$2:$A$500,'Por habilitar presup.'!$AE$2:$AE$500,""),
D59="Por aprobar estimación",_xlfn.XLOOKUP(A59,'Por aprobar estimacion'!$A$2:$A$500,'Por aprobar estimacion'!$AE$2:$AE$500,""),
D59="Por reestimar",_xlfn.XLOOKUP(A59,'Por Reestimar '!$A$2:$A$500,'Por Reestimar '!$AE$2:$AE$500,""),
D59="Por estimar",_xlfn.XLOOKUP(A59,'Por estimar'!$A$2:$A$500,'Por estimar'!$AE$2:$AE$500,""),
D59="Registro incompleto",_xlfn.XLOOKUP(A59,'Registro incompleto'!$A$2:$A$500,'Registro incompleto'!$AE$2:$AE$500,""),
TRUE,""
),
_xlpm.revision,_xlfn.IFS(
D59="Eliminados",_xlfn.XLOOKUP(A59,Eliminados!$A$2:$A$500,Eliminados!$AR$2:$AR$500,""),
D59="Planificadas",_xlfn.XLOOKUP(A59,Planificadas!$A$2:$A$500,Planificadas!$AR$2:$AR$500,""),
D59="Aprobar planificación",_xlfn.XLOOKUP(A59,'Aprobar Planificación'!$A$2:$A$500,'Aprobar Planificación'!$AR$2:$AR$500,""),
D59="Por planificar",_xlfn.XLOOKUP(A59,'Por planificar'!$A$2:$A$500,'Por planificar'!$AR$2:$AR$500,""),
D59="Por habilitar presupuesto",_xlfn.XLOOKUP(A59,'Por habilitar presup.'!$A$2:$A$500,'Por habilitar presup.'!$AR$2:$AR$500,""),
D59="Por aprobar estimación",_xlfn.XLOOKUP(A59,'Por aprobar estimacion'!$A$2:$A$500,'Por aprobar estimacion'!$AR$2:$AR$500,""),
D59="Por reestimar",_xlfn.XLOOKUP(A59,'Por Reestimar '!$A$2:$A$500,'Por Reestimar '!$AR$2:$AR$500,""),
TRUE,""
),
_xlpm.resultado,IF(OR(_xlpm.revision="",_xlpm.revision=0),_xlpm.base,_xlpm.revision),
IF(OR(_xlpm.resultado="",_xlpm.resultado=0),"Sin definir",_xlpm.resultado)
))</f>
        <v>Media</v>
      </c>
      <c r="F59" s="593" t="str" cm="1">
        <f t="array" ref="F59">IF(A59="","",_xlfn.LET(
_xlpm.fecha,_xlfn.IFS(
D59="Eliminados",_xlfn.XLOOKUP(A59,Eliminados!$A$2:$A$500,Eliminados!$AD$2:$AD$500,""),
D59="Planificadas",_xlfn.XLOOKUP(A59,Planificadas!$A$2:$A$500,Planificadas!$AD$2:$AD$500,""),
D59="Aprobar planificación",_xlfn.XLOOKUP(A59,'Aprobar Planificación'!$A$2:$A$500,'Aprobar Planificación'!$AD$2:$AD$500,""),
D59="Por planificar",_xlfn.XLOOKUP(A59,'Por planificar'!$A$2:$A$500,'Por planificar'!$AD$2:$AD$500,""),
D59="Por habilitar presupuesto",_xlfn.XLOOKUP(A59,'Por habilitar presup.'!$A$2:$A$500,'Por habilitar presup.'!$AD$2:$AD$500,""),
D59="Por aprobar estimación",_xlfn.XLOOKUP(A59,'Por aprobar estimacion'!$A$2:$A$500,'Por aprobar estimacion'!$AD$2:$AD$500,""),
D59="Por reestimar",_xlfn.XLOOKUP(A59,'Por Reestimar '!$A$2:$A$500,'Por Reestimar '!$AD$2:$AD$500,""),
D59="Por estimar",_xlfn.XLOOKUP(A59,'Por estimar'!$A$2:$A$500,'Por estimar'!$AD$2:$AD$500,""),
D59="Registro incompleto",_xlfn.XLOOKUP(A59,'Registro incompleto'!$A$2:$A$500,'Registro incompleto'!$AD$2:$AD$500,""),
TRUE,""
),
IF(OR(_xlpm.fecha="",_xlpm.fecha=0),"",_xlpm.fecha)
))</f>
        <v/>
      </c>
      <c r="G59" s="593" cm="1">
        <f t="array" ref="G59">IF(A59="","",_xlfn.LET(
_xlpm.base,_xlfn.IFS(
D59="Eliminados",_xlfn.XLOOKUP(A59,Eliminados!$A$2:$A$500,Eliminados!$AF$2:$AF$500,""),
D59="Planificadas",_xlfn.XLOOKUP(A59,Planificadas!$A$2:$A$500,Planificadas!$AF$2:$AF$500,""),
D59="Aprobar planificación",_xlfn.XLOOKUP(A59,'Aprobar Planificación'!$A$2:$A$500,'Aprobar Planificación'!$AF$2:$AF$500,""),
D59="Por planificar",_xlfn.XLOOKUP(A59,'Por planificar'!$A$2:$A$500,'Por planificar'!$AF$2:$AF$500,""),
D59="Por habilitar presupuesto",_xlfn.XLOOKUP(A59,'Por habilitar presup.'!$A$2:$A$500,'Por habilitar presup.'!$AF$2:$AF$500,""),
D59="Por aprobar estimación",_xlfn.XLOOKUP(A59,'Por aprobar estimacion'!$A$2:$A$500,'Por aprobar estimacion'!$AF$2:$AF$500,""),
D59="Por reestimar",_xlfn.XLOOKUP(A59,'Por Reestimar '!$A$2:$A$500,'Por Reestimar '!$AF$2:$AF$500,""),
D59="Por estimar",_xlfn.XLOOKUP(A59,'Por estimar'!$A$2:$A$500,'Por estimar'!$AF$2:$AF$500,""),
D59="Registro incompleto",_xlfn.XLOOKUP(A59,'Registro incompleto'!$A$2:$A$500,'Registro incompleto'!$AF$2:$AF$500,""),
TRUE,""
),
_xlpm.revision,_xlfn.IFS(
D59="Eliminados",_xlfn.XLOOKUP(A59,Eliminados!$A$2:$A$500,Eliminados!$AS$2:$AS$500,""),
D59="Planificadas",_xlfn.XLOOKUP(A59,Planificadas!$A$2:$A$500,Planificadas!$AS$2:$AS$500,""),
D59="Aprobar planificación",_xlfn.XLOOKUP(A59,'Aprobar Planificación'!$A$2:$A$500,'Aprobar Planificación'!$AS$2:$AS$500,""),
D59="Por planificar",_xlfn.XLOOKUP(A59,'Por planificar'!$A$2:$A$500,'Por planificar'!$AS$2:$AS$500,""),
D59="Por habilitar presupuesto",_xlfn.XLOOKUP(A59,'Por habilitar presup.'!$A$2:$A$500,'Por habilitar presup.'!$AS$2:$AS$500,""),
D59="Por aprobar estimación",_xlfn.XLOOKUP(A59,'Por aprobar estimacion'!$A$2:$A$500,'Por aprobar estimacion'!$AS$2:$AS$500,""),
D59="Por reestimar",_xlfn.XLOOKUP(A59,'Por Reestimar '!$A$2:$A$500,'Por Reestimar '!$AS$2:$AS$500,""),
TRUE,""
),
_xlpm.resultado,IF(OR(_xlpm.revision="",_xlpm.revision=0),_xlpm.base,_xlpm.revision),
IF(OR(_xlpm.resultado="",_xlpm.resultado=0),"",_xlpm.resultado)
))</f>
        <v>46128</v>
      </c>
      <c r="H59" s="593" t="str" cm="1">
        <f t="array" ref="H59">IF(A59="","",_xlfn.LET(
_xlpm.dias,_xlfn.IFS(
OR(UPPER(TRIM(E59))="BAJA",UPPER(TRIM(E59))="BAJO"),5,
OR(UPPER(TRIM(E59))="MEDIA",UPPER(TRIM(E59))="MEDIO"),10,
OR(UPPER(TRIM(E59))="ALTA",UPPER(TRIM(E59))="ALTO"),20,
TRUE,0
),
_xlpm.inicioRe,IF(D59="Por reestimar",_xlfn.XLOOKUP(A59,'Por Reestimar '!$A$2:$A$500,'Por Reestimar '!$AS$2:$AS$500,0),0),
_xlfn.IFS(
D59="Por reestimar",IF(AND(ISNUMBER(_xlpm.inicioRe),_xlpm.inicioRe&gt;0,_xlpm.dias&gt;0),WORKDAY(_xlpm.inicioRe,_xlpm.dias),""),
D59="Por estimar",IF(AND(ISNUMBER(G59),G59&gt;0),IF(_xlpm.dias&gt;0,WORKDAY(G59,_xlpm.dias),""),IF(AND(ISNUMBER(F59),F59&gt;0),WORKDAY(F59,5),"")),
TRUE,""
)
))</f>
        <v/>
      </c>
      <c r="I59" t="str" cm="1">
        <f t="array" ref="I59">IF(A59="","",_xlfn.IFS(
D59="Eliminados",_xlfn.XLOOKUP(A59,Eliminados!$A$2:$A$500,Eliminados!$AB$2:$AB$500,""),
D59="Planificadas",_xlfn.XLOOKUP(A59,Planificadas!$A$2:$A$500,Planificadas!$AB$2:$AB$500,""),
D59="Aprobar planificación",_xlfn.XLOOKUP(A59,'Aprobar Planificación'!$A$2:$A$500,'Aprobar Planificación'!$AB$2:$AB$500,""),
D59="Por planificar",_xlfn.XLOOKUP(A59,'Por planificar'!$A$2:$A$500,'Por planificar'!$AB$2:$AB$500,""),
D59="Por habilitar presupuesto",_xlfn.XLOOKUP(A59,'Por habilitar presup.'!$A$2:$A$500,'Por habilitar presup.'!$AB$2:$AB$500,""),
D59="Por aprobar estimación",_xlfn.XLOOKUP(A59,'Por aprobar estimacion'!$A$2:$A$500,'Por aprobar estimacion'!$AB$2:$AB$500,""),
D59="Por reestimar",_xlfn.XLOOKUP(A59,'Por Reestimar '!$A$2:$A$500,'Por Reestimar '!$AB$2:$AB$500,""),
D59="Por estimar",_xlfn.XLOOKUP(A59,'Por estimar'!$A$2:$A$500,'Por estimar'!$AB$2:$AB$500,""),
D59="Registro incompleto",_xlfn.XLOOKUP(A59,'Registro incompleto'!$A$2:$A$500,'Registro incompleto'!$AB$2:$AB$500,""),
TRUE,""
))</f>
        <v>César Soplín</v>
      </c>
    </row>
    <row r="60" spans="1:9">
      <c r="A60">
        <v>91</v>
      </c>
      <c r="B60" t="str" cm="1">
        <f t="array" ref="B60">IF(A60="","",_xlfn.IFS(
D60="Eliminados",_xlfn.XLOOKUP(A60,Eliminados!$A$2:$A$500,Eliminados!$F$2:$F$500,""),
D60="Planificadas",_xlfn.XLOOKUP(A60,Planificadas!$A$2:$A$500,Planificadas!$F$2:$F$500,""),
D60="Aprobar planificación",_xlfn.XLOOKUP(A60,'Aprobar Planificación'!$A$2:$A$500,'Aprobar Planificación'!$F$2:$F$500,""),
D60="Por planificar",_xlfn.XLOOKUP(A60,'Por planificar'!$A$2:$A$500,'Por planificar'!$F$2:$F$500,""),
D60="Por habilitar presupuesto",_xlfn.XLOOKUP(A60,'Por habilitar presup.'!$A$2:$A$500,'Por habilitar presup.'!$F$2:$F$500,""),
D60="Por aprobar estimación",_xlfn.XLOOKUP(A60,'Por aprobar estimacion'!$A$2:$A$500,'Por aprobar estimacion'!$F$2:$F$500,""),
D60="Por reestimar",_xlfn.XLOOKUP(A60,'Por Reestimar '!$A$2:$A$500,'Por Reestimar '!$F$2:$F$500,""),
D60="Por estimar",_xlfn.XLOOKUP(A60,'Por estimar'!$A$2:$A$500,'Por estimar'!$F$2:$F$500,""),
D60="Registro incompleto",_xlfn.XLOOKUP(A60,'Registro incompleto'!$A$2:$A$500,'Registro incompleto'!$F$2:$F$500,""),
TRUE,""
))</f>
        <v>Estabilización Sistema Académico UPC - 1era iteración MCH</v>
      </c>
      <c r="C60" t="str">
        <f t="shared" si="0"/>
        <v>Ana Rojas</v>
      </c>
      <c r="D60" t="str" cm="1">
        <f t="array" ref="D60">IF(A60="","",_xlfn.IFS(
COUNTIF(Eliminados!$A$2:$A$500,A60)&gt;0,"Eliminados",
COUNTIF(Planificadas!$A$2:$A$500,A60)&gt;0,"Planificadas",
COUNTIF('Aprobar Planificación'!$A$2:$A$500,A60)&gt;0,"Aprobar planificación",
COUNTIF('Por planificar'!$A$2:$A$500,A60)&gt;0,"Por planificar",
COUNTIF('Por habilitar presup.'!$A$2:$A$500,A60)&gt;0,"Por habilitar presupuesto",
COUNTIF('Por aprobar estimacion'!$A$2:$A$500,A60)&gt;0,"Por aprobar estimación",
COUNTIF('Por Reestimar '!$A$2:$A$500,A60)&gt;0,"Por reestimar",
COUNTIF('Por estimar'!$A$2:$A$500,A60)&gt;0,"Por estimar",
COUNTIF('Registro incompleto'!$A$2:$A$500,A60)&gt;0,"Registro incompleto",
TRUE,"Sin estado"
))</f>
        <v>Eliminados</v>
      </c>
      <c r="E60" t="str" cm="1">
        <f t="array" ref="E60">IF(A60="","",_xlfn.LET(
_xlpm.base,_xlfn.IFS(
D60="Eliminados",_xlfn.XLOOKUP(A60,Eliminados!$A$2:$A$500,Eliminados!$AE$2:$AE$500,""),
D60="Planificadas",_xlfn.XLOOKUP(A60,Planificadas!$A$2:$A$500,Planificadas!$AE$2:$AE$500,""),
D60="Aprobar planificación",_xlfn.XLOOKUP(A60,'Aprobar Planificación'!$A$2:$A$500,'Aprobar Planificación'!$AE$2:$AE$500,""),
D60="Por planificar",_xlfn.XLOOKUP(A60,'Por planificar'!$A$2:$A$500,'Por planificar'!$AE$2:$AE$500,""),
D60="Por habilitar presupuesto",_xlfn.XLOOKUP(A60,'Por habilitar presup.'!$A$2:$A$500,'Por habilitar presup.'!$AE$2:$AE$500,""),
D60="Por aprobar estimación",_xlfn.XLOOKUP(A60,'Por aprobar estimacion'!$A$2:$A$500,'Por aprobar estimacion'!$AE$2:$AE$500,""),
D60="Por reestimar",_xlfn.XLOOKUP(A60,'Por Reestimar '!$A$2:$A$500,'Por Reestimar '!$AE$2:$AE$500,""),
D60="Por estimar",_xlfn.XLOOKUP(A60,'Por estimar'!$A$2:$A$500,'Por estimar'!$AE$2:$AE$500,""),
D60="Registro incompleto",_xlfn.XLOOKUP(A60,'Registro incompleto'!$A$2:$A$500,'Registro incompleto'!$AE$2:$AE$500,""),
TRUE,""
),
_xlpm.revision,_xlfn.IFS(
D60="Eliminados",_xlfn.XLOOKUP(A60,Eliminados!$A$2:$A$500,Eliminados!$AR$2:$AR$500,""),
D60="Planificadas",_xlfn.XLOOKUP(A60,Planificadas!$A$2:$A$500,Planificadas!$AR$2:$AR$500,""),
D60="Aprobar planificación",_xlfn.XLOOKUP(A60,'Aprobar Planificación'!$A$2:$A$500,'Aprobar Planificación'!$AR$2:$AR$500,""),
D60="Por planificar",_xlfn.XLOOKUP(A60,'Por planificar'!$A$2:$A$500,'Por planificar'!$AR$2:$AR$500,""),
D60="Por habilitar presupuesto",_xlfn.XLOOKUP(A60,'Por habilitar presup.'!$A$2:$A$500,'Por habilitar presup.'!$AR$2:$AR$500,""),
D60="Por aprobar estimación",_xlfn.XLOOKUP(A60,'Por aprobar estimacion'!$A$2:$A$500,'Por aprobar estimacion'!$AR$2:$AR$500,""),
D60="Por reestimar",_xlfn.XLOOKUP(A60,'Por Reestimar '!$A$2:$A$500,'Por Reestimar '!$AR$2:$AR$500,""),
TRUE,""
),
_xlpm.resultado,IF(OR(_xlpm.revision="",_xlpm.revision=0),_xlpm.base,_xlpm.revision),
IF(OR(_xlpm.resultado="",_xlpm.resultado=0),"Sin definir",_xlpm.resultado)
))</f>
        <v>Media</v>
      </c>
      <c r="F60" s="593" cm="1">
        <f t="array" ref="F60">IF(A60="","",_xlfn.LET(
_xlpm.fecha,_xlfn.IFS(
D60="Eliminados",_xlfn.XLOOKUP(A60,Eliminados!$A$2:$A$500,Eliminados!$AD$2:$AD$500,""),
D60="Planificadas",_xlfn.XLOOKUP(A60,Planificadas!$A$2:$A$500,Planificadas!$AD$2:$AD$500,""),
D60="Aprobar planificación",_xlfn.XLOOKUP(A60,'Aprobar Planificación'!$A$2:$A$500,'Aprobar Planificación'!$AD$2:$AD$500,""),
D60="Por planificar",_xlfn.XLOOKUP(A60,'Por planificar'!$A$2:$A$500,'Por planificar'!$AD$2:$AD$500,""),
D60="Por habilitar presupuesto",_xlfn.XLOOKUP(A60,'Por habilitar presup.'!$A$2:$A$500,'Por habilitar presup.'!$AD$2:$AD$500,""),
D60="Por aprobar estimación",_xlfn.XLOOKUP(A60,'Por aprobar estimacion'!$A$2:$A$500,'Por aprobar estimacion'!$AD$2:$AD$500,""),
D60="Por reestimar",_xlfn.XLOOKUP(A60,'Por Reestimar '!$A$2:$A$500,'Por Reestimar '!$AD$2:$AD$500,""),
D60="Por estimar",_xlfn.XLOOKUP(A60,'Por estimar'!$A$2:$A$500,'Por estimar'!$AD$2:$AD$500,""),
D60="Registro incompleto",_xlfn.XLOOKUP(A60,'Registro incompleto'!$A$2:$A$500,'Registro incompleto'!$AD$2:$AD$500,""),
TRUE,""
),
IF(OR(_xlpm.fecha="",_xlpm.fecha=0),"",_xlpm.fecha)
))</f>
        <v>46142</v>
      </c>
      <c r="G60" s="593" cm="1">
        <f t="array" ref="G60">IF(A60="","",_xlfn.LET(
_xlpm.base,_xlfn.IFS(
D60="Eliminados",_xlfn.XLOOKUP(A60,Eliminados!$A$2:$A$500,Eliminados!$AF$2:$AF$500,""),
D60="Planificadas",_xlfn.XLOOKUP(A60,Planificadas!$A$2:$A$500,Planificadas!$AF$2:$AF$500,""),
D60="Aprobar planificación",_xlfn.XLOOKUP(A60,'Aprobar Planificación'!$A$2:$A$500,'Aprobar Planificación'!$AF$2:$AF$500,""),
D60="Por planificar",_xlfn.XLOOKUP(A60,'Por planificar'!$A$2:$A$500,'Por planificar'!$AF$2:$AF$500,""),
D60="Por habilitar presupuesto",_xlfn.XLOOKUP(A60,'Por habilitar presup.'!$A$2:$A$500,'Por habilitar presup.'!$AF$2:$AF$500,""),
D60="Por aprobar estimación",_xlfn.XLOOKUP(A60,'Por aprobar estimacion'!$A$2:$A$500,'Por aprobar estimacion'!$AF$2:$AF$500,""),
D60="Por reestimar",_xlfn.XLOOKUP(A60,'Por Reestimar '!$A$2:$A$500,'Por Reestimar '!$AF$2:$AF$500,""),
D60="Por estimar",_xlfn.XLOOKUP(A60,'Por estimar'!$A$2:$A$500,'Por estimar'!$AF$2:$AF$500,""),
D60="Registro incompleto",_xlfn.XLOOKUP(A60,'Registro incompleto'!$A$2:$A$500,'Registro incompleto'!$AF$2:$AF$500,""),
TRUE,""
),
_xlpm.revision,_xlfn.IFS(
D60="Eliminados",_xlfn.XLOOKUP(A60,Eliminados!$A$2:$A$500,Eliminados!$AS$2:$AS$500,""),
D60="Planificadas",_xlfn.XLOOKUP(A60,Planificadas!$A$2:$A$500,Planificadas!$AS$2:$AS$500,""),
D60="Aprobar planificación",_xlfn.XLOOKUP(A60,'Aprobar Planificación'!$A$2:$A$500,'Aprobar Planificación'!$AS$2:$AS$500,""),
D60="Por planificar",_xlfn.XLOOKUP(A60,'Por planificar'!$A$2:$A$500,'Por planificar'!$AS$2:$AS$500,""),
D60="Por habilitar presupuesto",_xlfn.XLOOKUP(A60,'Por habilitar presup.'!$A$2:$A$500,'Por habilitar presup.'!$AS$2:$AS$500,""),
D60="Por aprobar estimación",_xlfn.XLOOKUP(A60,'Por aprobar estimacion'!$A$2:$A$500,'Por aprobar estimacion'!$AS$2:$AS$500,""),
D60="Por reestimar",_xlfn.XLOOKUP(A60,'Por Reestimar '!$A$2:$A$500,'Por Reestimar '!$AS$2:$AS$500,""),
TRUE,""
),
_xlpm.resultado,IF(OR(_xlpm.revision="",_xlpm.revision=0),_xlpm.base,_xlpm.revision),
IF(OR(_xlpm.resultado="",_xlpm.resultado=0),"",_xlpm.resultado)
))</f>
        <v>46128</v>
      </c>
      <c r="H60" s="593" t="str" cm="1">
        <f t="array" ref="H60">IF(A60="","",_xlfn.LET(
_xlpm.dias,_xlfn.IFS(
OR(UPPER(TRIM(E60))="BAJA",UPPER(TRIM(E60))="BAJO"),5,
OR(UPPER(TRIM(E60))="MEDIA",UPPER(TRIM(E60))="MEDIO"),10,
OR(UPPER(TRIM(E60))="ALTA",UPPER(TRIM(E60))="ALTO"),20,
TRUE,0
),
_xlpm.inicioRe,IF(D60="Por reestimar",_xlfn.XLOOKUP(A60,'Por Reestimar '!$A$2:$A$500,'Por Reestimar '!$AS$2:$AS$500,0),0),
_xlfn.IFS(
D60="Por reestimar",IF(AND(ISNUMBER(_xlpm.inicioRe),_xlpm.inicioRe&gt;0,_xlpm.dias&gt;0),WORKDAY(_xlpm.inicioRe,_xlpm.dias),""),
D60="Por estimar",IF(AND(ISNUMBER(G60),G60&gt;0),IF(_xlpm.dias&gt;0,WORKDAY(G60,_xlpm.dias),""),IF(AND(ISNUMBER(F60),F60&gt;0),WORKDAY(F60,5),"")),
TRUE,""
)
))</f>
        <v/>
      </c>
      <c r="I60" t="str" cm="1">
        <f t="array" ref="I60">IF(A60="","",_xlfn.IFS(
D60="Eliminados",_xlfn.XLOOKUP(A60,Eliminados!$A$2:$A$500,Eliminados!$AB$2:$AB$500,""),
D60="Planificadas",_xlfn.XLOOKUP(A60,Planificadas!$A$2:$A$500,Planificadas!$AB$2:$AB$500,""),
D60="Aprobar planificación",_xlfn.XLOOKUP(A60,'Aprobar Planificación'!$A$2:$A$500,'Aprobar Planificación'!$AB$2:$AB$500,""),
D60="Por planificar",_xlfn.XLOOKUP(A60,'Por planificar'!$A$2:$A$500,'Por planificar'!$AB$2:$AB$500,""),
D60="Por habilitar presupuesto",_xlfn.XLOOKUP(A60,'Por habilitar presup.'!$A$2:$A$500,'Por habilitar presup.'!$AB$2:$AB$500,""),
D60="Por aprobar estimación",_xlfn.XLOOKUP(A60,'Por aprobar estimacion'!$A$2:$A$500,'Por aprobar estimacion'!$AB$2:$AB$500,""),
D60="Por reestimar",_xlfn.XLOOKUP(A60,'Por Reestimar '!$A$2:$A$500,'Por Reestimar '!$AB$2:$AB$500,""),
D60="Por estimar",_xlfn.XLOOKUP(A60,'Por estimar'!$A$2:$A$500,'Por estimar'!$AB$2:$AB$500,""),
D60="Registro incompleto",_xlfn.XLOOKUP(A60,'Registro incompleto'!$A$2:$A$500,'Registro incompleto'!$AB$2:$AB$500,""),
TRUE,""
))</f>
        <v>Ana Rojas</v>
      </c>
    </row>
    <row r="61" spans="1:9">
      <c r="A61">
        <v>92</v>
      </c>
      <c r="B61" t="str" cm="1">
        <f t="array" ref="B61">IF(A61="","",_xlfn.IFS(
D61="Eliminados",_xlfn.XLOOKUP(A61,Eliminados!$A$2:$A$500,Eliminados!$F$2:$F$500,""),
D61="Planificadas",_xlfn.XLOOKUP(A61,Planificadas!$A$2:$A$500,Planificadas!$F$2:$F$500,""),
D61="Aprobar planificación",_xlfn.XLOOKUP(A61,'Aprobar Planificación'!$A$2:$A$500,'Aprobar Planificación'!$F$2:$F$500,""),
D61="Por planificar",_xlfn.XLOOKUP(A61,'Por planificar'!$A$2:$A$500,'Por planificar'!$F$2:$F$500,""),
D61="Por habilitar presupuesto",_xlfn.XLOOKUP(A61,'Por habilitar presup.'!$A$2:$A$500,'Por habilitar presup.'!$F$2:$F$500,""),
D61="Por aprobar estimación",_xlfn.XLOOKUP(A61,'Por aprobar estimacion'!$A$2:$A$500,'Por aprobar estimacion'!$F$2:$F$500,""),
D61="Por reestimar",_xlfn.XLOOKUP(A61,'Por Reestimar '!$A$2:$A$500,'Por Reestimar '!$F$2:$F$500,""),
D61="Por estimar",_xlfn.XLOOKUP(A61,'Por estimar'!$A$2:$A$500,'Por estimar'!$F$2:$F$500,""),
D61="Registro incompleto",_xlfn.XLOOKUP(A61,'Registro incompleto'!$A$2:$A$500,'Registro incompleto'!$F$2:$F$500,""),
TRUE,""
))</f>
        <v>Agregar campo Teléfono Celular - Entidad Perfect Start CRM</v>
      </c>
      <c r="C61" t="str">
        <f t="shared" si="0"/>
        <v>César Soplín</v>
      </c>
      <c r="D61" t="str" cm="1">
        <f t="array" ref="D61">IF(A61="","",_xlfn.IFS(
COUNTIF(Eliminados!$A$2:$A$500,A61)&gt;0,"Eliminados",
COUNTIF(Planificadas!$A$2:$A$500,A61)&gt;0,"Planificadas",
COUNTIF('Aprobar Planificación'!$A$2:$A$500,A61)&gt;0,"Aprobar planificación",
COUNTIF('Por planificar'!$A$2:$A$500,A61)&gt;0,"Por planificar",
COUNTIF('Por habilitar presup.'!$A$2:$A$500,A61)&gt;0,"Por habilitar presupuesto",
COUNTIF('Por aprobar estimacion'!$A$2:$A$500,A61)&gt;0,"Por aprobar estimación",
COUNTIF('Por Reestimar '!$A$2:$A$500,A61)&gt;0,"Por reestimar",
COUNTIF('Por estimar'!$A$2:$A$500,A61)&gt;0,"Por estimar",
COUNTIF('Registro incompleto'!$A$2:$A$500,A61)&gt;0,"Registro incompleto",
TRUE,"Sin estado"
))</f>
        <v>Planificadas</v>
      </c>
      <c r="E61" t="str" cm="1">
        <f t="array" ref="E61">IF(A61="","",_xlfn.LET(
_xlpm.base,_xlfn.IFS(
D61="Eliminados",_xlfn.XLOOKUP(A61,Eliminados!$A$2:$A$500,Eliminados!$AE$2:$AE$500,""),
D61="Planificadas",_xlfn.XLOOKUP(A61,Planificadas!$A$2:$A$500,Planificadas!$AE$2:$AE$500,""),
D61="Aprobar planificación",_xlfn.XLOOKUP(A61,'Aprobar Planificación'!$A$2:$A$500,'Aprobar Planificación'!$AE$2:$AE$500,""),
D61="Por planificar",_xlfn.XLOOKUP(A61,'Por planificar'!$A$2:$A$500,'Por planificar'!$AE$2:$AE$500,""),
D61="Por habilitar presupuesto",_xlfn.XLOOKUP(A61,'Por habilitar presup.'!$A$2:$A$500,'Por habilitar presup.'!$AE$2:$AE$500,""),
D61="Por aprobar estimación",_xlfn.XLOOKUP(A61,'Por aprobar estimacion'!$A$2:$A$500,'Por aprobar estimacion'!$AE$2:$AE$500,""),
D61="Por reestimar",_xlfn.XLOOKUP(A61,'Por Reestimar '!$A$2:$A$500,'Por Reestimar '!$AE$2:$AE$500,""),
D61="Por estimar",_xlfn.XLOOKUP(A61,'Por estimar'!$A$2:$A$500,'Por estimar'!$AE$2:$AE$500,""),
D61="Registro incompleto",_xlfn.XLOOKUP(A61,'Registro incompleto'!$A$2:$A$500,'Registro incompleto'!$AE$2:$AE$500,""),
TRUE,""
),
_xlpm.revision,_xlfn.IFS(
D61="Eliminados",_xlfn.XLOOKUP(A61,Eliminados!$A$2:$A$500,Eliminados!$AR$2:$AR$500,""),
D61="Planificadas",_xlfn.XLOOKUP(A61,Planificadas!$A$2:$A$500,Planificadas!$AR$2:$AR$500,""),
D61="Aprobar planificación",_xlfn.XLOOKUP(A61,'Aprobar Planificación'!$A$2:$A$500,'Aprobar Planificación'!$AR$2:$AR$500,""),
D61="Por planificar",_xlfn.XLOOKUP(A61,'Por planificar'!$A$2:$A$500,'Por planificar'!$AR$2:$AR$500,""),
D61="Por habilitar presupuesto",_xlfn.XLOOKUP(A61,'Por habilitar presup.'!$A$2:$A$500,'Por habilitar presup.'!$AR$2:$AR$500,""),
D61="Por aprobar estimación",_xlfn.XLOOKUP(A61,'Por aprobar estimacion'!$A$2:$A$500,'Por aprobar estimacion'!$AR$2:$AR$500,""),
D61="Por reestimar",_xlfn.XLOOKUP(A61,'Por Reestimar '!$A$2:$A$500,'Por Reestimar '!$AR$2:$AR$500,""),
TRUE,""
),
_xlpm.resultado,IF(OR(_xlpm.revision="",_xlpm.revision=0),_xlpm.base,_xlpm.revision),
IF(OR(_xlpm.resultado="",_xlpm.resultado=0),"Sin definir",_xlpm.resultado)
))</f>
        <v>Media</v>
      </c>
      <c r="F61" s="593" t="str" cm="1">
        <f t="array" ref="F61">IF(A61="","",_xlfn.LET(
_xlpm.fecha,_xlfn.IFS(
D61="Eliminados",_xlfn.XLOOKUP(A61,Eliminados!$A$2:$A$500,Eliminados!$AD$2:$AD$500,""),
D61="Planificadas",_xlfn.XLOOKUP(A61,Planificadas!$A$2:$A$500,Planificadas!$AD$2:$AD$500,""),
D61="Aprobar planificación",_xlfn.XLOOKUP(A61,'Aprobar Planificación'!$A$2:$A$500,'Aprobar Planificación'!$AD$2:$AD$500,""),
D61="Por planificar",_xlfn.XLOOKUP(A61,'Por planificar'!$A$2:$A$500,'Por planificar'!$AD$2:$AD$500,""),
D61="Por habilitar presupuesto",_xlfn.XLOOKUP(A61,'Por habilitar presup.'!$A$2:$A$500,'Por habilitar presup.'!$AD$2:$AD$500,""),
D61="Por aprobar estimación",_xlfn.XLOOKUP(A61,'Por aprobar estimacion'!$A$2:$A$500,'Por aprobar estimacion'!$AD$2:$AD$500,""),
D61="Por reestimar",_xlfn.XLOOKUP(A61,'Por Reestimar '!$A$2:$A$500,'Por Reestimar '!$AD$2:$AD$500,""),
D61="Por estimar",_xlfn.XLOOKUP(A61,'Por estimar'!$A$2:$A$500,'Por estimar'!$AD$2:$AD$500,""),
D61="Registro incompleto",_xlfn.XLOOKUP(A61,'Registro incompleto'!$A$2:$A$500,'Registro incompleto'!$AD$2:$AD$500,""),
TRUE,""
),
IF(OR(_xlpm.fecha="",_xlpm.fecha=0),"",_xlpm.fecha)
))</f>
        <v/>
      </c>
      <c r="G61" s="593" t="str" cm="1">
        <f t="array" ref="G61">IF(A61="","",_xlfn.LET(
_xlpm.base,_xlfn.IFS(
D61="Eliminados",_xlfn.XLOOKUP(A61,Eliminados!$A$2:$A$500,Eliminados!$AF$2:$AF$500,""),
D61="Planificadas",_xlfn.XLOOKUP(A61,Planificadas!$A$2:$A$500,Planificadas!$AF$2:$AF$500,""),
D61="Aprobar planificación",_xlfn.XLOOKUP(A61,'Aprobar Planificación'!$A$2:$A$500,'Aprobar Planificación'!$AF$2:$AF$500,""),
D61="Por planificar",_xlfn.XLOOKUP(A61,'Por planificar'!$A$2:$A$500,'Por planificar'!$AF$2:$AF$500,""),
D61="Por habilitar presupuesto",_xlfn.XLOOKUP(A61,'Por habilitar presup.'!$A$2:$A$500,'Por habilitar presup.'!$AF$2:$AF$500,""),
D61="Por aprobar estimación",_xlfn.XLOOKUP(A61,'Por aprobar estimacion'!$A$2:$A$500,'Por aprobar estimacion'!$AF$2:$AF$500,""),
D61="Por reestimar",_xlfn.XLOOKUP(A61,'Por Reestimar '!$A$2:$A$500,'Por Reestimar '!$AF$2:$AF$500,""),
D61="Por estimar",_xlfn.XLOOKUP(A61,'Por estimar'!$A$2:$A$500,'Por estimar'!$AF$2:$AF$500,""),
D61="Registro incompleto",_xlfn.XLOOKUP(A61,'Registro incompleto'!$A$2:$A$500,'Registro incompleto'!$AF$2:$AF$500,""),
TRUE,""
),
_xlpm.revision,_xlfn.IFS(
D61="Eliminados",_xlfn.XLOOKUP(A61,Eliminados!$A$2:$A$500,Eliminados!$AS$2:$AS$500,""),
D61="Planificadas",_xlfn.XLOOKUP(A61,Planificadas!$A$2:$A$500,Planificadas!$AS$2:$AS$500,""),
D61="Aprobar planificación",_xlfn.XLOOKUP(A61,'Aprobar Planificación'!$A$2:$A$500,'Aprobar Planificación'!$AS$2:$AS$500,""),
D61="Por planificar",_xlfn.XLOOKUP(A61,'Por planificar'!$A$2:$A$500,'Por planificar'!$AS$2:$AS$500,""),
D61="Por habilitar presupuesto",_xlfn.XLOOKUP(A61,'Por habilitar presup.'!$A$2:$A$500,'Por habilitar presup.'!$AS$2:$AS$500,""),
D61="Por aprobar estimación",_xlfn.XLOOKUP(A61,'Por aprobar estimacion'!$A$2:$A$500,'Por aprobar estimacion'!$AS$2:$AS$500,""),
D61="Por reestimar",_xlfn.XLOOKUP(A61,'Por Reestimar '!$A$2:$A$500,'Por Reestimar '!$AS$2:$AS$500,""),
TRUE,""
),
_xlpm.resultado,IF(OR(_xlpm.revision="",_xlpm.revision=0),_xlpm.base,_xlpm.revision),
IF(OR(_xlpm.resultado="",_xlpm.resultado=0),"",_xlpm.resultado)
))</f>
        <v/>
      </c>
      <c r="H61" s="593" t="str" cm="1">
        <f t="array" ref="H61">IF(A61="","",_xlfn.LET(
_xlpm.dias,_xlfn.IFS(
OR(UPPER(TRIM(E61))="BAJA",UPPER(TRIM(E61))="BAJO"),5,
OR(UPPER(TRIM(E61))="MEDIA",UPPER(TRIM(E61))="MEDIO"),10,
OR(UPPER(TRIM(E61))="ALTA",UPPER(TRIM(E61))="ALTO"),20,
TRUE,0
),
_xlpm.inicioRe,IF(D61="Por reestimar",_xlfn.XLOOKUP(A61,'Por Reestimar '!$A$2:$A$500,'Por Reestimar '!$AS$2:$AS$500,0),0),
_xlfn.IFS(
D61="Por reestimar",IF(AND(ISNUMBER(_xlpm.inicioRe),_xlpm.inicioRe&gt;0,_xlpm.dias&gt;0),WORKDAY(_xlpm.inicioRe,_xlpm.dias),""),
D61="Por estimar",IF(AND(ISNUMBER(G61),G61&gt;0),IF(_xlpm.dias&gt;0,WORKDAY(G61,_xlpm.dias),""),IF(AND(ISNUMBER(F61),F61&gt;0),WORKDAY(F61,5),"")),
TRUE,""
)
))</f>
        <v/>
      </c>
      <c r="I61" t="str" cm="1">
        <f t="array" ref="I61">IF(A61="","",_xlfn.IFS(
D61="Eliminados",_xlfn.XLOOKUP(A61,Eliminados!$A$2:$A$500,Eliminados!$AB$2:$AB$500,""),
D61="Planificadas",_xlfn.XLOOKUP(A61,Planificadas!$A$2:$A$500,Planificadas!$AB$2:$AB$500,""),
D61="Aprobar planificación",_xlfn.XLOOKUP(A61,'Aprobar Planificación'!$A$2:$A$500,'Aprobar Planificación'!$AB$2:$AB$500,""),
D61="Por planificar",_xlfn.XLOOKUP(A61,'Por planificar'!$A$2:$A$500,'Por planificar'!$AB$2:$AB$500,""),
D61="Por habilitar presupuesto",_xlfn.XLOOKUP(A61,'Por habilitar presup.'!$A$2:$A$500,'Por habilitar presup.'!$AB$2:$AB$500,""),
D61="Por aprobar estimación",_xlfn.XLOOKUP(A61,'Por aprobar estimacion'!$A$2:$A$500,'Por aprobar estimacion'!$AB$2:$AB$500,""),
D61="Por reestimar",_xlfn.XLOOKUP(A61,'Por Reestimar '!$A$2:$A$500,'Por Reestimar '!$AB$2:$AB$500,""),
D61="Por estimar",_xlfn.XLOOKUP(A61,'Por estimar'!$A$2:$A$500,'Por estimar'!$AB$2:$AB$500,""),
D61="Registro incompleto",_xlfn.XLOOKUP(A61,'Registro incompleto'!$A$2:$A$500,'Registro incompleto'!$AB$2:$AB$500,""),
TRUE,""
))</f>
        <v>César Soplín</v>
      </c>
    </row>
    <row r="62" spans="1:9">
      <c r="A62">
        <v>93</v>
      </c>
      <c r="B62" t="str" cm="1">
        <f t="array" ref="B62">IF(A62="","",_xlfn.IFS(
D62="Eliminados",_xlfn.XLOOKUP(A62,Eliminados!$A$2:$A$500,Eliminados!$F$2:$F$500,""),
D62="Planificadas",_xlfn.XLOOKUP(A62,Planificadas!$A$2:$A$500,Planificadas!$F$2:$F$500,""),
D62="Aprobar planificación",_xlfn.XLOOKUP(A62,'Aprobar Planificación'!$A$2:$A$500,'Aprobar Planificación'!$F$2:$F$500,""),
D62="Por planificar",_xlfn.XLOOKUP(A62,'Por planificar'!$A$2:$A$500,'Por planificar'!$F$2:$F$500,""),
D62="Por habilitar presupuesto",_xlfn.XLOOKUP(A62,'Por habilitar presup.'!$A$2:$A$500,'Por habilitar presup.'!$F$2:$F$500,""),
D62="Por aprobar estimación",_xlfn.XLOOKUP(A62,'Por aprobar estimacion'!$A$2:$A$500,'Por aprobar estimacion'!$F$2:$F$500,""),
D62="Por reestimar",_xlfn.XLOOKUP(A62,'Por Reestimar '!$A$2:$A$500,'Por Reestimar '!$F$2:$F$500,""),
D62="Por estimar",_xlfn.XLOOKUP(A62,'Por estimar'!$A$2:$A$500,'Por estimar'!$F$2:$F$500,""),
D62="Registro incompleto",_xlfn.XLOOKUP(A62,'Registro incompleto'!$A$2:$A$500,'Registro incompleto'!$F$2:$F$500,""),
TRUE,""
))</f>
        <v>[Deuda técnica] Se requiere que las asistencias de los alumnos se visualicen diariamente en Portal</v>
      </c>
      <c r="C62" t="str">
        <f t="shared" si="0"/>
        <v>Nohelí Cabrera</v>
      </c>
      <c r="D62" t="str" cm="1">
        <f t="array" ref="D62">IF(A62="","",_xlfn.IFS(
COUNTIF(Eliminados!$A$2:$A$500,A62)&gt;0,"Eliminados",
COUNTIF(Planificadas!$A$2:$A$500,A62)&gt;0,"Planificadas",
COUNTIF('Aprobar Planificación'!$A$2:$A$500,A62)&gt;0,"Aprobar planificación",
COUNTIF('Por planificar'!$A$2:$A$500,A62)&gt;0,"Por planificar",
COUNTIF('Por habilitar presup.'!$A$2:$A$500,A62)&gt;0,"Por habilitar presupuesto",
COUNTIF('Por aprobar estimacion'!$A$2:$A$500,A62)&gt;0,"Por aprobar estimación",
COUNTIF('Por Reestimar '!$A$2:$A$500,A62)&gt;0,"Por reestimar",
COUNTIF('Por estimar'!$A$2:$A$500,A62)&gt;0,"Por estimar",
COUNTIF('Registro incompleto'!$A$2:$A$500,A62)&gt;0,"Registro incompleto",
TRUE,"Sin estado"
))</f>
        <v>Planificadas</v>
      </c>
      <c r="E62" t="str" cm="1">
        <f t="array" ref="E62">IF(A62="","",_xlfn.LET(
_xlpm.base,_xlfn.IFS(
D62="Eliminados",_xlfn.XLOOKUP(A62,Eliminados!$A$2:$A$500,Eliminados!$AE$2:$AE$500,""),
D62="Planificadas",_xlfn.XLOOKUP(A62,Planificadas!$A$2:$A$500,Planificadas!$AE$2:$AE$500,""),
D62="Aprobar planificación",_xlfn.XLOOKUP(A62,'Aprobar Planificación'!$A$2:$A$500,'Aprobar Planificación'!$AE$2:$AE$500,""),
D62="Por planificar",_xlfn.XLOOKUP(A62,'Por planificar'!$A$2:$A$500,'Por planificar'!$AE$2:$AE$500,""),
D62="Por habilitar presupuesto",_xlfn.XLOOKUP(A62,'Por habilitar presup.'!$A$2:$A$500,'Por habilitar presup.'!$AE$2:$AE$500,""),
D62="Por aprobar estimación",_xlfn.XLOOKUP(A62,'Por aprobar estimacion'!$A$2:$A$500,'Por aprobar estimacion'!$AE$2:$AE$500,""),
D62="Por reestimar",_xlfn.XLOOKUP(A62,'Por Reestimar '!$A$2:$A$500,'Por Reestimar '!$AE$2:$AE$500,""),
D62="Por estimar",_xlfn.XLOOKUP(A62,'Por estimar'!$A$2:$A$500,'Por estimar'!$AE$2:$AE$500,""),
D62="Registro incompleto",_xlfn.XLOOKUP(A62,'Registro incompleto'!$A$2:$A$500,'Registro incompleto'!$AE$2:$AE$500,""),
TRUE,""
),
_xlpm.revision,_xlfn.IFS(
D62="Eliminados",_xlfn.XLOOKUP(A62,Eliminados!$A$2:$A$500,Eliminados!$AR$2:$AR$500,""),
D62="Planificadas",_xlfn.XLOOKUP(A62,Planificadas!$A$2:$A$500,Planificadas!$AR$2:$AR$500,""),
D62="Aprobar planificación",_xlfn.XLOOKUP(A62,'Aprobar Planificación'!$A$2:$A$500,'Aprobar Planificación'!$AR$2:$AR$500,""),
D62="Por planificar",_xlfn.XLOOKUP(A62,'Por planificar'!$A$2:$A$500,'Por planificar'!$AR$2:$AR$500,""),
D62="Por habilitar presupuesto",_xlfn.XLOOKUP(A62,'Por habilitar presup.'!$A$2:$A$500,'Por habilitar presup.'!$AR$2:$AR$500,""),
D62="Por aprobar estimación",_xlfn.XLOOKUP(A62,'Por aprobar estimacion'!$A$2:$A$500,'Por aprobar estimacion'!$AR$2:$AR$500,""),
D62="Por reestimar",_xlfn.XLOOKUP(A62,'Por Reestimar '!$A$2:$A$500,'Por Reestimar '!$AR$2:$AR$500,""),
TRUE,""
),
_xlpm.resultado,IF(OR(_xlpm.revision="",_xlpm.revision=0),_xlpm.base,_xlpm.revision),
IF(OR(_xlpm.resultado="",_xlpm.resultado=0),"Sin definir",_xlpm.resultado)
))</f>
        <v>Media</v>
      </c>
      <c r="F62" s="593" t="str" cm="1">
        <f t="array" ref="F62">IF(A62="","",_xlfn.LET(
_xlpm.fecha,_xlfn.IFS(
D62="Eliminados",_xlfn.XLOOKUP(A62,Eliminados!$A$2:$A$500,Eliminados!$AD$2:$AD$500,""),
D62="Planificadas",_xlfn.XLOOKUP(A62,Planificadas!$A$2:$A$500,Planificadas!$AD$2:$AD$500,""),
D62="Aprobar planificación",_xlfn.XLOOKUP(A62,'Aprobar Planificación'!$A$2:$A$500,'Aprobar Planificación'!$AD$2:$AD$500,""),
D62="Por planificar",_xlfn.XLOOKUP(A62,'Por planificar'!$A$2:$A$500,'Por planificar'!$AD$2:$AD$500,""),
D62="Por habilitar presupuesto",_xlfn.XLOOKUP(A62,'Por habilitar presup.'!$A$2:$A$500,'Por habilitar presup.'!$AD$2:$AD$500,""),
D62="Por aprobar estimación",_xlfn.XLOOKUP(A62,'Por aprobar estimacion'!$A$2:$A$500,'Por aprobar estimacion'!$AD$2:$AD$500,""),
D62="Por reestimar",_xlfn.XLOOKUP(A62,'Por Reestimar '!$A$2:$A$500,'Por Reestimar '!$AD$2:$AD$500,""),
D62="Por estimar",_xlfn.XLOOKUP(A62,'Por estimar'!$A$2:$A$500,'Por estimar'!$AD$2:$AD$500,""),
D62="Registro incompleto",_xlfn.XLOOKUP(A62,'Registro incompleto'!$A$2:$A$500,'Registro incompleto'!$AD$2:$AD$500,""),
TRUE,""
),
IF(OR(_xlpm.fecha="",_xlpm.fecha=0),"",_xlpm.fecha)
))</f>
        <v/>
      </c>
      <c r="G62" s="593" t="str" cm="1">
        <f t="array" ref="G62">IF(A62="","",_xlfn.LET(
_xlpm.base,_xlfn.IFS(
D62="Eliminados",_xlfn.XLOOKUP(A62,Eliminados!$A$2:$A$500,Eliminados!$AF$2:$AF$500,""),
D62="Planificadas",_xlfn.XLOOKUP(A62,Planificadas!$A$2:$A$500,Planificadas!$AF$2:$AF$500,""),
D62="Aprobar planificación",_xlfn.XLOOKUP(A62,'Aprobar Planificación'!$A$2:$A$500,'Aprobar Planificación'!$AF$2:$AF$500,""),
D62="Por planificar",_xlfn.XLOOKUP(A62,'Por planificar'!$A$2:$A$500,'Por planificar'!$AF$2:$AF$500,""),
D62="Por habilitar presupuesto",_xlfn.XLOOKUP(A62,'Por habilitar presup.'!$A$2:$A$500,'Por habilitar presup.'!$AF$2:$AF$500,""),
D62="Por aprobar estimación",_xlfn.XLOOKUP(A62,'Por aprobar estimacion'!$A$2:$A$500,'Por aprobar estimacion'!$AF$2:$AF$500,""),
D62="Por reestimar",_xlfn.XLOOKUP(A62,'Por Reestimar '!$A$2:$A$500,'Por Reestimar '!$AF$2:$AF$500,""),
D62="Por estimar",_xlfn.XLOOKUP(A62,'Por estimar'!$A$2:$A$500,'Por estimar'!$AF$2:$AF$500,""),
D62="Registro incompleto",_xlfn.XLOOKUP(A62,'Registro incompleto'!$A$2:$A$500,'Registro incompleto'!$AF$2:$AF$500,""),
TRUE,""
),
_xlpm.revision,_xlfn.IFS(
D62="Eliminados",_xlfn.XLOOKUP(A62,Eliminados!$A$2:$A$500,Eliminados!$AS$2:$AS$500,""),
D62="Planificadas",_xlfn.XLOOKUP(A62,Planificadas!$A$2:$A$500,Planificadas!$AS$2:$AS$500,""),
D62="Aprobar planificación",_xlfn.XLOOKUP(A62,'Aprobar Planificación'!$A$2:$A$500,'Aprobar Planificación'!$AS$2:$AS$500,""),
D62="Por planificar",_xlfn.XLOOKUP(A62,'Por planificar'!$A$2:$A$500,'Por planificar'!$AS$2:$AS$500,""),
D62="Por habilitar presupuesto",_xlfn.XLOOKUP(A62,'Por habilitar presup.'!$A$2:$A$500,'Por habilitar presup.'!$AS$2:$AS$500,""),
D62="Por aprobar estimación",_xlfn.XLOOKUP(A62,'Por aprobar estimacion'!$A$2:$A$500,'Por aprobar estimacion'!$AS$2:$AS$500,""),
D62="Por reestimar",_xlfn.XLOOKUP(A62,'Por Reestimar '!$A$2:$A$500,'Por Reestimar '!$AS$2:$AS$500,""),
TRUE,""
),
_xlpm.resultado,IF(OR(_xlpm.revision="",_xlpm.revision=0),_xlpm.base,_xlpm.revision),
IF(OR(_xlpm.resultado="",_xlpm.resultado=0),"",_xlpm.resultado)
))</f>
        <v/>
      </c>
      <c r="H62" s="593" t="str" cm="1">
        <f t="array" ref="H62">IF(A62="","",_xlfn.LET(
_xlpm.dias,_xlfn.IFS(
OR(UPPER(TRIM(E62))="BAJA",UPPER(TRIM(E62))="BAJO"),5,
OR(UPPER(TRIM(E62))="MEDIA",UPPER(TRIM(E62))="MEDIO"),10,
OR(UPPER(TRIM(E62))="ALTA",UPPER(TRIM(E62))="ALTO"),20,
TRUE,0
),
_xlpm.inicioRe,IF(D62="Por reestimar",_xlfn.XLOOKUP(A62,'Por Reestimar '!$A$2:$A$500,'Por Reestimar '!$AS$2:$AS$500,0),0),
_xlfn.IFS(
D62="Por reestimar",IF(AND(ISNUMBER(_xlpm.inicioRe),_xlpm.inicioRe&gt;0,_xlpm.dias&gt;0),WORKDAY(_xlpm.inicioRe,_xlpm.dias),""),
D62="Por estimar",IF(AND(ISNUMBER(G62),G62&gt;0),IF(_xlpm.dias&gt;0,WORKDAY(G62,_xlpm.dias),""),IF(AND(ISNUMBER(F62),F62&gt;0),WORKDAY(F62,5),"")),
TRUE,""
)
))</f>
        <v/>
      </c>
      <c r="I62" t="str" cm="1">
        <f t="array" ref="I62">IF(A62="","",_xlfn.IFS(
D62="Eliminados",_xlfn.XLOOKUP(A62,Eliminados!$A$2:$A$500,Eliminados!$AB$2:$AB$500,""),
D62="Planificadas",_xlfn.XLOOKUP(A62,Planificadas!$A$2:$A$500,Planificadas!$AB$2:$AB$500,""),
D62="Aprobar planificación",_xlfn.XLOOKUP(A62,'Aprobar Planificación'!$A$2:$A$500,'Aprobar Planificación'!$AB$2:$AB$500,""),
D62="Por planificar",_xlfn.XLOOKUP(A62,'Por planificar'!$A$2:$A$500,'Por planificar'!$AB$2:$AB$500,""),
D62="Por habilitar presupuesto",_xlfn.XLOOKUP(A62,'Por habilitar presup.'!$A$2:$A$500,'Por habilitar presup.'!$AB$2:$AB$500,""),
D62="Por aprobar estimación",_xlfn.XLOOKUP(A62,'Por aprobar estimacion'!$A$2:$A$500,'Por aprobar estimacion'!$AB$2:$AB$500,""),
D62="Por reestimar",_xlfn.XLOOKUP(A62,'Por Reestimar '!$A$2:$A$500,'Por Reestimar '!$AB$2:$AB$500,""),
D62="Por estimar",_xlfn.XLOOKUP(A62,'Por estimar'!$A$2:$A$500,'Por estimar'!$AB$2:$AB$500,""),
D62="Registro incompleto",_xlfn.XLOOKUP(A62,'Registro incompleto'!$A$2:$A$500,'Registro incompleto'!$AB$2:$AB$500,""),
TRUE,""
))</f>
        <v>Nohelí Cabrera</v>
      </c>
    </row>
    <row r="63" spans="1:9">
      <c r="A63">
        <v>94</v>
      </c>
      <c r="B63" t="str" cm="1">
        <f t="array" ref="B63">IF(A63="","",_xlfn.IFS(
D63="Eliminados",_xlfn.XLOOKUP(A63,Eliminados!$A$2:$A$500,Eliminados!$F$2:$F$500,""),
D63="Planificadas",_xlfn.XLOOKUP(A63,Planificadas!$A$2:$A$500,Planificadas!$F$2:$F$500,""),
D63="Aprobar planificación",_xlfn.XLOOKUP(A63,'Aprobar Planificación'!$A$2:$A$500,'Aprobar Planificación'!$F$2:$F$500,""),
D63="Por planificar",_xlfn.XLOOKUP(A63,'Por planificar'!$A$2:$A$500,'Por planificar'!$F$2:$F$500,""),
D63="Por habilitar presupuesto",_xlfn.XLOOKUP(A63,'Por habilitar presup.'!$A$2:$A$500,'Por habilitar presup.'!$F$2:$F$500,""),
D63="Por aprobar estimación",_xlfn.XLOOKUP(A63,'Por aprobar estimacion'!$A$2:$A$500,'Por aprobar estimacion'!$F$2:$F$500,""),
D63="Por reestimar",_xlfn.XLOOKUP(A63,'Por Reestimar '!$A$2:$A$500,'Por Reestimar '!$F$2:$F$500,""),
D63="Por estimar",_xlfn.XLOOKUP(A63,'Por estimar'!$A$2:$A$500,'Por estimar'!$F$2:$F$500,""),
D63="Registro incompleto",_xlfn.XLOOKUP(A63,'Registro incompleto'!$A$2:$A$500,'Registro incompleto'!$F$2:$F$500,""),
TRUE,""
))</f>
        <v xml:space="preserve">Automatización de Planillas Manuales de Carga Horaria </v>
      </c>
      <c r="C63" t="str">
        <f t="shared" si="0"/>
        <v>Nohelí Cabrera</v>
      </c>
      <c r="D63" t="str" cm="1">
        <f t="array" ref="D63">IF(A63="","",_xlfn.IFS(
COUNTIF(Eliminados!$A$2:$A$500,A63)&gt;0,"Eliminados",
COUNTIF(Planificadas!$A$2:$A$500,A63)&gt;0,"Planificadas",
COUNTIF('Aprobar Planificación'!$A$2:$A$500,A63)&gt;0,"Aprobar planificación",
COUNTIF('Por planificar'!$A$2:$A$500,A63)&gt;0,"Por planificar",
COUNTIF('Por habilitar presup.'!$A$2:$A$500,A63)&gt;0,"Por habilitar presupuesto",
COUNTIF('Por aprobar estimacion'!$A$2:$A$500,A63)&gt;0,"Por aprobar estimación",
COUNTIF('Por Reestimar '!$A$2:$A$500,A63)&gt;0,"Por reestimar",
COUNTIF('Por estimar'!$A$2:$A$500,A63)&gt;0,"Por estimar",
COUNTIF('Registro incompleto'!$A$2:$A$500,A63)&gt;0,"Registro incompleto",
TRUE,"Sin estado"
))</f>
        <v>Aprobar planificación</v>
      </c>
      <c r="E63" t="str" cm="1">
        <f t="array" ref="E63">IF(A63="","",_xlfn.LET(
_xlpm.base,_xlfn.IFS(
D63="Eliminados",_xlfn.XLOOKUP(A63,Eliminados!$A$2:$A$500,Eliminados!$AE$2:$AE$500,""),
D63="Planificadas",_xlfn.XLOOKUP(A63,Planificadas!$A$2:$A$500,Planificadas!$AE$2:$AE$500,""),
D63="Aprobar planificación",_xlfn.XLOOKUP(A63,'Aprobar Planificación'!$A$2:$A$500,'Aprobar Planificación'!$AE$2:$AE$500,""),
D63="Por planificar",_xlfn.XLOOKUP(A63,'Por planificar'!$A$2:$A$500,'Por planificar'!$AE$2:$AE$500,""),
D63="Por habilitar presupuesto",_xlfn.XLOOKUP(A63,'Por habilitar presup.'!$A$2:$A$500,'Por habilitar presup.'!$AE$2:$AE$500,""),
D63="Por aprobar estimación",_xlfn.XLOOKUP(A63,'Por aprobar estimacion'!$A$2:$A$500,'Por aprobar estimacion'!$AE$2:$AE$500,""),
D63="Por reestimar",_xlfn.XLOOKUP(A63,'Por Reestimar '!$A$2:$A$500,'Por Reestimar '!$AE$2:$AE$500,""),
D63="Por estimar",_xlfn.XLOOKUP(A63,'Por estimar'!$A$2:$A$500,'Por estimar'!$AE$2:$AE$500,""),
D63="Registro incompleto",_xlfn.XLOOKUP(A63,'Registro incompleto'!$A$2:$A$500,'Registro incompleto'!$AE$2:$AE$500,""),
TRUE,""
),
_xlpm.revision,_xlfn.IFS(
D63="Eliminados",_xlfn.XLOOKUP(A63,Eliminados!$A$2:$A$500,Eliminados!$AR$2:$AR$500,""),
D63="Planificadas",_xlfn.XLOOKUP(A63,Planificadas!$A$2:$A$500,Planificadas!$AR$2:$AR$500,""),
D63="Aprobar planificación",_xlfn.XLOOKUP(A63,'Aprobar Planificación'!$A$2:$A$500,'Aprobar Planificación'!$AR$2:$AR$500,""),
D63="Por planificar",_xlfn.XLOOKUP(A63,'Por planificar'!$A$2:$A$500,'Por planificar'!$AR$2:$AR$500,""),
D63="Por habilitar presupuesto",_xlfn.XLOOKUP(A63,'Por habilitar presup.'!$A$2:$A$500,'Por habilitar presup.'!$AR$2:$AR$500,""),
D63="Por aprobar estimación",_xlfn.XLOOKUP(A63,'Por aprobar estimacion'!$A$2:$A$500,'Por aprobar estimacion'!$AR$2:$AR$500,""),
D63="Por reestimar",_xlfn.XLOOKUP(A63,'Por Reestimar '!$A$2:$A$500,'Por Reestimar '!$AR$2:$AR$500,""),
TRUE,""
),
_xlpm.resultado,IF(OR(_xlpm.revision="",_xlpm.revision=0),_xlpm.base,_xlpm.revision),
IF(OR(_xlpm.resultado="",_xlpm.resultado=0),"Sin definir",_xlpm.resultado)
))</f>
        <v>Media</v>
      </c>
      <c r="F63" s="593" cm="1">
        <f t="array" ref="F63">IF(A63="","",_xlfn.LET(
_xlpm.fecha,_xlfn.IFS(
D63="Eliminados",_xlfn.XLOOKUP(A63,Eliminados!$A$2:$A$500,Eliminados!$AD$2:$AD$500,""),
D63="Planificadas",_xlfn.XLOOKUP(A63,Planificadas!$A$2:$A$500,Planificadas!$AD$2:$AD$500,""),
D63="Aprobar planificación",_xlfn.XLOOKUP(A63,'Aprobar Planificación'!$A$2:$A$500,'Aprobar Planificación'!$AD$2:$AD$500,""),
D63="Por planificar",_xlfn.XLOOKUP(A63,'Por planificar'!$A$2:$A$500,'Por planificar'!$AD$2:$AD$500,""),
D63="Por habilitar presupuesto",_xlfn.XLOOKUP(A63,'Por habilitar presup.'!$A$2:$A$500,'Por habilitar presup.'!$AD$2:$AD$500,""),
D63="Por aprobar estimación",_xlfn.XLOOKUP(A63,'Por aprobar estimacion'!$A$2:$A$500,'Por aprobar estimacion'!$AD$2:$AD$500,""),
D63="Por reestimar",_xlfn.XLOOKUP(A63,'Por Reestimar '!$A$2:$A$500,'Por Reestimar '!$AD$2:$AD$500,""),
D63="Por estimar",_xlfn.XLOOKUP(A63,'Por estimar'!$A$2:$A$500,'Por estimar'!$AD$2:$AD$500,""),
D63="Registro incompleto",_xlfn.XLOOKUP(A63,'Registro incompleto'!$A$2:$A$500,'Registro incompleto'!$AD$2:$AD$500,""),
TRUE,""
),
IF(OR(_xlpm.fecha="",_xlpm.fecha=0),"",_xlpm.fecha)
))</f>
        <v>46128</v>
      </c>
      <c r="G63" s="593" cm="1">
        <f t="array" ref="G63">IF(A63="","",_xlfn.LET(
_xlpm.base,_xlfn.IFS(
D63="Eliminados",_xlfn.XLOOKUP(A63,Eliminados!$A$2:$A$500,Eliminados!$AF$2:$AF$500,""),
D63="Planificadas",_xlfn.XLOOKUP(A63,Planificadas!$A$2:$A$500,Planificadas!$AF$2:$AF$500,""),
D63="Aprobar planificación",_xlfn.XLOOKUP(A63,'Aprobar Planificación'!$A$2:$A$500,'Aprobar Planificación'!$AF$2:$AF$500,""),
D63="Por planificar",_xlfn.XLOOKUP(A63,'Por planificar'!$A$2:$A$500,'Por planificar'!$AF$2:$AF$500,""),
D63="Por habilitar presupuesto",_xlfn.XLOOKUP(A63,'Por habilitar presup.'!$A$2:$A$500,'Por habilitar presup.'!$AF$2:$AF$500,""),
D63="Por aprobar estimación",_xlfn.XLOOKUP(A63,'Por aprobar estimacion'!$A$2:$A$500,'Por aprobar estimacion'!$AF$2:$AF$500,""),
D63="Por reestimar",_xlfn.XLOOKUP(A63,'Por Reestimar '!$A$2:$A$500,'Por Reestimar '!$AF$2:$AF$500,""),
D63="Por estimar",_xlfn.XLOOKUP(A63,'Por estimar'!$A$2:$A$500,'Por estimar'!$AF$2:$AF$500,""),
D63="Registro incompleto",_xlfn.XLOOKUP(A63,'Registro incompleto'!$A$2:$A$500,'Registro incompleto'!$AF$2:$AF$500,""),
TRUE,""
),
_xlpm.revision,_xlfn.IFS(
D63="Eliminados",_xlfn.XLOOKUP(A63,Eliminados!$A$2:$A$500,Eliminados!$AS$2:$AS$500,""),
D63="Planificadas",_xlfn.XLOOKUP(A63,Planificadas!$A$2:$A$500,Planificadas!$AS$2:$AS$500,""),
D63="Aprobar planificación",_xlfn.XLOOKUP(A63,'Aprobar Planificación'!$A$2:$A$500,'Aprobar Planificación'!$AS$2:$AS$500,""),
D63="Por planificar",_xlfn.XLOOKUP(A63,'Por planificar'!$A$2:$A$500,'Por planificar'!$AS$2:$AS$500,""),
D63="Por habilitar presupuesto",_xlfn.XLOOKUP(A63,'Por habilitar presup.'!$A$2:$A$500,'Por habilitar presup.'!$AS$2:$AS$500,""),
D63="Por aprobar estimación",_xlfn.XLOOKUP(A63,'Por aprobar estimacion'!$A$2:$A$500,'Por aprobar estimacion'!$AS$2:$AS$500,""),
D63="Por reestimar",_xlfn.XLOOKUP(A63,'Por Reestimar '!$A$2:$A$500,'Por Reestimar '!$AS$2:$AS$500,""),
TRUE,""
),
_xlpm.resultado,IF(OR(_xlpm.revision="",_xlpm.revision=0),_xlpm.base,_xlpm.revision),
IF(OR(_xlpm.resultado="",_xlpm.resultado=0),"",_xlpm.resultado)
))</f>
        <v>46203</v>
      </c>
      <c r="H63" s="593" t="str" cm="1">
        <f t="array" ref="H63">IF(A63="","",_xlfn.LET(
_xlpm.dias,_xlfn.IFS(
OR(UPPER(TRIM(E63))="BAJA",UPPER(TRIM(E63))="BAJO"),5,
OR(UPPER(TRIM(E63))="MEDIA",UPPER(TRIM(E63))="MEDIO"),10,
OR(UPPER(TRIM(E63))="ALTA",UPPER(TRIM(E63))="ALTO"),20,
TRUE,0
),
_xlpm.inicioRe,IF(D63="Por reestimar",_xlfn.XLOOKUP(A63,'Por Reestimar '!$A$2:$A$500,'Por Reestimar '!$AS$2:$AS$500,0),0),
_xlfn.IFS(
D63="Por reestimar",IF(AND(ISNUMBER(_xlpm.inicioRe),_xlpm.inicioRe&gt;0,_xlpm.dias&gt;0),WORKDAY(_xlpm.inicioRe,_xlpm.dias),""),
D63="Por estimar",IF(AND(ISNUMBER(G63),G63&gt;0),IF(_xlpm.dias&gt;0,WORKDAY(G63,_xlpm.dias),""),IF(AND(ISNUMBER(F63),F63&gt;0),WORKDAY(F63,5),"")),
TRUE,""
)
))</f>
        <v/>
      </c>
      <c r="I63" t="str" cm="1">
        <f t="array" ref="I63">IF(A63="","",_xlfn.IFS(
D63="Eliminados",_xlfn.XLOOKUP(A63,Eliminados!$A$2:$A$500,Eliminados!$AB$2:$AB$500,""),
D63="Planificadas",_xlfn.XLOOKUP(A63,Planificadas!$A$2:$A$500,Planificadas!$AB$2:$AB$500,""),
D63="Aprobar planificación",_xlfn.XLOOKUP(A63,'Aprobar Planificación'!$A$2:$A$500,'Aprobar Planificación'!$AB$2:$AB$500,""),
D63="Por planificar",_xlfn.XLOOKUP(A63,'Por planificar'!$A$2:$A$500,'Por planificar'!$AB$2:$AB$500,""),
D63="Por habilitar presupuesto",_xlfn.XLOOKUP(A63,'Por habilitar presup.'!$A$2:$A$500,'Por habilitar presup.'!$AB$2:$AB$500,""),
D63="Por aprobar estimación",_xlfn.XLOOKUP(A63,'Por aprobar estimacion'!$A$2:$A$500,'Por aprobar estimacion'!$AB$2:$AB$500,""),
D63="Por reestimar",_xlfn.XLOOKUP(A63,'Por Reestimar '!$A$2:$A$500,'Por Reestimar '!$AB$2:$AB$500,""),
D63="Por estimar",_xlfn.XLOOKUP(A63,'Por estimar'!$A$2:$A$500,'Por estimar'!$AB$2:$AB$500,""),
D63="Registro incompleto",_xlfn.XLOOKUP(A63,'Registro incompleto'!$A$2:$A$500,'Registro incompleto'!$AB$2:$AB$500,""),
TRUE,""
))</f>
        <v>Nohelí Cabrera</v>
      </c>
    </row>
    <row r="64" spans="1:9">
      <c r="A64">
        <v>95</v>
      </c>
      <c r="B64" t="str" cm="1">
        <f t="array" ref="B64">IF(A64="","",_xlfn.IFS(
D64="Eliminados",_xlfn.XLOOKUP(A64,Eliminados!$A$2:$A$500,Eliminados!$F$2:$F$500,""),
D64="Planificadas",_xlfn.XLOOKUP(A64,Planificadas!$A$2:$A$500,Planificadas!$F$2:$F$500,""),
D64="Aprobar planificación",_xlfn.XLOOKUP(A64,'Aprobar Planificación'!$A$2:$A$500,'Aprobar Planificación'!$F$2:$F$500,""),
D64="Por planificar",_xlfn.XLOOKUP(A64,'Por planificar'!$A$2:$A$500,'Por planificar'!$F$2:$F$500,""),
D64="Por habilitar presupuesto",_xlfn.XLOOKUP(A64,'Por habilitar presup.'!$A$2:$A$500,'Por habilitar presup.'!$F$2:$F$500,""),
D64="Por aprobar estimación",_xlfn.XLOOKUP(A64,'Por aprobar estimacion'!$A$2:$A$500,'Por aprobar estimacion'!$F$2:$F$500,""),
D64="Por reestimar",_xlfn.XLOOKUP(A64,'Por Reestimar '!$A$2:$A$500,'Por Reestimar '!$F$2:$F$500,""),
D64="Por estimar",_xlfn.XLOOKUP(A64,'Por estimar'!$A$2:$A$500,'Por estimar'!$F$2:$F$500,""),
D64="Registro incompleto",_xlfn.XLOOKUP(A64,'Registro incompleto'!$A$2:$A$500,'Registro incompleto'!$F$2:$F$500,""),
TRUE,""
))</f>
        <v>Diseño, estimación e implementación de E Commerce de UPN</v>
      </c>
      <c r="C64" t="str">
        <f t="shared" si="0"/>
        <v>César Soplín</v>
      </c>
      <c r="D64" t="str" cm="1">
        <f t="array" ref="D64">IF(A64="","",_xlfn.IFS(
COUNTIF(Eliminados!$A$2:$A$500,A64)&gt;0,"Eliminados",
COUNTIF(Planificadas!$A$2:$A$500,A64)&gt;0,"Planificadas",
COUNTIF('Aprobar Planificación'!$A$2:$A$500,A64)&gt;0,"Aprobar planificación",
COUNTIF('Por planificar'!$A$2:$A$500,A64)&gt;0,"Por planificar",
COUNTIF('Por habilitar presup.'!$A$2:$A$500,A64)&gt;0,"Por habilitar presupuesto",
COUNTIF('Por aprobar estimacion'!$A$2:$A$500,A64)&gt;0,"Por aprobar estimación",
COUNTIF('Por Reestimar '!$A$2:$A$500,A64)&gt;0,"Por reestimar",
COUNTIF('Por estimar'!$A$2:$A$500,A64)&gt;0,"Por estimar",
COUNTIF('Registro incompleto'!$A$2:$A$500,A64)&gt;0,"Registro incompleto",
TRUE,"Sin estado"
))</f>
        <v>Planificadas</v>
      </c>
      <c r="E64" t="str" cm="1">
        <f t="array" ref="E64">IF(A64="","",_xlfn.LET(
_xlpm.base,_xlfn.IFS(
D64="Eliminados",_xlfn.XLOOKUP(A64,Eliminados!$A$2:$A$500,Eliminados!$AE$2:$AE$500,""),
D64="Planificadas",_xlfn.XLOOKUP(A64,Planificadas!$A$2:$A$500,Planificadas!$AE$2:$AE$500,""),
D64="Aprobar planificación",_xlfn.XLOOKUP(A64,'Aprobar Planificación'!$A$2:$A$500,'Aprobar Planificación'!$AE$2:$AE$500,""),
D64="Por planificar",_xlfn.XLOOKUP(A64,'Por planificar'!$A$2:$A$500,'Por planificar'!$AE$2:$AE$500,""),
D64="Por habilitar presupuesto",_xlfn.XLOOKUP(A64,'Por habilitar presup.'!$A$2:$A$500,'Por habilitar presup.'!$AE$2:$AE$500,""),
D64="Por aprobar estimación",_xlfn.XLOOKUP(A64,'Por aprobar estimacion'!$A$2:$A$500,'Por aprobar estimacion'!$AE$2:$AE$500,""),
D64="Por reestimar",_xlfn.XLOOKUP(A64,'Por Reestimar '!$A$2:$A$500,'Por Reestimar '!$AE$2:$AE$500,""),
D64="Por estimar",_xlfn.XLOOKUP(A64,'Por estimar'!$A$2:$A$500,'Por estimar'!$AE$2:$AE$500,""),
D64="Registro incompleto",_xlfn.XLOOKUP(A64,'Registro incompleto'!$A$2:$A$500,'Registro incompleto'!$AE$2:$AE$500,""),
TRUE,""
),
_xlpm.revision,_xlfn.IFS(
D64="Eliminados",_xlfn.XLOOKUP(A64,Eliminados!$A$2:$A$500,Eliminados!$AR$2:$AR$500,""),
D64="Planificadas",_xlfn.XLOOKUP(A64,Planificadas!$A$2:$A$500,Planificadas!$AR$2:$AR$500,""),
D64="Aprobar planificación",_xlfn.XLOOKUP(A64,'Aprobar Planificación'!$A$2:$A$500,'Aprobar Planificación'!$AR$2:$AR$500,""),
D64="Por planificar",_xlfn.XLOOKUP(A64,'Por planificar'!$A$2:$A$500,'Por planificar'!$AR$2:$AR$500,""),
D64="Por habilitar presupuesto",_xlfn.XLOOKUP(A64,'Por habilitar presup.'!$A$2:$A$500,'Por habilitar presup.'!$AR$2:$AR$500,""),
D64="Por aprobar estimación",_xlfn.XLOOKUP(A64,'Por aprobar estimacion'!$A$2:$A$500,'Por aprobar estimacion'!$AR$2:$AR$500,""),
D64="Por reestimar",_xlfn.XLOOKUP(A64,'Por Reestimar '!$A$2:$A$500,'Por Reestimar '!$AR$2:$AR$500,""),
TRUE,""
),
_xlpm.resultado,IF(OR(_xlpm.revision="",_xlpm.revision=0),_xlpm.base,_xlpm.revision),
IF(OR(_xlpm.resultado="",_xlpm.resultado=0),"Sin definir",_xlpm.resultado)
))</f>
        <v>Alta</v>
      </c>
      <c r="F64" s="593" cm="1">
        <f t="array" ref="F64">IF(A64="","",_xlfn.LET(
_xlpm.fecha,_xlfn.IFS(
D64="Eliminados",_xlfn.XLOOKUP(A64,Eliminados!$A$2:$A$500,Eliminados!$AD$2:$AD$500,""),
D64="Planificadas",_xlfn.XLOOKUP(A64,Planificadas!$A$2:$A$500,Planificadas!$AD$2:$AD$500,""),
D64="Aprobar planificación",_xlfn.XLOOKUP(A64,'Aprobar Planificación'!$A$2:$A$500,'Aprobar Planificación'!$AD$2:$AD$500,""),
D64="Por planificar",_xlfn.XLOOKUP(A64,'Por planificar'!$A$2:$A$500,'Por planificar'!$AD$2:$AD$500,""),
D64="Por habilitar presupuesto",_xlfn.XLOOKUP(A64,'Por habilitar presup.'!$A$2:$A$500,'Por habilitar presup.'!$AD$2:$AD$500,""),
D64="Por aprobar estimación",_xlfn.XLOOKUP(A64,'Por aprobar estimacion'!$A$2:$A$500,'Por aprobar estimacion'!$AD$2:$AD$500,""),
D64="Por reestimar",_xlfn.XLOOKUP(A64,'Por Reestimar '!$A$2:$A$500,'Por Reestimar '!$AD$2:$AD$500,""),
D64="Por estimar",_xlfn.XLOOKUP(A64,'Por estimar'!$A$2:$A$500,'Por estimar'!$AD$2:$AD$500,""),
D64="Registro incompleto",_xlfn.XLOOKUP(A64,'Registro incompleto'!$A$2:$A$500,'Registro incompleto'!$AD$2:$AD$500,""),
TRUE,""
),
IF(OR(_xlpm.fecha="",_xlpm.fecha=0),"",_xlpm.fecha)
))</f>
        <v>46128</v>
      </c>
      <c r="G64" s="593" cm="1">
        <f t="array" ref="G64">IF(A64="","",_xlfn.LET(
_xlpm.base,_xlfn.IFS(
D64="Eliminados",_xlfn.XLOOKUP(A64,Eliminados!$A$2:$A$500,Eliminados!$AF$2:$AF$500,""),
D64="Planificadas",_xlfn.XLOOKUP(A64,Planificadas!$A$2:$A$500,Planificadas!$AF$2:$AF$500,""),
D64="Aprobar planificación",_xlfn.XLOOKUP(A64,'Aprobar Planificación'!$A$2:$A$500,'Aprobar Planificación'!$AF$2:$AF$500,""),
D64="Por planificar",_xlfn.XLOOKUP(A64,'Por planificar'!$A$2:$A$500,'Por planificar'!$AF$2:$AF$500,""),
D64="Por habilitar presupuesto",_xlfn.XLOOKUP(A64,'Por habilitar presup.'!$A$2:$A$500,'Por habilitar presup.'!$AF$2:$AF$500,""),
D64="Por aprobar estimación",_xlfn.XLOOKUP(A64,'Por aprobar estimacion'!$A$2:$A$500,'Por aprobar estimacion'!$AF$2:$AF$500,""),
D64="Por reestimar",_xlfn.XLOOKUP(A64,'Por Reestimar '!$A$2:$A$500,'Por Reestimar '!$AF$2:$AF$500,""),
D64="Por estimar",_xlfn.XLOOKUP(A64,'Por estimar'!$A$2:$A$500,'Por estimar'!$AF$2:$AF$500,""),
D64="Registro incompleto",_xlfn.XLOOKUP(A64,'Registro incompleto'!$A$2:$A$500,'Registro incompleto'!$AF$2:$AF$500,""),
TRUE,""
),
_xlpm.revision,_xlfn.IFS(
D64="Eliminados",_xlfn.XLOOKUP(A64,Eliminados!$A$2:$A$500,Eliminados!$AS$2:$AS$500,""),
D64="Planificadas",_xlfn.XLOOKUP(A64,Planificadas!$A$2:$A$500,Planificadas!$AS$2:$AS$500,""),
D64="Aprobar planificación",_xlfn.XLOOKUP(A64,'Aprobar Planificación'!$A$2:$A$500,'Aprobar Planificación'!$AS$2:$AS$500,""),
D64="Por planificar",_xlfn.XLOOKUP(A64,'Por planificar'!$A$2:$A$500,'Por planificar'!$AS$2:$AS$500,""),
D64="Por habilitar presupuesto",_xlfn.XLOOKUP(A64,'Por habilitar presup.'!$A$2:$A$500,'Por habilitar presup.'!$AS$2:$AS$500,""),
D64="Por aprobar estimación",_xlfn.XLOOKUP(A64,'Por aprobar estimacion'!$A$2:$A$500,'Por aprobar estimacion'!$AS$2:$AS$500,""),
D64="Por reestimar",_xlfn.XLOOKUP(A64,'Por Reestimar '!$A$2:$A$500,'Por Reestimar '!$AS$2:$AS$500,""),
TRUE,""
),
_xlpm.resultado,IF(OR(_xlpm.revision="",_xlpm.revision=0),_xlpm.base,_xlpm.revision),
IF(OR(_xlpm.resultado="",_xlpm.resultado=0),"",_xlpm.resultado)
))</f>
        <v>46135</v>
      </c>
      <c r="H64" s="593" t="str" cm="1">
        <f t="array" ref="H64">IF(A64="","",_xlfn.LET(
_xlpm.dias,_xlfn.IFS(
OR(UPPER(TRIM(E64))="BAJA",UPPER(TRIM(E64))="BAJO"),5,
OR(UPPER(TRIM(E64))="MEDIA",UPPER(TRIM(E64))="MEDIO"),10,
OR(UPPER(TRIM(E64))="ALTA",UPPER(TRIM(E64))="ALTO"),20,
TRUE,0
),
_xlpm.inicioRe,IF(D64="Por reestimar",_xlfn.XLOOKUP(A64,'Por Reestimar '!$A$2:$A$500,'Por Reestimar '!$AS$2:$AS$500,0),0),
_xlfn.IFS(
D64="Por reestimar",IF(AND(ISNUMBER(_xlpm.inicioRe),_xlpm.inicioRe&gt;0,_xlpm.dias&gt;0),WORKDAY(_xlpm.inicioRe,_xlpm.dias),""),
D64="Por estimar",IF(AND(ISNUMBER(G64),G64&gt;0),IF(_xlpm.dias&gt;0,WORKDAY(G64,_xlpm.dias),""),IF(AND(ISNUMBER(F64),F64&gt;0),WORKDAY(F64,5),"")),
TRUE,""
)
))</f>
        <v/>
      </c>
      <c r="I64" t="str" cm="1">
        <f t="array" ref="I64">IF(A64="","",_xlfn.IFS(
D64="Eliminados",_xlfn.XLOOKUP(A64,Eliminados!$A$2:$A$500,Eliminados!$AB$2:$AB$500,""),
D64="Planificadas",_xlfn.XLOOKUP(A64,Planificadas!$A$2:$A$500,Planificadas!$AB$2:$AB$500,""),
D64="Aprobar planificación",_xlfn.XLOOKUP(A64,'Aprobar Planificación'!$A$2:$A$500,'Aprobar Planificación'!$AB$2:$AB$500,""),
D64="Por planificar",_xlfn.XLOOKUP(A64,'Por planificar'!$A$2:$A$500,'Por planificar'!$AB$2:$AB$500,""),
D64="Por habilitar presupuesto",_xlfn.XLOOKUP(A64,'Por habilitar presup.'!$A$2:$A$500,'Por habilitar presup.'!$AB$2:$AB$500,""),
D64="Por aprobar estimación",_xlfn.XLOOKUP(A64,'Por aprobar estimacion'!$A$2:$A$500,'Por aprobar estimacion'!$AB$2:$AB$500,""),
D64="Por reestimar",_xlfn.XLOOKUP(A64,'Por Reestimar '!$A$2:$A$500,'Por Reestimar '!$AB$2:$AB$500,""),
D64="Por estimar",_xlfn.XLOOKUP(A64,'Por estimar'!$A$2:$A$500,'Por estimar'!$AB$2:$AB$500,""),
D64="Registro incompleto",_xlfn.XLOOKUP(A64,'Registro incompleto'!$A$2:$A$500,'Registro incompleto'!$AB$2:$AB$500,""),
TRUE,""
))</f>
        <v>César Soplín</v>
      </c>
    </row>
    <row r="65" spans="1:9">
      <c r="A65">
        <v>96</v>
      </c>
      <c r="B65" t="str" cm="1">
        <f t="array" ref="B65">IF(A65="","",_xlfn.IFS(
D65="Eliminados",_xlfn.XLOOKUP(A65,Eliminados!$A$2:$A$500,Eliminados!$F$2:$F$500,""),
D65="Planificadas",_xlfn.XLOOKUP(A65,Planificadas!$A$2:$A$500,Planificadas!$F$2:$F$500,""),
D65="Aprobar planificación",_xlfn.XLOOKUP(A65,'Aprobar Planificación'!$A$2:$A$500,'Aprobar Planificación'!$F$2:$F$500,""),
D65="Por planificar",_xlfn.XLOOKUP(A65,'Por planificar'!$A$2:$A$500,'Por planificar'!$F$2:$F$500,""),
D65="Por habilitar presupuesto",_xlfn.XLOOKUP(A65,'Por habilitar presup.'!$A$2:$A$500,'Por habilitar presup.'!$F$2:$F$500,""),
D65="Por aprobar estimación",_xlfn.XLOOKUP(A65,'Por aprobar estimacion'!$A$2:$A$500,'Por aprobar estimacion'!$F$2:$F$500,""),
D65="Por reestimar",_xlfn.XLOOKUP(A65,'Por Reestimar '!$A$2:$A$500,'Por Reestimar '!$F$2:$F$500,""),
D65="Por estimar",_xlfn.XLOOKUP(A65,'Por estimar'!$A$2:$A$500,'Por estimar'!$F$2:$F$500,""),
D65="Registro incompleto",_xlfn.XLOOKUP(A65,'Registro incompleto'!$A$2:$A$500,'Registro incompleto'!$F$2:$F$500,""),
TRUE,""
))</f>
        <v>Automatización del Monitoreo Académico: Trazabilidad, visualización y monitoreo del avance académico del docente</v>
      </c>
      <c r="C65" t="str">
        <f t="shared" si="0"/>
        <v>Nicolas Morales</v>
      </c>
      <c r="D65" t="str" cm="1">
        <f t="array" ref="D65">IF(A65="","",_xlfn.IFS(
COUNTIF(Eliminados!$A$2:$A$500,A65)&gt;0,"Eliminados",
COUNTIF(Planificadas!$A$2:$A$500,A65)&gt;0,"Planificadas",
COUNTIF('Aprobar Planificación'!$A$2:$A$500,A65)&gt;0,"Aprobar planificación",
COUNTIF('Por planificar'!$A$2:$A$500,A65)&gt;0,"Por planificar",
COUNTIF('Por habilitar presup.'!$A$2:$A$500,A65)&gt;0,"Por habilitar presupuesto",
COUNTIF('Por aprobar estimacion'!$A$2:$A$500,A65)&gt;0,"Por aprobar estimación",
COUNTIF('Por Reestimar '!$A$2:$A$500,A65)&gt;0,"Por reestimar",
COUNTIF('Por estimar'!$A$2:$A$500,A65)&gt;0,"Por estimar",
COUNTIF('Registro incompleto'!$A$2:$A$500,A65)&gt;0,"Registro incompleto",
TRUE,"Sin estado"
))</f>
        <v>Por aprobar estimación</v>
      </c>
      <c r="E65" t="str" cm="1">
        <f t="array" ref="E65">IF(A65="","",_xlfn.LET(
_xlpm.base,_xlfn.IFS(
D65="Eliminados",_xlfn.XLOOKUP(A65,Eliminados!$A$2:$A$500,Eliminados!$AE$2:$AE$500,""),
D65="Planificadas",_xlfn.XLOOKUP(A65,Planificadas!$A$2:$A$500,Planificadas!$AE$2:$AE$500,""),
D65="Aprobar planificación",_xlfn.XLOOKUP(A65,'Aprobar Planificación'!$A$2:$A$500,'Aprobar Planificación'!$AE$2:$AE$500,""),
D65="Por planificar",_xlfn.XLOOKUP(A65,'Por planificar'!$A$2:$A$500,'Por planificar'!$AE$2:$AE$500,""),
D65="Por habilitar presupuesto",_xlfn.XLOOKUP(A65,'Por habilitar presup.'!$A$2:$A$500,'Por habilitar presup.'!$AE$2:$AE$500,""),
D65="Por aprobar estimación",_xlfn.XLOOKUP(A65,'Por aprobar estimacion'!$A$2:$A$500,'Por aprobar estimacion'!$AE$2:$AE$500,""),
D65="Por reestimar",_xlfn.XLOOKUP(A65,'Por Reestimar '!$A$2:$A$500,'Por Reestimar '!$AE$2:$AE$500,""),
D65="Por estimar",_xlfn.XLOOKUP(A65,'Por estimar'!$A$2:$A$500,'Por estimar'!$AE$2:$AE$500,""),
D65="Registro incompleto",_xlfn.XLOOKUP(A65,'Registro incompleto'!$A$2:$A$500,'Registro incompleto'!$AE$2:$AE$500,""),
TRUE,""
),
_xlpm.revision,_xlfn.IFS(
D65="Eliminados",_xlfn.XLOOKUP(A65,Eliminados!$A$2:$A$500,Eliminados!$AR$2:$AR$500,""),
D65="Planificadas",_xlfn.XLOOKUP(A65,Planificadas!$A$2:$A$500,Planificadas!$AR$2:$AR$500,""),
D65="Aprobar planificación",_xlfn.XLOOKUP(A65,'Aprobar Planificación'!$A$2:$A$500,'Aprobar Planificación'!$AR$2:$AR$500,""),
D65="Por planificar",_xlfn.XLOOKUP(A65,'Por planificar'!$A$2:$A$500,'Por planificar'!$AR$2:$AR$500,""),
D65="Por habilitar presupuesto",_xlfn.XLOOKUP(A65,'Por habilitar presup.'!$A$2:$A$500,'Por habilitar presup.'!$AR$2:$AR$500,""),
D65="Por aprobar estimación",_xlfn.XLOOKUP(A65,'Por aprobar estimacion'!$A$2:$A$500,'Por aprobar estimacion'!$AR$2:$AR$500,""),
D65="Por reestimar",_xlfn.XLOOKUP(A65,'Por Reestimar '!$A$2:$A$500,'Por Reestimar '!$AR$2:$AR$500,""),
TRUE,""
),
_xlpm.resultado,IF(OR(_xlpm.revision="",_xlpm.revision=0),_xlpm.base,_xlpm.revision),
IF(OR(_xlpm.resultado="",_xlpm.resultado=0),"Sin definir",_xlpm.resultado)
))</f>
        <v>Media</v>
      </c>
      <c r="F65" s="593" t="str" cm="1">
        <f t="array" ref="F65">IF(A65="","",_xlfn.LET(
_xlpm.fecha,_xlfn.IFS(
D65="Eliminados",_xlfn.XLOOKUP(A65,Eliminados!$A$2:$A$500,Eliminados!$AD$2:$AD$500,""),
D65="Planificadas",_xlfn.XLOOKUP(A65,Planificadas!$A$2:$A$500,Planificadas!$AD$2:$AD$500,""),
D65="Aprobar planificación",_xlfn.XLOOKUP(A65,'Aprobar Planificación'!$A$2:$A$500,'Aprobar Planificación'!$AD$2:$AD$500,""),
D65="Por planificar",_xlfn.XLOOKUP(A65,'Por planificar'!$A$2:$A$500,'Por planificar'!$AD$2:$AD$500,""),
D65="Por habilitar presupuesto",_xlfn.XLOOKUP(A65,'Por habilitar presup.'!$A$2:$A$500,'Por habilitar presup.'!$AD$2:$AD$500,""),
D65="Por aprobar estimación",_xlfn.XLOOKUP(A65,'Por aprobar estimacion'!$A$2:$A$500,'Por aprobar estimacion'!$AD$2:$AD$500,""),
D65="Por reestimar",_xlfn.XLOOKUP(A65,'Por Reestimar '!$A$2:$A$500,'Por Reestimar '!$AD$2:$AD$500,""),
D65="Por estimar",_xlfn.XLOOKUP(A65,'Por estimar'!$A$2:$A$500,'Por estimar'!$AD$2:$AD$500,""),
D65="Registro incompleto",_xlfn.XLOOKUP(A65,'Registro incompleto'!$A$2:$A$500,'Registro incompleto'!$AD$2:$AD$500,""),
TRUE,""
),
IF(OR(_xlpm.fecha="",_xlpm.fecha=0),"",_xlpm.fecha)
))</f>
        <v/>
      </c>
      <c r="G65" s="593" cm="1">
        <f t="array" ref="G65">IF(A65="","",_xlfn.LET(
_xlpm.base,_xlfn.IFS(
D65="Eliminados",_xlfn.XLOOKUP(A65,Eliminados!$A$2:$A$500,Eliminados!$AF$2:$AF$500,""),
D65="Planificadas",_xlfn.XLOOKUP(A65,Planificadas!$A$2:$A$500,Planificadas!$AF$2:$AF$500,""),
D65="Aprobar planificación",_xlfn.XLOOKUP(A65,'Aprobar Planificación'!$A$2:$A$500,'Aprobar Planificación'!$AF$2:$AF$500,""),
D65="Por planificar",_xlfn.XLOOKUP(A65,'Por planificar'!$A$2:$A$500,'Por planificar'!$AF$2:$AF$500,""),
D65="Por habilitar presupuesto",_xlfn.XLOOKUP(A65,'Por habilitar presup.'!$A$2:$A$500,'Por habilitar presup.'!$AF$2:$AF$500,""),
D65="Por aprobar estimación",_xlfn.XLOOKUP(A65,'Por aprobar estimacion'!$A$2:$A$500,'Por aprobar estimacion'!$AF$2:$AF$500,""),
D65="Por reestimar",_xlfn.XLOOKUP(A65,'Por Reestimar '!$A$2:$A$500,'Por Reestimar '!$AF$2:$AF$500,""),
D65="Por estimar",_xlfn.XLOOKUP(A65,'Por estimar'!$A$2:$A$500,'Por estimar'!$AF$2:$AF$500,""),
D65="Registro incompleto",_xlfn.XLOOKUP(A65,'Registro incompleto'!$A$2:$A$500,'Registro incompleto'!$AF$2:$AF$500,""),
TRUE,""
),
_xlpm.revision,_xlfn.IFS(
D65="Eliminados",_xlfn.XLOOKUP(A65,Eliminados!$A$2:$A$500,Eliminados!$AS$2:$AS$500,""),
D65="Planificadas",_xlfn.XLOOKUP(A65,Planificadas!$A$2:$A$500,Planificadas!$AS$2:$AS$500,""),
D65="Aprobar planificación",_xlfn.XLOOKUP(A65,'Aprobar Planificación'!$A$2:$A$500,'Aprobar Planificación'!$AS$2:$AS$500,""),
D65="Por planificar",_xlfn.XLOOKUP(A65,'Por planificar'!$A$2:$A$500,'Por planificar'!$AS$2:$AS$500,""),
D65="Por habilitar presupuesto",_xlfn.XLOOKUP(A65,'Por habilitar presup.'!$A$2:$A$500,'Por habilitar presup.'!$AS$2:$AS$500,""),
D65="Por aprobar estimación",_xlfn.XLOOKUP(A65,'Por aprobar estimacion'!$A$2:$A$500,'Por aprobar estimacion'!$AS$2:$AS$500,""),
D65="Por reestimar",_xlfn.XLOOKUP(A65,'Por Reestimar '!$A$2:$A$500,'Por Reestimar '!$AS$2:$AS$500,""),
TRUE,""
),
_xlpm.resultado,IF(OR(_xlpm.revision="",_xlpm.revision=0),_xlpm.base,_xlpm.revision),
IF(OR(_xlpm.resultado="",_xlpm.resultado=0),"",_xlpm.resultado)
))</f>
        <v>46188</v>
      </c>
      <c r="H65" s="593" t="str" cm="1">
        <f t="array" ref="H65">IF(A65="","",_xlfn.LET(
_xlpm.dias,_xlfn.IFS(
OR(UPPER(TRIM(E65))="BAJA",UPPER(TRIM(E65))="BAJO"),5,
OR(UPPER(TRIM(E65))="MEDIA",UPPER(TRIM(E65))="MEDIO"),10,
OR(UPPER(TRIM(E65))="ALTA",UPPER(TRIM(E65))="ALTO"),20,
TRUE,0
),
_xlpm.inicioRe,IF(D65="Por reestimar",_xlfn.XLOOKUP(A65,'Por Reestimar '!$A$2:$A$500,'Por Reestimar '!$AS$2:$AS$500,0),0),
_xlfn.IFS(
D65="Por reestimar",IF(AND(ISNUMBER(_xlpm.inicioRe),_xlpm.inicioRe&gt;0,_xlpm.dias&gt;0),WORKDAY(_xlpm.inicioRe,_xlpm.dias),""),
D65="Por estimar",IF(AND(ISNUMBER(G65),G65&gt;0),IF(_xlpm.dias&gt;0,WORKDAY(G65,_xlpm.dias),""),IF(AND(ISNUMBER(F65),F65&gt;0),WORKDAY(F65,5),"")),
TRUE,""
)
))</f>
        <v/>
      </c>
      <c r="I65" t="str" cm="1">
        <f t="array" ref="I65">IF(A65="","",_xlfn.IFS(
D65="Eliminados",_xlfn.XLOOKUP(A65,Eliminados!$A$2:$A$500,Eliminados!$AB$2:$AB$500,""),
D65="Planificadas",_xlfn.XLOOKUP(A65,Planificadas!$A$2:$A$500,Planificadas!$AB$2:$AB$500,""),
D65="Aprobar planificación",_xlfn.XLOOKUP(A65,'Aprobar Planificación'!$A$2:$A$500,'Aprobar Planificación'!$AB$2:$AB$500,""),
D65="Por planificar",_xlfn.XLOOKUP(A65,'Por planificar'!$A$2:$A$500,'Por planificar'!$AB$2:$AB$500,""),
D65="Por habilitar presupuesto",_xlfn.XLOOKUP(A65,'Por habilitar presup.'!$A$2:$A$500,'Por habilitar presup.'!$AB$2:$AB$500,""),
D65="Por aprobar estimación",_xlfn.XLOOKUP(A65,'Por aprobar estimacion'!$A$2:$A$500,'Por aprobar estimacion'!$AB$2:$AB$500,""),
D65="Por reestimar",_xlfn.XLOOKUP(A65,'Por Reestimar '!$A$2:$A$500,'Por Reestimar '!$AB$2:$AB$500,""),
D65="Por estimar",_xlfn.XLOOKUP(A65,'Por estimar'!$A$2:$A$500,'Por estimar'!$AB$2:$AB$500,""),
D65="Registro incompleto",_xlfn.XLOOKUP(A65,'Registro incompleto'!$A$2:$A$500,'Registro incompleto'!$AB$2:$AB$500,""),
TRUE,""
))</f>
        <v>Nicolas Morales</v>
      </c>
    </row>
    <row r="66" spans="1:9">
      <c r="A66">
        <v>97</v>
      </c>
      <c r="B66" t="str" cm="1">
        <f t="array" ref="B66">IF(A66="","",_xlfn.IFS(
D66="Eliminados",_xlfn.XLOOKUP(A66,Eliminados!$A$2:$A$500,Eliminados!$F$2:$F$500,""),
D66="Planificadas",_xlfn.XLOOKUP(A66,Planificadas!$A$2:$A$500,Planificadas!$F$2:$F$500,""),
D66="Aprobar planificación",_xlfn.XLOOKUP(A66,'Aprobar Planificación'!$A$2:$A$500,'Aprobar Planificación'!$F$2:$F$500,""),
D66="Por planificar",_xlfn.XLOOKUP(A66,'Por planificar'!$A$2:$A$500,'Por planificar'!$F$2:$F$500,""),
D66="Por habilitar presupuesto",_xlfn.XLOOKUP(A66,'Por habilitar presup.'!$A$2:$A$500,'Por habilitar presup.'!$F$2:$F$500,""),
D66="Por aprobar estimación",_xlfn.XLOOKUP(A66,'Por aprobar estimacion'!$A$2:$A$500,'Por aprobar estimacion'!$F$2:$F$500,""),
D66="Por reestimar",_xlfn.XLOOKUP(A66,'Por Reestimar '!$A$2:$A$500,'Por Reestimar '!$F$2:$F$500,""),
D66="Por estimar",_xlfn.XLOOKUP(A66,'Por estimar'!$A$2:$A$500,'Por estimar'!$F$2:$F$500,""),
D66="Registro incompleto",_xlfn.XLOOKUP(A66,'Registro incompleto'!$A$2:$A$500,'Registro incompleto'!$F$2:$F$500,""),
TRUE,""
))</f>
        <v>Automatización de las planillas manuales</v>
      </c>
      <c r="C66" t="str">
        <f t="shared" si="0"/>
        <v>Nicolas Morales</v>
      </c>
      <c r="D66" t="str" cm="1">
        <f t="array" ref="D66">IF(A66="","",_xlfn.IFS(
COUNTIF(Eliminados!$A$2:$A$500,A66)&gt;0,"Eliminados",
COUNTIF(Planificadas!$A$2:$A$500,A66)&gt;0,"Planificadas",
COUNTIF('Aprobar Planificación'!$A$2:$A$500,A66)&gt;0,"Aprobar planificación",
COUNTIF('Por planificar'!$A$2:$A$500,A66)&gt;0,"Por planificar",
COUNTIF('Por habilitar presup.'!$A$2:$A$500,A66)&gt;0,"Por habilitar presupuesto",
COUNTIF('Por aprobar estimacion'!$A$2:$A$500,A66)&gt;0,"Por aprobar estimación",
COUNTIF('Por Reestimar '!$A$2:$A$500,A66)&gt;0,"Por reestimar",
COUNTIF('Por estimar'!$A$2:$A$500,A66)&gt;0,"Por estimar",
COUNTIF('Registro incompleto'!$A$2:$A$500,A66)&gt;0,"Registro incompleto",
TRUE,"Sin estado"
))</f>
        <v>Por aprobar estimación</v>
      </c>
      <c r="E66" t="str" cm="1">
        <f t="array" ref="E66">IF(A66="","",_xlfn.LET(
_xlpm.base,_xlfn.IFS(
D66="Eliminados",_xlfn.XLOOKUP(A66,Eliminados!$A$2:$A$500,Eliminados!$AE$2:$AE$500,""),
D66="Planificadas",_xlfn.XLOOKUP(A66,Planificadas!$A$2:$A$500,Planificadas!$AE$2:$AE$500,""),
D66="Aprobar planificación",_xlfn.XLOOKUP(A66,'Aprobar Planificación'!$A$2:$A$500,'Aprobar Planificación'!$AE$2:$AE$500,""),
D66="Por planificar",_xlfn.XLOOKUP(A66,'Por planificar'!$A$2:$A$500,'Por planificar'!$AE$2:$AE$500,""),
D66="Por habilitar presupuesto",_xlfn.XLOOKUP(A66,'Por habilitar presup.'!$A$2:$A$500,'Por habilitar presup.'!$AE$2:$AE$500,""),
D66="Por aprobar estimación",_xlfn.XLOOKUP(A66,'Por aprobar estimacion'!$A$2:$A$500,'Por aprobar estimacion'!$AE$2:$AE$500,""),
D66="Por reestimar",_xlfn.XLOOKUP(A66,'Por Reestimar '!$A$2:$A$500,'Por Reestimar '!$AE$2:$AE$500,""),
D66="Por estimar",_xlfn.XLOOKUP(A66,'Por estimar'!$A$2:$A$500,'Por estimar'!$AE$2:$AE$500,""),
D66="Registro incompleto",_xlfn.XLOOKUP(A66,'Registro incompleto'!$A$2:$A$500,'Registro incompleto'!$AE$2:$AE$500,""),
TRUE,""
),
_xlpm.revision,_xlfn.IFS(
D66="Eliminados",_xlfn.XLOOKUP(A66,Eliminados!$A$2:$A$500,Eliminados!$AR$2:$AR$500,""),
D66="Planificadas",_xlfn.XLOOKUP(A66,Planificadas!$A$2:$A$500,Planificadas!$AR$2:$AR$500,""),
D66="Aprobar planificación",_xlfn.XLOOKUP(A66,'Aprobar Planificación'!$A$2:$A$500,'Aprobar Planificación'!$AR$2:$AR$500,""),
D66="Por planificar",_xlfn.XLOOKUP(A66,'Por planificar'!$A$2:$A$500,'Por planificar'!$AR$2:$AR$500,""),
D66="Por habilitar presupuesto",_xlfn.XLOOKUP(A66,'Por habilitar presup.'!$A$2:$A$500,'Por habilitar presup.'!$AR$2:$AR$500,""),
D66="Por aprobar estimación",_xlfn.XLOOKUP(A66,'Por aprobar estimacion'!$A$2:$A$500,'Por aprobar estimacion'!$AR$2:$AR$500,""),
D66="Por reestimar",_xlfn.XLOOKUP(A66,'Por Reestimar '!$A$2:$A$500,'Por Reestimar '!$AR$2:$AR$500,""),
TRUE,""
),
_xlpm.resultado,IF(OR(_xlpm.revision="",_xlpm.revision=0),_xlpm.base,_xlpm.revision),
IF(OR(_xlpm.resultado="",_xlpm.resultado=0),"Sin definir",_xlpm.resultado)
))</f>
        <v>Media</v>
      </c>
      <c r="F66" s="593" t="str" cm="1">
        <f t="array" ref="F66">IF(A66="","",_xlfn.LET(
_xlpm.fecha,_xlfn.IFS(
D66="Eliminados",_xlfn.XLOOKUP(A66,Eliminados!$A$2:$A$500,Eliminados!$AD$2:$AD$500,""),
D66="Planificadas",_xlfn.XLOOKUP(A66,Planificadas!$A$2:$A$500,Planificadas!$AD$2:$AD$500,""),
D66="Aprobar planificación",_xlfn.XLOOKUP(A66,'Aprobar Planificación'!$A$2:$A$500,'Aprobar Planificación'!$AD$2:$AD$500,""),
D66="Por planificar",_xlfn.XLOOKUP(A66,'Por planificar'!$A$2:$A$500,'Por planificar'!$AD$2:$AD$500,""),
D66="Por habilitar presupuesto",_xlfn.XLOOKUP(A66,'Por habilitar presup.'!$A$2:$A$500,'Por habilitar presup.'!$AD$2:$AD$500,""),
D66="Por aprobar estimación",_xlfn.XLOOKUP(A66,'Por aprobar estimacion'!$A$2:$A$500,'Por aprobar estimacion'!$AD$2:$AD$500,""),
D66="Por reestimar",_xlfn.XLOOKUP(A66,'Por Reestimar '!$A$2:$A$500,'Por Reestimar '!$AD$2:$AD$500,""),
D66="Por estimar",_xlfn.XLOOKUP(A66,'Por estimar'!$A$2:$A$500,'Por estimar'!$AD$2:$AD$500,""),
D66="Registro incompleto",_xlfn.XLOOKUP(A66,'Registro incompleto'!$A$2:$A$500,'Registro incompleto'!$AD$2:$AD$500,""),
TRUE,""
),
IF(OR(_xlpm.fecha="",_xlpm.fecha=0),"",_xlpm.fecha)
))</f>
        <v/>
      </c>
      <c r="G66" s="593" cm="1">
        <f t="array" ref="G66">IF(A66="","",_xlfn.LET(
_xlpm.base,_xlfn.IFS(
D66="Eliminados",_xlfn.XLOOKUP(A66,Eliminados!$A$2:$A$500,Eliminados!$AF$2:$AF$500,""),
D66="Planificadas",_xlfn.XLOOKUP(A66,Planificadas!$A$2:$A$500,Planificadas!$AF$2:$AF$500,""),
D66="Aprobar planificación",_xlfn.XLOOKUP(A66,'Aprobar Planificación'!$A$2:$A$500,'Aprobar Planificación'!$AF$2:$AF$500,""),
D66="Por planificar",_xlfn.XLOOKUP(A66,'Por planificar'!$A$2:$A$500,'Por planificar'!$AF$2:$AF$500,""),
D66="Por habilitar presupuesto",_xlfn.XLOOKUP(A66,'Por habilitar presup.'!$A$2:$A$500,'Por habilitar presup.'!$AF$2:$AF$500,""),
D66="Por aprobar estimación",_xlfn.XLOOKUP(A66,'Por aprobar estimacion'!$A$2:$A$500,'Por aprobar estimacion'!$AF$2:$AF$500,""),
D66="Por reestimar",_xlfn.XLOOKUP(A66,'Por Reestimar '!$A$2:$A$500,'Por Reestimar '!$AF$2:$AF$500,""),
D66="Por estimar",_xlfn.XLOOKUP(A66,'Por estimar'!$A$2:$A$500,'Por estimar'!$AF$2:$AF$500,""),
D66="Registro incompleto",_xlfn.XLOOKUP(A66,'Registro incompleto'!$A$2:$A$500,'Registro incompleto'!$AF$2:$AF$500,""),
TRUE,""
),
_xlpm.revision,_xlfn.IFS(
D66="Eliminados",_xlfn.XLOOKUP(A66,Eliminados!$A$2:$A$500,Eliminados!$AS$2:$AS$500,""),
D66="Planificadas",_xlfn.XLOOKUP(A66,Planificadas!$A$2:$A$500,Planificadas!$AS$2:$AS$500,""),
D66="Aprobar planificación",_xlfn.XLOOKUP(A66,'Aprobar Planificación'!$A$2:$A$500,'Aprobar Planificación'!$AS$2:$AS$500,""),
D66="Por planificar",_xlfn.XLOOKUP(A66,'Por planificar'!$A$2:$A$500,'Por planificar'!$AS$2:$AS$500,""),
D66="Por habilitar presupuesto",_xlfn.XLOOKUP(A66,'Por habilitar presup.'!$A$2:$A$500,'Por habilitar presup.'!$AS$2:$AS$500,""),
D66="Por aprobar estimación",_xlfn.XLOOKUP(A66,'Por aprobar estimacion'!$A$2:$A$500,'Por aprobar estimacion'!$AS$2:$AS$500,""),
D66="Por reestimar",_xlfn.XLOOKUP(A66,'Por Reestimar '!$A$2:$A$500,'Por Reestimar '!$AS$2:$AS$500,""),
TRUE,""
),
_xlpm.resultado,IF(OR(_xlpm.revision="",_xlpm.revision=0),_xlpm.base,_xlpm.revision),
IF(OR(_xlpm.resultado="",_xlpm.resultado=0),"",_xlpm.resultado)
))</f>
        <v>46188</v>
      </c>
      <c r="H66" s="593" t="str" cm="1">
        <f t="array" ref="H66">IF(A66="","",_xlfn.LET(
_xlpm.dias,_xlfn.IFS(
OR(UPPER(TRIM(E66))="BAJA",UPPER(TRIM(E66))="BAJO"),5,
OR(UPPER(TRIM(E66))="MEDIA",UPPER(TRIM(E66))="MEDIO"),10,
OR(UPPER(TRIM(E66))="ALTA",UPPER(TRIM(E66))="ALTO"),20,
TRUE,0
),
_xlpm.inicioRe,IF(D66="Por reestimar",_xlfn.XLOOKUP(A66,'Por Reestimar '!$A$2:$A$500,'Por Reestimar '!$AS$2:$AS$500,0),0),
_xlfn.IFS(
D66="Por reestimar",IF(AND(ISNUMBER(_xlpm.inicioRe),_xlpm.inicioRe&gt;0,_xlpm.dias&gt;0),WORKDAY(_xlpm.inicioRe,_xlpm.dias),""),
D66="Por estimar",IF(AND(ISNUMBER(G66),G66&gt;0),IF(_xlpm.dias&gt;0,WORKDAY(G66,_xlpm.dias),""),IF(AND(ISNUMBER(F66),F66&gt;0),WORKDAY(F66,5),"")),
TRUE,""
)
))</f>
        <v/>
      </c>
      <c r="I66" t="str" cm="1">
        <f t="array" ref="I66">IF(A66="","",_xlfn.IFS(
D66="Eliminados",_xlfn.XLOOKUP(A66,Eliminados!$A$2:$A$500,Eliminados!$AB$2:$AB$500,""),
D66="Planificadas",_xlfn.XLOOKUP(A66,Planificadas!$A$2:$A$500,Planificadas!$AB$2:$AB$500,""),
D66="Aprobar planificación",_xlfn.XLOOKUP(A66,'Aprobar Planificación'!$A$2:$A$500,'Aprobar Planificación'!$AB$2:$AB$500,""),
D66="Por planificar",_xlfn.XLOOKUP(A66,'Por planificar'!$A$2:$A$500,'Por planificar'!$AB$2:$AB$500,""),
D66="Por habilitar presupuesto",_xlfn.XLOOKUP(A66,'Por habilitar presup.'!$A$2:$A$500,'Por habilitar presup.'!$AB$2:$AB$500,""),
D66="Por aprobar estimación",_xlfn.XLOOKUP(A66,'Por aprobar estimacion'!$A$2:$A$500,'Por aprobar estimacion'!$AB$2:$AB$500,""),
D66="Por reestimar",_xlfn.XLOOKUP(A66,'Por Reestimar '!$A$2:$A$500,'Por Reestimar '!$AB$2:$AB$500,""),
D66="Por estimar",_xlfn.XLOOKUP(A66,'Por estimar'!$A$2:$A$500,'Por estimar'!$AB$2:$AB$500,""),
D66="Registro incompleto",_xlfn.XLOOKUP(A66,'Registro incompleto'!$A$2:$A$500,'Registro incompleto'!$AB$2:$AB$500,""),
TRUE,""
))</f>
        <v>Nicolas Morales</v>
      </c>
    </row>
    <row r="67" spans="1:9">
      <c r="A67">
        <v>98</v>
      </c>
      <c r="B67" t="str" cm="1">
        <f t="array" ref="B67">IF(A67="","",_xlfn.IFS(
D67="Eliminados",_xlfn.XLOOKUP(A67,Eliminados!$A$2:$A$500,Eliminados!$F$2:$F$500,""),
D67="Planificadas",_xlfn.XLOOKUP(A67,Planificadas!$A$2:$A$500,Planificadas!$F$2:$F$500,""),
D67="Aprobar planificación",_xlfn.XLOOKUP(A67,'Aprobar Planificación'!$A$2:$A$500,'Aprobar Planificación'!$F$2:$F$500,""),
D67="Por planificar",_xlfn.XLOOKUP(A67,'Por planificar'!$A$2:$A$500,'Por planificar'!$F$2:$F$500,""),
D67="Por habilitar presupuesto",_xlfn.XLOOKUP(A67,'Por habilitar presup.'!$A$2:$A$500,'Por habilitar presup.'!$F$2:$F$500,""),
D67="Por aprobar estimación",_xlfn.XLOOKUP(A67,'Por aprobar estimacion'!$A$2:$A$500,'Por aprobar estimacion'!$F$2:$F$500,""),
D67="Por reestimar",_xlfn.XLOOKUP(A67,'Por Reestimar '!$A$2:$A$500,'Por Reestimar '!$F$2:$F$500,""),
D67="Por estimar",_xlfn.XLOOKUP(A67,'Por estimar'!$A$2:$A$500,'Por estimar'!$F$2:$F$500,""),
D67="Registro incompleto",_xlfn.XLOOKUP(A67,'Registro incompleto'!$A$2:$A$500,'Registro incompleto'!$F$2:$F$500,""),
TRUE,""
))</f>
        <v>Implementación de Ticketera de solicitudes de cambios en la programación con flujos automáticos de control, respuestas y SLA</v>
      </c>
      <c r="C67" t="str">
        <f t="shared" ref="C67:C130" si="1">IF(A67="","",IF(OR(
TRIM(I67&amp;"")="",
TRIM(I67&amp;"")="0",
UPPER(TRIM(I67&amp;""))="PENDIENTE LD"
),"Sin definir",I67))</f>
        <v>Nicolas Morales</v>
      </c>
      <c r="D67" t="str" cm="1">
        <f t="array" ref="D67">IF(A67="","",_xlfn.IFS(
COUNTIF(Eliminados!$A$2:$A$500,A67)&gt;0,"Eliminados",
COUNTIF(Planificadas!$A$2:$A$500,A67)&gt;0,"Planificadas",
COUNTIF('Aprobar Planificación'!$A$2:$A$500,A67)&gt;0,"Aprobar planificación",
COUNTIF('Por planificar'!$A$2:$A$500,A67)&gt;0,"Por planificar",
COUNTIF('Por habilitar presup.'!$A$2:$A$500,A67)&gt;0,"Por habilitar presupuesto",
COUNTIF('Por aprobar estimacion'!$A$2:$A$500,A67)&gt;0,"Por aprobar estimación",
COUNTIF('Por Reestimar '!$A$2:$A$500,A67)&gt;0,"Por reestimar",
COUNTIF('Por estimar'!$A$2:$A$500,A67)&gt;0,"Por estimar",
COUNTIF('Registro incompleto'!$A$2:$A$500,A67)&gt;0,"Registro incompleto",
TRUE,"Sin estado"
))</f>
        <v>Por aprobar estimación</v>
      </c>
      <c r="E67" t="str" cm="1">
        <f t="array" ref="E67">IF(A67="","",_xlfn.LET(
_xlpm.base,_xlfn.IFS(
D67="Eliminados",_xlfn.XLOOKUP(A67,Eliminados!$A$2:$A$500,Eliminados!$AE$2:$AE$500,""),
D67="Planificadas",_xlfn.XLOOKUP(A67,Planificadas!$A$2:$A$500,Planificadas!$AE$2:$AE$500,""),
D67="Aprobar planificación",_xlfn.XLOOKUP(A67,'Aprobar Planificación'!$A$2:$A$500,'Aprobar Planificación'!$AE$2:$AE$500,""),
D67="Por planificar",_xlfn.XLOOKUP(A67,'Por planificar'!$A$2:$A$500,'Por planificar'!$AE$2:$AE$500,""),
D67="Por habilitar presupuesto",_xlfn.XLOOKUP(A67,'Por habilitar presup.'!$A$2:$A$500,'Por habilitar presup.'!$AE$2:$AE$500,""),
D67="Por aprobar estimación",_xlfn.XLOOKUP(A67,'Por aprobar estimacion'!$A$2:$A$500,'Por aprobar estimacion'!$AE$2:$AE$500,""),
D67="Por reestimar",_xlfn.XLOOKUP(A67,'Por Reestimar '!$A$2:$A$500,'Por Reestimar '!$AE$2:$AE$500,""),
D67="Por estimar",_xlfn.XLOOKUP(A67,'Por estimar'!$A$2:$A$500,'Por estimar'!$AE$2:$AE$500,""),
D67="Registro incompleto",_xlfn.XLOOKUP(A67,'Registro incompleto'!$A$2:$A$500,'Registro incompleto'!$AE$2:$AE$500,""),
TRUE,""
),
_xlpm.revision,_xlfn.IFS(
D67="Eliminados",_xlfn.XLOOKUP(A67,Eliminados!$A$2:$A$500,Eliminados!$AR$2:$AR$500,""),
D67="Planificadas",_xlfn.XLOOKUP(A67,Planificadas!$A$2:$A$500,Planificadas!$AR$2:$AR$500,""),
D67="Aprobar planificación",_xlfn.XLOOKUP(A67,'Aprobar Planificación'!$A$2:$A$500,'Aprobar Planificación'!$AR$2:$AR$500,""),
D67="Por planificar",_xlfn.XLOOKUP(A67,'Por planificar'!$A$2:$A$500,'Por planificar'!$AR$2:$AR$500,""),
D67="Por habilitar presupuesto",_xlfn.XLOOKUP(A67,'Por habilitar presup.'!$A$2:$A$500,'Por habilitar presup.'!$AR$2:$AR$500,""),
D67="Por aprobar estimación",_xlfn.XLOOKUP(A67,'Por aprobar estimacion'!$A$2:$A$500,'Por aprobar estimacion'!$AR$2:$AR$500,""),
D67="Por reestimar",_xlfn.XLOOKUP(A67,'Por Reestimar '!$A$2:$A$500,'Por Reestimar '!$AR$2:$AR$500,""),
TRUE,""
),
_xlpm.resultado,IF(OR(_xlpm.revision="",_xlpm.revision=0),_xlpm.base,_xlpm.revision),
IF(OR(_xlpm.resultado="",_xlpm.resultado=0),"Sin definir",_xlpm.resultado)
))</f>
        <v>Media</v>
      </c>
      <c r="F67" s="593" t="str" cm="1">
        <f t="array" ref="F67">IF(A67="","",_xlfn.LET(
_xlpm.fecha,_xlfn.IFS(
D67="Eliminados",_xlfn.XLOOKUP(A67,Eliminados!$A$2:$A$500,Eliminados!$AD$2:$AD$500,""),
D67="Planificadas",_xlfn.XLOOKUP(A67,Planificadas!$A$2:$A$500,Planificadas!$AD$2:$AD$500,""),
D67="Aprobar planificación",_xlfn.XLOOKUP(A67,'Aprobar Planificación'!$A$2:$A$500,'Aprobar Planificación'!$AD$2:$AD$500,""),
D67="Por planificar",_xlfn.XLOOKUP(A67,'Por planificar'!$A$2:$A$500,'Por planificar'!$AD$2:$AD$500,""),
D67="Por habilitar presupuesto",_xlfn.XLOOKUP(A67,'Por habilitar presup.'!$A$2:$A$500,'Por habilitar presup.'!$AD$2:$AD$500,""),
D67="Por aprobar estimación",_xlfn.XLOOKUP(A67,'Por aprobar estimacion'!$A$2:$A$500,'Por aprobar estimacion'!$AD$2:$AD$500,""),
D67="Por reestimar",_xlfn.XLOOKUP(A67,'Por Reestimar '!$A$2:$A$500,'Por Reestimar '!$AD$2:$AD$500,""),
D67="Por estimar",_xlfn.XLOOKUP(A67,'Por estimar'!$A$2:$A$500,'Por estimar'!$AD$2:$AD$500,""),
D67="Registro incompleto",_xlfn.XLOOKUP(A67,'Registro incompleto'!$A$2:$A$500,'Registro incompleto'!$AD$2:$AD$500,""),
TRUE,""
),
IF(OR(_xlpm.fecha="",_xlpm.fecha=0),"",_xlpm.fecha)
))</f>
        <v/>
      </c>
      <c r="G67" s="593" cm="1">
        <f t="array" ref="G67">IF(A67="","",_xlfn.LET(
_xlpm.base,_xlfn.IFS(
D67="Eliminados",_xlfn.XLOOKUP(A67,Eliminados!$A$2:$A$500,Eliminados!$AF$2:$AF$500,""),
D67="Planificadas",_xlfn.XLOOKUP(A67,Planificadas!$A$2:$A$500,Planificadas!$AF$2:$AF$500,""),
D67="Aprobar planificación",_xlfn.XLOOKUP(A67,'Aprobar Planificación'!$A$2:$A$500,'Aprobar Planificación'!$AF$2:$AF$500,""),
D67="Por planificar",_xlfn.XLOOKUP(A67,'Por planificar'!$A$2:$A$500,'Por planificar'!$AF$2:$AF$500,""),
D67="Por habilitar presupuesto",_xlfn.XLOOKUP(A67,'Por habilitar presup.'!$A$2:$A$500,'Por habilitar presup.'!$AF$2:$AF$500,""),
D67="Por aprobar estimación",_xlfn.XLOOKUP(A67,'Por aprobar estimacion'!$A$2:$A$500,'Por aprobar estimacion'!$AF$2:$AF$500,""),
D67="Por reestimar",_xlfn.XLOOKUP(A67,'Por Reestimar '!$A$2:$A$500,'Por Reestimar '!$AF$2:$AF$500,""),
D67="Por estimar",_xlfn.XLOOKUP(A67,'Por estimar'!$A$2:$A$500,'Por estimar'!$AF$2:$AF$500,""),
D67="Registro incompleto",_xlfn.XLOOKUP(A67,'Registro incompleto'!$A$2:$A$500,'Registro incompleto'!$AF$2:$AF$500,""),
TRUE,""
),
_xlpm.revision,_xlfn.IFS(
D67="Eliminados",_xlfn.XLOOKUP(A67,Eliminados!$A$2:$A$500,Eliminados!$AS$2:$AS$500,""),
D67="Planificadas",_xlfn.XLOOKUP(A67,Planificadas!$A$2:$A$500,Planificadas!$AS$2:$AS$500,""),
D67="Aprobar planificación",_xlfn.XLOOKUP(A67,'Aprobar Planificación'!$A$2:$A$500,'Aprobar Planificación'!$AS$2:$AS$500,""),
D67="Por planificar",_xlfn.XLOOKUP(A67,'Por planificar'!$A$2:$A$500,'Por planificar'!$AS$2:$AS$500,""),
D67="Por habilitar presupuesto",_xlfn.XLOOKUP(A67,'Por habilitar presup.'!$A$2:$A$500,'Por habilitar presup.'!$AS$2:$AS$500,""),
D67="Por aprobar estimación",_xlfn.XLOOKUP(A67,'Por aprobar estimacion'!$A$2:$A$500,'Por aprobar estimacion'!$AS$2:$AS$500,""),
D67="Por reestimar",_xlfn.XLOOKUP(A67,'Por Reestimar '!$A$2:$A$500,'Por Reestimar '!$AS$2:$AS$500,""),
TRUE,""
),
_xlpm.resultado,IF(OR(_xlpm.revision="",_xlpm.revision=0),_xlpm.base,_xlpm.revision),
IF(OR(_xlpm.resultado="",_xlpm.resultado=0),"",_xlpm.resultado)
))</f>
        <v>46188</v>
      </c>
      <c r="H67" s="593" t="str" cm="1">
        <f t="array" ref="H67">IF(A67="","",_xlfn.LET(
_xlpm.dias,_xlfn.IFS(
OR(UPPER(TRIM(E67))="BAJA",UPPER(TRIM(E67))="BAJO"),5,
OR(UPPER(TRIM(E67))="MEDIA",UPPER(TRIM(E67))="MEDIO"),10,
OR(UPPER(TRIM(E67))="ALTA",UPPER(TRIM(E67))="ALTO"),20,
TRUE,0
),
_xlpm.inicioRe,IF(D67="Por reestimar",_xlfn.XLOOKUP(A67,'Por Reestimar '!$A$2:$A$500,'Por Reestimar '!$AS$2:$AS$500,0),0),
_xlfn.IFS(
D67="Por reestimar",IF(AND(ISNUMBER(_xlpm.inicioRe),_xlpm.inicioRe&gt;0,_xlpm.dias&gt;0),WORKDAY(_xlpm.inicioRe,_xlpm.dias),""),
D67="Por estimar",IF(AND(ISNUMBER(G67),G67&gt;0),IF(_xlpm.dias&gt;0,WORKDAY(G67,_xlpm.dias),""),IF(AND(ISNUMBER(F67),F67&gt;0),WORKDAY(F67,5),"")),
TRUE,""
)
))</f>
        <v/>
      </c>
      <c r="I67" t="str" cm="1">
        <f t="array" ref="I67">IF(A67="","",_xlfn.IFS(
D67="Eliminados",_xlfn.XLOOKUP(A67,Eliminados!$A$2:$A$500,Eliminados!$AB$2:$AB$500,""),
D67="Planificadas",_xlfn.XLOOKUP(A67,Planificadas!$A$2:$A$500,Planificadas!$AB$2:$AB$500,""),
D67="Aprobar planificación",_xlfn.XLOOKUP(A67,'Aprobar Planificación'!$A$2:$A$500,'Aprobar Planificación'!$AB$2:$AB$500,""),
D67="Por planificar",_xlfn.XLOOKUP(A67,'Por planificar'!$A$2:$A$500,'Por planificar'!$AB$2:$AB$500,""),
D67="Por habilitar presupuesto",_xlfn.XLOOKUP(A67,'Por habilitar presup.'!$A$2:$A$500,'Por habilitar presup.'!$AB$2:$AB$500,""),
D67="Por aprobar estimación",_xlfn.XLOOKUP(A67,'Por aprobar estimacion'!$A$2:$A$500,'Por aprobar estimacion'!$AB$2:$AB$500,""),
D67="Por reestimar",_xlfn.XLOOKUP(A67,'Por Reestimar '!$A$2:$A$500,'Por Reestimar '!$AB$2:$AB$500,""),
D67="Por estimar",_xlfn.XLOOKUP(A67,'Por estimar'!$A$2:$A$500,'Por estimar'!$AB$2:$AB$500,""),
D67="Registro incompleto",_xlfn.XLOOKUP(A67,'Registro incompleto'!$A$2:$A$500,'Registro incompleto'!$AB$2:$AB$500,""),
TRUE,""
))</f>
        <v>Nicolas Morales</v>
      </c>
    </row>
    <row r="68" spans="1:9">
      <c r="A68">
        <v>99</v>
      </c>
      <c r="B68" t="str" cm="1">
        <f t="array" ref="B68">IF(A68="","",_xlfn.IFS(
D68="Eliminados",_xlfn.XLOOKUP(A68,Eliminados!$A$2:$A$500,Eliminados!$F$2:$F$500,""),
D68="Planificadas",_xlfn.XLOOKUP(A68,Planificadas!$A$2:$A$500,Planificadas!$F$2:$F$500,""),
D68="Aprobar planificación",_xlfn.XLOOKUP(A68,'Aprobar Planificación'!$A$2:$A$500,'Aprobar Planificación'!$F$2:$F$500,""),
D68="Por planificar",_xlfn.XLOOKUP(A68,'Por planificar'!$A$2:$A$500,'Por planificar'!$F$2:$F$500,""),
D68="Por habilitar presupuesto",_xlfn.XLOOKUP(A68,'Por habilitar presup.'!$A$2:$A$500,'Por habilitar presup.'!$F$2:$F$500,""),
D68="Por aprobar estimación",_xlfn.XLOOKUP(A68,'Por aprobar estimacion'!$A$2:$A$500,'Por aprobar estimacion'!$F$2:$F$500,""),
D68="Por reestimar",_xlfn.XLOOKUP(A68,'Por Reestimar '!$A$2:$A$500,'Por Reestimar '!$F$2:$F$500,""),
D68="Por estimar",_xlfn.XLOOKUP(A68,'Por estimar'!$A$2:$A$500,'Por estimar'!$F$2:$F$500,""),
D68="Registro incompleto",_xlfn.XLOOKUP(A68,'Registro incompleto'!$A$2:$A$500,'Registro incompleto'!$F$2:$F$500,""),
TRUE,""
))</f>
        <v>Implementación del botón de impresión en formulario Libro de reclamaciones (LDR)</v>
      </c>
      <c r="C68" t="str">
        <f t="shared" si="1"/>
        <v>Nohelí Cabrera</v>
      </c>
      <c r="D68" t="str" cm="1">
        <f t="array" ref="D68">IF(A68="","",_xlfn.IFS(
COUNTIF(Eliminados!$A$2:$A$500,A68)&gt;0,"Eliminados",
COUNTIF(Planificadas!$A$2:$A$500,A68)&gt;0,"Planificadas",
COUNTIF('Aprobar Planificación'!$A$2:$A$500,A68)&gt;0,"Aprobar planificación",
COUNTIF('Por planificar'!$A$2:$A$500,A68)&gt;0,"Por planificar",
COUNTIF('Por habilitar presup.'!$A$2:$A$500,A68)&gt;0,"Por habilitar presupuesto",
COUNTIF('Por aprobar estimacion'!$A$2:$A$500,A68)&gt;0,"Por aprobar estimación",
COUNTIF('Por Reestimar '!$A$2:$A$500,A68)&gt;0,"Por reestimar",
COUNTIF('Por estimar'!$A$2:$A$500,A68)&gt;0,"Por estimar",
COUNTIF('Registro incompleto'!$A$2:$A$500,A68)&gt;0,"Registro incompleto",
TRUE,"Sin estado"
))</f>
        <v>Planificadas</v>
      </c>
      <c r="E68" t="str" cm="1">
        <f t="array" ref="E68">IF(A68="","",_xlfn.LET(
_xlpm.base,_xlfn.IFS(
D68="Eliminados",_xlfn.XLOOKUP(A68,Eliminados!$A$2:$A$500,Eliminados!$AE$2:$AE$500,""),
D68="Planificadas",_xlfn.XLOOKUP(A68,Planificadas!$A$2:$A$500,Planificadas!$AE$2:$AE$500,""),
D68="Aprobar planificación",_xlfn.XLOOKUP(A68,'Aprobar Planificación'!$A$2:$A$500,'Aprobar Planificación'!$AE$2:$AE$500,""),
D68="Por planificar",_xlfn.XLOOKUP(A68,'Por planificar'!$A$2:$A$500,'Por planificar'!$AE$2:$AE$500,""),
D68="Por habilitar presupuesto",_xlfn.XLOOKUP(A68,'Por habilitar presup.'!$A$2:$A$500,'Por habilitar presup.'!$AE$2:$AE$500,""),
D68="Por aprobar estimación",_xlfn.XLOOKUP(A68,'Por aprobar estimacion'!$A$2:$A$500,'Por aprobar estimacion'!$AE$2:$AE$500,""),
D68="Por reestimar",_xlfn.XLOOKUP(A68,'Por Reestimar '!$A$2:$A$500,'Por Reestimar '!$AE$2:$AE$500,""),
D68="Por estimar",_xlfn.XLOOKUP(A68,'Por estimar'!$A$2:$A$500,'Por estimar'!$AE$2:$AE$500,""),
D68="Registro incompleto",_xlfn.XLOOKUP(A68,'Registro incompleto'!$A$2:$A$500,'Registro incompleto'!$AE$2:$AE$500,""),
TRUE,""
),
_xlpm.revision,_xlfn.IFS(
D68="Eliminados",_xlfn.XLOOKUP(A68,Eliminados!$A$2:$A$500,Eliminados!$AR$2:$AR$500,""),
D68="Planificadas",_xlfn.XLOOKUP(A68,Planificadas!$A$2:$A$500,Planificadas!$AR$2:$AR$500,""),
D68="Aprobar planificación",_xlfn.XLOOKUP(A68,'Aprobar Planificación'!$A$2:$A$500,'Aprobar Planificación'!$AR$2:$AR$500,""),
D68="Por planificar",_xlfn.XLOOKUP(A68,'Por planificar'!$A$2:$A$500,'Por planificar'!$AR$2:$AR$500,""),
D68="Por habilitar presupuesto",_xlfn.XLOOKUP(A68,'Por habilitar presup.'!$A$2:$A$500,'Por habilitar presup.'!$AR$2:$AR$500,""),
D68="Por aprobar estimación",_xlfn.XLOOKUP(A68,'Por aprobar estimacion'!$A$2:$A$500,'Por aprobar estimacion'!$AR$2:$AR$500,""),
D68="Por reestimar",_xlfn.XLOOKUP(A68,'Por Reestimar '!$A$2:$A$500,'Por Reestimar '!$AR$2:$AR$500,""),
TRUE,""
),
_xlpm.resultado,IF(OR(_xlpm.revision="",_xlpm.revision=0),_xlpm.base,_xlpm.revision),
IF(OR(_xlpm.resultado="",_xlpm.resultado=0),"Sin definir",_xlpm.resultado)
))</f>
        <v>Baja</v>
      </c>
      <c r="F68" s="593" t="str" cm="1">
        <f t="array" ref="F68">IF(A68="","",_xlfn.LET(
_xlpm.fecha,_xlfn.IFS(
D68="Eliminados",_xlfn.XLOOKUP(A68,Eliminados!$A$2:$A$500,Eliminados!$AD$2:$AD$500,""),
D68="Planificadas",_xlfn.XLOOKUP(A68,Planificadas!$A$2:$A$500,Planificadas!$AD$2:$AD$500,""),
D68="Aprobar planificación",_xlfn.XLOOKUP(A68,'Aprobar Planificación'!$A$2:$A$500,'Aprobar Planificación'!$AD$2:$AD$500,""),
D68="Por planificar",_xlfn.XLOOKUP(A68,'Por planificar'!$A$2:$A$500,'Por planificar'!$AD$2:$AD$500,""),
D68="Por habilitar presupuesto",_xlfn.XLOOKUP(A68,'Por habilitar presup.'!$A$2:$A$500,'Por habilitar presup.'!$AD$2:$AD$500,""),
D68="Por aprobar estimación",_xlfn.XLOOKUP(A68,'Por aprobar estimacion'!$A$2:$A$500,'Por aprobar estimacion'!$AD$2:$AD$500,""),
D68="Por reestimar",_xlfn.XLOOKUP(A68,'Por Reestimar '!$A$2:$A$500,'Por Reestimar '!$AD$2:$AD$500,""),
D68="Por estimar",_xlfn.XLOOKUP(A68,'Por estimar'!$A$2:$A$500,'Por estimar'!$AD$2:$AD$500,""),
D68="Registro incompleto",_xlfn.XLOOKUP(A68,'Registro incompleto'!$A$2:$A$500,'Registro incompleto'!$AD$2:$AD$500,""),
TRUE,""
),
IF(OR(_xlpm.fecha="",_xlpm.fecha=0),"",_xlpm.fecha)
))</f>
        <v/>
      </c>
      <c r="G68" s="593" t="str" cm="1">
        <f t="array" ref="G68">IF(A68="","",_xlfn.LET(
_xlpm.base,_xlfn.IFS(
D68="Eliminados",_xlfn.XLOOKUP(A68,Eliminados!$A$2:$A$500,Eliminados!$AF$2:$AF$500,""),
D68="Planificadas",_xlfn.XLOOKUP(A68,Planificadas!$A$2:$A$500,Planificadas!$AF$2:$AF$500,""),
D68="Aprobar planificación",_xlfn.XLOOKUP(A68,'Aprobar Planificación'!$A$2:$A$500,'Aprobar Planificación'!$AF$2:$AF$500,""),
D68="Por planificar",_xlfn.XLOOKUP(A68,'Por planificar'!$A$2:$A$500,'Por planificar'!$AF$2:$AF$500,""),
D68="Por habilitar presupuesto",_xlfn.XLOOKUP(A68,'Por habilitar presup.'!$A$2:$A$500,'Por habilitar presup.'!$AF$2:$AF$500,""),
D68="Por aprobar estimación",_xlfn.XLOOKUP(A68,'Por aprobar estimacion'!$A$2:$A$500,'Por aprobar estimacion'!$AF$2:$AF$500,""),
D68="Por reestimar",_xlfn.XLOOKUP(A68,'Por Reestimar '!$A$2:$A$500,'Por Reestimar '!$AF$2:$AF$500,""),
D68="Por estimar",_xlfn.XLOOKUP(A68,'Por estimar'!$A$2:$A$500,'Por estimar'!$AF$2:$AF$500,""),
D68="Registro incompleto",_xlfn.XLOOKUP(A68,'Registro incompleto'!$A$2:$A$500,'Registro incompleto'!$AF$2:$AF$500,""),
TRUE,""
),
_xlpm.revision,_xlfn.IFS(
D68="Eliminados",_xlfn.XLOOKUP(A68,Eliminados!$A$2:$A$500,Eliminados!$AS$2:$AS$500,""),
D68="Planificadas",_xlfn.XLOOKUP(A68,Planificadas!$A$2:$A$500,Planificadas!$AS$2:$AS$500,""),
D68="Aprobar planificación",_xlfn.XLOOKUP(A68,'Aprobar Planificación'!$A$2:$A$500,'Aprobar Planificación'!$AS$2:$AS$500,""),
D68="Por planificar",_xlfn.XLOOKUP(A68,'Por planificar'!$A$2:$A$500,'Por planificar'!$AS$2:$AS$500,""),
D68="Por habilitar presupuesto",_xlfn.XLOOKUP(A68,'Por habilitar presup.'!$A$2:$A$500,'Por habilitar presup.'!$AS$2:$AS$500,""),
D68="Por aprobar estimación",_xlfn.XLOOKUP(A68,'Por aprobar estimacion'!$A$2:$A$500,'Por aprobar estimacion'!$AS$2:$AS$500,""),
D68="Por reestimar",_xlfn.XLOOKUP(A68,'Por Reestimar '!$A$2:$A$500,'Por Reestimar '!$AS$2:$AS$500,""),
TRUE,""
),
_xlpm.resultado,IF(OR(_xlpm.revision="",_xlpm.revision=0),_xlpm.base,_xlpm.revision),
IF(OR(_xlpm.resultado="",_xlpm.resultado=0),"",_xlpm.resultado)
))</f>
        <v/>
      </c>
      <c r="H68" s="593" t="str" cm="1">
        <f t="array" ref="H68">IF(A68="","",_xlfn.LET(
_xlpm.dias,_xlfn.IFS(
OR(UPPER(TRIM(E68))="BAJA",UPPER(TRIM(E68))="BAJO"),5,
OR(UPPER(TRIM(E68))="MEDIA",UPPER(TRIM(E68))="MEDIO"),10,
OR(UPPER(TRIM(E68))="ALTA",UPPER(TRIM(E68))="ALTO"),20,
TRUE,0
),
_xlpm.inicioRe,IF(D68="Por reestimar",_xlfn.XLOOKUP(A68,'Por Reestimar '!$A$2:$A$500,'Por Reestimar '!$AS$2:$AS$500,0),0),
_xlfn.IFS(
D68="Por reestimar",IF(AND(ISNUMBER(_xlpm.inicioRe),_xlpm.inicioRe&gt;0,_xlpm.dias&gt;0),WORKDAY(_xlpm.inicioRe,_xlpm.dias),""),
D68="Por estimar",IF(AND(ISNUMBER(G68),G68&gt;0),IF(_xlpm.dias&gt;0,WORKDAY(G68,_xlpm.dias),""),IF(AND(ISNUMBER(F68),F68&gt;0),WORKDAY(F68,5),"")),
TRUE,""
)
))</f>
        <v/>
      </c>
      <c r="I68" t="str" cm="1">
        <f t="array" ref="I68">IF(A68="","",_xlfn.IFS(
D68="Eliminados",_xlfn.XLOOKUP(A68,Eliminados!$A$2:$A$500,Eliminados!$AB$2:$AB$500,""),
D68="Planificadas",_xlfn.XLOOKUP(A68,Planificadas!$A$2:$A$500,Planificadas!$AB$2:$AB$500,""),
D68="Aprobar planificación",_xlfn.XLOOKUP(A68,'Aprobar Planificación'!$A$2:$A$500,'Aprobar Planificación'!$AB$2:$AB$500,""),
D68="Por planificar",_xlfn.XLOOKUP(A68,'Por planificar'!$A$2:$A$500,'Por planificar'!$AB$2:$AB$500,""),
D68="Por habilitar presupuesto",_xlfn.XLOOKUP(A68,'Por habilitar presup.'!$A$2:$A$500,'Por habilitar presup.'!$AB$2:$AB$500,""),
D68="Por aprobar estimación",_xlfn.XLOOKUP(A68,'Por aprobar estimacion'!$A$2:$A$500,'Por aprobar estimacion'!$AB$2:$AB$500,""),
D68="Por reestimar",_xlfn.XLOOKUP(A68,'Por Reestimar '!$A$2:$A$500,'Por Reestimar '!$AB$2:$AB$500,""),
D68="Por estimar",_xlfn.XLOOKUP(A68,'Por estimar'!$A$2:$A$500,'Por estimar'!$AB$2:$AB$500,""),
D68="Registro incompleto",_xlfn.XLOOKUP(A68,'Registro incompleto'!$A$2:$A$500,'Registro incompleto'!$AB$2:$AB$500,""),
TRUE,""
))</f>
        <v>Nohelí Cabrera</v>
      </c>
    </row>
    <row r="69" spans="1:9">
      <c r="A69">
        <v>100</v>
      </c>
      <c r="B69" t="str" cm="1">
        <f t="array" ref="B69">IF(A69="","",_xlfn.IFS(
D69="Eliminados",_xlfn.XLOOKUP(A69,Eliminados!$A$2:$A$500,Eliminados!$F$2:$F$500,""),
D69="Planificadas",_xlfn.XLOOKUP(A69,Planificadas!$A$2:$A$500,Planificadas!$F$2:$F$500,""),
D69="Aprobar planificación",_xlfn.XLOOKUP(A69,'Aprobar Planificación'!$A$2:$A$500,'Aprobar Planificación'!$F$2:$F$500,""),
D69="Por planificar",_xlfn.XLOOKUP(A69,'Por planificar'!$A$2:$A$500,'Por planificar'!$F$2:$F$500,""),
D69="Por habilitar presupuesto",_xlfn.XLOOKUP(A69,'Por habilitar presup.'!$A$2:$A$500,'Por habilitar presup.'!$F$2:$F$500,""),
D69="Por aprobar estimación",_xlfn.XLOOKUP(A69,'Por aprobar estimacion'!$A$2:$A$500,'Por aprobar estimacion'!$F$2:$F$500,""),
D69="Por reestimar",_xlfn.XLOOKUP(A69,'Por Reestimar '!$A$2:$A$500,'Por Reestimar '!$F$2:$F$500,""),
D69="Por estimar",_xlfn.XLOOKUP(A69,'Por estimar'!$A$2:$A$500,'Por estimar'!$F$2:$F$500,""),
D69="Registro incompleto",_xlfn.XLOOKUP(A69,'Registro incompleto'!$A$2:$A$500,'Registro incompleto'!$F$2:$F$500,""),
TRUE,""
))</f>
        <v>Implementación de Módulos de Proyectos de Sostenibilidad y Gestión Ambiental en la Plataforma de Sostenibilidad</v>
      </c>
      <c r="C69" t="str">
        <f t="shared" si="1"/>
        <v>Nicolas Morales</v>
      </c>
      <c r="D69" t="str" cm="1">
        <f t="array" ref="D69">IF(A69="","",_xlfn.IFS(
COUNTIF(Eliminados!$A$2:$A$500,A69)&gt;0,"Eliminados",
COUNTIF(Planificadas!$A$2:$A$500,A69)&gt;0,"Planificadas",
COUNTIF('Aprobar Planificación'!$A$2:$A$500,A69)&gt;0,"Aprobar planificación",
COUNTIF('Por planificar'!$A$2:$A$500,A69)&gt;0,"Por planificar",
COUNTIF('Por habilitar presup.'!$A$2:$A$500,A69)&gt;0,"Por habilitar presupuesto",
COUNTIF('Por aprobar estimacion'!$A$2:$A$500,A69)&gt;0,"Por aprobar estimación",
COUNTIF('Por Reestimar '!$A$2:$A$500,A69)&gt;0,"Por reestimar",
COUNTIF('Por estimar'!$A$2:$A$500,A69)&gt;0,"Por estimar",
COUNTIF('Registro incompleto'!$A$2:$A$500,A69)&gt;0,"Registro incompleto",
TRUE,"Sin estado"
))</f>
        <v>Planificadas</v>
      </c>
      <c r="E69" t="str" cm="1">
        <f t="array" ref="E69">IF(A69="","",_xlfn.LET(
_xlpm.base,_xlfn.IFS(
D69="Eliminados",_xlfn.XLOOKUP(A69,Eliminados!$A$2:$A$500,Eliminados!$AE$2:$AE$500,""),
D69="Planificadas",_xlfn.XLOOKUP(A69,Planificadas!$A$2:$A$500,Planificadas!$AE$2:$AE$500,""),
D69="Aprobar planificación",_xlfn.XLOOKUP(A69,'Aprobar Planificación'!$A$2:$A$500,'Aprobar Planificación'!$AE$2:$AE$500,""),
D69="Por planificar",_xlfn.XLOOKUP(A69,'Por planificar'!$A$2:$A$500,'Por planificar'!$AE$2:$AE$500,""),
D69="Por habilitar presupuesto",_xlfn.XLOOKUP(A69,'Por habilitar presup.'!$A$2:$A$500,'Por habilitar presup.'!$AE$2:$AE$500,""),
D69="Por aprobar estimación",_xlfn.XLOOKUP(A69,'Por aprobar estimacion'!$A$2:$A$500,'Por aprobar estimacion'!$AE$2:$AE$500,""),
D69="Por reestimar",_xlfn.XLOOKUP(A69,'Por Reestimar '!$A$2:$A$500,'Por Reestimar '!$AE$2:$AE$500,""),
D69="Por estimar",_xlfn.XLOOKUP(A69,'Por estimar'!$A$2:$A$500,'Por estimar'!$AE$2:$AE$500,""),
D69="Registro incompleto",_xlfn.XLOOKUP(A69,'Registro incompleto'!$A$2:$A$500,'Registro incompleto'!$AE$2:$AE$500,""),
TRUE,""
),
_xlpm.revision,_xlfn.IFS(
D69="Eliminados",_xlfn.XLOOKUP(A69,Eliminados!$A$2:$A$500,Eliminados!$AR$2:$AR$500,""),
D69="Planificadas",_xlfn.XLOOKUP(A69,Planificadas!$A$2:$A$500,Planificadas!$AR$2:$AR$500,""),
D69="Aprobar planificación",_xlfn.XLOOKUP(A69,'Aprobar Planificación'!$A$2:$A$500,'Aprobar Planificación'!$AR$2:$AR$500,""),
D69="Por planificar",_xlfn.XLOOKUP(A69,'Por planificar'!$A$2:$A$500,'Por planificar'!$AR$2:$AR$500,""),
D69="Por habilitar presupuesto",_xlfn.XLOOKUP(A69,'Por habilitar presup.'!$A$2:$A$500,'Por habilitar presup.'!$AR$2:$AR$500,""),
D69="Por aprobar estimación",_xlfn.XLOOKUP(A69,'Por aprobar estimacion'!$A$2:$A$500,'Por aprobar estimacion'!$AR$2:$AR$500,""),
D69="Por reestimar",_xlfn.XLOOKUP(A69,'Por Reestimar '!$A$2:$A$500,'Por Reestimar '!$AR$2:$AR$500,""),
TRUE,""
),
_xlpm.resultado,IF(OR(_xlpm.revision="",_xlpm.revision=0),_xlpm.base,_xlpm.revision),
IF(OR(_xlpm.resultado="",_xlpm.resultado=0),"Sin definir",_xlpm.resultado)
))</f>
        <v>Media</v>
      </c>
      <c r="F69" s="593" t="str" cm="1">
        <f t="array" ref="F69">IF(A69="","",_xlfn.LET(
_xlpm.fecha,_xlfn.IFS(
D69="Eliminados",_xlfn.XLOOKUP(A69,Eliminados!$A$2:$A$500,Eliminados!$AD$2:$AD$500,""),
D69="Planificadas",_xlfn.XLOOKUP(A69,Planificadas!$A$2:$A$500,Planificadas!$AD$2:$AD$500,""),
D69="Aprobar planificación",_xlfn.XLOOKUP(A69,'Aprobar Planificación'!$A$2:$A$500,'Aprobar Planificación'!$AD$2:$AD$500,""),
D69="Por planificar",_xlfn.XLOOKUP(A69,'Por planificar'!$A$2:$A$500,'Por planificar'!$AD$2:$AD$500,""),
D69="Por habilitar presupuesto",_xlfn.XLOOKUP(A69,'Por habilitar presup.'!$A$2:$A$500,'Por habilitar presup.'!$AD$2:$AD$500,""),
D69="Por aprobar estimación",_xlfn.XLOOKUP(A69,'Por aprobar estimacion'!$A$2:$A$500,'Por aprobar estimacion'!$AD$2:$AD$500,""),
D69="Por reestimar",_xlfn.XLOOKUP(A69,'Por Reestimar '!$A$2:$A$500,'Por Reestimar '!$AD$2:$AD$500,""),
D69="Por estimar",_xlfn.XLOOKUP(A69,'Por estimar'!$A$2:$A$500,'Por estimar'!$AD$2:$AD$500,""),
D69="Registro incompleto",_xlfn.XLOOKUP(A69,'Registro incompleto'!$A$2:$A$500,'Registro incompleto'!$AD$2:$AD$500,""),
TRUE,""
),
IF(OR(_xlpm.fecha="",_xlpm.fecha=0),"",_xlpm.fecha)
))</f>
        <v/>
      </c>
      <c r="G69" s="593" t="str" cm="1">
        <f t="array" ref="G69">IF(A69="","",_xlfn.LET(
_xlpm.base,_xlfn.IFS(
D69="Eliminados",_xlfn.XLOOKUP(A69,Eliminados!$A$2:$A$500,Eliminados!$AF$2:$AF$500,""),
D69="Planificadas",_xlfn.XLOOKUP(A69,Planificadas!$A$2:$A$500,Planificadas!$AF$2:$AF$500,""),
D69="Aprobar planificación",_xlfn.XLOOKUP(A69,'Aprobar Planificación'!$A$2:$A$500,'Aprobar Planificación'!$AF$2:$AF$500,""),
D69="Por planificar",_xlfn.XLOOKUP(A69,'Por planificar'!$A$2:$A$500,'Por planificar'!$AF$2:$AF$500,""),
D69="Por habilitar presupuesto",_xlfn.XLOOKUP(A69,'Por habilitar presup.'!$A$2:$A$500,'Por habilitar presup.'!$AF$2:$AF$500,""),
D69="Por aprobar estimación",_xlfn.XLOOKUP(A69,'Por aprobar estimacion'!$A$2:$A$500,'Por aprobar estimacion'!$AF$2:$AF$500,""),
D69="Por reestimar",_xlfn.XLOOKUP(A69,'Por Reestimar '!$A$2:$A$500,'Por Reestimar '!$AF$2:$AF$500,""),
D69="Por estimar",_xlfn.XLOOKUP(A69,'Por estimar'!$A$2:$A$500,'Por estimar'!$AF$2:$AF$500,""),
D69="Registro incompleto",_xlfn.XLOOKUP(A69,'Registro incompleto'!$A$2:$A$500,'Registro incompleto'!$AF$2:$AF$500,""),
TRUE,""
),
_xlpm.revision,_xlfn.IFS(
D69="Eliminados",_xlfn.XLOOKUP(A69,Eliminados!$A$2:$A$500,Eliminados!$AS$2:$AS$500,""),
D69="Planificadas",_xlfn.XLOOKUP(A69,Planificadas!$A$2:$A$500,Planificadas!$AS$2:$AS$500,""),
D69="Aprobar planificación",_xlfn.XLOOKUP(A69,'Aprobar Planificación'!$A$2:$A$500,'Aprobar Planificación'!$AS$2:$AS$500,""),
D69="Por planificar",_xlfn.XLOOKUP(A69,'Por planificar'!$A$2:$A$500,'Por planificar'!$AS$2:$AS$500,""),
D69="Por habilitar presupuesto",_xlfn.XLOOKUP(A69,'Por habilitar presup.'!$A$2:$A$500,'Por habilitar presup.'!$AS$2:$AS$500,""),
D69="Por aprobar estimación",_xlfn.XLOOKUP(A69,'Por aprobar estimacion'!$A$2:$A$500,'Por aprobar estimacion'!$AS$2:$AS$500,""),
D69="Por reestimar",_xlfn.XLOOKUP(A69,'Por Reestimar '!$A$2:$A$500,'Por Reestimar '!$AS$2:$AS$500,""),
TRUE,""
),
_xlpm.resultado,IF(OR(_xlpm.revision="",_xlpm.revision=0),_xlpm.base,_xlpm.revision),
IF(OR(_xlpm.resultado="",_xlpm.resultado=0),"",_xlpm.resultado)
))</f>
        <v/>
      </c>
      <c r="H69" s="593" t="str" cm="1">
        <f t="array" ref="H69">IF(A69="","",_xlfn.LET(
_xlpm.dias,_xlfn.IFS(
OR(UPPER(TRIM(E69))="BAJA",UPPER(TRIM(E69))="BAJO"),5,
OR(UPPER(TRIM(E69))="MEDIA",UPPER(TRIM(E69))="MEDIO"),10,
OR(UPPER(TRIM(E69))="ALTA",UPPER(TRIM(E69))="ALTO"),20,
TRUE,0
),
_xlpm.inicioRe,IF(D69="Por reestimar",_xlfn.XLOOKUP(A69,'Por Reestimar '!$A$2:$A$500,'Por Reestimar '!$AS$2:$AS$500,0),0),
_xlfn.IFS(
D69="Por reestimar",IF(AND(ISNUMBER(_xlpm.inicioRe),_xlpm.inicioRe&gt;0,_xlpm.dias&gt;0),WORKDAY(_xlpm.inicioRe,_xlpm.dias),""),
D69="Por estimar",IF(AND(ISNUMBER(G69),G69&gt;0),IF(_xlpm.dias&gt;0,WORKDAY(G69,_xlpm.dias),""),IF(AND(ISNUMBER(F69),F69&gt;0),WORKDAY(F69,5),"")),
TRUE,""
)
))</f>
        <v/>
      </c>
      <c r="I69" t="str" cm="1">
        <f t="array" ref="I69">IF(A69="","",_xlfn.IFS(
D69="Eliminados",_xlfn.XLOOKUP(A69,Eliminados!$A$2:$A$500,Eliminados!$AB$2:$AB$500,""),
D69="Planificadas",_xlfn.XLOOKUP(A69,Planificadas!$A$2:$A$500,Planificadas!$AB$2:$AB$500,""),
D69="Aprobar planificación",_xlfn.XLOOKUP(A69,'Aprobar Planificación'!$A$2:$A$500,'Aprobar Planificación'!$AB$2:$AB$500,""),
D69="Por planificar",_xlfn.XLOOKUP(A69,'Por planificar'!$A$2:$A$500,'Por planificar'!$AB$2:$AB$500,""),
D69="Por habilitar presupuesto",_xlfn.XLOOKUP(A69,'Por habilitar presup.'!$A$2:$A$500,'Por habilitar presup.'!$AB$2:$AB$500,""),
D69="Por aprobar estimación",_xlfn.XLOOKUP(A69,'Por aprobar estimacion'!$A$2:$A$500,'Por aprobar estimacion'!$AB$2:$AB$500,""),
D69="Por reestimar",_xlfn.XLOOKUP(A69,'Por Reestimar '!$A$2:$A$500,'Por Reestimar '!$AB$2:$AB$500,""),
D69="Por estimar",_xlfn.XLOOKUP(A69,'Por estimar'!$A$2:$A$500,'Por estimar'!$AB$2:$AB$500,""),
D69="Registro incompleto",_xlfn.XLOOKUP(A69,'Registro incompleto'!$A$2:$A$500,'Registro incompleto'!$AB$2:$AB$500,""),
TRUE,""
))</f>
        <v>Nicolas Morales</v>
      </c>
    </row>
    <row r="70" spans="1:9">
      <c r="A70">
        <v>101</v>
      </c>
      <c r="B70" t="str" cm="1">
        <f t="array" ref="B70">IF(A70="","",_xlfn.IFS(
D70="Eliminados",_xlfn.XLOOKUP(A70,Eliminados!$A$2:$A$500,Eliminados!$F$2:$F$500,""),
D70="Planificadas",_xlfn.XLOOKUP(A70,Planificadas!$A$2:$A$500,Planificadas!$F$2:$F$500,""),
D70="Aprobar planificación",_xlfn.XLOOKUP(A70,'Aprobar Planificación'!$A$2:$A$500,'Aprobar Planificación'!$F$2:$F$500,""),
D70="Por planificar",_xlfn.XLOOKUP(A70,'Por planificar'!$A$2:$A$500,'Por planificar'!$F$2:$F$500,""),
D70="Por habilitar presupuesto",_xlfn.XLOOKUP(A70,'Por habilitar presup.'!$A$2:$A$500,'Por habilitar presup.'!$F$2:$F$500,""),
D70="Por aprobar estimación",_xlfn.XLOOKUP(A70,'Por aprobar estimacion'!$A$2:$A$500,'Por aprobar estimacion'!$F$2:$F$500,""),
D70="Por reestimar",_xlfn.XLOOKUP(A70,'Por Reestimar '!$A$2:$A$500,'Por Reestimar '!$F$2:$F$500,""),
D70="Por estimar",_xlfn.XLOOKUP(A70,'Por estimar'!$A$2:$A$500,'Por estimar'!$F$2:$F$500,""),
D70="Registro incompleto",_xlfn.XLOOKUP(A70,'Registro incompleto'!$A$2:$A$500,'Registro incompleto'!$F$2:$F$500,""),
TRUE,""
))</f>
        <v xml:space="preserve">Implementación de Solución que abarque el proceso integral de reclutamiento y selección (IA incorporada en cada etapa del proceso: Revisión CV, armado de documentos) </v>
      </c>
      <c r="C70" t="str">
        <f t="shared" si="1"/>
        <v>Nicolas Morales</v>
      </c>
      <c r="D70" t="str" cm="1">
        <f t="array" ref="D70">IF(A70="","",_xlfn.IFS(
COUNTIF(Eliminados!$A$2:$A$500,A70)&gt;0,"Eliminados",
COUNTIF(Planificadas!$A$2:$A$500,A70)&gt;0,"Planificadas",
COUNTIF('Aprobar Planificación'!$A$2:$A$500,A70)&gt;0,"Aprobar planificación",
COUNTIF('Por planificar'!$A$2:$A$500,A70)&gt;0,"Por planificar",
COUNTIF('Por habilitar presup.'!$A$2:$A$500,A70)&gt;0,"Por habilitar presupuesto",
COUNTIF('Por aprobar estimacion'!$A$2:$A$500,A70)&gt;0,"Por aprobar estimación",
COUNTIF('Por Reestimar '!$A$2:$A$500,A70)&gt;0,"Por reestimar",
COUNTIF('Por estimar'!$A$2:$A$500,A70)&gt;0,"Por estimar",
COUNTIF('Registro incompleto'!$A$2:$A$500,A70)&gt;0,"Registro incompleto",
TRUE,"Sin estado"
))</f>
        <v>Eliminados</v>
      </c>
      <c r="E70" t="str" cm="1">
        <f t="array" ref="E70">IF(A70="","",_xlfn.LET(
_xlpm.base,_xlfn.IFS(
D70="Eliminados",_xlfn.XLOOKUP(A70,Eliminados!$A$2:$A$500,Eliminados!$AE$2:$AE$500,""),
D70="Planificadas",_xlfn.XLOOKUP(A70,Planificadas!$A$2:$A$500,Planificadas!$AE$2:$AE$500,""),
D70="Aprobar planificación",_xlfn.XLOOKUP(A70,'Aprobar Planificación'!$A$2:$A$500,'Aprobar Planificación'!$AE$2:$AE$500,""),
D70="Por planificar",_xlfn.XLOOKUP(A70,'Por planificar'!$A$2:$A$500,'Por planificar'!$AE$2:$AE$500,""),
D70="Por habilitar presupuesto",_xlfn.XLOOKUP(A70,'Por habilitar presup.'!$A$2:$A$500,'Por habilitar presup.'!$AE$2:$AE$500,""),
D70="Por aprobar estimación",_xlfn.XLOOKUP(A70,'Por aprobar estimacion'!$A$2:$A$500,'Por aprobar estimacion'!$AE$2:$AE$500,""),
D70="Por reestimar",_xlfn.XLOOKUP(A70,'Por Reestimar '!$A$2:$A$500,'Por Reestimar '!$AE$2:$AE$500,""),
D70="Por estimar",_xlfn.XLOOKUP(A70,'Por estimar'!$A$2:$A$500,'Por estimar'!$AE$2:$AE$500,""),
D70="Registro incompleto",_xlfn.XLOOKUP(A70,'Registro incompleto'!$A$2:$A$500,'Registro incompleto'!$AE$2:$AE$500,""),
TRUE,""
),
_xlpm.revision,_xlfn.IFS(
D70="Eliminados",_xlfn.XLOOKUP(A70,Eliminados!$A$2:$A$500,Eliminados!$AR$2:$AR$500,""),
D70="Planificadas",_xlfn.XLOOKUP(A70,Planificadas!$A$2:$A$500,Planificadas!$AR$2:$AR$500,""),
D70="Aprobar planificación",_xlfn.XLOOKUP(A70,'Aprobar Planificación'!$A$2:$A$500,'Aprobar Planificación'!$AR$2:$AR$500,""),
D70="Por planificar",_xlfn.XLOOKUP(A70,'Por planificar'!$A$2:$A$500,'Por planificar'!$AR$2:$AR$500,""),
D70="Por habilitar presupuesto",_xlfn.XLOOKUP(A70,'Por habilitar presup.'!$A$2:$A$500,'Por habilitar presup.'!$AR$2:$AR$500,""),
D70="Por aprobar estimación",_xlfn.XLOOKUP(A70,'Por aprobar estimacion'!$A$2:$A$500,'Por aprobar estimacion'!$AR$2:$AR$500,""),
D70="Por reestimar",_xlfn.XLOOKUP(A70,'Por Reestimar '!$A$2:$A$500,'Por Reestimar '!$AR$2:$AR$500,""),
TRUE,""
),
_xlpm.resultado,IF(OR(_xlpm.revision="",_xlpm.revision=0),_xlpm.base,_xlpm.revision),
IF(OR(_xlpm.resultado="",_xlpm.resultado=0),"Sin definir",_xlpm.resultado)
))</f>
        <v>Alta</v>
      </c>
      <c r="F70" s="593" t="str" cm="1">
        <f t="array" ref="F70">IF(A70="","",_xlfn.LET(
_xlpm.fecha,_xlfn.IFS(
D70="Eliminados",_xlfn.XLOOKUP(A70,Eliminados!$A$2:$A$500,Eliminados!$AD$2:$AD$500,""),
D70="Planificadas",_xlfn.XLOOKUP(A70,Planificadas!$A$2:$A$500,Planificadas!$AD$2:$AD$500,""),
D70="Aprobar planificación",_xlfn.XLOOKUP(A70,'Aprobar Planificación'!$A$2:$A$500,'Aprobar Planificación'!$AD$2:$AD$500,""),
D70="Por planificar",_xlfn.XLOOKUP(A70,'Por planificar'!$A$2:$A$500,'Por planificar'!$AD$2:$AD$500,""),
D70="Por habilitar presupuesto",_xlfn.XLOOKUP(A70,'Por habilitar presup.'!$A$2:$A$500,'Por habilitar presup.'!$AD$2:$AD$500,""),
D70="Por aprobar estimación",_xlfn.XLOOKUP(A70,'Por aprobar estimacion'!$A$2:$A$500,'Por aprobar estimacion'!$AD$2:$AD$500,""),
D70="Por reestimar",_xlfn.XLOOKUP(A70,'Por Reestimar '!$A$2:$A$500,'Por Reestimar '!$AD$2:$AD$500,""),
D70="Por estimar",_xlfn.XLOOKUP(A70,'Por estimar'!$A$2:$A$500,'Por estimar'!$AD$2:$AD$500,""),
D70="Registro incompleto",_xlfn.XLOOKUP(A70,'Registro incompleto'!$A$2:$A$500,'Registro incompleto'!$AD$2:$AD$500,""),
TRUE,""
),
IF(OR(_xlpm.fecha="",_xlpm.fecha=0),"",_xlpm.fecha)
))</f>
        <v/>
      </c>
      <c r="G70" s="593" t="str" cm="1">
        <f t="array" ref="G70">IF(A70="","",_xlfn.LET(
_xlpm.base,_xlfn.IFS(
D70="Eliminados",_xlfn.XLOOKUP(A70,Eliminados!$A$2:$A$500,Eliminados!$AF$2:$AF$500,""),
D70="Planificadas",_xlfn.XLOOKUP(A70,Planificadas!$A$2:$A$500,Planificadas!$AF$2:$AF$500,""),
D70="Aprobar planificación",_xlfn.XLOOKUP(A70,'Aprobar Planificación'!$A$2:$A$500,'Aprobar Planificación'!$AF$2:$AF$500,""),
D70="Por planificar",_xlfn.XLOOKUP(A70,'Por planificar'!$A$2:$A$500,'Por planificar'!$AF$2:$AF$500,""),
D70="Por habilitar presupuesto",_xlfn.XLOOKUP(A70,'Por habilitar presup.'!$A$2:$A$500,'Por habilitar presup.'!$AF$2:$AF$500,""),
D70="Por aprobar estimación",_xlfn.XLOOKUP(A70,'Por aprobar estimacion'!$A$2:$A$500,'Por aprobar estimacion'!$AF$2:$AF$500,""),
D70="Por reestimar",_xlfn.XLOOKUP(A70,'Por Reestimar '!$A$2:$A$500,'Por Reestimar '!$AF$2:$AF$500,""),
D70="Por estimar",_xlfn.XLOOKUP(A70,'Por estimar'!$A$2:$A$500,'Por estimar'!$AF$2:$AF$500,""),
D70="Registro incompleto",_xlfn.XLOOKUP(A70,'Registro incompleto'!$A$2:$A$500,'Registro incompleto'!$AF$2:$AF$500,""),
TRUE,""
),
_xlpm.revision,_xlfn.IFS(
D70="Eliminados",_xlfn.XLOOKUP(A70,Eliminados!$A$2:$A$500,Eliminados!$AS$2:$AS$500,""),
D70="Planificadas",_xlfn.XLOOKUP(A70,Planificadas!$A$2:$A$500,Planificadas!$AS$2:$AS$500,""),
D70="Aprobar planificación",_xlfn.XLOOKUP(A70,'Aprobar Planificación'!$A$2:$A$500,'Aprobar Planificación'!$AS$2:$AS$500,""),
D70="Por planificar",_xlfn.XLOOKUP(A70,'Por planificar'!$A$2:$A$500,'Por planificar'!$AS$2:$AS$500,""),
D70="Por habilitar presupuesto",_xlfn.XLOOKUP(A70,'Por habilitar presup.'!$A$2:$A$500,'Por habilitar presup.'!$AS$2:$AS$500,""),
D70="Por aprobar estimación",_xlfn.XLOOKUP(A70,'Por aprobar estimacion'!$A$2:$A$500,'Por aprobar estimacion'!$AS$2:$AS$500,""),
D70="Por reestimar",_xlfn.XLOOKUP(A70,'Por Reestimar '!$A$2:$A$500,'Por Reestimar '!$AS$2:$AS$500,""),
TRUE,""
),
_xlpm.resultado,IF(OR(_xlpm.revision="",_xlpm.revision=0),_xlpm.base,_xlpm.revision),
IF(OR(_xlpm.resultado="",_xlpm.resultado=0),"",_xlpm.resultado)
))</f>
        <v/>
      </c>
      <c r="H70" s="593" t="str" cm="1">
        <f t="array" ref="H70">IF(A70="","",_xlfn.LET(
_xlpm.dias,_xlfn.IFS(
OR(UPPER(TRIM(E70))="BAJA",UPPER(TRIM(E70))="BAJO"),5,
OR(UPPER(TRIM(E70))="MEDIA",UPPER(TRIM(E70))="MEDIO"),10,
OR(UPPER(TRIM(E70))="ALTA",UPPER(TRIM(E70))="ALTO"),20,
TRUE,0
),
_xlpm.inicioRe,IF(D70="Por reestimar",_xlfn.XLOOKUP(A70,'Por Reestimar '!$A$2:$A$500,'Por Reestimar '!$AS$2:$AS$500,0),0),
_xlfn.IFS(
D70="Por reestimar",IF(AND(ISNUMBER(_xlpm.inicioRe),_xlpm.inicioRe&gt;0,_xlpm.dias&gt;0),WORKDAY(_xlpm.inicioRe,_xlpm.dias),""),
D70="Por estimar",IF(AND(ISNUMBER(G70),G70&gt;0),IF(_xlpm.dias&gt;0,WORKDAY(G70,_xlpm.dias),""),IF(AND(ISNUMBER(F70),F70&gt;0),WORKDAY(F70,5),"")),
TRUE,""
)
))</f>
        <v/>
      </c>
      <c r="I70" t="str" cm="1">
        <f t="array" ref="I70">IF(A70="","",_xlfn.IFS(
D70="Eliminados",_xlfn.XLOOKUP(A70,Eliminados!$A$2:$A$500,Eliminados!$AB$2:$AB$500,""),
D70="Planificadas",_xlfn.XLOOKUP(A70,Planificadas!$A$2:$A$500,Planificadas!$AB$2:$AB$500,""),
D70="Aprobar planificación",_xlfn.XLOOKUP(A70,'Aprobar Planificación'!$A$2:$A$500,'Aprobar Planificación'!$AB$2:$AB$500,""),
D70="Por planificar",_xlfn.XLOOKUP(A70,'Por planificar'!$A$2:$A$500,'Por planificar'!$AB$2:$AB$500,""),
D70="Por habilitar presupuesto",_xlfn.XLOOKUP(A70,'Por habilitar presup.'!$A$2:$A$500,'Por habilitar presup.'!$AB$2:$AB$500,""),
D70="Por aprobar estimación",_xlfn.XLOOKUP(A70,'Por aprobar estimacion'!$A$2:$A$500,'Por aprobar estimacion'!$AB$2:$AB$500,""),
D70="Por reestimar",_xlfn.XLOOKUP(A70,'Por Reestimar '!$A$2:$A$500,'Por Reestimar '!$AB$2:$AB$500,""),
D70="Por estimar",_xlfn.XLOOKUP(A70,'Por estimar'!$A$2:$A$500,'Por estimar'!$AB$2:$AB$500,""),
D70="Registro incompleto",_xlfn.XLOOKUP(A70,'Registro incompleto'!$A$2:$A$500,'Registro incompleto'!$AB$2:$AB$500,""),
TRUE,""
))</f>
        <v>Nicolas Morales</v>
      </c>
    </row>
    <row r="71" spans="1:9">
      <c r="A71">
        <v>102</v>
      </c>
      <c r="B71" t="str" cm="1">
        <f t="array" ref="B71">IF(A71="","",_xlfn.IFS(
D71="Eliminados",_xlfn.XLOOKUP(A71,Eliminados!$A$2:$A$500,Eliminados!$F$2:$F$500,""),
D71="Planificadas",_xlfn.XLOOKUP(A71,Planificadas!$A$2:$A$500,Planificadas!$F$2:$F$500,""),
D71="Aprobar planificación",_xlfn.XLOOKUP(A71,'Aprobar Planificación'!$A$2:$A$500,'Aprobar Planificación'!$F$2:$F$500,""),
D71="Por planificar",_xlfn.XLOOKUP(A71,'Por planificar'!$A$2:$A$500,'Por planificar'!$F$2:$F$500,""),
D71="Por habilitar presupuesto",_xlfn.XLOOKUP(A71,'Por habilitar presup.'!$A$2:$A$500,'Por habilitar presup.'!$F$2:$F$500,""),
D71="Por aprobar estimación",_xlfn.XLOOKUP(A71,'Por aprobar estimacion'!$A$2:$A$500,'Por aprobar estimacion'!$F$2:$F$500,""),
D71="Por reestimar",_xlfn.XLOOKUP(A71,'Por Reestimar '!$A$2:$A$500,'Por Reestimar '!$F$2:$F$500,""),
D71="Por estimar",_xlfn.XLOOKUP(A71,'Por estimar'!$A$2:$A$500,'Por estimar'!$F$2:$F$500,""),
D71="Registro incompleto",_xlfn.XLOOKUP(A71,'Registro incompleto'!$A$2:$A$500,'Registro incompleto'!$F$2:$F$500,""),
TRUE,""
))</f>
        <v>Implementación de un reporte consolidado en tiempo real para la gestión académica de maestrías con Coursera en Postgrado</v>
      </c>
      <c r="C71" t="str">
        <f t="shared" si="1"/>
        <v>Ana Vega</v>
      </c>
      <c r="D71" t="str" cm="1">
        <f t="array" ref="D71">IF(A71="","",_xlfn.IFS(
COUNTIF(Eliminados!$A$2:$A$500,A71)&gt;0,"Eliminados",
COUNTIF(Planificadas!$A$2:$A$500,A71)&gt;0,"Planificadas",
COUNTIF('Aprobar Planificación'!$A$2:$A$500,A71)&gt;0,"Aprobar planificación",
COUNTIF('Por planificar'!$A$2:$A$500,A71)&gt;0,"Por planificar",
COUNTIF('Por habilitar presup.'!$A$2:$A$500,A71)&gt;0,"Por habilitar presupuesto",
COUNTIF('Por aprobar estimacion'!$A$2:$A$500,A71)&gt;0,"Por aprobar estimación",
COUNTIF('Por Reestimar '!$A$2:$A$500,A71)&gt;0,"Por reestimar",
COUNTIF('Por estimar'!$A$2:$A$500,A71)&gt;0,"Por estimar",
COUNTIF('Registro incompleto'!$A$2:$A$500,A71)&gt;0,"Registro incompleto",
TRUE,"Sin estado"
))</f>
        <v>Planificadas</v>
      </c>
      <c r="E71" t="str" cm="1">
        <f t="array" ref="E71">IF(A71="","",_xlfn.LET(
_xlpm.base,_xlfn.IFS(
D71="Eliminados",_xlfn.XLOOKUP(A71,Eliminados!$A$2:$A$500,Eliminados!$AE$2:$AE$500,""),
D71="Planificadas",_xlfn.XLOOKUP(A71,Planificadas!$A$2:$A$500,Planificadas!$AE$2:$AE$500,""),
D71="Aprobar planificación",_xlfn.XLOOKUP(A71,'Aprobar Planificación'!$A$2:$A$500,'Aprobar Planificación'!$AE$2:$AE$500,""),
D71="Por planificar",_xlfn.XLOOKUP(A71,'Por planificar'!$A$2:$A$500,'Por planificar'!$AE$2:$AE$500,""),
D71="Por habilitar presupuesto",_xlfn.XLOOKUP(A71,'Por habilitar presup.'!$A$2:$A$500,'Por habilitar presup.'!$AE$2:$AE$500,""),
D71="Por aprobar estimación",_xlfn.XLOOKUP(A71,'Por aprobar estimacion'!$A$2:$A$500,'Por aprobar estimacion'!$AE$2:$AE$500,""),
D71="Por reestimar",_xlfn.XLOOKUP(A71,'Por Reestimar '!$A$2:$A$500,'Por Reestimar '!$AE$2:$AE$500,""),
D71="Por estimar",_xlfn.XLOOKUP(A71,'Por estimar'!$A$2:$A$500,'Por estimar'!$AE$2:$AE$500,""),
D71="Registro incompleto",_xlfn.XLOOKUP(A71,'Registro incompleto'!$A$2:$A$500,'Registro incompleto'!$AE$2:$AE$500,""),
TRUE,""
),
_xlpm.revision,_xlfn.IFS(
D71="Eliminados",_xlfn.XLOOKUP(A71,Eliminados!$A$2:$A$500,Eliminados!$AR$2:$AR$500,""),
D71="Planificadas",_xlfn.XLOOKUP(A71,Planificadas!$A$2:$A$500,Planificadas!$AR$2:$AR$500,""),
D71="Aprobar planificación",_xlfn.XLOOKUP(A71,'Aprobar Planificación'!$A$2:$A$500,'Aprobar Planificación'!$AR$2:$AR$500,""),
D71="Por planificar",_xlfn.XLOOKUP(A71,'Por planificar'!$A$2:$A$500,'Por planificar'!$AR$2:$AR$500,""),
D71="Por habilitar presupuesto",_xlfn.XLOOKUP(A71,'Por habilitar presup.'!$A$2:$A$500,'Por habilitar presup.'!$AR$2:$AR$500,""),
D71="Por aprobar estimación",_xlfn.XLOOKUP(A71,'Por aprobar estimacion'!$A$2:$A$500,'Por aprobar estimacion'!$AR$2:$AR$500,""),
D71="Por reestimar",_xlfn.XLOOKUP(A71,'Por Reestimar '!$A$2:$A$500,'Por Reestimar '!$AR$2:$AR$500,""),
TRUE,""
),
_xlpm.resultado,IF(OR(_xlpm.revision="",_xlpm.revision=0),_xlpm.base,_xlpm.revision),
IF(OR(_xlpm.resultado="",_xlpm.resultado=0),"Sin definir",_xlpm.resultado)
))</f>
        <v>Media</v>
      </c>
      <c r="F71" s="593" t="str" cm="1">
        <f t="array" ref="F71">IF(A71="","",_xlfn.LET(
_xlpm.fecha,_xlfn.IFS(
D71="Eliminados",_xlfn.XLOOKUP(A71,Eliminados!$A$2:$A$500,Eliminados!$AD$2:$AD$500,""),
D71="Planificadas",_xlfn.XLOOKUP(A71,Planificadas!$A$2:$A$500,Planificadas!$AD$2:$AD$500,""),
D71="Aprobar planificación",_xlfn.XLOOKUP(A71,'Aprobar Planificación'!$A$2:$A$500,'Aprobar Planificación'!$AD$2:$AD$500,""),
D71="Por planificar",_xlfn.XLOOKUP(A71,'Por planificar'!$A$2:$A$500,'Por planificar'!$AD$2:$AD$500,""),
D71="Por habilitar presupuesto",_xlfn.XLOOKUP(A71,'Por habilitar presup.'!$A$2:$A$500,'Por habilitar presup.'!$AD$2:$AD$500,""),
D71="Por aprobar estimación",_xlfn.XLOOKUP(A71,'Por aprobar estimacion'!$A$2:$A$500,'Por aprobar estimacion'!$AD$2:$AD$500,""),
D71="Por reestimar",_xlfn.XLOOKUP(A71,'Por Reestimar '!$A$2:$A$500,'Por Reestimar '!$AD$2:$AD$500,""),
D71="Por estimar",_xlfn.XLOOKUP(A71,'Por estimar'!$A$2:$A$500,'Por estimar'!$AD$2:$AD$500,""),
D71="Registro incompleto",_xlfn.XLOOKUP(A71,'Registro incompleto'!$A$2:$A$500,'Registro incompleto'!$AD$2:$AD$500,""),
TRUE,""
),
IF(OR(_xlpm.fecha="",_xlpm.fecha=0),"",_xlpm.fecha)
))</f>
        <v/>
      </c>
      <c r="G71" s="593" t="str" cm="1">
        <f t="array" ref="G71">IF(A71="","",_xlfn.LET(
_xlpm.base,_xlfn.IFS(
D71="Eliminados",_xlfn.XLOOKUP(A71,Eliminados!$A$2:$A$500,Eliminados!$AF$2:$AF$500,""),
D71="Planificadas",_xlfn.XLOOKUP(A71,Planificadas!$A$2:$A$500,Planificadas!$AF$2:$AF$500,""),
D71="Aprobar planificación",_xlfn.XLOOKUP(A71,'Aprobar Planificación'!$A$2:$A$500,'Aprobar Planificación'!$AF$2:$AF$500,""),
D71="Por planificar",_xlfn.XLOOKUP(A71,'Por planificar'!$A$2:$A$500,'Por planificar'!$AF$2:$AF$500,""),
D71="Por habilitar presupuesto",_xlfn.XLOOKUP(A71,'Por habilitar presup.'!$A$2:$A$500,'Por habilitar presup.'!$AF$2:$AF$500,""),
D71="Por aprobar estimación",_xlfn.XLOOKUP(A71,'Por aprobar estimacion'!$A$2:$A$500,'Por aprobar estimacion'!$AF$2:$AF$500,""),
D71="Por reestimar",_xlfn.XLOOKUP(A71,'Por Reestimar '!$A$2:$A$500,'Por Reestimar '!$AF$2:$AF$500,""),
D71="Por estimar",_xlfn.XLOOKUP(A71,'Por estimar'!$A$2:$A$500,'Por estimar'!$AF$2:$AF$500,""),
D71="Registro incompleto",_xlfn.XLOOKUP(A71,'Registro incompleto'!$A$2:$A$500,'Registro incompleto'!$AF$2:$AF$500,""),
TRUE,""
),
_xlpm.revision,_xlfn.IFS(
D71="Eliminados",_xlfn.XLOOKUP(A71,Eliminados!$A$2:$A$500,Eliminados!$AS$2:$AS$500,""),
D71="Planificadas",_xlfn.XLOOKUP(A71,Planificadas!$A$2:$A$500,Planificadas!$AS$2:$AS$500,""),
D71="Aprobar planificación",_xlfn.XLOOKUP(A71,'Aprobar Planificación'!$A$2:$A$500,'Aprobar Planificación'!$AS$2:$AS$500,""),
D71="Por planificar",_xlfn.XLOOKUP(A71,'Por planificar'!$A$2:$A$500,'Por planificar'!$AS$2:$AS$500,""),
D71="Por habilitar presupuesto",_xlfn.XLOOKUP(A71,'Por habilitar presup.'!$A$2:$A$500,'Por habilitar presup.'!$AS$2:$AS$500,""),
D71="Por aprobar estimación",_xlfn.XLOOKUP(A71,'Por aprobar estimacion'!$A$2:$A$500,'Por aprobar estimacion'!$AS$2:$AS$500,""),
D71="Por reestimar",_xlfn.XLOOKUP(A71,'Por Reestimar '!$A$2:$A$500,'Por Reestimar '!$AS$2:$AS$500,""),
TRUE,""
),
_xlpm.resultado,IF(OR(_xlpm.revision="",_xlpm.revision=0),_xlpm.base,_xlpm.revision),
IF(OR(_xlpm.resultado="",_xlpm.resultado=0),"",_xlpm.resultado)
))</f>
        <v/>
      </c>
      <c r="H71" s="593" t="str" cm="1">
        <f t="array" ref="H71">IF(A71="","",_xlfn.LET(
_xlpm.dias,_xlfn.IFS(
OR(UPPER(TRIM(E71))="BAJA",UPPER(TRIM(E71))="BAJO"),5,
OR(UPPER(TRIM(E71))="MEDIA",UPPER(TRIM(E71))="MEDIO"),10,
OR(UPPER(TRIM(E71))="ALTA",UPPER(TRIM(E71))="ALTO"),20,
TRUE,0
),
_xlpm.inicioRe,IF(D71="Por reestimar",_xlfn.XLOOKUP(A71,'Por Reestimar '!$A$2:$A$500,'Por Reestimar '!$AS$2:$AS$500,0),0),
_xlfn.IFS(
D71="Por reestimar",IF(AND(ISNUMBER(_xlpm.inicioRe),_xlpm.inicioRe&gt;0,_xlpm.dias&gt;0),WORKDAY(_xlpm.inicioRe,_xlpm.dias),""),
D71="Por estimar",IF(AND(ISNUMBER(G71),G71&gt;0),IF(_xlpm.dias&gt;0,WORKDAY(G71,_xlpm.dias),""),IF(AND(ISNUMBER(F71),F71&gt;0),WORKDAY(F71,5),"")),
TRUE,""
)
))</f>
        <v/>
      </c>
      <c r="I71" t="str" cm="1">
        <f t="array" ref="I71">IF(A71="","",_xlfn.IFS(
D71="Eliminados",_xlfn.XLOOKUP(A71,Eliminados!$A$2:$A$500,Eliminados!$AB$2:$AB$500,""),
D71="Planificadas",_xlfn.XLOOKUP(A71,Planificadas!$A$2:$A$500,Planificadas!$AB$2:$AB$500,""),
D71="Aprobar planificación",_xlfn.XLOOKUP(A71,'Aprobar Planificación'!$A$2:$A$500,'Aprobar Planificación'!$AB$2:$AB$500,""),
D71="Por planificar",_xlfn.XLOOKUP(A71,'Por planificar'!$A$2:$A$500,'Por planificar'!$AB$2:$AB$500,""),
D71="Por habilitar presupuesto",_xlfn.XLOOKUP(A71,'Por habilitar presup.'!$A$2:$A$500,'Por habilitar presup.'!$AB$2:$AB$500,""),
D71="Por aprobar estimación",_xlfn.XLOOKUP(A71,'Por aprobar estimacion'!$A$2:$A$500,'Por aprobar estimacion'!$AB$2:$AB$500,""),
D71="Por reestimar",_xlfn.XLOOKUP(A71,'Por Reestimar '!$A$2:$A$500,'Por Reestimar '!$AB$2:$AB$500,""),
D71="Por estimar",_xlfn.XLOOKUP(A71,'Por estimar'!$A$2:$A$500,'Por estimar'!$AB$2:$AB$500,""),
D71="Registro incompleto",_xlfn.XLOOKUP(A71,'Registro incompleto'!$A$2:$A$500,'Registro incompleto'!$AB$2:$AB$500,""),
TRUE,""
))</f>
        <v>Ana Vega</v>
      </c>
    </row>
    <row r="72" spans="1:9">
      <c r="A72">
        <v>103</v>
      </c>
      <c r="B72" t="str" cm="1">
        <f t="array" ref="B72">IF(A72="","",_xlfn.IFS(
D72="Eliminados",_xlfn.XLOOKUP(A72,Eliminados!$A$2:$A$500,Eliminados!$F$2:$F$500,""),
D72="Planificadas",_xlfn.XLOOKUP(A72,Planificadas!$A$2:$A$500,Planificadas!$F$2:$F$500,""),
D72="Aprobar planificación",_xlfn.XLOOKUP(A72,'Aprobar Planificación'!$A$2:$A$500,'Aprobar Planificación'!$F$2:$F$500,""),
D72="Por planificar",_xlfn.XLOOKUP(A72,'Por planificar'!$A$2:$A$500,'Por planificar'!$F$2:$F$500,""),
D72="Por habilitar presupuesto",_xlfn.XLOOKUP(A72,'Por habilitar presup.'!$A$2:$A$500,'Por habilitar presup.'!$F$2:$F$500,""),
D72="Por aprobar estimación",_xlfn.XLOOKUP(A72,'Por aprobar estimacion'!$A$2:$A$500,'Por aprobar estimacion'!$F$2:$F$500,""),
D72="Por reestimar",_xlfn.XLOOKUP(A72,'Por Reestimar '!$A$2:$A$500,'Por Reestimar '!$F$2:$F$500,""),
D72="Por estimar",_xlfn.XLOOKUP(A72,'Por estimar'!$A$2:$A$500,'Por estimar'!$F$2:$F$500,""),
D72="Registro incompleto",_xlfn.XLOOKUP(A72,'Registro incompleto'!$A$2:$A$500,'Registro incompleto'!$F$2:$F$500,""),
TRUE,""
))</f>
        <v>Habilitación de horarios de periodo completo para el portal del estudiante Cibertec</v>
      </c>
      <c r="C72" t="str">
        <f t="shared" si="1"/>
        <v>Ana Rojas</v>
      </c>
      <c r="D72" t="str" cm="1">
        <f t="array" ref="D72">IF(A72="","",_xlfn.IFS(
COUNTIF(Eliminados!$A$2:$A$500,A72)&gt;0,"Eliminados",
COUNTIF(Planificadas!$A$2:$A$500,A72)&gt;0,"Planificadas",
COUNTIF('Aprobar Planificación'!$A$2:$A$500,A72)&gt;0,"Aprobar planificación",
COUNTIF('Por planificar'!$A$2:$A$500,A72)&gt;0,"Por planificar",
COUNTIF('Por habilitar presup.'!$A$2:$A$500,A72)&gt;0,"Por habilitar presupuesto",
COUNTIF('Por aprobar estimacion'!$A$2:$A$500,A72)&gt;0,"Por aprobar estimación",
COUNTIF('Por Reestimar '!$A$2:$A$500,A72)&gt;0,"Por reestimar",
COUNTIF('Por estimar'!$A$2:$A$500,A72)&gt;0,"Por estimar",
COUNTIF('Registro incompleto'!$A$2:$A$500,A72)&gt;0,"Registro incompleto",
TRUE,"Sin estado"
))</f>
        <v>Planificadas</v>
      </c>
      <c r="E72" t="str" cm="1">
        <f t="array" ref="E72">IF(A72="","",_xlfn.LET(
_xlpm.base,_xlfn.IFS(
D72="Eliminados",_xlfn.XLOOKUP(A72,Eliminados!$A$2:$A$500,Eliminados!$AE$2:$AE$500,""),
D72="Planificadas",_xlfn.XLOOKUP(A72,Planificadas!$A$2:$A$500,Planificadas!$AE$2:$AE$500,""),
D72="Aprobar planificación",_xlfn.XLOOKUP(A72,'Aprobar Planificación'!$A$2:$A$500,'Aprobar Planificación'!$AE$2:$AE$500,""),
D72="Por planificar",_xlfn.XLOOKUP(A72,'Por planificar'!$A$2:$A$500,'Por planificar'!$AE$2:$AE$500,""),
D72="Por habilitar presupuesto",_xlfn.XLOOKUP(A72,'Por habilitar presup.'!$A$2:$A$500,'Por habilitar presup.'!$AE$2:$AE$500,""),
D72="Por aprobar estimación",_xlfn.XLOOKUP(A72,'Por aprobar estimacion'!$A$2:$A$500,'Por aprobar estimacion'!$AE$2:$AE$500,""),
D72="Por reestimar",_xlfn.XLOOKUP(A72,'Por Reestimar '!$A$2:$A$500,'Por Reestimar '!$AE$2:$AE$500,""),
D72="Por estimar",_xlfn.XLOOKUP(A72,'Por estimar'!$A$2:$A$500,'Por estimar'!$AE$2:$AE$500,""),
D72="Registro incompleto",_xlfn.XLOOKUP(A72,'Registro incompleto'!$A$2:$A$500,'Registro incompleto'!$AE$2:$AE$500,""),
TRUE,""
),
_xlpm.revision,_xlfn.IFS(
D72="Eliminados",_xlfn.XLOOKUP(A72,Eliminados!$A$2:$A$500,Eliminados!$AR$2:$AR$500,""),
D72="Planificadas",_xlfn.XLOOKUP(A72,Planificadas!$A$2:$A$500,Planificadas!$AR$2:$AR$500,""),
D72="Aprobar planificación",_xlfn.XLOOKUP(A72,'Aprobar Planificación'!$A$2:$A$500,'Aprobar Planificación'!$AR$2:$AR$500,""),
D72="Por planificar",_xlfn.XLOOKUP(A72,'Por planificar'!$A$2:$A$500,'Por planificar'!$AR$2:$AR$500,""),
D72="Por habilitar presupuesto",_xlfn.XLOOKUP(A72,'Por habilitar presup.'!$A$2:$A$500,'Por habilitar presup.'!$AR$2:$AR$500,""),
D72="Por aprobar estimación",_xlfn.XLOOKUP(A72,'Por aprobar estimacion'!$A$2:$A$500,'Por aprobar estimacion'!$AR$2:$AR$500,""),
D72="Por reestimar",_xlfn.XLOOKUP(A72,'Por Reestimar '!$A$2:$A$500,'Por Reestimar '!$AR$2:$AR$500,""),
TRUE,""
),
_xlpm.resultado,IF(OR(_xlpm.revision="",_xlpm.revision=0),_xlpm.base,_xlpm.revision),
IF(OR(_xlpm.resultado="",_xlpm.resultado=0),"Sin definir",_xlpm.resultado)
))</f>
        <v>Media</v>
      </c>
      <c r="F72" s="593" cm="1">
        <f t="array" ref="F72">IF(A72="","",_xlfn.LET(
_xlpm.fecha,_xlfn.IFS(
D72="Eliminados",_xlfn.XLOOKUP(A72,Eliminados!$A$2:$A$500,Eliminados!$AD$2:$AD$500,""),
D72="Planificadas",_xlfn.XLOOKUP(A72,Planificadas!$A$2:$A$500,Planificadas!$AD$2:$AD$500,""),
D72="Aprobar planificación",_xlfn.XLOOKUP(A72,'Aprobar Planificación'!$A$2:$A$500,'Aprobar Planificación'!$AD$2:$AD$500,""),
D72="Por planificar",_xlfn.XLOOKUP(A72,'Por planificar'!$A$2:$A$500,'Por planificar'!$AD$2:$AD$500,""),
D72="Por habilitar presupuesto",_xlfn.XLOOKUP(A72,'Por habilitar presup.'!$A$2:$A$500,'Por habilitar presup.'!$AD$2:$AD$500,""),
D72="Por aprobar estimación",_xlfn.XLOOKUP(A72,'Por aprobar estimacion'!$A$2:$A$500,'Por aprobar estimacion'!$AD$2:$AD$500,""),
D72="Por reestimar",_xlfn.XLOOKUP(A72,'Por Reestimar '!$A$2:$A$500,'Por Reestimar '!$AD$2:$AD$500,""),
D72="Por estimar",_xlfn.XLOOKUP(A72,'Por estimar'!$A$2:$A$500,'Por estimar'!$AD$2:$AD$500,""),
D72="Registro incompleto",_xlfn.XLOOKUP(A72,'Registro incompleto'!$A$2:$A$500,'Registro incompleto'!$AD$2:$AD$500,""),
TRUE,""
),
IF(OR(_xlpm.fecha="",_xlpm.fecha=0),"",_xlpm.fecha)
))</f>
        <v>46135</v>
      </c>
      <c r="G72" s="593" t="str" cm="1">
        <f t="array" ref="G72">IF(A72="","",_xlfn.LET(
_xlpm.base,_xlfn.IFS(
D72="Eliminados",_xlfn.XLOOKUP(A72,Eliminados!$A$2:$A$500,Eliminados!$AF$2:$AF$500,""),
D72="Planificadas",_xlfn.XLOOKUP(A72,Planificadas!$A$2:$A$500,Planificadas!$AF$2:$AF$500,""),
D72="Aprobar planificación",_xlfn.XLOOKUP(A72,'Aprobar Planificación'!$A$2:$A$500,'Aprobar Planificación'!$AF$2:$AF$500,""),
D72="Por planificar",_xlfn.XLOOKUP(A72,'Por planificar'!$A$2:$A$500,'Por planificar'!$AF$2:$AF$500,""),
D72="Por habilitar presupuesto",_xlfn.XLOOKUP(A72,'Por habilitar presup.'!$A$2:$A$500,'Por habilitar presup.'!$AF$2:$AF$500,""),
D72="Por aprobar estimación",_xlfn.XLOOKUP(A72,'Por aprobar estimacion'!$A$2:$A$500,'Por aprobar estimacion'!$AF$2:$AF$500,""),
D72="Por reestimar",_xlfn.XLOOKUP(A72,'Por Reestimar '!$A$2:$A$500,'Por Reestimar '!$AF$2:$AF$500,""),
D72="Por estimar",_xlfn.XLOOKUP(A72,'Por estimar'!$A$2:$A$500,'Por estimar'!$AF$2:$AF$500,""),
D72="Registro incompleto",_xlfn.XLOOKUP(A72,'Registro incompleto'!$A$2:$A$500,'Registro incompleto'!$AF$2:$AF$500,""),
TRUE,""
),
_xlpm.revision,_xlfn.IFS(
D72="Eliminados",_xlfn.XLOOKUP(A72,Eliminados!$A$2:$A$500,Eliminados!$AS$2:$AS$500,""),
D72="Planificadas",_xlfn.XLOOKUP(A72,Planificadas!$A$2:$A$500,Planificadas!$AS$2:$AS$500,""),
D72="Aprobar planificación",_xlfn.XLOOKUP(A72,'Aprobar Planificación'!$A$2:$A$500,'Aprobar Planificación'!$AS$2:$AS$500,""),
D72="Por planificar",_xlfn.XLOOKUP(A72,'Por planificar'!$A$2:$A$500,'Por planificar'!$AS$2:$AS$500,""),
D72="Por habilitar presupuesto",_xlfn.XLOOKUP(A72,'Por habilitar presup.'!$A$2:$A$500,'Por habilitar presup.'!$AS$2:$AS$500,""),
D72="Por aprobar estimación",_xlfn.XLOOKUP(A72,'Por aprobar estimacion'!$A$2:$A$500,'Por aprobar estimacion'!$AS$2:$AS$500,""),
D72="Por reestimar",_xlfn.XLOOKUP(A72,'Por Reestimar '!$A$2:$A$500,'Por Reestimar '!$AS$2:$AS$500,""),
TRUE,""
),
_xlpm.resultado,IF(OR(_xlpm.revision="",_xlpm.revision=0),_xlpm.base,_xlpm.revision),
IF(OR(_xlpm.resultado="",_xlpm.resultado=0),"",_xlpm.resultado)
))</f>
        <v/>
      </c>
      <c r="H72" s="593" t="str" cm="1">
        <f t="array" ref="H72">IF(A72="","",_xlfn.LET(
_xlpm.dias,_xlfn.IFS(
OR(UPPER(TRIM(E72))="BAJA",UPPER(TRIM(E72))="BAJO"),5,
OR(UPPER(TRIM(E72))="MEDIA",UPPER(TRIM(E72))="MEDIO"),10,
OR(UPPER(TRIM(E72))="ALTA",UPPER(TRIM(E72))="ALTO"),20,
TRUE,0
),
_xlpm.inicioRe,IF(D72="Por reestimar",_xlfn.XLOOKUP(A72,'Por Reestimar '!$A$2:$A$500,'Por Reestimar '!$AS$2:$AS$500,0),0),
_xlfn.IFS(
D72="Por reestimar",IF(AND(ISNUMBER(_xlpm.inicioRe),_xlpm.inicioRe&gt;0,_xlpm.dias&gt;0),WORKDAY(_xlpm.inicioRe,_xlpm.dias),""),
D72="Por estimar",IF(AND(ISNUMBER(G72),G72&gt;0),IF(_xlpm.dias&gt;0,WORKDAY(G72,_xlpm.dias),""),IF(AND(ISNUMBER(F72),F72&gt;0),WORKDAY(F72,5),"")),
TRUE,""
)
))</f>
        <v/>
      </c>
      <c r="I72" t="str" cm="1">
        <f t="array" ref="I72">IF(A72="","",_xlfn.IFS(
D72="Eliminados",_xlfn.XLOOKUP(A72,Eliminados!$A$2:$A$500,Eliminados!$AB$2:$AB$500,""),
D72="Planificadas",_xlfn.XLOOKUP(A72,Planificadas!$A$2:$A$500,Planificadas!$AB$2:$AB$500,""),
D72="Aprobar planificación",_xlfn.XLOOKUP(A72,'Aprobar Planificación'!$A$2:$A$500,'Aprobar Planificación'!$AB$2:$AB$500,""),
D72="Por planificar",_xlfn.XLOOKUP(A72,'Por planificar'!$A$2:$A$500,'Por planificar'!$AB$2:$AB$500,""),
D72="Por habilitar presupuesto",_xlfn.XLOOKUP(A72,'Por habilitar presup.'!$A$2:$A$500,'Por habilitar presup.'!$AB$2:$AB$500,""),
D72="Por aprobar estimación",_xlfn.XLOOKUP(A72,'Por aprobar estimacion'!$A$2:$A$500,'Por aprobar estimacion'!$AB$2:$AB$500,""),
D72="Por reestimar",_xlfn.XLOOKUP(A72,'Por Reestimar '!$A$2:$A$500,'Por Reestimar '!$AB$2:$AB$500,""),
D72="Por estimar",_xlfn.XLOOKUP(A72,'Por estimar'!$A$2:$A$500,'Por estimar'!$AB$2:$AB$500,""),
D72="Registro incompleto",_xlfn.XLOOKUP(A72,'Registro incompleto'!$A$2:$A$500,'Registro incompleto'!$AB$2:$AB$500,""),
TRUE,""
))</f>
        <v>Ana Rojas</v>
      </c>
    </row>
    <row r="73" spans="1:9">
      <c r="A73">
        <v>104</v>
      </c>
      <c r="B73" t="str" cm="1">
        <f t="array" ref="B73">IF(A73="","",_xlfn.IFS(
D73="Eliminados",_xlfn.XLOOKUP(A73,Eliminados!$A$2:$A$500,Eliminados!$F$2:$F$500,""),
D73="Planificadas",_xlfn.XLOOKUP(A73,Planificadas!$A$2:$A$500,Planificadas!$F$2:$F$500,""),
D73="Aprobar planificación",_xlfn.XLOOKUP(A73,'Aprobar Planificación'!$A$2:$A$500,'Aprobar Planificación'!$F$2:$F$500,""),
D73="Por planificar",_xlfn.XLOOKUP(A73,'Por planificar'!$A$2:$A$500,'Por planificar'!$F$2:$F$500,""),
D73="Por habilitar presupuesto",_xlfn.XLOOKUP(A73,'Por habilitar presup.'!$A$2:$A$500,'Por habilitar presup.'!$F$2:$F$500,""),
D73="Por aprobar estimación",_xlfn.XLOOKUP(A73,'Por aprobar estimacion'!$A$2:$A$500,'Por aprobar estimacion'!$F$2:$F$500,""),
D73="Por reestimar",_xlfn.XLOOKUP(A73,'Por Reestimar '!$A$2:$A$500,'Por Reestimar '!$F$2:$F$500,""),
D73="Por estimar",_xlfn.XLOOKUP(A73,'Por estimar'!$A$2:$A$500,'Por estimar'!$F$2:$F$500,""),
D73="Registro incompleto",_xlfn.XLOOKUP(A73,'Registro incompleto'!$A$2:$A$500,'Registro incompleto'!$F$2:$F$500,""),
TRUE,""
))</f>
        <v>AI RISK ASSESSMENT</v>
      </c>
      <c r="C73" t="str">
        <f t="shared" si="1"/>
        <v>Nicolas Morales</v>
      </c>
      <c r="D73" t="str" cm="1">
        <f t="array" ref="D73">IF(A73="","",_xlfn.IFS(
COUNTIF(Eliminados!$A$2:$A$500,A73)&gt;0,"Eliminados",
COUNTIF(Planificadas!$A$2:$A$500,A73)&gt;0,"Planificadas",
COUNTIF('Aprobar Planificación'!$A$2:$A$500,A73)&gt;0,"Aprobar planificación",
COUNTIF('Por planificar'!$A$2:$A$500,A73)&gt;0,"Por planificar",
COUNTIF('Por habilitar presup.'!$A$2:$A$500,A73)&gt;0,"Por habilitar presupuesto",
COUNTIF('Por aprobar estimacion'!$A$2:$A$500,A73)&gt;0,"Por aprobar estimación",
COUNTIF('Por Reestimar '!$A$2:$A$500,A73)&gt;0,"Por reestimar",
COUNTIF('Por estimar'!$A$2:$A$500,A73)&gt;0,"Por estimar",
COUNTIF('Registro incompleto'!$A$2:$A$500,A73)&gt;0,"Registro incompleto",
TRUE,"Sin estado"
))</f>
        <v>Planificadas</v>
      </c>
      <c r="E73" t="str" cm="1">
        <f t="array" ref="E73">IF(A73="","",_xlfn.LET(
_xlpm.base,_xlfn.IFS(
D73="Eliminados",_xlfn.XLOOKUP(A73,Eliminados!$A$2:$A$500,Eliminados!$AE$2:$AE$500,""),
D73="Planificadas",_xlfn.XLOOKUP(A73,Planificadas!$A$2:$A$500,Planificadas!$AE$2:$AE$500,""),
D73="Aprobar planificación",_xlfn.XLOOKUP(A73,'Aprobar Planificación'!$A$2:$A$500,'Aprobar Planificación'!$AE$2:$AE$500,""),
D73="Por planificar",_xlfn.XLOOKUP(A73,'Por planificar'!$A$2:$A$500,'Por planificar'!$AE$2:$AE$500,""),
D73="Por habilitar presupuesto",_xlfn.XLOOKUP(A73,'Por habilitar presup.'!$A$2:$A$500,'Por habilitar presup.'!$AE$2:$AE$500,""),
D73="Por aprobar estimación",_xlfn.XLOOKUP(A73,'Por aprobar estimacion'!$A$2:$A$500,'Por aprobar estimacion'!$AE$2:$AE$500,""),
D73="Por reestimar",_xlfn.XLOOKUP(A73,'Por Reestimar '!$A$2:$A$500,'Por Reestimar '!$AE$2:$AE$500,""),
D73="Por estimar",_xlfn.XLOOKUP(A73,'Por estimar'!$A$2:$A$500,'Por estimar'!$AE$2:$AE$500,""),
D73="Registro incompleto",_xlfn.XLOOKUP(A73,'Registro incompleto'!$A$2:$A$500,'Registro incompleto'!$AE$2:$AE$500,""),
TRUE,""
),
_xlpm.revision,_xlfn.IFS(
D73="Eliminados",_xlfn.XLOOKUP(A73,Eliminados!$A$2:$A$500,Eliminados!$AR$2:$AR$500,""),
D73="Planificadas",_xlfn.XLOOKUP(A73,Planificadas!$A$2:$A$500,Planificadas!$AR$2:$AR$500,""),
D73="Aprobar planificación",_xlfn.XLOOKUP(A73,'Aprobar Planificación'!$A$2:$A$500,'Aprobar Planificación'!$AR$2:$AR$500,""),
D73="Por planificar",_xlfn.XLOOKUP(A73,'Por planificar'!$A$2:$A$500,'Por planificar'!$AR$2:$AR$500,""),
D73="Por habilitar presupuesto",_xlfn.XLOOKUP(A73,'Por habilitar presup.'!$A$2:$A$500,'Por habilitar presup.'!$AR$2:$AR$500,""),
D73="Por aprobar estimación",_xlfn.XLOOKUP(A73,'Por aprobar estimacion'!$A$2:$A$500,'Por aprobar estimacion'!$AR$2:$AR$500,""),
D73="Por reestimar",_xlfn.XLOOKUP(A73,'Por Reestimar '!$A$2:$A$500,'Por Reestimar '!$AR$2:$AR$500,""),
TRUE,""
),
_xlpm.resultado,IF(OR(_xlpm.revision="",_xlpm.revision=0),_xlpm.base,_xlpm.revision),
IF(OR(_xlpm.resultado="",_xlpm.resultado=0),"Sin definir",_xlpm.resultado)
))</f>
        <v>Sin definir</v>
      </c>
      <c r="F73" s="593" cm="1">
        <f t="array" ref="F73">IF(A73="","",_xlfn.LET(
_xlpm.fecha,_xlfn.IFS(
D73="Eliminados",_xlfn.XLOOKUP(A73,Eliminados!$A$2:$A$500,Eliminados!$AD$2:$AD$500,""),
D73="Planificadas",_xlfn.XLOOKUP(A73,Planificadas!$A$2:$A$500,Planificadas!$AD$2:$AD$500,""),
D73="Aprobar planificación",_xlfn.XLOOKUP(A73,'Aprobar Planificación'!$A$2:$A$500,'Aprobar Planificación'!$AD$2:$AD$500,""),
D73="Por planificar",_xlfn.XLOOKUP(A73,'Por planificar'!$A$2:$A$500,'Por planificar'!$AD$2:$AD$500,""),
D73="Por habilitar presupuesto",_xlfn.XLOOKUP(A73,'Por habilitar presup.'!$A$2:$A$500,'Por habilitar presup.'!$AD$2:$AD$500,""),
D73="Por aprobar estimación",_xlfn.XLOOKUP(A73,'Por aprobar estimacion'!$A$2:$A$500,'Por aprobar estimacion'!$AD$2:$AD$500,""),
D73="Por reestimar",_xlfn.XLOOKUP(A73,'Por Reestimar '!$A$2:$A$500,'Por Reestimar '!$AD$2:$AD$500,""),
D73="Por estimar",_xlfn.XLOOKUP(A73,'Por estimar'!$A$2:$A$500,'Por estimar'!$AD$2:$AD$500,""),
D73="Registro incompleto",_xlfn.XLOOKUP(A73,'Registro incompleto'!$A$2:$A$500,'Registro incompleto'!$AD$2:$AD$500,""),
TRUE,""
),
IF(OR(_xlpm.fecha="",_xlpm.fecha=0),"",_xlpm.fecha)
))</f>
        <v>46135</v>
      </c>
      <c r="G73" s="593" t="str" cm="1">
        <f t="array" ref="G73">IF(A73="","",_xlfn.LET(
_xlpm.base,_xlfn.IFS(
D73="Eliminados",_xlfn.XLOOKUP(A73,Eliminados!$A$2:$A$500,Eliminados!$AF$2:$AF$500,""),
D73="Planificadas",_xlfn.XLOOKUP(A73,Planificadas!$A$2:$A$500,Planificadas!$AF$2:$AF$500,""),
D73="Aprobar planificación",_xlfn.XLOOKUP(A73,'Aprobar Planificación'!$A$2:$A$500,'Aprobar Planificación'!$AF$2:$AF$500,""),
D73="Por planificar",_xlfn.XLOOKUP(A73,'Por planificar'!$A$2:$A$500,'Por planificar'!$AF$2:$AF$500,""),
D73="Por habilitar presupuesto",_xlfn.XLOOKUP(A73,'Por habilitar presup.'!$A$2:$A$500,'Por habilitar presup.'!$AF$2:$AF$500,""),
D73="Por aprobar estimación",_xlfn.XLOOKUP(A73,'Por aprobar estimacion'!$A$2:$A$500,'Por aprobar estimacion'!$AF$2:$AF$500,""),
D73="Por reestimar",_xlfn.XLOOKUP(A73,'Por Reestimar '!$A$2:$A$500,'Por Reestimar '!$AF$2:$AF$500,""),
D73="Por estimar",_xlfn.XLOOKUP(A73,'Por estimar'!$A$2:$A$500,'Por estimar'!$AF$2:$AF$500,""),
D73="Registro incompleto",_xlfn.XLOOKUP(A73,'Registro incompleto'!$A$2:$A$500,'Registro incompleto'!$AF$2:$AF$500,""),
TRUE,""
),
_xlpm.revision,_xlfn.IFS(
D73="Eliminados",_xlfn.XLOOKUP(A73,Eliminados!$A$2:$A$500,Eliminados!$AS$2:$AS$500,""),
D73="Planificadas",_xlfn.XLOOKUP(A73,Planificadas!$A$2:$A$500,Planificadas!$AS$2:$AS$500,""),
D73="Aprobar planificación",_xlfn.XLOOKUP(A73,'Aprobar Planificación'!$A$2:$A$500,'Aprobar Planificación'!$AS$2:$AS$500,""),
D73="Por planificar",_xlfn.XLOOKUP(A73,'Por planificar'!$A$2:$A$500,'Por planificar'!$AS$2:$AS$500,""),
D73="Por habilitar presupuesto",_xlfn.XLOOKUP(A73,'Por habilitar presup.'!$A$2:$A$500,'Por habilitar presup.'!$AS$2:$AS$500,""),
D73="Por aprobar estimación",_xlfn.XLOOKUP(A73,'Por aprobar estimacion'!$A$2:$A$500,'Por aprobar estimacion'!$AS$2:$AS$500,""),
D73="Por reestimar",_xlfn.XLOOKUP(A73,'Por Reestimar '!$A$2:$A$500,'Por Reestimar '!$AS$2:$AS$500,""),
TRUE,""
),
_xlpm.resultado,IF(OR(_xlpm.revision="",_xlpm.revision=0),_xlpm.base,_xlpm.revision),
IF(OR(_xlpm.resultado="",_xlpm.resultado=0),"",_xlpm.resultado)
))</f>
        <v/>
      </c>
      <c r="H73" s="593" t="str" cm="1">
        <f t="array" ref="H73">IF(A73="","",_xlfn.LET(
_xlpm.dias,_xlfn.IFS(
OR(UPPER(TRIM(E73))="BAJA",UPPER(TRIM(E73))="BAJO"),5,
OR(UPPER(TRIM(E73))="MEDIA",UPPER(TRIM(E73))="MEDIO"),10,
OR(UPPER(TRIM(E73))="ALTA",UPPER(TRIM(E73))="ALTO"),20,
TRUE,0
),
_xlpm.inicioRe,IF(D73="Por reestimar",_xlfn.XLOOKUP(A73,'Por Reestimar '!$A$2:$A$500,'Por Reestimar '!$AS$2:$AS$500,0),0),
_xlfn.IFS(
D73="Por reestimar",IF(AND(ISNUMBER(_xlpm.inicioRe),_xlpm.inicioRe&gt;0,_xlpm.dias&gt;0),WORKDAY(_xlpm.inicioRe,_xlpm.dias),""),
D73="Por estimar",IF(AND(ISNUMBER(G73),G73&gt;0),IF(_xlpm.dias&gt;0,WORKDAY(G73,_xlpm.dias),""),IF(AND(ISNUMBER(F73),F73&gt;0),WORKDAY(F73,5),"")),
TRUE,""
)
))</f>
        <v/>
      </c>
      <c r="I73" t="str" cm="1">
        <f t="array" ref="I73">IF(A73="","",_xlfn.IFS(
D73="Eliminados",_xlfn.XLOOKUP(A73,Eliminados!$A$2:$A$500,Eliminados!$AB$2:$AB$500,""),
D73="Planificadas",_xlfn.XLOOKUP(A73,Planificadas!$A$2:$A$500,Planificadas!$AB$2:$AB$500,""),
D73="Aprobar planificación",_xlfn.XLOOKUP(A73,'Aprobar Planificación'!$A$2:$A$500,'Aprobar Planificación'!$AB$2:$AB$500,""),
D73="Por planificar",_xlfn.XLOOKUP(A73,'Por planificar'!$A$2:$A$500,'Por planificar'!$AB$2:$AB$500,""),
D73="Por habilitar presupuesto",_xlfn.XLOOKUP(A73,'Por habilitar presup.'!$A$2:$A$500,'Por habilitar presup.'!$AB$2:$AB$500,""),
D73="Por aprobar estimación",_xlfn.XLOOKUP(A73,'Por aprobar estimacion'!$A$2:$A$500,'Por aprobar estimacion'!$AB$2:$AB$500,""),
D73="Por reestimar",_xlfn.XLOOKUP(A73,'Por Reestimar '!$A$2:$A$500,'Por Reestimar '!$AB$2:$AB$500,""),
D73="Por estimar",_xlfn.XLOOKUP(A73,'Por estimar'!$A$2:$A$500,'Por estimar'!$AB$2:$AB$500,""),
D73="Registro incompleto",_xlfn.XLOOKUP(A73,'Registro incompleto'!$A$2:$A$500,'Registro incompleto'!$AB$2:$AB$500,""),
TRUE,""
))</f>
        <v>Nicolas Morales</v>
      </c>
    </row>
    <row r="74" spans="1:9">
      <c r="A74">
        <v>105</v>
      </c>
      <c r="B74" t="str" cm="1">
        <f t="array" ref="B74">IF(A74="","",_xlfn.IFS(
D74="Eliminados",_xlfn.XLOOKUP(A74,Eliminados!$A$2:$A$500,Eliminados!$F$2:$F$500,""),
D74="Planificadas",_xlfn.XLOOKUP(A74,Planificadas!$A$2:$A$500,Planificadas!$F$2:$F$500,""),
D74="Aprobar planificación",_xlfn.XLOOKUP(A74,'Aprobar Planificación'!$A$2:$A$500,'Aprobar Planificación'!$F$2:$F$500,""),
D74="Por planificar",_xlfn.XLOOKUP(A74,'Por planificar'!$A$2:$A$500,'Por planificar'!$F$2:$F$500,""),
D74="Por habilitar presupuesto",_xlfn.XLOOKUP(A74,'Por habilitar presup.'!$A$2:$A$500,'Por habilitar presup.'!$F$2:$F$500,""),
D74="Por aprobar estimación",_xlfn.XLOOKUP(A74,'Por aprobar estimacion'!$A$2:$A$500,'Por aprobar estimacion'!$F$2:$F$500,""),
D74="Por reestimar",_xlfn.XLOOKUP(A74,'Por Reestimar '!$A$2:$A$500,'Por Reestimar '!$F$2:$F$500,""),
D74="Por estimar",_xlfn.XLOOKUP(A74,'Por estimar'!$A$2:$A$500,'Por estimar'!$F$2:$F$500,""),
D74="Registro incompleto",_xlfn.XLOOKUP(A74,'Registro incompleto'!$A$2:$A$500,'Registro incompleto'!$F$2:$F$500,""),
TRUE,""
))</f>
        <v>Acompañamiento en todo el proceso de implementación del cambio curricular</v>
      </c>
      <c r="C74" t="str">
        <f t="shared" si="1"/>
        <v>Ana Vega</v>
      </c>
      <c r="D74" t="str" cm="1">
        <f t="array" ref="D74">IF(A74="","",_xlfn.IFS(
COUNTIF(Eliminados!$A$2:$A$500,A74)&gt;0,"Eliminados",
COUNTIF(Planificadas!$A$2:$A$500,A74)&gt;0,"Planificadas",
COUNTIF('Aprobar Planificación'!$A$2:$A$500,A74)&gt;0,"Aprobar planificación",
COUNTIF('Por planificar'!$A$2:$A$500,A74)&gt;0,"Por planificar",
COUNTIF('Por habilitar presup.'!$A$2:$A$500,A74)&gt;0,"Por habilitar presupuesto",
COUNTIF('Por aprobar estimacion'!$A$2:$A$500,A74)&gt;0,"Por aprobar estimación",
COUNTIF('Por Reestimar '!$A$2:$A$500,A74)&gt;0,"Por reestimar",
COUNTIF('Por estimar'!$A$2:$A$500,A74)&gt;0,"Por estimar",
COUNTIF('Registro incompleto'!$A$2:$A$500,A74)&gt;0,"Registro incompleto",
TRUE,"Sin estado"
))</f>
        <v>Planificadas</v>
      </c>
      <c r="E74" t="str" cm="1">
        <f t="array" ref="E74">IF(A74="","",_xlfn.LET(
_xlpm.base,_xlfn.IFS(
D74="Eliminados",_xlfn.XLOOKUP(A74,Eliminados!$A$2:$A$500,Eliminados!$AE$2:$AE$500,""),
D74="Planificadas",_xlfn.XLOOKUP(A74,Planificadas!$A$2:$A$500,Planificadas!$AE$2:$AE$500,""),
D74="Aprobar planificación",_xlfn.XLOOKUP(A74,'Aprobar Planificación'!$A$2:$A$500,'Aprobar Planificación'!$AE$2:$AE$500,""),
D74="Por planificar",_xlfn.XLOOKUP(A74,'Por planificar'!$A$2:$A$500,'Por planificar'!$AE$2:$AE$500,""),
D74="Por habilitar presupuesto",_xlfn.XLOOKUP(A74,'Por habilitar presup.'!$A$2:$A$500,'Por habilitar presup.'!$AE$2:$AE$500,""),
D74="Por aprobar estimación",_xlfn.XLOOKUP(A74,'Por aprobar estimacion'!$A$2:$A$500,'Por aprobar estimacion'!$AE$2:$AE$500,""),
D74="Por reestimar",_xlfn.XLOOKUP(A74,'Por Reestimar '!$A$2:$A$500,'Por Reestimar '!$AE$2:$AE$500,""),
D74="Por estimar",_xlfn.XLOOKUP(A74,'Por estimar'!$A$2:$A$500,'Por estimar'!$AE$2:$AE$500,""),
D74="Registro incompleto",_xlfn.XLOOKUP(A74,'Registro incompleto'!$A$2:$A$500,'Registro incompleto'!$AE$2:$AE$500,""),
TRUE,""
),
_xlpm.revision,_xlfn.IFS(
D74="Eliminados",_xlfn.XLOOKUP(A74,Eliminados!$A$2:$A$500,Eliminados!$AR$2:$AR$500,""),
D74="Planificadas",_xlfn.XLOOKUP(A74,Planificadas!$A$2:$A$500,Planificadas!$AR$2:$AR$500,""),
D74="Aprobar planificación",_xlfn.XLOOKUP(A74,'Aprobar Planificación'!$A$2:$A$500,'Aprobar Planificación'!$AR$2:$AR$500,""),
D74="Por planificar",_xlfn.XLOOKUP(A74,'Por planificar'!$A$2:$A$500,'Por planificar'!$AR$2:$AR$500,""),
D74="Por habilitar presupuesto",_xlfn.XLOOKUP(A74,'Por habilitar presup.'!$A$2:$A$500,'Por habilitar presup.'!$AR$2:$AR$500,""),
D74="Por aprobar estimación",_xlfn.XLOOKUP(A74,'Por aprobar estimacion'!$A$2:$A$500,'Por aprobar estimacion'!$AR$2:$AR$500,""),
D74="Por reestimar",_xlfn.XLOOKUP(A74,'Por Reestimar '!$A$2:$A$500,'Por Reestimar '!$AR$2:$AR$500,""),
TRUE,""
),
_xlpm.resultado,IF(OR(_xlpm.revision="",_xlpm.revision=0),_xlpm.base,_xlpm.revision),
IF(OR(_xlpm.resultado="",_xlpm.resultado=0),"Sin definir",_xlpm.resultado)
))</f>
        <v>Media</v>
      </c>
      <c r="F74" s="593" cm="1">
        <f t="array" ref="F74">IF(A74="","",_xlfn.LET(
_xlpm.fecha,_xlfn.IFS(
D74="Eliminados",_xlfn.XLOOKUP(A74,Eliminados!$A$2:$A$500,Eliminados!$AD$2:$AD$500,""),
D74="Planificadas",_xlfn.XLOOKUP(A74,Planificadas!$A$2:$A$500,Planificadas!$AD$2:$AD$500,""),
D74="Aprobar planificación",_xlfn.XLOOKUP(A74,'Aprobar Planificación'!$A$2:$A$500,'Aprobar Planificación'!$AD$2:$AD$500,""),
D74="Por planificar",_xlfn.XLOOKUP(A74,'Por planificar'!$A$2:$A$500,'Por planificar'!$AD$2:$AD$500,""),
D74="Por habilitar presupuesto",_xlfn.XLOOKUP(A74,'Por habilitar presup.'!$A$2:$A$500,'Por habilitar presup.'!$AD$2:$AD$500,""),
D74="Por aprobar estimación",_xlfn.XLOOKUP(A74,'Por aprobar estimacion'!$A$2:$A$500,'Por aprobar estimacion'!$AD$2:$AD$500,""),
D74="Por reestimar",_xlfn.XLOOKUP(A74,'Por Reestimar '!$A$2:$A$500,'Por Reestimar '!$AD$2:$AD$500,""),
D74="Por estimar",_xlfn.XLOOKUP(A74,'Por estimar'!$A$2:$A$500,'Por estimar'!$AD$2:$AD$500,""),
D74="Registro incompleto",_xlfn.XLOOKUP(A74,'Registro incompleto'!$A$2:$A$500,'Registro incompleto'!$AD$2:$AD$500,""),
TRUE,""
),
IF(OR(_xlpm.fecha="",_xlpm.fecha=0),"",_xlpm.fecha)
))</f>
        <v>46135</v>
      </c>
      <c r="G74" s="593" cm="1">
        <f t="array" ref="G74">IF(A74="","",_xlfn.LET(
_xlpm.base,_xlfn.IFS(
D74="Eliminados",_xlfn.XLOOKUP(A74,Eliminados!$A$2:$A$500,Eliminados!$AF$2:$AF$500,""),
D74="Planificadas",_xlfn.XLOOKUP(A74,Planificadas!$A$2:$A$500,Planificadas!$AF$2:$AF$500,""),
D74="Aprobar planificación",_xlfn.XLOOKUP(A74,'Aprobar Planificación'!$A$2:$A$500,'Aprobar Planificación'!$AF$2:$AF$500,""),
D74="Por planificar",_xlfn.XLOOKUP(A74,'Por planificar'!$A$2:$A$500,'Por planificar'!$AF$2:$AF$500,""),
D74="Por habilitar presupuesto",_xlfn.XLOOKUP(A74,'Por habilitar presup.'!$A$2:$A$500,'Por habilitar presup.'!$AF$2:$AF$500,""),
D74="Por aprobar estimación",_xlfn.XLOOKUP(A74,'Por aprobar estimacion'!$A$2:$A$500,'Por aprobar estimacion'!$AF$2:$AF$500,""),
D74="Por reestimar",_xlfn.XLOOKUP(A74,'Por Reestimar '!$A$2:$A$500,'Por Reestimar '!$AF$2:$AF$500,""),
D74="Por estimar",_xlfn.XLOOKUP(A74,'Por estimar'!$A$2:$A$500,'Por estimar'!$AF$2:$AF$500,""),
D74="Registro incompleto",_xlfn.XLOOKUP(A74,'Registro incompleto'!$A$2:$A$500,'Registro incompleto'!$AF$2:$AF$500,""),
TRUE,""
),
_xlpm.revision,_xlfn.IFS(
D74="Eliminados",_xlfn.XLOOKUP(A74,Eliminados!$A$2:$A$500,Eliminados!$AS$2:$AS$500,""),
D74="Planificadas",_xlfn.XLOOKUP(A74,Planificadas!$A$2:$A$500,Planificadas!$AS$2:$AS$500,""),
D74="Aprobar planificación",_xlfn.XLOOKUP(A74,'Aprobar Planificación'!$A$2:$A$500,'Aprobar Planificación'!$AS$2:$AS$500,""),
D74="Por planificar",_xlfn.XLOOKUP(A74,'Por planificar'!$A$2:$A$500,'Por planificar'!$AS$2:$AS$500,""),
D74="Por habilitar presupuesto",_xlfn.XLOOKUP(A74,'Por habilitar presup.'!$A$2:$A$500,'Por habilitar presup.'!$AS$2:$AS$500,""),
D74="Por aprobar estimación",_xlfn.XLOOKUP(A74,'Por aprobar estimacion'!$A$2:$A$500,'Por aprobar estimacion'!$AS$2:$AS$500,""),
D74="Por reestimar",_xlfn.XLOOKUP(A74,'Por Reestimar '!$A$2:$A$500,'Por Reestimar '!$AS$2:$AS$500,""),
TRUE,""
),
_xlpm.resultado,IF(OR(_xlpm.revision="",_xlpm.revision=0),_xlpm.base,_xlpm.revision),
IF(OR(_xlpm.resultado="",_xlpm.resultado=0),"",_xlpm.resultado)
))</f>
        <v>46132</v>
      </c>
      <c r="H74" s="593" t="str" cm="1">
        <f t="array" ref="H74">IF(A74="","",_xlfn.LET(
_xlpm.dias,_xlfn.IFS(
OR(UPPER(TRIM(E74))="BAJA",UPPER(TRIM(E74))="BAJO"),5,
OR(UPPER(TRIM(E74))="MEDIA",UPPER(TRIM(E74))="MEDIO"),10,
OR(UPPER(TRIM(E74))="ALTA",UPPER(TRIM(E74))="ALTO"),20,
TRUE,0
),
_xlpm.inicioRe,IF(D74="Por reestimar",_xlfn.XLOOKUP(A74,'Por Reestimar '!$A$2:$A$500,'Por Reestimar '!$AS$2:$AS$500,0),0),
_xlfn.IFS(
D74="Por reestimar",IF(AND(ISNUMBER(_xlpm.inicioRe),_xlpm.inicioRe&gt;0,_xlpm.dias&gt;0),WORKDAY(_xlpm.inicioRe,_xlpm.dias),""),
D74="Por estimar",IF(AND(ISNUMBER(G74),G74&gt;0),IF(_xlpm.dias&gt;0,WORKDAY(G74,_xlpm.dias),""),IF(AND(ISNUMBER(F74),F74&gt;0),WORKDAY(F74,5),"")),
TRUE,""
)
))</f>
        <v/>
      </c>
      <c r="I74" t="str" cm="1">
        <f t="array" ref="I74">IF(A74="","",_xlfn.IFS(
D74="Eliminados",_xlfn.XLOOKUP(A74,Eliminados!$A$2:$A$500,Eliminados!$AB$2:$AB$500,""),
D74="Planificadas",_xlfn.XLOOKUP(A74,Planificadas!$A$2:$A$500,Planificadas!$AB$2:$AB$500,""),
D74="Aprobar planificación",_xlfn.XLOOKUP(A74,'Aprobar Planificación'!$A$2:$A$500,'Aprobar Planificación'!$AB$2:$AB$500,""),
D74="Por planificar",_xlfn.XLOOKUP(A74,'Por planificar'!$A$2:$A$500,'Por planificar'!$AB$2:$AB$500,""),
D74="Por habilitar presupuesto",_xlfn.XLOOKUP(A74,'Por habilitar presup.'!$A$2:$A$500,'Por habilitar presup.'!$AB$2:$AB$500,""),
D74="Por aprobar estimación",_xlfn.XLOOKUP(A74,'Por aprobar estimacion'!$A$2:$A$500,'Por aprobar estimacion'!$AB$2:$AB$500,""),
D74="Por reestimar",_xlfn.XLOOKUP(A74,'Por Reestimar '!$A$2:$A$500,'Por Reestimar '!$AB$2:$AB$500,""),
D74="Por estimar",_xlfn.XLOOKUP(A74,'Por estimar'!$A$2:$A$500,'Por estimar'!$AB$2:$AB$500,""),
D74="Registro incompleto",_xlfn.XLOOKUP(A74,'Registro incompleto'!$A$2:$A$500,'Registro incompleto'!$AB$2:$AB$500,""),
TRUE,""
))</f>
        <v>Ana Vega</v>
      </c>
    </row>
    <row r="75" spans="1:9">
      <c r="A75">
        <v>106</v>
      </c>
      <c r="B75" t="str" cm="1">
        <f t="array" ref="B75">IF(A75="","",_xlfn.IFS(
D75="Eliminados",_xlfn.XLOOKUP(A75,Eliminados!$A$2:$A$500,Eliminados!$F$2:$F$500,""),
D75="Planificadas",_xlfn.XLOOKUP(A75,Planificadas!$A$2:$A$500,Planificadas!$F$2:$F$500,""),
D75="Aprobar planificación",_xlfn.XLOOKUP(A75,'Aprobar Planificación'!$A$2:$A$500,'Aprobar Planificación'!$F$2:$F$500,""),
D75="Por planificar",_xlfn.XLOOKUP(A75,'Por planificar'!$A$2:$A$500,'Por planificar'!$F$2:$F$500,""),
D75="Por habilitar presupuesto",_xlfn.XLOOKUP(A75,'Por habilitar presup.'!$A$2:$A$500,'Por habilitar presup.'!$F$2:$F$500,""),
D75="Por aprobar estimación",_xlfn.XLOOKUP(A75,'Por aprobar estimacion'!$A$2:$A$500,'Por aprobar estimacion'!$F$2:$F$500,""),
D75="Por reestimar",_xlfn.XLOOKUP(A75,'Por Reestimar '!$A$2:$A$500,'Por Reestimar '!$F$2:$F$500,""),
D75="Por estimar",_xlfn.XLOOKUP(A75,'Por estimar'!$A$2:$A$500,'Por estimar'!$F$2:$F$500,""),
D75="Registro incompleto",_xlfn.XLOOKUP(A75,'Registro incompleto'!$A$2:$A$500,'Registro incompleto'!$F$2:$F$500,""),
TRUE,""
))</f>
        <v>Digitalización trámite Digitalización Certificado de Estudios</v>
      </c>
      <c r="C75" t="str">
        <f t="shared" si="1"/>
        <v>Ana Rojas</v>
      </c>
      <c r="D75" t="str" cm="1">
        <f t="array" ref="D75">IF(A75="","",_xlfn.IFS(
COUNTIF(Eliminados!$A$2:$A$500,A75)&gt;0,"Eliminados",
COUNTIF(Planificadas!$A$2:$A$500,A75)&gt;0,"Planificadas",
COUNTIF('Aprobar Planificación'!$A$2:$A$500,A75)&gt;0,"Aprobar planificación",
COUNTIF('Por planificar'!$A$2:$A$500,A75)&gt;0,"Por planificar",
COUNTIF('Por habilitar presup.'!$A$2:$A$500,A75)&gt;0,"Por habilitar presupuesto",
COUNTIF('Por aprobar estimacion'!$A$2:$A$500,A75)&gt;0,"Por aprobar estimación",
COUNTIF('Por Reestimar '!$A$2:$A$500,A75)&gt;0,"Por reestimar",
COUNTIF('Por estimar'!$A$2:$A$500,A75)&gt;0,"Por estimar",
COUNTIF('Registro incompleto'!$A$2:$A$500,A75)&gt;0,"Registro incompleto",
TRUE,"Sin estado"
))</f>
        <v>Eliminados</v>
      </c>
      <c r="E75" t="str" cm="1">
        <f t="array" ref="E75">IF(A75="","",_xlfn.LET(
_xlpm.base,_xlfn.IFS(
D75="Eliminados",_xlfn.XLOOKUP(A75,Eliminados!$A$2:$A$500,Eliminados!$AE$2:$AE$500,""),
D75="Planificadas",_xlfn.XLOOKUP(A75,Planificadas!$A$2:$A$500,Planificadas!$AE$2:$AE$500,""),
D75="Aprobar planificación",_xlfn.XLOOKUP(A75,'Aprobar Planificación'!$A$2:$A$500,'Aprobar Planificación'!$AE$2:$AE$500,""),
D75="Por planificar",_xlfn.XLOOKUP(A75,'Por planificar'!$A$2:$A$500,'Por planificar'!$AE$2:$AE$500,""),
D75="Por habilitar presupuesto",_xlfn.XLOOKUP(A75,'Por habilitar presup.'!$A$2:$A$500,'Por habilitar presup.'!$AE$2:$AE$500,""),
D75="Por aprobar estimación",_xlfn.XLOOKUP(A75,'Por aprobar estimacion'!$A$2:$A$500,'Por aprobar estimacion'!$AE$2:$AE$500,""),
D75="Por reestimar",_xlfn.XLOOKUP(A75,'Por Reestimar '!$A$2:$A$500,'Por Reestimar '!$AE$2:$AE$500,""),
D75="Por estimar",_xlfn.XLOOKUP(A75,'Por estimar'!$A$2:$A$500,'Por estimar'!$AE$2:$AE$500,""),
D75="Registro incompleto",_xlfn.XLOOKUP(A75,'Registro incompleto'!$A$2:$A$500,'Registro incompleto'!$AE$2:$AE$500,""),
TRUE,""
),
_xlpm.revision,_xlfn.IFS(
D75="Eliminados",_xlfn.XLOOKUP(A75,Eliminados!$A$2:$A$500,Eliminados!$AR$2:$AR$500,""),
D75="Planificadas",_xlfn.XLOOKUP(A75,Planificadas!$A$2:$A$500,Planificadas!$AR$2:$AR$500,""),
D75="Aprobar planificación",_xlfn.XLOOKUP(A75,'Aprobar Planificación'!$A$2:$A$500,'Aprobar Planificación'!$AR$2:$AR$500,""),
D75="Por planificar",_xlfn.XLOOKUP(A75,'Por planificar'!$A$2:$A$500,'Por planificar'!$AR$2:$AR$500,""),
D75="Por habilitar presupuesto",_xlfn.XLOOKUP(A75,'Por habilitar presup.'!$A$2:$A$500,'Por habilitar presup.'!$AR$2:$AR$500,""),
D75="Por aprobar estimación",_xlfn.XLOOKUP(A75,'Por aprobar estimacion'!$A$2:$A$500,'Por aprobar estimacion'!$AR$2:$AR$500,""),
D75="Por reestimar",_xlfn.XLOOKUP(A75,'Por Reestimar '!$A$2:$A$500,'Por Reestimar '!$AR$2:$AR$500,""),
TRUE,""
),
_xlpm.resultado,IF(OR(_xlpm.revision="",_xlpm.revision=0),_xlpm.base,_xlpm.revision),
IF(OR(_xlpm.resultado="",_xlpm.resultado=0),"Sin definir",_xlpm.resultado)
))</f>
        <v>Sin definir</v>
      </c>
      <c r="F75" s="593" cm="1">
        <f t="array" ref="F75">IF(A75="","",_xlfn.LET(
_xlpm.fecha,_xlfn.IFS(
D75="Eliminados",_xlfn.XLOOKUP(A75,Eliminados!$A$2:$A$500,Eliminados!$AD$2:$AD$500,""),
D75="Planificadas",_xlfn.XLOOKUP(A75,Planificadas!$A$2:$A$500,Planificadas!$AD$2:$AD$500,""),
D75="Aprobar planificación",_xlfn.XLOOKUP(A75,'Aprobar Planificación'!$A$2:$A$500,'Aprobar Planificación'!$AD$2:$AD$500,""),
D75="Por planificar",_xlfn.XLOOKUP(A75,'Por planificar'!$A$2:$A$500,'Por planificar'!$AD$2:$AD$500,""),
D75="Por habilitar presupuesto",_xlfn.XLOOKUP(A75,'Por habilitar presup.'!$A$2:$A$500,'Por habilitar presup.'!$AD$2:$AD$500,""),
D75="Por aprobar estimación",_xlfn.XLOOKUP(A75,'Por aprobar estimacion'!$A$2:$A$500,'Por aprobar estimacion'!$AD$2:$AD$500,""),
D75="Por reestimar",_xlfn.XLOOKUP(A75,'Por Reestimar '!$A$2:$A$500,'Por Reestimar '!$AD$2:$AD$500,""),
D75="Por estimar",_xlfn.XLOOKUP(A75,'Por estimar'!$A$2:$A$500,'Por estimar'!$AD$2:$AD$500,""),
D75="Registro incompleto",_xlfn.XLOOKUP(A75,'Registro incompleto'!$A$2:$A$500,'Registro incompleto'!$AD$2:$AD$500,""),
TRUE,""
),
IF(OR(_xlpm.fecha="",_xlpm.fecha=0),"",_xlpm.fecha)
))</f>
        <v>46135</v>
      </c>
      <c r="G75" s="593" t="str" cm="1">
        <f t="array" ref="G75">IF(A75="","",_xlfn.LET(
_xlpm.base,_xlfn.IFS(
D75="Eliminados",_xlfn.XLOOKUP(A75,Eliminados!$A$2:$A$500,Eliminados!$AF$2:$AF$500,""),
D75="Planificadas",_xlfn.XLOOKUP(A75,Planificadas!$A$2:$A$500,Planificadas!$AF$2:$AF$500,""),
D75="Aprobar planificación",_xlfn.XLOOKUP(A75,'Aprobar Planificación'!$A$2:$A$500,'Aprobar Planificación'!$AF$2:$AF$500,""),
D75="Por planificar",_xlfn.XLOOKUP(A75,'Por planificar'!$A$2:$A$500,'Por planificar'!$AF$2:$AF$500,""),
D75="Por habilitar presupuesto",_xlfn.XLOOKUP(A75,'Por habilitar presup.'!$A$2:$A$500,'Por habilitar presup.'!$AF$2:$AF$500,""),
D75="Por aprobar estimación",_xlfn.XLOOKUP(A75,'Por aprobar estimacion'!$A$2:$A$500,'Por aprobar estimacion'!$AF$2:$AF$500,""),
D75="Por reestimar",_xlfn.XLOOKUP(A75,'Por Reestimar '!$A$2:$A$500,'Por Reestimar '!$AF$2:$AF$500,""),
D75="Por estimar",_xlfn.XLOOKUP(A75,'Por estimar'!$A$2:$A$500,'Por estimar'!$AF$2:$AF$500,""),
D75="Registro incompleto",_xlfn.XLOOKUP(A75,'Registro incompleto'!$A$2:$A$500,'Registro incompleto'!$AF$2:$AF$500,""),
TRUE,""
),
_xlpm.revision,_xlfn.IFS(
D75="Eliminados",_xlfn.XLOOKUP(A75,Eliminados!$A$2:$A$500,Eliminados!$AS$2:$AS$500,""),
D75="Planificadas",_xlfn.XLOOKUP(A75,Planificadas!$A$2:$A$500,Planificadas!$AS$2:$AS$500,""),
D75="Aprobar planificación",_xlfn.XLOOKUP(A75,'Aprobar Planificación'!$A$2:$A$500,'Aprobar Planificación'!$AS$2:$AS$500,""),
D75="Por planificar",_xlfn.XLOOKUP(A75,'Por planificar'!$A$2:$A$500,'Por planificar'!$AS$2:$AS$500,""),
D75="Por habilitar presupuesto",_xlfn.XLOOKUP(A75,'Por habilitar presup.'!$A$2:$A$500,'Por habilitar presup.'!$AS$2:$AS$500,""),
D75="Por aprobar estimación",_xlfn.XLOOKUP(A75,'Por aprobar estimacion'!$A$2:$A$500,'Por aprobar estimacion'!$AS$2:$AS$500,""),
D75="Por reestimar",_xlfn.XLOOKUP(A75,'Por Reestimar '!$A$2:$A$500,'Por Reestimar '!$AS$2:$AS$500,""),
TRUE,""
),
_xlpm.resultado,IF(OR(_xlpm.revision="",_xlpm.revision=0),_xlpm.base,_xlpm.revision),
IF(OR(_xlpm.resultado="",_xlpm.resultado=0),"",_xlpm.resultado)
))</f>
        <v/>
      </c>
      <c r="H75" s="593" t="str" cm="1">
        <f t="array" ref="H75">IF(A75="","",_xlfn.LET(
_xlpm.dias,_xlfn.IFS(
OR(UPPER(TRIM(E75))="BAJA",UPPER(TRIM(E75))="BAJO"),5,
OR(UPPER(TRIM(E75))="MEDIA",UPPER(TRIM(E75))="MEDIO"),10,
OR(UPPER(TRIM(E75))="ALTA",UPPER(TRIM(E75))="ALTO"),20,
TRUE,0
),
_xlpm.inicioRe,IF(D75="Por reestimar",_xlfn.XLOOKUP(A75,'Por Reestimar '!$A$2:$A$500,'Por Reestimar '!$AS$2:$AS$500,0),0),
_xlfn.IFS(
D75="Por reestimar",IF(AND(ISNUMBER(_xlpm.inicioRe),_xlpm.inicioRe&gt;0,_xlpm.dias&gt;0),WORKDAY(_xlpm.inicioRe,_xlpm.dias),""),
D75="Por estimar",IF(AND(ISNUMBER(G75),G75&gt;0),IF(_xlpm.dias&gt;0,WORKDAY(G75,_xlpm.dias),""),IF(AND(ISNUMBER(F75),F75&gt;0),WORKDAY(F75,5),"")),
TRUE,""
)
))</f>
        <v/>
      </c>
      <c r="I75" t="str" cm="1">
        <f t="array" ref="I75">IF(A75="","",_xlfn.IFS(
D75="Eliminados",_xlfn.XLOOKUP(A75,Eliminados!$A$2:$A$500,Eliminados!$AB$2:$AB$500,""),
D75="Planificadas",_xlfn.XLOOKUP(A75,Planificadas!$A$2:$A$500,Planificadas!$AB$2:$AB$500,""),
D75="Aprobar planificación",_xlfn.XLOOKUP(A75,'Aprobar Planificación'!$A$2:$A$500,'Aprobar Planificación'!$AB$2:$AB$500,""),
D75="Por planificar",_xlfn.XLOOKUP(A75,'Por planificar'!$A$2:$A$500,'Por planificar'!$AB$2:$AB$500,""),
D75="Por habilitar presupuesto",_xlfn.XLOOKUP(A75,'Por habilitar presup.'!$A$2:$A$500,'Por habilitar presup.'!$AB$2:$AB$500,""),
D75="Por aprobar estimación",_xlfn.XLOOKUP(A75,'Por aprobar estimacion'!$A$2:$A$500,'Por aprobar estimacion'!$AB$2:$AB$500,""),
D75="Por reestimar",_xlfn.XLOOKUP(A75,'Por Reestimar '!$A$2:$A$500,'Por Reestimar '!$AB$2:$AB$500,""),
D75="Por estimar",_xlfn.XLOOKUP(A75,'Por estimar'!$A$2:$A$500,'Por estimar'!$AB$2:$AB$500,""),
D75="Registro incompleto",_xlfn.XLOOKUP(A75,'Registro incompleto'!$A$2:$A$500,'Registro incompleto'!$AB$2:$AB$500,""),
TRUE,""
))</f>
        <v>Ana Rojas</v>
      </c>
    </row>
    <row r="76" spans="1:9">
      <c r="A76">
        <v>107</v>
      </c>
      <c r="B76" t="str" cm="1">
        <f t="array" ref="B76">IF(A76="","",_xlfn.IFS(
D76="Eliminados",_xlfn.XLOOKUP(A76,Eliminados!$A$2:$A$500,Eliminados!$F$2:$F$500,""),
D76="Planificadas",_xlfn.XLOOKUP(A76,Planificadas!$A$2:$A$500,Planificadas!$F$2:$F$500,""),
D76="Aprobar planificación",_xlfn.XLOOKUP(A76,'Aprobar Planificación'!$A$2:$A$500,'Aprobar Planificación'!$F$2:$F$500,""),
D76="Por planificar",_xlfn.XLOOKUP(A76,'Por planificar'!$A$2:$A$500,'Por planificar'!$F$2:$F$500,""),
D76="Por habilitar presupuesto",_xlfn.XLOOKUP(A76,'Por habilitar presup.'!$A$2:$A$500,'Por habilitar presup.'!$F$2:$F$500,""),
D76="Por aprobar estimación",_xlfn.XLOOKUP(A76,'Por aprobar estimacion'!$A$2:$A$500,'Por aprobar estimacion'!$F$2:$F$500,""),
D76="Por reestimar",_xlfn.XLOOKUP(A76,'Por Reestimar '!$A$2:$A$500,'Por Reestimar '!$F$2:$F$500,""),
D76="Por estimar",_xlfn.XLOOKUP(A76,'Por estimar'!$A$2:$A$500,'Por estimar'!$F$2:$F$500,""),
D76="Registro incompleto",_xlfn.XLOOKUP(A76,'Registro incompleto'!$A$2:$A$500,'Registro incompleto'!$F$2:$F$500,""),
TRUE,""
))</f>
        <v>Agrupamiento y ordenación de cursos por módulo - Portal estudiante UPN</v>
      </c>
      <c r="C76" t="str">
        <f t="shared" si="1"/>
        <v>Ana Rojas</v>
      </c>
      <c r="D76" t="str" cm="1">
        <f t="array" ref="D76">IF(A76="","",_xlfn.IFS(
COUNTIF(Eliminados!$A$2:$A$500,A76)&gt;0,"Eliminados",
COUNTIF(Planificadas!$A$2:$A$500,A76)&gt;0,"Planificadas",
COUNTIF('Aprobar Planificación'!$A$2:$A$500,A76)&gt;0,"Aprobar planificación",
COUNTIF('Por planificar'!$A$2:$A$500,A76)&gt;0,"Por planificar",
COUNTIF('Por habilitar presup.'!$A$2:$A$500,A76)&gt;0,"Por habilitar presupuesto",
COUNTIF('Por aprobar estimacion'!$A$2:$A$500,A76)&gt;0,"Por aprobar estimación",
COUNTIF('Por Reestimar '!$A$2:$A$500,A76)&gt;0,"Por reestimar",
COUNTIF('Por estimar'!$A$2:$A$500,A76)&gt;0,"Por estimar",
COUNTIF('Registro incompleto'!$A$2:$A$500,A76)&gt;0,"Registro incompleto",
TRUE,"Sin estado"
))</f>
        <v>Planificadas</v>
      </c>
      <c r="E76" t="str" cm="1">
        <f t="array" ref="E76">IF(A76="","",_xlfn.LET(
_xlpm.base,_xlfn.IFS(
D76="Eliminados",_xlfn.XLOOKUP(A76,Eliminados!$A$2:$A$500,Eliminados!$AE$2:$AE$500,""),
D76="Planificadas",_xlfn.XLOOKUP(A76,Planificadas!$A$2:$A$500,Planificadas!$AE$2:$AE$500,""),
D76="Aprobar planificación",_xlfn.XLOOKUP(A76,'Aprobar Planificación'!$A$2:$A$500,'Aprobar Planificación'!$AE$2:$AE$500,""),
D76="Por planificar",_xlfn.XLOOKUP(A76,'Por planificar'!$A$2:$A$500,'Por planificar'!$AE$2:$AE$500,""),
D76="Por habilitar presupuesto",_xlfn.XLOOKUP(A76,'Por habilitar presup.'!$A$2:$A$500,'Por habilitar presup.'!$AE$2:$AE$500,""),
D76="Por aprobar estimación",_xlfn.XLOOKUP(A76,'Por aprobar estimacion'!$A$2:$A$500,'Por aprobar estimacion'!$AE$2:$AE$500,""),
D76="Por reestimar",_xlfn.XLOOKUP(A76,'Por Reestimar '!$A$2:$A$500,'Por Reestimar '!$AE$2:$AE$500,""),
D76="Por estimar",_xlfn.XLOOKUP(A76,'Por estimar'!$A$2:$A$500,'Por estimar'!$AE$2:$AE$500,""),
D76="Registro incompleto",_xlfn.XLOOKUP(A76,'Registro incompleto'!$A$2:$A$500,'Registro incompleto'!$AE$2:$AE$500,""),
TRUE,""
),
_xlpm.revision,_xlfn.IFS(
D76="Eliminados",_xlfn.XLOOKUP(A76,Eliminados!$A$2:$A$500,Eliminados!$AR$2:$AR$500,""),
D76="Planificadas",_xlfn.XLOOKUP(A76,Planificadas!$A$2:$A$500,Planificadas!$AR$2:$AR$500,""),
D76="Aprobar planificación",_xlfn.XLOOKUP(A76,'Aprobar Planificación'!$A$2:$A$500,'Aprobar Planificación'!$AR$2:$AR$500,""),
D76="Por planificar",_xlfn.XLOOKUP(A76,'Por planificar'!$A$2:$A$500,'Por planificar'!$AR$2:$AR$500,""),
D76="Por habilitar presupuesto",_xlfn.XLOOKUP(A76,'Por habilitar presup.'!$A$2:$A$500,'Por habilitar presup.'!$AR$2:$AR$500,""),
D76="Por aprobar estimación",_xlfn.XLOOKUP(A76,'Por aprobar estimacion'!$A$2:$A$500,'Por aprobar estimacion'!$AR$2:$AR$500,""),
D76="Por reestimar",_xlfn.XLOOKUP(A76,'Por Reestimar '!$A$2:$A$500,'Por Reestimar '!$AR$2:$AR$500,""),
TRUE,""
),
_xlpm.resultado,IF(OR(_xlpm.revision="",_xlpm.revision=0),_xlpm.base,_xlpm.revision),
IF(OR(_xlpm.resultado="",_xlpm.resultado=0),"Sin definir",_xlpm.resultado)
))</f>
        <v>Baja</v>
      </c>
      <c r="F76" s="593" cm="1">
        <f t="array" ref="F76">IF(A76="","",_xlfn.LET(
_xlpm.fecha,_xlfn.IFS(
D76="Eliminados",_xlfn.XLOOKUP(A76,Eliminados!$A$2:$A$500,Eliminados!$AD$2:$AD$500,""),
D76="Planificadas",_xlfn.XLOOKUP(A76,Planificadas!$A$2:$A$500,Planificadas!$AD$2:$AD$500,""),
D76="Aprobar planificación",_xlfn.XLOOKUP(A76,'Aprobar Planificación'!$A$2:$A$500,'Aprobar Planificación'!$AD$2:$AD$500,""),
D76="Por planificar",_xlfn.XLOOKUP(A76,'Por planificar'!$A$2:$A$500,'Por planificar'!$AD$2:$AD$500,""),
D76="Por habilitar presupuesto",_xlfn.XLOOKUP(A76,'Por habilitar presup.'!$A$2:$A$500,'Por habilitar presup.'!$AD$2:$AD$500,""),
D76="Por aprobar estimación",_xlfn.XLOOKUP(A76,'Por aprobar estimacion'!$A$2:$A$500,'Por aprobar estimacion'!$AD$2:$AD$500,""),
D76="Por reestimar",_xlfn.XLOOKUP(A76,'Por Reestimar '!$A$2:$A$500,'Por Reestimar '!$AD$2:$AD$500,""),
D76="Por estimar",_xlfn.XLOOKUP(A76,'Por estimar'!$A$2:$A$500,'Por estimar'!$AD$2:$AD$500,""),
D76="Registro incompleto",_xlfn.XLOOKUP(A76,'Registro incompleto'!$A$2:$A$500,'Registro incompleto'!$AD$2:$AD$500,""),
TRUE,""
),
IF(OR(_xlpm.fecha="",_xlpm.fecha=0),"",_xlpm.fecha)
))</f>
        <v>46135</v>
      </c>
      <c r="G76" s="593" t="str" cm="1">
        <f t="array" ref="G76">IF(A76="","",_xlfn.LET(
_xlpm.base,_xlfn.IFS(
D76="Eliminados",_xlfn.XLOOKUP(A76,Eliminados!$A$2:$A$500,Eliminados!$AF$2:$AF$500,""),
D76="Planificadas",_xlfn.XLOOKUP(A76,Planificadas!$A$2:$A$500,Planificadas!$AF$2:$AF$500,""),
D76="Aprobar planificación",_xlfn.XLOOKUP(A76,'Aprobar Planificación'!$A$2:$A$500,'Aprobar Planificación'!$AF$2:$AF$500,""),
D76="Por planificar",_xlfn.XLOOKUP(A76,'Por planificar'!$A$2:$A$500,'Por planificar'!$AF$2:$AF$500,""),
D76="Por habilitar presupuesto",_xlfn.XLOOKUP(A76,'Por habilitar presup.'!$A$2:$A$500,'Por habilitar presup.'!$AF$2:$AF$500,""),
D76="Por aprobar estimación",_xlfn.XLOOKUP(A76,'Por aprobar estimacion'!$A$2:$A$500,'Por aprobar estimacion'!$AF$2:$AF$500,""),
D76="Por reestimar",_xlfn.XLOOKUP(A76,'Por Reestimar '!$A$2:$A$500,'Por Reestimar '!$AF$2:$AF$500,""),
D76="Por estimar",_xlfn.XLOOKUP(A76,'Por estimar'!$A$2:$A$500,'Por estimar'!$AF$2:$AF$500,""),
D76="Registro incompleto",_xlfn.XLOOKUP(A76,'Registro incompleto'!$A$2:$A$500,'Registro incompleto'!$AF$2:$AF$500,""),
TRUE,""
),
_xlpm.revision,_xlfn.IFS(
D76="Eliminados",_xlfn.XLOOKUP(A76,Eliminados!$A$2:$A$500,Eliminados!$AS$2:$AS$500,""),
D76="Planificadas",_xlfn.XLOOKUP(A76,Planificadas!$A$2:$A$500,Planificadas!$AS$2:$AS$500,""),
D76="Aprobar planificación",_xlfn.XLOOKUP(A76,'Aprobar Planificación'!$A$2:$A$500,'Aprobar Planificación'!$AS$2:$AS$500,""),
D76="Por planificar",_xlfn.XLOOKUP(A76,'Por planificar'!$A$2:$A$500,'Por planificar'!$AS$2:$AS$500,""),
D76="Por habilitar presupuesto",_xlfn.XLOOKUP(A76,'Por habilitar presup.'!$A$2:$A$500,'Por habilitar presup.'!$AS$2:$AS$500,""),
D76="Por aprobar estimación",_xlfn.XLOOKUP(A76,'Por aprobar estimacion'!$A$2:$A$500,'Por aprobar estimacion'!$AS$2:$AS$500,""),
D76="Por reestimar",_xlfn.XLOOKUP(A76,'Por Reestimar '!$A$2:$A$500,'Por Reestimar '!$AS$2:$AS$500,""),
TRUE,""
),
_xlpm.resultado,IF(OR(_xlpm.revision="",_xlpm.revision=0),_xlpm.base,_xlpm.revision),
IF(OR(_xlpm.resultado="",_xlpm.resultado=0),"",_xlpm.resultado)
))</f>
        <v/>
      </c>
      <c r="H76" s="593" t="str" cm="1">
        <f t="array" ref="H76">IF(A76="","",_xlfn.LET(
_xlpm.dias,_xlfn.IFS(
OR(UPPER(TRIM(E76))="BAJA",UPPER(TRIM(E76))="BAJO"),5,
OR(UPPER(TRIM(E76))="MEDIA",UPPER(TRIM(E76))="MEDIO"),10,
OR(UPPER(TRIM(E76))="ALTA",UPPER(TRIM(E76))="ALTO"),20,
TRUE,0
),
_xlpm.inicioRe,IF(D76="Por reestimar",_xlfn.XLOOKUP(A76,'Por Reestimar '!$A$2:$A$500,'Por Reestimar '!$AS$2:$AS$500,0),0),
_xlfn.IFS(
D76="Por reestimar",IF(AND(ISNUMBER(_xlpm.inicioRe),_xlpm.inicioRe&gt;0,_xlpm.dias&gt;0),WORKDAY(_xlpm.inicioRe,_xlpm.dias),""),
D76="Por estimar",IF(AND(ISNUMBER(G76),G76&gt;0),IF(_xlpm.dias&gt;0,WORKDAY(G76,_xlpm.dias),""),IF(AND(ISNUMBER(F76),F76&gt;0),WORKDAY(F76,5),"")),
TRUE,""
)
))</f>
        <v/>
      </c>
      <c r="I76" t="str" cm="1">
        <f t="array" ref="I76">IF(A76="","",_xlfn.IFS(
D76="Eliminados",_xlfn.XLOOKUP(A76,Eliminados!$A$2:$A$500,Eliminados!$AB$2:$AB$500,""),
D76="Planificadas",_xlfn.XLOOKUP(A76,Planificadas!$A$2:$A$500,Planificadas!$AB$2:$AB$500,""),
D76="Aprobar planificación",_xlfn.XLOOKUP(A76,'Aprobar Planificación'!$A$2:$A$500,'Aprobar Planificación'!$AB$2:$AB$500,""),
D76="Por planificar",_xlfn.XLOOKUP(A76,'Por planificar'!$A$2:$A$500,'Por planificar'!$AB$2:$AB$500,""),
D76="Por habilitar presupuesto",_xlfn.XLOOKUP(A76,'Por habilitar presup.'!$A$2:$A$500,'Por habilitar presup.'!$AB$2:$AB$500,""),
D76="Por aprobar estimación",_xlfn.XLOOKUP(A76,'Por aprobar estimacion'!$A$2:$A$500,'Por aprobar estimacion'!$AB$2:$AB$500,""),
D76="Por reestimar",_xlfn.XLOOKUP(A76,'Por Reestimar '!$A$2:$A$500,'Por Reestimar '!$AB$2:$AB$500,""),
D76="Por estimar",_xlfn.XLOOKUP(A76,'Por estimar'!$A$2:$A$500,'Por estimar'!$AB$2:$AB$500,""),
D76="Registro incompleto",_xlfn.XLOOKUP(A76,'Registro incompleto'!$A$2:$A$500,'Registro incompleto'!$AB$2:$AB$500,""),
TRUE,""
))</f>
        <v>Ana Rojas</v>
      </c>
    </row>
    <row r="77" spans="1:9">
      <c r="A77">
        <v>108</v>
      </c>
      <c r="B77" t="str" cm="1">
        <f t="array" ref="B77">IF(A77="","",_xlfn.IFS(
D77="Eliminados",_xlfn.XLOOKUP(A77,Eliminados!$A$2:$A$500,Eliminados!$F$2:$F$500,""),
D77="Planificadas",_xlfn.XLOOKUP(A77,Planificadas!$A$2:$A$500,Planificadas!$F$2:$F$500,""),
D77="Aprobar planificación",_xlfn.XLOOKUP(A77,'Aprobar Planificación'!$A$2:$A$500,'Aprobar Planificación'!$F$2:$F$500,""),
D77="Por planificar",_xlfn.XLOOKUP(A77,'Por planificar'!$A$2:$A$500,'Por planificar'!$F$2:$F$500,""),
D77="Por habilitar presupuesto",_xlfn.XLOOKUP(A77,'Por habilitar presup.'!$A$2:$A$500,'Por habilitar presup.'!$F$2:$F$500,""),
D77="Por aprobar estimación",_xlfn.XLOOKUP(A77,'Por aprobar estimacion'!$A$2:$A$500,'Por aprobar estimacion'!$F$2:$F$500,""),
D77="Por reestimar",_xlfn.XLOOKUP(A77,'Por Reestimar '!$A$2:$A$500,'Por Reestimar '!$F$2:$F$500,""),
D77="Por estimar",_xlfn.XLOOKUP(A77,'Por estimar'!$A$2:$A$500,'Por estimar'!$F$2:$F$500,""),
D77="Registro incompleto",_xlfn.XLOOKUP(A77,'Registro incompleto'!$A$2:$A$500,'Registro incompleto'!$F$2:$F$500,""),
TRUE,""
))</f>
        <v>Estrategia de habilitación de cursos en Blackboard UPN para evitar impactos en la operación académica</v>
      </c>
      <c r="C77" t="str">
        <f t="shared" si="1"/>
        <v>Ana Vega</v>
      </c>
      <c r="D77" t="str" cm="1">
        <f t="array" ref="D77">IF(A77="","",_xlfn.IFS(
COUNTIF(Eliminados!$A$2:$A$500,A77)&gt;0,"Eliminados",
COUNTIF(Planificadas!$A$2:$A$500,A77)&gt;0,"Planificadas",
COUNTIF('Aprobar Planificación'!$A$2:$A$500,A77)&gt;0,"Aprobar planificación",
COUNTIF('Por planificar'!$A$2:$A$500,A77)&gt;0,"Por planificar",
COUNTIF('Por habilitar presup.'!$A$2:$A$500,A77)&gt;0,"Por habilitar presupuesto",
COUNTIF('Por aprobar estimacion'!$A$2:$A$500,A77)&gt;0,"Por aprobar estimación",
COUNTIF('Por Reestimar '!$A$2:$A$500,A77)&gt;0,"Por reestimar",
COUNTIF('Por estimar'!$A$2:$A$500,A77)&gt;0,"Por estimar",
COUNTIF('Registro incompleto'!$A$2:$A$500,A77)&gt;0,"Registro incompleto",
TRUE,"Sin estado"
))</f>
        <v>Planificadas</v>
      </c>
      <c r="E77" t="str" cm="1">
        <f t="array" ref="E77">IF(A77="","",_xlfn.LET(
_xlpm.base,_xlfn.IFS(
D77="Eliminados",_xlfn.XLOOKUP(A77,Eliminados!$A$2:$A$500,Eliminados!$AE$2:$AE$500,""),
D77="Planificadas",_xlfn.XLOOKUP(A77,Planificadas!$A$2:$A$500,Planificadas!$AE$2:$AE$500,""),
D77="Aprobar planificación",_xlfn.XLOOKUP(A77,'Aprobar Planificación'!$A$2:$A$500,'Aprobar Planificación'!$AE$2:$AE$500,""),
D77="Por planificar",_xlfn.XLOOKUP(A77,'Por planificar'!$A$2:$A$500,'Por planificar'!$AE$2:$AE$500,""),
D77="Por habilitar presupuesto",_xlfn.XLOOKUP(A77,'Por habilitar presup.'!$A$2:$A$500,'Por habilitar presup.'!$AE$2:$AE$500,""),
D77="Por aprobar estimación",_xlfn.XLOOKUP(A77,'Por aprobar estimacion'!$A$2:$A$500,'Por aprobar estimacion'!$AE$2:$AE$500,""),
D77="Por reestimar",_xlfn.XLOOKUP(A77,'Por Reestimar '!$A$2:$A$500,'Por Reestimar '!$AE$2:$AE$500,""),
D77="Por estimar",_xlfn.XLOOKUP(A77,'Por estimar'!$A$2:$A$500,'Por estimar'!$AE$2:$AE$500,""),
D77="Registro incompleto",_xlfn.XLOOKUP(A77,'Registro incompleto'!$A$2:$A$500,'Registro incompleto'!$AE$2:$AE$500,""),
TRUE,""
),
_xlpm.revision,_xlfn.IFS(
D77="Eliminados",_xlfn.XLOOKUP(A77,Eliminados!$A$2:$A$500,Eliminados!$AR$2:$AR$500,""),
D77="Planificadas",_xlfn.XLOOKUP(A77,Planificadas!$A$2:$A$500,Planificadas!$AR$2:$AR$500,""),
D77="Aprobar planificación",_xlfn.XLOOKUP(A77,'Aprobar Planificación'!$A$2:$A$500,'Aprobar Planificación'!$AR$2:$AR$500,""),
D77="Por planificar",_xlfn.XLOOKUP(A77,'Por planificar'!$A$2:$A$500,'Por planificar'!$AR$2:$AR$500,""),
D77="Por habilitar presupuesto",_xlfn.XLOOKUP(A77,'Por habilitar presup.'!$A$2:$A$500,'Por habilitar presup.'!$AR$2:$AR$500,""),
D77="Por aprobar estimación",_xlfn.XLOOKUP(A77,'Por aprobar estimacion'!$A$2:$A$500,'Por aprobar estimacion'!$AR$2:$AR$500,""),
D77="Por reestimar",_xlfn.XLOOKUP(A77,'Por Reestimar '!$A$2:$A$500,'Por Reestimar '!$AR$2:$AR$500,""),
TRUE,""
),
_xlpm.resultado,IF(OR(_xlpm.revision="",_xlpm.revision=0),_xlpm.base,_xlpm.revision),
IF(OR(_xlpm.resultado="",_xlpm.resultado=0),"Sin definir",_xlpm.resultado)
))</f>
        <v>Media</v>
      </c>
      <c r="F77" s="593" cm="1">
        <f t="array" ref="F77">IF(A77="","",_xlfn.LET(
_xlpm.fecha,_xlfn.IFS(
D77="Eliminados",_xlfn.XLOOKUP(A77,Eliminados!$A$2:$A$500,Eliminados!$AD$2:$AD$500,""),
D77="Planificadas",_xlfn.XLOOKUP(A77,Planificadas!$A$2:$A$500,Planificadas!$AD$2:$AD$500,""),
D77="Aprobar planificación",_xlfn.XLOOKUP(A77,'Aprobar Planificación'!$A$2:$A$500,'Aprobar Planificación'!$AD$2:$AD$500,""),
D77="Por planificar",_xlfn.XLOOKUP(A77,'Por planificar'!$A$2:$A$500,'Por planificar'!$AD$2:$AD$500,""),
D77="Por habilitar presupuesto",_xlfn.XLOOKUP(A77,'Por habilitar presup.'!$A$2:$A$500,'Por habilitar presup.'!$AD$2:$AD$500,""),
D77="Por aprobar estimación",_xlfn.XLOOKUP(A77,'Por aprobar estimacion'!$A$2:$A$500,'Por aprobar estimacion'!$AD$2:$AD$500,""),
D77="Por reestimar",_xlfn.XLOOKUP(A77,'Por Reestimar '!$A$2:$A$500,'Por Reestimar '!$AD$2:$AD$500,""),
D77="Por estimar",_xlfn.XLOOKUP(A77,'Por estimar'!$A$2:$A$500,'Por estimar'!$AD$2:$AD$500,""),
D77="Registro incompleto",_xlfn.XLOOKUP(A77,'Registro incompleto'!$A$2:$A$500,'Registro incompleto'!$AD$2:$AD$500,""),
TRUE,""
),
IF(OR(_xlpm.fecha="",_xlpm.fecha=0),"",_xlpm.fecha)
))</f>
        <v>46135</v>
      </c>
      <c r="G77" s="593" cm="1">
        <f t="array" ref="G77">IF(A77="","",_xlfn.LET(
_xlpm.base,_xlfn.IFS(
D77="Eliminados",_xlfn.XLOOKUP(A77,Eliminados!$A$2:$A$500,Eliminados!$AF$2:$AF$500,""),
D77="Planificadas",_xlfn.XLOOKUP(A77,Planificadas!$A$2:$A$500,Planificadas!$AF$2:$AF$500,""),
D77="Aprobar planificación",_xlfn.XLOOKUP(A77,'Aprobar Planificación'!$A$2:$A$500,'Aprobar Planificación'!$AF$2:$AF$500,""),
D77="Por planificar",_xlfn.XLOOKUP(A77,'Por planificar'!$A$2:$A$500,'Por planificar'!$AF$2:$AF$500,""),
D77="Por habilitar presupuesto",_xlfn.XLOOKUP(A77,'Por habilitar presup.'!$A$2:$A$500,'Por habilitar presup.'!$AF$2:$AF$500,""),
D77="Por aprobar estimación",_xlfn.XLOOKUP(A77,'Por aprobar estimacion'!$A$2:$A$500,'Por aprobar estimacion'!$AF$2:$AF$500,""),
D77="Por reestimar",_xlfn.XLOOKUP(A77,'Por Reestimar '!$A$2:$A$500,'Por Reestimar '!$AF$2:$AF$500,""),
D77="Por estimar",_xlfn.XLOOKUP(A77,'Por estimar'!$A$2:$A$500,'Por estimar'!$AF$2:$AF$500,""),
D77="Registro incompleto",_xlfn.XLOOKUP(A77,'Registro incompleto'!$A$2:$A$500,'Registro incompleto'!$AF$2:$AF$500,""),
TRUE,""
),
_xlpm.revision,_xlfn.IFS(
D77="Eliminados",_xlfn.XLOOKUP(A77,Eliminados!$A$2:$A$500,Eliminados!$AS$2:$AS$500,""),
D77="Planificadas",_xlfn.XLOOKUP(A77,Planificadas!$A$2:$A$500,Planificadas!$AS$2:$AS$500,""),
D77="Aprobar planificación",_xlfn.XLOOKUP(A77,'Aprobar Planificación'!$A$2:$A$500,'Aprobar Planificación'!$AS$2:$AS$500,""),
D77="Por planificar",_xlfn.XLOOKUP(A77,'Por planificar'!$A$2:$A$500,'Por planificar'!$AS$2:$AS$500,""),
D77="Por habilitar presupuesto",_xlfn.XLOOKUP(A77,'Por habilitar presup.'!$A$2:$A$500,'Por habilitar presup.'!$AS$2:$AS$500,""),
D77="Por aprobar estimación",_xlfn.XLOOKUP(A77,'Por aprobar estimacion'!$A$2:$A$500,'Por aprobar estimacion'!$AS$2:$AS$500,""),
D77="Por reestimar",_xlfn.XLOOKUP(A77,'Por Reestimar '!$A$2:$A$500,'Por Reestimar '!$AS$2:$AS$500,""),
TRUE,""
),
_xlpm.resultado,IF(OR(_xlpm.revision="",_xlpm.revision=0),_xlpm.base,_xlpm.revision),
IF(OR(_xlpm.resultado="",_xlpm.resultado=0),"",_xlpm.resultado)
))</f>
        <v>46135</v>
      </c>
      <c r="H77" s="593" t="str" cm="1">
        <f t="array" ref="H77">IF(A77="","",_xlfn.LET(
_xlpm.dias,_xlfn.IFS(
OR(UPPER(TRIM(E77))="BAJA",UPPER(TRIM(E77))="BAJO"),5,
OR(UPPER(TRIM(E77))="MEDIA",UPPER(TRIM(E77))="MEDIO"),10,
OR(UPPER(TRIM(E77))="ALTA",UPPER(TRIM(E77))="ALTO"),20,
TRUE,0
),
_xlpm.inicioRe,IF(D77="Por reestimar",_xlfn.XLOOKUP(A77,'Por Reestimar '!$A$2:$A$500,'Por Reestimar '!$AS$2:$AS$500,0),0),
_xlfn.IFS(
D77="Por reestimar",IF(AND(ISNUMBER(_xlpm.inicioRe),_xlpm.inicioRe&gt;0,_xlpm.dias&gt;0),WORKDAY(_xlpm.inicioRe,_xlpm.dias),""),
D77="Por estimar",IF(AND(ISNUMBER(G77),G77&gt;0),IF(_xlpm.dias&gt;0,WORKDAY(G77,_xlpm.dias),""),IF(AND(ISNUMBER(F77),F77&gt;0),WORKDAY(F77,5),"")),
TRUE,""
)
))</f>
        <v/>
      </c>
      <c r="I77" t="str" cm="1">
        <f t="array" ref="I77">IF(A77="","",_xlfn.IFS(
D77="Eliminados",_xlfn.XLOOKUP(A77,Eliminados!$A$2:$A$500,Eliminados!$AB$2:$AB$500,""),
D77="Planificadas",_xlfn.XLOOKUP(A77,Planificadas!$A$2:$A$500,Planificadas!$AB$2:$AB$500,""),
D77="Aprobar planificación",_xlfn.XLOOKUP(A77,'Aprobar Planificación'!$A$2:$A$500,'Aprobar Planificación'!$AB$2:$AB$500,""),
D77="Por planificar",_xlfn.XLOOKUP(A77,'Por planificar'!$A$2:$A$500,'Por planificar'!$AB$2:$AB$500,""),
D77="Por habilitar presupuesto",_xlfn.XLOOKUP(A77,'Por habilitar presup.'!$A$2:$A$500,'Por habilitar presup.'!$AB$2:$AB$500,""),
D77="Por aprobar estimación",_xlfn.XLOOKUP(A77,'Por aprobar estimacion'!$A$2:$A$500,'Por aprobar estimacion'!$AB$2:$AB$500,""),
D77="Por reestimar",_xlfn.XLOOKUP(A77,'Por Reestimar '!$A$2:$A$500,'Por Reestimar '!$AB$2:$AB$500,""),
D77="Por estimar",_xlfn.XLOOKUP(A77,'Por estimar'!$A$2:$A$500,'Por estimar'!$AB$2:$AB$500,""),
D77="Registro incompleto",_xlfn.XLOOKUP(A77,'Registro incompleto'!$A$2:$A$500,'Registro incompleto'!$AB$2:$AB$500,""),
TRUE,""
))</f>
        <v>Ana Vega</v>
      </c>
    </row>
    <row r="78" spans="1:9">
      <c r="A78">
        <v>109</v>
      </c>
      <c r="B78" t="str" cm="1">
        <f t="array" ref="B78">IF(A78="","",_xlfn.IFS(
D78="Eliminados",_xlfn.XLOOKUP(A78,Eliminados!$A$2:$A$500,Eliminados!$F$2:$F$500,""),
D78="Planificadas",_xlfn.XLOOKUP(A78,Planificadas!$A$2:$A$500,Planificadas!$F$2:$F$500,""),
D78="Aprobar planificación",_xlfn.XLOOKUP(A78,'Aprobar Planificación'!$A$2:$A$500,'Aprobar Planificación'!$F$2:$F$500,""),
D78="Por planificar",_xlfn.XLOOKUP(A78,'Por planificar'!$A$2:$A$500,'Por planificar'!$F$2:$F$500,""),
D78="Por habilitar presupuesto",_xlfn.XLOOKUP(A78,'Por habilitar presup.'!$A$2:$A$500,'Por habilitar presup.'!$F$2:$F$500,""),
D78="Por aprobar estimación",_xlfn.XLOOKUP(A78,'Por aprobar estimacion'!$A$2:$A$500,'Por aprobar estimacion'!$F$2:$F$500,""),
D78="Por reestimar",_xlfn.XLOOKUP(A78,'Por Reestimar '!$A$2:$A$500,'Por Reestimar '!$F$2:$F$500,""),
D78="Por estimar",_xlfn.XLOOKUP(A78,'Por estimar'!$A$2:$A$500,'Por estimar'!$F$2:$F$500,""),
D78="Registro incompleto",_xlfn.XLOOKUP(A78,'Registro incompleto'!$A$2:$A$500,'Registro incompleto'!$F$2:$F$500,""),
TRUE,""
))</f>
        <v>Adelantar horario de generación de los reportes: Plano, llamadas y GD Banner</v>
      </c>
      <c r="C78" t="str">
        <f t="shared" si="1"/>
        <v>César Soplín</v>
      </c>
      <c r="D78" t="str" cm="1">
        <f t="array" ref="D78">IF(A78="","",_xlfn.IFS(
COUNTIF(Eliminados!$A$2:$A$500,A78)&gt;0,"Eliminados",
COUNTIF(Planificadas!$A$2:$A$500,A78)&gt;0,"Planificadas",
COUNTIF('Aprobar Planificación'!$A$2:$A$500,A78)&gt;0,"Aprobar planificación",
COUNTIF('Por planificar'!$A$2:$A$500,A78)&gt;0,"Por planificar",
COUNTIF('Por habilitar presup.'!$A$2:$A$500,A78)&gt;0,"Por habilitar presupuesto",
COUNTIF('Por aprobar estimacion'!$A$2:$A$500,A78)&gt;0,"Por aprobar estimación",
COUNTIF('Por Reestimar '!$A$2:$A$500,A78)&gt;0,"Por reestimar",
COUNTIF('Por estimar'!$A$2:$A$500,A78)&gt;0,"Por estimar",
COUNTIF('Registro incompleto'!$A$2:$A$500,A78)&gt;0,"Registro incompleto",
TRUE,"Sin estado"
))</f>
        <v>Planificadas</v>
      </c>
      <c r="E78" t="str" cm="1">
        <f t="array" ref="E78">IF(A78="","",_xlfn.LET(
_xlpm.base,_xlfn.IFS(
D78="Eliminados",_xlfn.XLOOKUP(A78,Eliminados!$A$2:$A$500,Eliminados!$AE$2:$AE$500,""),
D78="Planificadas",_xlfn.XLOOKUP(A78,Planificadas!$A$2:$A$500,Planificadas!$AE$2:$AE$500,""),
D78="Aprobar planificación",_xlfn.XLOOKUP(A78,'Aprobar Planificación'!$A$2:$A$500,'Aprobar Planificación'!$AE$2:$AE$500,""),
D78="Por planificar",_xlfn.XLOOKUP(A78,'Por planificar'!$A$2:$A$500,'Por planificar'!$AE$2:$AE$500,""),
D78="Por habilitar presupuesto",_xlfn.XLOOKUP(A78,'Por habilitar presup.'!$A$2:$A$500,'Por habilitar presup.'!$AE$2:$AE$500,""),
D78="Por aprobar estimación",_xlfn.XLOOKUP(A78,'Por aprobar estimacion'!$A$2:$A$500,'Por aprobar estimacion'!$AE$2:$AE$500,""),
D78="Por reestimar",_xlfn.XLOOKUP(A78,'Por Reestimar '!$A$2:$A$500,'Por Reestimar '!$AE$2:$AE$500,""),
D78="Por estimar",_xlfn.XLOOKUP(A78,'Por estimar'!$A$2:$A$500,'Por estimar'!$AE$2:$AE$500,""),
D78="Registro incompleto",_xlfn.XLOOKUP(A78,'Registro incompleto'!$A$2:$A$500,'Registro incompleto'!$AE$2:$AE$500,""),
TRUE,""
),
_xlpm.revision,_xlfn.IFS(
D78="Eliminados",_xlfn.XLOOKUP(A78,Eliminados!$A$2:$A$500,Eliminados!$AR$2:$AR$500,""),
D78="Planificadas",_xlfn.XLOOKUP(A78,Planificadas!$A$2:$A$500,Planificadas!$AR$2:$AR$500,""),
D78="Aprobar planificación",_xlfn.XLOOKUP(A78,'Aprobar Planificación'!$A$2:$A$500,'Aprobar Planificación'!$AR$2:$AR$500,""),
D78="Por planificar",_xlfn.XLOOKUP(A78,'Por planificar'!$A$2:$A$500,'Por planificar'!$AR$2:$AR$500,""),
D78="Por habilitar presupuesto",_xlfn.XLOOKUP(A78,'Por habilitar presup.'!$A$2:$A$500,'Por habilitar presup.'!$AR$2:$AR$500,""),
D78="Por aprobar estimación",_xlfn.XLOOKUP(A78,'Por aprobar estimacion'!$A$2:$A$500,'Por aprobar estimacion'!$AR$2:$AR$500,""),
D78="Por reestimar",_xlfn.XLOOKUP(A78,'Por Reestimar '!$A$2:$A$500,'Por Reestimar '!$AR$2:$AR$500,""),
TRUE,""
),
_xlpm.resultado,IF(OR(_xlpm.revision="",_xlpm.revision=0),_xlpm.base,_xlpm.revision),
IF(OR(_xlpm.resultado="",_xlpm.resultado=0),"Sin definir",_xlpm.resultado)
))</f>
        <v>Media</v>
      </c>
      <c r="F78" s="593" cm="1">
        <f t="array" ref="F78">IF(A78="","",_xlfn.LET(
_xlpm.fecha,_xlfn.IFS(
D78="Eliminados",_xlfn.XLOOKUP(A78,Eliminados!$A$2:$A$500,Eliminados!$AD$2:$AD$500,""),
D78="Planificadas",_xlfn.XLOOKUP(A78,Planificadas!$A$2:$A$500,Planificadas!$AD$2:$AD$500,""),
D78="Aprobar planificación",_xlfn.XLOOKUP(A78,'Aprobar Planificación'!$A$2:$A$500,'Aprobar Planificación'!$AD$2:$AD$500,""),
D78="Por planificar",_xlfn.XLOOKUP(A78,'Por planificar'!$A$2:$A$500,'Por planificar'!$AD$2:$AD$500,""),
D78="Por habilitar presupuesto",_xlfn.XLOOKUP(A78,'Por habilitar presup.'!$A$2:$A$500,'Por habilitar presup.'!$AD$2:$AD$500,""),
D78="Por aprobar estimación",_xlfn.XLOOKUP(A78,'Por aprobar estimacion'!$A$2:$A$500,'Por aprobar estimacion'!$AD$2:$AD$500,""),
D78="Por reestimar",_xlfn.XLOOKUP(A78,'Por Reestimar '!$A$2:$A$500,'Por Reestimar '!$AD$2:$AD$500,""),
D78="Por estimar",_xlfn.XLOOKUP(A78,'Por estimar'!$A$2:$A$500,'Por estimar'!$AD$2:$AD$500,""),
D78="Registro incompleto",_xlfn.XLOOKUP(A78,'Registro incompleto'!$A$2:$A$500,'Registro incompleto'!$AD$2:$AD$500,""),
TRUE,""
),
IF(OR(_xlpm.fecha="",_xlpm.fecha=0),"",_xlpm.fecha)
))</f>
        <v>46135</v>
      </c>
      <c r="G78" s="593" t="str" cm="1">
        <f t="array" ref="G78">IF(A78="","",_xlfn.LET(
_xlpm.base,_xlfn.IFS(
D78="Eliminados",_xlfn.XLOOKUP(A78,Eliminados!$A$2:$A$500,Eliminados!$AF$2:$AF$500,""),
D78="Planificadas",_xlfn.XLOOKUP(A78,Planificadas!$A$2:$A$500,Planificadas!$AF$2:$AF$500,""),
D78="Aprobar planificación",_xlfn.XLOOKUP(A78,'Aprobar Planificación'!$A$2:$A$500,'Aprobar Planificación'!$AF$2:$AF$500,""),
D78="Por planificar",_xlfn.XLOOKUP(A78,'Por planificar'!$A$2:$A$500,'Por planificar'!$AF$2:$AF$500,""),
D78="Por habilitar presupuesto",_xlfn.XLOOKUP(A78,'Por habilitar presup.'!$A$2:$A$500,'Por habilitar presup.'!$AF$2:$AF$500,""),
D78="Por aprobar estimación",_xlfn.XLOOKUP(A78,'Por aprobar estimacion'!$A$2:$A$500,'Por aprobar estimacion'!$AF$2:$AF$500,""),
D78="Por reestimar",_xlfn.XLOOKUP(A78,'Por Reestimar '!$A$2:$A$500,'Por Reestimar '!$AF$2:$AF$500,""),
D78="Por estimar",_xlfn.XLOOKUP(A78,'Por estimar'!$A$2:$A$500,'Por estimar'!$AF$2:$AF$500,""),
D78="Registro incompleto",_xlfn.XLOOKUP(A78,'Registro incompleto'!$A$2:$A$500,'Registro incompleto'!$AF$2:$AF$500,""),
TRUE,""
),
_xlpm.revision,_xlfn.IFS(
D78="Eliminados",_xlfn.XLOOKUP(A78,Eliminados!$A$2:$A$500,Eliminados!$AS$2:$AS$500,""),
D78="Planificadas",_xlfn.XLOOKUP(A78,Planificadas!$A$2:$A$500,Planificadas!$AS$2:$AS$500,""),
D78="Aprobar planificación",_xlfn.XLOOKUP(A78,'Aprobar Planificación'!$A$2:$A$500,'Aprobar Planificación'!$AS$2:$AS$500,""),
D78="Por planificar",_xlfn.XLOOKUP(A78,'Por planificar'!$A$2:$A$500,'Por planificar'!$AS$2:$AS$500,""),
D78="Por habilitar presupuesto",_xlfn.XLOOKUP(A78,'Por habilitar presup.'!$A$2:$A$500,'Por habilitar presup.'!$AS$2:$AS$500,""),
D78="Por aprobar estimación",_xlfn.XLOOKUP(A78,'Por aprobar estimacion'!$A$2:$A$500,'Por aprobar estimacion'!$AS$2:$AS$500,""),
D78="Por reestimar",_xlfn.XLOOKUP(A78,'Por Reestimar '!$A$2:$A$500,'Por Reestimar '!$AS$2:$AS$500,""),
TRUE,""
),
_xlpm.resultado,IF(OR(_xlpm.revision="",_xlpm.revision=0),_xlpm.base,_xlpm.revision),
IF(OR(_xlpm.resultado="",_xlpm.resultado=0),"",_xlpm.resultado)
))</f>
        <v/>
      </c>
      <c r="H78" s="593" t="str" cm="1">
        <f t="array" ref="H78">IF(A78="","",_xlfn.LET(
_xlpm.dias,_xlfn.IFS(
OR(UPPER(TRIM(E78))="BAJA",UPPER(TRIM(E78))="BAJO"),5,
OR(UPPER(TRIM(E78))="MEDIA",UPPER(TRIM(E78))="MEDIO"),10,
OR(UPPER(TRIM(E78))="ALTA",UPPER(TRIM(E78))="ALTO"),20,
TRUE,0
),
_xlpm.inicioRe,IF(D78="Por reestimar",_xlfn.XLOOKUP(A78,'Por Reestimar '!$A$2:$A$500,'Por Reestimar '!$AS$2:$AS$500,0),0),
_xlfn.IFS(
D78="Por reestimar",IF(AND(ISNUMBER(_xlpm.inicioRe),_xlpm.inicioRe&gt;0,_xlpm.dias&gt;0),WORKDAY(_xlpm.inicioRe,_xlpm.dias),""),
D78="Por estimar",IF(AND(ISNUMBER(G78),G78&gt;0),IF(_xlpm.dias&gt;0,WORKDAY(G78,_xlpm.dias),""),IF(AND(ISNUMBER(F78),F78&gt;0),WORKDAY(F78,5),"")),
TRUE,""
)
))</f>
        <v/>
      </c>
      <c r="I78" t="str" cm="1">
        <f t="array" ref="I78">IF(A78="","",_xlfn.IFS(
D78="Eliminados",_xlfn.XLOOKUP(A78,Eliminados!$A$2:$A$500,Eliminados!$AB$2:$AB$500,""),
D78="Planificadas",_xlfn.XLOOKUP(A78,Planificadas!$A$2:$A$500,Planificadas!$AB$2:$AB$500,""),
D78="Aprobar planificación",_xlfn.XLOOKUP(A78,'Aprobar Planificación'!$A$2:$A$500,'Aprobar Planificación'!$AB$2:$AB$500,""),
D78="Por planificar",_xlfn.XLOOKUP(A78,'Por planificar'!$A$2:$A$500,'Por planificar'!$AB$2:$AB$500,""),
D78="Por habilitar presupuesto",_xlfn.XLOOKUP(A78,'Por habilitar presup.'!$A$2:$A$500,'Por habilitar presup.'!$AB$2:$AB$500,""),
D78="Por aprobar estimación",_xlfn.XLOOKUP(A78,'Por aprobar estimacion'!$A$2:$A$500,'Por aprobar estimacion'!$AB$2:$AB$500,""),
D78="Por reestimar",_xlfn.XLOOKUP(A78,'Por Reestimar '!$A$2:$A$500,'Por Reestimar '!$AB$2:$AB$500,""),
D78="Por estimar",_xlfn.XLOOKUP(A78,'Por estimar'!$A$2:$A$500,'Por estimar'!$AB$2:$AB$500,""),
D78="Registro incompleto",_xlfn.XLOOKUP(A78,'Registro incompleto'!$A$2:$A$500,'Registro incompleto'!$AB$2:$AB$500,""),
TRUE,""
))</f>
        <v>César Soplín</v>
      </c>
    </row>
    <row r="79" spans="1:9">
      <c r="A79">
        <v>110</v>
      </c>
      <c r="B79" t="str" cm="1">
        <f t="array" ref="B79">IF(A79="","",_xlfn.IFS(
D79="Eliminados",_xlfn.XLOOKUP(A79,Eliminados!$A$2:$A$500,Eliminados!$F$2:$F$500,""),
D79="Planificadas",_xlfn.XLOOKUP(A79,Planificadas!$A$2:$A$500,Planificadas!$F$2:$F$500,""),
D79="Aprobar planificación",_xlfn.XLOOKUP(A79,'Aprobar Planificación'!$A$2:$A$500,'Aprobar Planificación'!$F$2:$F$500,""),
D79="Por planificar",_xlfn.XLOOKUP(A79,'Por planificar'!$A$2:$A$500,'Por planificar'!$F$2:$F$500,""),
D79="Por habilitar presupuesto",_xlfn.XLOOKUP(A79,'Por habilitar presup.'!$A$2:$A$500,'Por habilitar presup.'!$F$2:$F$500,""),
D79="Por aprobar estimación",_xlfn.XLOOKUP(A79,'Por aprobar estimacion'!$A$2:$A$500,'Por aprobar estimacion'!$F$2:$F$500,""),
D79="Por reestimar",_xlfn.XLOOKUP(A79,'Por Reestimar '!$A$2:$A$500,'Por Reestimar '!$F$2:$F$500,""),
D79="Por estimar",_xlfn.XLOOKUP(A79,'Por estimar'!$A$2:$A$500,'Por estimar'!$F$2:$F$500,""),
D79="Registro incompleto",_xlfn.XLOOKUP(A79,'Registro incompleto'!$A$2:$A$500,'Registro incompleto'!$F$2:$F$500,""),
TRUE,""
))</f>
        <v>Incorporar los descuentos con 100% al reporte de matrícula que emite CRM</v>
      </c>
      <c r="C79" t="str">
        <f t="shared" si="1"/>
        <v>César Soplín</v>
      </c>
      <c r="D79" t="str" cm="1">
        <f t="array" ref="D79">IF(A79="","",_xlfn.IFS(
COUNTIF(Eliminados!$A$2:$A$500,A79)&gt;0,"Eliminados",
COUNTIF(Planificadas!$A$2:$A$500,A79)&gt;0,"Planificadas",
COUNTIF('Aprobar Planificación'!$A$2:$A$500,A79)&gt;0,"Aprobar planificación",
COUNTIF('Por planificar'!$A$2:$A$500,A79)&gt;0,"Por planificar",
COUNTIF('Por habilitar presup.'!$A$2:$A$500,A79)&gt;0,"Por habilitar presupuesto",
COUNTIF('Por aprobar estimacion'!$A$2:$A$500,A79)&gt;0,"Por aprobar estimación",
COUNTIF('Por Reestimar '!$A$2:$A$500,A79)&gt;0,"Por reestimar",
COUNTIF('Por estimar'!$A$2:$A$500,A79)&gt;0,"Por estimar",
COUNTIF('Registro incompleto'!$A$2:$A$500,A79)&gt;0,"Registro incompleto",
TRUE,"Sin estado"
))</f>
        <v>Planificadas</v>
      </c>
      <c r="E79" t="str" cm="1">
        <f t="array" ref="E79">IF(A79="","",_xlfn.LET(
_xlpm.base,_xlfn.IFS(
D79="Eliminados",_xlfn.XLOOKUP(A79,Eliminados!$A$2:$A$500,Eliminados!$AE$2:$AE$500,""),
D79="Planificadas",_xlfn.XLOOKUP(A79,Planificadas!$A$2:$A$500,Planificadas!$AE$2:$AE$500,""),
D79="Aprobar planificación",_xlfn.XLOOKUP(A79,'Aprobar Planificación'!$A$2:$A$500,'Aprobar Planificación'!$AE$2:$AE$500,""),
D79="Por planificar",_xlfn.XLOOKUP(A79,'Por planificar'!$A$2:$A$500,'Por planificar'!$AE$2:$AE$500,""),
D79="Por habilitar presupuesto",_xlfn.XLOOKUP(A79,'Por habilitar presup.'!$A$2:$A$500,'Por habilitar presup.'!$AE$2:$AE$500,""),
D79="Por aprobar estimación",_xlfn.XLOOKUP(A79,'Por aprobar estimacion'!$A$2:$A$500,'Por aprobar estimacion'!$AE$2:$AE$500,""),
D79="Por reestimar",_xlfn.XLOOKUP(A79,'Por Reestimar '!$A$2:$A$500,'Por Reestimar '!$AE$2:$AE$500,""),
D79="Por estimar",_xlfn.XLOOKUP(A79,'Por estimar'!$A$2:$A$500,'Por estimar'!$AE$2:$AE$500,""),
D79="Registro incompleto",_xlfn.XLOOKUP(A79,'Registro incompleto'!$A$2:$A$500,'Registro incompleto'!$AE$2:$AE$500,""),
TRUE,""
),
_xlpm.revision,_xlfn.IFS(
D79="Eliminados",_xlfn.XLOOKUP(A79,Eliminados!$A$2:$A$500,Eliminados!$AR$2:$AR$500,""),
D79="Planificadas",_xlfn.XLOOKUP(A79,Planificadas!$A$2:$A$500,Planificadas!$AR$2:$AR$500,""),
D79="Aprobar planificación",_xlfn.XLOOKUP(A79,'Aprobar Planificación'!$A$2:$A$500,'Aprobar Planificación'!$AR$2:$AR$500,""),
D79="Por planificar",_xlfn.XLOOKUP(A79,'Por planificar'!$A$2:$A$500,'Por planificar'!$AR$2:$AR$500,""),
D79="Por habilitar presupuesto",_xlfn.XLOOKUP(A79,'Por habilitar presup.'!$A$2:$A$500,'Por habilitar presup.'!$AR$2:$AR$500,""),
D79="Por aprobar estimación",_xlfn.XLOOKUP(A79,'Por aprobar estimacion'!$A$2:$A$500,'Por aprobar estimacion'!$AR$2:$AR$500,""),
D79="Por reestimar",_xlfn.XLOOKUP(A79,'Por Reestimar '!$A$2:$A$500,'Por Reestimar '!$AR$2:$AR$500,""),
TRUE,""
),
_xlpm.resultado,IF(OR(_xlpm.revision="",_xlpm.revision=0),_xlpm.base,_xlpm.revision),
IF(OR(_xlpm.resultado="",_xlpm.resultado=0),"Sin definir",_xlpm.resultado)
))</f>
        <v>Media</v>
      </c>
      <c r="F79" s="593" cm="1">
        <f t="array" ref="F79">IF(A79="","",_xlfn.LET(
_xlpm.fecha,_xlfn.IFS(
D79="Eliminados",_xlfn.XLOOKUP(A79,Eliminados!$A$2:$A$500,Eliminados!$AD$2:$AD$500,""),
D79="Planificadas",_xlfn.XLOOKUP(A79,Planificadas!$A$2:$A$500,Planificadas!$AD$2:$AD$500,""),
D79="Aprobar planificación",_xlfn.XLOOKUP(A79,'Aprobar Planificación'!$A$2:$A$500,'Aprobar Planificación'!$AD$2:$AD$500,""),
D79="Por planificar",_xlfn.XLOOKUP(A79,'Por planificar'!$A$2:$A$500,'Por planificar'!$AD$2:$AD$500,""),
D79="Por habilitar presupuesto",_xlfn.XLOOKUP(A79,'Por habilitar presup.'!$A$2:$A$500,'Por habilitar presup.'!$AD$2:$AD$500,""),
D79="Por aprobar estimación",_xlfn.XLOOKUP(A79,'Por aprobar estimacion'!$A$2:$A$500,'Por aprobar estimacion'!$AD$2:$AD$500,""),
D79="Por reestimar",_xlfn.XLOOKUP(A79,'Por Reestimar '!$A$2:$A$500,'Por Reestimar '!$AD$2:$AD$500,""),
D79="Por estimar",_xlfn.XLOOKUP(A79,'Por estimar'!$A$2:$A$500,'Por estimar'!$AD$2:$AD$500,""),
D79="Registro incompleto",_xlfn.XLOOKUP(A79,'Registro incompleto'!$A$2:$A$500,'Registro incompleto'!$AD$2:$AD$500,""),
TRUE,""
),
IF(OR(_xlpm.fecha="",_xlpm.fecha=0),"",_xlpm.fecha)
))</f>
        <v>46135</v>
      </c>
      <c r="G79" s="593" t="str" cm="1">
        <f t="array" ref="G79">IF(A79="","",_xlfn.LET(
_xlpm.base,_xlfn.IFS(
D79="Eliminados",_xlfn.XLOOKUP(A79,Eliminados!$A$2:$A$500,Eliminados!$AF$2:$AF$500,""),
D79="Planificadas",_xlfn.XLOOKUP(A79,Planificadas!$A$2:$A$500,Planificadas!$AF$2:$AF$500,""),
D79="Aprobar planificación",_xlfn.XLOOKUP(A79,'Aprobar Planificación'!$A$2:$A$500,'Aprobar Planificación'!$AF$2:$AF$500,""),
D79="Por planificar",_xlfn.XLOOKUP(A79,'Por planificar'!$A$2:$A$500,'Por planificar'!$AF$2:$AF$500,""),
D79="Por habilitar presupuesto",_xlfn.XLOOKUP(A79,'Por habilitar presup.'!$A$2:$A$500,'Por habilitar presup.'!$AF$2:$AF$500,""),
D79="Por aprobar estimación",_xlfn.XLOOKUP(A79,'Por aprobar estimacion'!$A$2:$A$500,'Por aprobar estimacion'!$AF$2:$AF$500,""),
D79="Por reestimar",_xlfn.XLOOKUP(A79,'Por Reestimar '!$A$2:$A$500,'Por Reestimar '!$AF$2:$AF$500,""),
D79="Por estimar",_xlfn.XLOOKUP(A79,'Por estimar'!$A$2:$A$500,'Por estimar'!$AF$2:$AF$500,""),
D79="Registro incompleto",_xlfn.XLOOKUP(A79,'Registro incompleto'!$A$2:$A$500,'Registro incompleto'!$AF$2:$AF$500,""),
TRUE,""
),
_xlpm.revision,_xlfn.IFS(
D79="Eliminados",_xlfn.XLOOKUP(A79,Eliminados!$A$2:$A$500,Eliminados!$AS$2:$AS$500,""),
D79="Planificadas",_xlfn.XLOOKUP(A79,Planificadas!$A$2:$A$500,Planificadas!$AS$2:$AS$500,""),
D79="Aprobar planificación",_xlfn.XLOOKUP(A79,'Aprobar Planificación'!$A$2:$A$500,'Aprobar Planificación'!$AS$2:$AS$500,""),
D79="Por planificar",_xlfn.XLOOKUP(A79,'Por planificar'!$A$2:$A$500,'Por planificar'!$AS$2:$AS$500,""),
D79="Por habilitar presupuesto",_xlfn.XLOOKUP(A79,'Por habilitar presup.'!$A$2:$A$500,'Por habilitar presup.'!$AS$2:$AS$500,""),
D79="Por aprobar estimación",_xlfn.XLOOKUP(A79,'Por aprobar estimacion'!$A$2:$A$500,'Por aprobar estimacion'!$AS$2:$AS$500,""),
D79="Por reestimar",_xlfn.XLOOKUP(A79,'Por Reestimar '!$A$2:$A$500,'Por Reestimar '!$AS$2:$AS$500,""),
TRUE,""
),
_xlpm.resultado,IF(OR(_xlpm.revision="",_xlpm.revision=0),_xlpm.base,_xlpm.revision),
IF(OR(_xlpm.resultado="",_xlpm.resultado=0),"",_xlpm.resultado)
))</f>
        <v/>
      </c>
      <c r="H79" s="593" t="str" cm="1">
        <f t="array" ref="H79">IF(A79="","",_xlfn.LET(
_xlpm.dias,_xlfn.IFS(
OR(UPPER(TRIM(E79))="BAJA",UPPER(TRIM(E79))="BAJO"),5,
OR(UPPER(TRIM(E79))="MEDIA",UPPER(TRIM(E79))="MEDIO"),10,
OR(UPPER(TRIM(E79))="ALTA",UPPER(TRIM(E79))="ALTO"),20,
TRUE,0
),
_xlpm.inicioRe,IF(D79="Por reestimar",_xlfn.XLOOKUP(A79,'Por Reestimar '!$A$2:$A$500,'Por Reestimar '!$AS$2:$AS$500,0),0),
_xlfn.IFS(
D79="Por reestimar",IF(AND(ISNUMBER(_xlpm.inicioRe),_xlpm.inicioRe&gt;0,_xlpm.dias&gt;0),WORKDAY(_xlpm.inicioRe,_xlpm.dias),""),
D79="Por estimar",IF(AND(ISNUMBER(G79),G79&gt;0),IF(_xlpm.dias&gt;0,WORKDAY(G79,_xlpm.dias),""),IF(AND(ISNUMBER(F79),F79&gt;0),WORKDAY(F79,5),"")),
TRUE,""
)
))</f>
        <v/>
      </c>
      <c r="I79" t="str" cm="1">
        <f t="array" ref="I79">IF(A79="","",_xlfn.IFS(
D79="Eliminados",_xlfn.XLOOKUP(A79,Eliminados!$A$2:$A$500,Eliminados!$AB$2:$AB$500,""),
D79="Planificadas",_xlfn.XLOOKUP(A79,Planificadas!$A$2:$A$500,Planificadas!$AB$2:$AB$500,""),
D79="Aprobar planificación",_xlfn.XLOOKUP(A79,'Aprobar Planificación'!$A$2:$A$500,'Aprobar Planificación'!$AB$2:$AB$500,""),
D79="Por planificar",_xlfn.XLOOKUP(A79,'Por planificar'!$A$2:$A$500,'Por planificar'!$AB$2:$AB$500,""),
D79="Por habilitar presupuesto",_xlfn.XLOOKUP(A79,'Por habilitar presup.'!$A$2:$A$500,'Por habilitar presup.'!$AB$2:$AB$500,""),
D79="Por aprobar estimación",_xlfn.XLOOKUP(A79,'Por aprobar estimacion'!$A$2:$A$500,'Por aprobar estimacion'!$AB$2:$AB$500,""),
D79="Por reestimar",_xlfn.XLOOKUP(A79,'Por Reestimar '!$A$2:$A$500,'Por Reestimar '!$AB$2:$AB$500,""),
D79="Por estimar",_xlfn.XLOOKUP(A79,'Por estimar'!$A$2:$A$500,'Por estimar'!$AB$2:$AB$500,""),
D79="Registro incompleto",_xlfn.XLOOKUP(A79,'Registro incompleto'!$A$2:$A$500,'Registro incompleto'!$AB$2:$AB$500,""),
TRUE,""
))</f>
        <v>César Soplín</v>
      </c>
    </row>
    <row r="80" spans="1:9">
      <c r="A80">
        <v>111</v>
      </c>
      <c r="B80" t="str" cm="1">
        <f t="array" ref="B80">IF(A80="","",_xlfn.IFS(
D80="Eliminados",_xlfn.XLOOKUP(A80,Eliminados!$A$2:$A$500,Eliminados!$F$2:$F$500,""),
D80="Planificadas",_xlfn.XLOOKUP(A80,Planificadas!$A$2:$A$500,Planificadas!$F$2:$F$500,""),
D80="Aprobar planificación",_xlfn.XLOOKUP(A80,'Aprobar Planificación'!$A$2:$A$500,'Aprobar Planificación'!$F$2:$F$500,""),
D80="Por planificar",_xlfn.XLOOKUP(A80,'Por planificar'!$A$2:$A$500,'Por planificar'!$F$2:$F$500,""),
D80="Por habilitar presupuesto",_xlfn.XLOOKUP(A80,'Por habilitar presup.'!$A$2:$A$500,'Por habilitar presup.'!$F$2:$F$500,""),
D80="Por aprobar estimación",_xlfn.XLOOKUP(A80,'Por aprobar estimacion'!$A$2:$A$500,'Por aprobar estimacion'!$F$2:$F$500,""),
D80="Por reestimar",_xlfn.XLOOKUP(A80,'Por Reestimar '!$A$2:$A$500,'Por Reestimar '!$F$2:$F$500,""),
D80="Por estimar",_xlfn.XLOOKUP(A80,'Por estimar'!$A$2:$A$500,'Por estimar'!$F$2:$F$500,""),
D80="Registro incompleto",_xlfn.XLOOKUP(A80,'Registro incompleto'!$A$2:$A$500,'Registro incompleto'!$F$2:$F$500,""),
TRUE,""
))</f>
        <v>Automatización RPA para la Actualización de Contenido en Cursos Asíncronos UPN</v>
      </c>
      <c r="C80" t="str">
        <f t="shared" si="1"/>
        <v>Nicolas Morales</v>
      </c>
      <c r="D80" t="str" cm="1">
        <f t="array" ref="D80">IF(A80="","",_xlfn.IFS(
COUNTIF(Eliminados!$A$2:$A$500,A80)&gt;0,"Eliminados",
COUNTIF(Planificadas!$A$2:$A$500,A80)&gt;0,"Planificadas",
COUNTIF('Aprobar Planificación'!$A$2:$A$500,A80)&gt;0,"Aprobar planificación",
COUNTIF('Por planificar'!$A$2:$A$500,A80)&gt;0,"Por planificar",
COUNTIF('Por habilitar presup.'!$A$2:$A$500,A80)&gt;0,"Por habilitar presupuesto",
COUNTIF('Por aprobar estimacion'!$A$2:$A$500,A80)&gt;0,"Por aprobar estimación",
COUNTIF('Por Reestimar '!$A$2:$A$500,A80)&gt;0,"Por reestimar",
COUNTIF('Por estimar'!$A$2:$A$500,A80)&gt;0,"Por estimar",
COUNTIF('Registro incompleto'!$A$2:$A$500,A80)&gt;0,"Registro incompleto",
TRUE,"Sin estado"
))</f>
        <v>Planificadas</v>
      </c>
      <c r="E80" t="str" cm="1">
        <f t="array" ref="E80">IF(A80="","",_xlfn.LET(
_xlpm.base,_xlfn.IFS(
D80="Eliminados",_xlfn.XLOOKUP(A80,Eliminados!$A$2:$A$500,Eliminados!$AE$2:$AE$500,""),
D80="Planificadas",_xlfn.XLOOKUP(A80,Planificadas!$A$2:$A$500,Planificadas!$AE$2:$AE$500,""),
D80="Aprobar planificación",_xlfn.XLOOKUP(A80,'Aprobar Planificación'!$A$2:$A$500,'Aprobar Planificación'!$AE$2:$AE$500,""),
D80="Por planificar",_xlfn.XLOOKUP(A80,'Por planificar'!$A$2:$A$500,'Por planificar'!$AE$2:$AE$500,""),
D80="Por habilitar presupuesto",_xlfn.XLOOKUP(A80,'Por habilitar presup.'!$A$2:$A$500,'Por habilitar presup.'!$AE$2:$AE$500,""),
D80="Por aprobar estimación",_xlfn.XLOOKUP(A80,'Por aprobar estimacion'!$A$2:$A$500,'Por aprobar estimacion'!$AE$2:$AE$500,""),
D80="Por reestimar",_xlfn.XLOOKUP(A80,'Por Reestimar '!$A$2:$A$500,'Por Reestimar '!$AE$2:$AE$500,""),
D80="Por estimar",_xlfn.XLOOKUP(A80,'Por estimar'!$A$2:$A$500,'Por estimar'!$AE$2:$AE$500,""),
D80="Registro incompleto",_xlfn.XLOOKUP(A80,'Registro incompleto'!$A$2:$A$500,'Registro incompleto'!$AE$2:$AE$500,""),
TRUE,""
),
_xlpm.revision,_xlfn.IFS(
D80="Eliminados",_xlfn.XLOOKUP(A80,Eliminados!$A$2:$A$500,Eliminados!$AR$2:$AR$500,""),
D80="Planificadas",_xlfn.XLOOKUP(A80,Planificadas!$A$2:$A$500,Planificadas!$AR$2:$AR$500,""),
D80="Aprobar planificación",_xlfn.XLOOKUP(A80,'Aprobar Planificación'!$A$2:$A$500,'Aprobar Planificación'!$AR$2:$AR$500,""),
D80="Por planificar",_xlfn.XLOOKUP(A80,'Por planificar'!$A$2:$A$500,'Por planificar'!$AR$2:$AR$500,""),
D80="Por habilitar presupuesto",_xlfn.XLOOKUP(A80,'Por habilitar presup.'!$A$2:$A$500,'Por habilitar presup.'!$AR$2:$AR$500,""),
D80="Por aprobar estimación",_xlfn.XLOOKUP(A80,'Por aprobar estimacion'!$A$2:$A$500,'Por aprobar estimacion'!$AR$2:$AR$500,""),
D80="Por reestimar",_xlfn.XLOOKUP(A80,'Por Reestimar '!$A$2:$A$500,'Por Reestimar '!$AR$2:$AR$500,""),
TRUE,""
),
_xlpm.resultado,IF(OR(_xlpm.revision="",_xlpm.revision=0),_xlpm.base,_xlpm.revision),
IF(OR(_xlpm.resultado="",_xlpm.resultado=0),"Sin definir",_xlpm.resultado)
))</f>
        <v>Media</v>
      </c>
      <c r="F80" s="593" cm="1">
        <f t="array" ref="F80">IF(A80="","",_xlfn.LET(
_xlpm.fecha,_xlfn.IFS(
D80="Eliminados",_xlfn.XLOOKUP(A80,Eliminados!$A$2:$A$500,Eliminados!$AD$2:$AD$500,""),
D80="Planificadas",_xlfn.XLOOKUP(A80,Planificadas!$A$2:$A$500,Planificadas!$AD$2:$AD$500,""),
D80="Aprobar planificación",_xlfn.XLOOKUP(A80,'Aprobar Planificación'!$A$2:$A$500,'Aprobar Planificación'!$AD$2:$AD$500,""),
D80="Por planificar",_xlfn.XLOOKUP(A80,'Por planificar'!$A$2:$A$500,'Por planificar'!$AD$2:$AD$500,""),
D80="Por habilitar presupuesto",_xlfn.XLOOKUP(A80,'Por habilitar presup.'!$A$2:$A$500,'Por habilitar presup.'!$AD$2:$AD$500,""),
D80="Por aprobar estimación",_xlfn.XLOOKUP(A80,'Por aprobar estimacion'!$A$2:$A$500,'Por aprobar estimacion'!$AD$2:$AD$500,""),
D80="Por reestimar",_xlfn.XLOOKUP(A80,'Por Reestimar '!$A$2:$A$500,'Por Reestimar '!$AD$2:$AD$500,""),
D80="Por estimar",_xlfn.XLOOKUP(A80,'Por estimar'!$A$2:$A$500,'Por estimar'!$AD$2:$AD$500,""),
D80="Registro incompleto",_xlfn.XLOOKUP(A80,'Registro incompleto'!$A$2:$A$500,'Registro incompleto'!$AD$2:$AD$500,""),
TRUE,""
),
IF(OR(_xlpm.fecha="",_xlpm.fecha=0),"",_xlpm.fecha)
))</f>
        <v>46135</v>
      </c>
      <c r="G80" s="593" cm="1">
        <f t="array" ref="G80">IF(A80="","",_xlfn.LET(
_xlpm.base,_xlfn.IFS(
D80="Eliminados",_xlfn.XLOOKUP(A80,Eliminados!$A$2:$A$500,Eliminados!$AF$2:$AF$500,""),
D80="Planificadas",_xlfn.XLOOKUP(A80,Planificadas!$A$2:$A$500,Planificadas!$AF$2:$AF$500,""),
D80="Aprobar planificación",_xlfn.XLOOKUP(A80,'Aprobar Planificación'!$A$2:$A$500,'Aprobar Planificación'!$AF$2:$AF$500,""),
D80="Por planificar",_xlfn.XLOOKUP(A80,'Por planificar'!$A$2:$A$500,'Por planificar'!$AF$2:$AF$500,""),
D80="Por habilitar presupuesto",_xlfn.XLOOKUP(A80,'Por habilitar presup.'!$A$2:$A$500,'Por habilitar presup.'!$AF$2:$AF$500,""),
D80="Por aprobar estimación",_xlfn.XLOOKUP(A80,'Por aprobar estimacion'!$A$2:$A$500,'Por aprobar estimacion'!$AF$2:$AF$500,""),
D80="Por reestimar",_xlfn.XLOOKUP(A80,'Por Reestimar '!$A$2:$A$500,'Por Reestimar '!$AF$2:$AF$500,""),
D80="Por estimar",_xlfn.XLOOKUP(A80,'Por estimar'!$A$2:$A$500,'Por estimar'!$AF$2:$AF$500,""),
D80="Registro incompleto",_xlfn.XLOOKUP(A80,'Registro incompleto'!$A$2:$A$500,'Registro incompleto'!$AF$2:$AF$500,""),
TRUE,""
),
_xlpm.revision,_xlfn.IFS(
D80="Eliminados",_xlfn.XLOOKUP(A80,Eliminados!$A$2:$A$500,Eliminados!$AS$2:$AS$500,""),
D80="Planificadas",_xlfn.XLOOKUP(A80,Planificadas!$A$2:$A$500,Planificadas!$AS$2:$AS$500,""),
D80="Aprobar planificación",_xlfn.XLOOKUP(A80,'Aprobar Planificación'!$A$2:$A$500,'Aprobar Planificación'!$AS$2:$AS$500,""),
D80="Por planificar",_xlfn.XLOOKUP(A80,'Por planificar'!$A$2:$A$500,'Por planificar'!$AS$2:$AS$500,""),
D80="Por habilitar presupuesto",_xlfn.XLOOKUP(A80,'Por habilitar presup.'!$A$2:$A$500,'Por habilitar presup.'!$AS$2:$AS$500,""),
D80="Por aprobar estimación",_xlfn.XLOOKUP(A80,'Por aprobar estimacion'!$A$2:$A$500,'Por aprobar estimacion'!$AS$2:$AS$500,""),
D80="Por reestimar",_xlfn.XLOOKUP(A80,'Por Reestimar '!$A$2:$A$500,'Por Reestimar '!$AS$2:$AS$500,""),
TRUE,""
),
_xlpm.resultado,IF(OR(_xlpm.revision="",_xlpm.revision=0),_xlpm.base,_xlpm.revision),
IF(OR(_xlpm.resultado="",_xlpm.resultado=0),"",_xlpm.resultado)
))</f>
        <v>46167</v>
      </c>
      <c r="H80" s="593" t="str" cm="1">
        <f t="array" ref="H80">IF(A80="","",_xlfn.LET(
_xlpm.dias,_xlfn.IFS(
OR(UPPER(TRIM(E80))="BAJA",UPPER(TRIM(E80))="BAJO"),5,
OR(UPPER(TRIM(E80))="MEDIA",UPPER(TRIM(E80))="MEDIO"),10,
OR(UPPER(TRIM(E80))="ALTA",UPPER(TRIM(E80))="ALTO"),20,
TRUE,0
),
_xlpm.inicioRe,IF(D80="Por reestimar",_xlfn.XLOOKUP(A80,'Por Reestimar '!$A$2:$A$500,'Por Reestimar '!$AS$2:$AS$500,0),0),
_xlfn.IFS(
D80="Por reestimar",IF(AND(ISNUMBER(_xlpm.inicioRe),_xlpm.inicioRe&gt;0,_xlpm.dias&gt;0),WORKDAY(_xlpm.inicioRe,_xlpm.dias),""),
D80="Por estimar",IF(AND(ISNUMBER(G80),G80&gt;0),IF(_xlpm.dias&gt;0,WORKDAY(G80,_xlpm.dias),""),IF(AND(ISNUMBER(F80),F80&gt;0),WORKDAY(F80,5),"")),
TRUE,""
)
))</f>
        <v/>
      </c>
      <c r="I80" t="str" cm="1">
        <f t="array" ref="I80">IF(A80="","",_xlfn.IFS(
D80="Eliminados",_xlfn.XLOOKUP(A80,Eliminados!$A$2:$A$500,Eliminados!$AB$2:$AB$500,""),
D80="Planificadas",_xlfn.XLOOKUP(A80,Planificadas!$A$2:$A$500,Planificadas!$AB$2:$AB$500,""),
D80="Aprobar planificación",_xlfn.XLOOKUP(A80,'Aprobar Planificación'!$A$2:$A$500,'Aprobar Planificación'!$AB$2:$AB$500,""),
D80="Por planificar",_xlfn.XLOOKUP(A80,'Por planificar'!$A$2:$A$500,'Por planificar'!$AB$2:$AB$500,""),
D80="Por habilitar presupuesto",_xlfn.XLOOKUP(A80,'Por habilitar presup.'!$A$2:$A$500,'Por habilitar presup.'!$AB$2:$AB$500,""),
D80="Por aprobar estimación",_xlfn.XLOOKUP(A80,'Por aprobar estimacion'!$A$2:$A$500,'Por aprobar estimacion'!$AB$2:$AB$500,""),
D80="Por reestimar",_xlfn.XLOOKUP(A80,'Por Reestimar '!$A$2:$A$500,'Por Reestimar '!$AB$2:$AB$500,""),
D80="Por estimar",_xlfn.XLOOKUP(A80,'Por estimar'!$A$2:$A$500,'Por estimar'!$AB$2:$AB$500,""),
D80="Registro incompleto",_xlfn.XLOOKUP(A80,'Registro incompleto'!$A$2:$A$500,'Registro incompleto'!$AB$2:$AB$500,""),
TRUE,""
))</f>
        <v>Nicolas Morales</v>
      </c>
    </row>
    <row r="81" spans="1:9">
      <c r="A81">
        <v>112</v>
      </c>
      <c r="B81" t="str" cm="1">
        <f t="array" ref="B81">IF(A81="","",_xlfn.IFS(
D81="Eliminados",_xlfn.XLOOKUP(A81,Eliminados!$A$2:$A$500,Eliminados!$F$2:$F$500,""),
D81="Planificadas",_xlfn.XLOOKUP(A81,Planificadas!$A$2:$A$500,Planificadas!$F$2:$F$500,""),
D81="Aprobar planificación",_xlfn.XLOOKUP(A81,'Aprobar Planificación'!$A$2:$A$500,'Aprobar Planificación'!$F$2:$F$500,""),
D81="Por planificar",_xlfn.XLOOKUP(A81,'Por planificar'!$A$2:$A$500,'Por planificar'!$F$2:$F$500,""),
D81="Por habilitar presupuesto",_xlfn.XLOOKUP(A81,'Por habilitar presup.'!$A$2:$A$500,'Por habilitar presup.'!$F$2:$F$500,""),
D81="Por aprobar estimación",_xlfn.XLOOKUP(A81,'Por aprobar estimacion'!$A$2:$A$500,'Por aprobar estimacion'!$F$2:$F$500,""),
D81="Por reestimar",_xlfn.XLOOKUP(A81,'Por Reestimar '!$A$2:$A$500,'Por Reestimar '!$F$2:$F$500,""),
D81="Por estimar",_xlfn.XLOOKUP(A81,'Por estimar'!$A$2:$A$500,'Por estimar'!$F$2:$F$500,""),
D81="Registro incompleto",_xlfn.XLOOKUP(A81,'Registro incompleto'!$A$2:$A$500,'Registro incompleto'!$F$2:$F$500,""),
TRUE,""
))</f>
        <v>Habilitar uso de External Tag</v>
      </c>
      <c r="C81" t="str">
        <f t="shared" si="1"/>
        <v>César Soplín</v>
      </c>
      <c r="D81" t="str" cm="1">
        <f t="array" ref="D81">IF(A81="","",_xlfn.IFS(
COUNTIF(Eliminados!$A$2:$A$500,A81)&gt;0,"Eliminados",
COUNTIF(Planificadas!$A$2:$A$500,A81)&gt;0,"Planificadas",
COUNTIF('Aprobar Planificación'!$A$2:$A$500,A81)&gt;0,"Aprobar planificación",
COUNTIF('Por planificar'!$A$2:$A$500,A81)&gt;0,"Por planificar",
COUNTIF('Por habilitar presup.'!$A$2:$A$500,A81)&gt;0,"Por habilitar presupuesto",
COUNTIF('Por aprobar estimacion'!$A$2:$A$500,A81)&gt;0,"Por aprobar estimación",
COUNTIF('Por Reestimar '!$A$2:$A$500,A81)&gt;0,"Por reestimar",
COUNTIF('Por estimar'!$A$2:$A$500,A81)&gt;0,"Por estimar",
COUNTIF('Registro incompleto'!$A$2:$A$500,A81)&gt;0,"Registro incompleto",
TRUE,"Sin estado"
))</f>
        <v>Eliminados</v>
      </c>
      <c r="E81" t="str" cm="1">
        <f t="array" ref="E81">IF(A81="","",_xlfn.LET(
_xlpm.base,_xlfn.IFS(
D81="Eliminados",_xlfn.XLOOKUP(A81,Eliminados!$A$2:$A$500,Eliminados!$AE$2:$AE$500,""),
D81="Planificadas",_xlfn.XLOOKUP(A81,Planificadas!$A$2:$A$500,Planificadas!$AE$2:$AE$500,""),
D81="Aprobar planificación",_xlfn.XLOOKUP(A81,'Aprobar Planificación'!$A$2:$A$500,'Aprobar Planificación'!$AE$2:$AE$500,""),
D81="Por planificar",_xlfn.XLOOKUP(A81,'Por planificar'!$A$2:$A$500,'Por planificar'!$AE$2:$AE$500,""),
D81="Por habilitar presupuesto",_xlfn.XLOOKUP(A81,'Por habilitar presup.'!$A$2:$A$500,'Por habilitar presup.'!$AE$2:$AE$500,""),
D81="Por aprobar estimación",_xlfn.XLOOKUP(A81,'Por aprobar estimacion'!$A$2:$A$500,'Por aprobar estimacion'!$AE$2:$AE$500,""),
D81="Por reestimar",_xlfn.XLOOKUP(A81,'Por Reestimar '!$A$2:$A$500,'Por Reestimar '!$AE$2:$AE$500,""),
D81="Por estimar",_xlfn.XLOOKUP(A81,'Por estimar'!$A$2:$A$500,'Por estimar'!$AE$2:$AE$500,""),
D81="Registro incompleto",_xlfn.XLOOKUP(A81,'Registro incompleto'!$A$2:$A$500,'Registro incompleto'!$AE$2:$AE$500,""),
TRUE,""
),
_xlpm.revision,_xlfn.IFS(
D81="Eliminados",_xlfn.XLOOKUP(A81,Eliminados!$A$2:$A$500,Eliminados!$AR$2:$AR$500,""),
D81="Planificadas",_xlfn.XLOOKUP(A81,Planificadas!$A$2:$A$500,Planificadas!$AR$2:$AR$500,""),
D81="Aprobar planificación",_xlfn.XLOOKUP(A81,'Aprobar Planificación'!$A$2:$A$500,'Aprobar Planificación'!$AR$2:$AR$500,""),
D81="Por planificar",_xlfn.XLOOKUP(A81,'Por planificar'!$A$2:$A$500,'Por planificar'!$AR$2:$AR$500,""),
D81="Por habilitar presupuesto",_xlfn.XLOOKUP(A81,'Por habilitar presup.'!$A$2:$A$500,'Por habilitar presup.'!$AR$2:$AR$500,""),
D81="Por aprobar estimación",_xlfn.XLOOKUP(A81,'Por aprobar estimacion'!$A$2:$A$500,'Por aprobar estimacion'!$AR$2:$AR$500,""),
D81="Por reestimar",_xlfn.XLOOKUP(A81,'Por Reestimar '!$A$2:$A$500,'Por Reestimar '!$AR$2:$AR$500,""),
TRUE,""
),
_xlpm.resultado,IF(OR(_xlpm.revision="",_xlpm.revision=0),_xlpm.base,_xlpm.revision),
IF(OR(_xlpm.resultado="",_xlpm.resultado=0),"Sin definir",_xlpm.resultado)
))</f>
        <v>Media</v>
      </c>
      <c r="F81" s="593" cm="1">
        <f t="array" ref="F81">IF(A81="","",_xlfn.LET(
_xlpm.fecha,_xlfn.IFS(
D81="Eliminados",_xlfn.XLOOKUP(A81,Eliminados!$A$2:$A$500,Eliminados!$AD$2:$AD$500,""),
D81="Planificadas",_xlfn.XLOOKUP(A81,Planificadas!$A$2:$A$500,Planificadas!$AD$2:$AD$500,""),
D81="Aprobar planificación",_xlfn.XLOOKUP(A81,'Aprobar Planificación'!$A$2:$A$500,'Aprobar Planificación'!$AD$2:$AD$500,""),
D81="Por planificar",_xlfn.XLOOKUP(A81,'Por planificar'!$A$2:$A$500,'Por planificar'!$AD$2:$AD$500,""),
D81="Por habilitar presupuesto",_xlfn.XLOOKUP(A81,'Por habilitar presup.'!$A$2:$A$500,'Por habilitar presup.'!$AD$2:$AD$500,""),
D81="Por aprobar estimación",_xlfn.XLOOKUP(A81,'Por aprobar estimacion'!$A$2:$A$500,'Por aprobar estimacion'!$AD$2:$AD$500,""),
D81="Por reestimar",_xlfn.XLOOKUP(A81,'Por Reestimar '!$A$2:$A$500,'Por Reestimar '!$AD$2:$AD$500,""),
D81="Por estimar",_xlfn.XLOOKUP(A81,'Por estimar'!$A$2:$A$500,'Por estimar'!$AD$2:$AD$500,""),
D81="Registro incompleto",_xlfn.XLOOKUP(A81,'Registro incompleto'!$A$2:$A$500,'Registro incompleto'!$AD$2:$AD$500,""),
TRUE,""
),
IF(OR(_xlpm.fecha="",_xlpm.fecha=0),"",_xlpm.fecha)
))</f>
        <v>46142</v>
      </c>
      <c r="G81" s="593" t="str" cm="1">
        <f t="array" ref="G81">IF(A81="","",_xlfn.LET(
_xlpm.base,_xlfn.IFS(
D81="Eliminados",_xlfn.XLOOKUP(A81,Eliminados!$A$2:$A$500,Eliminados!$AF$2:$AF$500,""),
D81="Planificadas",_xlfn.XLOOKUP(A81,Planificadas!$A$2:$A$500,Planificadas!$AF$2:$AF$500,""),
D81="Aprobar planificación",_xlfn.XLOOKUP(A81,'Aprobar Planificación'!$A$2:$A$500,'Aprobar Planificación'!$AF$2:$AF$500,""),
D81="Por planificar",_xlfn.XLOOKUP(A81,'Por planificar'!$A$2:$A$500,'Por planificar'!$AF$2:$AF$500,""),
D81="Por habilitar presupuesto",_xlfn.XLOOKUP(A81,'Por habilitar presup.'!$A$2:$A$500,'Por habilitar presup.'!$AF$2:$AF$500,""),
D81="Por aprobar estimación",_xlfn.XLOOKUP(A81,'Por aprobar estimacion'!$A$2:$A$500,'Por aprobar estimacion'!$AF$2:$AF$500,""),
D81="Por reestimar",_xlfn.XLOOKUP(A81,'Por Reestimar '!$A$2:$A$500,'Por Reestimar '!$AF$2:$AF$500,""),
D81="Por estimar",_xlfn.XLOOKUP(A81,'Por estimar'!$A$2:$A$500,'Por estimar'!$AF$2:$AF$500,""),
D81="Registro incompleto",_xlfn.XLOOKUP(A81,'Registro incompleto'!$A$2:$A$500,'Registro incompleto'!$AF$2:$AF$500,""),
TRUE,""
),
_xlpm.revision,_xlfn.IFS(
D81="Eliminados",_xlfn.XLOOKUP(A81,Eliminados!$A$2:$A$500,Eliminados!$AS$2:$AS$500,""),
D81="Planificadas",_xlfn.XLOOKUP(A81,Planificadas!$A$2:$A$500,Planificadas!$AS$2:$AS$500,""),
D81="Aprobar planificación",_xlfn.XLOOKUP(A81,'Aprobar Planificación'!$A$2:$A$500,'Aprobar Planificación'!$AS$2:$AS$500,""),
D81="Por planificar",_xlfn.XLOOKUP(A81,'Por planificar'!$A$2:$A$500,'Por planificar'!$AS$2:$AS$500,""),
D81="Por habilitar presupuesto",_xlfn.XLOOKUP(A81,'Por habilitar presup.'!$A$2:$A$500,'Por habilitar presup.'!$AS$2:$AS$500,""),
D81="Por aprobar estimación",_xlfn.XLOOKUP(A81,'Por aprobar estimacion'!$A$2:$A$500,'Por aprobar estimacion'!$AS$2:$AS$500,""),
D81="Por reestimar",_xlfn.XLOOKUP(A81,'Por Reestimar '!$A$2:$A$500,'Por Reestimar '!$AS$2:$AS$500,""),
TRUE,""
),
_xlpm.resultado,IF(OR(_xlpm.revision="",_xlpm.revision=0),_xlpm.base,_xlpm.revision),
IF(OR(_xlpm.resultado="",_xlpm.resultado=0),"",_xlpm.resultado)
))</f>
        <v/>
      </c>
      <c r="H81" s="593" t="str" cm="1">
        <f t="array" ref="H81">IF(A81="","",_xlfn.LET(
_xlpm.dias,_xlfn.IFS(
OR(UPPER(TRIM(E81))="BAJA",UPPER(TRIM(E81))="BAJO"),5,
OR(UPPER(TRIM(E81))="MEDIA",UPPER(TRIM(E81))="MEDIO"),10,
OR(UPPER(TRIM(E81))="ALTA",UPPER(TRIM(E81))="ALTO"),20,
TRUE,0
),
_xlpm.inicioRe,IF(D81="Por reestimar",_xlfn.XLOOKUP(A81,'Por Reestimar '!$A$2:$A$500,'Por Reestimar '!$AS$2:$AS$500,0),0),
_xlfn.IFS(
D81="Por reestimar",IF(AND(ISNUMBER(_xlpm.inicioRe),_xlpm.inicioRe&gt;0,_xlpm.dias&gt;0),WORKDAY(_xlpm.inicioRe,_xlpm.dias),""),
D81="Por estimar",IF(AND(ISNUMBER(G81),G81&gt;0),IF(_xlpm.dias&gt;0,WORKDAY(G81,_xlpm.dias),""),IF(AND(ISNUMBER(F81),F81&gt;0),WORKDAY(F81,5),"")),
TRUE,""
)
))</f>
        <v/>
      </c>
      <c r="I81" t="str" cm="1">
        <f t="array" ref="I81">IF(A81="","",_xlfn.IFS(
D81="Eliminados",_xlfn.XLOOKUP(A81,Eliminados!$A$2:$A$500,Eliminados!$AB$2:$AB$500,""),
D81="Planificadas",_xlfn.XLOOKUP(A81,Planificadas!$A$2:$A$500,Planificadas!$AB$2:$AB$500,""),
D81="Aprobar planificación",_xlfn.XLOOKUP(A81,'Aprobar Planificación'!$A$2:$A$500,'Aprobar Planificación'!$AB$2:$AB$500,""),
D81="Por planificar",_xlfn.XLOOKUP(A81,'Por planificar'!$A$2:$A$500,'Por planificar'!$AB$2:$AB$500,""),
D81="Por habilitar presupuesto",_xlfn.XLOOKUP(A81,'Por habilitar presup.'!$A$2:$A$500,'Por habilitar presup.'!$AB$2:$AB$500,""),
D81="Por aprobar estimación",_xlfn.XLOOKUP(A81,'Por aprobar estimacion'!$A$2:$A$500,'Por aprobar estimacion'!$AB$2:$AB$500,""),
D81="Por reestimar",_xlfn.XLOOKUP(A81,'Por Reestimar '!$A$2:$A$500,'Por Reestimar '!$AB$2:$AB$500,""),
D81="Por estimar",_xlfn.XLOOKUP(A81,'Por estimar'!$A$2:$A$500,'Por estimar'!$AB$2:$AB$500,""),
D81="Registro incompleto",_xlfn.XLOOKUP(A81,'Registro incompleto'!$A$2:$A$500,'Registro incompleto'!$AB$2:$AB$500,""),
TRUE,""
))</f>
        <v>César Soplín</v>
      </c>
    </row>
    <row r="82" spans="1:9">
      <c r="A82">
        <v>113</v>
      </c>
      <c r="B82" t="str" cm="1">
        <f t="array" ref="B82">IF(A82="","",_xlfn.IFS(
D82="Eliminados",_xlfn.XLOOKUP(A82,Eliminados!$A$2:$A$500,Eliminados!$F$2:$F$500,""),
D82="Planificadas",_xlfn.XLOOKUP(A82,Planificadas!$A$2:$A$500,Planificadas!$F$2:$F$500,""),
D82="Aprobar planificación",_xlfn.XLOOKUP(A82,'Aprobar Planificación'!$A$2:$A$500,'Aprobar Planificación'!$F$2:$F$500,""),
D82="Por planificar",_xlfn.XLOOKUP(A82,'Por planificar'!$A$2:$A$500,'Por planificar'!$F$2:$F$500,""),
D82="Por habilitar presupuesto",_xlfn.XLOOKUP(A82,'Por habilitar presup.'!$A$2:$A$500,'Por habilitar presup.'!$F$2:$F$500,""),
D82="Por aprobar estimación",_xlfn.XLOOKUP(A82,'Por aprobar estimacion'!$A$2:$A$500,'Por aprobar estimacion'!$F$2:$F$500,""),
D82="Por reestimar",_xlfn.XLOOKUP(A82,'Por Reestimar '!$A$2:$A$500,'Por Reestimar '!$F$2:$F$500,""),
D82="Por estimar",_xlfn.XLOOKUP(A82,'Por estimar'!$A$2:$A$500,'Por estimar'!$F$2:$F$500,""),
D82="Registro incompleto",_xlfn.XLOOKUP(A82,'Registro incompleto'!$A$2:$A$500,'Registro incompleto'!$F$2:$F$500,""),
TRUE,""
))</f>
        <v>Elaborar un Funnel para el equipo de We Talk</v>
      </c>
      <c r="C82" t="str">
        <f t="shared" si="1"/>
        <v>Aaron Melgar</v>
      </c>
      <c r="D82" t="str" cm="1">
        <f t="array" ref="D82">IF(A82="","",_xlfn.IFS(
COUNTIF(Eliminados!$A$2:$A$500,A82)&gt;0,"Eliminados",
COUNTIF(Planificadas!$A$2:$A$500,A82)&gt;0,"Planificadas",
COUNTIF('Aprobar Planificación'!$A$2:$A$500,A82)&gt;0,"Aprobar planificación",
COUNTIF('Por planificar'!$A$2:$A$500,A82)&gt;0,"Por planificar",
COUNTIF('Por habilitar presup.'!$A$2:$A$500,A82)&gt;0,"Por habilitar presupuesto",
COUNTIF('Por aprobar estimacion'!$A$2:$A$500,A82)&gt;0,"Por aprobar estimación",
COUNTIF('Por Reestimar '!$A$2:$A$500,A82)&gt;0,"Por reestimar",
COUNTIF('Por estimar'!$A$2:$A$500,A82)&gt;0,"Por estimar",
COUNTIF('Registro incompleto'!$A$2:$A$500,A82)&gt;0,"Registro incompleto",
TRUE,"Sin estado"
))</f>
        <v>Eliminados</v>
      </c>
      <c r="E82" t="str" cm="1">
        <f t="array" ref="E82">IF(A82="","",_xlfn.LET(
_xlpm.base,_xlfn.IFS(
D82="Eliminados",_xlfn.XLOOKUP(A82,Eliminados!$A$2:$A$500,Eliminados!$AE$2:$AE$500,""),
D82="Planificadas",_xlfn.XLOOKUP(A82,Planificadas!$A$2:$A$500,Planificadas!$AE$2:$AE$500,""),
D82="Aprobar planificación",_xlfn.XLOOKUP(A82,'Aprobar Planificación'!$A$2:$A$500,'Aprobar Planificación'!$AE$2:$AE$500,""),
D82="Por planificar",_xlfn.XLOOKUP(A82,'Por planificar'!$A$2:$A$500,'Por planificar'!$AE$2:$AE$500,""),
D82="Por habilitar presupuesto",_xlfn.XLOOKUP(A82,'Por habilitar presup.'!$A$2:$A$500,'Por habilitar presup.'!$AE$2:$AE$500,""),
D82="Por aprobar estimación",_xlfn.XLOOKUP(A82,'Por aprobar estimacion'!$A$2:$A$500,'Por aprobar estimacion'!$AE$2:$AE$500,""),
D82="Por reestimar",_xlfn.XLOOKUP(A82,'Por Reestimar '!$A$2:$A$500,'Por Reestimar '!$AE$2:$AE$500,""),
D82="Por estimar",_xlfn.XLOOKUP(A82,'Por estimar'!$A$2:$A$500,'Por estimar'!$AE$2:$AE$500,""),
D82="Registro incompleto",_xlfn.XLOOKUP(A82,'Registro incompleto'!$A$2:$A$500,'Registro incompleto'!$AE$2:$AE$500,""),
TRUE,""
),
_xlpm.revision,_xlfn.IFS(
D82="Eliminados",_xlfn.XLOOKUP(A82,Eliminados!$A$2:$A$500,Eliminados!$AR$2:$AR$500,""),
D82="Planificadas",_xlfn.XLOOKUP(A82,Planificadas!$A$2:$A$500,Planificadas!$AR$2:$AR$500,""),
D82="Aprobar planificación",_xlfn.XLOOKUP(A82,'Aprobar Planificación'!$A$2:$A$500,'Aprobar Planificación'!$AR$2:$AR$500,""),
D82="Por planificar",_xlfn.XLOOKUP(A82,'Por planificar'!$A$2:$A$500,'Por planificar'!$AR$2:$AR$500,""),
D82="Por habilitar presupuesto",_xlfn.XLOOKUP(A82,'Por habilitar presup.'!$A$2:$A$500,'Por habilitar presup.'!$AR$2:$AR$500,""),
D82="Por aprobar estimación",_xlfn.XLOOKUP(A82,'Por aprobar estimacion'!$A$2:$A$500,'Por aprobar estimacion'!$AR$2:$AR$500,""),
D82="Por reestimar",_xlfn.XLOOKUP(A82,'Por Reestimar '!$A$2:$A$500,'Por Reestimar '!$AR$2:$AR$500,""),
TRUE,""
),
_xlpm.resultado,IF(OR(_xlpm.revision="",_xlpm.revision=0),_xlpm.base,_xlpm.revision),
IF(OR(_xlpm.resultado="",_xlpm.resultado=0),"Sin definir",_xlpm.resultado)
))</f>
        <v>Media</v>
      </c>
      <c r="F82" s="593" cm="1">
        <f t="array" ref="F82">IF(A82="","",_xlfn.LET(
_xlpm.fecha,_xlfn.IFS(
D82="Eliminados",_xlfn.XLOOKUP(A82,Eliminados!$A$2:$A$500,Eliminados!$AD$2:$AD$500,""),
D82="Planificadas",_xlfn.XLOOKUP(A82,Planificadas!$A$2:$A$500,Planificadas!$AD$2:$AD$500,""),
D82="Aprobar planificación",_xlfn.XLOOKUP(A82,'Aprobar Planificación'!$A$2:$A$500,'Aprobar Planificación'!$AD$2:$AD$500,""),
D82="Por planificar",_xlfn.XLOOKUP(A82,'Por planificar'!$A$2:$A$500,'Por planificar'!$AD$2:$AD$500,""),
D82="Por habilitar presupuesto",_xlfn.XLOOKUP(A82,'Por habilitar presup.'!$A$2:$A$500,'Por habilitar presup.'!$AD$2:$AD$500,""),
D82="Por aprobar estimación",_xlfn.XLOOKUP(A82,'Por aprobar estimacion'!$A$2:$A$500,'Por aprobar estimacion'!$AD$2:$AD$500,""),
D82="Por reestimar",_xlfn.XLOOKUP(A82,'Por Reestimar '!$A$2:$A$500,'Por Reestimar '!$AD$2:$AD$500,""),
D82="Por estimar",_xlfn.XLOOKUP(A82,'Por estimar'!$A$2:$A$500,'Por estimar'!$AD$2:$AD$500,""),
D82="Registro incompleto",_xlfn.XLOOKUP(A82,'Registro incompleto'!$A$2:$A$500,'Registro incompleto'!$AD$2:$AD$500,""),
TRUE,""
),
IF(OR(_xlpm.fecha="",_xlpm.fecha=0),"",_xlpm.fecha)
))</f>
        <v>46142</v>
      </c>
      <c r="G82" s="593" t="str" cm="1">
        <f t="array" ref="G82">IF(A82="","",_xlfn.LET(
_xlpm.base,_xlfn.IFS(
D82="Eliminados",_xlfn.XLOOKUP(A82,Eliminados!$A$2:$A$500,Eliminados!$AF$2:$AF$500,""),
D82="Planificadas",_xlfn.XLOOKUP(A82,Planificadas!$A$2:$A$500,Planificadas!$AF$2:$AF$500,""),
D82="Aprobar planificación",_xlfn.XLOOKUP(A82,'Aprobar Planificación'!$A$2:$A$500,'Aprobar Planificación'!$AF$2:$AF$500,""),
D82="Por planificar",_xlfn.XLOOKUP(A82,'Por planificar'!$A$2:$A$500,'Por planificar'!$AF$2:$AF$500,""),
D82="Por habilitar presupuesto",_xlfn.XLOOKUP(A82,'Por habilitar presup.'!$A$2:$A$500,'Por habilitar presup.'!$AF$2:$AF$500,""),
D82="Por aprobar estimación",_xlfn.XLOOKUP(A82,'Por aprobar estimacion'!$A$2:$A$500,'Por aprobar estimacion'!$AF$2:$AF$500,""),
D82="Por reestimar",_xlfn.XLOOKUP(A82,'Por Reestimar '!$A$2:$A$500,'Por Reestimar '!$AF$2:$AF$500,""),
D82="Por estimar",_xlfn.XLOOKUP(A82,'Por estimar'!$A$2:$A$500,'Por estimar'!$AF$2:$AF$500,""),
D82="Registro incompleto",_xlfn.XLOOKUP(A82,'Registro incompleto'!$A$2:$A$500,'Registro incompleto'!$AF$2:$AF$500,""),
TRUE,""
),
_xlpm.revision,_xlfn.IFS(
D82="Eliminados",_xlfn.XLOOKUP(A82,Eliminados!$A$2:$A$500,Eliminados!$AS$2:$AS$500,""),
D82="Planificadas",_xlfn.XLOOKUP(A82,Planificadas!$A$2:$A$500,Planificadas!$AS$2:$AS$500,""),
D82="Aprobar planificación",_xlfn.XLOOKUP(A82,'Aprobar Planificación'!$A$2:$A$500,'Aprobar Planificación'!$AS$2:$AS$500,""),
D82="Por planificar",_xlfn.XLOOKUP(A82,'Por planificar'!$A$2:$A$500,'Por planificar'!$AS$2:$AS$500,""),
D82="Por habilitar presupuesto",_xlfn.XLOOKUP(A82,'Por habilitar presup.'!$A$2:$A$500,'Por habilitar presup.'!$AS$2:$AS$500,""),
D82="Por aprobar estimación",_xlfn.XLOOKUP(A82,'Por aprobar estimacion'!$A$2:$A$500,'Por aprobar estimacion'!$AS$2:$AS$500,""),
D82="Por reestimar",_xlfn.XLOOKUP(A82,'Por Reestimar '!$A$2:$A$500,'Por Reestimar '!$AS$2:$AS$500,""),
TRUE,""
),
_xlpm.resultado,IF(OR(_xlpm.revision="",_xlpm.revision=0),_xlpm.base,_xlpm.revision),
IF(OR(_xlpm.resultado="",_xlpm.resultado=0),"",_xlpm.resultado)
))</f>
        <v/>
      </c>
      <c r="H82" s="593" t="str" cm="1">
        <f t="array" ref="H82">IF(A82="","",_xlfn.LET(
_xlpm.dias,_xlfn.IFS(
OR(UPPER(TRIM(E82))="BAJA",UPPER(TRIM(E82))="BAJO"),5,
OR(UPPER(TRIM(E82))="MEDIA",UPPER(TRIM(E82))="MEDIO"),10,
OR(UPPER(TRIM(E82))="ALTA",UPPER(TRIM(E82))="ALTO"),20,
TRUE,0
),
_xlpm.inicioRe,IF(D82="Por reestimar",_xlfn.XLOOKUP(A82,'Por Reestimar '!$A$2:$A$500,'Por Reestimar '!$AS$2:$AS$500,0),0),
_xlfn.IFS(
D82="Por reestimar",IF(AND(ISNUMBER(_xlpm.inicioRe),_xlpm.inicioRe&gt;0,_xlpm.dias&gt;0),WORKDAY(_xlpm.inicioRe,_xlpm.dias),""),
D82="Por estimar",IF(AND(ISNUMBER(G82),G82&gt;0),IF(_xlpm.dias&gt;0,WORKDAY(G82,_xlpm.dias),""),IF(AND(ISNUMBER(F82),F82&gt;0),WORKDAY(F82,5),"")),
TRUE,""
)
))</f>
        <v/>
      </c>
      <c r="I82" t="str" cm="1">
        <f t="array" ref="I82">IF(A82="","",_xlfn.IFS(
D82="Eliminados",_xlfn.XLOOKUP(A82,Eliminados!$A$2:$A$500,Eliminados!$AB$2:$AB$500,""),
D82="Planificadas",_xlfn.XLOOKUP(A82,Planificadas!$A$2:$A$500,Planificadas!$AB$2:$AB$500,""),
D82="Aprobar planificación",_xlfn.XLOOKUP(A82,'Aprobar Planificación'!$A$2:$A$500,'Aprobar Planificación'!$AB$2:$AB$500,""),
D82="Por planificar",_xlfn.XLOOKUP(A82,'Por planificar'!$A$2:$A$500,'Por planificar'!$AB$2:$AB$500,""),
D82="Por habilitar presupuesto",_xlfn.XLOOKUP(A82,'Por habilitar presup.'!$A$2:$A$500,'Por habilitar presup.'!$AB$2:$AB$500,""),
D82="Por aprobar estimación",_xlfn.XLOOKUP(A82,'Por aprobar estimacion'!$A$2:$A$500,'Por aprobar estimacion'!$AB$2:$AB$500,""),
D82="Por reestimar",_xlfn.XLOOKUP(A82,'Por Reestimar '!$A$2:$A$500,'Por Reestimar '!$AB$2:$AB$500,""),
D82="Por estimar",_xlfn.XLOOKUP(A82,'Por estimar'!$A$2:$A$500,'Por estimar'!$AB$2:$AB$500,""),
D82="Registro incompleto",_xlfn.XLOOKUP(A82,'Registro incompleto'!$A$2:$A$500,'Registro incompleto'!$AB$2:$AB$500,""),
TRUE,""
))</f>
        <v>Aaron Melgar</v>
      </c>
    </row>
    <row r="83" spans="1:9">
      <c r="A83">
        <v>114</v>
      </c>
      <c r="B83" t="str" cm="1">
        <f t="array" ref="B83">IF(A83="","",_xlfn.IFS(
D83="Eliminados",_xlfn.XLOOKUP(A83,Eliminados!$A$2:$A$500,Eliminados!$F$2:$F$500,""),
D83="Planificadas",_xlfn.XLOOKUP(A83,Planificadas!$A$2:$A$500,Planificadas!$F$2:$F$500,""),
D83="Aprobar planificación",_xlfn.XLOOKUP(A83,'Aprobar Planificación'!$A$2:$A$500,'Aprobar Planificación'!$F$2:$F$500,""),
D83="Por planificar",_xlfn.XLOOKUP(A83,'Por planificar'!$A$2:$A$500,'Por planificar'!$F$2:$F$500,""),
D83="Por habilitar presupuesto",_xlfn.XLOOKUP(A83,'Por habilitar presup.'!$A$2:$A$500,'Por habilitar presup.'!$F$2:$F$500,""),
D83="Por aprobar estimación",_xlfn.XLOOKUP(A83,'Por aprobar estimacion'!$A$2:$A$500,'Por aprobar estimacion'!$F$2:$F$500,""),
D83="Por reestimar",_xlfn.XLOOKUP(A83,'Por Reestimar '!$A$2:$A$500,'Por Reestimar '!$F$2:$F$500,""),
D83="Por estimar",_xlfn.XLOOKUP(A83,'Por estimar'!$A$2:$A$500,'Por estimar'!$F$2:$F$500,""),
D83="Registro incompleto",_xlfn.XLOOKUP(A83,'Registro incompleto'!$A$2:$A$500,'Registro incompleto'!$F$2:$F$500,""),
TRUE,""
))</f>
        <v>Automatización del reporte de recálculo de ingresos contables</v>
      </c>
      <c r="C83" t="str">
        <f t="shared" si="1"/>
        <v>Ivan Rengifo</v>
      </c>
      <c r="D83" t="str" cm="1">
        <f t="array" ref="D83">IF(A83="","",_xlfn.IFS(
COUNTIF(Eliminados!$A$2:$A$500,A83)&gt;0,"Eliminados",
COUNTIF(Planificadas!$A$2:$A$500,A83)&gt;0,"Planificadas",
COUNTIF('Aprobar Planificación'!$A$2:$A$500,A83)&gt;0,"Aprobar planificación",
COUNTIF('Por planificar'!$A$2:$A$500,A83)&gt;0,"Por planificar",
COUNTIF('Por habilitar presup.'!$A$2:$A$500,A83)&gt;0,"Por habilitar presupuesto",
COUNTIF('Por aprobar estimacion'!$A$2:$A$500,A83)&gt;0,"Por aprobar estimación",
COUNTIF('Por Reestimar '!$A$2:$A$500,A83)&gt;0,"Por reestimar",
COUNTIF('Por estimar'!$A$2:$A$500,A83)&gt;0,"Por estimar",
COUNTIF('Registro incompleto'!$A$2:$A$500,A83)&gt;0,"Registro incompleto",
TRUE,"Sin estado"
))</f>
        <v>Eliminados</v>
      </c>
      <c r="E83" t="str" cm="1">
        <f t="array" ref="E83">IF(A83="","",_xlfn.LET(
_xlpm.base,_xlfn.IFS(
D83="Eliminados",_xlfn.XLOOKUP(A83,Eliminados!$A$2:$A$500,Eliminados!$AE$2:$AE$500,""),
D83="Planificadas",_xlfn.XLOOKUP(A83,Planificadas!$A$2:$A$500,Planificadas!$AE$2:$AE$500,""),
D83="Aprobar planificación",_xlfn.XLOOKUP(A83,'Aprobar Planificación'!$A$2:$A$500,'Aprobar Planificación'!$AE$2:$AE$500,""),
D83="Por planificar",_xlfn.XLOOKUP(A83,'Por planificar'!$A$2:$A$500,'Por planificar'!$AE$2:$AE$500,""),
D83="Por habilitar presupuesto",_xlfn.XLOOKUP(A83,'Por habilitar presup.'!$A$2:$A$500,'Por habilitar presup.'!$AE$2:$AE$500,""),
D83="Por aprobar estimación",_xlfn.XLOOKUP(A83,'Por aprobar estimacion'!$A$2:$A$500,'Por aprobar estimacion'!$AE$2:$AE$500,""),
D83="Por reestimar",_xlfn.XLOOKUP(A83,'Por Reestimar '!$A$2:$A$500,'Por Reestimar '!$AE$2:$AE$500,""),
D83="Por estimar",_xlfn.XLOOKUP(A83,'Por estimar'!$A$2:$A$500,'Por estimar'!$AE$2:$AE$500,""),
D83="Registro incompleto",_xlfn.XLOOKUP(A83,'Registro incompleto'!$A$2:$A$500,'Registro incompleto'!$AE$2:$AE$500,""),
TRUE,""
),
_xlpm.revision,_xlfn.IFS(
D83="Eliminados",_xlfn.XLOOKUP(A83,Eliminados!$A$2:$A$500,Eliminados!$AR$2:$AR$500,""),
D83="Planificadas",_xlfn.XLOOKUP(A83,Planificadas!$A$2:$A$500,Planificadas!$AR$2:$AR$500,""),
D83="Aprobar planificación",_xlfn.XLOOKUP(A83,'Aprobar Planificación'!$A$2:$A$500,'Aprobar Planificación'!$AR$2:$AR$500,""),
D83="Por planificar",_xlfn.XLOOKUP(A83,'Por planificar'!$A$2:$A$500,'Por planificar'!$AR$2:$AR$500,""),
D83="Por habilitar presupuesto",_xlfn.XLOOKUP(A83,'Por habilitar presup.'!$A$2:$A$500,'Por habilitar presup.'!$AR$2:$AR$500,""),
D83="Por aprobar estimación",_xlfn.XLOOKUP(A83,'Por aprobar estimacion'!$A$2:$A$500,'Por aprobar estimacion'!$AR$2:$AR$500,""),
D83="Por reestimar",_xlfn.XLOOKUP(A83,'Por Reestimar '!$A$2:$A$500,'Por Reestimar '!$AR$2:$AR$500,""),
TRUE,""
),
_xlpm.resultado,IF(OR(_xlpm.revision="",_xlpm.revision=0),_xlpm.base,_xlpm.revision),
IF(OR(_xlpm.resultado="",_xlpm.resultado=0),"Sin definir",_xlpm.resultado)
))</f>
        <v>Alta</v>
      </c>
      <c r="F83" s="593" cm="1">
        <f t="array" ref="F83">IF(A83="","",_xlfn.LET(
_xlpm.fecha,_xlfn.IFS(
D83="Eliminados",_xlfn.XLOOKUP(A83,Eliminados!$A$2:$A$500,Eliminados!$AD$2:$AD$500,""),
D83="Planificadas",_xlfn.XLOOKUP(A83,Planificadas!$A$2:$A$500,Planificadas!$AD$2:$AD$500,""),
D83="Aprobar planificación",_xlfn.XLOOKUP(A83,'Aprobar Planificación'!$A$2:$A$500,'Aprobar Planificación'!$AD$2:$AD$500,""),
D83="Por planificar",_xlfn.XLOOKUP(A83,'Por planificar'!$A$2:$A$500,'Por planificar'!$AD$2:$AD$500,""),
D83="Por habilitar presupuesto",_xlfn.XLOOKUP(A83,'Por habilitar presup.'!$A$2:$A$500,'Por habilitar presup.'!$AD$2:$AD$500,""),
D83="Por aprobar estimación",_xlfn.XLOOKUP(A83,'Por aprobar estimacion'!$A$2:$A$500,'Por aprobar estimacion'!$AD$2:$AD$500,""),
D83="Por reestimar",_xlfn.XLOOKUP(A83,'Por Reestimar '!$A$2:$A$500,'Por Reestimar '!$AD$2:$AD$500,""),
D83="Por estimar",_xlfn.XLOOKUP(A83,'Por estimar'!$A$2:$A$500,'Por estimar'!$AD$2:$AD$500,""),
D83="Registro incompleto",_xlfn.XLOOKUP(A83,'Registro incompleto'!$A$2:$A$500,'Registro incompleto'!$AD$2:$AD$500,""),
TRUE,""
),
IF(OR(_xlpm.fecha="",_xlpm.fecha=0),"",_xlpm.fecha)
))</f>
        <v>46142</v>
      </c>
      <c r="G83" s="593" t="str" cm="1">
        <f t="array" ref="G83">IF(A83="","",_xlfn.LET(
_xlpm.base,_xlfn.IFS(
D83="Eliminados",_xlfn.XLOOKUP(A83,Eliminados!$A$2:$A$500,Eliminados!$AF$2:$AF$500,""),
D83="Planificadas",_xlfn.XLOOKUP(A83,Planificadas!$A$2:$A$500,Planificadas!$AF$2:$AF$500,""),
D83="Aprobar planificación",_xlfn.XLOOKUP(A83,'Aprobar Planificación'!$A$2:$A$500,'Aprobar Planificación'!$AF$2:$AF$500,""),
D83="Por planificar",_xlfn.XLOOKUP(A83,'Por planificar'!$A$2:$A$500,'Por planificar'!$AF$2:$AF$500,""),
D83="Por habilitar presupuesto",_xlfn.XLOOKUP(A83,'Por habilitar presup.'!$A$2:$A$500,'Por habilitar presup.'!$AF$2:$AF$500,""),
D83="Por aprobar estimación",_xlfn.XLOOKUP(A83,'Por aprobar estimacion'!$A$2:$A$500,'Por aprobar estimacion'!$AF$2:$AF$500,""),
D83="Por reestimar",_xlfn.XLOOKUP(A83,'Por Reestimar '!$A$2:$A$500,'Por Reestimar '!$AF$2:$AF$500,""),
D83="Por estimar",_xlfn.XLOOKUP(A83,'Por estimar'!$A$2:$A$500,'Por estimar'!$AF$2:$AF$500,""),
D83="Registro incompleto",_xlfn.XLOOKUP(A83,'Registro incompleto'!$A$2:$A$500,'Registro incompleto'!$AF$2:$AF$500,""),
TRUE,""
),
_xlpm.revision,_xlfn.IFS(
D83="Eliminados",_xlfn.XLOOKUP(A83,Eliminados!$A$2:$A$500,Eliminados!$AS$2:$AS$500,""),
D83="Planificadas",_xlfn.XLOOKUP(A83,Planificadas!$A$2:$A$500,Planificadas!$AS$2:$AS$500,""),
D83="Aprobar planificación",_xlfn.XLOOKUP(A83,'Aprobar Planificación'!$A$2:$A$500,'Aprobar Planificación'!$AS$2:$AS$500,""),
D83="Por planificar",_xlfn.XLOOKUP(A83,'Por planificar'!$A$2:$A$500,'Por planificar'!$AS$2:$AS$500,""),
D83="Por habilitar presupuesto",_xlfn.XLOOKUP(A83,'Por habilitar presup.'!$A$2:$A$500,'Por habilitar presup.'!$AS$2:$AS$500,""),
D83="Por aprobar estimación",_xlfn.XLOOKUP(A83,'Por aprobar estimacion'!$A$2:$A$500,'Por aprobar estimacion'!$AS$2:$AS$500,""),
D83="Por reestimar",_xlfn.XLOOKUP(A83,'Por Reestimar '!$A$2:$A$500,'Por Reestimar '!$AS$2:$AS$500,""),
TRUE,""
),
_xlpm.resultado,IF(OR(_xlpm.revision="",_xlpm.revision=0),_xlpm.base,_xlpm.revision),
IF(OR(_xlpm.resultado="",_xlpm.resultado=0),"",_xlpm.resultado)
))</f>
        <v/>
      </c>
      <c r="H83" s="593" t="str" cm="1">
        <f t="array" ref="H83">IF(A83="","",_xlfn.LET(
_xlpm.dias,_xlfn.IFS(
OR(UPPER(TRIM(E83))="BAJA",UPPER(TRIM(E83))="BAJO"),5,
OR(UPPER(TRIM(E83))="MEDIA",UPPER(TRIM(E83))="MEDIO"),10,
OR(UPPER(TRIM(E83))="ALTA",UPPER(TRIM(E83))="ALTO"),20,
TRUE,0
),
_xlpm.inicioRe,IF(D83="Por reestimar",_xlfn.XLOOKUP(A83,'Por Reestimar '!$A$2:$A$500,'Por Reestimar '!$AS$2:$AS$500,0),0),
_xlfn.IFS(
D83="Por reestimar",IF(AND(ISNUMBER(_xlpm.inicioRe),_xlpm.inicioRe&gt;0,_xlpm.dias&gt;0),WORKDAY(_xlpm.inicioRe,_xlpm.dias),""),
D83="Por estimar",IF(AND(ISNUMBER(G83),G83&gt;0),IF(_xlpm.dias&gt;0,WORKDAY(G83,_xlpm.dias),""),IF(AND(ISNUMBER(F83),F83&gt;0),WORKDAY(F83,5),"")),
TRUE,""
)
))</f>
        <v/>
      </c>
      <c r="I83" t="str" cm="1">
        <f t="array" ref="I83">IF(A83="","",_xlfn.IFS(
D83="Eliminados",_xlfn.XLOOKUP(A83,Eliminados!$A$2:$A$500,Eliminados!$AB$2:$AB$500,""),
D83="Planificadas",_xlfn.XLOOKUP(A83,Planificadas!$A$2:$A$500,Planificadas!$AB$2:$AB$500,""),
D83="Aprobar planificación",_xlfn.XLOOKUP(A83,'Aprobar Planificación'!$A$2:$A$500,'Aprobar Planificación'!$AB$2:$AB$500,""),
D83="Por planificar",_xlfn.XLOOKUP(A83,'Por planificar'!$A$2:$A$500,'Por planificar'!$AB$2:$AB$500,""),
D83="Por habilitar presupuesto",_xlfn.XLOOKUP(A83,'Por habilitar presup.'!$A$2:$A$500,'Por habilitar presup.'!$AB$2:$AB$500,""),
D83="Por aprobar estimación",_xlfn.XLOOKUP(A83,'Por aprobar estimacion'!$A$2:$A$500,'Por aprobar estimacion'!$AB$2:$AB$500,""),
D83="Por reestimar",_xlfn.XLOOKUP(A83,'Por Reestimar '!$A$2:$A$500,'Por Reestimar '!$AB$2:$AB$500,""),
D83="Por estimar",_xlfn.XLOOKUP(A83,'Por estimar'!$A$2:$A$500,'Por estimar'!$AB$2:$AB$500,""),
D83="Registro incompleto",_xlfn.XLOOKUP(A83,'Registro incompleto'!$A$2:$A$500,'Registro incompleto'!$AB$2:$AB$500,""),
TRUE,""
))</f>
        <v>Ivan Rengifo</v>
      </c>
    </row>
    <row r="84" spans="1:9">
      <c r="A84">
        <v>115</v>
      </c>
      <c r="B84" t="str" cm="1">
        <f t="array" ref="B84">IF(A84="","",_xlfn.IFS(
D84="Eliminados",_xlfn.XLOOKUP(A84,Eliminados!$A$2:$A$500,Eliminados!$F$2:$F$500,""),
D84="Planificadas",_xlfn.XLOOKUP(A84,Planificadas!$A$2:$A$500,Planificadas!$F$2:$F$500,""),
D84="Aprobar planificación",_xlfn.XLOOKUP(A84,'Aprobar Planificación'!$A$2:$A$500,'Aprobar Planificación'!$F$2:$F$500,""),
D84="Por planificar",_xlfn.XLOOKUP(A84,'Por planificar'!$A$2:$A$500,'Por planificar'!$F$2:$F$500,""),
D84="Por habilitar presupuesto",_xlfn.XLOOKUP(A84,'Por habilitar presup.'!$A$2:$A$500,'Por habilitar presup.'!$F$2:$F$500,""),
D84="Por aprobar estimación",_xlfn.XLOOKUP(A84,'Por aprobar estimacion'!$A$2:$A$500,'Por aprobar estimacion'!$F$2:$F$500,""),
D84="Por reestimar",_xlfn.XLOOKUP(A84,'Por Reestimar '!$A$2:$A$500,'Por Reestimar '!$F$2:$F$500,""),
D84="Por estimar",_xlfn.XLOOKUP(A84,'Por estimar'!$A$2:$A$500,'Por estimar'!$F$2:$F$500,""),
D84="Registro incompleto",_xlfn.XLOOKUP(A84,'Registro incompleto'!$A$2:$A$500,'Registro incompleto'!$F$2:$F$500,""),
TRUE,""
))</f>
        <v>Cambio SAC - SRL</v>
      </c>
      <c r="C84" t="str">
        <f t="shared" si="1"/>
        <v>Elmer Zapata</v>
      </c>
      <c r="D84" t="str" cm="1">
        <f t="array" ref="D84">IF(A84="","",_xlfn.IFS(
COUNTIF(Eliminados!$A$2:$A$500,A84)&gt;0,"Eliminados",
COUNTIF(Planificadas!$A$2:$A$500,A84)&gt;0,"Planificadas",
COUNTIF('Aprobar Planificación'!$A$2:$A$500,A84)&gt;0,"Aprobar planificación",
COUNTIF('Por planificar'!$A$2:$A$500,A84)&gt;0,"Por planificar",
COUNTIF('Por habilitar presup.'!$A$2:$A$500,A84)&gt;0,"Por habilitar presupuesto",
COUNTIF('Por aprobar estimacion'!$A$2:$A$500,A84)&gt;0,"Por aprobar estimación",
COUNTIF('Por Reestimar '!$A$2:$A$500,A84)&gt;0,"Por reestimar",
COUNTIF('Por estimar'!$A$2:$A$500,A84)&gt;0,"Por estimar",
COUNTIF('Registro incompleto'!$A$2:$A$500,A84)&gt;0,"Registro incompleto",
TRUE,"Sin estado"
))</f>
        <v>Planificadas</v>
      </c>
      <c r="E84" t="str" cm="1">
        <f t="array" ref="E84">IF(A84="","",_xlfn.LET(
_xlpm.base,_xlfn.IFS(
D84="Eliminados",_xlfn.XLOOKUP(A84,Eliminados!$A$2:$A$500,Eliminados!$AE$2:$AE$500,""),
D84="Planificadas",_xlfn.XLOOKUP(A84,Planificadas!$A$2:$A$500,Planificadas!$AE$2:$AE$500,""),
D84="Aprobar planificación",_xlfn.XLOOKUP(A84,'Aprobar Planificación'!$A$2:$A$500,'Aprobar Planificación'!$AE$2:$AE$500,""),
D84="Por planificar",_xlfn.XLOOKUP(A84,'Por planificar'!$A$2:$A$500,'Por planificar'!$AE$2:$AE$500,""),
D84="Por habilitar presupuesto",_xlfn.XLOOKUP(A84,'Por habilitar presup.'!$A$2:$A$500,'Por habilitar presup.'!$AE$2:$AE$500,""),
D84="Por aprobar estimación",_xlfn.XLOOKUP(A84,'Por aprobar estimacion'!$A$2:$A$500,'Por aprobar estimacion'!$AE$2:$AE$500,""),
D84="Por reestimar",_xlfn.XLOOKUP(A84,'Por Reestimar '!$A$2:$A$500,'Por Reestimar '!$AE$2:$AE$500,""),
D84="Por estimar",_xlfn.XLOOKUP(A84,'Por estimar'!$A$2:$A$500,'Por estimar'!$AE$2:$AE$500,""),
D84="Registro incompleto",_xlfn.XLOOKUP(A84,'Registro incompleto'!$A$2:$A$500,'Registro incompleto'!$AE$2:$AE$500,""),
TRUE,""
),
_xlpm.revision,_xlfn.IFS(
D84="Eliminados",_xlfn.XLOOKUP(A84,Eliminados!$A$2:$A$500,Eliminados!$AR$2:$AR$500,""),
D84="Planificadas",_xlfn.XLOOKUP(A84,Planificadas!$A$2:$A$500,Planificadas!$AR$2:$AR$500,""),
D84="Aprobar planificación",_xlfn.XLOOKUP(A84,'Aprobar Planificación'!$A$2:$A$500,'Aprobar Planificación'!$AR$2:$AR$500,""),
D84="Por planificar",_xlfn.XLOOKUP(A84,'Por planificar'!$A$2:$A$500,'Por planificar'!$AR$2:$AR$500,""),
D84="Por habilitar presupuesto",_xlfn.XLOOKUP(A84,'Por habilitar presup.'!$A$2:$A$500,'Por habilitar presup.'!$AR$2:$AR$500,""),
D84="Por aprobar estimación",_xlfn.XLOOKUP(A84,'Por aprobar estimacion'!$A$2:$A$500,'Por aprobar estimacion'!$AR$2:$AR$500,""),
D84="Por reestimar",_xlfn.XLOOKUP(A84,'Por Reestimar '!$A$2:$A$500,'Por Reestimar '!$AR$2:$AR$500,""),
TRUE,""
),
_xlpm.resultado,IF(OR(_xlpm.revision="",_xlpm.revision=0),_xlpm.base,_xlpm.revision),
IF(OR(_xlpm.resultado="",_xlpm.resultado=0),"Sin definir",_xlpm.resultado)
))</f>
        <v>Media</v>
      </c>
      <c r="F84" s="593" cm="1">
        <f t="array" ref="F84">IF(A84="","",_xlfn.LET(
_xlpm.fecha,_xlfn.IFS(
D84="Eliminados",_xlfn.XLOOKUP(A84,Eliminados!$A$2:$A$500,Eliminados!$AD$2:$AD$500,""),
D84="Planificadas",_xlfn.XLOOKUP(A84,Planificadas!$A$2:$A$500,Planificadas!$AD$2:$AD$500,""),
D84="Aprobar planificación",_xlfn.XLOOKUP(A84,'Aprobar Planificación'!$A$2:$A$500,'Aprobar Planificación'!$AD$2:$AD$500,""),
D84="Por planificar",_xlfn.XLOOKUP(A84,'Por planificar'!$A$2:$A$500,'Por planificar'!$AD$2:$AD$500,""),
D84="Por habilitar presupuesto",_xlfn.XLOOKUP(A84,'Por habilitar presup.'!$A$2:$A$500,'Por habilitar presup.'!$AD$2:$AD$500,""),
D84="Por aprobar estimación",_xlfn.XLOOKUP(A84,'Por aprobar estimacion'!$A$2:$A$500,'Por aprobar estimacion'!$AD$2:$AD$500,""),
D84="Por reestimar",_xlfn.XLOOKUP(A84,'Por Reestimar '!$A$2:$A$500,'Por Reestimar '!$AD$2:$AD$500,""),
D84="Por estimar",_xlfn.XLOOKUP(A84,'Por estimar'!$A$2:$A$500,'Por estimar'!$AD$2:$AD$500,""),
D84="Registro incompleto",_xlfn.XLOOKUP(A84,'Registro incompleto'!$A$2:$A$500,'Registro incompleto'!$AD$2:$AD$500,""),
TRUE,""
),
IF(OR(_xlpm.fecha="",_xlpm.fecha=0),"",_xlpm.fecha)
))</f>
        <v>46142</v>
      </c>
      <c r="G84" s="593" cm="1">
        <f t="array" ref="G84">IF(A84="","",_xlfn.LET(
_xlpm.base,_xlfn.IFS(
D84="Eliminados",_xlfn.XLOOKUP(A84,Eliminados!$A$2:$A$500,Eliminados!$AF$2:$AF$500,""),
D84="Planificadas",_xlfn.XLOOKUP(A84,Planificadas!$A$2:$A$500,Planificadas!$AF$2:$AF$500,""),
D84="Aprobar planificación",_xlfn.XLOOKUP(A84,'Aprobar Planificación'!$A$2:$A$500,'Aprobar Planificación'!$AF$2:$AF$500,""),
D84="Por planificar",_xlfn.XLOOKUP(A84,'Por planificar'!$A$2:$A$500,'Por planificar'!$AF$2:$AF$500,""),
D84="Por habilitar presupuesto",_xlfn.XLOOKUP(A84,'Por habilitar presup.'!$A$2:$A$500,'Por habilitar presup.'!$AF$2:$AF$500,""),
D84="Por aprobar estimación",_xlfn.XLOOKUP(A84,'Por aprobar estimacion'!$A$2:$A$500,'Por aprobar estimacion'!$AF$2:$AF$500,""),
D84="Por reestimar",_xlfn.XLOOKUP(A84,'Por Reestimar '!$A$2:$A$500,'Por Reestimar '!$AF$2:$AF$500,""),
D84="Por estimar",_xlfn.XLOOKUP(A84,'Por estimar'!$A$2:$A$500,'Por estimar'!$AF$2:$AF$500,""),
D84="Registro incompleto",_xlfn.XLOOKUP(A84,'Registro incompleto'!$A$2:$A$500,'Registro incompleto'!$AF$2:$AF$500,""),
TRUE,""
),
_xlpm.revision,_xlfn.IFS(
D84="Eliminados",_xlfn.XLOOKUP(A84,Eliminados!$A$2:$A$500,Eliminados!$AS$2:$AS$500,""),
D84="Planificadas",_xlfn.XLOOKUP(A84,Planificadas!$A$2:$A$500,Planificadas!$AS$2:$AS$500,""),
D84="Aprobar planificación",_xlfn.XLOOKUP(A84,'Aprobar Planificación'!$A$2:$A$500,'Aprobar Planificación'!$AS$2:$AS$500,""),
D84="Por planificar",_xlfn.XLOOKUP(A84,'Por planificar'!$A$2:$A$500,'Por planificar'!$AS$2:$AS$500,""),
D84="Por habilitar presupuesto",_xlfn.XLOOKUP(A84,'Por habilitar presup.'!$A$2:$A$500,'Por habilitar presup.'!$AS$2:$AS$500,""),
D84="Por aprobar estimación",_xlfn.XLOOKUP(A84,'Por aprobar estimacion'!$A$2:$A$500,'Por aprobar estimacion'!$AS$2:$AS$500,""),
D84="Por reestimar",_xlfn.XLOOKUP(A84,'Por Reestimar '!$A$2:$A$500,'Por Reestimar '!$AS$2:$AS$500,""),
TRUE,""
),
_xlpm.resultado,IF(OR(_xlpm.revision="",_xlpm.revision=0),_xlpm.base,_xlpm.revision),
IF(OR(_xlpm.resultado="",_xlpm.resultado=0),"",_xlpm.resultado)
))</f>
        <v>46146</v>
      </c>
      <c r="H84" s="593" t="str" cm="1">
        <f t="array" ref="H84">IF(A84="","",_xlfn.LET(
_xlpm.dias,_xlfn.IFS(
OR(UPPER(TRIM(E84))="BAJA",UPPER(TRIM(E84))="BAJO"),5,
OR(UPPER(TRIM(E84))="MEDIA",UPPER(TRIM(E84))="MEDIO"),10,
OR(UPPER(TRIM(E84))="ALTA",UPPER(TRIM(E84))="ALTO"),20,
TRUE,0
),
_xlpm.inicioRe,IF(D84="Por reestimar",_xlfn.XLOOKUP(A84,'Por Reestimar '!$A$2:$A$500,'Por Reestimar '!$AS$2:$AS$500,0),0),
_xlfn.IFS(
D84="Por reestimar",IF(AND(ISNUMBER(_xlpm.inicioRe),_xlpm.inicioRe&gt;0,_xlpm.dias&gt;0),WORKDAY(_xlpm.inicioRe,_xlpm.dias),""),
D84="Por estimar",IF(AND(ISNUMBER(G84),G84&gt;0),IF(_xlpm.dias&gt;0,WORKDAY(G84,_xlpm.dias),""),IF(AND(ISNUMBER(F84),F84&gt;0),WORKDAY(F84,5),"")),
TRUE,""
)
))</f>
        <v/>
      </c>
      <c r="I84" t="str" cm="1">
        <f t="array" ref="I84">IF(A84="","",_xlfn.IFS(
D84="Eliminados",_xlfn.XLOOKUP(A84,Eliminados!$A$2:$A$500,Eliminados!$AB$2:$AB$500,""),
D84="Planificadas",_xlfn.XLOOKUP(A84,Planificadas!$A$2:$A$500,Planificadas!$AB$2:$AB$500,""),
D84="Aprobar planificación",_xlfn.XLOOKUP(A84,'Aprobar Planificación'!$A$2:$A$500,'Aprobar Planificación'!$AB$2:$AB$500,""),
D84="Por planificar",_xlfn.XLOOKUP(A84,'Por planificar'!$A$2:$A$500,'Por planificar'!$AB$2:$AB$500,""),
D84="Por habilitar presupuesto",_xlfn.XLOOKUP(A84,'Por habilitar presup.'!$A$2:$A$500,'Por habilitar presup.'!$AB$2:$AB$500,""),
D84="Por aprobar estimación",_xlfn.XLOOKUP(A84,'Por aprobar estimacion'!$A$2:$A$500,'Por aprobar estimacion'!$AB$2:$AB$500,""),
D84="Por reestimar",_xlfn.XLOOKUP(A84,'Por Reestimar '!$A$2:$A$500,'Por Reestimar '!$AB$2:$AB$500,""),
D84="Por estimar",_xlfn.XLOOKUP(A84,'Por estimar'!$A$2:$A$500,'Por estimar'!$AB$2:$AB$500,""),
D84="Registro incompleto",_xlfn.XLOOKUP(A84,'Registro incompleto'!$A$2:$A$500,'Registro incompleto'!$AB$2:$AB$500,""),
TRUE,""
))</f>
        <v>Elmer Zapata</v>
      </c>
    </row>
    <row r="85" spans="1:9">
      <c r="A85">
        <v>116</v>
      </c>
      <c r="B85" t="str" cm="1">
        <f t="array" ref="B85">IF(A85="","",_xlfn.IFS(
D85="Eliminados",_xlfn.XLOOKUP(A85,Eliminados!$A$2:$A$500,Eliminados!$F$2:$F$500,""),
D85="Planificadas",_xlfn.XLOOKUP(A85,Planificadas!$A$2:$A$500,Planificadas!$F$2:$F$500,""),
D85="Aprobar planificación",_xlfn.XLOOKUP(A85,'Aprobar Planificación'!$A$2:$A$500,'Aprobar Planificación'!$F$2:$F$500,""),
D85="Por planificar",_xlfn.XLOOKUP(A85,'Por planificar'!$A$2:$A$500,'Por planificar'!$F$2:$F$500,""),
D85="Por habilitar presupuesto",_xlfn.XLOOKUP(A85,'Por habilitar presup.'!$A$2:$A$500,'Por habilitar presup.'!$F$2:$F$500,""),
D85="Por aprobar estimación",_xlfn.XLOOKUP(A85,'Por aprobar estimacion'!$A$2:$A$500,'Por aprobar estimacion'!$F$2:$F$500,""),
D85="Por reestimar",_xlfn.XLOOKUP(A85,'Por Reestimar '!$A$2:$A$500,'Por Reestimar '!$F$2:$F$500,""),
D85="Por estimar",_xlfn.XLOOKUP(A85,'Por estimar'!$A$2:$A$500,'Por estimar'!$F$2:$F$500,""),
D85="Registro incompleto",_xlfn.XLOOKUP(A85,'Registro incompleto'!$A$2:$A$500,'Registro incompleto'!$F$2:$F$500,""),
TRUE,""
))</f>
        <v>Mejora en el proceso de migración de incorporados de Socrates a Banner</v>
      </c>
      <c r="C85" t="str">
        <f t="shared" si="1"/>
        <v>Nicolas Morales</v>
      </c>
      <c r="D85" t="str" cm="1">
        <f t="array" ref="D85">IF(A85="","",_xlfn.IFS(
COUNTIF(Eliminados!$A$2:$A$500,A85)&gt;0,"Eliminados",
COUNTIF(Planificadas!$A$2:$A$500,A85)&gt;0,"Planificadas",
COUNTIF('Aprobar Planificación'!$A$2:$A$500,A85)&gt;0,"Aprobar planificación",
COUNTIF('Por planificar'!$A$2:$A$500,A85)&gt;0,"Por planificar",
COUNTIF('Por habilitar presup.'!$A$2:$A$500,A85)&gt;0,"Por habilitar presupuesto",
COUNTIF('Por aprobar estimacion'!$A$2:$A$500,A85)&gt;0,"Por aprobar estimación",
COUNTIF('Por Reestimar '!$A$2:$A$500,A85)&gt;0,"Por reestimar",
COUNTIF('Por estimar'!$A$2:$A$500,A85)&gt;0,"Por estimar",
COUNTIF('Registro incompleto'!$A$2:$A$500,A85)&gt;0,"Registro incompleto",
TRUE,"Sin estado"
))</f>
        <v>Planificadas</v>
      </c>
      <c r="E85" t="str" cm="1">
        <f t="array" ref="E85">IF(A85="","",_xlfn.LET(
_xlpm.base,_xlfn.IFS(
D85="Eliminados",_xlfn.XLOOKUP(A85,Eliminados!$A$2:$A$500,Eliminados!$AE$2:$AE$500,""),
D85="Planificadas",_xlfn.XLOOKUP(A85,Planificadas!$A$2:$A$500,Planificadas!$AE$2:$AE$500,""),
D85="Aprobar planificación",_xlfn.XLOOKUP(A85,'Aprobar Planificación'!$A$2:$A$500,'Aprobar Planificación'!$AE$2:$AE$500,""),
D85="Por planificar",_xlfn.XLOOKUP(A85,'Por planificar'!$A$2:$A$500,'Por planificar'!$AE$2:$AE$500,""),
D85="Por habilitar presupuesto",_xlfn.XLOOKUP(A85,'Por habilitar presup.'!$A$2:$A$500,'Por habilitar presup.'!$AE$2:$AE$500,""),
D85="Por aprobar estimación",_xlfn.XLOOKUP(A85,'Por aprobar estimacion'!$A$2:$A$500,'Por aprobar estimacion'!$AE$2:$AE$500,""),
D85="Por reestimar",_xlfn.XLOOKUP(A85,'Por Reestimar '!$A$2:$A$500,'Por Reestimar '!$AE$2:$AE$500,""),
D85="Por estimar",_xlfn.XLOOKUP(A85,'Por estimar'!$A$2:$A$500,'Por estimar'!$AE$2:$AE$500,""),
D85="Registro incompleto",_xlfn.XLOOKUP(A85,'Registro incompleto'!$A$2:$A$500,'Registro incompleto'!$AE$2:$AE$500,""),
TRUE,""
),
_xlpm.revision,_xlfn.IFS(
D85="Eliminados",_xlfn.XLOOKUP(A85,Eliminados!$A$2:$A$500,Eliminados!$AR$2:$AR$500,""),
D85="Planificadas",_xlfn.XLOOKUP(A85,Planificadas!$A$2:$A$500,Planificadas!$AR$2:$AR$500,""),
D85="Aprobar planificación",_xlfn.XLOOKUP(A85,'Aprobar Planificación'!$A$2:$A$500,'Aprobar Planificación'!$AR$2:$AR$500,""),
D85="Por planificar",_xlfn.XLOOKUP(A85,'Por planificar'!$A$2:$A$500,'Por planificar'!$AR$2:$AR$500,""),
D85="Por habilitar presupuesto",_xlfn.XLOOKUP(A85,'Por habilitar presup.'!$A$2:$A$500,'Por habilitar presup.'!$AR$2:$AR$500,""),
D85="Por aprobar estimación",_xlfn.XLOOKUP(A85,'Por aprobar estimacion'!$A$2:$A$500,'Por aprobar estimacion'!$AR$2:$AR$500,""),
D85="Por reestimar",_xlfn.XLOOKUP(A85,'Por Reestimar '!$A$2:$A$500,'Por Reestimar '!$AR$2:$AR$500,""),
TRUE,""
),
_xlpm.resultado,IF(OR(_xlpm.revision="",_xlpm.revision=0),_xlpm.base,_xlpm.revision),
IF(OR(_xlpm.resultado="",_xlpm.resultado=0),"Sin definir",_xlpm.resultado)
))</f>
        <v>Media</v>
      </c>
      <c r="F85" s="593" cm="1">
        <f t="array" ref="F85">IF(A85="","",_xlfn.LET(
_xlpm.fecha,_xlfn.IFS(
D85="Eliminados",_xlfn.XLOOKUP(A85,Eliminados!$A$2:$A$500,Eliminados!$AD$2:$AD$500,""),
D85="Planificadas",_xlfn.XLOOKUP(A85,Planificadas!$A$2:$A$500,Planificadas!$AD$2:$AD$500,""),
D85="Aprobar planificación",_xlfn.XLOOKUP(A85,'Aprobar Planificación'!$A$2:$A$500,'Aprobar Planificación'!$AD$2:$AD$500,""),
D85="Por planificar",_xlfn.XLOOKUP(A85,'Por planificar'!$A$2:$A$500,'Por planificar'!$AD$2:$AD$500,""),
D85="Por habilitar presupuesto",_xlfn.XLOOKUP(A85,'Por habilitar presup.'!$A$2:$A$500,'Por habilitar presup.'!$AD$2:$AD$500,""),
D85="Por aprobar estimación",_xlfn.XLOOKUP(A85,'Por aprobar estimacion'!$A$2:$A$500,'Por aprobar estimacion'!$AD$2:$AD$500,""),
D85="Por reestimar",_xlfn.XLOOKUP(A85,'Por Reestimar '!$A$2:$A$500,'Por Reestimar '!$AD$2:$AD$500,""),
D85="Por estimar",_xlfn.XLOOKUP(A85,'Por estimar'!$A$2:$A$500,'Por estimar'!$AD$2:$AD$500,""),
D85="Registro incompleto",_xlfn.XLOOKUP(A85,'Registro incompleto'!$A$2:$A$500,'Registro incompleto'!$AD$2:$AD$500,""),
TRUE,""
),
IF(OR(_xlpm.fecha="",_xlpm.fecha=0),"",_xlpm.fecha)
))</f>
        <v>46142</v>
      </c>
      <c r="G85" s="593" cm="1">
        <f t="array" ref="G85">IF(A85="","",_xlfn.LET(
_xlpm.base,_xlfn.IFS(
D85="Eliminados",_xlfn.XLOOKUP(A85,Eliminados!$A$2:$A$500,Eliminados!$AF$2:$AF$500,""),
D85="Planificadas",_xlfn.XLOOKUP(A85,Planificadas!$A$2:$A$500,Planificadas!$AF$2:$AF$500,""),
D85="Aprobar planificación",_xlfn.XLOOKUP(A85,'Aprobar Planificación'!$A$2:$A$500,'Aprobar Planificación'!$AF$2:$AF$500,""),
D85="Por planificar",_xlfn.XLOOKUP(A85,'Por planificar'!$A$2:$A$500,'Por planificar'!$AF$2:$AF$500,""),
D85="Por habilitar presupuesto",_xlfn.XLOOKUP(A85,'Por habilitar presup.'!$A$2:$A$500,'Por habilitar presup.'!$AF$2:$AF$500,""),
D85="Por aprobar estimación",_xlfn.XLOOKUP(A85,'Por aprobar estimacion'!$A$2:$A$500,'Por aprobar estimacion'!$AF$2:$AF$500,""),
D85="Por reestimar",_xlfn.XLOOKUP(A85,'Por Reestimar '!$A$2:$A$500,'Por Reestimar '!$AF$2:$AF$500,""),
D85="Por estimar",_xlfn.XLOOKUP(A85,'Por estimar'!$A$2:$A$500,'Por estimar'!$AF$2:$AF$500,""),
D85="Registro incompleto",_xlfn.XLOOKUP(A85,'Registro incompleto'!$A$2:$A$500,'Registro incompleto'!$AF$2:$AF$500,""),
TRUE,""
),
_xlpm.revision,_xlfn.IFS(
D85="Eliminados",_xlfn.XLOOKUP(A85,Eliminados!$A$2:$A$500,Eliminados!$AS$2:$AS$500,""),
D85="Planificadas",_xlfn.XLOOKUP(A85,Planificadas!$A$2:$A$500,Planificadas!$AS$2:$AS$500,""),
D85="Aprobar planificación",_xlfn.XLOOKUP(A85,'Aprobar Planificación'!$A$2:$A$500,'Aprobar Planificación'!$AS$2:$AS$500,""),
D85="Por planificar",_xlfn.XLOOKUP(A85,'Por planificar'!$A$2:$A$500,'Por planificar'!$AS$2:$AS$500,""),
D85="Por habilitar presupuesto",_xlfn.XLOOKUP(A85,'Por habilitar presup.'!$A$2:$A$500,'Por habilitar presup.'!$AS$2:$AS$500,""),
D85="Por aprobar estimación",_xlfn.XLOOKUP(A85,'Por aprobar estimacion'!$A$2:$A$500,'Por aprobar estimacion'!$AS$2:$AS$500,""),
D85="Por reestimar",_xlfn.XLOOKUP(A85,'Por Reestimar '!$A$2:$A$500,'Por Reestimar '!$AS$2:$AS$500,""),
TRUE,""
),
_xlpm.resultado,IF(OR(_xlpm.revision="",_xlpm.revision=0),_xlpm.base,_xlpm.revision),
IF(OR(_xlpm.resultado="",_xlpm.resultado=0),"",_xlpm.resultado)
))</f>
        <v>46146</v>
      </c>
      <c r="H85" s="593" t="str" cm="1">
        <f t="array" ref="H85">IF(A85="","",_xlfn.LET(
_xlpm.dias,_xlfn.IFS(
OR(UPPER(TRIM(E85))="BAJA",UPPER(TRIM(E85))="BAJO"),5,
OR(UPPER(TRIM(E85))="MEDIA",UPPER(TRIM(E85))="MEDIO"),10,
OR(UPPER(TRIM(E85))="ALTA",UPPER(TRIM(E85))="ALTO"),20,
TRUE,0
),
_xlpm.inicioRe,IF(D85="Por reestimar",_xlfn.XLOOKUP(A85,'Por Reestimar '!$A$2:$A$500,'Por Reestimar '!$AS$2:$AS$500,0),0),
_xlfn.IFS(
D85="Por reestimar",IF(AND(ISNUMBER(_xlpm.inicioRe),_xlpm.inicioRe&gt;0,_xlpm.dias&gt;0),WORKDAY(_xlpm.inicioRe,_xlpm.dias),""),
D85="Por estimar",IF(AND(ISNUMBER(G85),G85&gt;0),IF(_xlpm.dias&gt;0,WORKDAY(G85,_xlpm.dias),""),IF(AND(ISNUMBER(F85),F85&gt;0),WORKDAY(F85,5),"")),
TRUE,""
)
))</f>
        <v/>
      </c>
      <c r="I85" t="str" cm="1">
        <f t="array" ref="I85">IF(A85="","",_xlfn.IFS(
D85="Eliminados",_xlfn.XLOOKUP(A85,Eliminados!$A$2:$A$500,Eliminados!$AB$2:$AB$500,""),
D85="Planificadas",_xlfn.XLOOKUP(A85,Planificadas!$A$2:$A$500,Planificadas!$AB$2:$AB$500,""),
D85="Aprobar planificación",_xlfn.XLOOKUP(A85,'Aprobar Planificación'!$A$2:$A$500,'Aprobar Planificación'!$AB$2:$AB$500,""),
D85="Por planificar",_xlfn.XLOOKUP(A85,'Por planificar'!$A$2:$A$500,'Por planificar'!$AB$2:$AB$500,""),
D85="Por habilitar presupuesto",_xlfn.XLOOKUP(A85,'Por habilitar presup.'!$A$2:$A$500,'Por habilitar presup.'!$AB$2:$AB$500,""),
D85="Por aprobar estimación",_xlfn.XLOOKUP(A85,'Por aprobar estimacion'!$A$2:$A$500,'Por aprobar estimacion'!$AB$2:$AB$500,""),
D85="Por reestimar",_xlfn.XLOOKUP(A85,'Por Reestimar '!$A$2:$A$500,'Por Reestimar '!$AB$2:$AB$500,""),
D85="Por estimar",_xlfn.XLOOKUP(A85,'Por estimar'!$A$2:$A$500,'Por estimar'!$AB$2:$AB$500,""),
D85="Registro incompleto",_xlfn.XLOOKUP(A85,'Registro incompleto'!$A$2:$A$500,'Registro incompleto'!$AB$2:$AB$500,""),
TRUE,""
))</f>
        <v>Nicolas Morales</v>
      </c>
    </row>
    <row r="86" spans="1:9">
      <c r="A86">
        <v>117</v>
      </c>
      <c r="B86" t="str" cm="1">
        <f t="array" ref="B86">IF(A86="","",_xlfn.IFS(
D86="Eliminados",_xlfn.XLOOKUP(A86,Eliminados!$A$2:$A$500,Eliminados!$F$2:$F$500,""),
D86="Planificadas",_xlfn.XLOOKUP(A86,Planificadas!$A$2:$A$500,Planificadas!$F$2:$F$500,""),
D86="Aprobar planificación",_xlfn.XLOOKUP(A86,'Aprobar Planificación'!$A$2:$A$500,'Aprobar Planificación'!$F$2:$F$500,""),
D86="Por planificar",_xlfn.XLOOKUP(A86,'Por planificar'!$A$2:$A$500,'Por planificar'!$F$2:$F$500,""),
D86="Por habilitar presupuesto",_xlfn.XLOOKUP(A86,'Por habilitar presup.'!$A$2:$A$500,'Por habilitar presup.'!$F$2:$F$500,""),
D86="Por aprobar estimación",_xlfn.XLOOKUP(A86,'Por aprobar estimacion'!$A$2:$A$500,'Por aprobar estimacion'!$F$2:$F$500,""),
D86="Por reestimar",_xlfn.XLOOKUP(A86,'Por Reestimar '!$A$2:$A$500,'Por Reestimar '!$F$2:$F$500,""),
D86="Por estimar",_xlfn.XLOOKUP(A86,'Por estimar'!$A$2:$A$500,'Por estimar'!$F$2:$F$500,""),
D86="Registro incompleto",_xlfn.XLOOKUP(A86,'Registro incompleto'!$A$2:$A$500,'Registro incompleto'!$F$2:$F$500,""),
TRUE,""
))</f>
        <v>Migración de Notas desde Blackboard a Gestión Docente</v>
      </c>
      <c r="C86" t="str">
        <f t="shared" si="1"/>
        <v>Nohelí Cabrera</v>
      </c>
      <c r="D86" t="str" cm="1">
        <f t="array" ref="D86">IF(A86="","",_xlfn.IFS(
COUNTIF(Eliminados!$A$2:$A$500,A86)&gt;0,"Eliminados",
COUNTIF(Planificadas!$A$2:$A$500,A86)&gt;0,"Planificadas",
COUNTIF('Aprobar Planificación'!$A$2:$A$500,A86)&gt;0,"Aprobar planificación",
COUNTIF('Por planificar'!$A$2:$A$500,A86)&gt;0,"Por planificar",
COUNTIF('Por habilitar presup.'!$A$2:$A$500,A86)&gt;0,"Por habilitar presupuesto",
COUNTIF('Por aprobar estimacion'!$A$2:$A$500,A86)&gt;0,"Por aprobar estimación",
COUNTIF('Por Reestimar '!$A$2:$A$500,A86)&gt;0,"Por reestimar",
COUNTIF('Por estimar'!$A$2:$A$500,A86)&gt;0,"Por estimar",
COUNTIF('Registro incompleto'!$A$2:$A$500,A86)&gt;0,"Registro incompleto",
TRUE,"Sin estado"
))</f>
        <v>Aprobar planificación</v>
      </c>
      <c r="E86" t="str" cm="1">
        <f t="array" ref="E86">IF(A86="","",_xlfn.LET(
_xlpm.base,_xlfn.IFS(
D86="Eliminados",_xlfn.XLOOKUP(A86,Eliminados!$A$2:$A$500,Eliminados!$AE$2:$AE$500,""),
D86="Planificadas",_xlfn.XLOOKUP(A86,Planificadas!$A$2:$A$500,Planificadas!$AE$2:$AE$500,""),
D86="Aprobar planificación",_xlfn.XLOOKUP(A86,'Aprobar Planificación'!$A$2:$A$500,'Aprobar Planificación'!$AE$2:$AE$500,""),
D86="Por planificar",_xlfn.XLOOKUP(A86,'Por planificar'!$A$2:$A$500,'Por planificar'!$AE$2:$AE$500,""),
D86="Por habilitar presupuesto",_xlfn.XLOOKUP(A86,'Por habilitar presup.'!$A$2:$A$500,'Por habilitar presup.'!$AE$2:$AE$500,""),
D86="Por aprobar estimación",_xlfn.XLOOKUP(A86,'Por aprobar estimacion'!$A$2:$A$500,'Por aprobar estimacion'!$AE$2:$AE$500,""),
D86="Por reestimar",_xlfn.XLOOKUP(A86,'Por Reestimar '!$A$2:$A$500,'Por Reestimar '!$AE$2:$AE$500,""),
D86="Por estimar",_xlfn.XLOOKUP(A86,'Por estimar'!$A$2:$A$500,'Por estimar'!$AE$2:$AE$500,""),
D86="Registro incompleto",_xlfn.XLOOKUP(A86,'Registro incompleto'!$A$2:$A$500,'Registro incompleto'!$AE$2:$AE$500,""),
TRUE,""
),
_xlpm.revision,_xlfn.IFS(
D86="Eliminados",_xlfn.XLOOKUP(A86,Eliminados!$A$2:$A$500,Eliminados!$AR$2:$AR$500,""),
D86="Planificadas",_xlfn.XLOOKUP(A86,Planificadas!$A$2:$A$500,Planificadas!$AR$2:$AR$500,""),
D86="Aprobar planificación",_xlfn.XLOOKUP(A86,'Aprobar Planificación'!$A$2:$A$500,'Aprobar Planificación'!$AR$2:$AR$500,""),
D86="Por planificar",_xlfn.XLOOKUP(A86,'Por planificar'!$A$2:$A$500,'Por planificar'!$AR$2:$AR$500,""),
D86="Por habilitar presupuesto",_xlfn.XLOOKUP(A86,'Por habilitar presup.'!$A$2:$A$500,'Por habilitar presup.'!$AR$2:$AR$500,""),
D86="Por aprobar estimación",_xlfn.XLOOKUP(A86,'Por aprobar estimacion'!$A$2:$A$500,'Por aprobar estimacion'!$AR$2:$AR$500,""),
D86="Por reestimar",_xlfn.XLOOKUP(A86,'Por Reestimar '!$A$2:$A$500,'Por Reestimar '!$AR$2:$AR$500,""),
TRUE,""
),
_xlpm.resultado,IF(OR(_xlpm.revision="",_xlpm.revision=0),_xlpm.base,_xlpm.revision),
IF(OR(_xlpm.resultado="",_xlpm.resultado=0),"Sin definir",_xlpm.resultado)
))</f>
        <v>Media</v>
      </c>
      <c r="F86" s="593" cm="1">
        <f t="array" ref="F86">IF(A86="","",_xlfn.LET(
_xlpm.fecha,_xlfn.IFS(
D86="Eliminados",_xlfn.XLOOKUP(A86,Eliminados!$A$2:$A$500,Eliminados!$AD$2:$AD$500,""),
D86="Planificadas",_xlfn.XLOOKUP(A86,Planificadas!$A$2:$A$500,Planificadas!$AD$2:$AD$500,""),
D86="Aprobar planificación",_xlfn.XLOOKUP(A86,'Aprobar Planificación'!$A$2:$A$500,'Aprobar Planificación'!$AD$2:$AD$500,""),
D86="Por planificar",_xlfn.XLOOKUP(A86,'Por planificar'!$A$2:$A$500,'Por planificar'!$AD$2:$AD$500,""),
D86="Por habilitar presupuesto",_xlfn.XLOOKUP(A86,'Por habilitar presup.'!$A$2:$A$500,'Por habilitar presup.'!$AD$2:$AD$500,""),
D86="Por aprobar estimación",_xlfn.XLOOKUP(A86,'Por aprobar estimacion'!$A$2:$A$500,'Por aprobar estimacion'!$AD$2:$AD$500,""),
D86="Por reestimar",_xlfn.XLOOKUP(A86,'Por Reestimar '!$A$2:$A$500,'Por Reestimar '!$AD$2:$AD$500,""),
D86="Por estimar",_xlfn.XLOOKUP(A86,'Por estimar'!$A$2:$A$500,'Por estimar'!$AD$2:$AD$500,""),
D86="Registro incompleto",_xlfn.XLOOKUP(A86,'Registro incompleto'!$A$2:$A$500,'Registro incompleto'!$AD$2:$AD$500,""),
TRUE,""
),
IF(OR(_xlpm.fecha="",_xlpm.fecha=0),"",_xlpm.fecha)
))</f>
        <v>46163</v>
      </c>
      <c r="G86" s="593" cm="1">
        <f t="array" ref="G86">IF(A86="","",_xlfn.LET(
_xlpm.base,_xlfn.IFS(
D86="Eliminados",_xlfn.XLOOKUP(A86,Eliminados!$A$2:$A$500,Eliminados!$AF$2:$AF$500,""),
D86="Planificadas",_xlfn.XLOOKUP(A86,Planificadas!$A$2:$A$500,Planificadas!$AF$2:$AF$500,""),
D86="Aprobar planificación",_xlfn.XLOOKUP(A86,'Aprobar Planificación'!$A$2:$A$500,'Aprobar Planificación'!$AF$2:$AF$500,""),
D86="Por planificar",_xlfn.XLOOKUP(A86,'Por planificar'!$A$2:$A$500,'Por planificar'!$AF$2:$AF$500,""),
D86="Por habilitar presupuesto",_xlfn.XLOOKUP(A86,'Por habilitar presup.'!$A$2:$A$500,'Por habilitar presup.'!$AF$2:$AF$500,""),
D86="Por aprobar estimación",_xlfn.XLOOKUP(A86,'Por aprobar estimacion'!$A$2:$A$500,'Por aprobar estimacion'!$AF$2:$AF$500,""),
D86="Por reestimar",_xlfn.XLOOKUP(A86,'Por Reestimar '!$A$2:$A$500,'Por Reestimar '!$AF$2:$AF$500,""),
D86="Por estimar",_xlfn.XLOOKUP(A86,'Por estimar'!$A$2:$A$500,'Por estimar'!$AF$2:$AF$500,""),
D86="Registro incompleto",_xlfn.XLOOKUP(A86,'Registro incompleto'!$A$2:$A$500,'Registro incompleto'!$AF$2:$AF$500,""),
TRUE,""
),
_xlpm.revision,_xlfn.IFS(
D86="Eliminados",_xlfn.XLOOKUP(A86,Eliminados!$A$2:$A$500,Eliminados!$AS$2:$AS$500,""),
D86="Planificadas",_xlfn.XLOOKUP(A86,Planificadas!$A$2:$A$500,Planificadas!$AS$2:$AS$500,""),
D86="Aprobar planificación",_xlfn.XLOOKUP(A86,'Aprobar Planificación'!$A$2:$A$500,'Aprobar Planificación'!$AS$2:$AS$500,""),
D86="Por planificar",_xlfn.XLOOKUP(A86,'Por planificar'!$A$2:$A$500,'Por planificar'!$AS$2:$AS$500,""),
D86="Por habilitar presupuesto",_xlfn.XLOOKUP(A86,'Por habilitar presup.'!$A$2:$A$500,'Por habilitar presup.'!$AS$2:$AS$500,""),
D86="Por aprobar estimación",_xlfn.XLOOKUP(A86,'Por aprobar estimacion'!$A$2:$A$500,'Por aprobar estimacion'!$AS$2:$AS$500,""),
D86="Por reestimar",_xlfn.XLOOKUP(A86,'Por Reestimar '!$A$2:$A$500,'Por Reestimar '!$AS$2:$AS$500,""),
TRUE,""
),
_xlpm.resultado,IF(OR(_xlpm.revision="",_xlpm.revision=0),_xlpm.base,_xlpm.revision),
IF(OR(_xlpm.resultado="",_xlpm.resultado=0),"",_xlpm.resultado)
))</f>
        <v>46219</v>
      </c>
      <c r="H86" s="593" t="str" cm="1">
        <f t="array" ref="H86">IF(A86="","",_xlfn.LET(
_xlpm.dias,_xlfn.IFS(
OR(UPPER(TRIM(E86))="BAJA",UPPER(TRIM(E86))="BAJO"),5,
OR(UPPER(TRIM(E86))="MEDIA",UPPER(TRIM(E86))="MEDIO"),10,
OR(UPPER(TRIM(E86))="ALTA",UPPER(TRIM(E86))="ALTO"),20,
TRUE,0
),
_xlpm.inicioRe,IF(D86="Por reestimar",_xlfn.XLOOKUP(A86,'Por Reestimar '!$A$2:$A$500,'Por Reestimar '!$AS$2:$AS$500,0),0),
_xlfn.IFS(
D86="Por reestimar",IF(AND(ISNUMBER(_xlpm.inicioRe),_xlpm.inicioRe&gt;0,_xlpm.dias&gt;0),WORKDAY(_xlpm.inicioRe,_xlpm.dias),""),
D86="Por estimar",IF(AND(ISNUMBER(G86),G86&gt;0),IF(_xlpm.dias&gt;0,WORKDAY(G86,_xlpm.dias),""),IF(AND(ISNUMBER(F86),F86&gt;0),WORKDAY(F86,5),"")),
TRUE,""
)
))</f>
        <v/>
      </c>
      <c r="I86" t="str" cm="1">
        <f t="array" ref="I86">IF(A86="","",_xlfn.IFS(
D86="Eliminados",_xlfn.XLOOKUP(A86,Eliminados!$A$2:$A$500,Eliminados!$AB$2:$AB$500,""),
D86="Planificadas",_xlfn.XLOOKUP(A86,Planificadas!$A$2:$A$500,Planificadas!$AB$2:$AB$500,""),
D86="Aprobar planificación",_xlfn.XLOOKUP(A86,'Aprobar Planificación'!$A$2:$A$500,'Aprobar Planificación'!$AB$2:$AB$500,""),
D86="Por planificar",_xlfn.XLOOKUP(A86,'Por planificar'!$A$2:$A$500,'Por planificar'!$AB$2:$AB$500,""),
D86="Por habilitar presupuesto",_xlfn.XLOOKUP(A86,'Por habilitar presup.'!$A$2:$A$500,'Por habilitar presup.'!$AB$2:$AB$500,""),
D86="Por aprobar estimación",_xlfn.XLOOKUP(A86,'Por aprobar estimacion'!$A$2:$A$500,'Por aprobar estimacion'!$AB$2:$AB$500,""),
D86="Por reestimar",_xlfn.XLOOKUP(A86,'Por Reestimar '!$A$2:$A$500,'Por Reestimar '!$AB$2:$AB$500,""),
D86="Por estimar",_xlfn.XLOOKUP(A86,'Por estimar'!$A$2:$A$500,'Por estimar'!$AB$2:$AB$500,""),
D86="Registro incompleto",_xlfn.XLOOKUP(A86,'Registro incompleto'!$A$2:$A$500,'Registro incompleto'!$AB$2:$AB$500,""),
TRUE,""
))</f>
        <v>Nohelí Cabrera</v>
      </c>
    </row>
    <row r="87" spans="1:9">
      <c r="A87">
        <v>118</v>
      </c>
      <c r="B87" t="str" cm="1">
        <f t="array" ref="B87">IF(A87="","",_xlfn.IFS(
D87="Eliminados",_xlfn.XLOOKUP(A87,Eliminados!$A$2:$A$500,Eliminados!$F$2:$F$500,""),
D87="Planificadas",_xlfn.XLOOKUP(A87,Planificadas!$A$2:$A$500,Planificadas!$F$2:$F$500,""),
D87="Aprobar planificación",_xlfn.XLOOKUP(A87,'Aprobar Planificación'!$A$2:$A$500,'Aprobar Planificación'!$F$2:$F$500,""),
D87="Por planificar",_xlfn.XLOOKUP(A87,'Por planificar'!$A$2:$A$500,'Por planificar'!$F$2:$F$500,""),
D87="Por habilitar presupuesto",_xlfn.XLOOKUP(A87,'Por habilitar presup.'!$A$2:$A$500,'Por habilitar presup.'!$F$2:$F$500,""),
D87="Por aprobar estimación",_xlfn.XLOOKUP(A87,'Por aprobar estimacion'!$A$2:$A$500,'Por aprobar estimacion'!$F$2:$F$500,""),
D87="Por reestimar",_xlfn.XLOOKUP(A87,'Por Reestimar '!$A$2:$A$500,'Por Reestimar '!$F$2:$F$500,""),
D87="Por estimar",_xlfn.XLOOKUP(A87,'Por estimar'!$A$2:$A$500,'Por estimar'!$F$2:$F$500,""),
D87="Registro incompleto",_xlfn.XLOOKUP(A87,'Registro incompleto'!$A$2:$A$500,'Registro incompleto'!$F$2:$F$500,""),
TRUE,""
))</f>
        <v>LEGO Cibertec</v>
      </c>
      <c r="C87" t="str">
        <f t="shared" si="1"/>
        <v>Ana Rojas</v>
      </c>
      <c r="D87" t="str" cm="1">
        <f t="array" ref="D87">IF(A87="","",_xlfn.IFS(
COUNTIF(Eliminados!$A$2:$A$500,A87)&gt;0,"Eliminados",
COUNTIF(Planificadas!$A$2:$A$500,A87)&gt;0,"Planificadas",
COUNTIF('Aprobar Planificación'!$A$2:$A$500,A87)&gt;0,"Aprobar planificación",
COUNTIF('Por planificar'!$A$2:$A$500,A87)&gt;0,"Por planificar",
COUNTIF('Por habilitar presup.'!$A$2:$A$500,A87)&gt;0,"Por habilitar presupuesto",
COUNTIF('Por aprobar estimacion'!$A$2:$A$500,A87)&gt;0,"Por aprobar estimación",
COUNTIF('Por Reestimar '!$A$2:$A$500,A87)&gt;0,"Por reestimar",
COUNTIF('Por estimar'!$A$2:$A$500,A87)&gt;0,"Por estimar",
COUNTIF('Registro incompleto'!$A$2:$A$500,A87)&gt;0,"Registro incompleto",
TRUE,"Sin estado"
))</f>
        <v>Por planificar</v>
      </c>
      <c r="E87" t="str" cm="1">
        <f t="array" ref="E87">IF(A87="","",_xlfn.LET(
_xlpm.base,_xlfn.IFS(
D87="Eliminados",_xlfn.XLOOKUP(A87,Eliminados!$A$2:$A$500,Eliminados!$AE$2:$AE$500,""),
D87="Planificadas",_xlfn.XLOOKUP(A87,Planificadas!$A$2:$A$500,Planificadas!$AE$2:$AE$500,""),
D87="Aprobar planificación",_xlfn.XLOOKUP(A87,'Aprobar Planificación'!$A$2:$A$500,'Aprobar Planificación'!$AE$2:$AE$500,""),
D87="Por planificar",_xlfn.XLOOKUP(A87,'Por planificar'!$A$2:$A$500,'Por planificar'!$AE$2:$AE$500,""),
D87="Por habilitar presupuesto",_xlfn.XLOOKUP(A87,'Por habilitar presup.'!$A$2:$A$500,'Por habilitar presup.'!$AE$2:$AE$500,""),
D87="Por aprobar estimación",_xlfn.XLOOKUP(A87,'Por aprobar estimacion'!$A$2:$A$500,'Por aprobar estimacion'!$AE$2:$AE$500,""),
D87="Por reestimar",_xlfn.XLOOKUP(A87,'Por Reestimar '!$A$2:$A$500,'Por Reestimar '!$AE$2:$AE$500,""),
D87="Por estimar",_xlfn.XLOOKUP(A87,'Por estimar'!$A$2:$A$500,'Por estimar'!$AE$2:$AE$500,""),
D87="Registro incompleto",_xlfn.XLOOKUP(A87,'Registro incompleto'!$A$2:$A$500,'Registro incompleto'!$AE$2:$AE$500,""),
TRUE,""
),
_xlpm.revision,_xlfn.IFS(
D87="Eliminados",_xlfn.XLOOKUP(A87,Eliminados!$A$2:$A$500,Eliminados!$AR$2:$AR$500,""),
D87="Planificadas",_xlfn.XLOOKUP(A87,Planificadas!$A$2:$A$500,Planificadas!$AR$2:$AR$500,""),
D87="Aprobar planificación",_xlfn.XLOOKUP(A87,'Aprobar Planificación'!$A$2:$A$500,'Aprobar Planificación'!$AR$2:$AR$500,""),
D87="Por planificar",_xlfn.XLOOKUP(A87,'Por planificar'!$A$2:$A$500,'Por planificar'!$AR$2:$AR$500,""),
D87="Por habilitar presupuesto",_xlfn.XLOOKUP(A87,'Por habilitar presup.'!$A$2:$A$500,'Por habilitar presup.'!$AR$2:$AR$500,""),
D87="Por aprobar estimación",_xlfn.XLOOKUP(A87,'Por aprobar estimacion'!$A$2:$A$500,'Por aprobar estimacion'!$AR$2:$AR$500,""),
D87="Por reestimar",_xlfn.XLOOKUP(A87,'Por Reestimar '!$A$2:$A$500,'Por Reestimar '!$AR$2:$AR$500,""),
TRUE,""
),
_xlpm.resultado,IF(OR(_xlpm.revision="",_xlpm.revision=0),_xlpm.base,_xlpm.revision),
IF(OR(_xlpm.resultado="",_xlpm.resultado=0),"Sin definir",_xlpm.resultado)
))</f>
        <v>Alta</v>
      </c>
      <c r="F87" s="593" cm="1">
        <f t="array" ref="F87">IF(A87="","",_xlfn.LET(
_xlpm.fecha,_xlfn.IFS(
D87="Eliminados",_xlfn.XLOOKUP(A87,Eliminados!$A$2:$A$500,Eliminados!$AD$2:$AD$500,""),
D87="Planificadas",_xlfn.XLOOKUP(A87,Planificadas!$A$2:$A$500,Planificadas!$AD$2:$AD$500,""),
D87="Aprobar planificación",_xlfn.XLOOKUP(A87,'Aprobar Planificación'!$A$2:$A$500,'Aprobar Planificación'!$AD$2:$AD$500,""),
D87="Por planificar",_xlfn.XLOOKUP(A87,'Por planificar'!$A$2:$A$500,'Por planificar'!$AD$2:$AD$500,""),
D87="Por habilitar presupuesto",_xlfn.XLOOKUP(A87,'Por habilitar presup.'!$A$2:$A$500,'Por habilitar presup.'!$AD$2:$AD$500,""),
D87="Por aprobar estimación",_xlfn.XLOOKUP(A87,'Por aprobar estimacion'!$A$2:$A$500,'Por aprobar estimacion'!$AD$2:$AD$500,""),
D87="Por reestimar",_xlfn.XLOOKUP(A87,'Por Reestimar '!$A$2:$A$500,'Por Reestimar '!$AD$2:$AD$500,""),
D87="Por estimar",_xlfn.XLOOKUP(A87,'Por estimar'!$A$2:$A$500,'Por estimar'!$AD$2:$AD$500,""),
D87="Registro incompleto",_xlfn.XLOOKUP(A87,'Registro incompleto'!$A$2:$A$500,'Registro incompleto'!$AD$2:$AD$500,""),
TRUE,""
),
IF(OR(_xlpm.fecha="",_xlpm.fecha=0),"",_xlpm.fecha)
))</f>
        <v>46142</v>
      </c>
      <c r="G87" s="593" cm="1">
        <f t="array" ref="G87">IF(A87="","",_xlfn.LET(
_xlpm.base,_xlfn.IFS(
D87="Eliminados",_xlfn.XLOOKUP(A87,Eliminados!$A$2:$A$500,Eliminados!$AF$2:$AF$500,""),
D87="Planificadas",_xlfn.XLOOKUP(A87,Planificadas!$A$2:$A$500,Planificadas!$AF$2:$AF$500,""),
D87="Aprobar planificación",_xlfn.XLOOKUP(A87,'Aprobar Planificación'!$A$2:$A$500,'Aprobar Planificación'!$AF$2:$AF$500,""),
D87="Por planificar",_xlfn.XLOOKUP(A87,'Por planificar'!$A$2:$A$500,'Por planificar'!$AF$2:$AF$500,""),
D87="Por habilitar presupuesto",_xlfn.XLOOKUP(A87,'Por habilitar presup.'!$A$2:$A$500,'Por habilitar presup.'!$AF$2:$AF$500,""),
D87="Por aprobar estimación",_xlfn.XLOOKUP(A87,'Por aprobar estimacion'!$A$2:$A$500,'Por aprobar estimacion'!$AF$2:$AF$500,""),
D87="Por reestimar",_xlfn.XLOOKUP(A87,'Por Reestimar '!$A$2:$A$500,'Por Reestimar '!$AF$2:$AF$500,""),
D87="Por estimar",_xlfn.XLOOKUP(A87,'Por estimar'!$A$2:$A$500,'Por estimar'!$AF$2:$AF$500,""),
D87="Registro incompleto",_xlfn.XLOOKUP(A87,'Registro incompleto'!$A$2:$A$500,'Registro incompleto'!$AF$2:$AF$500,""),
TRUE,""
),
_xlpm.revision,_xlfn.IFS(
D87="Eliminados",_xlfn.XLOOKUP(A87,Eliminados!$A$2:$A$500,Eliminados!$AS$2:$AS$500,""),
D87="Planificadas",_xlfn.XLOOKUP(A87,Planificadas!$A$2:$A$500,Planificadas!$AS$2:$AS$500,""),
D87="Aprobar planificación",_xlfn.XLOOKUP(A87,'Aprobar Planificación'!$A$2:$A$500,'Aprobar Planificación'!$AS$2:$AS$500,""),
D87="Por planificar",_xlfn.XLOOKUP(A87,'Por planificar'!$A$2:$A$500,'Por planificar'!$AS$2:$AS$500,""),
D87="Por habilitar presupuesto",_xlfn.XLOOKUP(A87,'Por habilitar presup.'!$A$2:$A$500,'Por habilitar presup.'!$AS$2:$AS$500,""),
D87="Por aprobar estimación",_xlfn.XLOOKUP(A87,'Por aprobar estimacion'!$A$2:$A$500,'Por aprobar estimacion'!$AS$2:$AS$500,""),
D87="Por reestimar",_xlfn.XLOOKUP(A87,'Por Reestimar '!$A$2:$A$500,'Por Reestimar '!$AS$2:$AS$500,""),
TRUE,""
),
_xlpm.resultado,IF(OR(_xlpm.revision="",_xlpm.revision=0),_xlpm.base,_xlpm.revision),
IF(OR(_xlpm.resultado="",_xlpm.resultado=0),"",_xlpm.resultado)
))</f>
        <v>46146</v>
      </c>
      <c r="H87" s="593" t="str" cm="1">
        <f t="array" ref="H87">IF(A87="","",_xlfn.LET(
_xlpm.dias,_xlfn.IFS(
OR(UPPER(TRIM(E87))="BAJA",UPPER(TRIM(E87))="BAJO"),5,
OR(UPPER(TRIM(E87))="MEDIA",UPPER(TRIM(E87))="MEDIO"),10,
OR(UPPER(TRIM(E87))="ALTA",UPPER(TRIM(E87))="ALTO"),20,
TRUE,0
),
_xlpm.inicioRe,IF(D87="Por reestimar",_xlfn.XLOOKUP(A87,'Por Reestimar '!$A$2:$A$500,'Por Reestimar '!$AS$2:$AS$500,0),0),
_xlfn.IFS(
D87="Por reestimar",IF(AND(ISNUMBER(_xlpm.inicioRe),_xlpm.inicioRe&gt;0,_xlpm.dias&gt;0),WORKDAY(_xlpm.inicioRe,_xlpm.dias),""),
D87="Por estimar",IF(AND(ISNUMBER(G87),G87&gt;0),IF(_xlpm.dias&gt;0,WORKDAY(G87,_xlpm.dias),""),IF(AND(ISNUMBER(F87),F87&gt;0),WORKDAY(F87,5),"")),
TRUE,""
)
))</f>
        <v/>
      </c>
      <c r="I87" t="str" cm="1">
        <f t="array" ref="I87">IF(A87="","",_xlfn.IFS(
D87="Eliminados",_xlfn.XLOOKUP(A87,Eliminados!$A$2:$A$500,Eliminados!$AB$2:$AB$500,""),
D87="Planificadas",_xlfn.XLOOKUP(A87,Planificadas!$A$2:$A$500,Planificadas!$AB$2:$AB$500,""),
D87="Aprobar planificación",_xlfn.XLOOKUP(A87,'Aprobar Planificación'!$A$2:$A$500,'Aprobar Planificación'!$AB$2:$AB$500,""),
D87="Por planificar",_xlfn.XLOOKUP(A87,'Por planificar'!$A$2:$A$500,'Por planificar'!$AB$2:$AB$500,""),
D87="Por habilitar presupuesto",_xlfn.XLOOKUP(A87,'Por habilitar presup.'!$A$2:$A$500,'Por habilitar presup.'!$AB$2:$AB$500,""),
D87="Por aprobar estimación",_xlfn.XLOOKUP(A87,'Por aprobar estimacion'!$A$2:$A$500,'Por aprobar estimacion'!$AB$2:$AB$500,""),
D87="Por reestimar",_xlfn.XLOOKUP(A87,'Por Reestimar '!$A$2:$A$500,'Por Reestimar '!$AB$2:$AB$500,""),
D87="Por estimar",_xlfn.XLOOKUP(A87,'Por estimar'!$A$2:$A$500,'Por estimar'!$AB$2:$AB$500,""),
D87="Registro incompleto",_xlfn.XLOOKUP(A87,'Registro incompleto'!$A$2:$A$500,'Registro incompleto'!$AB$2:$AB$500,""),
TRUE,""
))</f>
        <v>Ana Rojas</v>
      </c>
    </row>
    <row r="88" spans="1:9">
      <c r="A88">
        <v>119</v>
      </c>
      <c r="B88" t="str" cm="1">
        <f t="array" ref="B88">IF(A88="","",_xlfn.IFS(
D88="Eliminados",_xlfn.XLOOKUP(A88,Eliminados!$A$2:$A$500,Eliminados!$F$2:$F$500,""),
D88="Planificadas",_xlfn.XLOOKUP(A88,Planificadas!$A$2:$A$500,Planificadas!$F$2:$F$500,""),
D88="Aprobar planificación",_xlfn.XLOOKUP(A88,'Aprobar Planificación'!$A$2:$A$500,'Aprobar Planificación'!$F$2:$F$500,""),
D88="Por planificar",_xlfn.XLOOKUP(A88,'Por planificar'!$A$2:$A$500,'Por planificar'!$F$2:$F$500,""),
D88="Por habilitar presupuesto",_xlfn.XLOOKUP(A88,'Por habilitar presup.'!$A$2:$A$500,'Por habilitar presup.'!$F$2:$F$500,""),
D88="Por aprobar estimación",_xlfn.XLOOKUP(A88,'Por aprobar estimacion'!$A$2:$A$500,'Por aprobar estimacion'!$F$2:$F$500,""),
D88="Por reestimar",_xlfn.XLOOKUP(A88,'Por Reestimar '!$A$2:$A$500,'Por Reestimar '!$F$2:$F$500,""),
D88="Por estimar",_xlfn.XLOOKUP(A88,'Por estimar'!$A$2:$A$500,'Por estimar'!$F$2:$F$500,""),
D88="Registro incompleto",_xlfn.XLOOKUP(A88,'Registro incompleto'!$A$2:$A$500,'Registro incompleto'!$F$2:$F$500,""),
TRUE,""
))</f>
        <v>Implementar encuesta de satisfacción automática - Genesys</v>
      </c>
      <c r="C88" t="str">
        <f t="shared" si="1"/>
        <v>Ruddy Pereda</v>
      </c>
      <c r="D88" t="str" cm="1">
        <f t="array" ref="D88">IF(A88="","",_xlfn.IFS(
COUNTIF(Eliminados!$A$2:$A$500,A88)&gt;0,"Eliminados",
COUNTIF(Planificadas!$A$2:$A$500,A88)&gt;0,"Planificadas",
COUNTIF('Aprobar Planificación'!$A$2:$A$500,A88)&gt;0,"Aprobar planificación",
COUNTIF('Por planificar'!$A$2:$A$500,A88)&gt;0,"Por planificar",
COUNTIF('Por habilitar presup.'!$A$2:$A$500,A88)&gt;0,"Por habilitar presupuesto",
COUNTIF('Por aprobar estimacion'!$A$2:$A$500,A88)&gt;0,"Por aprobar estimación",
COUNTIF('Por Reestimar '!$A$2:$A$500,A88)&gt;0,"Por reestimar",
COUNTIF('Por estimar'!$A$2:$A$500,A88)&gt;0,"Por estimar",
COUNTIF('Registro incompleto'!$A$2:$A$500,A88)&gt;0,"Registro incompleto",
TRUE,"Sin estado"
))</f>
        <v>Planificadas</v>
      </c>
      <c r="E88" t="str" cm="1">
        <f t="array" ref="E88">IF(A88="","",_xlfn.LET(
_xlpm.base,_xlfn.IFS(
D88="Eliminados",_xlfn.XLOOKUP(A88,Eliminados!$A$2:$A$500,Eliminados!$AE$2:$AE$500,""),
D88="Planificadas",_xlfn.XLOOKUP(A88,Planificadas!$A$2:$A$500,Planificadas!$AE$2:$AE$500,""),
D88="Aprobar planificación",_xlfn.XLOOKUP(A88,'Aprobar Planificación'!$A$2:$A$500,'Aprobar Planificación'!$AE$2:$AE$500,""),
D88="Por planificar",_xlfn.XLOOKUP(A88,'Por planificar'!$A$2:$A$500,'Por planificar'!$AE$2:$AE$500,""),
D88="Por habilitar presupuesto",_xlfn.XLOOKUP(A88,'Por habilitar presup.'!$A$2:$A$500,'Por habilitar presup.'!$AE$2:$AE$500,""),
D88="Por aprobar estimación",_xlfn.XLOOKUP(A88,'Por aprobar estimacion'!$A$2:$A$500,'Por aprobar estimacion'!$AE$2:$AE$500,""),
D88="Por reestimar",_xlfn.XLOOKUP(A88,'Por Reestimar '!$A$2:$A$500,'Por Reestimar '!$AE$2:$AE$500,""),
D88="Por estimar",_xlfn.XLOOKUP(A88,'Por estimar'!$A$2:$A$500,'Por estimar'!$AE$2:$AE$500,""),
D88="Registro incompleto",_xlfn.XLOOKUP(A88,'Registro incompleto'!$A$2:$A$500,'Registro incompleto'!$AE$2:$AE$500,""),
TRUE,""
),
_xlpm.revision,_xlfn.IFS(
D88="Eliminados",_xlfn.XLOOKUP(A88,Eliminados!$A$2:$A$500,Eliminados!$AR$2:$AR$500,""),
D88="Planificadas",_xlfn.XLOOKUP(A88,Planificadas!$A$2:$A$500,Planificadas!$AR$2:$AR$500,""),
D88="Aprobar planificación",_xlfn.XLOOKUP(A88,'Aprobar Planificación'!$A$2:$A$500,'Aprobar Planificación'!$AR$2:$AR$500,""),
D88="Por planificar",_xlfn.XLOOKUP(A88,'Por planificar'!$A$2:$A$500,'Por planificar'!$AR$2:$AR$500,""),
D88="Por habilitar presupuesto",_xlfn.XLOOKUP(A88,'Por habilitar presup.'!$A$2:$A$500,'Por habilitar presup.'!$AR$2:$AR$500,""),
D88="Por aprobar estimación",_xlfn.XLOOKUP(A88,'Por aprobar estimacion'!$A$2:$A$500,'Por aprobar estimacion'!$AR$2:$AR$500,""),
D88="Por reestimar",_xlfn.XLOOKUP(A88,'Por Reestimar '!$A$2:$A$500,'Por Reestimar '!$AR$2:$AR$500,""),
TRUE,""
),
_xlpm.resultado,IF(OR(_xlpm.revision="",_xlpm.revision=0),_xlpm.base,_xlpm.revision),
IF(OR(_xlpm.resultado="",_xlpm.resultado=0),"Sin definir",_xlpm.resultado)
))</f>
        <v>Alta</v>
      </c>
      <c r="F88" s="593" cm="1">
        <f t="array" ref="F88">IF(A88="","",_xlfn.LET(
_xlpm.fecha,_xlfn.IFS(
D88="Eliminados",_xlfn.XLOOKUP(A88,Eliminados!$A$2:$A$500,Eliminados!$AD$2:$AD$500,""),
D88="Planificadas",_xlfn.XLOOKUP(A88,Planificadas!$A$2:$A$500,Planificadas!$AD$2:$AD$500,""),
D88="Aprobar planificación",_xlfn.XLOOKUP(A88,'Aprobar Planificación'!$A$2:$A$500,'Aprobar Planificación'!$AD$2:$AD$500,""),
D88="Por planificar",_xlfn.XLOOKUP(A88,'Por planificar'!$A$2:$A$500,'Por planificar'!$AD$2:$AD$500,""),
D88="Por habilitar presupuesto",_xlfn.XLOOKUP(A88,'Por habilitar presup.'!$A$2:$A$500,'Por habilitar presup.'!$AD$2:$AD$500,""),
D88="Por aprobar estimación",_xlfn.XLOOKUP(A88,'Por aprobar estimacion'!$A$2:$A$500,'Por aprobar estimacion'!$AD$2:$AD$500,""),
D88="Por reestimar",_xlfn.XLOOKUP(A88,'Por Reestimar '!$A$2:$A$500,'Por Reestimar '!$AD$2:$AD$500,""),
D88="Por estimar",_xlfn.XLOOKUP(A88,'Por estimar'!$A$2:$A$500,'Por estimar'!$AD$2:$AD$500,""),
D88="Registro incompleto",_xlfn.XLOOKUP(A88,'Registro incompleto'!$A$2:$A$500,'Registro incompleto'!$AD$2:$AD$500,""),
TRUE,""
),
IF(OR(_xlpm.fecha="",_xlpm.fecha=0),"",_xlpm.fecha)
))</f>
        <v>46142</v>
      </c>
      <c r="G88" s="593" t="str" cm="1">
        <f t="array" ref="G88">IF(A88="","",_xlfn.LET(
_xlpm.base,_xlfn.IFS(
D88="Eliminados",_xlfn.XLOOKUP(A88,Eliminados!$A$2:$A$500,Eliminados!$AF$2:$AF$500,""),
D88="Planificadas",_xlfn.XLOOKUP(A88,Planificadas!$A$2:$A$500,Planificadas!$AF$2:$AF$500,""),
D88="Aprobar planificación",_xlfn.XLOOKUP(A88,'Aprobar Planificación'!$A$2:$A$500,'Aprobar Planificación'!$AF$2:$AF$500,""),
D88="Por planificar",_xlfn.XLOOKUP(A88,'Por planificar'!$A$2:$A$500,'Por planificar'!$AF$2:$AF$500,""),
D88="Por habilitar presupuesto",_xlfn.XLOOKUP(A88,'Por habilitar presup.'!$A$2:$A$500,'Por habilitar presup.'!$AF$2:$AF$500,""),
D88="Por aprobar estimación",_xlfn.XLOOKUP(A88,'Por aprobar estimacion'!$A$2:$A$500,'Por aprobar estimacion'!$AF$2:$AF$500,""),
D88="Por reestimar",_xlfn.XLOOKUP(A88,'Por Reestimar '!$A$2:$A$500,'Por Reestimar '!$AF$2:$AF$500,""),
D88="Por estimar",_xlfn.XLOOKUP(A88,'Por estimar'!$A$2:$A$500,'Por estimar'!$AF$2:$AF$500,""),
D88="Registro incompleto",_xlfn.XLOOKUP(A88,'Registro incompleto'!$A$2:$A$500,'Registro incompleto'!$AF$2:$AF$500,""),
TRUE,""
),
_xlpm.revision,_xlfn.IFS(
D88="Eliminados",_xlfn.XLOOKUP(A88,Eliminados!$A$2:$A$500,Eliminados!$AS$2:$AS$500,""),
D88="Planificadas",_xlfn.XLOOKUP(A88,Planificadas!$A$2:$A$500,Planificadas!$AS$2:$AS$500,""),
D88="Aprobar planificación",_xlfn.XLOOKUP(A88,'Aprobar Planificación'!$A$2:$A$500,'Aprobar Planificación'!$AS$2:$AS$500,""),
D88="Por planificar",_xlfn.XLOOKUP(A88,'Por planificar'!$A$2:$A$500,'Por planificar'!$AS$2:$AS$500,""),
D88="Por habilitar presupuesto",_xlfn.XLOOKUP(A88,'Por habilitar presup.'!$A$2:$A$500,'Por habilitar presup.'!$AS$2:$AS$500,""),
D88="Por aprobar estimación",_xlfn.XLOOKUP(A88,'Por aprobar estimacion'!$A$2:$A$500,'Por aprobar estimacion'!$AS$2:$AS$500,""),
D88="Por reestimar",_xlfn.XLOOKUP(A88,'Por Reestimar '!$A$2:$A$500,'Por Reestimar '!$AS$2:$AS$500,""),
TRUE,""
),
_xlpm.resultado,IF(OR(_xlpm.revision="",_xlpm.revision=0),_xlpm.base,_xlpm.revision),
IF(OR(_xlpm.resultado="",_xlpm.resultado=0),"",_xlpm.resultado)
))</f>
        <v/>
      </c>
      <c r="H88" s="593" t="str" cm="1">
        <f t="array" ref="H88">IF(A88="","",_xlfn.LET(
_xlpm.dias,_xlfn.IFS(
OR(UPPER(TRIM(E88))="BAJA",UPPER(TRIM(E88))="BAJO"),5,
OR(UPPER(TRIM(E88))="MEDIA",UPPER(TRIM(E88))="MEDIO"),10,
OR(UPPER(TRIM(E88))="ALTA",UPPER(TRIM(E88))="ALTO"),20,
TRUE,0
),
_xlpm.inicioRe,IF(D88="Por reestimar",_xlfn.XLOOKUP(A88,'Por Reestimar '!$A$2:$A$500,'Por Reestimar '!$AS$2:$AS$500,0),0),
_xlfn.IFS(
D88="Por reestimar",IF(AND(ISNUMBER(_xlpm.inicioRe),_xlpm.inicioRe&gt;0,_xlpm.dias&gt;0),WORKDAY(_xlpm.inicioRe,_xlpm.dias),""),
D88="Por estimar",IF(AND(ISNUMBER(G88),G88&gt;0),IF(_xlpm.dias&gt;0,WORKDAY(G88,_xlpm.dias),""),IF(AND(ISNUMBER(F88),F88&gt;0),WORKDAY(F88,5),"")),
TRUE,""
)
))</f>
        <v/>
      </c>
      <c r="I88" t="str" cm="1">
        <f t="array" ref="I88">IF(A88="","",_xlfn.IFS(
D88="Eliminados",_xlfn.XLOOKUP(A88,Eliminados!$A$2:$A$500,Eliminados!$AB$2:$AB$500,""),
D88="Planificadas",_xlfn.XLOOKUP(A88,Planificadas!$A$2:$A$500,Planificadas!$AB$2:$AB$500,""),
D88="Aprobar planificación",_xlfn.XLOOKUP(A88,'Aprobar Planificación'!$A$2:$A$500,'Aprobar Planificación'!$AB$2:$AB$500,""),
D88="Por planificar",_xlfn.XLOOKUP(A88,'Por planificar'!$A$2:$A$500,'Por planificar'!$AB$2:$AB$500,""),
D88="Por habilitar presupuesto",_xlfn.XLOOKUP(A88,'Por habilitar presup.'!$A$2:$A$500,'Por habilitar presup.'!$AB$2:$AB$500,""),
D88="Por aprobar estimación",_xlfn.XLOOKUP(A88,'Por aprobar estimacion'!$A$2:$A$500,'Por aprobar estimacion'!$AB$2:$AB$500,""),
D88="Por reestimar",_xlfn.XLOOKUP(A88,'Por Reestimar '!$A$2:$A$500,'Por Reestimar '!$AB$2:$AB$500,""),
D88="Por estimar",_xlfn.XLOOKUP(A88,'Por estimar'!$A$2:$A$500,'Por estimar'!$AB$2:$AB$500,""),
D88="Registro incompleto",_xlfn.XLOOKUP(A88,'Registro incompleto'!$A$2:$A$500,'Registro incompleto'!$AB$2:$AB$500,""),
TRUE,""
))</f>
        <v>Ruddy Pereda</v>
      </c>
    </row>
    <row r="89" spans="1:9">
      <c r="A89">
        <v>120</v>
      </c>
      <c r="B89" t="str" cm="1">
        <f t="array" ref="B89">IF(A89="","",_xlfn.IFS(
D89="Eliminados",_xlfn.XLOOKUP(A89,Eliminados!$A$2:$A$500,Eliminados!$F$2:$F$500,""),
D89="Planificadas",_xlfn.XLOOKUP(A89,Planificadas!$A$2:$A$500,Planificadas!$F$2:$F$500,""),
D89="Aprobar planificación",_xlfn.XLOOKUP(A89,'Aprobar Planificación'!$A$2:$A$500,'Aprobar Planificación'!$F$2:$F$500,""),
D89="Por planificar",_xlfn.XLOOKUP(A89,'Por planificar'!$A$2:$A$500,'Por planificar'!$F$2:$F$500,""),
D89="Por habilitar presupuesto",_xlfn.XLOOKUP(A89,'Por habilitar presup.'!$A$2:$A$500,'Por habilitar presup.'!$F$2:$F$500,""),
D89="Por aprobar estimación",_xlfn.XLOOKUP(A89,'Por aprobar estimacion'!$A$2:$A$500,'Por aprobar estimacion'!$F$2:$F$500,""),
D89="Por reestimar",_xlfn.XLOOKUP(A89,'Por Reestimar '!$A$2:$A$500,'Por Reestimar '!$F$2:$F$500,""),
D89="Por estimar",_xlfn.XLOOKUP(A89,'Por estimar'!$A$2:$A$500,'Por estimar'!$F$2:$F$500,""),
D89="Registro incompleto",_xlfn.XLOOKUP(A89,'Registro incompleto'!$A$2:$A$500,'Registro incompleto'!$F$2:$F$500,""),
TRUE,""
))</f>
        <v>Creación del query para la generación de información en la tabla de Cobranzas del Data Lake</v>
      </c>
      <c r="C89" t="str">
        <f t="shared" si="1"/>
        <v>Elmer Zapata</v>
      </c>
      <c r="D89" t="str" cm="1">
        <f t="array" ref="D89">IF(A89="","",_xlfn.IFS(
COUNTIF(Eliminados!$A$2:$A$500,A89)&gt;0,"Eliminados",
COUNTIF(Planificadas!$A$2:$A$500,A89)&gt;0,"Planificadas",
COUNTIF('Aprobar Planificación'!$A$2:$A$500,A89)&gt;0,"Aprobar planificación",
COUNTIF('Por planificar'!$A$2:$A$500,A89)&gt;0,"Por planificar",
COUNTIF('Por habilitar presup.'!$A$2:$A$500,A89)&gt;0,"Por habilitar presupuesto",
COUNTIF('Por aprobar estimacion'!$A$2:$A$500,A89)&gt;0,"Por aprobar estimación",
COUNTIF('Por Reestimar '!$A$2:$A$500,A89)&gt;0,"Por reestimar",
COUNTIF('Por estimar'!$A$2:$A$500,A89)&gt;0,"Por estimar",
COUNTIF('Registro incompleto'!$A$2:$A$500,A89)&gt;0,"Registro incompleto",
TRUE,"Sin estado"
))</f>
        <v>Planificadas</v>
      </c>
      <c r="E89" t="str" cm="1">
        <f t="array" ref="E89">IF(A89="","",_xlfn.LET(
_xlpm.base,_xlfn.IFS(
D89="Eliminados",_xlfn.XLOOKUP(A89,Eliminados!$A$2:$A$500,Eliminados!$AE$2:$AE$500,""),
D89="Planificadas",_xlfn.XLOOKUP(A89,Planificadas!$A$2:$A$500,Planificadas!$AE$2:$AE$500,""),
D89="Aprobar planificación",_xlfn.XLOOKUP(A89,'Aprobar Planificación'!$A$2:$A$500,'Aprobar Planificación'!$AE$2:$AE$500,""),
D89="Por planificar",_xlfn.XLOOKUP(A89,'Por planificar'!$A$2:$A$500,'Por planificar'!$AE$2:$AE$500,""),
D89="Por habilitar presupuesto",_xlfn.XLOOKUP(A89,'Por habilitar presup.'!$A$2:$A$500,'Por habilitar presup.'!$AE$2:$AE$500,""),
D89="Por aprobar estimación",_xlfn.XLOOKUP(A89,'Por aprobar estimacion'!$A$2:$A$500,'Por aprobar estimacion'!$AE$2:$AE$500,""),
D89="Por reestimar",_xlfn.XLOOKUP(A89,'Por Reestimar '!$A$2:$A$500,'Por Reestimar '!$AE$2:$AE$500,""),
D89="Por estimar",_xlfn.XLOOKUP(A89,'Por estimar'!$A$2:$A$500,'Por estimar'!$AE$2:$AE$500,""),
D89="Registro incompleto",_xlfn.XLOOKUP(A89,'Registro incompleto'!$A$2:$A$500,'Registro incompleto'!$AE$2:$AE$500,""),
TRUE,""
),
_xlpm.revision,_xlfn.IFS(
D89="Eliminados",_xlfn.XLOOKUP(A89,Eliminados!$A$2:$A$500,Eliminados!$AR$2:$AR$500,""),
D89="Planificadas",_xlfn.XLOOKUP(A89,Planificadas!$A$2:$A$500,Planificadas!$AR$2:$AR$500,""),
D89="Aprobar planificación",_xlfn.XLOOKUP(A89,'Aprobar Planificación'!$A$2:$A$500,'Aprobar Planificación'!$AR$2:$AR$500,""),
D89="Por planificar",_xlfn.XLOOKUP(A89,'Por planificar'!$A$2:$A$500,'Por planificar'!$AR$2:$AR$500,""),
D89="Por habilitar presupuesto",_xlfn.XLOOKUP(A89,'Por habilitar presup.'!$A$2:$A$500,'Por habilitar presup.'!$AR$2:$AR$500,""),
D89="Por aprobar estimación",_xlfn.XLOOKUP(A89,'Por aprobar estimacion'!$A$2:$A$500,'Por aprobar estimacion'!$AR$2:$AR$500,""),
D89="Por reestimar",_xlfn.XLOOKUP(A89,'Por Reestimar '!$A$2:$A$500,'Por Reestimar '!$AR$2:$AR$500,""),
TRUE,""
),
_xlpm.resultado,IF(OR(_xlpm.revision="",_xlpm.revision=0),_xlpm.base,_xlpm.revision),
IF(OR(_xlpm.resultado="",_xlpm.resultado=0),"Sin definir",_xlpm.resultado)
))</f>
        <v>Media</v>
      </c>
      <c r="F89" s="593" cm="1">
        <f t="array" ref="F89">IF(A89="","",_xlfn.LET(
_xlpm.fecha,_xlfn.IFS(
D89="Eliminados",_xlfn.XLOOKUP(A89,Eliminados!$A$2:$A$500,Eliminados!$AD$2:$AD$500,""),
D89="Planificadas",_xlfn.XLOOKUP(A89,Planificadas!$A$2:$A$500,Planificadas!$AD$2:$AD$500,""),
D89="Aprobar planificación",_xlfn.XLOOKUP(A89,'Aprobar Planificación'!$A$2:$A$500,'Aprobar Planificación'!$AD$2:$AD$500,""),
D89="Por planificar",_xlfn.XLOOKUP(A89,'Por planificar'!$A$2:$A$500,'Por planificar'!$AD$2:$AD$500,""),
D89="Por habilitar presupuesto",_xlfn.XLOOKUP(A89,'Por habilitar presup.'!$A$2:$A$500,'Por habilitar presup.'!$AD$2:$AD$500,""),
D89="Por aprobar estimación",_xlfn.XLOOKUP(A89,'Por aprobar estimacion'!$A$2:$A$500,'Por aprobar estimacion'!$AD$2:$AD$500,""),
D89="Por reestimar",_xlfn.XLOOKUP(A89,'Por Reestimar '!$A$2:$A$500,'Por Reestimar '!$AD$2:$AD$500,""),
D89="Por estimar",_xlfn.XLOOKUP(A89,'Por estimar'!$A$2:$A$500,'Por estimar'!$AD$2:$AD$500,""),
D89="Registro incompleto",_xlfn.XLOOKUP(A89,'Registro incompleto'!$A$2:$A$500,'Registro incompleto'!$AD$2:$AD$500,""),
TRUE,""
),
IF(OR(_xlpm.fecha="",_xlpm.fecha=0),"",_xlpm.fecha)
))</f>
        <v>46163</v>
      </c>
      <c r="G89" s="593" cm="1">
        <f t="array" ref="G89">IF(A89="","",_xlfn.LET(
_xlpm.base,_xlfn.IFS(
D89="Eliminados",_xlfn.XLOOKUP(A89,Eliminados!$A$2:$A$500,Eliminados!$AF$2:$AF$500,""),
D89="Planificadas",_xlfn.XLOOKUP(A89,Planificadas!$A$2:$A$500,Planificadas!$AF$2:$AF$500,""),
D89="Aprobar planificación",_xlfn.XLOOKUP(A89,'Aprobar Planificación'!$A$2:$A$500,'Aprobar Planificación'!$AF$2:$AF$500,""),
D89="Por planificar",_xlfn.XLOOKUP(A89,'Por planificar'!$A$2:$A$500,'Por planificar'!$AF$2:$AF$500,""),
D89="Por habilitar presupuesto",_xlfn.XLOOKUP(A89,'Por habilitar presup.'!$A$2:$A$500,'Por habilitar presup.'!$AF$2:$AF$500,""),
D89="Por aprobar estimación",_xlfn.XLOOKUP(A89,'Por aprobar estimacion'!$A$2:$A$500,'Por aprobar estimacion'!$AF$2:$AF$500,""),
D89="Por reestimar",_xlfn.XLOOKUP(A89,'Por Reestimar '!$A$2:$A$500,'Por Reestimar '!$AF$2:$AF$500,""),
D89="Por estimar",_xlfn.XLOOKUP(A89,'Por estimar'!$A$2:$A$500,'Por estimar'!$AF$2:$AF$500,""),
D89="Registro incompleto",_xlfn.XLOOKUP(A89,'Registro incompleto'!$A$2:$A$500,'Registro incompleto'!$AF$2:$AF$500,""),
TRUE,""
),
_xlpm.revision,_xlfn.IFS(
D89="Eliminados",_xlfn.XLOOKUP(A89,Eliminados!$A$2:$A$500,Eliminados!$AS$2:$AS$500,""),
D89="Planificadas",_xlfn.XLOOKUP(A89,Planificadas!$A$2:$A$500,Planificadas!$AS$2:$AS$500,""),
D89="Aprobar planificación",_xlfn.XLOOKUP(A89,'Aprobar Planificación'!$A$2:$A$500,'Aprobar Planificación'!$AS$2:$AS$500,""),
D89="Por planificar",_xlfn.XLOOKUP(A89,'Por planificar'!$A$2:$A$500,'Por planificar'!$AS$2:$AS$500,""),
D89="Por habilitar presupuesto",_xlfn.XLOOKUP(A89,'Por habilitar presup.'!$A$2:$A$500,'Por habilitar presup.'!$AS$2:$AS$500,""),
D89="Por aprobar estimación",_xlfn.XLOOKUP(A89,'Por aprobar estimacion'!$A$2:$A$500,'Por aprobar estimacion'!$AS$2:$AS$500,""),
D89="Por reestimar",_xlfn.XLOOKUP(A89,'Por Reestimar '!$A$2:$A$500,'Por Reestimar '!$AS$2:$AS$500,""),
TRUE,""
),
_xlpm.resultado,IF(OR(_xlpm.revision="",_xlpm.revision=0),_xlpm.base,_xlpm.revision),
IF(OR(_xlpm.resultado="",_xlpm.resultado=0),"",_xlpm.resultado)
))</f>
        <v>46163</v>
      </c>
      <c r="H89" s="593" t="str" cm="1">
        <f t="array" ref="H89">IF(A89="","",_xlfn.LET(
_xlpm.dias,_xlfn.IFS(
OR(UPPER(TRIM(E89))="BAJA",UPPER(TRIM(E89))="BAJO"),5,
OR(UPPER(TRIM(E89))="MEDIA",UPPER(TRIM(E89))="MEDIO"),10,
OR(UPPER(TRIM(E89))="ALTA",UPPER(TRIM(E89))="ALTO"),20,
TRUE,0
),
_xlpm.inicioRe,IF(D89="Por reestimar",_xlfn.XLOOKUP(A89,'Por Reestimar '!$A$2:$A$500,'Por Reestimar '!$AS$2:$AS$500,0),0),
_xlfn.IFS(
D89="Por reestimar",IF(AND(ISNUMBER(_xlpm.inicioRe),_xlpm.inicioRe&gt;0,_xlpm.dias&gt;0),WORKDAY(_xlpm.inicioRe,_xlpm.dias),""),
D89="Por estimar",IF(AND(ISNUMBER(G89),G89&gt;0),IF(_xlpm.dias&gt;0,WORKDAY(G89,_xlpm.dias),""),IF(AND(ISNUMBER(F89),F89&gt;0),WORKDAY(F89,5),"")),
TRUE,""
)
))</f>
        <v/>
      </c>
      <c r="I89" t="str" cm="1">
        <f t="array" ref="I89">IF(A89="","",_xlfn.IFS(
D89="Eliminados",_xlfn.XLOOKUP(A89,Eliminados!$A$2:$A$500,Eliminados!$AB$2:$AB$500,""),
D89="Planificadas",_xlfn.XLOOKUP(A89,Planificadas!$A$2:$A$500,Planificadas!$AB$2:$AB$500,""),
D89="Aprobar planificación",_xlfn.XLOOKUP(A89,'Aprobar Planificación'!$A$2:$A$500,'Aprobar Planificación'!$AB$2:$AB$500,""),
D89="Por planificar",_xlfn.XLOOKUP(A89,'Por planificar'!$A$2:$A$500,'Por planificar'!$AB$2:$AB$500,""),
D89="Por habilitar presupuesto",_xlfn.XLOOKUP(A89,'Por habilitar presup.'!$A$2:$A$500,'Por habilitar presup.'!$AB$2:$AB$500,""),
D89="Por aprobar estimación",_xlfn.XLOOKUP(A89,'Por aprobar estimacion'!$A$2:$A$500,'Por aprobar estimacion'!$AB$2:$AB$500,""),
D89="Por reestimar",_xlfn.XLOOKUP(A89,'Por Reestimar '!$A$2:$A$500,'Por Reestimar '!$AB$2:$AB$500,""),
D89="Por estimar",_xlfn.XLOOKUP(A89,'Por estimar'!$A$2:$A$500,'Por estimar'!$AB$2:$AB$500,""),
D89="Registro incompleto",_xlfn.XLOOKUP(A89,'Registro incompleto'!$A$2:$A$500,'Registro incompleto'!$AB$2:$AB$500,""),
TRUE,""
))</f>
        <v>Elmer Zapata</v>
      </c>
    </row>
    <row r="90" spans="1:9">
      <c r="A90">
        <v>121</v>
      </c>
      <c r="B90" t="str" cm="1">
        <f t="array" ref="B90">IF(A90="","",_xlfn.IFS(
D90="Eliminados",_xlfn.XLOOKUP(A90,Eliminados!$A$2:$A$500,Eliminados!$F$2:$F$500,""),
D90="Planificadas",_xlfn.XLOOKUP(A90,Planificadas!$A$2:$A$500,Planificadas!$F$2:$F$500,""),
D90="Aprobar planificación",_xlfn.XLOOKUP(A90,'Aprobar Planificación'!$A$2:$A$500,'Aprobar Planificación'!$F$2:$F$500,""),
D90="Por planificar",_xlfn.XLOOKUP(A90,'Por planificar'!$A$2:$A$500,'Por planificar'!$F$2:$F$500,""),
D90="Por habilitar presupuesto",_xlfn.XLOOKUP(A90,'Por habilitar presup.'!$A$2:$A$500,'Por habilitar presup.'!$F$2:$F$500,""),
D90="Por aprobar estimación",_xlfn.XLOOKUP(A90,'Por aprobar estimacion'!$A$2:$A$500,'Por aprobar estimacion'!$F$2:$F$500,""),
D90="Por reestimar",_xlfn.XLOOKUP(A90,'Por Reestimar '!$A$2:$A$500,'Por Reestimar '!$F$2:$F$500,""),
D90="Por estimar",_xlfn.XLOOKUP(A90,'Por estimar'!$A$2:$A$500,'Por estimar'!$F$2:$F$500,""),
D90="Registro incompleto",_xlfn.XLOOKUP(A90,'Registro incompleto'!$A$2:$A$500,'Registro incompleto'!$F$2:$F$500,""),
TRUE,""
))</f>
        <v>Implementación de una Api CRM para consultar los asesores perfect start - Onboarding Portal del Estudiante UPN</v>
      </c>
      <c r="C90" t="str">
        <f t="shared" si="1"/>
        <v>César Soplín</v>
      </c>
      <c r="D90" t="str" cm="1">
        <f t="array" ref="D90">IF(A90="","",_xlfn.IFS(
COUNTIF(Eliminados!$A$2:$A$500,A90)&gt;0,"Eliminados",
COUNTIF(Planificadas!$A$2:$A$500,A90)&gt;0,"Planificadas",
COUNTIF('Aprobar Planificación'!$A$2:$A$500,A90)&gt;0,"Aprobar planificación",
COUNTIF('Por planificar'!$A$2:$A$500,A90)&gt;0,"Por planificar",
COUNTIF('Por habilitar presup.'!$A$2:$A$500,A90)&gt;0,"Por habilitar presupuesto",
COUNTIF('Por aprobar estimacion'!$A$2:$A$500,A90)&gt;0,"Por aprobar estimación",
COUNTIF('Por Reestimar '!$A$2:$A$500,A90)&gt;0,"Por reestimar",
COUNTIF('Por estimar'!$A$2:$A$500,A90)&gt;0,"Por estimar",
COUNTIF('Registro incompleto'!$A$2:$A$500,A90)&gt;0,"Registro incompleto",
TRUE,"Sin estado"
))</f>
        <v>Por estimar</v>
      </c>
      <c r="E90" t="str" cm="1">
        <f t="array" ref="E90">IF(A90="","",_xlfn.LET(
_xlpm.base,_xlfn.IFS(
D90="Eliminados",_xlfn.XLOOKUP(A90,Eliminados!$A$2:$A$500,Eliminados!$AE$2:$AE$500,""),
D90="Planificadas",_xlfn.XLOOKUP(A90,Planificadas!$A$2:$A$500,Planificadas!$AE$2:$AE$500,""),
D90="Aprobar planificación",_xlfn.XLOOKUP(A90,'Aprobar Planificación'!$A$2:$A$500,'Aprobar Planificación'!$AE$2:$AE$500,""),
D90="Por planificar",_xlfn.XLOOKUP(A90,'Por planificar'!$A$2:$A$500,'Por planificar'!$AE$2:$AE$500,""),
D90="Por habilitar presupuesto",_xlfn.XLOOKUP(A90,'Por habilitar presup.'!$A$2:$A$500,'Por habilitar presup.'!$AE$2:$AE$500,""),
D90="Por aprobar estimación",_xlfn.XLOOKUP(A90,'Por aprobar estimacion'!$A$2:$A$500,'Por aprobar estimacion'!$AE$2:$AE$500,""),
D90="Por reestimar",_xlfn.XLOOKUP(A90,'Por Reestimar '!$A$2:$A$500,'Por Reestimar '!$AE$2:$AE$500,""),
D90="Por estimar",_xlfn.XLOOKUP(A90,'Por estimar'!$A$2:$A$500,'Por estimar'!$AE$2:$AE$500,""),
D90="Registro incompleto",_xlfn.XLOOKUP(A90,'Registro incompleto'!$A$2:$A$500,'Registro incompleto'!$AE$2:$AE$500,""),
TRUE,""
),
_xlpm.revision,_xlfn.IFS(
D90="Eliminados",_xlfn.XLOOKUP(A90,Eliminados!$A$2:$A$500,Eliminados!$AR$2:$AR$500,""),
D90="Planificadas",_xlfn.XLOOKUP(A90,Planificadas!$A$2:$A$500,Planificadas!$AR$2:$AR$500,""),
D90="Aprobar planificación",_xlfn.XLOOKUP(A90,'Aprobar Planificación'!$A$2:$A$500,'Aprobar Planificación'!$AR$2:$AR$500,""),
D90="Por planificar",_xlfn.XLOOKUP(A90,'Por planificar'!$A$2:$A$500,'Por planificar'!$AR$2:$AR$500,""),
D90="Por habilitar presupuesto",_xlfn.XLOOKUP(A90,'Por habilitar presup.'!$A$2:$A$500,'Por habilitar presup.'!$AR$2:$AR$500,""),
D90="Por aprobar estimación",_xlfn.XLOOKUP(A90,'Por aprobar estimacion'!$A$2:$A$500,'Por aprobar estimacion'!$AR$2:$AR$500,""),
D90="Por reestimar",_xlfn.XLOOKUP(A90,'Por Reestimar '!$A$2:$A$500,'Por Reestimar '!$AR$2:$AR$500,""),
TRUE,""
),
_xlpm.resultado,IF(OR(_xlpm.revision="",_xlpm.revision=0),_xlpm.base,_xlpm.revision),
IF(OR(_xlpm.resultado="",_xlpm.resultado=0),"Sin definir",_xlpm.resultado)
))</f>
        <v>Media</v>
      </c>
      <c r="F90" s="593" cm="1">
        <f t="array" ref="F90">IF(A90="","",_xlfn.LET(
_xlpm.fecha,_xlfn.IFS(
D90="Eliminados",_xlfn.XLOOKUP(A90,Eliminados!$A$2:$A$500,Eliminados!$AD$2:$AD$500,""),
D90="Planificadas",_xlfn.XLOOKUP(A90,Planificadas!$A$2:$A$500,Planificadas!$AD$2:$AD$500,""),
D90="Aprobar planificación",_xlfn.XLOOKUP(A90,'Aprobar Planificación'!$A$2:$A$500,'Aprobar Planificación'!$AD$2:$AD$500,""),
D90="Por planificar",_xlfn.XLOOKUP(A90,'Por planificar'!$A$2:$A$500,'Por planificar'!$AD$2:$AD$500,""),
D90="Por habilitar presupuesto",_xlfn.XLOOKUP(A90,'Por habilitar presup.'!$A$2:$A$500,'Por habilitar presup.'!$AD$2:$AD$500,""),
D90="Por aprobar estimación",_xlfn.XLOOKUP(A90,'Por aprobar estimacion'!$A$2:$A$500,'Por aprobar estimacion'!$AD$2:$AD$500,""),
D90="Por reestimar",_xlfn.XLOOKUP(A90,'Por Reestimar '!$A$2:$A$500,'Por Reestimar '!$AD$2:$AD$500,""),
D90="Por estimar",_xlfn.XLOOKUP(A90,'Por estimar'!$A$2:$A$500,'Por estimar'!$AD$2:$AD$500,""),
D90="Registro incompleto",_xlfn.XLOOKUP(A90,'Registro incompleto'!$A$2:$A$500,'Registro incompleto'!$AD$2:$AD$500,""),
TRUE,""
),
IF(OR(_xlpm.fecha="",_xlpm.fecha=0),"",_xlpm.fecha)
))</f>
        <v>46197</v>
      </c>
      <c r="G90" s="593" cm="1">
        <f t="array" ref="G90">IF(A90="","",_xlfn.LET(
_xlpm.base,_xlfn.IFS(
D90="Eliminados",_xlfn.XLOOKUP(A90,Eliminados!$A$2:$A$500,Eliminados!$AF$2:$AF$500,""),
D90="Planificadas",_xlfn.XLOOKUP(A90,Planificadas!$A$2:$A$500,Planificadas!$AF$2:$AF$500,""),
D90="Aprobar planificación",_xlfn.XLOOKUP(A90,'Aprobar Planificación'!$A$2:$A$500,'Aprobar Planificación'!$AF$2:$AF$500,""),
D90="Por planificar",_xlfn.XLOOKUP(A90,'Por planificar'!$A$2:$A$500,'Por planificar'!$AF$2:$AF$500,""),
D90="Por habilitar presupuesto",_xlfn.XLOOKUP(A90,'Por habilitar presup.'!$A$2:$A$500,'Por habilitar presup.'!$AF$2:$AF$500,""),
D90="Por aprobar estimación",_xlfn.XLOOKUP(A90,'Por aprobar estimacion'!$A$2:$A$500,'Por aprobar estimacion'!$AF$2:$AF$500,""),
D90="Por reestimar",_xlfn.XLOOKUP(A90,'Por Reestimar '!$A$2:$A$500,'Por Reestimar '!$AF$2:$AF$500,""),
D90="Por estimar",_xlfn.XLOOKUP(A90,'Por estimar'!$A$2:$A$500,'Por estimar'!$AF$2:$AF$500,""),
D90="Registro incompleto",_xlfn.XLOOKUP(A90,'Registro incompleto'!$A$2:$A$500,'Registro incompleto'!$AF$2:$AF$500,""),
TRUE,""
),
_xlpm.revision,_xlfn.IFS(
D90="Eliminados",_xlfn.XLOOKUP(A90,Eliminados!$A$2:$A$500,Eliminados!$AS$2:$AS$500,""),
D90="Planificadas",_xlfn.XLOOKUP(A90,Planificadas!$A$2:$A$500,Planificadas!$AS$2:$AS$500,""),
D90="Aprobar planificación",_xlfn.XLOOKUP(A90,'Aprobar Planificación'!$A$2:$A$500,'Aprobar Planificación'!$AS$2:$AS$500,""),
D90="Por planificar",_xlfn.XLOOKUP(A90,'Por planificar'!$A$2:$A$500,'Por planificar'!$AS$2:$AS$500,""),
D90="Por habilitar presupuesto",_xlfn.XLOOKUP(A90,'Por habilitar presup.'!$A$2:$A$500,'Por habilitar presup.'!$AS$2:$AS$500,""),
D90="Por aprobar estimación",_xlfn.XLOOKUP(A90,'Por aprobar estimacion'!$A$2:$A$500,'Por aprobar estimacion'!$AS$2:$AS$500,""),
D90="Por reestimar",_xlfn.XLOOKUP(A90,'Por Reestimar '!$A$2:$A$500,'Por Reestimar '!$AS$2:$AS$500,""),
TRUE,""
),
_xlpm.resultado,IF(OR(_xlpm.revision="",_xlpm.revision=0),_xlpm.base,_xlpm.revision),
IF(OR(_xlpm.resultado="",_xlpm.resultado=0),"",_xlpm.resultado)
))</f>
        <v>46244</v>
      </c>
      <c r="H90" s="593" cm="1">
        <f t="array" ref="H90">IF(A90="","",_xlfn.LET(
_xlpm.dias,_xlfn.IFS(
OR(UPPER(TRIM(E90))="BAJA",UPPER(TRIM(E90))="BAJO"),5,
OR(UPPER(TRIM(E90))="MEDIA",UPPER(TRIM(E90))="MEDIO"),10,
OR(UPPER(TRIM(E90))="ALTA",UPPER(TRIM(E90))="ALTO"),20,
TRUE,0
),
_xlpm.inicioRe,IF(D90="Por reestimar",_xlfn.XLOOKUP(A90,'Por Reestimar '!$A$2:$A$500,'Por Reestimar '!$AS$2:$AS$500,0),0),
_xlfn.IFS(
D90="Por reestimar",IF(AND(ISNUMBER(_xlpm.inicioRe),_xlpm.inicioRe&gt;0,_xlpm.dias&gt;0),WORKDAY(_xlpm.inicioRe,_xlpm.dias),""),
D90="Por estimar",IF(AND(ISNUMBER(G90),G90&gt;0),IF(_xlpm.dias&gt;0,WORKDAY(G90,_xlpm.dias),""),IF(AND(ISNUMBER(F90),F90&gt;0),WORKDAY(F90,5),"")),
TRUE,""
)
))</f>
        <v>46258</v>
      </c>
      <c r="I90" t="str" cm="1">
        <f t="array" ref="I90">IF(A90="","",_xlfn.IFS(
D90="Eliminados",_xlfn.XLOOKUP(A90,Eliminados!$A$2:$A$500,Eliminados!$AB$2:$AB$500,""),
D90="Planificadas",_xlfn.XLOOKUP(A90,Planificadas!$A$2:$A$500,Planificadas!$AB$2:$AB$500,""),
D90="Aprobar planificación",_xlfn.XLOOKUP(A90,'Aprobar Planificación'!$A$2:$A$500,'Aprobar Planificación'!$AB$2:$AB$500,""),
D90="Por planificar",_xlfn.XLOOKUP(A90,'Por planificar'!$A$2:$A$500,'Por planificar'!$AB$2:$AB$500,""),
D90="Por habilitar presupuesto",_xlfn.XLOOKUP(A90,'Por habilitar presup.'!$A$2:$A$500,'Por habilitar presup.'!$AB$2:$AB$500,""),
D90="Por aprobar estimación",_xlfn.XLOOKUP(A90,'Por aprobar estimacion'!$A$2:$A$500,'Por aprobar estimacion'!$AB$2:$AB$500,""),
D90="Por reestimar",_xlfn.XLOOKUP(A90,'Por Reestimar '!$A$2:$A$500,'Por Reestimar '!$AB$2:$AB$500,""),
D90="Por estimar",_xlfn.XLOOKUP(A90,'Por estimar'!$A$2:$A$500,'Por estimar'!$AB$2:$AB$500,""),
D90="Registro incompleto",_xlfn.XLOOKUP(A90,'Registro incompleto'!$A$2:$A$500,'Registro incompleto'!$AB$2:$AB$500,""),
TRUE,""
))</f>
        <v>César Soplín</v>
      </c>
    </row>
    <row r="91" spans="1:9">
      <c r="A91">
        <v>122</v>
      </c>
      <c r="B91" t="str" cm="1">
        <f t="array" ref="B91">IF(A91="","",_xlfn.IFS(
D91="Eliminados",_xlfn.XLOOKUP(A91,Eliminados!$A$2:$A$500,Eliminados!$F$2:$F$500,""),
D91="Planificadas",_xlfn.XLOOKUP(A91,Planificadas!$A$2:$A$500,Planificadas!$F$2:$F$500,""),
D91="Aprobar planificación",_xlfn.XLOOKUP(A91,'Aprobar Planificación'!$A$2:$A$500,'Aprobar Planificación'!$F$2:$F$500,""),
D91="Por planificar",_xlfn.XLOOKUP(A91,'Por planificar'!$A$2:$A$500,'Por planificar'!$F$2:$F$500,""),
D91="Por habilitar presupuesto",_xlfn.XLOOKUP(A91,'Por habilitar presup.'!$A$2:$A$500,'Por habilitar presup.'!$F$2:$F$500,""),
D91="Por aprobar estimación",_xlfn.XLOOKUP(A91,'Por aprobar estimacion'!$A$2:$A$500,'Por aprobar estimacion'!$F$2:$F$500,""),
D91="Por reestimar",_xlfn.XLOOKUP(A91,'Por Reestimar '!$A$2:$A$500,'Por Reestimar '!$F$2:$F$500,""),
D91="Por estimar",_xlfn.XLOOKUP(A91,'Por estimar'!$A$2:$A$500,'Por estimar'!$F$2:$F$500,""),
D91="Registro incompleto",_xlfn.XLOOKUP(A91,'Registro incompleto'!$A$2:$A$500,'Registro incompleto'!$F$2:$F$500,""),
TRUE,""
))</f>
        <v>Cambio de SAC a SRL - UPC</v>
      </c>
      <c r="C91" t="str">
        <f t="shared" si="1"/>
        <v>Elmer Zapata</v>
      </c>
      <c r="D91" t="str" cm="1">
        <f t="array" ref="D91">IF(A91="","",_xlfn.IFS(
COUNTIF(Eliminados!$A$2:$A$500,A91)&gt;0,"Eliminados",
COUNTIF(Planificadas!$A$2:$A$500,A91)&gt;0,"Planificadas",
COUNTIF('Aprobar Planificación'!$A$2:$A$500,A91)&gt;0,"Aprobar planificación",
COUNTIF('Por planificar'!$A$2:$A$500,A91)&gt;0,"Por planificar",
COUNTIF('Por habilitar presup.'!$A$2:$A$500,A91)&gt;0,"Por habilitar presupuesto",
COUNTIF('Por aprobar estimacion'!$A$2:$A$500,A91)&gt;0,"Por aprobar estimación",
COUNTIF('Por Reestimar '!$A$2:$A$500,A91)&gt;0,"Por reestimar",
COUNTIF('Por estimar'!$A$2:$A$500,A91)&gt;0,"Por estimar",
COUNTIF('Registro incompleto'!$A$2:$A$500,A91)&gt;0,"Registro incompleto",
TRUE,"Sin estado"
))</f>
        <v>Planificadas</v>
      </c>
      <c r="E91" t="str" cm="1">
        <f t="array" ref="E91">IF(A91="","",_xlfn.LET(
_xlpm.base,_xlfn.IFS(
D91="Eliminados",_xlfn.XLOOKUP(A91,Eliminados!$A$2:$A$500,Eliminados!$AE$2:$AE$500,""),
D91="Planificadas",_xlfn.XLOOKUP(A91,Planificadas!$A$2:$A$500,Planificadas!$AE$2:$AE$500,""),
D91="Aprobar planificación",_xlfn.XLOOKUP(A91,'Aprobar Planificación'!$A$2:$A$500,'Aprobar Planificación'!$AE$2:$AE$500,""),
D91="Por planificar",_xlfn.XLOOKUP(A91,'Por planificar'!$A$2:$A$500,'Por planificar'!$AE$2:$AE$500,""),
D91="Por habilitar presupuesto",_xlfn.XLOOKUP(A91,'Por habilitar presup.'!$A$2:$A$500,'Por habilitar presup.'!$AE$2:$AE$500,""),
D91="Por aprobar estimación",_xlfn.XLOOKUP(A91,'Por aprobar estimacion'!$A$2:$A$500,'Por aprobar estimacion'!$AE$2:$AE$500,""),
D91="Por reestimar",_xlfn.XLOOKUP(A91,'Por Reestimar '!$A$2:$A$500,'Por Reestimar '!$AE$2:$AE$500,""),
D91="Por estimar",_xlfn.XLOOKUP(A91,'Por estimar'!$A$2:$A$500,'Por estimar'!$AE$2:$AE$500,""),
D91="Registro incompleto",_xlfn.XLOOKUP(A91,'Registro incompleto'!$A$2:$A$500,'Registro incompleto'!$AE$2:$AE$500,""),
TRUE,""
),
_xlpm.revision,_xlfn.IFS(
D91="Eliminados",_xlfn.XLOOKUP(A91,Eliminados!$A$2:$A$500,Eliminados!$AR$2:$AR$500,""),
D91="Planificadas",_xlfn.XLOOKUP(A91,Planificadas!$A$2:$A$500,Planificadas!$AR$2:$AR$500,""),
D91="Aprobar planificación",_xlfn.XLOOKUP(A91,'Aprobar Planificación'!$A$2:$A$500,'Aprobar Planificación'!$AR$2:$AR$500,""),
D91="Por planificar",_xlfn.XLOOKUP(A91,'Por planificar'!$A$2:$A$500,'Por planificar'!$AR$2:$AR$500,""),
D91="Por habilitar presupuesto",_xlfn.XLOOKUP(A91,'Por habilitar presup.'!$A$2:$A$500,'Por habilitar presup.'!$AR$2:$AR$500,""),
D91="Por aprobar estimación",_xlfn.XLOOKUP(A91,'Por aprobar estimacion'!$A$2:$A$500,'Por aprobar estimacion'!$AR$2:$AR$500,""),
D91="Por reestimar",_xlfn.XLOOKUP(A91,'Por Reestimar '!$A$2:$A$500,'Por Reestimar '!$AR$2:$AR$500,""),
TRUE,""
),
_xlpm.resultado,IF(OR(_xlpm.revision="",_xlpm.revision=0),_xlpm.base,_xlpm.revision),
IF(OR(_xlpm.resultado="",_xlpm.resultado=0),"Sin definir",_xlpm.resultado)
))</f>
        <v>Media</v>
      </c>
      <c r="F91" s="593" cm="1">
        <f t="array" ref="F91">IF(A91="","",_xlfn.LET(
_xlpm.fecha,_xlfn.IFS(
D91="Eliminados",_xlfn.XLOOKUP(A91,Eliminados!$A$2:$A$500,Eliminados!$AD$2:$AD$500,""),
D91="Planificadas",_xlfn.XLOOKUP(A91,Planificadas!$A$2:$A$500,Planificadas!$AD$2:$AD$500,""),
D91="Aprobar planificación",_xlfn.XLOOKUP(A91,'Aprobar Planificación'!$A$2:$A$500,'Aprobar Planificación'!$AD$2:$AD$500,""),
D91="Por planificar",_xlfn.XLOOKUP(A91,'Por planificar'!$A$2:$A$500,'Por planificar'!$AD$2:$AD$500,""),
D91="Por habilitar presupuesto",_xlfn.XLOOKUP(A91,'Por habilitar presup.'!$A$2:$A$500,'Por habilitar presup.'!$AD$2:$AD$500,""),
D91="Por aprobar estimación",_xlfn.XLOOKUP(A91,'Por aprobar estimacion'!$A$2:$A$500,'Por aprobar estimacion'!$AD$2:$AD$500,""),
D91="Por reestimar",_xlfn.XLOOKUP(A91,'Por Reestimar '!$A$2:$A$500,'Por Reestimar '!$AD$2:$AD$500,""),
D91="Por estimar",_xlfn.XLOOKUP(A91,'Por estimar'!$A$2:$A$500,'Por estimar'!$AD$2:$AD$500,""),
D91="Registro incompleto",_xlfn.XLOOKUP(A91,'Registro incompleto'!$A$2:$A$500,'Registro incompleto'!$AD$2:$AD$500,""),
TRUE,""
),
IF(OR(_xlpm.fecha="",_xlpm.fecha=0),"",_xlpm.fecha)
))</f>
        <v>46142</v>
      </c>
      <c r="G91" s="593" cm="1">
        <f t="array" ref="G91">IF(A91="","",_xlfn.LET(
_xlpm.base,_xlfn.IFS(
D91="Eliminados",_xlfn.XLOOKUP(A91,Eliminados!$A$2:$A$500,Eliminados!$AF$2:$AF$500,""),
D91="Planificadas",_xlfn.XLOOKUP(A91,Planificadas!$A$2:$A$500,Planificadas!$AF$2:$AF$500,""),
D91="Aprobar planificación",_xlfn.XLOOKUP(A91,'Aprobar Planificación'!$A$2:$A$500,'Aprobar Planificación'!$AF$2:$AF$500,""),
D91="Por planificar",_xlfn.XLOOKUP(A91,'Por planificar'!$A$2:$A$500,'Por planificar'!$AF$2:$AF$500,""),
D91="Por habilitar presupuesto",_xlfn.XLOOKUP(A91,'Por habilitar presup.'!$A$2:$A$500,'Por habilitar presup.'!$AF$2:$AF$500,""),
D91="Por aprobar estimación",_xlfn.XLOOKUP(A91,'Por aprobar estimacion'!$A$2:$A$500,'Por aprobar estimacion'!$AF$2:$AF$500,""),
D91="Por reestimar",_xlfn.XLOOKUP(A91,'Por Reestimar '!$A$2:$A$500,'Por Reestimar '!$AF$2:$AF$500,""),
D91="Por estimar",_xlfn.XLOOKUP(A91,'Por estimar'!$A$2:$A$500,'Por estimar'!$AF$2:$AF$500,""),
D91="Registro incompleto",_xlfn.XLOOKUP(A91,'Registro incompleto'!$A$2:$A$500,'Registro incompleto'!$AF$2:$AF$500,""),
TRUE,""
),
_xlpm.revision,_xlfn.IFS(
D91="Eliminados",_xlfn.XLOOKUP(A91,Eliminados!$A$2:$A$500,Eliminados!$AS$2:$AS$500,""),
D91="Planificadas",_xlfn.XLOOKUP(A91,Planificadas!$A$2:$A$500,Planificadas!$AS$2:$AS$500,""),
D91="Aprobar planificación",_xlfn.XLOOKUP(A91,'Aprobar Planificación'!$A$2:$A$500,'Aprobar Planificación'!$AS$2:$AS$500,""),
D91="Por planificar",_xlfn.XLOOKUP(A91,'Por planificar'!$A$2:$A$500,'Por planificar'!$AS$2:$AS$500,""),
D91="Por habilitar presupuesto",_xlfn.XLOOKUP(A91,'Por habilitar presup.'!$A$2:$A$500,'Por habilitar presup.'!$AS$2:$AS$500,""),
D91="Por aprobar estimación",_xlfn.XLOOKUP(A91,'Por aprobar estimacion'!$A$2:$A$500,'Por aprobar estimacion'!$AS$2:$AS$500,""),
D91="Por reestimar",_xlfn.XLOOKUP(A91,'Por Reestimar '!$A$2:$A$500,'Por Reestimar '!$AS$2:$AS$500,""),
TRUE,""
),
_xlpm.resultado,IF(OR(_xlpm.revision="",_xlpm.revision=0),_xlpm.base,_xlpm.revision),
IF(OR(_xlpm.resultado="",_xlpm.resultado=0),"",_xlpm.resultado)
))</f>
        <v>46153</v>
      </c>
      <c r="H91" s="593" t="str" cm="1">
        <f t="array" ref="H91">IF(A91="","",_xlfn.LET(
_xlpm.dias,_xlfn.IFS(
OR(UPPER(TRIM(E91))="BAJA",UPPER(TRIM(E91))="BAJO"),5,
OR(UPPER(TRIM(E91))="MEDIA",UPPER(TRIM(E91))="MEDIO"),10,
OR(UPPER(TRIM(E91))="ALTA",UPPER(TRIM(E91))="ALTO"),20,
TRUE,0
),
_xlpm.inicioRe,IF(D91="Por reestimar",_xlfn.XLOOKUP(A91,'Por Reestimar '!$A$2:$A$500,'Por Reestimar '!$AS$2:$AS$500,0),0),
_xlfn.IFS(
D91="Por reestimar",IF(AND(ISNUMBER(_xlpm.inicioRe),_xlpm.inicioRe&gt;0,_xlpm.dias&gt;0),WORKDAY(_xlpm.inicioRe,_xlpm.dias),""),
D91="Por estimar",IF(AND(ISNUMBER(G91),G91&gt;0),IF(_xlpm.dias&gt;0,WORKDAY(G91,_xlpm.dias),""),IF(AND(ISNUMBER(F91),F91&gt;0),WORKDAY(F91,5),"")),
TRUE,""
)
))</f>
        <v/>
      </c>
      <c r="I91" t="str" cm="1">
        <f t="array" ref="I91">IF(A91="","",_xlfn.IFS(
D91="Eliminados",_xlfn.XLOOKUP(A91,Eliminados!$A$2:$A$500,Eliminados!$AB$2:$AB$500,""),
D91="Planificadas",_xlfn.XLOOKUP(A91,Planificadas!$A$2:$A$500,Planificadas!$AB$2:$AB$500,""),
D91="Aprobar planificación",_xlfn.XLOOKUP(A91,'Aprobar Planificación'!$A$2:$A$500,'Aprobar Planificación'!$AB$2:$AB$500,""),
D91="Por planificar",_xlfn.XLOOKUP(A91,'Por planificar'!$A$2:$A$500,'Por planificar'!$AB$2:$AB$500,""),
D91="Por habilitar presupuesto",_xlfn.XLOOKUP(A91,'Por habilitar presup.'!$A$2:$A$500,'Por habilitar presup.'!$AB$2:$AB$500,""),
D91="Por aprobar estimación",_xlfn.XLOOKUP(A91,'Por aprobar estimacion'!$A$2:$A$500,'Por aprobar estimacion'!$AB$2:$AB$500,""),
D91="Por reestimar",_xlfn.XLOOKUP(A91,'Por Reestimar '!$A$2:$A$500,'Por Reestimar '!$AB$2:$AB$500,""),
D91="Por estimar",_xlfn.XLOOKUP(A91,'Por estimar'!$A$2:$A$500,'Por estimar'!$AB$2:$AB$500,""),
D91="Registro incompleto",_xlfn.XLOOKUP(A91,'Registro incompleto'!$A$2:$A$500,'Registro incompleto'!$AB$2:$AB$500,""),
TRUE,""
))</f>
        <v>Elmer Zapata</v>
      </c>
    </row>
    <row r="92" spans="1:9">
      <c r="A92">
        <v>123</v>
      </c>
      <c r="B92" t="str" cm="1">
        <f t="array" ref="B92">IF(A92="","",_xlfn.IFS(
D92="Eliminados",_xlfn.XLOOKUP(A92,Eliminados!$A$2:$A$500,Eliminados!$F$2:$F$500,""),
D92="Planificadas",_xlfn.XLOOKUP(A92,Planificadas!$A$2:$A$500,Planificadas!$F$2:$F$500,""),
D92="Aprobar planificación",_xlfn.XLOOKUP(A92,'Aprobar Planificación'!$A$2:$A$500,'Aprobar Planificación'!$F$2:$F$500,""),
D92="Por planificar",_xlfn.XLOOKUP(A92,'Por planificar'!$A$2:$A$500,'Por planificar'!$F$2:$F$500,""),
D92="Por habilitar presupuesto",_xlfn.XLOOKUP(A92,'Por habilitar presup.'!$A$2:$A$500,'Por habilitar presup.'!$F$2:$F$500,""),
D92="Por aprobar estimación",_xlfn.XLOOKUP(A92,'Por aprobar estimacion'!$A$2:$A$500,'Por aprobar estimacion'!$F$2:$F$500,""),
D92="Por reestimar",_xlfn.XLOOKUP(A92,'Por Reestimar '!$A$2:$A$500,'Por Reestimar '!$F$2:$F$500,""),
D92="Por estimar",_xlfn.XLOOKUP(A92,'Por estimar'!$A$2:$A$500,'Por estimar'!$F$2:$F$500,""),
D92="Registro incompleto",_xlfn.XLOOKUP(A92,'Registro incompleto'!$A$2:$A$500,'Registro incompleto'!$F$2:$F$500,""),
TRUE,""
))</f>
        <v>Creación del query para la generación de información en la tabla de Cobranzas del Data Lake</v>
      </c>
      <c r="C92" t="str">
        <f t="shared" si="1"/>
        <v>Cinthya Perea</v>
      </c>
      <c r="D92" t="str" cm="1">
        <f t="array" ref="D92">IF(A92="","",_xlfn.IFS(
COUNTIF(Eliminados!$A$2:$A$500,A92)&gt;0,"Eliminados",
COUNTIF(Planificadas!$A$2:$A$500,A92)&gt;0,"Planificadas",
COUNTIF('Aprobar Planificación'!$A$2:$A$500,A92)&gt;0,"Aprobar planificación",
COUNTIF('Por planificar'!$A$2:$A$500,A92)&gt;0,"Por planificar",
COUNTIF('Por habilitar presup.'!$A$2:$A$500,A92)&gt;0,"Por habilitar presupuesto",
COUNTIF('Por aprobar estimacion'!$A$2:$A$500,A92)&gt;0,"Por aprobar estimación",
COUNTIF('Por Reestimar '!$A$2:$A$500,A92)&gt;0,"Por reestimar",
COUNTIF('Por estimar'!$A$2:$A$500,A92)&gt;0,"Por estimar",
COUNTIF('Registro incompleto'!$A$2:$A$500,A92)&gt;0,"Registro incompleto",
TRUE,"Sin estado"
))</f>
        <v>Eliminados</v>
      </c>
      <c r="E92" t="str" cm="1">
        <f t="array" ref="E92">IF(A92="","",_xlfn.LET(
_xlpm.base,_xlfn.IFS(
D92="Eliminados",_xlfn.XLOOKUP(A92,Eliminados!$A$2:$A$500,Eliminados!$AE$2:$AE$500,""),
D92="Planificadas",_xlfn.XLOOKUP(A92,Planificadas!$A$2:$A$500,Planificadas!$AE$2:$AE$500,""),
D92="Aprobar planificación",_xlfn.XLOOKUP(A92,'Aprobar Planificación'!$A$2:$A$500,'Aprobar Planificación'!$AE$2:$AE$500,""),
D92="Por planificar",_xlfn.XLOOKUP(A92,'Por planificar'!$A$2:$A$500,'Por planificar'!$AE$2:$AE$500,""),
D92="Por habilitar presupuesto",_xlfn.XLOOKUP(A92,'Por habilitar presup.'!$A$2:$A$500,'Por habilitar presup.'!$AE$2:$AE$500,""),
D92="Por aprobar estimación",_xlfn.XLOOKUP(A92,'Por aprobar estimacion'!$A$2:$A$500,'Por aprobar estimacion'!$AE$2:$AE$500,""),
D92="Por reestimar",_xlfn.XLOOKUP(A92,'Por Reestimar '!$A$2:$A$500,'Por Reestimar '!$AE$2:$AE$500,""),
D92="Por estimar",_xlfn.XLOOKUP(A92,'Por estimar'!$A$2:$A$500,'Por estimar'!$AE$2:$AE$500,""),
D92="Registro incompleto",_xlfn.XLOOKUP(A92,'Registro incompleto'!$A$2:$A$500,'Registro incompleto'!$AE$2:$AE$500,""),
TRUE,""
),
_xlpm.revision,_xlfn.IFS(
D92="Eliminados",_xlfn.XLOOKUP(A92,Eliminados!$A$2:$A$500,Eliminados!$AR$2:$AR$500,""),
D92="Planificadas",_xlfn.XLOOKUP(A92,Planificadas!$A$2:$A$500,Planificadas!$AR$2:$AR$500,""),
D92="Aprobar planificación",_xlfn.XLOOKUP(A92,'Aprobar Planificación'!$A$2:$A$500,'Aprobar Planificación'!$AR$2:$AR$500,""),
D92="Por planificar",_xlfn.XLOOKUP(A92,'Por planificar'!$A$2:$A$500,'Por planificar'!$AR$2:$AR$500,""),
D92="Por habilitar presupuesto",_xlfn.XLOOKUP(A92,'Por habilitar presup.'!$A$2:$A$500,'Por habilitar presup.'!$AR$2:$AR$500,""),
D92="Por aprobar estimación",_xlfn.XLOOKUP(A92,'Por aprobar estimacion'!$A$2:$A$500,'Por aprobar estimacion'!$AR$2:$AR$500,""),
D92="Por reestimar",_xlfn.XLOOKUP(A92,'Por Reestimar '!$A$2:$A$500,'Por Reestimar '!$AR$2:$AR$500,""),
TRUE,""
),
_xlpm.resultado,IF(OR(_xlpm.revision="",_xlpm.revision=0),_xlpm.base,_xlpm.revision),
IF(OR(_xlpm.resultado="",_xlpm.resultado=0),"Sin definir",_xlpm.resultado)
))</f>
        <v>Sin definir</v>
      </c>
      <c r="F92" s="593" cm="1">
        <f t="array" ref="F92">IF(A92="","",_xlfn.LET(
_xlpm.fecha,_xlfn.IFS(
D92="Eliminados",_xlfn.XLOOKUP(A92,Eliminados!$A$2:$A$500,Eliminados!$AD$2:$AD$500,""),
D92="Planificadas",_xlfn.XLOOKUP(A92,Planificadas!$A$2:$A$500,Planificadas!$AD$2:$AD$500,""),
D92="Aprobar planificación",_xlfn.XLOOKUP(A92,'Aprobar Planificación'!$A$2:$A$500,'Aprobar Planificación'!$AD$2:$AD$500,""),
D92="Por planificar",_xlfn.XLOOKUP(A92,'Por planificar'!$A$2:$A$500,'Por planificar'!$AD$2:$AD$500,""),
D92="Por habilitar presupuesto",_xlfn.XLOOKUP(A92,'Por habilitar presup.'!$A$2:$A$500,'Por habilitar presup.'!$AD$2:$AD$500,""),
D92="Por aprobar estimación",_xlfn.XLOOKUP(A92,'Por aprobar estimacion'!$A$2:$A$500,'Por aprobar estimacion'!$AD$2:$AD$500,""),
D92="Por reestimar",_xlfn.XLOOKUP(A92,'Por Reestimar '!$A$2:$A$500,'Por Reestimar '!$AD$2:$AD$500,""),
D92="Por estimar",_xlfn.XLOOKUP(A92,'Por estimar'!$A$2:$A$500,'Por estimar'!$AD$2:$AD$500,""),
D92="Registro incompleto",_xlfn.XLOOKUP(A92,'Registro incompleto'!$A$2:$A$500,'Registro incompleto'!$AD$2:$AD$500,""),
TRUE,""
),
IF(OR(_xlpm.fecha="",_xlpm.fecha=0),"",_xlpm.fecha)
))</f>
        <v>46142</v>
      </c>
      <c r="G92" s="593" t="str" cm="1">
        <f t="array" ref="G92">IF(A92="","",_xlfn.LET(
_xlpm.base,_xlfn.IFS(
D92="Eliminados",_xlfn.XLOOKUP(A92,Eliminados!$A$2:$A$500,Eliminados!$AF$2:$AF$500,""),
D92="Planificadas",_xlfn.XLOOKUP(A92,Planificadas!$A$2:$A$500,Planificadas!$AF$2:$AF$500,""),
D92="Aprobar planificación",_xlfn.XLOOKUP(A92,'Aprobar Planificación'!$A$2:$A$500,'Aprobar Planificación'!$AF$2:$AF$500,""),
D92="Por planificar",_xlfn.XLOOKUP(A92,'Por planificar'!$A$2:$A$500,'Por planificar'!$AF$2:$AF$500,""),
D92="Por habilitar presupuesto",_xlfn.XLOOKUP(A92,'Por habilitar presup.'!$A$2:$A$500,'Por habilitar presup.'!$AF$2:$AF$500,""),
D92="Por aprobar estimación",_xlfn.XLOOKUP(A92,'Por aprobar estimacion'!$A$2:$A$500,'Por aprobar estimacion'!$AF$2:$AF$500,""),
D92="Por reestimar",_xlfn.XLOOKUP(A92,'Por Reestimar '!$A$2:$A$500,'Por Reestimar '!$AF$2:$AF$500,""),
D92="Por estimar",_xlfn.XLOOKUP(A92,'Por estimar'!$A$2:$A$500,'Por estimar'!$AF$2:$AF$500,""),
D92="Registro incompleto",_xlfn.XLOOKUP(A92,'Registro incompleto'!$A$2:$A$500,'Registro incompleto'!$AF$2:$AF$500,""),
TRUE,""
),
_xlpm.revision,_xlfn.IFS(
D92="Eliminados",_xlfn.XLOOKUP(A92,Eliminados!$A$2:$A$500,Eliminados!$AS$2:$AS$500,""),
D92="Planificadas",_xlfn.XLOOKUP(A92,Planificadas!$A$2:$A$500,Planificadas!$AS$2:$AS$500,""),
D92="Aprobar planificación",_xlfn.XLOOKUP(A92,'Aprobar Planificación'!$A$2:$A$500,'Aprobar Planificación'!$AS$2:$AS$500,""),
D92="Por planificar",_xlfn.XLOOKUP(A92,'Por planificar'!$A$2:$A$500,'Por planificar'!$AS$2:$AS$500,""),
D92="Por habilitar presupuesto",_xlfn.XLOOKUP(A92,'Por habilitar presup.'!$A$2:$A$500,'Por habilitar presup.'!$AS$2:$AS$500,""),
D92="Por aprobar estimación",_xlfn.XLOOKUP(A92,'Por aprobar estimacion'!$A$2:$A$500,'Por aprobar estimacion'!$AS$2:$AS$500,""),
D92="Por reestimar",_xlfn.XLOOKUP(A92,'Por Reestimar '!$A$2:$A$500,'Por Reestimar '!$AS$2:$AS$500,""),
TRUE,""
),
_xlpm.resultado,IF(OR(_xlpm.revision="",_xlpm.revision=0),_xlpm.base,_xlpm.revision),
IF(OR(_xlpm.resultado="",_xlpm.resultado=0),"",_xlpm.resultado)
))</f>
        <v/>
      </c>
      <c r="H92" s="593" t="str" cm="1">
        <f t="array" ref="H92">IF(A92="","",_xlfn.LET(
_xlpm.dias,_xlfn.IFS(
OR(UPPER(TRIM(E92))="BAJA",UPPER(TRIM(E92))="BAJO"),5,
OR(UPPER(TRIM(E92))="MEDIA",UPPER(TRIM(E92))="MEDIO"),10,
OR(UPPER(TRIM(E92))="ALTA",UPPER(TRIM(E92))="ALTO"),20,
TRUE,0
),
_xlpm.inicioRe,IF(D92="Por reestimar",_xlfn.XLOOKUP(A92,'Por Reestimar '!$A$2:$A$500,'Por Reestimar '!$AS$2:$AS$500,0),0),
_xlfn.IFS(
D92="Por reestimar",IF(AND(ISNUMBER(_xlpm.inicioRe),_xlpm.inicioRe&gt;0,_xlpm.dias&gt;0),WORKDAY(_xlpm.inicioRe,_xlpm.dias),""),
D92="Por estimar",IF(AND(ISNUMBER(G92),G92&gt;0),IF(_xlpm.dias&gt;0,WORKDAY(G92,_xlpm.dias),""),IF(AND(ISNUMBER(F92),F92&gt;0),WORKDAY(F92,5),"")),
TRUE,""
)
))</f>
        <v/>
      </c>
      <c r="I92" t="str" cm="1">
        <f t="array" ref="I92">IF(A92="","",_xlfn.IFS(
D92="Eliminados",_xlfn.XLOOKUP(A92,Eliminados!$A$2:$A$500,Eliminados!$AB$2:$AB$500,""),
D92="Planificadas",_xlfn.XLOOKUP(A92,Planificadas!$A$2:$A$500,Planificadas!$AB$2:$AB$500,""),
D92="Aprobar planificación",_xlfn.XLOOKUP(A92,'Aprobar Planificación'!$A$2:$A$500,'Aprobar Planificación'!$AB$2:$AB$500,""),
D92="Por planificar",_xlfn.XLOOKUP(A92,'Por planificar'!$A$2:$A$500,'Por planificar'!$AB$2:$AB$500,""),
D92="Por habilitar presupuesto",_xlfn.XLOOKUP(A92,'Por habilitar presup.'!$A$2:$A$500,'Por habilitar presup.'!$AB$2:$AB$500,""),
D92="Por aprobar estimación",_xlfn.XLOOKUP(A92,'Por aprobar estimacion'!$A$2:$A$500,'Por aprobar estimacion'!$AB$2:$AB$500,""),
D92="Por reestimar",_xlfn.XLOOKUP(A92,'Por Reestimar '!$A$2:$A$500,'Por Reestimar '!$AB$2:$AB$500,""),
D92="Por estimar",_xlfn.XLOOKUP(A92,'Por estimar'!$A$2:$A$500,'Por estimar'!$AB$2:$AB$500,""),
D92="Registro incompleto",_xlfn.XLOOKUP(A92,'Registro incompleto'!$A$2:$A$500,'Registro incompleto'!$AB$2:$AB$500,""),
TRUE,""
))</f>
        <v>Cinthya Perea</v>
      </c>
    </row>
    <row r="93" spans="1:9">
      <c r="A93">
        <v>124</v>
      </c>
      <c r="B93" t="str" cm="1">
        <f t="array" ref="B93">IF(A93="","",_xlfn.IFS(
D93="Eliminados",_xlfn.XLOOKUP(A93,Eliminados!$A$2:$A$500,Eliminados!$F$2:$F$500,""),
D93="Planificadas",_xlfn.XLOOKUP(A93,Planificadas!$A$2:$A$500,Planificadas!$F$2:$F$500,""),
D93="Aprobar planificación",_xlfn.XLOOKUP(A93,'Aprobar Planificación'!$A$2:$A$500,'Aprobar Planificación'!$F$2:$F$500,""),
D93="Por planificar",_xlfn.XLOOKUP(A93,'Por planificar'!$A$2:$A$500,'Por planificar'!$F$2:$F$500,""),
D93="Por habilitar presupuesto",_xlfn.XLOOKUP(A93,'Por habilitar presup.'!$A$2:$A$500,'Por habilitar presup.'!$F$2:$F$500,""),
D93="Por aprobar estimación",_xlfn.XLOOKUP(A93,'Por aprobar estimacion'!$A$2:$A$500,'Por aprobar estimacion'!$F$2:$F$500,""),
D93="Por reestimar",_xlfn.XLOOKUP(A93,'Por Reestimar '!$A$2:$A$500,'Por Reestimar '!$F$2:$F$500,""),
D93="Por estimar",_xlfn.XLOOKUP(A93,'Por estimar'!$A$2:$A$500,'Por estimar'!$F$2:$F$500,""),
D93="Registro incompleto",_xlfn.XLOOKUP(A93,'Registro incompleto'!$A$2:$A$500,'Registro incompleto'!$F$2:$F$500,""),
TRUE,""
))</f>
        <v>Corrección del reporte de Spring UPC</v>
      </c>
      <c r="C93" t="str">
        <f t="shared" si="1"/>
        <v>Elmer Zapata</v>
      </c>
      <c r="D93" t="str" cm="1">
        <f t="array" ref="D93">IF(A93="","",_xlfn.IFS(
COUNTIF(Eliminados!$A$2:$A$500,A93)&gt;0,"Eliminados",
COUNTIF(Planificadas!$A$2:$A$500,A93)&gt;0,"Planificadas",
COUNTIF('Aprobar Planificación'!$A$2:$A$500,A93)&gt;0,"Aprobar planificación",
COUNTIF('Por planificar'!$A$2:$A$500,A93)&gt;0,"Por planificar",
COUNTIF('Por habilitar presup.'!$A$2:$A$500,A93)&gt;0,"Por habilitar presupuesto",
COUNTIF('Por aprobar estimacion'!$A$2:$A$500,A93)&gt;0,"Por aprobar estimación",
COUNTIF('Por Reestimar '!$A$2:$A$500,A93)&gt;0,"Por reestimar",
COUNTIF('Por estimar'!$A$2:$A$500,A93)&gt;0,"Por estimar",
COUNTIF('Registro incompleto'!$A$2:$A$500,A93)&gt;0,"Registro incompleto",
TRUE,"Sin estado"
))</f>
        <v>Planificadas</v>
      </c>
      <c r="E93" t="str" cm="1">
        <f t="array" ref="E93">IF(A93="","",_xlfn.LET(
_xlpm.base,_xlfn.IFS(
D93="Eliminados",_xlfn.XLOOKUP(A93,Eliminados!$A$2:$A$500,Eliminados!$AE$2:$AE$500,""),
D93="Planificadas",_xlfn.XLOOKUP(A93,Planificadas!$A$2:$A$500,Planificadas!$AE$2:$AE$500,""),
D93="Aprobar planificación",_xlfn.XLOOKUP(A93,'Aprobar Planificación'!$A$2:$A$500,'Aprobar Planificación'!$AE$2:$AE$500,""),
D93="Por planificar",_xlfn.XLOOKUP(A93,'Por planificar'!$A$2:$A$500,'Por planificar'!$AE$2:$AE$500,""),
D93="Por habilitar presupuesto",_xlfn.XLOOKUP(A93,'Por habilitar presup.'!$A$2:$A$500,'Por habilitar presup.'!$AE$2:$AE$500,""),
D93="Por aprobar estimación",_xlfn.XLOOKUP(A93,'Por aprobar estimacion'!$A$2:$A$500,'Por aprobar estimacion'!$AE$2:$AE$500,""),
D93="Por reestimar",_xlfn.XLOOKUP(A93,'Por Reestimar '!$A$2:$A$500,'Por Reestimar '!$AE$2:$AE$500,""),
D93="Por estimar",_xlfn.XLOOKUP(A93,'Por estimar'!$A$2:$A$500,'Por estimar'!$AE$2:$AE$500,""),
D93="Registro incompleto",_xlfn.XLOOKUP(A93,'Registro incompleto'!$A$2:$A$500,'Registro incompleto'!$AE$2:$AE$500,""),
TRUE,""
),
_xlpm.revision,_xlfn.IFS(
D93="Eliminados",_xlfn.XLOOKUP(A93,Eliminados!$A$2:$A$500,Eliminados!$AR$2:$AR$500,""),
D93="Planificadas",_xlfn.XLOOKUP(A93,Planificadas!$A$2:$A$500,Planificadas!$AR$2:$AR$500,""),
D93="Aprobar planificación",_xlfn.XLOOKUP(A93,'Aprobar Planificación'!$A$2:$A$500,'Aprobar Planificación'!$AR$2:$AR$500,""),
D93="Por planificar",_xlfn.XLOOKUP(A93,'Por planificar'!$A$2:$A$500,'Por planificar'!$AR$2:$AR$500,""),
D93="Por habilitar presupuesto",_xlfn.XLOOKUP(A93,'Por habilitar presup.'!$A$2:$A$500,'Por habilitar presup.'!$AR$2:$AR$500,""),
D93="Por aprobar estimación",_xlfn.XLOOKUP(A93,'Por aprobar estimacion'!$A$2:$A$500,'Por aprobar estimacion'!$AR$2:$AR$500,""),
D93="Por reestimar",_xlfn.XLOOKUP(A93,'Por Reestimar '!$A$2:$A$500,'Por Reestimar '!$AR$2:$AR$500,""),
TRUE,""
),
_xlpm.resultado,IF(OR(_xlpm.revision="",_xlpm.revision=0),_xlpm.base,_xlpm.revision),
IF(OR(_xlpm.resultado="",_xlpm.resultado=0),"Sin definir",_xlpm.resultado)
))</f>
        <v>Media</v>
      </c>
      <c r="F93" s="593" cm="1">
        <f t="array" ref="F93">IF(A93="","",_xlfn.LET(
_xlpm.fecha,_xlfn.IFS(
D93="Eliminados",_xlfn.XLOOKUP(A93,Eliminados!$A$2:$A$500,Eliminados!$AD$2:$AD$500,""),
D93="Planificadas",_xlfn.XLOOKUP(A93,Planificadas!$A$2:$A$500,Planificadas!$AD$2:$AD$500,""),
D93="Aprobar planificación",_xlfn.XLOOKUP(A93,'Aprobar Planificación'!$A$2:$A$500,'Aprobar Planificación'!$AD$2:$AD$500,""),
D93="Por planificar",_xlfn.XLOOKUP(A93,'Por planificar'!$A$2:$A$500,'Por planificar'!$AD$2:$AD$500,""),
D93="Por habilitar presupuesto",_xlfn.XLOOKUP(A93,'Por habilitar presup.'!$A$2:$A$500,'Por habilitar presup.'!$AD$2:$AD$500,""),
D93="Por aprobar estimación",_xlfn.XLOOKUP(A93,'Por aprobar estimacion'!$A$2:$A$500,'Por aprobar estimacion'!$AD$2:$AD$500,""),
D93="Por reestimar",_xlfn.XLOOKUP(A93,'Por Reestimar '!$A$2:$A$500,'Por Reestimar '!$AD$2:$AD$500,""),
D93="Por estimar",_xlfn.XLOOKUP(A93,'Por estimar'!$A$2:$A$500,'Por estimar'!$AD$2:$AD$500,""),
D93="Registro incompleto",_xlfn.XLOOKUP(A93,'Registro incompleto'!$A$2:$A$500,'Registro incompleto'!$AD$2:$AD$500,""),
TRUE,""
),
IF(OR(_xlpm.fecha="",_xlpm.fecha=0),"",_xlpm.fecha)
))</f>
        <v>46142</v>
      </c>
      <c r="G93" s="593" cm="1">
        <f t="array" ref="G93">IF(A93="","",_xlfn.LET(
_xlpm.base,_xlfn.IFS(
D93="Eliminados",_xlfn.XLOOKUP(A93,Eliminados!$A$2:$A$500,Eliminados!$AF$2:$AF$500,""),
D93="Planificadas",_xlfn.XLOOKUP(A93,Planificadas!$A$2:$A$500,Planificadas!$AF$2:$AF$500,""),
D93="Aprobar planificación",_xlfn.XLOOKUP(A93,'Aprobar Planificación'!$A$2:$A$500,'Aprobar Planificación'!$AF$2:$AF$500,""),
D93="Por planificar",_xlfn.XLOOKUP(A93,'Por planificar'!$A$2:$A$500,'Por planificar'!$AF$2:$AF$500,""),
D93="Por habilitar presupuesto",_xlfn.XLOOKUP(A93,'Por habilitar presup.'!$A$2:$A$500,'Por habilitar presup.'!$AF$2:$AF$500,""),
D93="Por aprobar estimación",_xlfn.XLOOKUP(A93,'Por aprobar estimacion'!$A$2:$A$500,'Por aprobar estimacion'!$AF$2:$AF$500,""),
D93="Por reestimar",_xlfn.XLOOKUP(A93,'Por Reestimar '!$A$2:$A$500,'Por Reestimar '!$AF$2:$AF$500,""),
D93="Por estimar",_xlfn.XLOOKUP(A93,'Por estimar'!$A$2:$A$500,'Por estimar'!$AF$2:$AF$500,""),
D93="Registro incompleto",_xlfn.XLOOKUP(A93,'Registro incompleto'!$A$2:$A$500,'Registro incompleto'!$AF$2:$AF$500,""),
TRUE,""
),
_xlpm.revision,_xlfn.IFS(
D93="Eliminados",_xlfn.XLOOKUP(A93,Eliminados!$A$2:$A$500,Eliminados!$AS$2:$AS$500,""),
D93="Planificadas",_xlfn.XLOOKUP(A93,Planificadas!$A$2:$A$500,Planificadas!$AS$2:$AS$500,""),
D93="Aprobar planificación",_xlfn.XLOOKUP(A93,'Aprobar Planificación'!$A$2:$A$500,'Aprobar Planificación'!$AS$2:$AS$500,""),
D93="Por planificar",_xlfn.XLOOKUP(A93,'Por planificar'!$A$2:$A$500,'Por planificar'!$AS$2:$AS$500,""),
D93="Por habilitar presupuesto",_xlfn.XLOOKUP(A93,'Por habilitar presup.'!$A$2:$A$500,'Por habilitar presup.'!$AS$2:$AS$500,""),
D93="Por aprobar estimación",_xlfn.XLOOKUP(A93,'Por aprobar estimacion'!$A$2:$A$500,'Por aprobar estimacion'!$AS$2:$AS$500,""),
D93="Por reestimar",_xlfn.XLOOKUP(A93,'Por Reestimar '!$A$2:$A$500,'Por Reestimar '!$AS$2:$AS$500,""),
TRUE,""
),
_xlpm.resultado,IF(OR(_xlpm.revision="",_xlpm.revision=0),_xlpm.base,_xlpm.revision),
IF(OR(_xlpm.resultado="",_xlpm.resultado=0),"",_xlpm.resultado)
))</f>
        <v>46149</v>
      </c>
      <c r="H93" s="593" t="str" cm="1">
        <f t="array" ref="H93">IF(A93="","",_xlfn.LET(
_xlpm.dias,_xlfn.IFS(
OR(UPPER(TRIM(E93))="BAJA",UPPER(TRIM(E93))="BAJO"),5,
OR(UPPER(TRIM(E93))="MEDIA",UPPER(TRIM(E93))="MEDIO"),10,
OR(UPPER(TRIM(E93))="ALTA",UPPER(TRIM(E93))="ALTO"),20,
TRUE,0
),
_xlpm.inicioRe,IF(D93="Por reestimar",_xlfn.XLOOKUP(A93,'Por Reestimar '!$A$2:$A$500,'Por Reestimar '!$AS$2:$AS$500,0),0),
_xlfn.IFS(
D93="Por reestimar",IF(AND(ISNUMBER(_xlpm.inicioRe),_xlpm.inicioRe&gt;0,_xlpm.dias&gt;0),WORKDAY(_xlpm.inicioRe,_xlpm.dias),""),
D93="Por estimar",IF(AND(ISNUMBER(G93),G93&gt;0),IF(_xlpm.dias&gt;0,WORKDAY(G93,_xlpm.dias),""),IF(AND(ISNUMBER(F93),F93&gt;0),WORKDAY(F93,5),"")),
TRUE,""
)
))</f>
        <v/>
      </c>
      <c r="I93" t="str" cm="1">
        <f t="array" ref="I93">IF(A93="","",_xlfn.IFS(
D93="Eliminados",_xlfn.XLOOKUP(A93,Eliminados!$A$2:$A$500,Eliminados!$AB$2:$AB$500,""),
D93="Planificadas",_xlfn.XLOOKUP(A93,Planificadas!$A$2:$A$500,Planificadas!$AB$2:$AB$500,""),
D93="Aprobar planificación",_xlfn.XLOOKUP(A93,'Aprobar Planificación'!$A$2:$A$500,'Aprobar Planificación'!$AB$2:$AB$500,""),
D93="Por planificar",_xlfn.XLOOKUP(A93,'Por planificar'!$A$2:$A$500,'Por planificar'!$AB$2:$AB$500,""),
D93="Por habilitar presupuesto",_xlfn.XLOOKUP(A93,'Por habilitar presup.'!$A$2:$A$500,'Por habilitar presup.'!$AB$2:$AB$500,""),
D93="Por aprobar estimación",_xlfn.XLOOKUP(A93,'Por aprobar estimacion'!$A$2:$A$500,'Por aprobar estimacion'!$AB$2:$AB$500,""),
D93="Por reestimar",_xlfn.XLOOKUP(A93,'Por Reestimar '!$A$2:$A$500,'Por Reestimar '!$AB$2:$AB$500,""),
D93="Por estimar",_xlfn.XLOOKUP(A93,'Por estimar'!$A$2:$A$500,'Por estimar'!$AB$2:$AB$500,""),
D93="Registro incompleto",_xlfn.XLOOKUP(A93,'Registro incompleto'!$A$2:$A$500,'Registro incompleto'!$AB$2:$AB$500,""),
TRUE,""
))</f>
        <v>Elmer Zapata</v>
      </c>
    </row>
    <row r="94" spans="1:9">
      <c r="A94">
        <v>125</v>
      </c>
      <c r="B94" t="str" cm="1">
        <f t="array" ref="B94">IF(A94="","",_xlfn.IFS(
D94="Eliminados",_xlfn.XLOOKUP(A94,Eliminados!$A$2:$A$500,Eliminados!$F$2:$F$500,""),
D94="Planificadas",_xlfn.XLOOKUP(A94,Planificadas!$A$2:$A$500,Planificadas!$F$2:$F$500,""),
D94="Aprobar planificación",_xlfn.XLOOKUP(A94,'Aprobar Planificación'!$A$2:$A$500,'Aprobar Planificación'!$F$2:$F$500,""),
D94="Por planificar",_xlfn.XLOOKUP(A94,'Por planificar'!$A$2:$A$500,'Por planificar'!$F$2:$F$500,""),
D94="Por habilitar presupuesto",_xlfn.XLOOKUP(A94,'Por habilitar presup.'!$A$2:$A$500,'Por habilitar presup.'!$F$2:$F$500,""),
D94="Por aprobar estimación",_xlfn.XLOOKUP(A94,'Por aprobar estimacion'!$A$2:$A$500,'Por aprobar estimacion'!$F$2:$F$500,""),
D94="Por reestimar",_xlfn.XLOOKUP(A94,'Por Reestimar '!$A$2:$A$500,'Por Reestimar '!$F$2:$F$500,""),
D94="Por estimar",_xlfn.XLOOKUP(A94,'Por estimar'!$A$2:$A$500,'Por estimar'!$F$2:$F$500,""),
D94="Registro incompleto",_xlfn.XLOOKUP(A94,'Registro incompleto'!$A$2:$A$500,'Registro incompleto'!$F$2:$F$500,""),
TRUE,""
))</f>
        <v>Implementación de Plataforma con Power Platform para la generación y envío de constancias y certificados.</v>
      </c>
      <c r="C94" t="str">
        <f t="shared" si="1"/>
        <v>Sin definir</v>
      </c>
      <c r="D94" t="str" cm="1">
        <f t="array" ref="D94">IF(A94="","",_xlfn.IFS(
COUNTIF(Eliminados!$A$2:$A$500,A94)&gt;0,"Eliminados",
COUNTIF(Planificadas!$A$2:$A$500,A94)&gt;0,"Planificadas",
COUNTIF('Aprobar Planificación'!$A$2:$A$500,A94)&gt;0,"Aprobar planificación",
COUNTIF('Por planificar'!$A$2:$A$500,A94)&gt;0,"Por planificar",
COUNTIF('Por habilitar presup.'!$A$2:$A$500,A94)&gt;0,"Por habilitar presupuesto",
COUNTIF('Por aprobar estimacion'!$A$2:$A$500,A94)&gt;0,"Por aprobar estimación",
COUNTIF('Por Reestimar '!$A$2:$A$500,A94)&gt;0,"Por reestimar",
COUNTIF('Por estimar'!$A$2:$A$500,A94)&gt;0,"Por estimar",
COUNTIF('Registro incompleto'!$A$2:$A$500,A94)&gt;0,"Registro incompleto",
TRUE,"Sin estado"
))</f>
        <v>Eliminados</v>
      </c>
      <c r="E94" t="str" cm="1">
        <f t="array" ref="E94">IF(A94="","",_xlfn.LET(
_xlpm.base,_xlfn.IFS(
D94="Eliminados",_xlfn.XLOOKUP(A94,Eliminados!$A$2:$A$500,Eliminados!$AE$2:$AE$500,""),
D94="Planificadas",_xlfn.XLOOKUP(A94,Planificadas!$A$2:$A$500,Planificadas!$AE$2:$AE$500,""),
D94="Aprobar planificación",_xlfn.XLOOKUP(A94,'Aprobar Planificación'!$A$2:$A$500,'Aprobar Planificación'!$AE$2:$AE$500,""),
D94="Por planificar",_xlfn.XLOOKUP(A94,'Por planificar'!$A$2:$A$500,'Por planificar'!$AE$2:$AE$500,""),
D94="Por habilitar presupuesto",_xlfn.XLOOKUP(A94,'Por habilitar presup.'!$A$2:$A$500,'Por habilitar presup.'!$AE$2:$AE$500,""),
D94="Por aprobar estimación",_xlfn.XLOOKUP(A94,'Por aprobar estimacion'!$A$2:$A$500,'Por aprobar estimacion'!$AE$2:$AE$500,""),
D94="Por reestimar",_xlfn.XLOOKUP(A94,'Por Reestimar '!$A$2:$A$500,'Por Reestimar '!$AE$2:$AE$500,""),
D94="Por estimar",_xlfn.XLOOKUP(A94,'Por estimar'!$A$2:$A$500,'Por estimar'!$AE$2:$AE$500,""),
D94="Registro incompleto",_xlfn.XLOOKUP(A94,'Registro incompleto'!$A$2:$A$500,'Registro incompleto'!$AE$2:$AE$500,""),
TRUE,""
),
_xlpm.revision,_xlfn.IFS(
D94="Eliminados",_xlfn.XLOOKUP(A94,Eliminados!$A$2:$A$500,Eliminados!$AR$2:$AR$500,""),
D94="Planificadas",_xlfn.XLOOKUP(A94,Planificadas!$A$2:$A$500,Planificadas!$AR$2:$AR$500,""),
D94="Aprobar planificación",_xlfn.XLOOKUP(A94,'Aprobar Planificación'!$A$2:$A$500,'Aprobar Planificación'!$AR$2:$AR$500,""),
D94="Por planificar",_xlfn.XLOOKUP(A94,'Por planificar'!$A$2:$A$500,'Por planificar'!$AR$2:$AR$500,""),
D94="Por habilitar presupuesto",_xlfn.XLOOKUP(A94,'Por habilitar presup.'!$A$2:$A$500,'Por habilitar presup.'!$AR$2:$AR$500,""),
D94="Por aprobar estimación",_xlfn.XLOOKUP(A94,'Por aprobar estimacion'!$A$2:$A$500,'Por aprobar estimacion'!$AR$2:$AR$500,""),
D94="Por reestimar",_xlfn.XLOOKUP(A94,'Por Reestimar '!$A$2:$A$500,'Por Reestimar '!$AR$2:$AR$500,""),
TRUE,""
),
_xlpm.resultado,IF(OR(_xlpm.revision="",_xlpm.revision=0),_xlpm.base,_xlpm.revision),
IF(OR(_xlpm.resultado="",_xlpm.resultado=0),"Sin definir",_xlpm.resultado)
))</f>
        <v>Sin definir</v>
      </c>
      <c r="F94" s="593" t="str" cm="1">
        <f t="array" ref="F94">IF(A94="","",_xlfn.LET(
_xlpm.fecha,_xlfn.IFS(
D94="Eliminados",_xlfn.XLOOKUP(A94,Eliminados!$A$2:$A$500,Eliminados!$AD$2:$AD$500,""),
D94="Planificadas",_xlfn.XLOOKUP(A94,Planificadas!$A$2:$A$500,Planificadas!$AD$2:$AD$500,""),
D94="Aprobar planificación",_xlfn.XLOOKUP(A94,'Aprobar Planificación'!$A$2:$A$500,'Aprobar Planificación'!$AD$2:$AD$500,""),
D94="Por planificar",_xlfn.XLOOKUP(A94,'Por planificar'!$A$2:$A$500,'Por planificar'!$AD$2:$AD$500,""),
D94="Por habilitar presupuesto",_xlfn.XLOOKUP(A94,'Por habilitar presup.'!$A$2:$A$500,'Por habilitar presup.'!$AD$2:$AD$500,""),
D94="Por aprobar estimación",_xlfn.XLOOKUP(A94,'Por aprobar estimacion'!$A$2:$A$500,'Por aprobar estimacion'!$AD$2:$AD$500,""),
D94="Por reestimar",_xlfn.XLOOKUP(A94,'Por Reestimar '!$A$2:$A$500,'Por Reestimar '!$AD$2:$AD$500,""),
D94="Por estimar",_xlfn.XLOOKUP(A94,'Por estimar'!$A$2:$A$500,'Por estimar'!$AD$2:$AD$500,""),
D94="Registro incompleto",_xlfn.XLOOKUP(A94,'Registro incompleto'!$A$2:$A$500,'Registro incompleto'!$AD$2:$AD$500,""),
TRUE,""
),
IF(OR(_xlpm.fecha="",_xlpm.fecha=0),"",_xlpm.fecha)
))</f>
        <v/>
      </c>
      <c r="G94" s="593" t="str" cm="1">
        <f t="array" ref="G94">IF(A94="","",_xlfn.LET(
_xlpm.base,_xlfn.IFS(
D94="Eliminados",_xlfn.XLOOKUP(A94,Eliminados!$A$2:$A$500,Eliminados!$AF$2:$AF$500,""),
D94="Planificadas",_xlfn.XLOOKUP(A94,Planificadas!$A$2:$A$500,Planificadas!$AF$2:$AF$500,""),
D94="Aprobar planificación",_xlfn.XLOOKUP(A94,'Aprobar Planificación'!$A$2:$A$500,'Aprobar Planificación'!$AF$2:$AF$500,""),
D94="Por planificar",_xlfn.XLOOKUP(A94,'Por planificar'!$A$2:$A$500,'Por planificar'!$AF$2:$AF$500,""),
D94="Por habilitar presupuesto",_xlfn.XLOOKUP(A94,'Por habilitar presup.'!$A$2:$A$500,'Por habilitar presup.'!$AF$2:$AF$500,""),
D94="Por aprobar estimación",_xlfn.XLOOKUP(A94,'Por aprobar estimacion'!$A$2:$A$500,'Por aprobar estimacion'!$AF$2:$AF$500,""),
D94="Por reestimar",_xlfn.XLOOKUP(A94,'Por Reestimar '!$A$2:$A$500,'Por Reestimar '!$AF$2:$AF$500,""),
D94="Por estimar",_xlfn.XLOOKUP(A94,'Por estimar'!$A$2:$A$500,'Por estimar'!$AF$2:$AF$500,""),
D94="Registro incompleto",_xlfn.XLOOKUP(A94,'Registro incompleto'!$A$2:$A$500,'Registro incompleto'!$AF$2:$AF$500,""),
TRUE,""
),
_xlpm.revision,_xlfn.IFS(
D94="Eliminados",_xlfn.XLOOKUP(A94,Eliminados!$A$2:$A$500,Eliminados!$AS$2:$AS$500,""),
D94="Planificadas",_xlfn.XLOOKUP(A94,Planificadas!$A$2:$A$500,Planificadas!$AS$2:$AS$500,""),
D94="Aprobar planificación",_xlfn.XLOOKUP(A94,'Aprobar Planificación'!$A$2:$A$500,'Aprobar Planificación'!$AS$2:$AS$500,""),
D94="Por planificar",_xlfn.XLOOKUP(A94,'Por planificar'!$A$2:$A$500,'Por planificar'!$AS$2:$AS$500,""),
D94="Por habilitar presupuesto",_xlfn.XLOOKUP(A94,'Por habilitar presup.'!$A$2:$A$500,'Por habilitar presup.'!$AS$2:$AS$500,""),
D94="Por aprobar estimación",_xlfn.XLOOKUP(A94,'Por aprobar estimacion'!$A$2:$A$500,'Por aprobar estimacion'!$AS$2:$AS$500,""),
D94="Por reestimar",_xlfn.XLOOKUP(A94,'Por Reestimar '!$A$2:$A$500,'Por Reestimar '!$AS$2:$AS$500,""),
TRUE,""
),
_xlpm.resultado,IF(OR(_xlpm.revision="",_xlpm.revision=0),_xlpm.base,_xlpm.revision),
IF(OR(_xlpm.resultado="",_xlpm.resultado=0),"",_xlpm.resultado)
))</f>
        <v/>
      </c>
      <c r="H94" s="593" t="str" cm="1">
        <f t="array" ref="H94">IF(A94="","",_xlfn.LET(
_xlpm.dias,_xlfn.IFS(
OR(UPPER(TRIM(E94))="BAJA",UPPER(TRIM(E94))="BAJO"),5,
OR(UPPER(TRIM(E94))="MEDIA",UPPER(TRIM(E94))="MEDIO"),10,
OR(UPPER(TRIM(E94))="ALTA",UPPER(TRIM(E94))="ALTO"),20,
TRUE,0
),
_xlpm.inicioRe,IF(D94="Por reestimar",_xlfn.XLOOKUP(A94,'Por Reestimar '!$A$2:$A$500,'Por Reestimar '!$AS$2:$AS$500,0),0),
_xlfn.IFS(
D94="Por reestimar",IF(AND(ISNUMBER(_xlpm.inicioRe),_xlpm.inicioRe&gt;0,_xlpm.dias&gt;0),WORKDAY(_xlpm.inicioRe,_xlpm.dias),""),
D94="Por estimar",IF(AND(ISNUMBER(G94),G94&gt;0),IF(_xlpm.dias&gt;0,WORKDAY(G94,_xlpm.dias),""),IF(AND(ISNUMBER(F94),F94&gt;0),WORKDAY(F94,5),"")),
TRUE,""
)
))</f>
        <v/>
      </c>
      <c r="I94" cm="1">
        <f t="array" ref="I94">IF(A94="","",_xlfn.IFS(
D94="Eliminados",_xlfn.XLOOKUP(A94,Eliminados!$A$2:$A$500,Eliminados!$AB$2:$AB$500,""),
D94="Planificadas",_xlfn.XLOOKUP(A94,Planificadas!$A$2:$A$500,Planificadas!$AB$2:$AB$500,""),
D94="Aprobar planificación",_xlfn.XLOOKUP(A94,'Aprobar Planificación'!$A$2:$A$500,'Aprobar Planificación'!$AB$2:$AB$500,""),
D94="Por planificar",_xlfn.XLOOKUP(A94,'Por planificar'!$A$2:$A$500,'Por planificar'!$AB$2:$AB$500,""),
D94="Por habilitar presupuesto",_xlfn.XLOOKUP(A94,'Por habilitar presup.'!$A$2:$A$500,'Por habilitar presup.'!$AB$2:$AB$500,""),
D94="Por aprobar estimación",_xlfn.XLOOKUP(A94,'Por aprobar estimacion'!$A$2:$A$500,'Por aprobar estimacion'!$AB$2:$AB$500,""),
D94="Por reestimar",_xlfn.XLOOKUP(A94,'Por Reestimar '!$A$2:$A$500,'Por Reestimar '!$AB$2:$AB$500,""),
D94="Por estimar",_xlfn.XLOOKUP(A94,'Por estimar'!$A$2:$A$500,'Por estimar'!$AB$2:$AB$500,""),
D94="Registro incompleto",_xlfn.XLOOKUP(A94,'Registro incompleto'!$A$2:$A$500,'Registro incompleto'!$AB$2:$AB$500,""),
TRUE,""
))</f>
        <v>0</v>
      </c>
    </row>
    <row r="95" spans="1:9">
      <c r="A95">
        <v>126</v>
      </c>
      <c r="B95" t="str" cm="1">
        <f t="array" ref="B95">IF(A95="","",_xlfn.IFS(
D95="Eliminados",_xlfn.XLOOKUP(A95,Eliminados!$A$2:$A$500,Eliminados!$F$2:$F$500,""),
D95="Planificadas",_xlfn.XLOOKUP(A95,Planificadas!$A$2:$A$500,Planificadas!$F$2:$F$500,""),
D95="Aprobar planificación",_xlfn.XLOOKUP(A95,'Aprobar Planificación'!$A$2:$A$500,'Aprobar Planificación'!$F$2:$F$500,""),
D95="Por planificar",_xlfn.XLOOKUP(A95,'Por planificar'!$A$2:$A$500,'Por planificar'!$F$2:$F$500,""),
D95="Por habilitar presupuesto",_xlfn.XLOOKUP(A95,'Por habilitar presup.'!$A$2:$A$500,'Por habilitar presup.'!$F$2:$F$500,""),
D95="Por aprobar estimación",_xlfn.XLOOKUP(A95,'Por aprobar estimacion'!$A$2:$A$500,'Por aprobar estimacion'!$F$2:$F$500,""),
D95="Por reestimar",_xlfn.XLOOKUP(A95,'Por Reestimar '!$A$2:$A$500,'Por Reestimar '!$F$2:$F$500,""),
D95="Por estimar",_xlfn.XLOOKUP(A95,'Por estimar'!$A$2:$A$500,'Por estimar'!$F$2:$F$500,""),
D95="Registro incompleto",_xlfn.XLOOKUP(A95,'Registro incompleto'!$A$2:$A$500,'Registro incompleto'!$F$2:$F$500,""),
TRUE,""
))</f>
        <v>Optimización de arquitectura de integración de procesos de Admisión y Pagos de UPN</v>
      </c>
      <c r="C95" t="str">
        <f t="shared" si="1"/>
        <v>Nicolas Morales/Luis Calderón</v>
      </c>
      <c r="D95" t="str" cm="1">
        <f t="array" ref="D95">IF(A95="","",_xlfn.IFS(
COUNTIF(Eliminados!$A$2:$A$500,A95)&gt;0,"Eliminados",
COUNTIF(Planificadas!$A$2:$A$500,A95)&gt;0,"Planificadas",
COUNTIF('Aprobar Planificación'!$A$2:$A$500,A95)&gt;0,"Aprobar planificación",
COUNTIF('Por planificar'!$A$2:$A$500,A95)&gt;0,"Por planificar",
COUNTIF('Por habilitar presup.'!$A$2:$A$500,A95)&gt;0,"Por habilitar presupuesto",
COUNTIF('Por aprobar estimacion'!$A$2:$A$500,A95)&gt;0,"Por aprobar estimación",
COUNTIF('Por Reestimar '!$A$2:$A$500,A95)&gt;0,"Por reestimar",
COUNTIF('Por estimar'!$A$2:$A$500,A95)&gt;0,"Por estimar",
COUNTIF('Registro incompleto'!$A$2:$A$500,A95)&gt;0,"Registro incompleto",
TRUE,"Sin estado"
))</f>
        <v>Planificadas</v>
      </c>
      <c r="E95" t="str" cm="1">
        <f t="array" ref="E95">IF(A95="","",_xlfn.LET(
_xlpm.base,_xlfn.IFS(
D95="Eliminados",_xlfn.XLOOKUP(A95,Eliminados!$A$2:$A$500,Eliminados!$AE$2:$AE$500,""),
D95="Planificadas",_xlfn.XLOOKUP(A95,Planificadas!$A$2:$A$500,Planificadas!$AE$2:$AE$500,""),
D95="Aprobar planificación",_xlfn.XLOOKUP(A95,'Aprobar Planificación'!$A$2:$A$500,'Aprobar Planificación'!$AE$2:$AE$500,""),
D95="Por planificar",_xlfn.XLOOKUP(A95,'Por planificar'!$A$2:$A$500,'Por planificar'!$AE$2:$AE$500,""),
D95="Por habilitar presupuesto",_xlfn.XLOOKUP(A95,'Por habilitar presup.'!$A$2:$A$500,'Por habilitar presup.'!$AE$2:$AE$500,""),
D95="Por aprobar estimación",_xlfn.XLOOKUP(A95,'Por aprobar estimacion'!$A$2:$A$500,'Por aprobar estimacion'!$AE$2:$AE$500,""),
D95="Por reestimar",_xlfn.XLOOKUP(A95,'Por Reestimar '!$A$2:$A$500,'Por Reestimar '!$AE$2:$AE$500,""),
D95="Por estimar",_xlfn.XLOOKUP(A95,'Por estimar'!$A$2:$A$500,'Por estimar'!$AE$2:$AE$500,""),
D95="Registro incompleto",_xlfn.XLOOKUP(A95,'Registro incompleto'!$A$2:$A$500,'Registro incompleto'!$AE$2:$AE$500,""),
TRUE,""
),
_xlpm.revision,_xlfn.IFS(
D95="Eliminados",_xlfn.XLOOKUP(A95,Eliminados!$A$2:$A$500,Eliminados!$AR$2:$AR$500,""),
D95="Planificadas",_xlfn.XLOOKUP(A95,Planificadas!$A$2:$A$500,Planificadas!$AR$2:$AR$500,""),
D95="Aprobar planificación",_xlfn.XLOOKUP(A95,'Aprobar Planificación'!$A$2:$A$500,'Aprobar Planificación'!$AR$2:$AR$500,""),
D95="Por planificar",_xlfn.XLOOKUP(A95,'Por planificar'!$A$2:$A$500,'Por planificar'!$AR$2:$AR$500,""),
D95="Por habilitar presupuesto",_xlfn.XLOOKUP(A95,'Por habilitar presup.'!$A$2:$A$500,'Por habilitar presup.'!$AR$2:$AR$500,""),
D95="Por aprobar estimación",_xlfn.XLOOKUP(A95,'Por aprobar estimacion'!$A$2:$A$500,'Por aprobar estimacion'!$AR$2:$AR$500,""),
D95="Por reestimar",_xlfn.XLOOKUP(A95,'Por Reestimar '!$A$2:$A$500,'Por Reestimar '!$AR$2:$AR$500,""),
TRUE,""
),
_xlpm.resultado,IF(OR(_xlpm.revision="",_xlpm.revision=0),_xlpm.base,_xlpm.revision),
IF(OR(_xlpm.resultado="",_xlpm.resultado=0),"Sin definir",_xlpm.resultado)
))</f>
        <v>Alta</v>
      </c>
      <c r="F95" s="593" cm="1">
        <f t="array" ref="F95">IF(A95="","",_xlfn.LET(
_xlpm.fecha,_xlfn.IFS(
D95="Eliminados",_xlfn.XLOOKUP(A95,Eliminados!$A$2:$A$500,Eliminados!$AD$2:$AD$500,""),
D95="Planificadas",_xlfn.XLOOKUP(A95,Planificadas!$A$2:$A$500,Planificadas!$AD$2:$AD$500,""),
D95="Aprobar planificación",_xlfn.XLOOKUP(A95,'Aprobar Planificación'!$A$2:$A$500,'Aprobar Planificación'!$AD$2:$AD$500,""),
D95="Por planificar",_xlfn.XLOOKUP(A95,'Por planificar'!$A$2:$A$500,'Por planificar'!$AD$2:$AD$500,""),
D95="Por habilitar presupuesto",_xlfn.XLOOKUP(A95,'Por habilitar presup.'!$A$2:$A$500,'Por habilitar presup.'!$AD$2:$AD$500,""),
D95="Por aprobar estimación",_xlfn.XLOOKUP(A95,'Por aprobar estimacion'!$A$2:$A$500,'Por aprobar estimacion'!$AD$2:$AD$500,""),
D95="Por reestimar",_xlfn.XLOOKUP(A95,'Por Reestimar '!$A$2:$A$500,'Por Reestimar '!$AD$2:$AD$500,""),
D95="Por estimar",_xlfn.XLOOKUP(A95,'Por estimar'!$A$2:$A$500,'Por estimar'!$AD$2:$AD$500,""),
D95="Registro incompleto",_xlfn.XLOOKUP(A95,'Registro incompleto'!$A$2:$A$500,'Registro incompleto'!$AD$2:$AD$500,""),
TRUE,""
),
IF(OR(_xlpm.fecha="",_xlpm.fecha=0),"",_xlpm.fecha)
))</f>
        <v>46142</v>
      </c>
      <c r="G95" s="593" cm="1">
        <f t="array" ref="G95">IF(A95="","",_xlfn.LET(
_xlpm.base,_xlfn.IFS(
D95="Eliminados",_xlfn.XLOOKUP(A95,Eliminados!$A$2:$A$500,Eliminados!$AF$2:$AF$500,""),
D95="Planificadas",_xlfn.XLOOKUP(A95,Planificadas!$A$2:$A$500,Planificadas!$AF$2:$AF$500,""),
D95="Aprobar planificación",_xlfn.XLOOKUP(A95,'Aprobar Planificación'!$A$2:$A$500,'Aprobar Planificación'!$AF$2:$AF$500,""),
D95="Por planificar",_xlfn.XLOOKUP(A95,'Por planificar'!$A$2:$A$500,'Por planificar'!$AF$2:$AF$500,""),
D95="Por habilitar presupuesto",_xlfn.XLOOKUP(A95,'Por habilitar presup.'!$A$2:$A$500,'Por habilitar presup.'!$AF$2:$AF$500,""),
D95="Por aprobar estimación",_xlfn.XLOOKUP(A95,'Por aprobar estimacion'!$A$2:$A$500,'Por aprobar estimacion'!$AF$2:$AF$500,""),
D95="Por reestimar",_xlfn.XLOOKUP(A95,'Por Reestimar '!$A$2:$A$500,'Por Reestimar '!$AF$2:$AF$500,""),
D95="Por estimar",_xlfn.XLOOKUP(A95,'Por estimar'!$A$2:$A$500,'Por estimar'!$AF$2:$AF$500,""),
D95="Registro incompleto",_xlfn.XLOOKUP(A95,'Registro incompleto'!$A$2:$A$500,'Registro incompleto'!$AF$2:$AF$500,""),
TRUE,""
),
_xlpm.revision,_xlfn.IFS(
D95="Eliminados",_xlfn.XLOOKUP(A95,Eliminados!$A$2:$A$500,Eliminados!$AS$2:$AS$500,""),
D95="Planificadas",_xlfn.XLOOKUP(A95,Planificadas!$A$2:$A$500,Planificadas!$AS$2:$AS$500,""),
D95="Aprobar planificación",_xlfn.XLOOKUP(A95,'Aprobar Planificación'!$A$2:$A$500,'Aprobar Planificación'!$AS$2:$AS$500,""),
D95="Por planificar",_xlfn.XLOOKUP(A95,'Por planificar'!$A$2:$A$500,'Por planificar'!$AS$2:$AS$500,""),
D95="Por habilitar presupuesto",_xlfn.XLOOKUP(A95,'Por habilitar presup.'!$A$2:$A$500,'Por habilitar presup.'!$AS$2:$AS$500,""),
D95="Por aprobar estimación",_xlfn.XLOOKUP(A95,'Por aprobar estimacion'!$A$2:$A$500,'Por aprobar estimacion'!$AS$2:$AS$500,""),
D95="Por reestimar",_xlfn.XLOOKUP(A95,'Por Reestimar '!$A$2:$A$500,'Por Reestimar '!$AS$2:$AS$500,""),
TRUE,""
),
_xlpm.resultado,IF(OR(_xlpm.revision="",_xlpm.revision=0),_xlpm.base,_xlpm.revision),
IF(OR(_xlpm.resultado="",_xlpm.resultado=0),"",_xlpm.resultado)
))</f>
        <v>46150</v>
      </c>
      <c r="H95" s="593" t="str" cm="1">
        <f t="array" ref="H95">IF(A95="","",_xlfn.LET(
_xlpm.dias,_xlfn.IFS(
OR(UPPER(TRIM(E95))="BAJA",UPPER(TRIM(E95))="BAJO"),5,
OR(UPPER(TRIM(E95))="MEDIA",UPPER(TRIM(E95))="MEDIO"),10,
OR(UPPER(TRIM(E95))="ALTA",UPPER(TRIM(E95))="ALTO"),20,
TRUE,0
),
_xlpm.inicioRe,IF(D95="Por reestimar",_xlfn.XLOOKUP(A95,'Por Reestimar '!$A$2:$A$500,'Por Reestimar '!$AS$2:$AS$500,0),0),
_xlfn.IFS(
D95="Por reestimar",IF(AND(ISNUMBER(_xlpm.inicioRe),_xlpm.inicioRe&gt;0,_xlpm.dias&gt;0),WORKDAY(_xlpm.inicioRe,_xlpm.dias),""),
D95="Por estimar",IF(AND(ISNUMBER(G95),G95&gt;0),IF(_xlpm.dias&gt;0,WORKDAY(G95,_xlpm.dias),""),IF(AND(ISNUMBER(F95),F95&gt;0),WORKDAY(F95,5),"")),
TRUE,""
)
))</f>
        <v/>
      </c>
      <c r="I95" t="str" cm="1">
        <f t="array" ref="I95">IF(A95="","",_xlfn.IFS(
D95="Eliminados",_xlfn.XLOOKUP(A95,Eliminados!$A$2:$A$500,Eliminados!$AB$2:$AB$500,""),
D95="Planificadas",_xlfn.XLOOKUP(A95,Planificadas!$A$2:$A$500,Planificadas!$AB$2:$AB$500,""),
D95="Aprobar planificación",_xlfn.XLOOKUP(A95,'Aprobar Planificación'!$A$2:$A$500,'Aprobar Planificación'!$AB$2:$AB$500,""),
D95="Por planificar",_xlfn.XLOOKUP(A95,'Por planificar'!$A$2:$A$500,'Por planificar'!$AB$2:$AB$500,""),
D95="Por habilitar presupuesto",_xlfn.XLOOKUP(A95,'Por habilitar presup.'!$A$2:$A$500,'Por habilitar presup.'!$AB$2:$AB$500,""),
D95="Por aprobar estimación",_xlfn.XLOOKUP(A95,'Por aprobar estimacion'!$A$2:$A$500,'Por aprobar estimacion'!$AB$2:$AB$500,""),
D95="Por reestimar",_xlfn.XLOOKUP(A95,'Por Reestimar '!$A$2:$A$500,'Por Reestimar '!$AB$2:$AB$500,""),
D95="Por estimar",_xlfn.XLOOKUP(A95,'Por estimar'!$A$2:$A$500,'Por estimar'!$AB$2:$AB$500,""),
D95="Registro incompleto",_xlfn.XLOOKUP(A95,'Registro incompleto'!$A$2:$A$500,'Registro incompleto'!$AB$2:$AB$500,""),
TRUE,""
))</f>
        <v>Nicolas Morales/Luis Calderón</v>
      </c>
    </row>
    <row r="96" spans="1:9">
      <c r="A96">
        <v>127</v>
      </c>
      <c r="B96" t="str" cm="1">
        <f t="array" ref="B96">IF(A96="","",_xlfn.IFS(
D96="Eliminados",_xlfn.XLOOKUP(A96,Eliminados!$A$2:$A$500,Eliminados!$F$2:$F$500,""),
D96="Planificadas",_xlfn.XLOOKUP(A96,Planificadas!$A$2:$A$500,Planificadas!$F$2:$F$500,""),
D96="Aprobar planificación",_xlfn.XLOOKUP(A96,'Aprobar Planificación'!$A$2:$A$500,'Aprobar Planificación'!$F$2:$F$500,""),
D96="Por planificar",_xlfn.XLOOKUP(A96,'Por planificar'!$A$2:$A$500,'Por planificar'!$F$2:$F$500,""),
D96="Por habilitar presupuesto",_xlfn.XLOOKUP(A96,'Por habilitar presup.'!$A$2:$A$500,'Por habilitar presup.'!$F$2:$F$500,""),
D96="Por aprobar estimación",_xlfn.XLOOKUP(A96,'Por aprobar estimacion'!$A$2:$A$500,'Por aprobar estimacion'!$F$2:$F$500,""),
D96="Por reestimar",_xlfn.XLOOKUP(A96,'Por Reestimar '!$A$2:$A$500,'Por Reestimar '!$F$2:$F$500,""),
D96="Por estimar",_xlfn.XLOOKUP(A96,'Por estimar'!$A$2:$A$500,'Por estimar'!$F$2:$F$500,""),
D96="Registro incompleto",_xlfn.XLOOKUP(A96,'Registro incompleto'!$A$2:$A$500,'Registro incompleto'!$F$2:$F$500,""),
TRUE,""
))</f>
        <v>Carga masiva de programación de horarios</v>
      </c>
      <c r="C96" t="str">
        <f t="shared" si="1"/>
        <v>Ana Vega</v>
      </c>
      <c r="D96" t="str" cm="1">
        <f t="array" ref="D96">IF(A96="","",_xlfn.IFS(
COUNTIF(Eliminados!$A$2:$A$500,A96)&gt;0,"Eliminados",
COUNTIF(Planificadas!$A$2:$A$500,A96)&gt;0,"Planificadas",
COUNTIF('Aprobar Planificación'!$A$2:$A$500,A96)&gt;0,"Aprobar planificación",
COUNTIF('Por planificar'!$A$2:$A$500,A96)&gt;0,"Por planificar",
COUNTIF('Por habilitar presup.'!$A$2:$A$500,A96)&gt;0,"Por habilitar presupuesto",
COUNTIF('Por aprobar estimacion'!$A$2:$A$500,A96)&gt;0,"Por aprobar estimación",
COUNTIF('Por Reestimar '!$A$2:$A$500,A96)&gt;0,"Por reestimar",
COUNTIF('Por estimar'!$A$2:$A$500,A96)&gt;0,"Por estimar",
COUNTIF('Registro incompleto'!$A$2:$A$500,A96)&gt;0,"Registro incompleto",
TRUE,"Sin estado"
))</f>
        <v>Planificadas</v>
      </c>
      <c r="E96" t="str" cm="1">
        <f t="array" ref="E96">IF(A96="","",_xlfn.LET(
_xlpm.base,_xlfn.IFS(
D96="Eliminados",_xlfn.XLOOKUP(A96,Eliminados!$A$2:$A$500,Eliminados!$AE$2:$AE$500,""),
D96="Planificadas",_xlfn.XLOOKUP(A96,Planificadas!$A$2:$A$500,Planificadas!$AE$2:$AE$500,""),
D96="Aprobar planificación",_xlfn.XLOOKUP(A96,'Aprobar Planificación'!$A$2:$A$500,'Aprobar Planificación'!$AE$2:$AE$500,""),
D96="Por planificar",_xlfn.XLOOKUP(A96,'Por planificar'!$A$2:$A$500,'Por planificar'!$AE$2:$AE$500,""),
D96="Por habilitar presupuesto",_xlfn.XLOOKUP(A96,'Por habilitar presup.'!$A$2:$A$500,'Por habilitar presup.'!$AE$2:$AE$500,""),
D96="Por aprobar estimación",_xlfn.XLOOKUP(A96,'Por aprobar estimacion'!$A$2:$A$500,'Por aprobar estimacion'!$AE$2:$AE$500,""),
D96="Por reestimar",_xlfn.XLOOKUP(A96,'Por Reestimar '!$A$2:$A$500,'Por Reestimar '!$AE$2:$AE$500,""),
D96="Por estimar",_xlfn.XLOOKUP(A96,'Por estimar'!$A$2:$A$500,'Por estimar'!$AE$2:$AE$500,""),
D96="Registro incompleto",_xlfn.XLOOKUP(A96,'Registro incompleto'!$A$2:$A$500,'Registro incompleto'!$AE$2:$AE$500,""),
TRUE,""
),
_xlpm.revision,_xlfn.IFS(
D96="Eliminados",_xlfn.XLOOKUP(A96,Eliminados!$A$2:$A$500,Eliminados!$AR$2:$AR$500,""),
D96="Planificadas",_xlfn.XLOOKUP(A96,Planificadas!$A$2:$A$500,Planificadas!$AR$2:$AR$500,""),
D96="Aprobar planificación",_xlfn.XLOOKUP(A96,'Aprobar Planificación'!$A$2:$A$500,'Aprobar Planificación'!$AR$2:$AR$500,""),
D96="Por planificar",_xlfn.XLOOKUP(A96,'Por planificar'!$A$2:$A$500,'Por planificar'!$AR$2:$AR$500,""),
D96="Por habilitar presupuesto",_xlfn.XLOOKUP(A96,'Por habilitar presup.'!$A$2:$A$500,'Por habilitar presup.'!$AR$2:$AR$500,""),
D96="Por aprobar estimación",_xlfn.XLOOKUP(A96,'Por aprobar estimacion'!$A$2:$A$500,'Por aprobar estimacion'!$AR$2:$AR$500,""),
D96="Por reestimar",_xlfn.XLOOKUP(A96,'Por Reestimar '!$A$2:$A$500,'Por Reestimar '!$AR$2:$AR$500,""),
TRUE,""
),
_xlpm.resultado,IF(OR(_xlpm.revision="",_xlpm.revision=0),_xlpm.base,_xlpm.revision),
IF(OR(_xlpm.resultado="",_xlpm.resultado=0),"Sin definir",_xlpm.resultado)
))</f>
        <v>Media</v>
      </c>
      <c r="F96" s="593" cm="1">
        <f t="array" ref="F96">IF(A96="","",_xlfn.LET(
_xlpm.fecha,_xlfn.IFS(
D96="Eliminados",_xlfn.XLOOKUP(A96,Eliminados!$A$2:$A$500,Eliminados!$AD$2:$AD$500,""),
D96="Planificadas",_xlfn.XLOOKUP(A96,Planificadas!$A$2:$A$500,Planificadas!$AD$2:$AD$500,""),
D96="Aprobar planificación",_xlfn.XLOOKUP(A96,'Aprobar Planificación'!$A$2:$A$500,'Aprobar Planificación'!$AD$2:$AD$500,""),
D96="Por planificar",_xlfn.XLOOKUP(A96,'Por planificar'!$A$2:$A$500,'Por planificar'!$AD$2:$AD$500,""),
D96="Por habilitar presupuesto",_xlfn.XLOOKUP(A96,'Por habilitar presup.'!$A$2:$A$500,'Por habilitar presup.'!$AD$2:$AD$500,""),
D96="Por aprobar estimación",_xlfn.XLOOKUP(A96,'Por aprobar estimacion'!$A$2:$A$500,'Por aprobar estimacion'!$AD$2:$AD$500,""),
D96="Por reestimar",_xlfn.XLOOKUP(A96,'Por Reestimar '!$A$2:$A$500,'Por Reestimar '!$AD$2:$AD$500,""),
D96="Por estimar",_xlfn.XLOOKUP(A96,'Por estimar'!$A$2:$A$500,'Por estimar'!$AD$2:$AD$500,""),
D96="Registro incompleto",_xlfn.XLOOKUP(A96,'Registro incompleto'!$A$2:$A$500,'Registro incompleto'!$AD$2:$AD$500,""),
TRUE,""
),
IF(OR(_xlpm.fecha="",_xlpm.fecha=0),"",_xlpm.fecha)
))</f>
        <v>46142</v>
      </c>
      <c r="G96" s="593" cm="1">
        <f t="array" ref="G96">IF(A96="","",_xlfn.LET(
_xlpm.base,_xlfn.IFS(
D96="Eliminados",_xlfn.XLOOKUP(A96,Eliminados!$A$2:$A$500,Eliminados!$AF$2:$AF$500,""),
D96="Planificadas",_xlfn.XLOOKUP(A96,Planificadas!$A$2:$A$500,Planificadas!$AF$2:$AF$500,""),
D96="Aprobar planificación",_xlfn.XLOOKUP(A96,'Aprobar Planificación'!$A$2:$A$500,'Aprobar Planificación'!$AF$2:$AF$500,""),
D96="Por planificar",_xlfn.XLOOKUP(A96,'Por planificar'!$A$2:$A$500,'Por planificar'!$AF$2:$AF$500,""),
D96="Por habilitar presupuesto",_xlfn.XLOOKUP(A96,'Por habilitar presup.'!$A$2:$A$500,'Por habilitar presup.'!$AF$2:$AF$500,""),
D96="Por aprobar estimación",_xlfn.XLOOKUP(A96,'Por aprobar estimacion'!$A$2:$A$500,'Por aprobar estimacion'!$AF$2:$AF$500,""),
D96="Por reestimar",_xlfn.XLOOKUP(A96,'Por Reestimar '!$A$2:$A$500,'Por Reestimar '!$AF$2:$AF$500,""),
D96="Por estimar",_xlfn.XLOOKUP(A96,'Por estimar'!$A$2:$A$500,'Por estimar'!$AF$2:$AF$500,""),
D96="Registro incompleto",_xlfn.XLOOKUP(A96,'Registro incompleto'!$A$2:$A$500,'Registro incompleto'!$AF$2:$AF$500,""),
TRUE,""
),
_xlpm.revision,_xlfn.IFS(
D96="Eliminados",_xlfn.XLOOKUP(A96,Eliminados!$A$2:$A$500,Eliminados!$AS$2:$AS$500,""),
D96="Planificadas",_xlfn.XLOOKUP(A96,Planificadas!$A$2:$A$500,Planificadas!$AS$2:$AS$500,""),
D96="Aprobar planificación",_xlfn.XLOOKUP(A96,'Aprobar Planificación'!$A$2:$A$500,'Aprobar Planificación'!$AS$2:$AS$500,""),
D96="Por planificar",_xlfn.XLOOKUP(A96,'Por planificar'!$A$2:$A$500,'Por planificar'!$AS$2:$AS$500,""),
D96="Por habilitar presupuesto",_xlfn.XLOOKUP(A96,'Por habilitar presup.'!$A$2:$A$500,'Por habilitar presup.'!$AS$2:$AS$500,""),
D96="Por aprobar estimación",_xlfn.XLOOKUP(A96,'Por aprobar estimacion'!$A$2:$A$500,'Por aprobar estimacion'!$AS$2:$AS$500,""),
D96="Por reestimar",_xlfn.XLOOKUP(A96,'Por Reestimar '!$A$2:$A$500,'Por Reestimar '!$AS$2:$AS$500,""),
TRUE,""
),
_xlpm.resultado,IF(OR(_xlpm.revision="",_xlpm.revision=0),_xlpm.base,_xlpm.revision),
IF(OR(_xlpm.resultado="",_xlpm.resultado=0),"",_xlpm.resultado)
))</f>
        <v>46149</v>
      </c>
      <c r="H96" s="593" t="str" cm="1">
        <f t="array" ref="H96">IF(A96="","",_xlfn.LET(
_xlpm.dias,_xlfn.IFS(
OR(UPPER(TRIM(E96))="BAJA",UPPER(TRIM(E96))="BAJO"),5,
OR(UPPER(TRIM(E96))="MEDIA",UPPER(TRIM(E96))="MEDIO"),10,
OR(UPPER(TRIM(E96))="ALTA",UPPER(TRIM(E96))="ALTO"),20,
TRUE,0
),
_xlpm.inicioRe,IF(D96="Por reestimar",_xlfn.XLOOKUP(A96,'Por Reestimar '!$A$2:$A$500,'Por Reestimar '!$AS$2:$AS$500,0),0),
_xlfn.IFS(
D96="Por reestimar",IF(AND(ISNUMBER(_xlpm.inicioRe),_xlpm.inicioRe&gt;0,_xlpm.dias&gt;0),WORKDAY(_xlpm.inicioRe,_xlpm.dias),""),
D96="Por estimar",IF(AND(ISNUMBER(G96),G96&gt;0),IF(_xlpm.dias&gt;0,WORKDAY(G96,_xlpm.dias),""),IF(AND(ISNUMBER(F96),F96&gt;0),WORKDAY(F96,5),"")),
TRUE,""
)
))</f>
        <v/>
      </c>
      <c r="I96" t="str" cm="1">
        <f t="array" ref="I96">IF(A96="","",_xlfn.IFS(
D96="Eliminados",_xlfn.XLOOKUP(A96,Eliminados!$A$2:$A$500,Eliminados!$AB$2:$AB$500,""),
D96="Planificadas",_xlfn.XLOOKUP(A96,Planificadas!$A$2:$A$500,Planificadas!$AB$2:$AB$500,""),
D96="Aprobar planificación",_xlfn.XLOOKUP(A96,'Aprobar Planificación'!$A$2:$A$500,'Aprobar Planificación'!$AB$2:$AB$500,""),
D96="Por planificar",_xlfn.XLOOKUP(A96,'Por planificar'!$A$2:$A$500,'Por planificar'!$AB$2:$AB$500,""),
D96="Por habilitar presupuesto",_xlfn.XLOOKUP(A96,'Por habilitar presup.'!$A$2:$A$500,'Por habilitar presup.'!$AB$2:$AB$500,""),
D96="Por aprobar estimación",_xlfn.XLOOKUP(A96,'Por aprobar estimacion'!$A$2:$A$500,'Por aprobar estimacion'!$AB$2:$AB$500,""),
D96="Por reestimar",_xlfn.XLOOKUP(A96,'Por Reestimar '!$A$2:$A$500,'Por Reestimar '!$AB$2:$AB$500,""),
D96="Por estimar",_xlfn.XLOOKUP(A96,'Por estimar'!$A$2:$A$500,'Por estimar'!$AB$2:$AB$500,""),
D96="Registro incompleto",_xlfn.XLOOKUP(A96,'Registro incompleto'!$A$2:$A$500,'Registro incompleto'!$AB$2:$AB$500,""),
TRUE,""
))</f>
        <v>Ana Vega</v>
      </c>
    </row>
    <row r="97" spans="1:9">
      <c r="A97">
        <v>128</v>
      </c>
      <c r="B97" t="str" cm="1">
        <f t="array" ref="B97">IF(A97="","",_xlfn.IFS(
D97="Eliminados",_xlfn.XLOOKUP(A97,Eliminados!$A$2:$A$500,Eliminados!$F$2:$F$500,""),
D97="Planificadas",_xlfn.XLOOKUP(A97,Planificadas!$A$2:$A$500,Planificadas!$F$2:$F$500,""),
D97="Aprobar planificación",_xlfn.XLOOKUP(A97,'Aprobar Planificación'!$A$2:$A$500,'Aprobar Planificación'!$F$2:$F$500,""),
D97="Por planificar",_xlfn.XLOOKUP(A97,'Por planificar'!$A$2:$A$500,'Por planificar'!$F$2:$F$500,""),
D97="Por habilitar presupuesto",_xlfn.XLOOKUP(A97,'Por habilitar presup.'!$A$2:$A$500,'Por habilitar presup.'!$F$2:$F$500,""),
D97="Por aprobar estimación",_xlfn.XLOOKUP(A97,'Por aprobar estimacion'!$A$2:$A$500,'Por aprobar estimacion'!$F$2:$F$500,""),
D97="Por reestimar",_xlfn.XLOOKUP(A97,'Por Reestimar '!$A$2:$A$500,'Por Reestimar '!$F$2:$F$500,""),
D97="Por estimar",_xlfn.XLOOKUP(A97,'Por estimar'!$A$2:$A$500,'Por estimar'!$F$2:$F$500,""),
D97="Registro incompleto",_xlfn.XLOOKUP(A97,'Registro incompleto'!$A$2:$A$500,'Registro incompleto'!$F$2:$F$500,""),
TRUE,""
))</f>
        <v>Cargos de estudiantes aparecen con las fechas de vencimiento incorrectas (Portal y Bancos)</v>
      </c>
      <c r="C97" t="str">
        <f t="shared" si="1"/>
        <v>Elmer Zapata</v>
      </c>
      <c r="D97" t="str" cm="1">
        <f t="array" ref="D97">IF(A97="","",_xlfn.IFS(
COUNTIF(Eliminados!$A$2:$A$500,A97)&gt;0,"Eliminados",
COUNTIF(Planificadas!$A$2:$A$500,A97)&gt;0,"Planificadas",
COUNTIF('Aprobar Planificación'!$A$2:$A$500,A97)&gt;0,"Aprobar planificación",
COUNTIF('Por planificar'!$A$2:$A$500,A97)&gt;0,"Por planificar",
COUNTIF('Por habilitar presup.'!$A$2:$A$500,A97)&gt;0,"Por habilitar presupuesto",
COUNTIF('Por aprobar estimacion'!$A$2:$A$500,A97)&gt;0,"Por aprobar estimación",
COUNTIF('Por Reestimar '!$A$2:$A$500,A97)&gt;0,"Por reestimar",
COUNTIF('Por estimar'!$A$2:$A$500,A97)&gt;0,"Por estimar",
COUNTIF('Registro incompleto'!$A$2:$A$500,A97)&gt;0,"Registro incompleto",
TRUE,"Sin estado"
))</f>
        <v>Planificadas</v>
      </c>
      <c r="E97" t="str" cm="1">
        <f t="array" ref="E97">IF(A97="","",_xlfn.LET(
_xlpm.base,_xlfn.IFS(
D97="Eliminados",_xlfn.XLOOKUP(A97,Eliminados!$A$2:$A$500,Eliminados!$AE$2:$AE$500,""),
D97="Planificadas",_xlfn.XLOOKUP(A97,Planificadas!$A$2:$A$500,Planificadas!$AE$2:$AE$500,""),
D97="Aprobar planificación",_xlfn.XLOOKUP(A97,'Aprobar Planificación'!$A$2:$A$500,'Aprobar Planificación'!$AE$2:$AE$500,""),
D97="Por planificar",_xlfn.XLOOKUP(A97,'Por planificar'!$A$2:$A$500,'Por planificar'!$AE$2:$AE$500,""),
D97="Por habilitar presupuesto",_xlfn.XLOOKUP(A97,'Por habilitar presup.'!$A$2:$A$500,'Por habilitar presup.'!$AE$2:$AE$500,""),
D97="Por aprobar estimación",_xlfn.XLOOKUP(A97,'Por aprobar estimacion'!$A$2:$A$500,'Por aprobar estimacion'!$AE$2:$AE$500,""),
D97="Por reestimar",_xlfn.XLOOKUP(A97,'Por Reestimar '!$A$2:$A$500,'Por Reestimar '!$AE$2:$AE$500,""),
D97="Por estimar",_xlfn.XLOOKUP(A97,'Por estimar'!$A$2:$A$500,'Por estimar'!$AE$2:$AE$500,""),
D97="Registro incompleto",_xlfn.XLOOKUP(A97,'Registro incompleto'!$A$2:$A$500,'Registro incompleto'!$AE$2:$AE$500,""),
TRUE,""
),
_xlpm.revision,_xlfn.IFS(
D97="Eliminados",_xlfn.XLOOKUP(A97,Eliminados!$A$2:$A$500,Eliminados!$AR$2:$AR$500,""),
D97="Planificadas",_xlfn.XLOOKUP(A97,Planificadas!$A$2:$A$500,Planificadas!$AR$2:$AR$500,""),
D97="Aprobar planificación",_xlfn.XLOOKUP(A97,'Aprobar Planificación'!$A$2:$A$500,'Aprobar Planificación'!$AR$2:$AR$500,""),
D97="Por planificar",_xlfn.XLOOKUP(A97,'Por planificar'!$A$2:$A$500,'Por planificar'!$AR$2:$AR$500,""),
D97="Por habilitar presupuesto",_xlfn.XLOOKUP(A97,'Por habilitar presup.'!$A$2:$A$500,'Por habilitar presup.'!$AR$2:$AR$500,""),
D97="Por aprobar estimación",_xlfn.XLOOKUP(A97,'Por aprobar estimacion'!$A$2:$A$500,'Por aprobar estimacion'!$AR$2:$AR$500,""),
D97="Por reestimar",_xlfn.XLOOKUP(A97,'Por Reestimar '!$A$2:$A$500,'Por Reestimar '!$AR$2:$AR$500,""),
TRUE,""
),
_xlpm.resultado,IF(OR(_xlpm.revision="",_xlpm.revision=0),_xlpm.base,_xlpm.revision),
IF(OR(_xlpm.resultado="",_xlpm.resultado=0),"Sin definir",_xlpm.resultado)
))</f>
        <v>Media</v>
      </c>
      <c r="F97" s="593" cm="1">
        <f t="array" ref="F97">IF(A97="","",_xlfn.LET(
_xlpm.fecha,_xlfn.IFS(
D97="Eliminados",_xlfn.XLOOKUP(A97,Eliminados!$A$2:$A$500,Eliminados!$AD$2:$AD$500,""),
D97="Planificadas",_xlfn.XLOOKUP(A97,Planificadas!$A$2:$A$500,Planificadas!$AD$2:$AD$500,""),
D97="Aprobar planificación",_xlfn.XLOOKUP(A97,'Aprobar Planificación'!$A$2:$A$500,'Aprobar Planificación'!$AD$2:$AD$500,""),
D97="Por planificar",_xlfn.XLOOKUP(A97,'Por planificar'!$A$2:$A$500,'Por planificar'!$AD$2:$AD$500,""),
D97="Por habilitar presupuesto",_xlfn.XLOOKUP(A97,'Por habilitar presup.'!$A$2:$A$500,'Por habilitar presup.'!$AD$2:$AD$500,""),
D97="Por aprobar estimación",_xlfn.XLOOKUP(A97,'Por aprobar estimacion'!$A$2:$A$500,'Por aprobar estimacion'!$AD$2:$AD$500,""),
D97="Por reestimar",_xlfn.XLOOKUP(A97,'Por Reestimar '!$A$2:$A$500,'Por Reestimar '!$AD$2:$AD$500,""),
D97="Por estimar",_xlfn.XLOOKUP(A97,'Por estimar'!$A$2:$A$500,'Por estimar'!$AD$2:$AD$500,""),
D97="Registro incompleto",_xlfn.XLOOKUP(A97,'Registro incompleto'!$A$2:$A$500,'Registro incompleto'!$AD$2:$AD$500,""),
TRUE,""
),
IF(OR(_xlpm.fecha="",_xlpm.fecha=0),"",_xlpm.fecha)
))</f>
        <v>46142</v>
      </c>
      <c r="G97" s="593" cm="1">
        <f t="array" ref="G97">IF(A97="","",_xlfn.LET(
_xlpm.base,_xlfn.IFS(
D97="Eliminados",_xlfn.XLOOKUP(A97,Eliminados!$A$2:$A$500,Eliminados!$AF$2:$AF$500,""),
D97="Planificadas",_xlfn.XLOOKUP(A97,Planificadas!$A$2:$A$500,Planificadas!$AF$2:$AF$500,""),
D97="Aprobar planificación",_xlfn.XLOOKUP(A97,'Aprobar Planificación'!$A$2:$A$500,'Aprobar Planificación'!$AF$2:$AF$500,""),
D97="Por planificar",_xlfn.XLOOKUP(A97,'Por planificar'!$A$2:$A$500,'Por planificar'!$AF$2:$AF$500,""),
D97="Por habilitar presupuesto",_xlfn.XLOOKUP(A97,'Por habilitar presup.'!$A$2:$A$500,'Por habilitar presup.'!$AF$2:$AF$500,""),
D97="Por aprobar estimación",_xlfn.XLOOKUP(A97,'Por aprobar estimacion'!$A$2:$A$500,'Por aprobar estimacion'!$AF$2:$AF$500,""),
D97="Por reestimar",_xlfn.XLOOKUP(A97,'Por Reestimar '!$A$2:$A$500,'Por Reestimar '!$AF$2:$AF$500,""),
D97="Por estimar",_xlfn.XLOOKUP(A97,'Por estimar'!$A$2:$A$500,'Por estimar'!$AF$2:$AF$500,""),
D97="Registro incompleto",_xlfn.XLOOKUP(A97,'Registro incompleto'!$A$2:$A$500,'Registro incompleto'!$AF$2:$AF$500,""),
TRUE,""
),
_xlpm.revision,_xlfn.IFS(
D97="Eliminados",_xlfn.XLOOKUP(A97,Eliminados!$A$2:$A$500,Eliminados!$AS$2:$AS$500,""),
D97="Planificadas",_xlfn.XLOOKUP(A97,Planificadas!$A$2:$A$500,Planificadas!$AS$2:$AS$500,""),
D97="Aprobar planificación",_xlfn.XLOOKUP(A97,'Aprobar Planificación'!$A$2:$A$500,'Aprobar Planificación'!$AS$2:$AS$500,""),
D97="Por planificar",_xlfn.XLOOKUP(A97,'Por planificar'!$A$2:$A$500,'Por planificar'!$AS$2:$AS$500,""),
D97="Por habilitar presupuesto",_xlfn.XLOOKUP(A97,'Por habilitar presup.'!$A$2:$A$500,'Por habilitar presup.'!$AS$2:$AS$500,""),
D97="Por aprobar estimación",_xlfn.XLOOKUP(A97,'Por aprobar estimacion'!$A$2:$A$500,'Por aprobar estimacion'!$AS$2:$AS$500,""),
D97="Por reestimar",_xlfn.XLOOKUP(A97,'Por Reestimar '!$A$2:$A$500,'Por Reestimar '!$AS$2:$AS$500,""),
TRUE,""
),
_xlpm.resultado,IF(OR(_xlpm.revision="",_xlpm.revision=0),_xlpm.base,_xlpm.revision),
IF(OR(_xlpm.resultado="",_xlpm.resultado=0),"",_xlpm.resultado)
))</f>
        <v>46142</v>
      </c>
      <c r="H97" s="593" t="str" cm="1">
        <f t="array" ref="H97">IF(A97="","",_xlfn.LET(
_xlpm.dias,_xlfn.IFS(
OR(UPPER(TRIM(E97))="BAJA",UPPER(TRIM(E97))="BAJO"),5,
OR(UPPER(TRIM(E97))="MEDIA",UPPER(TRIM(E97))="MEDIO"),10,
OR(UPPER(TRIM(E97))="ALTA",UPPER(TRIM(E97))="ALTO"),20,
TRUE,0
),
_xlpm.inicioRe,IF(D97="Por reestimar",_xlfn.XLOOKUP(A97,'Por Reestimar '!$A$2:$A$500,'Por Reestimar '!$AS$2:$AS$500,0),0),
_xlfn.IFS(
D97="Por reestimar",IF(AND(ISNUMBER(_xlpm.inicioRe),_xlpm.inicioRe&gt;0,_xlpm.dias&gt;0),WORKDAY(_xlpm.inicioRe,_xlpm.dias),""),
D97="Por estimar",IF(AND(ISNUMBER(G97),G97&gt;0),IF(_xlpm.dias&gt;0,WORKDAY(G97,_xlpm.dias),""),IF(AND(ISNUMBER(F97),F97&gt;0),WORKDAY(F97,5),"")),
TRUE,""
)
))</f>
        <v/>
      </c>
      <c r="I97" t="str" cm="1">
        <f t="array" ref="I97">IF(A97="","",_xlfn.IFS(
D97="Eliminados",_xlfn.XLOOKUP(A97,Eliminados!$A$2:$A$500,Eliminados!$AB$2:$AB$500,""),
D97="Planificadas",_xlfn.XLOOKUP(A97,Planificadas!$A$2:$A$500,Planificadas!$AB$2:$AB$500,""),
D97="Aprobar planificación",_xlfn.XLOOKUP(A97,'Aprobar Planificación'!$A$2:$A$500,'Aprobar Planificación'!$AB$2:$AB$500,""),
D97="Por planificar",_xlfn.XLOOKUP(A97,'Por planificar'!$A$2:$A$500,'Por planificar'!$AB$2:$AB$500,""),
D97="Por habilitar presupuesto",_xlfn.XLOOKUP(A97,'Por habilitar presup.'!$A$2:$A$500,'Por habilitar presup.'!$AB$2:$AB$500,""),
D97="Por aprobar estimación",_xlfn.XLOOKUP(A97,'Por aprobar estimacion'!$A$2:$A$500,'Por aprobar estimacion'!$AB$2:$AB$500,""),
D97="Por reestimar",_xlfn.XLOOKUP(A97,'Por Reestimar '!$A$2:$A$500,'Por Reestimar '!$AB$2:$AB$500,""),
D97="Por estimar",_xlfn.XLOOKUP(A97,'Por estimar'!$A$2:$A$500,'Por estimar'!$AB$2:$AB$500,""),
D97="Registro incompleto",_xlfn.XLOOKUP(A97,'Registro incompleto'!$A$2:$A$500,'Registro incompleto'!$AB$2:$AB$500,""),
TRUE,""
))</f>
        <v>Elmer Zapata</v>
      </c>
    </row>
    <row r="98" spans="1:9">
      <c r="A98">
        <v>129</v>
      </c>
      <c r="B98" t="str" cm="1">
        <f t="array" ref="B98">IF(A98="","",_xlfn.IFS(
D98="Eliminados",_xlfn.XLOOKUP(A98,Eliminados!$A$2:$A$500,Eliminados!$F$2:$F$500,""),
D98="Planificadas",_xlfn.XLOOKUP(A98,Planificadas!$A$2:$A$500,Planificadas!$F$2:$F$500,""),
D98="Aprobar planificación",_xlfn.XLOOKUP(A98,'Aprobar Planificación'!$A$2:$A$500,'Aprobar Planificación'!$F$2:$F$500,""),
D98="Por planificar",_xlfn.XLOOKUP(A98,'Por planificar'!$A$2:$A$500,'Por planificar'!$F$2:$F$500,""),
D98="Por habilitar presupuesto",_xlfn.XLOOKUP(A98,'Por habilitar presup.'!$A$2:$A$500,'Por habilitar presup.'!$F$2:$F$500,""),
D98="Por aprobar estimación",_xlfn.XLOOKUP(A98,'Por aprobar estimacion'!$A$2:$A$500,'Por aprobar estimacion'!$F$2:$F$500,""),
D98="Por reestimar",_xlfn.XLOOKUP(A98,'Por Reestimar '!$A$2:$A$500,'Por Reestimar '!$F$2:$F$500,""),
D98="Por estimar",_xlfn.XLOOKUP(A98,'Por estimar'!$A$2:$A$500,'Por estimar'!$F$2:$F$500,""),
D98="Registro incompleto",_xlfn.XLOOKUP(A98,'Registro incompleto'!$A$2:$A$500,'Registro incompleto'!$F$2:$F$500,""),
TRUE,""
))</f>
        <v>CENTRALIZACIÓN DE CCTV</v>
      </c>
      <c r="C98" t="str">
        <f t="shared" si="1"/>
        <v>Alan Medina</v>
      </c>
      <c r="D98" t="str" cm="1">
        <f t="array" ref="D98">IF(A98="","",_xlfn.IFS(
COUNTIF(Eliminados!$A$2:$A$500,A98)&gt;0,"Eliminados",
COUNTIF(Planificadas!$A$2:$A$500,A98)&gt;0,"Planificadas",
COUNTIF('Aprobar Planificación'!$A$2:$A$500,A98)&gt;0,"Aprobar planificación",
COUNTIF('Por planificar'!$A$2:$A$500,A98)&gt;0,"Por planificar",
COUNTIF('Por habilitar presup.'!$A$2:$A$500,A98)&gt;0,"Por habilitar presupuesto",
COUNTIF('Por aprobar estimacion'!$A$2:$A$500,A98)&gt;0,"Por aprobar estimación",
COUNTIF('Por Reestimar '!$A$2:$A$500,A98)&gt;0,"Por reestimar",
COUNTIF('Por estimar'!$A$2:$A$500,A98)&gt;0,"Por estimar",
COUNTIF('Registro incompleto'!$A$2:$A$500,A98)&gt;0,"Registro incompleto",
TRUE,"Sin estado"
))</f>
        <v>Planificadas</v>
      </c>
      <c r="E98" t="str" cm="1">
        <f t="array" ref="E98">IF(A98="","",_xlfn.LET(
_xlpm.base,_xlfn.IFS(
D98="Eliminados",_xlfn.XLOOKUP(A98,Eliminados!$A$2:$A$500,Eliminados!$AE$2:$AE$500,""),
D98="Planificadas",_xlfn.XLOOKUP(A98,Planificadas!$A$2:$A$500,Planificadas!$AE$2:$AE$500,""),
D98="Aprobar planificación",_xlfn.XLOOKUP(A98,'Aprobar Planificación'!$A$2:$A$500,'Aprobar Planificación'!$AE$2:$AE$500,""),
D98="Por planificar",_xlfn.XLOOKUP(A98,'Por planificar'!$A$2:$A$500,'Por planificar'!$AE$2:$AE$500,""),
D98="Por habilitar presupuesto",_xlfn.XLOOKUP(A98,'Por habilitar presup.'!$A$2:$A$500,'Por habilitar presup.'!$AE$2:$AE$500,""),
D98="Por aprobar estimación",_xlfn.XLOOKUP(A98,'Por aprobar estimacion'!$A$2:$A$500,'Por aprobar estimacion'!$AE$2:$AE$500,""),
D98="Por reestimar",_xlfn.XLOOKUP(A98,'Por Reestimar '!$A$2:$A$500,'Por Reestimar '!$AE$2:$AE$500,""),
D98="Por estimar",_xlfn.XLOOKUP(A98,'Por estimar'!$A$2:$A$500,'Por estimar'!$AE$2:$AE$500,""),
D98="Registro incompleto",_xlfn.XLOOKUP(A98,'Registro incompleto'!$A$2:$A$500,'Registro incompleto'!$AE$2:$AE$500,""),
TRUE,""
),
_xlpm.revision,_xlfn.IFS(
D98="Eliminados",_xlfn.XLOOKUP(A98,Eliminados!$A$2:$A$500,Eliminados!$AR$2:$AR$500,""),
D98="Planificadas",_xlfn.XLOOKUP(A98,Planificadas!$A$2:$A$500,Planificadas!$AR$2:$AR$500,""),
D98="Aprobar planificación",_xlfn.XLOOKUP(A98,'Aprobar Planificación'!$A$2:$A$500,'Aprobar Planificación'!$AR$2:$AR$500,""),
D98="Por planificar",_xlfn.XLOOKUP(A98,'Por planificar'!$A$2:$A$500,'Por planificar'!$AR$2:$AR$500,""),
D98="Por habilitar presupuesto",_xlfn.XLOOKUP(A98,'Por habilitar presup.'!$A$2:$A$500,'Por habilitar presup.'!$AR$2:$AR$500,""),
D98="Por aprobar estimación",_xlfn.XLOOKUP(A98,'Por aprobar estimacion'!$A$2:$A$500,'Por aprobar estimacion'!$AR$2:$AR$500,""),
D98="Por reestimar",_xlfn.XLOOKUP(A98,'Por Reestimar '!$A$2:$A$500,'Por Reestimar '!$AR$2:$AR$500,""),
TRUE,""
),
_xlpm.resultado,IF(OR(_xlpm.revision="",_xlpm.revision=0),_xlpm.base,_xlpm.revision),
IF(OR(_xlpm.resultado="",_xlpm.resultado=0),"Sin definir",_xlpm.resultado)
))</f>
        <v>Baja</v>
      </c>
      <c r="F98" s="593" cm="1">
        <f t="array" ref="F98">IF(A98="","",_xlfn.LET(
_xlpm.fecha,_xlfn.IFS(
D98="Eliminados",_xlfn.XLOOKUP(A98,Eliminados!$A$2:$A$500,Eliminados!$AD$2:$AD$500,""),
D98="Planificadas",_xlfn.XLOOKUP(A98,Planificadas!$A$2:$A$500,Planificadas!$AD$2:$AD$500,""),
D98="Aprobar planificación",_xlfn.XLOOKUP(A98,'Aprobar Planificación'!$A$2:$A$500,'Aprobar Planificación'!$AD$2:$AD$500,""),
D98="Por planificar",_xlfn.XLOOKUP(A98,'Por planificar'!$A$2:$A$500,'Por planificar'!$AD$2:$AD$500,""),
D98="Por habilitar presupuesto",_xlfn.XLOOKUP(A98,'Por habilitar presup.'!$A$2:$A$500,'Por habilitar presup.'!$AD$2:$AD$500,""),
D98="Por aprobar estimación",_xlfn.XLOOKUP(A98,'Por aprobar estimacion'!$A$2:$A$500,'Por aprobar estimacion'!$AD$2:$AD$500,""),
D98="Por reestimar",_xlfn.XLOOKUP(A98,'Por Reestimar '!$A$2:$A$500,'Por Reestimar '!$AD$2:$AD$500,""),
D98="Por estimar",_xlfn.XLOOKUP(A98,'Por estimar'!$A$2:$A$500,'Por estimar'!$AD$2:$AD$500,""),
D98="Registro incompleto",_xlfn.XLOOKUP(A98,'Registro incompleto'!$A$2:$A$500,'Registro incompleto'!$AD$2:$AD$500,""),
TRUE,""
),
IF(OR(_xlpm.fecha="",_xlpm.fecha=0),"",_xlpm.fecha)
))</f>
        <v>46142</v>
      </c>
      <c r="G98" s="593" cm="1">
        <f t="array" ref="G98">IF(A98="","",_xlfn.LET(
_xlpm.base,_xlfn.IFS(
D98="Eliminados",_xlfn.XLOOKUP(A98,Eliminados!$A$2:$A$500,Eliminados!$AF$2:$AF$500,""),
D98="Planificadas",_xlfn.XLOOKUP(A98,Planificadas!$A$2:$A$500,Planificadas!$AF$2:$AF$500,""),
D98="Aprobar planificación",_xlfn.XLOOKUP(A98,'Aprobar Planificación'!$A$2:$A$500,'Aprobar Planificación'!$AF$2:$AF$500,""),
D98="Por planificar",_xlfn.XLOOKUP(A98,'Por planificar'!$A$2:$A$500,'Por planificar'!$AF$2:$AF$500,""),
D98="Por habilitar presupuesto",_xlfn.XLOOKUP(A98,'Por habilitar presup.'!$A$2:$A$500,'Por habilitar presup.'!$AF$2:$AF$500,""),
D98="Por aprobar estimación",_xlfn.XLOOKUP(A98,'Por aprobar estimacion'!$A$2:$A$500,'Por aprobar estimacion'!$AF$2:$AF$500,""),
D98="Por reestimar",_xlfn.XLOOKUP(A98,'Por Reestimar '!$A$2:$A$500,'Por Reestimar '!$AF$2:$AF$500,""),
D98="Por estimar",_xlfn.XLOOKUP(A98,'Por estimar'!$A$2:$A$500,'Por estimar'!$AF$2:$AF$500,""),
D98="Registro incompleto",_xlfn.XLOOKUP(A98,'Registro incompleto'!$A$2:$A$500,'Registro incompleto'!$AF$2:$AF$500,""),
TRUE,""
),
_xlpm.revision,_xlfn.IFS(
D98="Eliminados",_xlfn.XLOOKUP(A98,Eliminados!$A$2:$A$500,Eliminados!$AS$2:$AS$500,""),
D98="Planificadas",_xlfn.XLOOKUP(A98,Planificadas!$A$2:$A$500,Planificadas!$AS$2:$AS$500,""),
D98="Aprobar planificación",_xlfn.XLOOKUP(A98,'Aprobar Planificación'!$A$2:$A$500,'Aprobar Planificación'!$AS$2:$AS$500,""),
D98="Por planificar",_xlfn.XLOOKUP(A98,'Por planificar'!$A$2:$A$500,'Por planificar'!$AS$2:$AS$500,""),
D98="Por habilitar presupuesto",_xlfn.XLOOKUP(A98,'Por habilitar presup.'!$A$2:$A$500,'Por habilitar presup.'!$AS$2:$AS$500,""),
D98="Por aprobar estimación",_xlfn.XLOOKUP(A98,'Por aprobar estimacion'!$A$2:$A$500,'Por aprobar estimacion'!$AS$2:$AS$500,""),
D98="Por reestimar",_xlfn.XLOOKUP(A98,'Por Reestimar '!$A$2:$A$500,'Por Reestimar '!$AS$2:$AS$500,""),
TRUE,""
),
_xlpm.resultado,IF(OR(_xlpm.revision="",_xlpm.revision=0),_xlpm.base,_xlpm.revision),
IF(OR(_xlpm.resultado="",_xlpm.resultado=0),"",_xlpm.resultado)
))</f>
        <v>46153</v>
      </c>
      <c r="H98" s="593" t="str" cm="1">
        <f t="array" ref="H98">IF(A98="","",_xlfn.LET(
_xlpm.dias,_xlfn.IFS(
OR(UPPER(TRIM(E98))="BAJA",UPPER(TRIM(E98))="BAJO"),5,
OR(UPPER(TRIM(E98))="MEDIA",UPPER(TRIM(E98))="MEDIO"),10,
OR(UPPER(TRIM(E98))="ALTA",UPPER(TRIM(E98))="ALTO"),20,
TRUE,0
),
_xlpm.inicioRe,IF(D98="Por reestimar",_xlfn.XLOOKUP(A98,'Por Reestimar '!$A$2:$A$500,'Por Reestimar '!$AS$2:$AS$500,0),0),
_xlfn.IFS(
D98="Por reestimar",IF(AND(ISNUMBER(_xlpm.inicioRe),_xlpm.inicioRe&gt;0,_xlpm.dias&gt;0),WORKDAY(_xlpm.inicioRe,_xlpm.dias),""),
D98="Por estimar",IF(AND(ISNUMBER(G98),G98&gt;0),IF(_xlpm.dias&gt;0,WORKDAY(G98,_xlpm.dias),""),IF(AND(ISNUMBER(F98),F98&gt;0),WORKDAY(F98,5),"")),
TRUE,""
)
))</f>
        <v/>
      </c>
      <c r="I98" t="str" cm="1">
        <f t="array" ref="I98">IF(A98="","",_xlfn.IFS(
D98="Eliminados",_xlfn.XLOOKUP(A98,Eliminados!$A$2:$A$500,Eliminados!$AB$2:$AB$500,""),
D98="Planificadas",_xlfn.XLOOKUP(A98,Planificadas!$A$2:$A$500,Planificadas!$AB$2:$AB$500,""),
D98="Aprobar planificación",_xlfn.XLOOKUP(A98,'Aprobar Planificación'!$A$2:$A$500,'Aprobar Planificación'!$AB$2:$AB$500,""),
D98="Por planificar",_xlfn.XLOOKUP(A98,'Por planificar'!$A$2:$A$500,'Por planificar'!$AB$2:$AB$500,""),
D98="Por habilitar presupuesto",_xlfn.XLOOKUP(A98,'Por habilitar presup.'!$A$2:$A$500,'Por habilitar presup.'!$AB$2:$AB$500,""),
D98="Por aprobar estimación",_xlfn.XLOOKUP(A98,'Por aprobar estimacion'!$A$2:$A$500,'Por aprobar estimacion'!$AB$2:$AB$500,""),
D98="Por reestimar",_xlfn.XLOOKUP(A98,'Por Reestimar '!$A$2:$A$500,'Por Reestimar '!$AB$2:$AB$500,""),
D98="Por estimar",_xlfn.XLOOKUP(A98,'Por estimar'!$A$2:$A$500,'Por estimar'!$AB$2:$AB$500,""),
D98="Registro incompleto",_xlfn.XLOOKUP(A98,'Registro incompleto'!$A$2:$A$500,'Registro incompleto'!$AB$2:$AB$500,""),
TRUE,""
))</f>
        <v>Alan Medina</v>
      </c>
    </row>
    <row r="99" spans="1:9">
      <c r="A99">
        <v>130</v>
      </c>
      <c r="B99" t="str" cm="1">
        <f t="array" ref="B99">IF(A99="","",_xlfn.IFS(
D99="Eliminados",_xlfn.XLOOKUP(A99,Eliminados!$A$2:$A$500,Eliminados!$F$2:$F$500,""),
D99="Planificadas",_xlfn.XLOOKUP(A99,Planificadas!$A$2:$A$500,Planificadas!$F$2:$F$500,""),
D99="Aprobar planificación",_xlfn.XLOOKUP(A99,'Aprobar Planificación'!$A$2:$A$500,'Aprobar Planificación'!$F$2:$F$500,""),
D99="Por planificar",_xlfn.XLOOKUP(A99,'Por planificar'!$A$2:$A$500,'Por planificar'!$F$2:$F$500,""),
D99="Por habilitar presupuesto",_xlfn.XLOOKUP(A99,'Por habilitar presup.'!$A$2:$A$500,'Por habilitar presup.'!$F$2:$F$500,""),
D99="Por aprobar estimación",_xlfn.XLOOKUP(A99,'Por aprobar estimacion'!$A$2:$A$500,'Por aprobar estimacion'!$F$2:$F$500,""),
D99="Por reestimar",_xlfn.XLOOKUP(A99,'Por Reestimar '!$A$2:$A$500,'Por Reestimar '!$F$2:$F$500,""),
D99="Por estimar",_xlfn.XLOOKUP(A99,'Por estimar'!$A$2:$A$500,'Por estimar'!$F$2:$F$500,""),
D99="Registro incompleto",_xlfn.XLOOKUP(A99,'Registro incompleto'!$A$2:$A$500,'Registro incompleto'!$F$2:$F$500,""),
TRUE,""
))</f>
        <v>Actualización de CALIDAD UPN</v>
      </c>
      <c r="C99" t="str">
        <f t="shared" si="1"/>
        <v>Nicolas Morales</v>
      </c>
      <c r="D99" t="str" cm="1">
        <f t="array" ref="D99">IF(A99="","",_xlfn.IFS(
COUNTIF(Eliminados!$A$2:$A$500,A99)&gt;0,"Eliminados",
COUNTIF(Planificadas!$A$2:$A$500,A99)&gt;0,"Planificadas",
COUNTIF('Aprobar Planificación'!$A$2:$A$500,A99)&gt;0,"Aprobar planificación",
COUNTIF('Por planificar'!$A$2:$A$500,A99)&gt;0,"Por planificar",
COUNTIF('Por habilitar presup.'!$A$2:$A$500,A99)&gt;0,"Por habilitar presupuesto",
COUNTIF('Por aprobar estimacion'!$A$2:$A$500,A99)&gt;0,"Por aprobar estimación",
COUNTIF('Por Reestimar '!$A$2:$A$500,A99)&gt;0,"Por reestimar",
COUNTIF('Por estimar'!$A$2:$A$500,A99)&gt;0,"Por estimar",
COUNTIF('Registro incompleto'!$A$2:$A$500,A99)&gt;0,"Registro incompleto",
TRUE,"Sin estado"
))</f>
        <v>Planificadas</v>
      </c>
      <c r="E99" t="str" cm="1">
        <f t="array" ref="E99">IF(A99="","",_xlfn.LET(
_xlpm.base,_xlfn.IFS(
D99="Eliminados",_xlfn.XLOOKUP(A99,Eliminados!$A$2:$A$500,Eliminados!$AE$2:$AE$500,""),
D99="Planificadas",_xlfn.XLOOKUP(A99,Planificadas!$A$2:$A$500,Planificadas!$AE$2:$AE$500,""),
D99="Aprobar planificación",_xlfn.XLOOKUP(A99,'Aprobar Planificación'!$A$2:$A$500,'Aprobar Planificación'!$AE$2:$AE$500,""),
D99="Por planificar",_xlfn.XLOOKUP(A99,'Por planificar'!$A$2:$A$500,'Por planificar'!$AE$2:$AE$500,""),
D99="Por habilitar presupuesto",_xlfn.XLOOKUP(A99,'Por habilitar presup.'!$A$2:$A$500,'Por habilitar presup.'!$AE$2:$AE$500,""),
D99="Por aprobar estimación",_xlfn.XLOOKUP(A99,'Por aprobar estimacion'!$A$2:$A$500,'Por aprobar estimacion'!$AE$2:$AE$500,""),
D99="Por reestimar",_xlfn.XLOOKUP(A99,'Por Reestimar '!$A$2:$A$500,'Por Reestimar '!$AE$2:$AE$500,""),
D99="Por estimar",_xlfn.XLOOKUP(A99,'Por estimar'!$A$2:$A$500,'Por estimar'!$AE$2:$AE$500,""),
D99="Registro incompleto",_xlfn.XLOOKUP(A99,'Registro incompleto'!$A$2:$A$500,'Registro incompleto'!$AE$2:$AE$500,""),
TRUE,""
),
_xlpm.revision,_xlfn.IFS(
D99="Eliminados",_xlfn.XLOOKUP(A99,Eliminados!$A$2:$A$500,Eliminados!$AR$2:$AR$500,""),
D99="Planificadas",_xlfn.XLOOKUP(A99,Planificadas!$A$2:$A$500,Planificadas!$AR$2:$AR$500,""),
D99="Aprobar planificación",_xlfn.XLOOKUP(A99,'Aprobar Planificación'!$A$2:$A$500,'Aprobar Planificación'!$AR$2:$AR$500,""),
D99="Por planificar",_xlfn.XLOOKUP(A99,'Por planificar'!$A$2:$A$500,'Por planificar'!$AR$2:$AR$500,""),
D99="Por habilitar presupuesto",_xlfn.XLOOKUP(A99,'Por habilitar presup.'!$A$2:$A$500,'Por habilitar presup.'!$AR$2:$AR$500,""),
D99="Por aprobar estimación",_xlfn.XLOOKUP(A99,'Por aprobar estimacion'!$A$2:$A$500,'Por aprobar estimacion'!$AR$2:$AR$500,""),
D99="Por reestimar",_xlfn.XLOOKUP(A99,'Por Reestimar '!$A$2:$A$500,'Por Reestimar '!$AR$2:$AR$500,""),
TRUE,""
),
_xlpm.resultado,IF(OR(_xlpm.revision="",_xlpm.revision=0),_xlpm.base,_xlpm.revision),
IF(OR(_xlpm.resultado="",_xlpm.resultado=0),"Sin definir",_xlpm.resultado)
))</f>
        <v>Sin definir</v>
      </c>
      <c r="F99" s="593" cm="1">
        <f t="array" ref="F99">IF(A99="","",_xlfn.LET(
_xlpm.fecha,_xlfn.IFS(
D99="Eliminados",_xlfn.XLOOKUP(A99,Eliminados!$A$2:$A$500,Eliminados!$AD$2:$AD$500,""),
D99="Planificadas",_xlfn.XLOOKUP(A99,Planificadas!$A$2:$A$500,Planificadas!$AD$2:$AD$500,""),
D99="Aprobar planificación",_xlfn.XLOOKUP(A99,'Aprobar Planificación'!$A$2:$A$500,'Aprobar Planificación'!$AD$2:$AD$500,""),
D99="Por planificar",_xlfn.XLOOKUP(A99,'Por planificar'!$A$2:$A$500,'Por planificar'!$AD$2:$AD$500,""),
D99="Por habilitar presupuesto",_xlfn.XLOOKUP(A99,'Por habilitar presup.'!$A$2:$A$500,'Por habilitar presup.'!$AD$2:$AD$500,""),
D99="Por aprobar estimación",_xlfn.XLOOKUP(A99,'Por aprobar estimacion'!$A$2:$A$500,'Por aprobar estimacion'!$AD$2:$AD$500,""),
D99="Por reestimar",_xlfn.XLOOKUP(A99,'Por Reestimar '!$A$2:$A$500,'Por Reestimar '!$AD$2:$AD$500,""),
D99="Por estimar",_xlfn.XLOOKUP(A99,'Por estimar'!$A$2:$A$500,'Por estimar'!$AD$2:$AD$500,""),
D99="Registro incompleto",_xlfn.XLOOKUP(A99,'Registro incompleto'!$A$2:$A$500,'Registro incompleto'!$AD$2:$AD$500,""),
TRUE,""
),
IF(OR(_xlpm.fecha="",_xlpm.fecha=0),"",_xlpm.fecha)
))</f>
        <v>46149</v>
      </c>
      <c r="G99" s="593" t="str" cm="1">
        <f t="array" ref="G99">IF(A99="","",_xlfn.LET(
_xlpm.base,_xlfn.IFS(
D99="Eliminados",_xlfn.XLOOKUP(A99,Eliminados!$A$2:$A$500,Eliminados!$AF$2:$AF$500,""),
D99="Planificadas",_xlfn.XLOOKUP(A99,Planificadas!$A$2:$A$500,Planificadas!$AF$2:$AF$500,""),
D99="Aprobar planificación",_xlfn.XLOOKUP(A99,'Aprobar Planificación'!$A$2:$A$500,'Aprobar Planificación'!$AF$2:$AF$500,""),
D99="Por planificar",_xlfn.XLOOKUP(A99,'Por planificar'!$A$2:$A$500,'Por planificar'!$AF$2:$AF$500,""),
D99="Por habilitar presupuesto",_xlfn.XLOOKUP(A99,'Por habilitar presup.'!$A$2:$A$500,'Por habilitar presup.'!$AF$2:$AF$500,""),
D99="Por aprobar estimación",_xlfn.XLOOKUP(A99,'Por aprobar estimacion'!$A$2:$A$500,'Por aprobar estimacion'!$AF$2:$AF$500,""),
D99="Por reestimar",_xlfn.XLOOKUP(A99,'Por Reestimar '!$A$2:$A$500,'Por Reestimar '!$AF$2:$AF$500,""),
D99="Por estimar",_xlfn.XLOOKUP(A99,'Por estimar'!$A$2:$A$500,'Por estimar'!$AF$2:$AF$500,""),
D99="Registro incompleto",_xlfn.XLOOKUP(A99,'Registro incompleto'!$A$2:$A$500,'Registro incompleto'!$AF$2:$AF$500,""),
TRUE,""
),
_xlpm.revision,_xlfn.IFS(
D99="Eliminados",_xlfn.XLOOKUP(A99,Eliminados!$A$2:$A$500,Eliminados!$AS$2:$AS$500,""),
D99="Planificadas",_xlfn.XLOOKUP(A99,Planificadas!$A$2:$A$500,Planificadas!$AS$2:$AS$500,""),
D99="Aprobar planificación",_xlfn.XLOOKUP(A99,'Aprobar Planificación'!$A$2:$A$500,'Aprobar Planificación'!$AS$2:$AS$500,""),
D99="Por planificar",_xlfn.XLOOKUP(A99,'Por planificar'!$A$2:$A$500,'Por planificar'!$AS$2:$AS$500,""),
D99="Por habilitar presupuesto",_xlfn.XLOOKUP(A99,'Por habilitar presup.'!$A$2:$A$500,'Por habilitar presup.'!$AS$2:$AS$500,""),
D99="Por aprobar estimación",_xlfn.XLOOKUP(A99,'Por aprobar estimacion'!$A$2:$A$500,'Por aprobar estimacion'!$AS$2:$AS$500,""),
D99="Por reestimar",_xlfn.XLOOKUP(A99,'Por Reestimar '!$A$2:$A$500,'Por Reestimar '!$AS$2:$AS$500,""),
TRUE,""
),
_xlpm.resultado,IF(OR(_xlpm.revision="",_xlpm.revision=0),_xlpm.base,_xlpm.revision),
IF(OR(_xlpm.resultado="",_xlpm.resultado=0),"",_xlpm.resultado)
))</f>
        <v/>
      </c>
      <c r="H99" s="593" t="str" cm="1">
        <f t="array" ref="H99">IF(A99="","",_xlfn.LET(
_xlpm.dias,_xlfn.IFS(
OR(UPPER(TRIM(E99))="BAJA",UPPER(TRIM(E99))="BAJO"),5,
OR(UPPER(TRIM(E99))="MEDIA",UPPER(TRIM(E99))="MEDIO"),10,
OR(UPPER(TRIM(E99))="ALTA",UPPER(TRIM(E99))="ALTO"),20,
TRUE,0
),
_xlpm.inicioRe,IF(D99="Por reestimar",_xlfn.XLOOKUP(A99,'Por Reestimar '!$A$2:$A$500,'Por Reestimar '!$AS$2:$AS$500,0),0),
_xlfn.IFS(
D99="Por reestimar",IF(AND(ISNUMBER(_xlpm.inicioRe),_xlpm.inicioRe&gt;0,_xlpm.dias&gt;0),WORKDAY(_xlpm.inicioRe,_xlpm.dias),""),
D99="Por estimar",IF(AND(ISNUMBER(G99),G99&gt;0),IF(_xlpm.dias&gt;0,WORKDAY(G99,_xlpm.dias),""),IF(AND(ISNUMBER(F99),F99&gt;0),WORKDAY(F99,5),"")),
TRUE,""
)
))</f>
        <v/>
      </c>
      <c r="I99" t="str" cm="1">
        <f t="array" ref="I99">IF(A99="","",_xlfn.IFS(
D99="Eliminados",_xlfn.XLOOKUP(A99,Eliminados!$A$2:$A$500,Eliminados!$AB$2:$AB$500,""),
D99="Planificadas",_xlfn.XLOOKUP(A99,Planificadas!$A$2:$A$500,Planificadas!$AB$2:$AB$500,""),
D99="Aprobar planificación",_xlfn.XLOOKUP(A99,'Aprobar Planificación'!$A$2:$A$500,'Aprobar Planificación'!$AB$2:$AB$500,""),
D99="Por planificar",_xlfn.XLOOKUP(A99,'Por planificar'!$A$2:$A$500,'Por planificar'!$AB$2:$AB$500,""),
D99="Por habilitar presupuesto",_xlfn.XLOOKUP(A99,'Por habilitar presup.'!$A$2:$A$500,'Por habilitar presup.'!$AB$2:$AB$500,""),
D99="Por aprobar estimación",_xlfn.XLOOKUP(A99,'Por aprobar estimacion'!$A$2:$A$500,'Por aprobar estimacion'!$AB$2:$AB$500,""),
D99="Por reestimar",_xlfn.XLOOKUP(A99,'Por Reestimar '!$A$2:$A$500,'Por Reestimar '!$AB$2:$AB$500,""),
D99="Por estimar",_xlfn.XLOOKUP(A99,'Por estimar'!$A$2:$A$500,'Por estimar'!$AB$2:$AB$500,""),
D99="Registro incompleto",_xlfn.XLOOKUP(A99,'Registro incompleto'!$A$2:$A$500,'Registro incompleto'!$AB$2:$AB$500,""),
TRUE,""
))</f>
        <v>Nicolas Morales</v>
      </c>
    </row>
    <row r="100" spans="1:9">
      <c r="A100">
        <v>131</v>
      </c>
      <c r="B100" t="str" cm="1">
        <f t="array" ref="B100">IF(A100="","",_xlfn.IFS(
D100="Eliminados",_xlfn.XLOOKUP(A100,Eliminados!$A$2:$A$500,Eliminados!$F$2:$F$500,""),
D100="Planificadas",_xlfn.XLOOKUP(A100,Planificadas!$A$2:$A$500,Planificadas!$F$2:$F$500,""),
D100="Aprobar planificación",_xlfn.XLOOKUP(A100,'Aprobar Planificación'!$A$2:$A$500,'Aprobar Planificación'!$F$2:$F$500,""),
D100="Por planificar",_xlfn.XLOOKUP(A100,'Por planificar'!$A$2:$A$500,'Por planificar'!$F$2:$F$500,""),
D100="Por habilitar presupuesto",_xlfn.XLOOKUP(A100,'Por habilitar presup.'!$A$2:$A$500,'Por habilitar presup.'!$F$2:$F$500,""),
D100="Por aprobar estimación",_xlfn.XLOOKUP(A100,'Por aprobar estimacion'!$A$2:$A$500,'Por aprobar estimacion'!$F$2:$F$500,""),
D100="Por reestimar",_xlfn.XLOOKUP(A100,'Por Reestimar '!$A$2:$A$500,'Por Reestimar '!$F$2:$F$500,""),
D100="Por estimar",_xlfn.XLOOKUP(A100,'Por estimar'!$A$2:$A$500,'Por estimar'!$F$2:$F$500,""),
D100="Registro incompleto",_xlfn.XLOOKUP(A100,'Registro incompleto'!$A$2:$A$500,'Registro incompleto'!$F$2:$F$500,""),
TRUE,""
))</f>
        <v>Cambio de SAC a SRL - UPN</v>
      </c>
      <c r="C100" t="str">
        <f t="shared" si="1"/>
        <v>Elmer Zapata</v>
      </c>
      <c r="D100" t="str" cm="1">
        <f t="array" ref="D100">IF(A100="","",_xlfn.IFS(
COUNTIF(Eliminados!$A$2:$A$500,A100)&gt;0,"Eliminados",
COUNTIF(Planificadas!$A$2:$A$500,A100)&gt;0,"Planificadas",
COUNTIF('Aprobar Planificación'!$A$2:$A$500,A100)&gt;0,"Aprobar planificación",
COUNTIF('Por planificar'!$A$2:$A$500,A100)&gt;0,"Por planificar",
COUNTIF('Por habilitar presup.'!$A$2:$A$500,A100)&gt;0,"Por habilitar presupuesto",
COUNTIF('Por aprobar estimacion'!$A$2:$A$500,A100)&gt;0,"Por aprobar estimación",
COUNTIF('Por Reestimar '!$A$2:$A$500,A100)&gt;0,"Por reestimar",
COUNTIF('Por estimar'!$A$2:$A$500,A100)&gt;0,"Por estimar",
COUNTIF('Registro incompleto'!$A$2:$A$500,A100)&gt;0,"Registro incompleto",
TRUE,"Sin estado"
))</f>
        <v>Planificadas</v>
      </c>
      <c r="E100" t="str" cm="1">
        <f t="array" ref="E100">IF(A100="","",_xlfn.LET(
_xlpm.base,_xlfn.IFS(
D100="Eliminados",_xlfn.XLOOKUP(A100,Eliminados!$A$2:$A$500,Eliminados!$AE$2:$AE$500,""),
D100="Planificadas",_xlfn.XLOOKUP(A100,Planificadas!$A$2:$A$500,Planificadas!$AE$2:$AE$500,""),
D100="Aprobar planificación",_xlfn.XLOOKUP(A100,'Aprobar Planificación'!$A$2:$A$500,'Aprobar Planificación'!$AE$2:$AE$500,""),
D100="Por planificar",_xlfn.XLOOKUP(A100,'Por planificar'!$A$2:$A$500,'Por planificar'!$AE$2:$AE$500,""),
D100="Por habilitar presupuesto",_xlfn.XLOOKUP(A100,'Por habilitar presup.'!$A$2:$A$500,'Por habilitar presup.'!$AE$2:$AE$500,""),
D100="Por aprobar estimación",_xlfn.XLOOKUP(A100,'Por aprobar estimacion'!$A$2:$A$500,'Por aprobar estimacion'!$AE$2:$AE$500,""),
D100="Por reestimar",_xlfn.XLOOKUP(A100,'Por Reestimar '!$A$2:$A$500,'Por Reestimar '!$AE$2:$AE$500,""),
D100="Por estimar",_xlfn.XLOOKUP(A100,'Por estimar'!$A$2:$A$500,'Por estimar'!$AE$2:$AE$500,""),
D100="Registro incompleto",_xlfn.XLOOKUP(A100,'Registro incompleto'!$A$2:$A$500,'Registro incompleto'!$AE$2:$AE$500,""),
TRUE,""
),
_xlpm.revision,_xlfn.IFS(
D100="Eliminados",_xlfn.XLOOKUP(A100,Eliminados!$A$2:$A$500,Eliminados!$AR$2:$AR$500,""),
D100="Planificadas",_xlfn.XLOOKUP(A100,Planificadas!$A$2:$A$500,Planificadas!$AR$2:$AR$500,""),
D100="Aprobar planificación",_xlfn.XLOOKUP(A100,'Aprobar Planificación'!$A$2:$A$500,'Aprobar Planificación'!$AR$2:$AR$500,""),
D100="Por planificar",_xlfn.XLOOKUP(A100,'Por planificar'!$A$2:$A$500,'Por planificar'!$AR$2:$AR$500,""),
D100="Por habilitar presupuesto",_xlfn.XLOOKUP(A100,'Por habilitar presup.'!$A$2:$A$500,'Por habilitar presup.'!$AR$2:$AR$500,""),
D100="Por aprobar estimación",_xlfn.XLOOKUP(A100,'Por aprobar estimacion'!$A$2:$A$500,'Por aprobar estimacion'!$AR$2:$AR$500,""),
D100="Por reestimar",_xlfn.XLOOKUP(A100,'Por Reestimar '!$A$2:$A$500,'Por Reestimar '!$AR$2:$AR$500,""),
TRUE,""
),
_xlpm.resultado,IF(OR(_xlpm.revision="",_xlpm.revision=0),_xlpm.base,_xlpm.revision),
IF(OR(_xlpm.resultado="",_xlpm.resultado=0),"Sin definir",_xlpm.resultado)
))</f>
        <v>Media</v>
      </c>
      <c r="F100" s="593" cm="1">
        <f t="array" ref="F100">IF(A100="","",_xlfn.LET(
_xlpm.fecha,_xlfn.IFS(
D100="Eliminados",_xlfn.XLOOKUP(A100,Eliminados!$A$2:$A$500,Eliminados!$AD$2:$AD$500,""),
D100="Planificadas",_xlfn.XLOOKUP(A100,Planificadas!$A$2:$A$500,Planificadas!$AD$2:$AD$500,""),
D100="Aprobar planificación",_xlfn.XLOOKUP(A100,'Aprobar Planificación'!$A$2:$A$500,'Aprobar Planificación'!$AD$2:$AD$500,""),
D100="Por planificar",_xlfn.XLOOKUP(A100,'Por planificar'!$A$2:$A$500,'Por planificar'!$AD$2:$AD$500,""),
D100="Por habilitar presupuesto",_xlfn.XLOOKUP(A100,'Por habilitar presup.'!$A$2:$A$500,'Por habilitar presup.'!$AD$2:$AD$500,""),
D100="Por aprobar estimación",_xlfn.XLOOKUP(A100,'Por aprobar estimacion'!$A$2:$A$500,'Por aprobar estimacion'!$AD$2:$AD$500,""),
D100="Por reestimar",_xlfn.XLOOKUP(A100,'Por Reestimar '!$A$2:$A$500,'Por Reestimar '!$AD$2:$AD$500,""),
D100="Por estimar",_xlfn.XLOOKUP(A100,'Por estimar'!$A$2:$A$500,'Por estimar'!$AD$2:$AD$500,""),
D100="Registro incompleto",_xlfn.XLOOKUP(A100,'Registro incompleto'!$A$2:$A$500,'Registro incompleto'!$AD$2:$AD$500,""),
TRUE,""
),
IF(OR(_xlpm.fecha="",_xlpm.fecha=0),"",_xlpm.fecha)
))</f>
        <v>46149</v>
      </c>
      <c r="G100" s="593" cm="1">
        <f t="array" ref="G100">IF(A100="","",_xlfn.LET(
_xlpm.base,_xlfn.IFS(
D100="Eliminados",_xlfn.XLOOKUP(A100,Eliminados!$A$2:$A$500,Eliminados!$AF$2:$AF$500,""),
D100="Planificadas",_xlfn.XLOOKUP(A100,Planificadas!$A$2:$A$500,Planificadas!$AF$2:$AF$500,""),
D100="Aprobar planificación",_xlfn.XLOOKUP(A100,'Aprobar Planificación'!$A$2:$A$500,'Aprobar Planificación'!$AF$2:$AF$500,""),
D100="Por planificar",_xlfn.XLOOKUP(A100,'Por planificar'!$A$2:$A$500,'Por planificar'!$AF$2:$AF$500,""),
D100="Por habilitar presupuesto",_xlfn.XLOOKUP(A100,'Por habilitar presup.'!$A$2:$A$500,'Por habilitar presup.'!$AF$2:$AF$500,""),
D100="Por aprobar estimación",_xlfn.XLOOKUP(A100,'Por aprobar estimacion'!$A$2:$A$500,'Por aprobar estimacion'!$AF$2:$AF$500,""),
D100="Por reestimar",_xlfn.XLOOKUP(A100,'Por Reestimar '!$A$2:$A$500,'Por Reestimar '!$AF$2:$AF$500,""),
D100="Por estimar",_xlfn.XLOOKUP(A100,'Por estimar'!$A$2:$A$500,'Por estimar'!$AF$2:$AF$500,""),
D100="Registro incompleto",_xlfn.XLOOKUP(A100,'Registro incompleto'!$A$2:$A$500,'Registro incompleto'!$AF$2:$AF$500,""),
TRUE,""
),
_xlpm.revision,_xlfn.IFS(
D100="Eliminados",_xlfn.XLOOKUP(A100,Eliminados!$A$2:$A$500,Eliminados!$AS$2:$AS$500,""),
D100="Planificadas",_xlfn.XLOOKUP(A100,Planificadas!$A$2:$A$500,Planificadas!$AS$2:$AS$500,""),
D100="Aprobar planificación",_xlfn.XLOOKUP(A100,'Aprobar Planificación'!$A$2:$A$500,'Aprobar Planificación'!$AS$2:$AS$500,""),
D100="Por planificar",_xlfn.XLOOKUP(A100,'Por planificar'!$A$2:$A$500,'Por planificar'!$AS$2:$AS$500,""),
D100="Por habilitar presupuesto",_xlfn.XLOOKUP(A100,'Por habilitar presup.'!$A$2:$A$500,'Por habilitar presup.'!$AS$2:$AS$500,""),
D100="Por aprobar estimación",_xlfn.XLOOKUP(A100,'Por aprobar estimacion'!$A$2:$A$500,'Por aprobar estimacion'!$AS$2:$AS$500,""),
D100="Por reestimar",_xlfn.XLOOKUP(A100,'Por Reestimar '!$A$2:$A$500,'Por Reestimar '!$AS$2:$AS$500,""),
TRUE,""
),
_xlpm.resultado,IF(OR(_xlpm.revision="",_xlpm.revision=0),_xlpm.base,_xlpm.revision),
IF(OR(_xlpm.resultado="",_xlpm.resultado=0),"",_xlpm.resultado)
))</f>
        <v>46153</v>
      </c>
      <c r="H100" s="593" t="str" cm="1">
        <f t="array" ref="H100">IF(A100="","",_xlfn.LET(
_xlpm.dias,_xlfn.IFS(
OR(UPPER(TRIM(E100))="BAJA",UPPER(TRIM(E100))="BAJO"),5,
OR(UPPER(TRIM(E100))="MEDIA",UPPER(TRIM(E100))="MEDIO"),10,
OR(UPPER(TRIM(E100))="ALTA",UPPER(TRIM(E100))="ALTO"),20,
TRUE,0
),
_xlpm.inicioRe,IF(D100="Por reestimar",_xlfn.XLOOKUP(A100,'Por Reestimar '!$A$2:$A$500,'Por Reestimar '!$AS$2:$AS$500,0),0),
_xlfn.IFS(
D100="Por reestimar",IF(AND(ISNUMBER(_xlpm.inicioRe),_xlpm.inicioRe&gt;0,_xlpm.dias&gt;0),WORKDAY(_xlpm.inicioRe,_xlpm.dias),""),
D100="Por estimar",IF(AND(ISNUMBER(G100),G100&gt;0),IF(_xlpm.dias&gt;0,WORKDAY(G100,_xlpm.dias),""),IF(AND(ISNUMBER(F100),F100&gt;0),WORKDAY(F100,5),"")),
TRUE,""
)
))</f>
        <v/>
      </c>
      <c r="I100" t="str" cm="1">
        <f t="array" ref="I100">IF(A100="","",_xlfn.IFS(
D100="Eliminados",_xlfn.XLOOKUP(A100,Eliminados!$A$2:$A$500,Eliminados!$AB$2:$AB$500,""),
D100="Planificadas",_xlfn.XLOOKUP(A100,Planificadas!$A$2:$A$500,Planificadas!$AB$2:$AB$500,""),
D100="Aprobar planificación",_xlfn.XLOOKUP(A100,'Aprobar Planificación'!$A$2:$A$500,'Aprobar Planificación'!$AB$2:$AB$500,""),
D100="Por planificar",_xlfn.XLOOKUP(A100,'Por planificar'!$A$2:$A$500,'Por planificar'!$AB$2:$AB$500,""),
D100="Por habilitar presupuesto",_xlfn.XLOOKUP(A100,'Por habilitar presup.'!$A$2:$A$500,'Por habilitar presup.'!$AB$2:$AB$500,""),
D100="Por aprobar estimación",_xlfn.XLOOKUP(A100,'Por aprobar estimacion'!$A$2:$A$500,'Por aprobar estimacion'!$AB$2:$AB$500,""),
D100="Por reestimar",_xlfn.XLOOKUP(A100,'Por Reestimar '!$A$2:$A$500,'Por Reestimar '!$AB$2:$AB$500,""),
D100="Por estimar",_xlfn.XLOOKUP(A100,'Por estimar'!$A$2:$A$500,'Por estimar'!$AB$2:$AB$500,""),
D100="Registro incompleto",_xlfn.XLOOKUP(A100,'Registro incompleto'!$A$2:$A$500,'Registro incompleto'!$AB$2:$AB$500,""),
TRUE,""
))</f>
        <v>Elmer Zapata</v>
      </c>
    </row>
    <row r="101" spans="1:9">
      <c r="A101">
        <v>132</v>
      </c>
      <c r="B101" t="str" cm="1">
        <f t="array" ref="B101">IF(A101="","",_xlfn.IFS(
D101="Eliminados",_xlfn.XLOOKUP(A101,Eliminados!$A$2:$A$500,Eliminados!$F$2:$F$500,""),
D101="Planificadas",_xlfn.XLOOKUP(A101,Planificadas!$A$2:$A$500,Planificadas!$F$2:$F$500,""),
D101="Aprobar planificación",_xlfn.XLOOKUP(A101,'Aprobar Planificación'!$A$2:$A$500,'Aprobar Planificación'!$F$2:$F$500,""),
D101="Por planificar",_xlfn.XLOOKUP(A101,'Por planificar'!$A$2:$A$500,'Por planificar'!$F$2:$F$500,""),
D101="Por habilitar presupuesto",_xlfn.XLOOKUP(A101,'Por habilitar presup.'!$A$2:$A$500,'Por habilitar presup.'!$F$2:$F$500,""),
D101="Por aprobar estimación",_xlfn.XLOOKUP(A101,'Por aprobar estimacion'!$A$2:$A$500,'Por aprobar estimacion'!$F$2:$F$500,""),
D101="Por reestimar",_xlfn.XLOOKUP(A101,'Por Reestimar '!$A$2:$A$500,'Por Reestimar '!$F$2:$F$500,""),
D101="Por estimar",_xlfn.XLOOKUP(A101,'Por estimar'!$A$2:$A$500,'Por estimar'!$F$2:$F$500,""),
D101="Registro incompleto",_xlfn.XLOOKUP(A101,'Registro incompleto'!$A$2:$A$500,'Registro incompleto'!$F$2:$F$500,""),
TRUE,""
))</f>
        <v>Nueva plataforma CRM</v>
      </c>
      <c r="C101" t="str">
        <f t="shared" si="1"/>
        <v>César Soplín</v>
      </c>
      <c r="D101" t="str" cm="1">
        <f t="array" ref="D101">IF(A101="","",_xlfn.IFS(
COUNTIF(Eliminados!$A$2:$A$500,A101)&gt;0,"Eliminados",
COUNTIF(Planificadas!$A$2:$A$500,A101)&gt;0,"Planificadas",
COUNTIF('Aprobar Planificación'!$A$2:$A$500,A101)&gt;0,"Aprobar planificación",
COUNTIF('Por planificar'!$A$2:$A$500,A101)&gt;0,"Por planificar",
COUNTIF('Por habilitar presup.'!$A$2:$A$500,A101)&gt;0,"Por habilitar presupuesto",
COUNTIF('Por aprobar estimacion'!$A$2:$A$500,A101)&gt;0,"Por aprobar estimación",
COUNTIF('Por Reestimar '!$A$2:$A$500,A101)&gt;0,"Por reestimar",
COUNTIF('Por estimar'!$A$2:$A$500,A101)&gt;0,"Por estimar",
COUNTIF('Registro incompleto'!$A$2:$A$500,A101)&gt;0,"Registro incompleto",
TRUE,"Sin estado"
))</f>
        <v>Planificadas</v>
      </c>
      <c r="E101" t="str" cm="1">
        <f t="array" ref="E101">IF(A101="","",_xlfn.LET(
_xlpm.base,_xlfn.IFS(
D101="Eliminados",_xlfn.XLOOKUP(A101,Eliminados!$A$2:$A$500,Eliminados!$AE$2:$AE$500,""),
D101="Planificadas",_xlfn.XLOOKUP(A101,Planificadas!$A$2:$A$500,Planificadas!$AE$2:$AE$500,""),
D101="Aprobar planificación",_xlfn.XLOOKUP(A101,'Aprobar Planificación'!$A$2:$A$500,'Aprobar Planificación'!$AE$2:$AE$500,""),
D101="Por planificar",_xlfn.XLOOKUP(A101,'Por planificar'!$A$2:$A$500,'Por planificar'!$AE$2:$AE$500,""),
D101="Por habilitar presupuesto",_xlfn.XLOOKUP(A101,'Por habilitar presup.'!$A$2:$A$500,'Por habilitar presup.'!$AE$2:$AE$500,""),
D101="Por aprobar estimación",_xlfn.XLOOKUP(A101,'Por aprobar estimacion'!$A$2:$A$500,'Por aprobar estimacion'!$AE$2:$AE$500,""),
D101="Por reestimar",_xlfn.XLOOKUP(A101,'Por Reestimar '!$A$2:$A$500,'Por Reestimar '!$AE$2:$AE$500,""),
D101="Por estimar",_xlfn.XLOOKUP(A101,'Por estimar'!$A$2:$A$500,'Por estimar'!$AE$2:$AE$500,""),
D101="Registro incompleto",_xlfn.XLOOKUP(A101,'Registro incompleto'!$A$2:$A$500,'Registro incompleto'!$AE$2:$AE$500,""),
TRUE,""
),
_xlpm.revision,_xlfn.IFS(
D101="Eliminados",_xlfn.XLOOKUP(A101,Eliminados!$A$2:$A$500,Eliminados!$AR$2:$AR$500,""),
D101="Planificadas",_xlfn.XLOOKUP(A101,Planificadas!$A$2:$A$500,Planificadas!$AR$2:$AR$500,""),
D101="Aprobar planificación",_xlfn.XLOOKUP(A101,'Aprobar Planificación'!$A$2:$A$500,'Aprobar Planificación'!$AR$2:$AR$500,""),
D101="Por planificar",_xlfn.XLOOKUP(A101,'Por planificar'!$A$2:$A$500,'Por planificar'!$AR$2:$AR$500,""),
D101="Por habilitar presupuesto",_xlfn.XLOOKUP(A101,'Por habilitar presup.'!$A$2:$A$500,'Por habilitar presup.'!$AR$2:$AR$500,""),
D101="Por aprobar estimación",_xlfn.XLOOKUP(A101,'Por aprobar estimacion'!$A$2:$A$500,'Por aprobar estimacion'!$AR$2:$AR$500,""),
D101="Por reestimar",_xlfn.XLOOKUP(A101,'Por Reestimar '!$A$2:$A$500,'Por Reestimar '!$AR$2:$AR$500,""),
TRUE,""
),
_xlpm.resultado,IF(OR(_xlpm.revision="",_xlpm.revision=0),_xlpm.base,_xlpm.revision),
IF(OR(_xlpm.resultado="",_xlpm.resultado=0),"Sin definir",_xlpm.resultado)
))</f>
        <v>Alta</v>
      </c>
      <c r="F101" s="593" t="str" cm="1">
        <f t="array" ref="F101">IF(A101="","",_xlfn.LET(
_xlpm.fecha,_xlfn.IFS(
D101="Eliminados",_xlfn.XLOOKUP(A101,Eliminados!$A$2:$A$500,Eliminados!$AD$2:$AD$500,""),
D101="Planificadas",_xlfn.XLOOKUP(A101,Planificadas!$A$2:$A$500,Planificadas!$AD$2:$AD$500,""),
D101="Aprobar planificación",_xlfn.XLOOKUP(A101,'Aprobar Planificación'!$A$2:$A$500,'Aprobar Planificación'!$AD$2:$AD$500,""),
D101="Por planificar",_xlfn.XLOOKUP(A101,'Por planificar'!$A$2:$A$500,'Por planificar'!$AD$2:$AD$500,""),
D101="Por habilitar presupuesto",_xlfn.XLOOKUP(A101,'Por habilitar presup.'!$A$2:$A$500,'Por habilitar presup.'!$AD$2:$AD$500,""),
D101="Por aprobar estimación",_xlfn.XLOOKUP(A101,'Por aprobar estimacion'!$A$2:$A$500,'Por aprobar estimacion'!$AD$2:$AD$500,""),
D101="Por reestimar",_xlfn.XLOOKUP(A101,'Por Reestimar '!$A$2:$A$500,'Por Reestimar '!$AD$2:$AD$500,""),
D101="Por estimar",_xlfn.XLOOKUP(A101,'Por estimar'!$A$2:$A$500,'Por estimar'!$AD$2:$AD$500,""),
D101="Registro incompleto",_xlfn.XLOOKUP(A101,'Registro incompleto'!$A$2:$A$500,'Registro incompleto'!$AD$2:$AD$500,""),
TRUE,""
),
IF(OR(_xlpm.fecha="",_xlpm.fecha=0),"",_xlpm.fecha)
))</f>
        <v/>
      </c>
      <c r="G101" s="593" t="str" cm="1">
        <f t="array" ref="G101">IF(A101="","",_xlfn.LET(
_xlpm.base,_xlfn.IFS(
D101="Eliminados",_xlfn.XLOOKUP(A101,Eliminados!$A$2:$A$500,Eliminados!$AF$2:$AF$500,""),
D101="Planificadas",_xlfn.XLOOKUP(A101,Planificadas!$A$2:$A$500,Planificadas!$AF$2:$AF$500,""),
D101="Aprobar planificación",_xlfn.XLOOKUP(A101,'Aprobar Planificación'!$A$2:$A$500,'Aprobar Planificación'!$AF$2:$AF$500,""),
D101="Por planificar",_xlfn.XLOOKUP(A101,'Por planificar'!$A$2:$A$500,'Por planificar'!$AF$2:$AF$500,""),
D101="Por habilitar presupuesto",_xlfn.XLOOKUP(A101,'Por habilitar presup.'!$A$2:$A$500,'Por habilitar presup.'!$AF$2:$AF$500,""),
D101="Por aprobar estimación",_xlfn.XLOOKUP(A101,'Por aprobar estimacion'!$A$2:$A$500,'Por aprobar estimacion'!$AF$2:$AF$500,""),
D101="Por reestimar",_xlfn.XLOOKUP(A101,'Por Reestimar '!$A$2:$A$500,'Por Reestimar '!$AF$2:$AF$500,""),
D101="Por estimar",_xlfn.XLOOKUP(A101,'Por estimar'!$A$2:$A$500,'Por estimar'!$AF$2:$AF$500,""),
D101="Registro incompleto",_xlfn.XLOOKUP(A101,'Registro incompleto'!$A$2:$A$500,'Registro incompleto'!$AF$2:$AF$500,""),
TRUE,""
),
_xlpm.revision,_xlfn.IFS(
D101="Eliminados",_xlfn.XLOOKUP(A101,Eliminados!$A$2:$A$500,Eliminados!$AS$2:$AS$500,""),
D101="Planificadas",_xlfn.XLOOKUP(A101,Planificadas!$A$2:$A$500,Planificadas!$AS$2:$AS$500,""),
D101="Aprobar planificación",_xlfn.XLOOKUP(A101,'Aprobar Planificación'!$A$2:$A$500,'Aprobar Planificación'!$AS$2:$AS$500,""),
D101="Por planificar",_xlfn.XLOOKUP(A101,'Por planificar'!$A$2:$A$500,'Por planificar'!$AS$2:$AS$500,""),
D101="Por habilitar presupuesto",_xlfn.XLOOKUP(A101,'Por habilitar presup.'!$A$2:$A$500,'Por habilitar presup.'!$AS$2:$AS$500,""),
D101="Por aprobar estimación",_xlfn.XLOOKUP(A101,'Por aprobar estimacion'!$A$2:$A$500,'Por aprobar estimacion'!$AS$2:$AS$500,""),
D101="Por reestimar",_xlfn.XLOOKUP(A101,'Por Reestimar '!$A$2:$A$500,'Por Reestimar '!$AS$2:$AS$500,""),
TRUE,""
),
_xlpm.resultado,IF(OR(_xlpm.revision="",_xlpm.revision=0),_xlpm.base,_xlpm.revision),
IF(OR(_xlpm.resultado="",_xlpm.resultado=0),"",_xlpm.resultado)
))</f>
        <v/>
      </c>
      <c r="H101" s="593" t="str" cm="1">
        <f t="array" ref="H101">IF(A101="","",_xlfn.LET(
_xlpm.dias,_xlfn.IFS(
OR(UPPER(TRIM(E101))="BAJA",UPPER(TRIM(E101))="BAJO"),5,
OR(UPPER(TRIM(E101))="MEDIA",UPPER(TRIM(E101))="MEDIO"),10,
OR(UPPER(TRIM(E101))="ALTA",UPPER(TRIM(E101))="ALTO"),20,
TRUE,0
),
_xlpm.inicioRe,IF(D101="Por reestimar",_xlfn.XLOOKUP(A101,'Por Reestimar '!$A$2:$A$500,'Por Reestimar '!$AS$2:$AS$500,0),0),
_xlfn.IFS(
D101="Por reestimar",IF(AND(ISNUMBER(_xlpm.inicioRe),_xlpm.inicioRe&gt;0,_xlpm.dias&gt;0),WORKDAY(_xlpm.inicioRe,_xlpm.dias),""),
D101="Por estimar",IF(AND(ISNUMBER(G101),G101&gt;0),IF(_xlpm.dias&gt;0,WORKDAY(G101,_xlpm.dias),""),IF(AND(ISNUMBER(F101),F101&gt;0),WORKDAY(F101,5),"")),
TRUE,""
)
))</f>
        <v/>
      </c>
      <c r="I101" t="str" cm="1">
        <f t="array" ref="I101">IF(A101="","",_xlfn.IFS(
D101="Eliminados",_xlfn.XLOOKUP(A101,Eliminados!$A$2:$A$500,Eliminados!$AB$2:$AB$500,""),
D101="Planificadas",_xlfn.XLOOKUP(A101,Planificadas!$A$2:$A$500,Planificadas!$AB$2:$AB$500,""),
D101="Aprobar planificación",_xlfn.XLOOKUP(A101,'Aprobar Planificación'!$A$2:$A$500,'Aprobar Planificación'!$AB$2:$AB$500,""),
D101="Por planificar",_xlfn.XLOOKUP(A101,'Por planificar'!$A$2:$A$500,'Por planificar'!$AB$2:$AB$500,""),
D101="Por habilitar presupuesto",_xlfn.XLOOKUP(A101,'Por habilitar presup.'!$A$2:$A$500,'Por habilitar presup.'!$AB$2:$AB$500,""),
D101="Por aprobar estimación",_xlfn.XLOOKUP(A101,'Por aprobar estimacion'!$A$2:$A$500,'Por aprobar estimacion'!$AB$2:$AB$500,""),
D101="Por reestimar",_xlfn.XLOOKUP(A101,'Por Reestimar '!$A$2:$A$500,'Por Reestimar '!$AB$2:$AB$500,""),
D101="Por estimar",_xlfn.XLOOKUP(A101,'Por estimar'!$A$2:$A$500,'Por estimar'!$AB$2:$AB$500,""),
D101="Registro incompleto",_xlfn.XLOOKUP(A101,'Registro incompleto'!$A$2:$A$500,'Registro incompleto'!$AB$2:$AB$500,""),
TRUE,""
))</f>
        <v>César Soplín</v>
      </c>
    </row>
    <row r="102" spans="1:9">
      <c r="A102">
        <v>133</v>
      </c>
      <c r="B102" t="str" cm="1">
        <f t="array" ref="B102">IF(A102="","",_xlfn.IFS(
D102="Eliminados",_xlfn.XLOOKUP(A102,Eliminados!$A$2:$A$500,Eliminados!$F$2:$F$500,""),
D102="Planificadas",_xlfn.XLOOKUP(A102,Planificadas!$A$2:$A$500,Planificadas!$F$2:$F$500,""),
D102="Aprobar planificación",_xlfn.XLOOKUP(A102,'Aprobar Planificación'!$A$2:$A$500,'Aprobar Planificación'!$F$2:$F$500,""),
D102="Por planificar",_xlfn.XLOOKUP(A102,'Por planificar'!$A$2:$A$500,'Por planificar'!$F$2:$F$500,""),
D102="Por habilitar presupuesto",_xlfn.XLOOKUP(A102,'Por habilitar presup.'!$A$2:$A$500,'Por habilitar presup.'!$F$2:$F$500,""),
D102="Por aprobar estimación",_xlfn.XLOOKUP(A102,'Por aprobar estimacion'!$A$2:$A$500,'Por aprobar estimacion'!$F$2:$F$500,""),
D102="Por reestimar",_xlfn.XLOOKUP(A102,'Por Reestimar '!$A$2:$A$500,'Por Reestimar '!$F$2:$F$500,""),
D102="Por estimar",_xlfn.XLOOKUP(A102,'Por estimar'!$A$2:$A$500,'Por estimar'!$F$2:$F$500,""),
D102="Registro incompleto",_xlfn.XLOOKUP(A102,'Registro incompleto'!$A$2:$A$500,'Registro incompleto'!$F$2:$F$500,""),
TRUE,""
))</f>
        <v>Nueva Sede UPN San Juan de Miraflores</v>
      </c>
      <c r="C102" t="str">
        <f t="shared" si="1"/>
        <v>Ricardo Ceino</v>
      </c>
      <c r="D102" t="str" cm="1">
        <f t="array" ref="D102">IF(A102="","",_xlfn.IFS(
COUNTIF(Eliminados!$A$2:$A$500,A102)&gt;0,"Eliminados",
COUNTIF(Planificadas!$A$2:$A$500,A102)&gt;0,"Planificadas",
COUNTIF('Aprobar Planificación'!$A$2:$A$500,A102)&gt;0,"Aprobar planificación",
COUNTIF('Por planificar'!$A$2:$A$500,A102)&gt;0,"Por planificar",
COUNTIF('Por habilitar presup.'!$A$2:$A$500,A102)&gt;0,"Por habilitar presupuesto",
COUNTIF('Por aprobar estimacion'!$A$2:$A$500,A102)&gt;0,"Por aprobar estimación",
COUNTIF('Por Reestimar '!$A$2:$A$500,A102)&gt;0,"Por reestimar",
COUNTIF('Por estimar'!$A$2:$A$500,A102)&gt;0,"Por estimar",
COUNTIF('Registro incompleto'!$A$2:$A$500,A102)&gt;0,"Registro incompleto",
TRUE,"Sin estado"
))</f>
        <v>Planificadas</v>
      </c>
      <c r="E102" t="str" cm="1">
        <f t="array" ref="E102">IF(A102="","",_xlfn.LET(
_xlpm.base,_xlfn.IFS(
D102="Eliminados",_xlfn.XLOOKUP(A102,Eliminados!$A$2:$A$500,Eliminados!$AE$2:$AE$500,""),
D102="Planificadas",_xlfn.XLOOKUP(A102,Planificadas!$A$2:$A$500,Planificadas!$AE$2:$AE$500,""),
D102="Aprobar planificación",_xlfn.XLOOKUP(A102,'Aprobar Planificación'!$A$2:$A$500,'Aprobar Planificación'!$AE$2:$AE$500,""),
D102="Por planificar",_xlfn.XLOOKUP(A102,'Por planificar'!$A$2:$A$500,'Por planificar'!$AE$2:$AE$500,""),
D102="Por habilitar presupuesto",_xlfn.XLOOKUP(A102,'Por habilitar presup.'!$A$2:$A$500,'Por habilitar presup.'!$AE$2:$AE$500,""),
D102="Por aprobar estimación",_xlfn.XLOOKUP(A102,'Por aprobar estimacion'!$A$2:$A$500,'Por aprobar estimacion'!$AE$2:$AE$500,""),
D102="Por reestimar",_xlfn.XLOOKUP(A102,'Por Reestimar '!$A$2:$A$500,'Por Reestimar '!$AE$2:$AE$500,""),
D102="Por estimar",_xlfn.XLOOKUP(A102,'Por estimar'!$A$2:$A$500,'Por estimar'!$AE$2:$AE$500,""),
D102="Registro incompleto",_xlfn.XLOOKUP(A102,'Registro incompleto'!$A$2:$A$500,'Registro incompleto'!$AE$2:$AE$500,""),
TRUE,""
),
_xlpm.revision,_xlfn.IFS(
D102="Eliminados",_xlfn.XLOOKUP(A102,Eliminados!$A$2:$A$500,Eliminados!$AR$2:$AR$500,""),
D102="Planificadas",_xlfn.XLOOKUP(A102,Planificadas!$A$2:$A$500,Planificadas!$AR$2:$AR$500,""),
D102="Aprobar planificación",_xlfn.XLOOKUP(A102,'Aprobar Planificación'!$A$2:$A$500,'Aprobar Planificación'!$AR$2:$AR$500,""),
D102="Por planificar",_xlfn.XLOOKUP(A102,'Por planificar'!$A$2:$A$500,'Por planificar'!$AR$2:$AR$500,""),
D102="Por habilitar presupuesto",_xlfn.XLOOKUP(A102,'Por habilitar presup.'!$A$2:$A$500,'Por habilitar presup.'!$AR$2:$AR$500,""),
D102="Por aprobar estimación",_xlfn.XLOOKUP(A102,'Por aprobar estimacion'!$A$2:$A$500,'Por aprobar estimacion'!$AR$2:$AR$500,""),
D102="Por reestimar",_xlfn.XLOOKUP(A102,'Por Reestimar '!$A$2:$A$500,'Por Reestimar '!$AR$2:$AR$500,""),
TRUE,""
),
_xlpm.resultado,IF(OR(_xlpm.revision="",_xlpm.revision=0),_xlpm.base,_xlpm.revision),
IF(OR(_xlpm.resultado="",_xlpm.resultado=0),"Sin definir",_xlpm.resultado)
))</f>
        <v>Sin definir</v>
      </c>
      <c r="F102" s="593" t="str" cm="1">
        <f t="array" ref="F102">IF(A102="","",_xlfn.LET(
_xlpm.fecha,_xlfn.IFS(
D102="Eliminados",_xlfn.XLOOKUP(A102,Eliminados!$A$2:$A$500,Eliminados!$AD$2:$AD$500,""),
D102="Planificadas",_xlfn.XLOOKUP(A102,Planificadas!$A$2:$A$500,Planificadas!$AD$2:$AD$500,""),
D102="Aprobar planificación",_xlfn.XLOOKUP(A102,'Aprobar Planificación'!$A$2:$A$500,'Aprobar Planificación'!$AD$2:$AD$500,""),
D102="Por planificar",_xlfn.XLOOKUP(A102,'Por planificar'!$A$2:$A$500,'Por planificar'!$AD$2:$AD$500,""),
D102="Por habilitar presupuesto",_xlfn.XLOOKUP(A102,'Por habilitar presup.'!$A$2:$A$500,'Por habilitar presup.'!$AD$2:$AD$500,""),
D102="Por aprobar estimación",_xlfn.XLOOKUP(A102,'Por aprobar estimacion'!$A$2:$A$500,'Por aprobar estimacion'!$AD$2:$AD$500,""),
D102="Por reestimar",_xlfn.XLOOKUP(A102,'Por Reestimar '!$A$2:$A$500,'Por Reestimar '!$AD$2:$AD$500,""),
D102="Por estimar",_xlfn.XLOOKUP(A102,'Por estimar'!$A$2:$A$500,'Por estimar'!$AD$2:$AD$500,""),
D102="Registro incompleto",_xlfn.XLOOKUP(A102,'Registro incompleto'!$A$2:$A$500,'Registro incompleto'!$AD$2:$AD$500,""),
TRUE,""
),
IF(OR(_xlpm.fecha="",_xlpm.fecha=0),"",_xlpm.fecha)
))</f>
        <v/>
      </c>
      <c r="G102" s="593" t="str" cm="1">
        <f t="array" ref="G102">IF(A102="","",_xlfn.LET(
_xlpm.base,_xlfn.IFS(
D102="Eliminados",_xlfn.XLOOKUP(A102,Eliminados!$A$2:$A$500,Eliminados!$AF$2:$AF$500,""),
D102="Planificadas",_xlfn.XLOOKUP(A102,Planificadas!$A$2:$A$500,Planificadas!$AF$2:$AF$500,""),
D102="Aprobar planificación",_xlfn.XLOOKUP(A102,'Aprobar Planificación'!$A$2:$A$500,'Aprobar Planificación'!$AF$2:$AF$500,""),
D102="Por planificar",_xlfn.XLOOKUP(A102,'Por planificar'!$A$2:$A$500,'Por planificar'!$AF$2:$AF$500,""),
D102="Por habilitar presupuesto",_xlfn.XLOOKUP(A102,'Por habilitar presup.'!$A$2:$A$500,'Por habilitar presup.'!$AF$2:$AF$500,""),
D102="Por aprobar estimación",_xlfn.XLOOKUP(A102,'Por aprobar estimacion'!$A$2:$A$500,'Por aprobar estimacion'!$AF$2:$AF$500,""),
D102="Por reestimar",_xlfn.XLOOKUP(A102,'Por Reestimar '!$A$2:$A$500,'Por Reestimar '!$AF$2:$AF$500,""),
D102="Por estimar",_xlfn.XLOOKUP(A102,'Por estimar'!$A$2:$A$500,'Por estimar'!$AF$2:$AF$500,""),
D102="Registro incompleto",_xlfn.XLOOKUP(A102,'Registro incompleto'!$A$2:$A$500,'Registro incompleto'!$AF$2:$AF$500,""),
TRUE,""
),
_xlpm.revision,_xlfn.IFS(
D102="Eliminados",_xlfn.XLOOKUP(A102,Eliminados!$A$2:$A$500,Eliminados!$AS$2:$AS$500,""),
D102="Planificadas",_xlfn.XLOOKUP(A102,Planificadas!$A$2:$A$500,Planificadas!$AS$2:$AS$500,""),
D102="Aprobar planificación",_xlfn.XLOOKUP(A102,'Aprobar Planificación'!$A$2:$A$500,'Aprobar Planificación'!$AS$2:$AS$500,""),
D102="Por planificar",_xlfn.XLOOKUP(A102,'Por planificar'!$A$2:$A$500,'Por planificar'!$AS$2:$AS$500,""),
D102="Por habilitar presupuesto",_xlfn.XLOOKUP(A102,'Por habilitar presup.'!$A$2:$A$500,'Por habilitar presup.'!$AS$2:$AS$500,""),
D102="Por aprobar estimación",_xlfn.XLOOKUP(A102,'Por aprobar estimacion'!$A$2:$A$500,'Por aprobar estimacion'!$AS$2:$AS$500,""),
D102="Por reestimar",_xlfn.XLOOKUP(A102,'Por Reestimar '!$A$2:$A$500,'Por Reestimar '!$AS$2:$AS$500,""),
TRUE,""
),
_xlpm.resultado,IF(OR(_xlpm.revision="",_xlpm.revision=0),_xlpm.base,_xlpm.revision),
IF(OR(_xlpm.resultado="",_xlpm.resultado=0),"",_xlpm.resultado)
))</f>
        <v/>
      </c>
      <c r="H102" s="593" t="str" cm="1">
        <f t="array" ref="H102">IF(A102="","",_xlfn.LET(
_xlpm.dias,_xlfn.IFS(
OR(UPPER(TRIM(E102))="BAJA",UPPER(TRIM(E102))="BAJO"),5,
OR(UPPER(TRIM(E102))="MEDIA",UPPER(TRIM(E102))="MEDIO"),10,
OR(UPPER(TRIM(E102))="ALTA",UPPER(TRIM(E102))="ALTO"),20,
TRUE,0
),
_xlpm.inicioRe,IF(D102="Por reestimar",_xlfn.XLOOKUP(A102,'Por Reestimar '!$A$2:$A$500,'Por Reestimar '!$AS$2:$AS$500,0),0),
_xlfn.IFS(
D102="Por reestimar",IF(AND(ISNUMBER(_xlpm.inicioRe),_xlpm.inicioRe&gt;0,_xlpm.dias&gt;0),WORKDAY(_xlpm.inicioRe,_xlpm.dias),""),
D102="Por estimar",IF(AND(ISNUMBER(G102),G102&gt;0),IF(_xlpm.dias&gt;0,WORKDAY(G102,_xlpm.dias),""),IF(AND(ISNUMBER(F102),F102&gt;0),WORKDAY(F102,5),"")),
TRUE,""
)
))</f>
        <v/>
      </c>
      <c r="I102" t="str" cm="1">
        <f t="array" ref="I102">IF(A102="","",_xlfn.IFS(
D102="Eliminados",_xlfn.XLOOKUP(A102,Eliminados!$A$2:$A$500,Eliminados!$AB$2:$AB$500,""),
D102="Planificadas",_xlfn.XLOOKUP(A102,Planificadas!$A$2:$A$500,Planificadas!$AB$2:$AB$500,""),
D102="Aprobar planificación",_xlfn.XLOOKUP(A102,'Aprobar Planificación'!$A$2:$A$500,'Aprobar Planificación'!$AB$2:$AB$500,""),
D102="Por planificar",_xlfn.XLOOKUP(A102,'Por planificar'!$A$2:$A$500,'Por planificar'!$AB$2:$AB$500,""),
D102="Por habilitar presupuesto",_xlfn.XLOOKUP(A102,'Por habilitar presup.'!$A$2:$A$500,'Por habilitar presup.'!$AB$2:$AB$500,""),
D102="Por aprobar estimación",_xlfn.XLOOKUP(A102,'Por aprobar estimacion'!$A$2:$A$500,'Por aprobar estimacion'!$AB$2:$AB$500,""),
D102="Por reestimar",_xlfn.XLOOKUP(A102,'Por Reestimar '!$A$2:$A$500,'Por Reestimar '!$AB$2:$AB$500,""),
D102="Por estimar",_xlfn.XLOOKUP(A102,'Por estimar'!$A$2:$A$500,'Por estimar'!$AB$2:$AB$500,""),
D102="Registro incompleto",_xlfn.XLOOKUP(A102,'Registro incompleto'!$A$2:$A$500,'Registro incompleto'!$AB$2:$AB$500,""),
TRUE,""
))</f>
        <v>Ricardo Ceino</v>
      </c>
    </row>
    <row r="103" spans="1:9">
      <c r="A103">
        <v>134</v>
      </c>
      <c r="B103" t="str" cm="1">
        <f t="array" ref="B103">IF(A103="","",_xlfn.IFS(
D103="Eliminados",_xlfn.XLOOKUP(A103,Eliminados!$A$2:$A$500,Eliminados!$F$2:$F$500,""),
D103="Planificadas",_xlfn.XLOOKUP(A103,Planificadas!$A$2:$A$500,Planificadas!$F$2:$F$500,""),
D103="Aprobar planificación",_xlfn.XLOOKUP(A103,'Aprobar Planificación'!$A$2:$A$500,'Aprobar Planificación'!$F$2:$F$500,""),
D103="Por planificar",_xlfn.XLOOKUP(A103,'Por planificar'!$A$2:$A$500,'Por planificar'!$F$2:$F$500,""),
D103="Por habilitar presupuesto",_xlfn.XLOOKUP(A103,'Por habilitar presup.'!$A$2:$A$500,'Por habilitar presup.'!$F$2:$F$500,""),
D103="Por aprobar estimación",_xlfn.XLOOKUP(A103,'Por aprobar estimacion'!$A$2:$A$500,'Por aprobar estimacion'!$F$2:$F$500,""),
D103="Por reestimar",_xlfn.XLOOKUP(A103,'Por Reestimar '!$A$2:$A$500,'Por Reestimar '!$F$2:$F$500,""),
D103="Por estimar",_xlfn.XLOOKUP(A103,'Por estimar'!$A$2:$A$500,'Por estimar'!$F$2:$F$500,""),
D103="Registro incompleto",_xlfn.XLOOKUP(A103,'Registro incompleto'!$A$2:$A$500,'Registro incompleto'!$F$2:$F$500,""),
TRUE,""
))</f>
        <v>Fase 2 Mis Procesos Goldenbelt</v>
      </c>
      <c r="C103" t="str">
        <f t="shared" si="1"/>
        <v>Nohelí Cabrera</v>
      </c>
      <c r="D103" t="str" cm="1">
        <f t="array" ref="D103">IF(A103="","",_xlfn.IFS(
COUNTIF(Eliminados!$A$2:$A$500,A103)&gt;0,"Eliminados",
COUNTIF(Planificadas!$A$2:$A$500,A103)&gt;0,"Planificadas",
COUNTIF('Aprobar Planificación'!$A$2:$A$500,A103)&gt;0,"Aprobar planificación",
COUNTIF('Por planificar'!$A$2:$A$500,A103)&gt;0,"Por planificar",
COUNTIF('Por habilitar presup.'!$A$2:$A$500,A103)&gt;0,"Por habilitar presupuesto",
COUNTIF('Por aprobar estimacion'!$A$2:$A$500,A103)&gt;0,"Por aprobar estimación",
COUNTIF('Por Reestimar '!$A$2:$A$500,A103)&gt;0,"Por reestimar",
COUNTIF('Por estimar'!$A$2:$A$500,A103)&gt;0,"Por estimar",
COUNTIF('Registro incompleto'!$A$2:$A$500,A103)&gt;0,"Registro incompleto",
TRUE,"Sin estado"
))</f>
        <v>Por aprobar estimación</v>
      </c>
      <c r="E103" t="str" cm="1">
        <f t="array" ref="E103">IF(A103="","",_xlfn.LET(
_xlpm.base,_xlfn.IFS(
D103="Eliminados",_xlfn.XLOOKUP(A103,Eliminados!$A$2:$A$500,Eliminados!$AE$2:$AE$500,""),
D103="Planificadas",_xlfn.XLOOKUP(A103,Planificadas!$A$2:$A$500,Planificadas!$AE$2:$AE$500,""),
D103="Aprobar planificación",_xlfn.XLOOKUP(A103,'Aprobar Planificación'!$A$2:$A$500,'Aprobar Planificación'!$AE$2:$AE$500,""),
D103="Por planificar",_xlfn.XLOOKUP(A103,'Por planificar'!$A$2:$A$500,'Por planificar'!$AE$2:$AE$500,""),
D103="Por habilitar presupuesto",_xlfn.XLOOKUP(A103,'Por habilitar presup.'!$A$2:$A$500,'Por habilitar presup.'!$AE$2:$AE$500,""),
D103="Por aprobar estimación",_xlfn.XLOOKUP(A103,'Por aprobar estimacion'!$A$2:$A$500,'Por aprobar estimacion'!$AE$2:$AE$500,""),
D103="Por reestimar",_xlfn.XLOOKUP(A103,'Por Reestimar '!$A$2:$A$500,'Por Reestimar '!$AE$2:$AE$500,""),
D103="Por estimar",_xlfn.XLOOKUP(A103,'Por estimar'!$A$2:$A$500,'Por estimar'!$AE$2:$AE$500,""),
D103="Registro incompleto",_xlfn.XLOOKUP(A103,'Registro incompleto'!$A$2:$A$500,'Registro incompleto'!$AE$2:$AE$500,""),
TRUE,""
),
_xlpm.revision,_xlfn.IFS(
D103="Eliminados",_xlfn.XLOOKUP(A103,Eliminados!$A$2:$A$500,Eliminados!$AR$2:$AR$500,""),
D103="Planificadas",_xlfn.XLOOKUP(A103,Planificadas!$A$2:$A$500,Planificadas!$AR$2:$AR$500,""),
D103="Aprobar planificación",_xlfn.XLOOKUP(A103,'Aprobar Planificación'!$A$2:$A$500,'Aprobar Planificación'!$AR$2:$AR$500,""),
D103="Por planificar",_xlfn.XLOOKUP(A103,'Por planificar'!$A$2:$A$500,'Por planificar'!$AR$2:$AR$500,""),
D103="Por habilitar presupuesto",_xlfn.XLOOKUP(A103,'Por habilitar presup.'!$A$2:$A$500,'Por habilitar presup.'!$AR$2:$AR$500,""),
D103="Por aprobar estimación",_xlfn.XLOOKUP(A103,'Por aprobar estimacion'!$A$2:$A$500,'Por aprobar estimacion'!$AR$2:$AR$500,""),
D103="Por reestimar",_xlfn.XLOOKUP(A103,'Por Reestimar '!$A$2:$A$500,'Por Reestimar '!$AR$2:$AR$500,""),
TRUE,""
),
_xlpm.resultado,IF(OR(_xlpm.revision="",_xlpm.revision=0),_xlpm.base,_xlpm.revision),
IF(OR(_xlpm.resultado="",_xlpm.resultado=0),"Sin definir",_xlpm.resultado)
))</f>
        <v>Media</v>
      </c>
      <c r="F103" s="593" cm="1">
        <f t="array" ref="F103">IF(A103="","",_xlfn.LET(
_xlpm.fecha,_xlfn.IFS(
D103="Eliminados",_xlfn.XLOOKUP(A103,Eliminados!$A$2:$A$500,Eliminados!$AD$2:$AD$500,""),
D103="Planificadas",_xlfn.XLOOKUP(A103,Planificadas!$A$2:$A$500,Planificadas!$AD$2:$AD$500,""),
D103="Aprobar planificación",_xlfn.XLOOKUP(A103,'Aprobar Planificación'!$A$2:$A$500,'Aprobar Planificación'!$AD$2:$AD$500,""),
D103="Por planificar",_xlfn.XLOOKUP(A103,'Por planificar'!$A$2:$A$500,'Por planificar'!$AD$2:$AD$500,""),
D103="Por habilitar presupuesto",_xlfn.XLOOKUP(A103,'Por habilitar presup.'!$A$2:$A$500,'Por habilitar presup.'!$AD$2:$AD$500,""),
D103="Por aprobar estimación",_xlfn.XLOOKUP(A103,'Por aprobar estimacion'!$A$2:$A$500,'Por aprobar estimacion'!$AD$2:$AD$500,""),
D103="Por reestimar",_xlfn.XLOOKUP(A103,'Por Reestimar '!$A$2:$A$500,'Por Reestimar '!$AD$2:$AD$500,""),
D103="Por estimar",_xlfn.XLOOKUP(A103,'Por estimar'!$A$2:$A$500,'Por estimar'!$AD$2:$AD$500,""),
D103="Registro incompleto",_xlfn.XLOOKUP(A103,'Registro incompleto'!$A$2:$A$500,'Registro incompleto'!$AD$2:$AD$500,""),
TRUE,""
),
IF(OR(_xlpm.fecha="",_xlpm.fecha=0),"",_xlpm.fecha)
))</f>
        <v>46147</v>
      </c>
      <c r="G103" s="593" cm="1">
        <f t="array" ref="G103">IF(A103="","",_xlfn.LET(
_xlpm.base,_xlfn.IFS(
D103="Eliminados",_xlfn.XLOOKUP(A103,Eliminados!$A$2:$A$500,Eliminados!$AF$2:$AF$500,""),
D103="Planificadas",_xlfn.XLOOKUP(A103,Planificadas!$A$2:$A$500,Planificadas!$AF$2:$AF$500,""),
D103="Aprobar planificación",_xlfn.XLOOKUP(A103,'Aprobar Planificación'!$A$2:$A$500,'Aprobar Planificación'!$AF$2:$AF$500,""),
D103="Por planificar",_xlfn.XLOOKUP(A103,'Por planificar'!$A$2:$A$500,'Por planificar'!$AF$2:$AF$500,""),
D103="Por habilitar presupuesto",_xlfn.XLOOKUP(A103,'Por habilitar presup.'!$A$2:$A$500,'Por habilitar presup.'!$AF$2:$AF$500,""),
D103="Por aprobar estimación",_xlfn.XLOOKUP(A103,'Por aprobar estimacion'!$A$2:$A$500,'Por aprobar estimacion'!$AF$2:$AF$500,""),
D103="Por reestimar",_xlfn.XLOOKUP(A103,'Por Reestimar '!$A$2:$A$500,'Por Reestimar '!$AF$2:$AF$500,""),
D103="Por estimar",_xlfn.XLOOKUP(A103,'Por estimar'!$A$2:$A$500,'Por estimar'!$AF$2:$AF$500,""),
D103="Registro incompleto",_xlfn.XLOOKUP(A103,'Registro incompleto'!$A$2:$A$500,'Registro incompleto'!$AF$2:$AF$500,""),
TRUE,""
),
_xlpm.revision,_xlfn.IFS(
D103="Eliminados",_xlfn.XLOOKUP(A103,Eliminados!$A$2:$A$500,Eliminados!$AS$2:$AS$500,""),
D103="Planificadas",_xlfn.XLOOKUP(A103,Planificadas!$A$2:$A$500,Planificadas!$AS$2:$AS$500,""),
D103="Aprobar planificación",_xlfn.XLOOKUP(A103,'Aprobar Planificación'!$A$2:$A$500,'Aprobar Planificación'!$AS$2:$AS$500,""),
D103="Por planificar",_xlfn.XLOOKUP(A103,'Por planificar'!$A$2:$A$500,'Por planificar'!$AS$2:$AS$500,""),
D103="Por habilitar presupuesto",_xlfn.XLOOKUP(A103,'Por habilitar presup.'!$A$2:$A$500,'Por habilitar presup.'!$AS$2:$AS$500,""),
D103="Por aprobar estimación",_xlfn.XLOOKUP(A103,'Por aprobar estimacion'!$A$2:$A$500,'Por aprobar estimacion'!$AS$2:$AS$500,""),
D103="Por reestimar",_xlfn.XLOOKUP(A103,'Por Reestimar '!$A$2:$A$500,'Por Reestimar '!$AS$2:$AS$500,""),
TRUE,""
),
_xlpm.resultado,IF(OR(_xlpm.revision="",_xlpm.revision=0),_xlpm.base,_xlpm.revision),
IF(OR(_xlpm.resultado="",_xlpm.resultado=0),"",_xlpm.resultado)
))</f>
        <v>46156</v>
      </c>
      <c r="H103" s="593" t="str" cm="1">
        <f t="array" ref="H103">IF(A103="","",_xlfn.LET(
_xlpm.dias,_xlfn.IFS(
OR(UPPER(TRIM(E103))="BAJA",UPPER(TRIM(E103))="BAJO"),5,
OR(UPPER(TRIM(E103))="MEDIA",UPPER(TRIM(E103))="MEDIO"),10,
OR(UPPER(TRIM(E103))="ALTA",UPPER(TRIM(E103))="ALTO"),20,
TRUE,0
),
_xlpm.inicioRe,IF(D103="Por reestimar",_xlfn.XLOOKUP(A103,'Por Reestimar '!$A$2:$A$500,'Por Reestimar '!$AS$2:$AS$500,0),0),
_xlfn.IFS(
D103="Por reestimar",IF(AND(ISNUMBER(_xlpm.inicioRe),_xlpm.inicioRe&gt;0,_xlpm.dias&gt;0),WORKDAY(_xlpm.inicioRe,_xlpm.dias),""),
D103="Por estimar",IF(AND(ISNUMBER(G103),G103&gt;0),IF(_xlpm.dias&gt;0,WORKDAY(G103,_xlpm.dias),""),IF(AND(ISNUMBER(F103),F103&gt;0),WORKDAY(F103,5),"")),
TRUE,""
)
))</f>
        <v/>
      </c>
      <c r="I103" t="str" cm="1">
        <f t="array" ref="I103">IF(A103="","",_xlfn.IFS(
D103="Eliminados",_xlfn.XLOOKUP(A103,Eliminados!$A$2:$A$500,Eliminados!$AB$2:$AB$500,""),
D103="Planificadas",_xlfn.XLOOKUP(A103,Planificadas!$A$2:$A$500,Planificadas!$AB$2:$AB$500,""),
D103="Aprobar planificación",_xlfn.XLOOKUP(A103,'Aprobar Planificación'!$A$2:$A$500,'Aprobar Planificación'!$AB$2:$AB$500,""),
D103="Por planificar",_xlfn.XLOOKUP(A103,'Por planificar'!$A$2:$A$500,'Por planificar'!$AB$2:$AB$500,""),
D103="Por habilitar presupuesto",_xlfn.XLOOKUP(A103,'Por habilitar presup.'!$A$2:$A$500,'Por habilitar presup.'!$AB$2:$AB$500,""),
D103="Por aprobar estimación",_xlfn.XLOOKUP(A103,'Por aprobar estimacion'!$A$2:$A$500,'Por aprobar estimacion'!$AB$2:$AB$500,""),
D103="Por reestimar",_xlfn.XLOOKUP(A103,'Por Reestimar '!$A$2:$A$500,'Por Reestimar '!$AB$2:$AB$500,""),
D103="Por estimar",_xlfn.XLOOKUP(A103,'Por estimar'!$A$2:$A$500,'Por estimar'!$AB$2:$AB$500,""),
D103="Registro incompleto",_xlfn.XLOOKUP(A103,'Registro incompleto'!$A$2:$A$500,'Registro incompleto'!$AB$2:$AB$500,""),
TRUE,""
))</f>
        <v>Nohelí Cabrera</v>
      </c>
    </row>
    <row r="104" spans="1:9">
      <c r="A104">
        <v>135</v>
      </c>
      <c r="B104" t="str" cm="1">
        <f t="array" ref="B104">IF(A104="","",_xlfn.IFS(
D104="Eliminados",_xlfn.XLOOKUP(A104,Eliminados!$A$2:$A$500,Eliminados!$F$2:$F$500,""),
D104="Planificadas",_xlfn.XLOOKUP(A104,Planificadas!$A$2:$A$500,Planificadas!$F$2:$F$500,""),
D104="Aprobar planificación",_xlfn.XLOOKUP(A104,'Aprobar Planificación'!$A$2:$A$500,'Aprobar Planificación'!$F$2:$F$500,""),
D104="Por planificar",_xlfn.XLOOKUP(A104,'Por planificar'!$A$2:$A$500,'Por planificar'!$F$2:$F$500,""),
D104="Por habilitar presupuesto",_xlfn.XLOOKUP(A104,'Por habilitar presup.'!$A$2:$A$500,'Por habilitar presup.'!$F$2:$F$500,""),
D104="Por aprobar estimación",_xlfn.XLOOKUP(A104,'Por aprobar estimacion'!$A$2:$A$500,'Por aprobar estimacion'!$F$2:$F$500,""),
D104="Por reestimar",_xlfn.XLOOKUP(A104,'Por Reestimar '!$A$2:$A$500,'Por Reestimar '!$F$2:$F$500,""),
D104="Por estimar",_xlfn.XLOOKUP(A104,'Por estimar'!$A$2:$A$500,'Por estimar'!$F$2:$F$500,""),
D104="Registro incompleto",_xlfn.XLOOKUP(A104,'Registro incompleto'!$A$2:$A$500,'Registro incompleto'!$F$2:$F$500,""),
TRUE,""
))</f>
        <v xml:space="preserve">Depuración de RPA ineficientes </v>
      </c>
      <c r="C104" t="str">
        <f t="shared" si="1"/>
        <v>Nicolas Morales</v>
      </c>
      <c r="D104" t="str" cm="1">
        <f t="array" ref="D104">IF(A104="","",_xlfn.IFS(
COUNTIF(Eliminados!$A$2:$A$500,A104)&gt;0,"Eliminados",
COUNTIF(Planificadas!$A$2:$A$500,A104)&gt;0,"Planificadas",
COUNTIF('Aprobar Planificación'!$A$2:$A$500,A104)&gt;0,"Aprobar planificación",
COUNTIF('Por planificar'!$A$2:$A$500,A104)&gt;0,"Por planificar",
COUNTIF('Por habilitar presup.'!$A$2:$A$500,A104)&gt;0,"Por habilitar presupuesto",
COUNTIF('Por aprobar estimacion'!$A$2:$A$500,A104)&gt;0,"Por aprobar estimación",
COUNTIF('Por Reestimar '!$A$2:$A$500,A104)&gt;0,"Por reestimar",
COUNTIF('Por estimar'!$A$2:$A$500,A104)&gt;0,"Por estimar",
COUNTIF('Registro incompleto'!$A$2:$A$500,A104)&gt;0,"Registro incompleto",
TRUE,"Sin estado"
))</f>
        <v>Por estimar</v>
      </c>
      <c r="E104" t="str" cm="1">
        <f t="array" ref="E104">IF(A104="","",_xlfn.LET(
_xlpm.base,_xlfn.IFS(
D104="Eliminados",_xlfn.XLOOKUP(A104,Eliminados!$A$2:$A$500,Eliminados!$AE$2:$AE$500,""),
D104="Planificadas",_xlfn.XLOOKUP(A104,Planificadas!$A$2:$A$500,Planificadas!$AE$2:$AE$500,""),
D104="Aprobar planificación",_xlfn.XLOOKUP(A104,'Aprobar Planificación'!$A$2:$A$500,'Aprobar Planificación'!$AE$2:$AE$500,""),
D104="Por planificar",_xlfn.XLOOKUP(A104,'Por planificar'!$A$2:$A$500,'Por planificar'!$AE$2:$AE$500,""),
D104="Por habilitar presupuesto",_xlfn.XLOOKUP(A104,'Por habilitar presup.'!$A$2:$A$500,'Por habilitar presup.'!$AE$2:$AE$500,""),
D104="Por aprobar estimación",_xlfn.XLOOKUP(A104,'Por aprobar estimacion'!$A$2:$A$500,'Por aprobar estimacion'!$AE$2:$AE$500,""),
D104="Por reestimar",_xlfn.XLOOKUP(A104,'Por Reestimar '!$A$2:$A$500,'Por Reestimar '!$AE$2:$AE$500,""),
D104="Por estimar",_xlfn.XLOOKUP(A104,'Por estimar'!$A$2:$A$500,'Por estimar'!$AE$2:$AE$500,""),
D104="Registro incompleto",_xlfn.XLOOKUP(A104,'Registro incompleto'!$A$2:$A$500,'Registro incompleto'!$AE$2:$AE$500,""),
TRUE,""
),
_xlpm.revision,_xlfn.IFS(
D104="Eliminados",_xlfn.XLOOKUP(A104,Eliminados!$A$2:$A$500,Eliminados!$AR$2:$AR$500,""),
D104="Planificadas",_xlfn.XLOOKUP(A104,Planificadas!$A$2:$A$500,Planificadas!$AR$2:$AR$500,""),
D104="Aprobar planificación",_xlfn.XLOOKUP(A104,'Aprobar Planificación'!$A$2:$A$500,'Aprobar Planificación'!$AR$2:$AR$500,""),
D104="Por planificar",_xlfn.XLOOKUP(A104,'Por planificar'!$A$2:$A$500,'Por planificar'!$AR$2:$AR$500,""),
D104="Por habilitar presupuesto",_xlfn.XLOOKUP(A104,'Por habilitar presup.'!$A$2:$A$500,'Por habilitar presup.'!$AR$2:$AR$500,""),
D104="Por aprobar estimación",_xlfn.XLOOKUP(A104,'Por aprobar estimacion'!$A$2:$A$500,'Por aprobar estimacion'!$AR$2:$AR$500,""),
D104="Por reestimar",_xlfn.XLOOKUP(A104,'Por Reestimar '!$A$2:$A$500,'Por Reestimar '!$AR$2:$AR$500,""),
TRUE,""
),
_xlpm.resultado,IF(OR(_xlpm.revision="",_xlpm.revision=0),_xlpm.base,_xlpm.revision),
IF(OR(_xlpm.resultado="",_xlpm.resultado=0),"Sin definir",_xlpm.resultado)
))</f>
        <v>Alta</v>
      </c>
      <c r="F104" s="593" cm="1">
        <f t="array" ref="F104">IF(A104="","",_xlfn.LET(
_xlpm.fecha,_xlfn.IFS(
D104="Eliminados",_xlfn.XLOOKUP(A104,Eliminados!$A$2:$A$500,Eliminados!$AD$2:$AD$500,""),
D104="Planificadas",_xlfn.XLOOKUP(A104,Planificadas!$A$2:$A$500,Planificadas!$AD$2:$AD$500,""),
D104="Aprobar planificación",_xlfn.XLOOKUP(A104,'Aprobar Planificación'!$A$2:$A$500,'Aprobar Planificación'!$AD$2:$AD$500,""),
D104="Por planificar",_xlfn.XLOOKUP(A104,'Por planificar'!$A$2:$A$500,'Por planificar'!$AD$2:$AD$500,""),
D104="Por habilitar presupuesto",_xlfn.XLOOKUP(A104,'Por habilitar presup.'!$A$2:$A$500,'Por habilitar presup.'!$AD$2:$AD$500,""),
D104="Por aprobar estimación",_xlfn.XLOOKUP(A104,'Por aprobar estimacion'!$A$2:$A$500,'Por aprobar estimacion'!$AD$2:$AD$500,""),
D104="Por reestimar",_xlfn.XLOOKUP(A104,'Por Reestimar '!$A$2:$A$500,'Por Reestimar '!$AD$2:$AD$500,""),
D104="Por estimar",_xlfn.XLOOKUP(A104,'Por estimar'!$A$2:$A$500,'Por estimar'!$AD$2:$AD$500,""),
D104="Registro incompleto",_xlfn.XLOOKUP(A104,'Registro incompleto'!$A$2:$A$500,'Registro incompleto'!$AD$2:$AD$500,""),
TRUE,""
),
IF(OR(_xlpm.fecha="",_xlpm.fecha=0),"",_xlpm.fecha)
))</f>
        <v>46149</v>
      </c>
      <c r="G104" s="593" cm="1">
        <f t="array" ref="G104">IF(A104="","",_xlfn.LET(
_xlpm.base,_xlfn.IFS(
D104="Eliminados",_xlfn.XLOOKUP(A104,Eliminados!$A$2:$A$500,Eliminados!$AF$2:$AF$500,""),
D104="Planificadas",_xlfn.XLOOKUP(A104,Planificadas!$A$2:$A$500,Planificadas!$AF$2:$AF$500,""),
D104="Aprobar planificación",_xlfn.XLOOKUP(A104,'Aprobar Planificación'!$A$2:$A$500,'Aprobar Planificación'!$AF$2:$AF$500,""),
D104="Por planificar",_xlfn.XLOOKUP(A104,'Por planificar'!$A$2:$A$500,'Por planificar'!$AF$2:$AF$500,""),
D104="Por habilitar presupuesto",_xlfn.XLOOKUP(A104,'Por habilitar presup.'!$A$2:$A$500,'Por habilitar presup.'!$AF$2:$AF$500,""),
D104="Por aprobar estimación",_xlfn.XLOOKUP(A104,'Por aprobar estimacion'!$A$2:$A$500,'Por aprobar estimacion'!$AF$2:$AF$500,""),
D104="Por reestimar",_xlfn.XLOOKUP(A104,'Por Reestimar '!$A$2:$A$500,'Por Reestimar '!$AF$2:$AF$500,""),
D104="Por estimar",_xlfn.XLOOKUP(A104,'Por estimar'!$A$2:$A$500,'Por estimar'!$AF$2:$AF$500,""),
D104="Registro incompleto",_xlfn.XLOOKUP(A104,'Registro incompleto'!$A$2:$A$500,'Registro incompleto'!$AF$2:$AF$500,""),
TRUE,""
),
_xlpm.revision,_xlfn.IFS(
D104="Eliminados",_xlfn.XLOOKUP(A104,Eliminados!$A$2:$A$500,Eliminados!$AS$2:$AS$500,""),
D104="Planificadas",_xlfn.XLOOKUP(A104,Planificadas!$A$2:$A$500,Planificadas!$AS$2:$AS$500,""),
D104="Aprobar planificación",_xlfn.XLOOKUP(A104,'Aprobar Planificación'!$A$2:$A$500,'Aprobar Planificación'!$AS$2:$AS$500,""),
D104="Por planificar",_xlfn.XLOOKUP(A104,'Por planificar'!$A$2:$A$500,'Por planificar'!$AS$2:$AS$500,""),
D104="Por habilitar presupuesto",_xlfn.XLOOKUP(A104,'Por habilitar presup.'!$A$2:$A$500,'Por habilitar presup.'!$AS$2:$AS$500,""),
D104="Por aprobar estimación",_xlfn.XLOOKUP(A104,'Por aprobar estimacion'!$A$2:$A$500,'Por aprobar estimacion'!$AS$2:$AS$500,""),
D104="Por reestimar",_xlfn.XLOOKUP(A104,'Por Reestimar '!$A$2:$A$500,'Por Reestimar '!$AS$2:$AS$500,""),
TRUE,""
),
_xlpm.resultado,IF(OR(_xlpm.revision="",_xlpm.revision=0),_xlpm.base,_xlpm.revision),
IF(OR(_xlpm.resultado="",_xlpm.resultado=0),"",_xlpm.resultado)
))</f>
        <v>46163</v>
      </c>
      <c r="H104" s="593" cm="1">
        <f t="array" ref="H104">IF(A104="","",_xlfn.LET(
_xlpm.dias,_xlfn.IFS(
OR(UPPER(TRIM(E104))="BAJA",UPPER(TRIM(E104))="BAJO"),5,
OR(UPPER(TRIM(E104))="MEDIA",UPPER(TRIM(E104))="MEDIO"),10,
OR(UPPER(TRIM(E104))="ALTA",UPPER(TRIM(E104))="ALTO"),20,
TRUE,0
),
_xlpm.inicioRe,IF(D104="Por reestimar",_xlfn.XLOOKUP(A104,'Por Reestimar '!$A$2:$A$500,'Por Reestimar '!$AS$2:$AS$500,0),0),
_xlfn.IFS(
D104="Por reestimar",IF(AND(ISNUMBER(_xlpm.inicioRe),_xlpm.inicioRe&gt;0,_xlpm.dias&gt;0),WORKDAY(_xlpm.inicioRe,_xlpm.dias),""),
D104="Por estimar",IF(AND(ISNUMBER(G104),G104&gt;0),IF(_xlpm.dias&gt;0,WORKDAY(G104,_xlpm.dias),""),IF(AND(ISNUMBER(F104),F104&gt;0),WORKDAY(F104,5),"")),
TRUE,""
)
))</f>
        <v>46191</v>
      </c>
      <c r="I104" t="str" cm="1">
        <f t="array" ref="I104">IF(A104="","",_xlfn.IFS(
D104="Eliminados",_xlfn.XLOOKUP(A104,Eliminados!$A$2:$A$500,Eliminados!$AB$2:$AB$500,""),
D104="Planificadas",_xlfn.XLOOKUP(A104,Planificadas!$A$2:$A$500,Planificadas!$AB$2:$AB$500,""),
D104="Aprobar planificación",_xlfn.XLOOKUP(A104,'Aprobar Planificación'!$A$2:$A$500,'Aprobar Planificación'!$AB$2:$AB$500,""),
D104="Por planificar",_xlfn.XLOOKUP(A104,'Por planificar'!$A$2:$A$500,'Por planificar'!$AB$2:$AB$500,""),
D104="Por habilitar presupuesto",_xlfn.XLOOKUP(A104,'Por habilitar presup.'!$A$2:$A$500,'Por habilitar presup.'!$AB$2:$AB$500,""),
D104="Por aprobar estimación",_xlfn.XLOOKUP(A104,'Por aprobar estimacion'!$A$2:$A$500,'Por aprobar estimacion'!$AB$2:$AB$500,""),
D104="Por reestimar",_xlfn.XLOOKUP(A104,'Por Reestimar '!$A$2:$A$500,'Por Reestimar '!$AB$2:$AB$500,""),
D104="Por estimar",_xlfn.XLOOKUP(A104,'Por estimar'!$A$2:$A$500,'Por estimar'!$AB$2:$AB$500,""),
D104="Registro incompleto",_xlfn.XLOOKUP(A104,'Registro incompleto'!$A$2:$A$500,'Registro incompleto'!$AB$2:$AB$500,""),
TRUE,""
))</f>
        <v>Nicolas Morales</v>
      </c>
    </row>
    <row r="105" spans="1:9">
      <c r="A105">
        <v>136</v>
      </c>
      <c r="B105" t="str" cm="1">
        <f t="array" ref="B105">IF(A105="","",_xlfn.IFS(
D105="Eliminados",_xlfn.XLOOKUP(A105,Eliminados!$A$2:$A$500,Eliminados!$F$2:$F$500,""),
D105="Planificadas",_xlfn.XLOOKUP(A105,Planificadas!$A$2:$A$500,Planificadas!$F$2:$F$500,""),
D105="Aprobar planificación",_xlfn.XLOOKUP(A105,'Aprobar Planificación'!$A$2:$A$500,'Aprobar Planificación'!$F$2:$F$500,""),
D105="Por planificar",_xlfn.XLOOKUP(A105,'Por planificar'!$A$2:$A$500,'Por planificar'!$F$2:$F$500,""),
D105="Por habilitar presupuesto",_xlfn.XLOOKUP(A105,'Por habilitar presup.'!$A$2:$A$500,'Por habilitar presup.'!$F$2:$F$500,""),
D105="Por aprobar estimación",_xlfn.XLOOKUP(A105,'Por aprobar estimacion'!$A$2:$A$500,'Por aprobar estimacion'!$F$2:$F$500,""),
D105="Por reestimar",_xlfn.XLOOKUP(A105,'Por Reestimar '!$A$2:$A$500,'Por Reestimar '!$F$2:$F$500,""),
D105="Por estimar",_xlfn.XLOOKUP(A105,'Por estimar'!$A$2:$A$500,'Por estimar'!$F$2:$F$500,""),
D105="Registro incompleto",_xlfn.XLOOKUP(A105,'Registro incompleto'!$A$2:$A$500,'Registro incompleto'!$F$2:$F$500,""),
TRUE,""
))</f>
        <v>Admisión Online (Fase 2)</v>
      </c>
      <c r="C105" t="str">
        <f t="shared" si="1"/>
        <v>César Soplín</v>
      </c>
      <c r="D105" t="str" cm="1">
        <f t="array" ref="D105">IF(A105="","",_xlfn.IFS(
COUNTIF(Eliminados!$A$2:$A$500,A105)&gt;0,"Eliminados",
COUNTIF(Planificadas!$A$2:$A$500,A105)&gt;0,"Planificadas",
COUNTIF('Aprobar Planificación'!$A$2:$A$500,A105)&gt;0,"Aprobar planificación",
COUNTIF('Por planificar'!$A$2:$A$500,A105)&gt;0,"Por planificar",
COUNTIF('Por habilitar presup.'!$A$2:$A$500,A105)&gt;0,"Por habilitar presupuesto",
COUNTIF('Por aprobar estimacion'!$A$2:$A$500,A105)&gt;0,"Por aprobar estimación",
COUNTIF('Por Reestimar '!$A$2:$A$500,A105)&gt;0,"Por reestimar",
COUNTIF('Por estimar'!$A$2:$A$500,A105)&gt;0,"Por estimar",
COUNTIF('Registro incompleto'!$A$2:$A$500,A105)&gt;0,"Registro incompleto",
TRUE,"Sin estado"
))</f>
        <v>Eliminados</v>
      </c>
      <c r="E105" t="str" cm="1">
        <f t="array" ref="E105">IF(A105="","",_xlfn.LET(
_xlpm.base,_xlfn.IFS(
D105="Eliminados",_xlfn.XLOOKUP(A105,Eliminados!$A$2:$A$500,Eliminados!$AE$2:$AE$500,""),
D105="Planificadas",_xlfn.XLOOKUP(A105,Planificadas!$A$2:$A$500,Planificadas!$AE$2:$AE$500,""),
D105="Aprobar planificación",_xlfn.XLOOKUP(A105,'Aprobar Planificación'!$A$2:$A$500,'Aprobar Planificación'!$AE$2:$AE$500,""),
D105="Por planificar",_xlfn.XLOOKUP(A105,'Por planificar'!$A$2:$A$500,'Por planificar'!$AE$2:$AE$500,""),
D105="Por habilitar presupuesto",_xlfn.XLOOKUP(A105,'Por habilitar presup.'!$A$2:$A$500,'Por habilitar presup.'!$AE$2:$AE$500,""),
D105="Por aprobar estimación",_xlfn.XLOOKUP(A105,'Por aprobar estimacion'!$A$2:$A$500,'Por aprobar estimacion'!$AE$2:$AE$500,""),
D105="Por reestimar",_xlfn.XLOOKUP(A105,'Por Reestimar '!$A$2:$A$500,'Por Reestimar '!$AE$2:$AE$500,""),
D105="Por estimar",_xlfn.XLOOKUP(A105,'Por estimar'!$A$2:$A$500,'Por estimar'!$AE$2:$AE$500,""),
D105="Registro incompleto",_xlfn.XLOOKUP(A105,'Registro incompleto'!$A$2:$A$500,'Registro incompleto'!$AE$2:$AE$500,""),
TRUE,""
),
_xlpm.revision,_xlfn.IFS(
D105="Eliminados",_xlfn.XLOOKUP(A105,Eliminados!$A$2:$A$500,Eliminados!$AR$2:$AR$500,""),
D105="Planificadas",_xlfn.XLOOKUP(A105,Planificadas!$A$2:$A$500,Planificadas!$AR$2:$AR$500,""),
D105="Aprobar planificación",_xlfn.XLOOKUP(A105,'Aprobar Planificación'!$A$2:$A$500,'Aprobar Planificación'!$AR$2:$AR$500,""),
D105="Por planificar",_xlfn.XLOOKUP(A105,'Por planificar'!$A$2:$A$500,'Por planificar'!$AR$2:$AR$500,""),
D105="Por habilitar presupuesto",_xlfn.XLOOKUP(A105,'Por habilitar presup.'!$A$2:$A$500,'Por habilitar presup.'!$AR$2:$AR$500,""),
D105="Por aprobar estimación",_xlfn.XLOOKUP(A105,'Por aprobar estimacion'!$A$2:$A$500,'Por aprobar estimacion'!$AR$2:$AR$500,""),
D105="Por reestimar",_xlfn.XLOOKUP(A105,'Por Reestimar '!$A$2:$A$500,'Por Reestimar '!$AR$2:$AR$500,""),
TRUE,""
),
_xlpm.resultado,IF(OR(_xlpm.revision="",_xlpm.revision=0),_xlpm.base,_xlpm.revision),
IF(OR(_xlpm.resultado="",_xlpm.resultado=0),"Sin definir",_xlpm.resultado)
))</f>
        <v>Alta</v>
      </c>
      <c r="F105" s="593" cm="1">
        <f t="array" ref="F105">IF(A105="","",_xlfn.LET(
_xlpm.fecha,_xlfn.IFS(
D105="Eliminados",_xlfn.XLOOKUP(A105,Eliminados!$A$2:$A$500,Eliminados!$AD$2:$AD$500,""),
D105="Planificadas",_xlfn.XLOOKUP(A105,Planificadas!$A$2:$A$500,Planificadas!$AD$2:$AD$500,""),
D105="Aprobar planificación",_xlfn.XLOOKUP(A105,'Aprobar Planificación'!$A$2:$A$500,'Aprobar Planificación'!$AD$2:$AD$500,""),
D105="Por planificar",_xlfn.XLOOKUP(A105,'Por planificar'!$A$2:$A$500,'Por planificar'!$AD$2:$AD$500,""),
D105="Por habilitar presupuesto",_xlfn.XLOOKUP(A105,'Por habilitar presup.'!$A$2:$A$500,'Por habilitar presup.'!$AD$2:$AD$500,""),
D105="Por aprobar estimación",_xlfn.XLOOKUP(A105,'Por aprobar estimacion'!$A$2:$A$500,'Por aprobar estimacion'!$AD$2:$AD$500,""),
D105="Por reestimar",_xlfn.XLOOKUP(A105,'Por Reestimar '!$A$2:$A$500,'Por Reestimar '!$AD$2:$AD$500,""),
D105="Por estimar",_xlfn.XLOOKUP(A105,'Por estimar'!$A$2:$A$500,'Por estimar'!$AD$2:$AD$500,""),
D105="Registro incompleto",_xlfn.XLOOKUP(A105,'Registro incompleto'!$A$2:$A$500,'Registro incompleto'!$AD$2:$AD$500,""),
TRUE,""
),
IF(OR(_xlpm.fecha="",_xlpm.fecha=0),"",_xlpm.fecha)
))</f>
        <v>46149</v>
      </c>
      <c r="G105" s="593" cm="1">
        <f t="array" ref="G105">IF(A105="","",_xlfn.LET(
_xlpm.base,_xlfn.IFS(
D105="Eliminados",_xlfn.XLOOKUP(A105,Eliminados!$A$2:$A$500,Eliminados!$AF$2:$AF$500,""),
D105="Planificadas",_xlfn.XLOOKUP(A105,Planificadas!$A$2:$A$500,Planificadas!$AF$2:$AF$500,""),
D105="Aprobar planificación",_xlfn.XLOOKUP(A105,'Aprobar Planificación'!$A$2:$A$500,'Aprobar Planificación'!$AF$2:$AF$500,""),
D105="Por planificar",_xlfn.XLOOKUP(A105,'Por planificar'!$A$2:$A$500,'Por planificar'!$AF$2:$AF$500,""),
D105="Por habilitar presupuesto",_xlfn.XLOOKUP(A105,'Por habilitar presup.'!$A$2:$A$500,'Por habilitar presup.'!$AF$2:$AF$500,""),
D105="Por aprobar estimación",_xlfn.XLOOKUP(A105,'Por aprobar estimacion'!$A$2:$A$500,'Por aprobar estimacion'!$AF$2:$AF$500,""),
D105="Por reestimar",_xlfn.XLOOKUP(A105,'Por Reestimar '!$A$2:$A$500,'Por Reestimar '!$AF$2:$AF$500,""),
D105="Por estimar",_xlfn.XLOOKUP(A105,'Por estimar'!$A$2:$A$500,'Por estimar'!$AF$2:$AF$500,""),
D105="Registro incompleto",_xlfn.XLOOKUP(A105,'Registro incompleto'!$A$2:$A$500,'Registro incompleto'!$AF$2:$AF$500,""),
TRUE,""
),
_xlpm.revision,_xlfn.IFS(
D105="Eliminados",_xlfn.XLOOKUP(A105,Eliminados!$A$2:$A$500,Eliminados!$AS$2:$AS$500,""),
D105="Planificadas",_xlfn.XLOOKUP(A105,Planificadas!$A$2:$A$500,Planificadas!$AS$2:$AS$500,""),
D105="Aprobar planificación",_xlfn.XLOOKUP(A105,'Aprobar Planificación'!$A$2:$A$500,'Aprobar Planificación'!$AS$2:$AS$500,""),
D105="Por planificar",_xlfn.XLOOKUP(A105,'Por planificar'!$A$2:$A$500,'Por planificar'!$AS$2:$AS$500,""),
D105="Por habilitar presupuesto",_xlfn.XLOOKUP(A105,'Por habilitar presup.'!$A$2:$A$500,'Por habilitar presup.'!$AS$2:$AS$500,""),
D105="Por aprobar estimación",_xlfn.XLOOKUP(A105,'Por aprobar estimacion'!$A$2:$A$500,'Por aprobar estimacion'!$AS$2:$AS$500,""),
D105="Por reestimar",_xlfn.XLOOKUP(A105,'Por Reestimar '!$A$2:$A$500,'Por Reestimar '!$AS$2:$AS$500,""),
TRUE,""
),
_xlpm.resultado,IF(OR(_xlpm.revision="",_xlpm.revision=0),_xlpm.base,_xlpm.revision),
IF(OR(_xlpm.resultado="",_xlpm.resultado=0),"",_xlpm.resultado)
))</f>
        <v>46195</v>
      </c>
      <c r="H105" s="593" t="str" cm="1">
        <f t="array" ref="H105">IF(A105="","",_xlfn.LET(
_xlpm.dias,_xlfn.IFS(
OR(UPPER(TRIM(E105))="BAJA",UPPER(TRIM(E105))="BAJO"),5,
OR(UPPER(TRIM(E105))="MEDIA",UPPER(TRIM(E105))="MEDIO"),10,
OR(UPPER(TRIM(E105))="ALTA",UPPER(TRIM(E105))="ALTO"),20,
TRUE,0
),
_xlpm.inicioRe,IF(D105="Por reestimar",_xlfn.XLOOKUP(A105,'Por Reestimar '!$A$2:$A$500,'Por Reestimar '!$AS$2:$AS$500,0),0),
_xlfn.IFS(
D105="Por reestimar",IF(AND(ISNUMBER(_xlpm.inicioRe),_xlpm.inicioRe&gt;0,_xlpm.dias&gt;0),WORKDAY(_xlpm.inicioRe,_xlpm.dias),""),
D105="Por estimar",IF(AND(ISNUMBER(G105),G105&gt;0),IF(_xlpm.dias&gt;0,WORKDAY(G105,_xlpm.dias),""),IF(AND(ISNUMBER(F105),F105&gt;0),WORKDAY(F105,5),"")),
TRUE,""
)
))</f>
        <v/>
      </c>
      <c r="I105" t="str" cm="1">
        <f t="array" ref="I105">IF(A105="","",_xlfn.IFS(
D105="Eliminados",_xlfn.XLOOKUP(A105,Eliminados!$A$2:$A$500,Eliminados!$AB$2:$AB$500,""),
D105="Planificadas",_xlfn.XLOOKUP(A105,Planificadas!$A$2:$A$500,Planificadas!$AB$2:$AB$500,""),
D105="Aprobar planificación",_xlfn.XLOOKUP(A105,'Aprobar Planificación'!$A$2:$A$500,'Aprobar Planificación'!$AB$2:$AB$500,""),
D105="Por planificar",_xlfn.XLOOKUP(A105,'Por planificar'!$A$2:$A$500,'Por planificar'!$AB$2:$AB$500,""),
D105="Por habilitar presupuesto",_xlfn.XLOOKUP(A105,'Por habilitar presup.'!$A$2:$A$500,'Por habilitar presup.'!$AB$2:$AB$500,""),
D105="Por aprobar estimación",_xlfn.XLOOKUP(A105,'Por aprobar estimacion'!$A$2:$A$500,'Por aprobar estimacion'!$AB$2:$AB$500,""),
D105="Por reestimar",_xlfn.XLOOKUP(A105,'Por Reestimar '!$A$2:$A$500,'Por Reestimar '!$AB$2:$AB$500,""),
D105="Por estimar",_xlfn.XLOOKUP(A105,'Por estimar'!$A$2:$A$500,'Por estimar'!$AB$2:$AB$500,""),
D105="Registro incompleto",_xlfn.XLOOKUP(A105,'Registro incompleto'!$A$2:$A$500,'Registro incompleto'!$AB$2:$AB$500,""),
TRUE,""
))</f>
        <v>César Soplín</v>
      </c>
    </row>
    <row r="106" spans="1:9">
      <c r="A106">
        <v>137</v>
      </c>
      <c r="B106" t="str" cm="1">
        <f t="array" ref="B106">IF(A106="","",_xlfn.IFS(
D106="Eliminados",_xlfn.XLOOKUP(A106,Eliminados!$A$2:$A$500,Eliminados!$F$2:$F$500,""),
D106="Planificadas",_xlfn.XLOOKUP(A106,Planificadas!$A$2:$A$500,Planificadas!$F$2:$F$500,""),
D106="Aprobar planificación",_xlfn.XLOOKUP(A106,'Aprobar Planificación'!$A$2:$A$500,'Aprobar Planificación'!$F$2:$F$500,""),
D106="Por planificar",_xlfn.XLOOKUP(A106,'Por planificar'!$A$2:$A$500,'Por planificar'!$F$2:$F$500,""),
D106="Por habilitar presupuesto",_xlfn.XLOOKUP(A106,'Por habilitar presup.'!$A$2:$A$500,'Por habilitar presup.'!$F$2:$F$500,""),
D106="Por aprobar estimación",_xlfn.XLOOKUP(A106,'Por aprobar estimacion'!$A$2:$A$500,'Por aprobar estimacion'!$F$2:$F$500,""),
D106="Por reestimar",_xlfn.XLOOKUP(A106,'Por Reestimar '!$A$2:$A$500,'Por Reestimar '!$F$2:$F$500,""),
D106="Por estimar",_xlfn.XLOOKUP(A106,'Por estimar'!$A$2:$A$500,'Por estimar'!$F$2:$F$500,""),
D106="Registro incompleto",_xlfn.XLOOKUP(A106,'Registro incompleto'!$A$2:$A$500,'Registro incompleto'!$F$2:$F$500,""),
TRUE,""
))</f>
        <v>Actualizacion de Árbol de tipificaciones CRM Cibertec</v>
      </c>
      <c r="C106" t="str">
        <f t="shared" si="1"/>
        <v>César Soplín</v>
      </c>
      <c r="D106" t="str" cm="1">
        <f t="array" ref="D106">IF(A106="","",_xlfn.IFS(
COUNTIF(Eliminados!$A$2:$A$500,A106)&gt;0,"Eliminados",
COUNTIF(Planificadas!$A$2:$A$500,A106)&gt;0,"Planificadas",
COUNTIF('Aprobar Planificación'!$A$2:$A$500,A106)&gt;0,"Aprobar planificación",
COUNTIF('Por planificar'!$A$2:$A$500,A106)&gt;0,"Por planificar",
COUNTIF('Por habilitar presup.'!$A$2:$A$500,A106)&gt;0,"Por habilitar presupuesto",
COUNTIF('Por aprobar estimacion'!$A$2:$A$500,A106)&gt;0,"Por aprobar estimación",
COUNTIF('Por Reestimar '!$A$2:$A$500,A106)&gt;0,"Por reestimar",
COUNTIF('Por estimar'!$A$2:$A$500,A106)&gt;0,"Por estimar",
COUNTIF('Registro incompleto'!$A$2:$A$500,A106)&gt;0,"Registro incompleto",
TRUE,"Sin estado"
))</f>
        <v>Planificadas</v>
      </c>
      <c r="E106" t="str" cm="1">
        <f t="array" ref="E106">IF(A106="","",_xlfn.LET(
_xlpm.base,_xlfn.IFS(
D106="Eliminados",_xlfn.XLOOKUP(A106,Eliminados!$A$2:$A$500,Eliminados!$AE$2:$AE$500,""),
D106="Planificadas",_xlfn.XLOOKUP(A106,Planificadas!$A$2:$A$500,Planificadas!$AE$2:$AE$500,""),
D106="Aprobar planificación",_xlfn.XLOOKUP(A106,'Aprobar Planificación'!$A$2:$A$500,'Aprobar Planificación'!$AE$2:$AE$500,""),
D106="Por planificar",_xlfn.XLOOKUP(A106,'Por planificar'!$A$2:$A$500,'Por planificar'!$AE$2:$AE$500,""),
D106="Por habilitar presupuesto",_xlfn.XLOOKUP(A106,'Por habilitar presup.'!$A$2:$A$500,'Por habilitar presup.'!$AE$2:$AE$500,""),
D106="Por aprobar estimación",_xlfn.XLOOKUP(A106,'Por aprobar estimacion'!$A$2:$A$500,'Por aprobar estimacion'!$AE$2:$AE$500,""),
D106="Por reestimar",_xlfn.XLOOKUP(A106,'Por Reestimar '!$A$2:$A$500,'Por Reestimar '!$AE$2:$AE$500,""),
D106="Por estimar",_xlfn.XLOOKUP(A106,'Por estimar'!$A$2:$A$500,'Por estimar'!$AE$2:$AE$500,""),
D106="Registro incompleto",_xlfn.XLOOKUP(A106,'Registro incompleto'!$A$2:$A$500,'Registro incompleto'!$AE$2:$AE$500,""),
TRUE,""
),
_xlpm.revision,_xlfn.IFS(
D106="Eliminados",_xlfn.XLOOKUP(A106,Eliminados!$A$2:$A$500,Eliminados!$AR$2:$AR$500,""),
D106="Planificadas",_xlfn.XLOOKUP(A106,Planificadas!$A$2:$A$500,Planificadas!$AR$2:$AR$500,""),
D106="Aprobar planificación",_xlfn.XLOOKUP(A106,'Aprobar Planificación'!$A$2:$A$500,'Aprobar Planificación'!$AR$2:$AR$500,""),
D106="Por planificar",_xlfn.XLOOKUP(A106,'Por planificar'!$A$2:$A$500,'Por planificar'!$AR$2:$AR$500,""),
D106="Por habilitar presupuesto",_xlfn.XLOOKUP(A106,'Por habilitar presup.'!$A$2:$A$500,'Por habilitar presup.'!$AR$2:$AR$500,""),
D106="Por aprobar estimación",_xlfn.XLOOKUP(A106,'Por aprobar estimacion'!$A$2:$A$500,'Por aprobar estimacion'!$AR$2:$AR$500,""),
D106="Por reestimar",_xlfn.XLOOKUP(A106,'Por Reestimar '!$A$2:$A$500,'Por Reestimar '!$AR$2:$AR$500,""),
TRUE,""
),
_xlpm.resultado,IF(OR(_xlpm.revision="",_xlpm.revision=0),_xlpm.base,_xlpm.revision),
IF(OR(_xlpm.resultado="",_xlpm.resultado=0),"Sin definir",_xlpm.resultado)
))</f>
        <v>Media</v>
      </c>
      <c r="F106" s="593" cm="1">
        <f t="array" ref="F106">IF(A106="","",_xlfn.LET(
_xlpm.fecha,_xlfn.IFS(
D106="Eliminados",_xlfn.XLOOKUP(A106,Eliminados!$A$2:$A$500,Eliminados!$AD$2:$AD$500,""),
D106="Planificadas",_xlfn.XLOOKUP(A106,Planificadas!$A$2:$A$500,Planificadas!$AD$2:$AD$500,""),
D106="Aprobar planificación",_xlfn.XLOOKUP(A106,'Aprobar Planificación'!$A$2:$A$500,'Aprobar Planificación'!$AD$2:$AD$500,""),
D106="Por planificar",_xlfn.XLOOKUP(A106,'Por planificar'!$A$2:$A$500,'Por planificar'!$AD$2:$AD$500,""),
D106="Por habilitar presupuesto",_xlfn.XLOOKUP(A106,'Por habilitar presup.'!$A$2:$A$500,'Por habilitar presup.'!$AD$2:$AD$500,""),
D106="Por aprobar estimación",_xlfn.XLOOKUP(A106,'Por aprobar estimacion'!$A$2:$A$500,'Por aprobar estimacion'!$AD$2:$AD$500,""),
D106="Por reestimar",_xlfn.XLOOKUP(A106,'Por Reestimar '!$A$2:$A$500,'Por Reestimar '!$AD$2:$AD$500,""),
D106="Por estimar",_xlfn.XLOOKUP(A106,'Por estimar'!$A$2:$A$500,'Por estimar'!$AD$2:$AD$500,""),
D106="Registro incompleto",_xlfn.XLOOKUP(A106,'Registro incompleto'!$A$2:$A$500,'Registro incompleto'!$AD$2:$AD$500,""),
TRUE,""
),
IF(OR(_xlpm.fecha="",_xlpm.fecha=0),"",_xlpm.fecha)
))</f>
        <v>46156</v>
      </c>
      <c r="G106" s="593" cm="1">
        <f t="array" ref="G106">IF(A106="","",_xlfn.LET(
_xlpm.base,_xlfn.IFS(
D106="Eliminados",_xlfn.XLOOKUP(A106,Eliminados!$A$2:$A$500,Eliminados!$AF$2:$AF$500,""),
D106="Planificadas",_xlfn.XLOOKUP(A106,Planificadas!$A$2:$A$500,Planificadas!$AF$2:$AF$500,""),
D106="Aprobar planificación",_xlfn.XLOOKUP(A106,'Aprobar Planificación'!$A$2:$A$500,'Aprobar Planificación'!$AF$2:$AF$500,""),
D106="Por planificar",_xlfn.XLOOKUP(A106,'Por planificar'!$A$2:$A$500,'Por planificar'!$AF$2:$AF$500,""),
D106="Por habilitar presupuesto",_xlfn.XLOOKUP(A106,'Por habilitar presup.'!$A$2:$A$500,'Por habilitar presup.'!$AF$2:$AF$500,""),
D106="Por aprobar estimación",_xlfn.XLOOKUP(A106,'Por aprobar estimacion'!$A$2:$A$500,'Por aprobar estimacion'!$AF$2:$AF$500,""),
D106="Por reestimar",_xlfn.XLOOKUP(A106,'Por Reestimar '!$A$2:$A$500,'Por Reestimar '!$AF$2:$AF$500,""),
D106="Por estimar",_xlfn.XLOOKUP(A106,'Por estimar'!$A$2:$A$500,'Por estimar'!$AF$2:$AF$500,""),
D106="Registro incompleto",_xlfn.XLOOKUP(A106,'Registro incompleto'!$A$2:$A$500,'Registro incompleto'!$AF$2:$AF$500,""),
TRUE,""
),
_xlpm.revision,_xlfn.IFS(
D106="Eliminados",_xlfn.XLOOKUP(A106,Eliminados!$A$2:$A$500,Eliminados!$AS$2:$AS$500,""),
D106="Planificadas",_xlfn.XLOOKUP(A106,Planificadas!$A$2:$A$500,Planificadas!$AS$2:$AS$500,""),
D106="Aprobar planificación",_xlfn.XLOOKUP(A106,'Aprobar Planificación'!$A$2:$A$500,'Aprobar Planificación'!$AS$2:$AS$500,""),
D106="Por planificar",_xlfn.XLOOKUP(A106,'Por planificar'!$A$2:$A$500,'Por planificar'!$AS$2:$AS$500,""),
D106="Por habilitar presupuesto",_xlfn.XLOOKUP(A106,'Por habilitar presup.'!$A$2:$A$500,'Por habilitar presup.'!$AS$2:$AS$500,""),
D106="Por aprobar estimación",_xlfn.XLOOKUP(A106,'Por aprobar estimacion'!$A$2:$A$500,'Por aprobar estimacion'!$AS$2:$AS$500,""),
D106="Por reestimar",_xlfn.XLOOKUP(A106,'Por Reestimar '!$A$2:$A$500,'Por Reestimar '!$AS$2:$AS$500,""),
TRUE,""
),
_xlpm.resultado,IF(OR(_xlpm.revision="",_xlpm.revision=0),_xlpm.base,_xlpm.revision),
IF(OR(_xlpm.resultado="",_xlpm.resultado=0),"",_xlpm.resultado)
))</f>
        <v>46160</v>
      </c>
      <c r="H106" s="593" t="str" cm="1">
        <f t="array" ref="H106">IF(A106="","",_xlfn.LET(
_xlpm.dias,_xlfn.IFS(
OR(UPPER(TRIM(E106))="BAJA",UPPER(TRIM(E106))="BAJO"),5,
OR(UPPER(TRIM(E106))="MEDIA",UPPER(TRIM(E106))="MEDIO"),10,
OR(UPPER(TRIM(E106))="ALTA",UPPER(TRIM(E106))="ALTO"),20,
TRUE,0
),
_xlpm.inicioRe,IF(D106="Por reestimar",_xlfn.XLOOKUP(A106,'Por Reestimar '!$A$2:$A$500,'Por Reestimar '!$AS$2:$AS$500,0),0),
_xlfn.IFS(
D106="Por reestimar",IF(AND(ISNUMBER(_xlpm.inicioRe),_xlpm.inicioRe&gt;0,_xlpm.dias&gt;0),WORKDAY(_xlpm.inicioRe,_xlpm.dias),""),
D106="Por estimar",IF(AND(ISNUMBER(G106),G106&gt;0),IF(_xlpm.dias&gt;0,WORKDAY(G106,_xlpm.dias),""),IF(AND(ISNUMBER(F106),F106&gt;0),WORKDAY(F106,5),"")),
TRUE,""
)
))</f>
        <v/>
      </c>
      <c r="I106" t="str" cm="1">
        <f t="array" ref="I106">IF(A106="","",_xlfn.IFS(
D106="Eliminados",_xlfn.XLOOKUP(A106,Eliminados!$A$2:$A$500,Eliminados!$AB$2:$AB$500,""),
D106="Planificadas",_xlfn.XLOOKUP(A106,Planificadas!$A$2:$A$500,Planificadas!$AB$2:$AB$500,""),
D106="Aprobar planificación",_xlfn.XLOOKUP(A106,'Aprobar Planificación'!$A$2:$A$500,'Aprobar Planificación'!$AB$2:$AB$500,""),
D106="Por planificar",_xlfn.XLOOKUP(A106,'Por planificar'!$A$2:$A$500,'Por planificar'!$AB$2:$AB$500,""),
D106="Por habilitar presupuesto",_xlfn.XLOOKUP(A106,'Por habilitar presup.'!$A$2:$A$500,'Por habilitar presup.'!$AB$2:$AB$500,""),
D106="Por aprobar estimación",_xlfn.XLOOKUP(A106,'Por aprobar estimacion'!$A$2:$A$500,'Por aprobar estimacion'!$AB$2:$AB$500,""),
D106="Por reestimar",_xlfn.XLOOKUP(A106,'Por Reestimar '!$A$2:$A$500,'Por Reestimar '!$AB$2:$AB$500,""),
D106="Por estimar",_xlfn.XLOOKUP(A106,'Por estimar'!$A$2:$A$500,'Por estimar'!$AB$2:$AB$500,""),
D106="Registro incompleto",_xlfn.XLOOKUP(A106,'Registro incompleto'!$A$2:$A$500,'Registro incompleto'!$AB$2:$AB$500,""),
TRUE,""
))</f>
        <v>César Soplín</v>
      </c>
    </row>
    <row r="107" spans="1:9">
      <c r="A107">
        <v>138</v>
      </c>
      <c r="B107" t="str" cm="1">
        <f t="array" ref="B107">IF(A107="","",_xlfn.IFS(
D107="Eliminados",_xlfn.XLOOKUP(A107,Eliminados!$A$2:$A$500,Eliminados!$F$2:$F$500,""),
D107="Planificadas",_xlfn.XLOOKUP(A107,Planificadas!$A$2:$A$500,Planificadas!$F$2:$F$500,""),
D107="Aprobar planificación",_xlfn.XLOOKUP(A107,'Aprobar Planificación'!$A$2:$A$500,'Aprobar Planificación'!$F$2:$F$500,""),
D107="Por planificar",_xlfn.XLOOKUP(A107,'Por planificar'!$A$2:$A$500,'Por planificar'!$F$2:$F$500,""),
D107="Por habilitar presupuesto",_xlfn.XLOOKUP(A107,'Por habilitar presup.'!$A$2:$A$500,'Por habilitar presup.'!$F$2:$F$500,""),
D107="Por aprobar estimación",_xlfn.XLOOKUP(A107,'Por aprobar estimacion'!$A$2:$A$500,'Por aprobar estimacion'!$F$2:$F$500,""),
D107="Por reestimar",_xlfn.XLOOKUP(A107,'Por Reestimar '!$A$2:$A$500,'Por Reestimar '!$F$2:$F$500,""),
D107="Por estimar",_xlfn.XLOOKUP(A107,'Por estimar'!$A$2:$A$500,'Por estimar'!$F$2:$F$500,""),
D107="Registro incompleto",_xlfn.XLOOKUP(A107,'Registro incompleto'!$A$2:$A$500,'Registro incompleto'!$F$2:$F$500,""),
TRUE,""
))</f>
        <v>Implementación de nueva API Banner de validación de solicitud de Constancia de Matricula simple y con cursos incluidos</v>
      </c>
      <c r="C107" t="str">
        <f t="shared" si="1"/>
        <v>Ana Vega</v>
      </c>
      <c r="D107" t="str" cm="1">
        <f t="array" ref="D107">IF(A107="","",_xlfn.IFS(
COUNTIF(Eliminados!$A$2:$A$500,A107)&gt;0,"Eliminados",
COUNTIF(Planificadas!$A$2:$A$500,A107)&gt;0,"Planificadas",
COUNTIF('Aprobar Planificación'!$A$2:$A$500,A107)&gt;0,"Aprobar planificación",
COUNTIF('Por planificar'!$A$2:$A$500,A107)&gt;0,"Por planificar",
COUNTIF('Por habilitar presup.'!$A$2:$A$500,A107)&gt;0,"Por habilitar presupuesto",
COUNTIF('Por aprobar estimacion'!$A$2:$A$500,A107)&gt;0,"Por aprobar estimación",
COUNTIF('Por Reestimar '!$A$2:$A$500,A107)&gt;0,"Por reestimar",
COUNTIF('Por estimar'!$A$2:$A$500,A107)&gt;0,"Por estimar",
COUNTIF('Registro incompleto'!$A$2:$A$500,A107)&gt;0,"Registro incompleto",
TRUE,"Sin estado"
))</f>
        <v>Eliminados</v>
      </c>
      <c r="E107" t="str" cm="1">
        <f t="array" ref="E107">IF(A107="","",_xlfn.LET(
_xlpm.base,_xlfn.IFS(
D107="Eliminados",_xlfn.XLOOKUP(A107,Eliminados!$A$2:$A$500,Eliminados!$AE$2:$AE$500,""),
D107="Planificadas",_xlfn.XLOOKUP(A107,Planificadas!$A$2:$A$500,Planificadas!$AE$2:$AE$500,""),
D107="Aprobar planificación",_xlfn.XLOOKUP(A107,'Aprobar Planificación'!$A$2:$A$500,'Aprobar Planificación'!$AE$2:$AE$500,""),
D107="Por planificar",_xlfn.XLOOKUP(A107,'Por planificar'!$A$2:$A$500,'Por planificar'!$AE$2:$AE$500,""),
D107="Por habilitar presupuesto",_xlfn.XLOOKUP(A107,'Por habilitar presup.'!$A$2:$A$500,'Por habilitar presup.'!$AE$2:$AE$500,""),
D107="Por aprobar estimación",_xlfn.XLOOKUP(A107,'Por aprobar estimacion'!$A$2:$A$500,'Por aprobar estimacion'!$AE$2:$AE$500,""),
D107="Por reestimar",_xlfn.XLOOKUP(A107,'Por Reestimar '!$A$2:$A$500,'Por Reestimar '!$AE$2:$AE$500,""),
D107="Por estimar",_xlfn.XLOOKUP(A107,'Por estimar'!$A$2:$A$500,'Por estimar'!$AE$2:$AE$500,""),
D107="Registro incompleto",_xlfn.XLOOKUP(A107,'Registro incompleto'!$A$2:$A$500,'Registro incompleto'!$AE$2:$AE$500,""),
TRUE,""
),
_xlpm.revision,_xlfn.IFS(
D107="Eliminados",_xlfn.XLOOKUP(A107,Eliminados!$A$2:$A$500,Eliminados!$AR$2:$AR$500,""),
D107="Planificadas",_xlfn.XLOOKUP(A107,Planificadas!$A$2:$A$500,Planificadas!$AR$2:$AR$500,""),
D107="Aprobar planificación",_xlfn.XLOOKUP(A107,'Aprobar Planificación'!$A$2:$A$500,'Aprobar Planificación'!$AR$2:$AR$500,""),
D107="Por planificar",_xlfn.XLOOKUP(A107,'Por planificar'!$A$2:$A$500,'Por planificar'!$AR$2:$AR$500,""),
D107="Por habilitar presupuesto",_xlfn.XLOOKUP(A107,'Por habilitar presup.'!$A$2:$A$500,'Por habilitar presup.'!$AR$2:$AR$500,""),
D107="Por aprobar estimación",_xlfn.XLOOKUP(A107,'Por aprobar estimacion'!$A$2:$A$500,'Por aprobar estimacion'!$AR$2:$AR$500,""),
D107="Por reestimar",_xlfn.XLOOKUP(A107,'Por Reestimar '!$A$2:$A$500,'Por Reestimar '!$AR$2:$AR$500,""),
TRUE,""
),
_xlpm.resultado,IF(OR(_xlpm.revision="",_xlpm.revision=0),_xlpm.base,_xlpm.revision),
IF(OR(_xlpm.resultado="",_xlpm.resultado=0),"Sin definir",_xlpm.resultado)
))</f>
        <v>Media</v>
      </c>
      <c r="F107" s="593" cm="1">
        <f t="array" ref="F107">IF(A107="","",_xlfn.LET(
_xlpm.fecha,_xlfn.IFS(
D107="Eliminados",_xlfn.XLOOKUP(A107,Eliminados!$A$2:$A$500,Eliminados!$AD$2:$AD$500,""),
D107="Planificadas",_xlfn.XLOOKUP(A107,Planificadas!$A$2:$A$500,Planificadas!$AD$2:$AD$500,""),
D107="Aprobar planificación",_xlfn.XLOOKUP(A107,'Aprobar Planificación'!$A$2:$A$500,'Aprobar Planificación'!$AD$2:$AD$500,""),
D107="Por planificar",_xlfn.XLOOKUP(A107,'Por planificar'!$A$2:$A$500,'Por planificar'!$AD$2:$AD$500,""),
D107="Por habilitar presupuesto",_xlfn.XLOOKUP(A107,'Por habilitar presup.'!$A$2:$A$500,'Por habilitar presup.'!$AD$2:$AD$500,""),
D107="Por aprobar estimación",_xlfn.XLOOKUP(A107,'Por aprobar estimacion'!$A$2:$A$500,'Por aprobar estimacion'!$AD$2:$AD$500,""),
D107="Por reestimar",_xlfn.XLOOKUP(A107,'Por Reestimar '!$A$2:$A$500,'Por Reestimar '!$AD$2:$AD$500,""),
D107="Por estimar",_xlfn.XLOOKUP(A107,'Por estimar'!$A$2:$A$500,'Por estimar'!$AD$2:$AD$500,""),
D107="Registro incompleto",_xlfn.XLOOKUP(A107,'Registro incompleto'!$A$2:$A$500,'Registro incompleto'!$AD$2:$AD$500,""),
TRUE,""
),
IF(OR(_xlpm.fecha="",_xlpm.fecha=0),"",_xlpm.fecha)
))</f>
        <v>46171</v>
      </c>
      <c r="G107" s="593" cm="1">
        <f t="array" ref="G107">IF(A107="","",_xlfn.LET(
_xlpm.base,_xlfn.IFS(
D107="Eliminados",_xlfn.XLOOKUP(A107,Eliminados!$A$2:$A$500,Eliminados!$AF$2:$AF$500,""),
D107="Planificadas",_xlfn.XLOOKUP(A107,Planificadas!$A$2:$A$500,Planificadas!$AF$2:$AF$500,""),
D107="Aprobar planificación",_xlfn.XLOOKUP(A107,'Aprobar Planificación'!$A$2:$A$500,'Aprobar Planificación'!$AF$2:$AF$500,""),
D107="Por planificar",_xlfn.XLOOKUP(A107,'Por planificar'!$A$2:$A$500,'Por planificar'!$AF$2:$AF$500,""),
D107="Por habilitar presupuesto",_xlfn.XLOOKUP(A107,'Por habilitar presup.'!$A$2:$A$500,'Por habilitar presup.'!$AF$2:$AF$500,""),
D107="Por aprobar estimación",_xlfn.XLOOKUP(A107,'Por aprobar estimacion'!$A$2:$A$500,'Por aprobar estimacion'!$AF$2:$AF$500,""),
D107="Por reestimar",_xlfn.XLOOKUP(A107,'Por Reestimar '!$A$2:$A$500,'Por Reestimar '!$AF$2:$AF$500,""),
D107="Por estimar",_xlfn.XLOOKUP(A107,'Por estimar'!$A$2:$A$500,'Por estimar'!$AF$2:$AF$500,""),
D107="Registro incompleto",_xlfn.XLOOKUP(A107,'Registro incompleto'!$A$2:$A$500,'Registro incompleto'!$AF$2:$AF$500,""),
TRUE,""
),
_xlpm.revision,_xlfn.IFS(
D107="Eliminados",_xlfn.XLOOKUP(A107,Eliminados!$A$2:$A$500,Eliminados!$AS$2:$AS$500,""),
D107="Planificadas",_xlfn.XLOOKUP(A107,Planificadas!$A$2:$A$500,Planificadas!$AS$2:$AS$500,""),
D107="Aprobar planificación",_xlfn.XLOOKUP(A107,'Aprobar Planificación'!$A$2:$A$500,'Aprobar Planificación'!$AS$2:$AS$500,""),
D107="Por planificar",_xlfn.XLOOKUP(A107,'Por planificar'!$A$2:$A$500,'Por planificar'!$AS$2:$AS$500,""),
D107="Por habilitar presupuesto",_xlfn.XLOOKUP(A107,'Por habilitar presup.'!$A$2:$A$500,'Por habilitar presup.'!$AS$2:$AS$500,""),
D107="Por aprobar estimación",_xlfn.XLOOKUP(A107,'Por aprobar estimacion'!$A$2:$A$500,'Por aprobar estimacion'!$AS$2:$AS$500,""),
D107="Por reestimar",_xlfn.XLOOKUP(A107,'Por Reestimar '!$A$2:$A$500,'Por Reestimar '!$AS$2:$AS$500,""),
TRUE,""
),
_xlpm.resultado,IF(OR(_xlpm.revision="",_xlpm.revision=0),_xlpm.base,_xlpm.revision),
IF(OR(_xlpm.resultado="",_xlpm.resultado=0),"",_xlpm.resultado)
))</f>
        <v>46177</v>
      </c>
      <c r="H107" s="593" t="str" cm="1">
        <f t="array" ref="H107">IF(A107="","",_xlfn.LET(
_xlpm.dias,_xlfn.IFS(
OR(UPPER(TRIM(E107))="BAJA",UPPER(TRIM(E107))="BAJO"),5,
OR(UPPER(TRIM(E107))="MEDIA",UPPER(TRIM(E107))="MEDIO"),10,
OR(UPPER(TRIM(E107))="ALTA",UPPER(TRIM(E107))="ALTO"),20,
TRUE,0
),
_xlpm.inicioRe,IF(D107="Por reestimar",_xlfn.XLOOKUP(A107,'Por Reestimar '!$A$2:$A$500,'Por Reestimar '!$AS$2:$AS$500,0),0),
_xlfn.IFS(
D107="Por reestimar",IF(AND(ISNUMBER(_xlpm.inicioRe),_xlpm.inicioRe&gt;0,_xlpm.dias&gt;0),WORKDAY(_xlpm.inicioRe,_xlpm.dias),""),
D107="Por estimar",IF(AND(ISNUMBER(G107),G107&gt;0),IF(_xlpm.dias&gt;0,WORKDAY(G107,_xlpm.dias),""),IF(AND(ISNUMBER(F107),F107&gt;0),WORKDAY(F107,5),"")),
TRUE,""
)
))</f>
        <v/>
      </c>
      <c r="I107" t="str" cm="1">
        <f t="array" ref="I107">IF(A107="","",_xlfn.IFS(
D107="Eliminados",_xlfn.XLOOKUP(A107,Eliminados!$A$2:$A$500,Eliminados!$AB$2:$AB$500,""),
D107="Planificadas",_xlfn.XLOOKUP(A107,Planificadas!$A$2:$A$500,Planificadas!$AB$2:$AB$500,""),
D107="Aprobar planificación",_xlfn.XLOOKUP(A107,'Aprobar Planificación'!$A$2:$A$500,'Aprobar Planificación'!$AB$2:$AB$500,""),
D107="Por planificar",_xlfn.XLOOKUP(A107,'Por planificar'!$A$2:$A$500,'Por planificar'!$AB$2:$AB$500,""),
D107="Por habilitar presupuesto",_xlfn.XLOOKUP(A107,'Por habilitar presup.'!$A$2:$A$500,'Por habilitar presup.'!$AB$2:$AB$500,""),
D107="Por aprobar estimación",_xlfn.XLOOKUP(A107,'Por aprobar estimacion'!$A$2:$A$500,'Por aprobar estimacion'!$AB$2:$AB$500,""),
D107="Por reestimar",_xlfn.XLOOKUP(A107,'Por Reestimar '!$A$2:$A$500,'Por Reestimar '!$AB$2:$AB$500,""),
D107="Por estimar",_xlfn.XLOOKUP(A107,'Por estimar'!$A$2:$A$500,'Por estimar'!$AB$2:$AB$500,""),
D107="Registro incompleto",_xlfn.XLOOKUP(A107,'Registro incompleto'!$A$2:$A$500,'Registro incompleto'!$AB$2:$AB$500,""),
TRUE,""
))</f>
        <v>Ana Vega</v>
      </c>
    </row>
    <row r="108" spans="1:9">
      <c r="A108">
        <v>139</v>
      </c>
      <c r="B108" t="str" cm="1">
        <f t="array" ref="B108">IF(A108="","",_xlfn.IFS(
D108="Eliminados",_xlfn.XLOOKUP(A108,Eliminados!$A$2:$A$500,Eliminados!$F$2:$F$500,""),
D108="Planificadas",_xlfn.XLOOKUP(A108,Planificadas!$A$2:$A$500,Planificadas!$F$2:$F$500,""),
D108="Aprobar planificación",_xlfn.XLOOKUP(A108,'Aprobar Planificación'!$A$2:$A$500,'Aprobar Planificación'!$F$2:$F$500,""),
D108="Por planificar",_xlfn.XLOOKUP(A108,'Por planificar'!$A$2:$A$500,'Por planificar'!$F$2:$F$500,""),
D108="Por habilitar presupuesto",_xlfn.XLOOKUP(A108,'Por habilitar presup.'!$A$2:$A$500,'Por habilitar presup.'!$F$2:$F$500,""),
D108="Por aprobar estimación",_xlfn.XLOOKUP(A108,'Por aprobar estimacion'!$A$2:$A$500,'Por aprobar estimacion'!$F$2:$F$500,""),
D108="Por reestimar",_xlfn.XLOOKUP(A108,'Por Reestimar '!$A$2:$A$500,'Por Reestimar '!$F$2:$F$500,""),
D108="Por estimar",_xlfn.XLOOKUP(A108,'Por estimar'!$A$2:$A$500,'Por estimar'!$F$2:$F$500,""),
D108="Registro incompleto",_xlfn.XLOOKUP(A108,'Registro incompleto'!$A$2:$A$500,'Registro incompleto'!$F$2:$F$500,""),
TRUE,""
))</f>
        <v>Estimación de cambios para liberación de Backfill - Área de Experiencia</v>
      </c>
      <c r="C108" t="str">
        <f t="shared" si="1"/>
        <v>Ana Rojas</v>
      </c>
      <c r="D108" t="str" cm="1">
        <f t="array" ref="D108">IF(A108="","",_xlfn.IFS(
COUNTIF(Eliminados!$A$2:$A$500,A108)&gt;0,"Eliminados",
COUNTIF(Planificadas!$A$2:$A$500,A108)&gt;0,"Planificadas",
COUNTIF('Aprobar Planificación'!$A$2:$A$500,A108)&gt;0,"Aprobar planificación",
COUNTIF('Por planificar'!$A$2:$A$500,A108)&gt;0,"Por planificar",
COUNTIF('Por habilitar presup.'!$A$2:$A$500,A108)&gt;0,"Por habilitar presupuesto",
COUNTIF('Por aprobar estimacion'!$A$2:$A$500,A108)&gt;0,"Por aprobar estimación",
COUNTIF('Por Reestimar '!$A$2:$A$500,A108)&gt;0,"Por reestimar",
COUNTIF('Por estimar'!$A$2:$A$500,A108)&gt;0,"Por estimar",
COUNTIF('Registro incompleto'!$A$2:$A$500,A108)&gt;0,"Registro incompleto",
TRUE,"Sin estado"
))</f>
        <v>Por habilitar presupuesto</v>
      </c>
      <c r="E108" t="str" cm="1">
        <f t="array" ref="E108">IF(A108="","",_xlfn.LET(
_xlpm.base,_xlfn.IFS(
D108="Eliminados",_xlfn.XLOOKUP(A108,Eliminados!$A$2:$A$500,Eliminados!$AE$2:$AE$500,""),
D108="Planificadas",_xlfn.XLOOKUP(A108,Planificadas!$A$2:$A$500,Planificadas!$AE$2:$AE$500,""),
D108="Aprobar planificación",_xlfn.XLOOKUP(A108,'Aprobar Planificación'!$A$2:$A$500,'Aprobar Planificación'!$AE$2:$AE$500,""),
D108="Por planificar",_xlfn.XLOOKUP(A108,'Por planificar'!$A$2:$A$500,'Por planificar'!$AE$2:$AE$500,""),
D108="Por habilitar presupuesto",_xlfn.XLOOKUP(A108,'Por habilitar presup.'!$A$2:$A$500,'Por habilitar presup.'!$AE$2:$AE$500,""),
D108="Por aprobar estimación",_xlfn.XLOOKUP(A108,'Por aprobar estimacion'!$A$2:$A$500,'Por aprobar estimacion'!$AE$2:$AE$500,""),
D108="Por reestimar",_xlfn.XLOOKUP(A108,'Por Reestimar '!$A$2:$A$500,'Por Reestimar '!$AE$2:$AE$500,""),
D108="Por estimar",_xlfn.XLOOKUP(A108,'Por estimar'!$A$2:$A$500,'Por estimar'!$AE$2:$AE$500,""),
D108="Registro incompleto",_xlfn.XLOOKUP(A108,'Registro incompleto'!$A$2:$A$500,'Registro incompleto'!$AE$2:$AE$500,""),
TRUE,""
),
_xlpm.revision,_xlfn.IFS(
D108="Eliminados",_xlfn.XLOOKUP(A108,Eliminados!$A$2:$A$500,Eliminados!$AR$2:$AR$500,""),
D108="Planificadas",_xlfn.XLOOKUP(A108,Planificadas!$A$2:$A$500,Planificadas!$AR$2:$AR$500,""),
D108="Aprobar planificación",_xlfn.XLOOKUP(A108,'Aprobar Planificación'!$A$2:$A$500,'Aprobar Planificación'!$AR$2:$AR$500,""),
D108="Por planificar",_xlfn.XLOOKUP(A108,'Por planificar'!$A$2:$A$500,'Por planificar'!$AR$2:$AR$500,""),
D108="Por habilitar presupuesto",_xlfn.XLOOKUP(A108,'Por habilitar presup.'!$A$2:$A$500,'Por habilitar presup.'!$AR$2:$AR$500,""),
D108="Por aprobar estimación",_xlfn.XLOOKUP(A108,'Por aprobar estimacion'!$A$2:$A$500,'Por aprobar estimacion'!$AR$2:$AR$500,""),
D108="Por reestimar",_xlfn.XLOOKUP(A108,'Por Reestimar '!$A$2:$A$500,'Por Reestimar '!$AR$2:$AR$500,""),
TRUE,""
),
_xlpm.resultado,IF(OR(_xlpm.revision="",_xlpm.revision=0),_xlpm.base,_xlpm.revision),
IF(OR(_xlpm.resultado="",_xlpm.resultado=0),"Sin definir",_xlpm.resultado)
))</f>
        <v>Alta</v>
      </c>
      <c r="F108" s="593" cm="1">
        <f t="array" ref="F108">IF(A108="","",_xlfn.LET(
_xlpm.fecha,_xlfn.IFS(
D108="Eliminados",_xlfn.XLOOKUP(A108,Eliminados!$A$2:$A$500,Eliminados!$AD$2:$AD$500,""),
D108="Planificadas",_xlfn.XLOOKUP(A108,Planificadas!$A$2:$A$500,Planificadas!$AD$2:$AD$500,""),
D108="Aprobar planificación",_xlfn.XLOOKUP(A108,'Aprobar Planificación'!$A$2:$A$500,'Aprobar Planificación'!$AD$2:$AD$500,""),
D108="Por planificar",_xlfn.XLOOKUP(A108,'Por planificar'!$A$2:$A$500,'Por planificar'!$AD$2:$AD$500,""),
D108="Por habilitar presupuesto",_xlfn.XLOOKUP(A108,'Por habilitar presup.'!$A$2:$A$500,'Por habilitar presup.'!$AD$2:$AD$500,""),
D108="Por aprobar estimación",_xlfn.XLOOKUP(A108,'Por aprobar estimacion'!$A$2:$A$500,'Por aprobar estimacion'!$AD$2:$AD$500,""),
D108="Por reestimar",_xlfn.XLOOKUP(A108,'Por Reestimar '!$A$2:$A$500,'Por Reestimar '!$AD$2:$AD$500,""),
D108="Por estimar",_xlfn.XLOOKUP(A108,'Por estimar'!$A$2:$A$500,'Por estimar'!$AD$2:$AD$500,""),
D108="Registro incompleto",_xlfn.XLOOKUP(A108,'Registro incompleto'!$A$2:$A$500,'Registro incompleto'!$AD$2:$AD$500,""),
TRUE,""
),
IF(OR(_xlpm.fecha="",_xlpm.fecha=0),"",_xlpm.fecha)
))</f>
        <v>46154</v>
      </c>
      <c r="G108" s="593" cm="1">
        <f t="array" ref="G108">IF(A108="","",_xlfn.LET(
_xlpm.base,_xlfn.IFS(
D108="Eliminados",_xlfn.XLOOKUP(A108,Eliminados!$A$2:$A$500,Eliminados!$AF$2:$AF$500,""),
D108="Planificadas",_xlfn.XLOOKUP(A108,Planificadas!$A$2:$A$500,Planificadas!$AF$2:$AF$500,""),
D108="Aprobar planificación",_xlfn.XLOOKUP(A108,'Aprobar Planificación'!$A$2:$A$500,'Aprobar Planificación'!$AF$2:$AF$500,""),
D108="Por planificar",_xlfn.XLOOKUP(A108,'Por planificar'!$A$2:$A$500,'Por planificar'!$AF$2:$AF$500,""),
D108="Por habilitar presupuesto",_xlfn.XLOOKUP(A108,'Por habilitar presup.'!$A$2:$A$500,'Por habilitar presup.'!$AF$2:$AF$500,""),
D108="Por aprobar estimación",_xlfn.XLOOKUP(A108,'Por aprobar estimacion'!$A$2:$A$500,'Por aprobar estimacion'!$AF$2:$AF$500,""),
D108="Por reestimar",_xlfn.XLOOKUP(A108,'Por Reestimar '!$A$2:$A$500,'Por Reestimar '!$AF$2:$AF$500,""),
D108="Por estimar",_xlfn.XLOOKUP(A108,'Por estimar'!$A$2:$A$500,'Por estimar'!$AF$2:$AF$500,""),
D108="Registro incompleto",_xlfn.XLOOKUP(A108,'Registro incompleto'!$A$2:$A$500,'Registro incompleto'!$AF$2:$AF$500,""),
TRUE,""
),
_xlpm.revision,_xlfn.IFS(
D108="Eliminados",_xlfn.XLOOKUP(A108,Eliminados!$A$2:$A$500,Eliminados!$AS$2:$AS$500,""),
D108="Planificadas",_xlfn.XLOOKUP(A108,Planificadas!$A$2:$A$500,Planificadas!$AS$2:$AS$500,""),
D108="Aprobar planificación",_xlfn.XLOOKUP(A108,'Aprobar Planificación'!$A$2:$A$500,'Aprobar Planificación'!$AS$2:$AS$500,""),
D108="Por planificar",_xlfn.XLOOKUP(A108,'Por planificar'!$A$2:$A$500,'Por planificar'!$AS$2:$AS$500,""),
D108="Por habilitar presupuesto",_xlfn.XLOOKUP(A108,'Por habilitar presup.'!$A$2:$A$500,'Por habilitar presup.'!$AS$2:$AS$500,""),
D108="Por aprobar estimación",_xlfn.XLOOKUP(A108,'Por aprobar estimacion'!$A$2:$A$500,'Por aprobar estimacion'!$AS$2:$AS$500,""),
D108="Por reestimar",_xlfn.XLOOKUP(A108,'Por Reestimar '!$A$2:$A$500,'Por Reestimar '!$AS$2:$AS$500,""),
TRUE,""
),
_xlpm.resultado,IF(OR(_xlpm.revision="",_xlpm.revision=0),_xlpm.base,_xlpm.revision),
IF(OR(_xlpm.resultado="",_xlpm.resultado=0),"",_xlpm.resultado)
))</f>
        <v>46171</v>
      </c>
      <c r="H108" s="593" t="str" cm="1">
        <f t="array" ref="H108">IF(A108="","",_xlfn.LET(
_xlpm.dias,_xlfn.IFS(
OR(UPPER(TRIM(E108))="BAJA",UPPER(TRIM(E108))="BAJO"),5,
OR(UPPER(TRIM(E108))="MEDIA",UPPER(TRIM(E108))="MEDIO"),10,
OR(UPPER(TRIM(E108))="ALTA",UPPER(TRIM(E108))="ALTO"),20,
TRUE,0
),
_xlpm.inicioRe,IF(D108="Por reestimar",_xlfn.XLOOKUP(A108,'Por Reestimar '!$A$2:$A$500,'Por Reestimar '!$AS$2:$AS$500,0),0),
_xlfn.IFS(
D108="Por reestimar",IF(AND(ISNUMBER(_xlpm.inicioRe),_xlpm.inicioRe&gt;0,_xlpm.dias&gt;0),WORKDAY(_xlpm.inicioRe,_xlpm.dias),""),
D108="Por estimar",IF(AND(ISNUMBER(G108),G108&gt;0),IF(_xlpm.dias&gt;0,WORKDAY(G108,_xlpm.dias),""),IF(AND(ISNUMBER(F108),F108&gt;0),WORKDAY(F108,5),"")),
TRUE,""
)
))</f>
        <v/>
      </c>
      <c r="I108" t="str" cm="1">
        <f t="array" ref="I108">IF(A108="","",_xlfn.IFS(
D108="Eliminados",_xlfn.XLOOKUP(A108,Eliminados!$A$2:$A$500,Eliminados!$AB$2:$AB$500,""),
D108="Planificadas",_xlfn.XLOOKUP(A108,Planificadas!$A$2:$A$500,Planificadas!$AB$2:$AB$500,""),
D108="Aprobar planificación",_xlfn.XLOOKUP(A108,'Aprobar Planificación'!$A$2:$A$500,'Aprobar Planificación'!$AB$2:$AB$500,""),
D108="Por planificar",_xlfn.XLOOKUP(A108,'Por planificar'!$A$2:$A$500,'Por planificar'!$AB$2:$AB$500,""),
D108="Por habilitar presupuesto",_xlfn.XLOOKUP(A108,'Por habilitar presup.'!$A$2:$A$500,'Por habilitar presup.'!$AB$2:$AB$500,""),
D108="Por aprobar estimación",_xlfn.XLOOKUP(A108,'Por aprobar estimacion'!$A$2:$A$500,'Por aprobar estimacion'!$AB$2:$AB$500,""),
D108="Por reestimar",_xlfn.XLOOKUP(A108,'Por Reestimar '!$A$2:$A$500,'Por Reestimar '!$AB$2:$AB$500,""),
D108="Por estimar",_xlfn.XLOOKUP(A108,'Por estimar'!$A$2:$A$500,'Por estimar'!$AB$2:$AB$500,""),
D108="Registro incompleto",_xlfn.XLOOKUP(A108,'Registro incompleto'!$A$2:$A$500,'Registro incompleto'!$AB$2:$AB$500,""),
TRUE,""
))</f>
        <v>Ana Rojas</v>
      </c>
    </row>
    <row r="109" spans="1:9">
      <c r="A109">
        <v>140</v>
      </c>
      <c r="B109" t="str" cm="1">
        <f t="array" ref="B109">IF(A109="","",_xlfn.IFS(
D109="Eliminados",_xlfn.XLOOKUP(A109,Eliminados!$A$2:$A$500,Eliminados!$F$2:$F$500,""),
D109="Planificadas",_xlfn.XLOOKUP(A109,Planificadas!$A$2:$A$500,Planificadas!$F$2:$F$500,""),
D109="Aprobar planificación",_xlfn.XLOOKUP(A109,'Aprobar Planificación'!$A$2:$A$500,'Aprobar Planificación'!$F$2:$F$500,""),
D109="Por planificar",_xlfn.XLOOKUP(A109,'Por planificar'!$A$2:$A$500,'Por planificar'!$F$2:$F$500,""),
D109="Por habilitar presupuesto",_xlfn.XLOOKUP(A109,'Por habilitar presup.'!$A$2:$A$500,'Por habilitar presup.'!$F$2:$F$500,""),
D109="Por aprobar estimación",_xlfn.XLOOKUP(A109,'Por aprobar estimacion'!$A$2:$A$500,'Por aprobar estimacion'!$F$2:$F$500,""),
D109="Por reestimar",_xlfn.XLOOKUP(A109,'Por Reestimar '!$A$2:$A$500,'Por Reestimar '!$F$2:$F$500,""),
D109="Por estimar",_xlfn.XLOOKUP(A109,'Por estimar'!$A$2:$A$500,'Por estimar'!$F$2:$F$500,""),
D109="Registro incompleto",_xlfn.XLOOKUP(A109,'Registro incompleto'!$A$2:$A$500,'Registro incompleto'!$F$2:$F$500,""),
TRUE,""
))</f>
        <v>Requerimiento reporte CB008 en BI - Compra de carpetas de becas socioeconómicas</v>
      </c>
      <c r="C109" t="str">
        <f t="shared" si="1"/>
        <v>Ivan Rengifo</v>
      </c>
      <c r="D109" t="str" cm="1">
        <f t="array" ref="D109">IF(A109="","",_xlfn.IFS(
COUNTIF(Eliminados!$A$2:$A$500,A109)&gt;0,"Eliminados",
COUNTIF(Planificadas!$A$2:$A$500,A109)&gt;0,"Planificadas",
COUNTIF('Aprobar Planificación'!$A$2:$A$500,A109)&gt;0,"Aprobar planificación",
COUNTIF('Por planificar'!$A$2:$A$500,A109)&gt;0,"Por planificar",
COUNTIF('Por habilitar presup.'!$A$2:$A$500,A109)&gt;0,"Por habilitar presupuesto",
COUNTIF('Por aprobar estimacion'!$A$2:$A$500,A109)&gt;0,"Por aprobar estimación",
COUNTIF('Por Reestimar '!$A$2:$A$500,A109)&gt;0,"Por reestimar",
COUNTIF('Por estimar'!$A$2:$A$500,A109)&gt;0,"Por estimar",
COUNTIF('Registro incompleto'!$A$2:$A$500,A109)&gt;0,"Registro incompleto",
TRUE,"Sin estado"
))</f>
        <v>Planificadas</v>
      </c>
      <c r="E109" t="str" cm="1">
        <f t="array" ref="E109">IF(A109="","",_xlfn.LET(
_xlpm.base,_xlfn.IFS(
D109="Eliminados",_xlfn.XLOOKUP(A109,Eliminados!$A$2:$A$500,Eliminados!$AE$2:$AE$500,""),
D109="Planificadas",_xlfn.XLOOKUP(A109,Planificadas!$A$2:$A$500,Planificadas!$AE$2:$AE$500,""),
D109="Aprobar planificación",_xlfn.XLOOKUP(A109,'Aprobar Planificación'!$A$2:$A$500,'Aprobar Planificación'!$AE$2:$AE$500,""),
D109="Por planificar",_xlfn.XLOOKUP(A109,'Por planificar'!$A$2:$A$500,'Por planificar'!$AE$2:$AE$500,""),
D109="Por habilitar presupuesto",_xlfn.XLOOKUP(A109,'Por habilitar presup.'!$A$2:$A$500,'Por habilitar presup.'!$AE$2:$AE$500,""),
D109="Por aprobar estimación",_xlfn.XLOOKUP(A109,'Por aprobar estimacion'!$A$2:$A$500,'Por aprobar estimacion'!$AE$2:$AE$500,""),
D109="Por reestimar",_xlfn.XLOOKUP(A109,'Por Reestimar '!$A$2:$A$500,'Por Reestimar '!$AE$2:$AE$500,""),
D109="Por estimar",_xlfn.XLOOKUP(A109,'Por estimar'!$A$2:$A$500,'Por estimar'!$AE$2:$AE$500,""),
D109="Registro incompleto",_xlfn.XLOOKUP(A109,'Registro incompleto'!$A$2:$A$500,'Registro incompleto'!$AE$2:$AE$500,""),
TRUE,""
),
_xlpm.revision,_xlfn.IFS(
D109="Eliminados",_xlfn.XLOOKUP(A109,Eliminados!$A$2:$A$500,Eliminados!$AR$2:$AR$500,""),
D109="Planificadas",_xlfn.XLOOKUP(A109,Planificadas!$A$2:$A$500,Planificadas!$AR$2:$AR$500,""),
D109="Aprobar planificación",_xlfn.XLOOKUP(A109,'Aprobar Planificación'!$A$2:$A$500,'Aprobar Planificación'!$AR$2:$AR$500,""),
D109="Por planificar",_xlfn.XLOOKUP(A109,'Por planificar'!$A$2:$A$500,'Por planificar'!$AR$2:$AR$500,""),
D109="Por habilitar presupuesto",_xlfn.XLOOKUP(A109,'Por habilitar presup.'!$A$2:$A$500,'Por habilitar presup.'!$AR$2:$AR$500,""),
D109="Por aprobar estimación",_xlfn.XLOOKUP(A109,'Por aprobar estimacion'!$A$2:$A$500,'Por aprobar estimacion'!$AR$2:$AR$500,""),
D109="Por reestimar",_xlfn.XLOOKUP(A109,'Por Reestimar '!$A$2:$A$500,'Por Reestimar '!$AR$2:$AR$500,""),
TRUE,""
),
_xlpm.resultado,IF(OR(_xlpm.revision="",_xlpm.revision=0),_xlpm.base,_xlpm.revision),
IF(OR(_xlpm.resultado="",_xlpm.resultado=0),"Sin definir",_xlpm.resultado)
))</f>
        <v>Media</v>
      </c>
      <c r="F109" s="593" cm="1">
        <f t="array" ref="F109">IF(A109="","",_xlfn.LET(
_xlpm.fecha,_xlfn.IFS(
D109="Eliminados",_xlfn.XLOOKUP(A109,Eliminados!$A$2:$A$500,Eliminados!$AD$2:$AD$500,""),
D109="Planificadas",_xlfn.XLOOKUP(A109,Planificadas!$A$2:$A$500,Planificadas!$AD$2:$AD$500,""),
D109="Aprobar planificación",_xlfn.XLOOKUP(A109,'Aprobar Planificación'!$A$2:$A$500,'Aprobar Planificación'!$AD$2:$AD$500,""),
D109="Por planificar",_xlfn.XLOOKUP(A109,'Por planificar'!$A$2:$A$500,'Por planificar'!$AD$2:$AD$500,""),
D109="Por habilitar presupuesto",_xlfn.XLOOKUP(A109,'Por habilitar presup.'!$A$2:$A$500,'Por habilitar presup.'!$AD$2:$AD$500,""),
D109="Por aprobar estimación",_xlfn.XLOOKUP(A109,'Por aprobar estimacion'!$A$2:$A$500,'Por aprobar estimacion'!$AD$2:$AD$500,""),
D109="Por reestimar",_xlfn.XLOOKUP(A109,'Por Reestimar '!$A$2:$A$500,'Por Reestimar '!$AD$2:$AD$500,""),
D109="Por estimar",_xlfn.XLOOKUP(A109,'Por estimar'!$A$2:$A$500,'Por estimar'!$AD$2:$AD$500,""),
D109="Registro incompleto",_xlfn.XLOOKUP(A109,'Registro incompleto'!$A$2:$A$500,'Registro incompleto'!$AD$2:$AD$500,""),
TRUE,""
),
IF(OR(_xlpm.fecha="",_xlpm.fecha=0),"",_xlpm.fecha)
))</f>
        <v>46156</v>
      </c>
      <c r="G109" s="593" cm="1">
        <f t="array" ref="G109">IF(A109="","",_xlfn.LET(
_xlpm.base,_xlfn.IFS(
D109="Eliminados",_xlfn.XLOOKUP(A109,Eliminados!$A$2:$A$500,Eliminados!$AF$2:$AF$500,""),
D109="Planificadas",_xlfn.XLOOKUP(A109,Planificadas!$A$2:$A$500,Planificadas!$AF$2:$AF$500,""),
D109="Aprobar planificación",_xlfn.XLOOKUP(A109,'Aprobar Planificación'!$A$2:$A$500,'Aprobar Planificación'!$AF$2:$AF$500,""),
D109="Por planificar",_xlfn.XLOOKUP(A109,'Por planificar'!$A$2:$A$500,'Por planificar'!$AF$2:$AF$500,""),
D109="Por habilitar presupuesto",_xlfn.XLOOKUP(A109,'Por habilitar presup.'!$A$2:$A$500,'Por habilitar presup.'!$AF$2:$AF$500,""),
D109="Por aprobar estimación",_xlfn.XLOOKUP(A109,'Por aprobar estimacion'!$A$2:$A$500,'Por aprobar estimacion'!$AF$2:$AF$500,""),
D109="Por reestimar",_xlfn.XLOOKUP(A109,'Por Reestimar '!$A$2:$A$500,'Por Reestimar '!$AF$2:$AF$500,""),
D109="Por estimar",_xlfn.XLOOKUP(A109,'Por estimar'!$A$2:$A$500,'Por estimar'!$AF$2:$AF$500,""),
D109="Registro incompleto",_xlfn.XLOOKUP(A109,'Registro incompleto'!$A$2:$A$500,'Registro incompleto'!$AF$2:$AF$500,""),
TRUE,""
),
_xlpm.revision,_xlfn.IFS(
D109="Eliminados",_xlfn.XLOOKUP(A109,Eliminados!$A$2:$A$500,Eliminados!$AS$2:$AS$500,""),
D109="Planificadas",_xlfn.XLOOKUP(A109,Planificadas!$A$2:$A$500,Planificadas!$AS$2:$AS$500,""),
D109="Aprobar planificación",_xlfn.XLOOKUP(A109,'Aprobar Planificación'!$A$2:$A$500,'Aprobar Planificación'!$AS$2:$AS$500,""),
D109="Por planificar",_xlfn.XLOOKUP(A109,'Por planificar'!$A$2:$A$500,'Por planificar'!$AS$2:$AS$500,""),
D109="Por habilitar presupuesto",_xlfn.XLOOKUP(A109,'Por habilitar presup.'!$A$2:$A$500,'Por habilitar presup.'!$AS$2:$AS$500,""),
D109="Por aprobar estimación",_xlfn.XLOOKUP(A109,'Por aprobar estimacion'!$A$2:$A$500,'Por aprobar estimacion'!$AS$2:$AS$500,""),
D109="Por reestimar",_xlfn.XLOOKUP(A109,'Por Reestimar '!$A$2:$A$500,'Por Reestimar '!$AS$2:$AS$500,""),
TRUE,""
),
_xlpm.resultado,IF(OR(_xlpm.revision="",_xlpm.revision=0),_xlpm.base,_xlpm.revision),
IF(OR(_xlpm.resultado="",_xlpm.resultado=0),"",_xlpm.resultado)
))</f>
        <v>46192</v>
      </c>
      <c r="H109" s="593" t="str" cm="1">
        <f t="array" ref="H109">IF(A109="","",_xlfn.LET(
_xlpm.dias,_xlfn.IFS(
OR(UPPER(TRIM(E109))="BAJA",UPPER(TRIM(E109))="BAJO"),5,
OR(UPPER(TRIM(E109))="MEDIA",UPPER(TRIM(E109))="MEDIO"),10,
OR(UPPER(TRIM(E109))="ALTA",UPPER(TRIM(E109))="ALTO"),20,
TRUE,0
),
_xlpm.inicioRe,IF(D109="Por reestimar",_xlfn.XLOOKUP(A109,'Por Reestimar '!$A$2:$A$500,'Por Reestimar '!$AS$2:$AS$500,0),0),
_xlfn.IFS(
D109="Por reestimar",IF(AND(ISNUMBER(_xlpm.inicioRe),_xlpm.inicioRe&gt;0,_xlpm.dias&gt;0),WORKDAY(_xlpm.inicioRe,_xlpm.dias),""),
D109="Por estimar",IF(AND(ISNUMBER(G109),G109&gt;0),IF(_xlpm.dias&gt;0,WORKDAY(G109,_xlpm.dias),""),IF(AND(ISNUMBER(F109),F109&gt;0),WORKDAY(F109,5),"")),
TRUE,""
)
))</f>
        <v/>
      </c>
      <c r="I109" t="str" cm="1">
        <f t="array" ref="I109">IF(A109="","",_xlfn.IFS(
D109="Eliminados",_xlfn.XLOOKUP(A109,Eliminados!$A$2:$A$500,Eliminados!$AB$2:$AB$500,""),
D109="Planificadas",_xlfn.XLOOKUP(A109,Planificadas!$A$2:$A$500,Planificadas!$AB$2:$AB$500,""),
D109="Aprobar planificación",_xlfn.XLOOKUP(A109,'Aprobar Planificación'!$A$2:$A$500,'Aprobar Planificación'!$AB$2:$AB$500,""),
D109="Por planificar",_xlfn.XLOOKUP(A109,'Por planificar'!$A$2:$A$500,'Por planificar'!$AB$2:$AB$500,""),
D109="Por habilitar presupuesto",_xlfn.XLOOKUP(A109,'Por habilitar presup.'!$A$2:$A$500,'Por habilitar presup.'!$AB$2:$AB$500,""),
D109="Por aprobar estimación",_xlfn.XLOOKUP(A109,'Por aprobar estimacion'!$A$2:$A$500,'Por aprobar estimacion'!$AB$2:$AB$500,""),
D109="Por reestimar",_xlfn.XLOOKUP(A109,'Por Reestimar '!$A$2:$A$500,'Por Reestimar '!$AB$2:$AB$500,""),
D109="Por estimar",_xlfn.XLOOKUP(A109,'Por estimar'!$A$2:$A$500,'Por estimar'!$AB$2:$AB$500,""),
D109="Registro incompleto",_xlfn.XLOOKUP(A109,'Registro incompleto'!$A$2:$A$500,'Registro incompleto'!$AB$2:$AB$500,""),
TRUE,""
))</f>
        <v>Ivan Rengifo</v>
      </c>
    </row>
    <row r="110" spans="1:9">
      <c r="A110">
        <v>141</v>
      </c>
      <c r="B110" t="str" cm="1">
        <f t="array" ref="B110">IF(A110="","",_xlfn.IFS(
D110="Eliminados",_xlfn.XLOOKUP(A110,Eliminados!$A$2:$A$500,Eliminados!$F$2:$F$500,""),
D110="Planificadas",_xlfn.XLOOKUP(A110,Planificadas!$A$2:$A$500,Planificadas!$F$2:$F$500,""),
D110="Aprobar planificación",_xlfn.XLOOKUP(A110,'Aprobar Planificación'!$A$2:$A$500,'Aprobar Planificación'!$F$2:$F$500,""),
D110="Por planificar",_xlfn.XLOOKUP(A110,'Por planificar'!$A$2:$A$500,'Por planificar'!$F$2:$F$500,""),
D110="Por habilitar presupuesto",_xlfn.XLOOKUP(A110,'Por habilitar presup.'!$A$2:$A$500,'Por habilitar presup.'!$F$2:$F$500,""),
D110="Por aprobar estimación",_xlfn.XLOOKUP(A110,'Por aprobar estimacion'!$A$2:$A$500,'Por aprobar estimacion'!$F$2:$F$500,""),
D110="Por reestimar",_xlfn.XLOOKUP(A110,'Por Reestimar '!$A$2:$A$500,'Por Reestimar '!$F$2:$F$500,""),
D110="Por estimar",_xlfn.XLOOKUP(A110,'Por estimar'!$A$2:$A$500,'Por estimar'!$F$2:$F$500,""),
D110="Registro incompleto",_xlfn.XLOOKUP(A110,'Registro incompleto'!$A$2:$A$500,'Registro incompleto'!$F$2:$F$500,""),
TRUE,""
))</f>
        <v>Implementación del Portal Web de Course Catalog UPC</v>
      </c>
      <c r="C110" t="str">
        <f t="shared" si="1"/>
        <v>Nicolas Morales</v>
      </c>
      <c r="D110" t="str" cm="1">
        <f t="array" ref="D110">IF(A110="","",_xlfn.IFS(
COUNTIF(Eliminados!$A$2:$A$500,A110)&gt;0,"Eliminados",
COUNTIF(Planificadas!$A$2:$A$500,A110)&gt;0,"Planificadas",
COUNTIF('Aprobar Planificación'!$A$2:$A$500,A110)&gt;0,"Aprobar planificación",
COUNTIF('Por planificar'!$A$2:$A$500,A110)&gt;0,"Por planificar",
COUNTIF('Por habilitar presup.'!$A$2:$A$500,A110)&gt;0,"Por habilitar presupuesto",
COUNTIF('Por aprobar estimacion'!$A$2:$A$500,A110)&gt;0,"Por aprobar estimación",
COUNTIF('Por Reestimar '!$A$2:$A$500,A110)&gt;0,"Por reestimar",
COUNTIF('Por estimar'!$A$2:$A$500,A110)&gt;0,"Por estimar",
COUNTIF('Registro incompleto'!$A$2:$A$500,A110)&gt;0,"Registro incompleto",
TRUE,"Sin estado"
))</f>
        <v>Planificadas</v>
      </c>
      <c r="E110" t="str" cm="1">
        <f t="array" ref="E110">IF(A110="","",_xlfn.LET(
_xlpm.base,_xlfn.IFS(
D110="Eliminados",_xlfn.XLOOKUP(A110,Eliminados!$A$2:$A$500,Eliminados!$AE$2:$AE$500,""),
D110="Planificadas",_xlfn.XLOOKUP(A110,Planificadas!$A$2:$A$500,Planificadas!$AE$2:$AE$500,""),
D110="Aprobar planificación",_xlfn.XLOOKUP(A110,'Aprobar Planificación'!$A$2:$A$500,'Aprobar Planificación'!$AE$2:$AE$500,""),
D110="Por planificar",_xlfn.XLOOKUP(A110,'Por planificar'!$A$2:$A$500,'Por planificar'!$AE$2:$AE$500,""),
D110="Por habilitar presupuesto",_xlfn.XLOOKUP(A110,'Por habilitar presup.'!$A$2:$A$500,'Por habilitar presup.'!$AE$2:$AE$500,""),
D110="Por aprobar estimación",_xlfn.XLOOKUP(A110,'Por aprobar estimacion'!$A$2:$A$500,'Por aprobar estimacion'!$AE$2:$AE$500,""),
D110="Por reestimar",_xlfn.XLOOKUP(A110,'Por Reestimar '!$A$2:$A$500,'Por Reestimar '!$AE$2:$AE$500,""),
D110="Por estimar",_xlfn.XLOOKUP(A110,'Por estimar'!$A$2:$A$500,'Por estimar'!$AE$2:$AE$500,""),
D110="Registro incompleto",_xlfn.XLOOKUP(A110,'Registro incompleto'!$A$2:$A$500,'Registro incompleto'!$AE$2:$AE$500,""),
TRUE,""
),
_xlpm.revision,_xlfn.IFS(
D110="Eliminados",_xlfn.XLOOKUP(A110,Eliminados!$A$2:$A$500,Eliminados!$AR$2:$AR$500,""),
D110="Planificadas",_xlfn.XLOOKUP(A110,Planificadas!$A$2:$A$500,Planificadas!$AR$2:$AR$500,""),
D110="Aprobar planificación",_xlfn.XLOOKUP(A110,'Aprobar Planificación'!$A$2:$A$500,'Aprobar Planificación'!$AR$2:$AR$500,""),
D110="Por planificar",_xlfn.XLOOKUP(A110,'Por planificar'!$A$2:$A$500,'Por planificar'!$AR$2:$AR$500,""),
D110="Por habilitar presupuesto",_xlfn.XLOOKUP(A110,'Por habilitar presup.'!$A$2:$A$500,'Por habilitar presup.'!$AR$2:$AR$500,""),
D110="Por aprobar estimación",_xlfn.XLOOKUP(A110,'Por aprobar estimacion'!$A$2:$A$500,'Por aprobar estimacion'!$AR$2:$AR$500,""),
D110="Por reestimar",_xlfn.XLOOKUP(A110,'Por Reestimar '!$A$2:$A$500,'Por Reestimar '!$AR$2:$AR$500,""),
TRUE,""
),
_xlpm.resultado,IF(OR(_xlpm.revision="",_xlpm.revision=0),_xlpm.base,_xlpm.revision),
IF(OR(_xlpm.resultado="",_xlpm.resultado=0),"Sin definir",_xlpm.resultado)
))</f>
        <v>Media</v>
      </c>
      <c r="F110" s="593" cm="1">
        <f t="array" ref="F110">IF(A110="","",_xlfn.LET(
_xlpm.fecha,_xlfn.IFS(
D110="Eliminados",_xlfn.XLOOKUP(A110,Eliminados!$A$2:$A$500,Eliminados!$AD$2:$AD$500,""),
D110="Planificadas",_xlfn.XLOOKUP(A110,Planificadas!$A$2:$A$500,Planificadas!$AD$2:$AD$500,""),
D110="Aprobar planificación",_xlfn.XLOOKUP(A110,'Aprobar Planificación'!$A$2:$A$500,'Aprobar Planificación'!$AD$2:$AD$500,""),
D110="Por planificar",_xlfn.XLOOKUP(A110,'Por planificar'!$A$2:$A$500,'Por planificar'!$AD$2:$AD$500,""),
D110="Por habilitar presupuesto",_xlfn.XLOOKUP(A110,'Por habilitar presup.'!$A$2:$A$500,'Por habilitar presup.'!$AD$2:$AD$500,""),
D110="Por aprobar estimación",_xlfn.XLOOKUP(A110,'Por aprobar estimacion'!$A$2:$A$500,'Por aprobar estimacion'!$AD$2:$AD$500,""),
D110="Por reestimar",_xlfn.XLOOKUP(A110,'Por Reestimar '!$A$2:$A$500,'Por Reestimar '!$AD$2:$AD$500,""),
D110="Por estimar",_xlfn.XLOOKUP(A110,'Por estimar'!$A$2:$A$500,'Por estimar'!$AD$2:$AD$500,""),
D110="Registro incompleto",_xlfn.XLOOKUP(A110,'Registro incompleto'!$A$2:$A$500,'Registro incompleto'!$AD$2:$AD$500,""),
TRUE,""
),
IF(OR(_xlpm.fecha="",_xlpm.fecha=0),"",_xlpm.fecha)
))</f>
        <v>46156</v>
      </c>
      <c r="G110" s="593" cm="1">
        <f t="array" ref="G110">IF(A110="","",_xlfn.LET(
_xlpm.base,_xlfn.IFS(
D110="Eliminados",_xlfn.XLOOKUP(A110,Eliminados!$A$2:$A$500,Eliminados!$AF$2:$AF$500,""),
D110="Planificadas",_xlfn.XLOOKUP(A110,Planificadas!$A$2:$A$500,Planificadas!$AF$2:$AF$500,""),
D110="Aprobar planificación",_xlfn.XLOOKUP(A110,'Aprobar Planificación'!$A$2:$A$500,'Aprobar Planificación'!$AF$2:$AF$500,""),
D110="Por planificar",_xlfn.XLOOKUP(A110,'Por planificar'!$A$2:$A$500,'Por planificar'!$AF$2:$AF$500,""),
D110="Por habilitar presupuesto",_xlfn.XLOOKUP(A110,'Por habilitar presup.'!$A$2:$A$500,'Por habilitar presup.'!$AF$2:$AF$500,""),
D110="Por aprobar estimación",_xlfn.XLOOKUP(A110,'Por aprobar estimacion'!$A$2:$A$500,'Por aprobar estimacion'!$AF$2:$AF$500,""),
D110="Por reestimar",_xlfn.XLOOKUP(A110,'Por Reestimar '!$A$2:$A$500,'Por Reestimar '!$AF$2:$AF$500,""),
D110="Por estimar",_xlfn.XLOOKUP(A110,'Por estimar'!$A$2:$A$500,'Por estimar'!$AF$2:$AF$500,""),
D110="Registro incompleto",_xlfn.XLOOKUP(A110,'Registro incompleto'!$A$2:$A$500,'Registro incompleto'!$AF$2:$AF$500,""),
TRUE,""
),
_xlpm.revision,_xlfn.IFS(
D110="Eliminados",_xlfn.XLOOKUP(A110,Eliminados!$A$2:$A$500,Eliminados!$AS$2:$AS$500,""),
D110="Planificadas",_xlfn.XLOOKUP(A110,Planificadas!$A$2:$A$500,Planificadas!$AS$2:$AS$500,""),
D110="Aprobar planificación",_xlfn.XLOOKUP(A110,'Aprobar Planificación'!$A$2:$A$500,'Aprobar Planificación'!$AS$2:$AS$500,""),
D110="Por planificar",_xlfn.XLOOKUP(A110,'Por planificar'!$A$2:$A$500,'Por planificar'!$AS$2:$AS$500,""),
D110="Por habilitar presupuesto",_xlfn.XLOOKUP(A110,'Por habilitar presup.'!$A$2:$A$500,'Por habilitar presup.'!$AS$2:$AS$500,""),
D110="Por aprobar estimación",_xlfn.XLOOKUP(A110,'Por aprobar estimacion'!$A$2:$A$500,'Por aprobar estimacion'!$AS$2:$AS$500,""),
D110="Por reestimar",_xlfn.XLOOKUP(A110,'Por Reestimar '!$A$2:$A$500,'Por Reestimar '!$AS$2:$AS$500,""),
TRUE,""
),
_xlpm.resultado,IF(OR(_xlpm.revision="",_xlpm.revision=0),_xlpm.base,_xlpm.revision),
IF(OR(_xlpm.resultado="",_xlpm.resultado=0),"",_xlpm.resultado)
))</f>
        <v>46188</v>
      </c>
      <c r="H110" s="593" t="str" cm="1">
        <f t="array" ref="H110">IF(A110="","",_xlfn.LET(
_xlpm.dias,_xlfn.IFS(
OR(UPPER(TRIM(E110))="BAJA",UPPER(TRIM(E110))="BAJO"),5,
OR(UPPER(TRIM(E110))="MEDIA",UPPER(TRIM(E110))="MEDIO"),10,
OR(UPPER(TRIM(E110))="ALTA",UPPER(TRIM(E110))="ALTO"),20,
TRUE,0
),
_xlpm.inicioRe,IF(D110="Por reestimar",_xlfn.XLOOKUP(A110,'Por Reestimar '!$A$2:$A$500,'Por Reestimar '!$AS$2:$AS$500,0),0),
_xlfn.IFS(
D110="Por reestimar",IF(AND(ISNUMBER(_xlpm.inicioRe),_xlpm.inicioRe&gt;0,_xlpm.dias&gt;0),WORKDAY(_xlpm.inicioRe,_xlpm.dias),""),
D110="Por estimar",IF(AND(ISNUMBER(G110),G110&gt;0),IF(_xlpm.dias&gt;0,WORKDAY(G110,_xlpm.dias),""),IF(AND(ISNUMBER(F110),F110&gt;0),WORKDAY(F110,5),"")),
TRUE,""
)
))</f>
        <v/>
      </c>
      <c r="I110" t="str" cm="1">
        <f t="array" ref="I110">IF(A110="","",_xlfn.IFS(
D110="Eliminados",_xlfn.XLOOKUP(A110,Eliminados!$A$2:$A$500,Eliminados!$AB$2:$AB$500,""),
D110="Planificadas",_xlfn.XLOOKUP(A110,Planificadas!$A$2:$A$500,Planificadas!$AB$2:$AB$500,""),
D110="Aprobar planificación",_xlfn.XLOOKUP(A110,'Aprobar Planificación'!$A$2:$A$500,'Aprobar Planificación'!$AB$2:$AB$500,""),
D110="Por planificar",_xlfn.XLOOKUP(A110,'Por planificar'!$A$2:$A$500,'Por planificar'!$AB$2:$AB$500,""),
D110="Por habilitar presupuesto",_xlfn.XLOOKUP(A110,'Por habilitar presup.'!$A$2:$A$500,'Por habilitar presup.'!$AB$2:$AB$500,""),
D110="Por aprobar estimación",_xlfn.XLOOKUP(A110,'Por aprobar estimacion'!$A$2:$A$500,'Por aprobar estimacion'!$AB$2:$AB$500,""),
D110="Por reestimar",_xlfn.XLOOKUP(A110,'Por Reestimar '!$A$2:$A$500,'Por Reestimar '!$AB$2:$AB$500,""),
D110="Por estimar",_xlfn.XLOOKUP(A110,'Por estimar'!$A$2:$A$500,'Por estimar'!$AB$2:$AB$500,""),
D110="Registro incompleto",_xlfn.XLOOKUP(A110,'Registro incompleto'!$A$2:$A$500,'Registro incompleto'!$AB$2:$AB$500,""),
TRUE,""
))</f>
        <v>Nicolas Morales</v>
      </c>
    </row>
    <row r="111" spans="1:9">
      <c r="A111">
        <v>142</v>
      </c>
      <c r="B111" t="str" cm="1">
        <f t="array" ref="B111">IF(A111="","",_xlfn.IFS(
D111="Eliminados",_xlfn.XLOOKUP(A111,Eliminados!$A$2:$A$500,Eliminados!$F$2:$F$500,""),
D111="Planificadas",_xlfn.XLOOKUP(A111,Planificadas!$A$2:$A$500,Planificadas!$F$2:$F$500,""),
D111="Aprobar planificación",_xlfn.XLOOKUP(A111,'Aprobar Planificación'!$A$2:$A$500,'Aprobar Planificación'!$F$2:$F$500,""),
D111="Por planificar",_xlfn.XLOOKUP(A111,'Por planificar'!$A$2:$A$500,'Por planificar'!$F$2:$F$500,""),
D111="Por habilitar presupuesto",_xlfn.XLOOKUP(A111,'Por habilitar presup.'!$A$2:$A$500,'Por habilitar presup.'!$F$2:$F$500,""),
D111="Por aprobar estimación",_xlfn.XLOOKUP(A111,'Por aprobar estimacion'!$A$2:$A$500,'Por aprobar estimacion'!$F$2:$F$500,""),
D111="Por reestimar",_xlfn.XLOOKUP(A111,'Por Reestimar '!$A$2:$A$500,'Por Reestimar '!$F$2:$F$500,""),
D111="Por estimar",_xlfn.XLOOKUP(A111,'Por estimar'!$A$2:$A$500,'Por estimar'!$F$2:$F$500,""),
D111="Registro incompleto",_xlfn.XLOOKUP(A111,'Registro incompleto'!$A$2:$A$500,'Registro incompleto'!$F$2:$F$500,""),
TRUE,""
))</f>
        <v>Implementación de WEB SICA 2.0: Plataforma Centralizada de Gestión y Consulta de Documentación Oficial UPC</v>
      </c>
      <c r="C111" t="str">
        <f t="shared" si="1"/>
        <v>Hugo Vega</v>
      </c>
      <c r="D111" t="str" cm="1">
        <f t="array" ref="D111">IF(A111="","",_xlfn.IFS(
COUNTIF(Eliminados!$A$2:$A$500,A111)&gt;0,"Eliminados",
COUNTIF(Planificadas!$A$2:$A$500,A111)&gt;0,"Planificadas",
COUNTIF('Aprobar Planificación'!$A$2:$A$500,A111)&gt;0,"Aprobar planificación",
COUNTIF('Por planificar'!$A$2:$A$500,A111)&gt;0,"Por planificar",
COUNTIF('Por habilitar presup.'!$A$2:$A$500,A111)&gt;0,"Por habilitar presupuesto",
COUNTIF('Por aprobar estimacion'!$A$2:$A$500,A111)&gt;0,"Por aprobar estimación",
COUNTIF('Por Reestimar '!$A$2:$A$500,A111)&gt;0,"Por reestimar",
COUNTIF('Por estimar'!$A$2:$A$500,A111)&gt;0,"Por estimar",
COUNTIF('Registro incompleto'!$A$2:$A$500,A111)&gt;0,"Registro incompleto",
TRUE,"Sin estado"
))</f>
        <v>Por estimar</v>
      </c>
      <c r="E111" t="str" cm="1">
        <f t="array" ref="E111">IF(A111="","",_xlfn.LET(
_xlpm.base,_xlfn.IFS(
D111="Eliminados",_xlfn.XLOOKUP(A111,Eliminados!$A$2:$A$500,Eliminados!$AE$2:$AE$500,""),
D111="Planificadas",_xlfn.XLOOKUP(A111,Planificadas!$A$2:$A$500,Planificadas!$AE$2:$AE$500,""),
D111="Aprobar planificación",_xlfn.XLOOKUP(A111,'Aprobar Planificación'!$A$2:$A$500,'Aprobar Planificación'!$AE$2:$AE$500,""),
D111="Por planificar",_xlfn.XLOOKUP(A111,'Por planificar'!$A$2:$A$500,'Por planificar'!$AE$2:$AE$500,""),
D111="Por habilitar presupuesto",_xlfn.XLOOKUP(A111,'Por habilitar presup.'!$A$2:$A$500,'Por habilitar presup.'!$AE$2:$AE$500,""),
D111="Por aprobar estimación",_xlfn.XLOOKUP(A111,'Por aprobar estimacion'!$A$2:$A$500,'Por aprobar estimacion'!$AE$2:$AE$500,""),
D111="Por reestimar",_xlfn.XLOOKUP(A111,'Por Reestimar '!$A$2:$A$500,'Por Reestimar '!$AE$2:$AE$500,""),
D111="Por estimar",_xlfn.XLOOKUP(A111,'Por estimar'!$A$2:$A$500,'Por estimar'!$AE$2:$AE$500,""),
D111="Registro incompleto",_xlfn.XLOOKUP(A111,'Registro incompleto'!$A$2:$A$500,'Registro incompleto'!$AE$2:$AE$500,""),
TRUE,""
),
_xlpm.revision,_xlfn.IFS(
D111="Eliminados",_xlfn.XLOOKUP(A111,Eliminados!$A$2:$A$500,Eliminados!$AR$2:$AR$500,""),
D111="Planificadas",_xlfn.XLOOKUP(A111,Planificadas!$A$2:$A$500,Planificadas!$AR$2:$AR$500,""),
D111="Aprobar planificación",_xlfn.XLOOKUP(A111,'Aprobar Planificación'!$A$2:$A$500,'Aprobar Planificación'!$AR$2:$AR$500,""),
D111="Por planificar",_xlfn.XLOOKUP(A111,'Por planificar'!$A$2:$A$500,'Por planificar'!$AR$2:$AR$500,""),
D111="Por habilitar presupuesto",_xlfn.XLOOKUP(A111,'Por habilitar presup.'!$A$2:$A$500,'Por habilitar presup.'!$AR$2:$AR$500,""),
D111="Por aprobar estimación",_xlfn.XLOOKUP(A111,'Por aprobar estimacion'!$A$2:$A$500,'Por aprobar estimacion'!$AR$2:$AR$500,""),
D111="Por reestimar",_xlfn.XLOOKUP(A111,'Por Reestimar '!$A$2:$A$500,'Por Reestimar '!$AR$2:$AR$500,""),
TRUE,""
),
_xlpm.resultado,IF(OR(_xlpm.revision="",_xlpm.revision=0),_xlpm.base,_xlpm.revision),
IF(OR(_xlpm.resultado="",_xlpm.resultado=0),"Sin definir",_xlpm.resultado)
))</f>
        <v>Alta</v>
      </c>
      <c r="F111" s="593" cm="1">
        <f t="array" ref="F111">IF(A111="","",_xlfn.LET(
_xlpm.fecha,_xlfn.IFS(
D111="Eliminados",_xlfn.XLOOKUP(A111,Eliminados!$A$2:$A$500,Eliminados!$AD$2:$AD$500,""),
D111="Planificadas",_xlfn.XLOOKUP(A111,Planificadas!$A$2:$A$500,Planificadas!$AD$2:$AD$500,""),
D111="Aprobar planificación",_xlfn.XLOOKUP(A111,'Aprobar Planificación'!$A$2:$A$500,'Aprobar Planificación'!$AD$2:$AD$500,""),
D111="Por planificar",_xlfn.XLOOKUP(A111,'Por planificar'!$A$2:$A$500,'Por planificar'!$AD$2:$AD$500,""),
D111="Por habilitar presupuesto",_xlfn.XLOOKUP(A111,'Por habilitar presup.'!$A$2:$A$500,'Por habilitar presup.'!$AD$2:$AD$500,""),
D111="Por aprobar estimación",_xlfn.XLOOKUP(A111,'Por aprobar estimacion'!$A$2:$A$500,'Por aprobar estimacion'!$AD$2:$AD$500,""),
D111="Por reestimar",_xlfn.XLOOKUP(A111,'Por Reestimar '!$A$2:$A$500,'Por Reestimar '!$AD$2:$AD$500,""),
D111="Por estimar",_xlfn.XLOOKUP(A111,'Por estimar'!$A$2:$A$500,'Por estimar'!$AD$2:$AD$500,""),
D111="Registro incompleto",_xlfn.XLOOKUP(A111,'Registro incompleto'!$A$2:$A$500,'Registro incompleto'!$AD$2:$AD$500,""),
TRUE,""
),
IF(OR(_xlpm.fecha="",_xlpm.fecha=0),"",_xlpm.fecha)
))</f>
        <v>46156</v>
      </c>
      <c r="G111" s="593" cm="1">
        <f t="array" ref="G111">IF(A111="","",_xlfn.LET(
_xlpm.base,_xlfn.IFS(
D111="Eliminados",_xlfn.XLOOKUP(A111,Eliminados!$A$2:$A$500,Eliminados!$AF$2:$AF$500,""),
D111="Planificadas",_xlfn.XLOOKUP(A111,Planificadas!$A$2:$A$500,Planificadas!$AF$2:$AF$500,""),
D111="Aprobar planificación",_xlfn.XLOOKUP(A111,'Aprobar Planificación'!$A$2:$A$500,'Aprobar Planificación'!$AF$2:$AF$500,""),
D111="Por planificar",_xlfn.XLOOKUP(A111,'Por planificar'!$A$2:$A$500,'Por planificar'!$AF$2:$AF$500,""),
D111="Por habilitar presupuesto",_xlfn.XLOOKUP(A111,'Por habilitar presup.'!$A$2:$A$500,'Por habilitar presup.'!$AF$2:$AF$500,""),
D111="Por aprobar estimación",_xlfn.XLOOKUP(A111,'Por aprobar estimacion'!$A$2:$A$500,'Por aprobar estimacion'!$AF$2:$AF$500,""),
D111="Por reestimar",_xlfn.XLOOKUP(A111,'Por Reestimar '!$A$2:$A$500,'Por Reestimar '!$AF$2:$AF$500,""),
D111="Por estimar",_xlfn.XLOOKUP(A111,'Por estimar'!$A$2:$A$500,'Por estimar'!$AF$2:$AF$500,""),
D111="Registro incompleto",_xlfn.XLOOKUP(A111,'Registro incompleto'!$A$2:$A$500,'Registro incompleto'!$AF$2:$AF$500,""),
TRUE,""
),
_xlpm.revision,_xlfn.IFS(
D111="Eliminados",_xlfn.XLOOKUP(A111,Eliminados!$A$2:$A$500,Eliminados!$AS$2:$AS$500,""),
D111="Planificadas",_xlfn.XLOOKUP(A111,Planificadas!$A$2:$A$500,Planificadas!$AS$2:$AS$500,""),
D111="Aprobar planificación",_xlfn.XLOOKUP(A111,'Aprobar Planificación'!$A$2:$A$500,'Aprobar Planificación'!$AS$2:$AS$500,""),
D111="Por planificar",_xlfn.XLOOKUP(A111,'Por planificar'!$A$2:$A$500,'Por planificar'!$AS$2:$AS$500,""),
D111="Por habilitar presupuesto",_xlfn.XLOOKUP(A111,'Por habilitar presup.'!$A$2:$A$500,'Por habilitar presup.'!$AS$2:$AS$500,""),
D111="Por aprobar estimación",_xlfn.XLOOKUP(A111,'Por aprobar estimacion'!$A$2:$A$500,'Por aprobar estimacion'!$AS$2:$AS$500,""),
D111="Por reestimar",_xlfn.XLOOKUP(A111,'Por Reestimar '!$A$2:$A$500,'Por Reestimar '!$AS$2:$AS$500,""),
TRUE,""
),
_xlpm.resultado,IF(OR(_xlpm.revision="",_xlpm.revision=0),_xlpm.base,_xlpm.revision),
IF(OR(_xlpm.resultado="",_xlpm.resultado=0),"",_xlpm.resultado)
))</f>
        <v>46296</v>
      </c>
      <c r="H111" s="593" cm="1">
        <f t="array" ref="H111">IF(A111="","",_xlfn.LET(
_xlpm.dias,_xlfn.IFS(
OR(UPPER(TRIM(E111))="BAJA",UPPER(TRIM(E111))="BAJO"),5,
OR(UPPER(TRIM(E111))="MEDIA",UPPER(TRIM(E111))="MEDIO"),10,
OR(UPPER(TRIM(E111))="ALTA",UPPER(TRIM(E111))="ALTO"),20,
TRUE,0
),
_xlpm.inicioRe,IF(D111="Por reestimar",_xlfn.XLOOKUP(A111,'Por Reestimar '!$A$2:$A$500,'Por Reestimar '!$AS$2:$AS$500,0),0),
_xlfn.IFS(
D111="Por reestimar",IF(AND(ISNUMBER(_xlpm.inicioRe),_xlpm.inicioRe&gt;0,_xlpm.dias&gt;0),WORKDAY(_xlpm.inicioRe,_xlpm.dias),""),
D111="Por estimar",IF(AND(ISNUMBER(G111),G111&gt;0),IF(_xlpm.dias&gt;0,WORKDAY(G111,_xlpm.dias),""),IF(AND(ISNUMBER(F111),F111&gt;0),WORKDAY(F111,5),"")),
TRUE,""
)
))</f>
        <v>46324</v>
      </c>
      <c r="I111" t="str" cm="1">
        <f t="array" ref="I111">IF(A111="","",_xlfn.IFS(
D111="Eliminados",_xlfn.XLOOKUP(A111,Eliminados!$A$2:$A$500,Eliminados!$AB$2:$AB$500,""),
D111="Planificadas",_xlfn.XLOOKUP(A111,Planificadas!$A$2:$A$500,Planificadas!$AB$2:$AB$500,""),
D111="Aprobar planificación",_xlfn.XLOOKUP(A111,'Aprobar Planificación'!$A$2:$A$500,'Aprobar Planificación'!$AB$2:$AB$500,""),
D111="Por planificar",_xlfn.XLOOKUP(A111,'Por planificar'!$A$2:$A$500,'Por planificar'!$AB$2:$AB$500,""),
D111="Por habilitar presupuesto",_xlfn.XLOOKUP(A111,'Por habilitar presup.'!$A$2:$A$500,'Por habilitar presup.'!$AB$2:$AB$500,""),
D111="Por aprobar estimación",_xlfn.XLOOKUP(A111,'Por aprobar estimacion'!$A$2:$A$500,'Por aprobar estimacion'!$AB$2:$AB$500,""),
D111="Por reestimar",_xlfn.XLOOKUP(A111,'Por Reestimar '!$A$2:$A$500,'Por Reestimar '!$AB$2:$AB$500,""),
D111="Por estimar",_xlfn.XLOOKUP(A111,'Por estimar'!$A$2:$A$500,'Por estimar'!$AB$2:$AB$500,""),
D111="Registro incompleto",_xlfn.XLOOKUP(A111,'Registro incompleto'!$A$2:$A$500,'Registro incompleto'!$AB$2:$AB$500,""),
TRUE,""
))</f>
        <v>Hugo Vega</v>
      </c>
    </row>
    <row r="112" spans="1:9">
      <c r="A112">
        <v>143</v>
      </c>
      <c r="B112" t="str" cm="1">
        <f t="array" ref="B112">IF(A112="","",_xlfn.IFS(
D112="Eliminados",_xlfn.XLOOKUP(A112,Eliminados!$A$2:$A$500,Eliminados!$F$2:$F$500,""),
D112="Planificadas",_xlfn.XLOOKUP(A112,Planificadas!$A$2:$A$500,Planificadas!$F$2:$F$500,""),
D112="Aprobar planificación",_xlfn.XLOOKUP(A112,'Aprobar Planificación'!$A$2:$A$500,'Aprobar Planificación'!$F$2:$F$500,""),
D112="Por planificar",_xlfn.XLOOKUP(A112,'Por planificar'!$A$2:$A$500,'Por planificar'!$F$2:$F$500,""),
D112="Por habilitar presupuesto",_xlfn.XLOOKUP(A112,'Por habilitar presup.'!$A$2:$A$500,'Por habilitar presup.'!$F$2:$F$500,""),
D112="Por aprobar estimación",_xlfn.XLOOKUP(A112,'Por aprobar estimacion'!$A$2:$A$500,'Por aprobar estimacion'!$F$2:$F$500,""),
D112="Por reestimar",_xlfn.XLOOKUP(A112,'Por Reestimar '!$A$2:$A$500,'Por Reestimar '!$F$2:$F$500,""),
D112="Por estimar",_xlfn.XLOOKUP(A112,'Por estimar'!$A$2:$A$500,'Por estimar'!$F$2:$F$500,""),
D112="Registro incompleto",_xlfn.XLOOKUP(A112,'Registro incompleto'!$A$2:$A$500,'Registro incompleto'!$F$2:$F$500,""),
TRUE,""
))</f>
        <v>Implementación de nueva plataforma de empleabilidad para alumnos y egresados</v>
      </c>
      <c r="C112" t="str">
        <f t="shared" si="1"/>
        <v>Nohelí Cabrera</v>
      </c>
      <c r="D112" t="str" cm="1">
        <f t="array" ref="D112">IF(A112="","",_xlfn.IFS(
COUNTIF(Eliminados!$A$2:$A$500,A112)&gt;0,"Eliminados",
COUNTIF(Planificadas!$A$2:$A$500,A112)&gt;0,"Planificadas",
COUNTIF('Aprobar Planificación'!$A$2:$A$500,A112)&gt;0,"Aprobar planificación",
COUNTIF('Por planificar'!$A$2:$A$500,A112)&gt;0,"Por planificar",
COUNTIF('Por habilitar presup.'!$A$2:$A$500,A112)&gt;0,"Por habilitar presupuesto",
COUNTIF('Por aprobar estimacion'!$A$2:$A$500,A112)&gt;0,"Por aprobar estimación",
COUNTIF('Por Reestimar '!$A$2:$A$500,A112)&gt;0,"Por reestimar",
COUNTIF('Por estimar'!$A$2:$A$500,A112)&gt;0,"Por estimar",
COUNTIF('Registro incompleto'!$A$2:$A$500,A112)&gt;0,"Registro incompleto",
TRUE,"Sin estado"
))</f>
        <v>Planificadas</v>
      </c>
      <c r="E112" t="str" cm="1">
        <f t="array" ref="E112">IF(A112="","",_xlfn.LET(
_xlpm.base,_xlfn.IFS(
D112="Eliminados",_xlfn.XLOOKUP(A112,Eliminados!$A$2:$A$500,Eliminados!$AE$2:$AE$500,""),
D112="Planificadas",_xlfn.XLOOKUP(A112,Planificadas!$A$2:$A$500,Planificadas!$AE$2:$AE$500,""),
D112="Aprobar planificación",_xlfn.XLOOKUP(A112,'Aprobar Planificación'!$A$2:$A$500,'Aprobar Planificación'!$AE$2:$AE$500,""),
D112="Por planificar",_xlfn.XLOOKUP(A112,'Por planificar'!$A$2:$A$500,'Por planificar'!$AE$2:$AE$500,""),
D112="Por habilitar presupuesto",_xlfn.XLOOKUP(A112,'Por habilitar presup.'!$A$2:$A$500,'Por habilitar presup.'!$AE$2:$AE$500,""),
D112="Por aprobar estimación",_xlfn.XLOOKUP(A112,'Por aprobar estimacion'!$A$2:$A$500,'Por aprobar estimacion'!$AE$2:$AE$500,""),
D112="Por reestimar",_xlfn.XLOOKUP(A112,'Por Reestimar '!$A$2:$A$500,'Por Reestimar '!$AE$2:$AE$500,""),
D112="Por estimar",_xlfn.XLOOKUP(A112,'Por estimar'!$A$2:$A$500,'Por estimar'!$AE$2:$AE$500,""),
D112="Registro incompleto",_xlfn.XLOOKUP(A112,'Registro incompleto'!$A$2:$A$500,'Registro incompleto'!$AE$2:$AE$500,""),
TRUE,""
),
_xlpm.revision,_xlfn.IFS(
D112="Eliminados",_xlfn.XLOOKUP(A112,Eliminados!$A$2:$A$500,Eliminados!$AR$2:$AR$500,""),
D112="Planificadas",_xlfn.XLOOKUP(A112,Planificadas!$A$2:$A$500,Planificadas!$AR$2:$AR$500,""),
D112="Aprobar planificación",_xlfn.XLOOKUP(A112,'Aprobar Planificación'!$A$2:$A$500,'Aprobar Planificación'!$AR$2:$AR$500,""),
D112="Por planificar",_xlfn.XLOOKUP(A112,'Por planificar'!$A$2:$A$500,'Por planificar'!$AR$2:$AR$500,""),
D112="Por habilitar presupuesto",_xlfn.XLOOKUP(A112,'Por habilitar presup.'!$A$2:$A$500,'Por habilitar presup.'!$AR$2:$AR$500,""),
D112="Por aprobar estimación",_xlfn.XLOOKUP(A112,'Por aprobar estimacion'!$A$2:$A$500,'Por aprobar estimacion'!$AR$2:$AR$500,""),
D112="Por reestimar",_xlfn.XLOOKUP(A112,'Por Reestimar '!$A$2:$A$500,'Por Reestimar '!$AR$2:$AR$500,""),
TRUE,""
),
_xlpm.resultado,IF(OR(_xlpm.revision="",_xlpm.revision=0),_xlpm.base,_xlpm.revision),
IF(OR(_xlpm.resultado="",_xlpm.resultado=0),"Sin definir",_xlpm.resultado)
))</f>
        <v>Alta</v>
      </c>
      <c r="F112" s="593" cm="1">
        <f t="array" ref="F112">IF(A112="","",_xlfn.LET(
_xlpm.fecha,_xlfn.IFS(
D112="Eliminados",_xlfn.XLOOKUP(A112,Eliminados!$A$2:$A$500,Eliminados!$AD$2:$AD$500,""),
D112="Planificadas",_xlfn.XLOOKUP(A112,Planificadas!$A$2:$A$500,Planificadas!$AD$2:$AD$500,""),
D112="Aprobar planificación",_xlfn.XLOOKUP(A112,'Aprobar Planificación'!$A$2:$A$500,'Aprobar Planificación'!$AD$2:$AD$500,""),
D112="Por planificar",_xlfn.XLOOKUP(A112,'Por planificar'!$A$2:$A$500,'Por planificar'!$AD$2:$AD$500,""),
D112="Por habilitar presupuesto",_xlfn.XLOOKUP(A112,'Por habilitar presup.'!$A$2:$A$500,'Por habilitar presup.'!$AD$2:$AD$500,""),
D112="Por aprobar estimación",_xlfn.XLOOKUP(A112,'Por aprobar estimacion'!$A$2:$A$500,'Por aprobar estimacion'!$AD$2:$AD$500,""),
D112="Por reestimar",_xlfn.XLOOKUP(A112,'Por Reestimar '!$A$2:$A$500,'Por Reestimar '!$AD$2:$AD$500,""),
D112="Por estimar",_xlfn.XLOOKUP(A112,'Por estimar'!$A$2:$A$500,'Por estimar'!$AD$2:$AD$500,""),
D112="Registro incompleto",_xlfn.XLOOKUP(A112,'Registro incompleto'!$A$2:$A$500,'Registro incompleto'!$AD$2:$AD$500,""),
TRUE,""
),
IF(OR(_xlpm.fecha="",_xlpm.fecha=0),"",_xlpm.fecha)
))</f>
        <v>46156</v>
      </c>
      <c r="G112" s="593" cm="1">
        <f t="array" ref="G112">IF(A112="","",_xlfn.LET(
_xlpm.base,_xlfn.IFS(
D112="Eliminados",_xlfn.XLOOKUP(A112,Eliminados!$A$2:$A$500,Eliminados!$AF$2:$AF$500,""),
D112="Planificadas",_xlfn.XLOOKUP(A112,Planificadas!$A$2:$A$500,Planificadas!$AF$2:$AF$500,""),
D112="Aprobar planificación",_xlfn.XLOOKUP(A112,'Aprobar Planificación'!$A$2:$A$500,'Aprobar Planificación'!$AF$2:$AF$500,""),
D112="Por planificar",_xlfn.XLOOKUP(A112,'Por planificar'!$A$2:$A$500,'Por planificar'!$AF$2:$AF$500,""),
D112="Por habilitar presupuesto",_xlfn.XLOOKUP(A112,'Por habilitar presup.'!$A$2:$A$500,'Por habilitar presup.'!$AF$2:$AF$500,""),
D112="Por aprobar estimación",_xlfn.XLOOKUP(A112,'Por aprobar estimacion'!$A$2:$A$500,'Por aprobar estimacion'!$AF$2:$AF$500,""),
D112="Por reestimar",_xlfn.XLOOKUP(A112,'Por Reestimar '!$A$2:$A$500,'Por Reestimar '!$AF$2:$AF$500,""),
D112="Por estimar",_xlfn.XLOOKUP(A112,'Por estimar'!$A$2:$A$500,'Por estimar'!$AF$2:$AF$500,""),
D112="Registro incompleto",_xlfn.XLOOKUP(A112,'Registro incompleto'!$A$2:$A$500,'Registro incompleto'!$AF$2:$AF$500,""),
TRUE,""
),
_xlpm.revision,_xlfn.IFS(
D112="Eliminados",_xlfn.XLOOKUP(A112,Eliminados!$A$2:$A$500,Eliminados!$AS$2:$AS$500,""),
D112="Planificadas",_xlfn.XLOOKUP(A112,Planificadas!$A$2:$A$500,Planificadas!$AS$2:$AS$500,""),
D112="Aprobar planificación",_xlfn.XLOOKUP(A112,'Aprobar Planificación'!$A$2:$A$500,'Aprobar Planificación'!$AS$2:$AS$500,""),
D112="Por planificar",_xlfn.XLOOKUP(A112,'Por planificar'!$A$2:$A$500,'Por planificar'!$AS$2:$AS$500,""),
D112="Por habilitar presupuesto",_xlfn.XLOOKUP(A112,'Por habilitar presup.'!$A$2:$A$500,'Por habilitar presup.'!$AS$2:$AS$500,""),
D112="Por aprobar estimación",_xlfn.XLOOKUP(A112,'Por aprobar estimacion'!$A$2:$A$500,'Por aprobar estimacion'!$AS$2:$AS$500,""),
D112="Por reestimar",_xlfn.XLOOKUP(A112,'Por Reestimar '!$A$2:$A$500,'Por Reestimar '!$AS$2:$AS$500,""),
TRUE,""
),
_xlpm.resultado,IF(OR(_xlpm.revision="",_xlpm.revision=0),_xlpm.base,_xlpm.revision),
IF(OR(_xlpm.resultado="",_xlpm.resultado=0),"",_xlpm.resultado)
))</f>
        <v>46188</v>
      </c>
      <c r="H112" s="593" t="str" cm="1">
        <f t="array" ref="H112">IF(A112="","",_xlfn.LET(
_xlpm.dias,_xlfn.IFS(
OR(UPPER(TRIM(E112))="BAJA",UPPER(TRIM(E112))="BAJO"),5,
OR(UPPER(TRIM(E112))="MEDIA",UPPER(TRIM(E112))="MEDIO"),10,
OR(UPPER(TRIM(E112))="ALTA",UPPER(TRIM(E112))="ALTO"),20,
TRUE,0
),
_xlpm.inicioRe,IF(D112="Por reestimar",_xlfn.XLOOKUP(A112,'Por Reestimar '!$A$2:$A$500,'Por Reestimar '!$AS$2:$AS$500,0),0),
_xlfn.IFS(
D112="Por reestimar",IF(AND(ISNUMBER(_xlpm.inicioRe),_xlpm.inicioRe&gt;0,_xlpm.dias&gt;0),WORKDAY(_xlpm.inicioRe,_xlpm.dias),""),
D112="Por estimar",IF(AND(ISNUMBER(G112),G112&gt;0),IF(_xlpm.dias&gt;0,WORKDAY(G112,_xlpm.dias),""),IF(AND(ISNUMBER(F112),F112&gt;0),WORKDAY(F112,5),"")),
TRUE,""
)
))</f>
        <v/>
      </c>
      <c r="I112" t="str" cm="1">
        <f t="array" ref="I112">IF(A112="","",_xlfn.IFS(
D112="Eliminados",_xlfn.XLOOKUP(A112,Eliminados!$A$2:$A$500,Eliminados!$AB$2:$AB$500,""),
D112="Planificadas",_xlfn.XLOOKUP(A112,Planificadas!$A$2:$A$500,Planificadas!$AB$2:$AB$500,""),
D112="Aprobar planificación",_xlfn.XLOOKUP(A112,'Aprobar Planificación'!$A$2:$A$500,'Aprobar Planificación'!$AB$2:$AB$500,""),
D112="Por planificar",_xlfn.XLOOKUP(A112,'Por planificar'!$A$2:$A$500,'Por planificar'!$AB$2:$AB$500,""),
D112="Por habilitar presupuesto",_xlfn.XLOOKUP(A112,'Por habilitar presup.'!$A$2:$A$500,'Por habilitar presup.'!$AB$2:$AB$500,""),
D112="Por aprobar estimación",_xlfn.XLOOKUP(A112,'Por aprobar estimacion'!$A$2:$A$500,'Por aprobar estimacion'!$AB$2:$AB$500,""),
D112="Por reestimar",_xlfn.XLOOKUP(A112,'Por Reestimar '!$A$2:$A$500,'Por Reestimar '!$AB$2:$AB$500,""),
D112="Por estimar",_xlfn.XLOOKUP(A112,'Por estimar'!$A$2:$A$500,'Por estimar'!$AB$2:$AB$500,""),
D112="Registro incompleto",_xlfn.XLOOKUP(A112,'Registro incompleto'!$A$2:$A$500,'Registro incompleto'!$AB$2:$AB$500,""),
TRUE,""
))</f>
        <v>Nohelí Cabrera</v>
      </c>
    </row>
    <row r="113" spans="1:9">
      <c r="A113">
        <v>144</v>
      </c>
      <c r="B113" t="str" cm="1">
        <f t="array" ref="B113">IF(A113="","",_xlfn.IFS(
D113="Eliminados",_xlfn.XLOOKUP(A113,Eliminados!$A$2:$A$500,Eliminados!$F$2:$F$500,""),
D113="Planificadas",_xlfn.XLOOKUP(A113,Planificadas!$A$2:$A$500,Planificadas!$F$2:$F$500,""),
D113="Aprobar planificación",_xlfn.XLOOKUP(A113,'Aprobar Planificación'!$A$2:$A$500,'Aprobar Planificación'!$F$2:$F$500,""),
D113="Por planificar",_xlfn.XLOOKUP(A113,'Por planificar'!$A$2:$A$500,'Por planificar'!$F$2:$F$500,""),
D113="Por habilitar presupuesto",_xlfn.XLOOKUP(A113,'Por habilitar presup.'!$A$2:$A$500,'Por habilitar presup.'!$F$2:$F$500,""),
D113="Por aprobar estimación",_xlfn.XLOOKUP(A113,'Por aprobar estimacion'!$A$2:$A$500,'Por aprobar estimacion'!$F$2:$F$500,""),
D113="Por reestimar",_xlfn.XLOOKUP(A113,'Por Reestimar '!$A$2:$A$500,'Por Reestimar '!$F$2:$F$500,""),
D113="Por estimar",_xlfn.XLOOKUP(A113,'Por estimar'!$A$2:$A$500,'Por estimar'!$F$2:$F$500,""),
D113="Registro incompleto",_xlfn.XLOOKUP(A113,'Registro incompleto'!$A$2:$A$500,'Registro incompleto'!$F$2:$F$500,""),
TRUE,""
))</f>
        <v>Matrícula de new convalidantes</v>
      </c>
      <c r="C113" t="str">
        <f t="shared" si="1"/>
        <v>Ana Vega</v>
      </c>
      <c r="D113" t="str" cm="1">
        <f t="array" ref="D113">IF(A113="","",_xlfn.IFS(
COUNTIF(Eliminados!$A$2:$A$500,A113)&gt;0,"Eliminados",
COUNTIF(Planificadas!$A$2:$A$500,A113)&gt;0,"Planificadas",
COUNTIF('Aprobar Planificación'!$A$2:$A$500,A113)&gt;0,"Aprobar planificación",
COUNTIF('Por planificar'!$A$2:$A$500,A113)&gt;0,"Por planificar",
COUNTIF('Por habilitar presup.'!$A$2:$A$500,A113)&gt;0,"Por habilitar presupuesto",
COUNTIF('Por aprobar estimacion'!$A$2:$A$500,A113)&gt;0,"Por aprobar estimación",
COUNTIF('Por Reestimar '!$A$2:$A$500,A113)&gt;0,"Por reestimar",
COUNTIF('Por estimar'!$A$2:$A$500,A113)&gt;0,"Por estimar",
COUNTIF('Registro incompleto'!$A$2:$A$500,A113)&gt;0,"Registro incompleto",
TRUE,"Sin estado"
))</f>
        <v>Eliminados</v>
      </c>
      <c r="E113" t="str" cm="1">
        <f t="array" ref="E113">IF(A113="","",_xlfn.LET(
_xlpm.base,_xlfn.IFS(
D113="Eliminados",_xlfn.XLOOKUP(A113,Eliminados!$A$2:$A$500,Eliminados!$AE$2:$AE$500,""),
D113="Planificadas",_xlfn.XLOOKUP(A113,Planificadas!$A$2:$A$500,Planificadas!$AE$2:$AE$500,""),
D113="Aprobar planificación",_xlfn.XLOOKUP(A113,'Aprobar Planificación'!$A$2:$A$500,'Aprobar Planificación'!$AE$2:$AE$500,""),
D113="Por planificar",_xlfn.XLOOKUP(A113,'Por planificar'!$A$2:$A$500,'Por planificar'!$AE$2:$AE$500,""),
D113="Por habilitar presupuesto",_xlfn.XLOOKUP(A113,'Por habilitar presup.'!$A$2:$A$500,'Por habilitar presup.'!$AE$2:$AE$500,""),
D113="Por aprobar estimación",_xlfn.XLOOKUP(A113,'Por aprobar estimacion'!$A$2:$A$500,'Por aprobar estimacion'!$AE$2:$AE$500,""),
D113="Por reestimar",_xlfn.XLOOKUP(A113,'Por Reestimar '!$A$2:$A$500,'Por Reestimar '!$AE$2:$AE$500,""),
D113="Por estimar",_xlfn.XLOOKUP(A113,'Por estimar'!$A$2:$A$500,'Por estimar'!$AE$2:$AE$500,""),
D113="Registro incompleto",_xlfn.XLOOKUP(A113,'Registro incompleto'!$A$2:$A$500,'Registro incompleto'!$AE$2:$AE$500,""),
TRUE,""
),
_xlpm.revision,_xlfn.IFS(
D113="Eliminados",_xlfn.XLOOKUP(A113,Eliminados!$A$2:$A$500,Eliminados!$AR$2:$AR$500,""),
D113="Planificadas",_xlfn.XLOOKUP(A113,Planificadas!$A$2:$A$500,Planificadas!$AR$2:$AR$500,""),
D113="Aprobar planificación",_xlfn.XLOOKUP(A113,'Aprobar Planificación'!$A$2:$A$500,'Aprobar Planificación'!$AR$2:$AR$500,""),
D113="Por planificar",_xlfn.XLOOKUP(A113,'Por planificar'!$A$2:$A$500,'Por planificar'!$AR$2:$AR$500,""),
D113="Por habilitar presupuesto",_xlfn.XLOOKUP(A113,'Por habilitar presup.'!$A$2:$A$500,'Por habilitar presup.'!$AR$2:$AR$500,""),
D113="Por aprobar estimación",_xlfn.XLOOKUP(A113,'Por aprobar estimacion'!$A$2:$A$500,'Por aprobar estimacion'!$AR$2:$AR$500,""),
D113="Por reestimar",_xlfn.XLOOKUP(A113,'Por Reestimar '!$A$2:$A$500,'Por Reestimar '!$AR$2:$AR$500,""),
TRUE,""
),
_xlpm.resultado,IF(OR(_xlpm.revision="",_xlpm.revision=0),_xlpm.base,_xlpm.revision),
IF(OR(_xlpm.resultado="",_xlpm.resultado=0),"Sin definir",_xlpm.resultado)
))</f>
        <v>Media</v>
      </c>
      <c r="F113" s="593" cm="1">
        <f t="array" ref="F113">IF(A113="","",_xlfn.LET(
_xlpm.fecha,_xlfn.IFS(
D113="Eliminados",_xlfn.XLOOKUP(A113,Eliminados!$A$2:$A$500,Eliminados!$AD$2:$AD$500,""),
D113="Planificadas",_xlfn.XLOOKUP(A113,Planificadas!$A$2:$A$500,Planificadas!$AD$2:$AD$500,""),
D113="Aprobar planificación",_xlfn.XLOOKUP(A113,'Aprobar Planificación'!$A$2:$A$500,'Aprobar Planificación'!$AD$2:$AD$500,""),
D113="Por planificar",_xlfn.XLOOKUP(A113,'Por planificar'!$A$2:$A$500,'Por planificar'!$AD$2:$AD$500,""),
D113="Por habilitar presupuesto",_xlfn.XLOOKUP(A113,'Por habilitar presup.'!$A$2:$A$500,'Por habilitar presup.'!$AD$2:$AD$500,""),
D113="Por aprobar estimación",_xlfn.XLOOKUP(A113,'Por aprobar estimacion'!$A$2:$A$500,'Por aprobar estimacion'!$AD$2:$AD$500,""),
D113="Por reestimar",_xlfn.XLOOKUP(A113,'Por Reestimar '!$A$2:$A$500,'Por Reestimar '!$AD$2:$AD$500,""),
D113="Por estimar",_xlfn.XLOOKUP(A113,'Por estimar'!$A$2:$A$500,'Por estimar'!$AD$2:$AD$500,""),
D113="Registro incompleto",_xlfn.XLOOKUP(A113,'Registro incompleto'!$A$2:$A$500,'Registro incompleto'!$AD$2:$AD$500,""),
TRUE,""
),
IF(OR(_xlpm.fecha="",_xlpm.fecha=0),"",_xlpm.fecha)
))</f>
        <v>46183</v>
      </c>
      <c r="G113" s="593" t="str" cm="1">
        <f t="array" ref="G113">IF(A113="","",_xlfn.LET(
_xlpm.base,_xlfn.IFS(
D113="Eliminados",_xlfn.XLOOKUP(A113,Eliminados!$A$2:$A$500,Eliminados!$AF$2:$AF$500,""),
D113="Planificadas",_xlfn.XLOOKUP(A113,Planificadas!$A$2:$A$500,Planificadas!$AF$2:$AF$500,""),
D113="Aprobar planificación",_xlfn.XLOOKUP(A113,'Aprobar Planificación'!$A$2:$A$500,'Aprobar Planificación'!$AF$2:$AF$500,""),
D113="Por planificar",_xlfn.XLOOKUP(A113,'Por planificar'!$A$2:$A$500,'Por planificar'!$AF$2:$AF$500,""),
D113="Por habilitar presupuesto",_xlfn.XLOOKUP(A113,'Por habilitar presup.'!$A$2:$A$500,'Por habilitar presup.'!$AF$2:$AF$500,""),
D113="Por aprobar estimación",_xlfn.XLOOKUP(A113,'Por aprobar estimacion'!$A$2:$A$500,'Por aprobar estimacion'!$AF$2:$AF$500,""),
D113="Por reestimar",_xlfn.XLOOKUP(A113,'Por Reestimar '!$A$2:$A$500,'Por Reestimar '!$AF$2:$AF$500,""),
D113="Por estimar",_xlfn.XLOOKUP(A113,'Por estimar'!$A$2:$A$500,'Por estimar'!$AF$2:$AF$500,""),
D113="Registro incompleto",_xlfn.XLOOKUP(A113,'Registro incompleto'!$A$2:$A$500,'Registro incompleto'!$AF$2:$AF$500,""),
TRUE,""
),
_xlpm.revision,_xlfn.IFS(
D113="Eliminados",_xlfn.XLOOKUP(A113,Eliminados!$A$2:$A$500,Eliminados!$AS$2:$AS$500,""),
D113="Planificadas",_xlfn.XLOOKUP(A113,Planificadas!$A$2:$A$500,Planificadas!$AS$2:$AS$500,""),
D113="Aprobar planificación",_xlfn.XLOOKUP(A113,'Aprobar Planificación'!$A$2:$A$500,'Aprobar Planificación'!$AS$2:$AS$500,""),
D113="Por planificar",_xlfn.XLOOKUP(A113,'Por planificar'!$A$2:$A$500,'Por planificar'!$AS$2:$AS$500,""),
D113="Por habilitar presupuesto",_xlfn.XLOOKUP(A113,'Por habilitar presup.'!$A$2:$A$500,'Por habilitar presup.'!$AS$2:$AS$500,""),
D113="Por aprobar estimación",_xlfn.XLOOKUP(A113,'Por aprobar estimacion'!$A$2:$A$500,'Por aprobar estimacion'!$AS$2:$AS$500,""),
D113="Por reestimar",_xlfn.XLOOKUP(A113,'Por Reestimar '!$A$2:$A$500,'Por Reestimar '!$AS$2:$AS$500,""),
TRUE,""
),
_xlpm.resultado,IF(OR(_xlpm.revision="",_xlpm.revision=0),_xlpm.base,_xlpm.revision),
IF(OR(_xlpm.resultado="",_xlpm.resultado=0),"",_xlpm.resultado)
))</f>
        <v/>
      </c>
      <c r="H113" s="593" t="str" cm="1">
        <f t="array" ref="H113">IF(A113="","",_xlfn.LET(
_xlpm.dias,_xlfn.IFS(
OR(UPPER(TRIM(E113))="BAJA",UPPER(TRIM(E113))="BAJO"),5,
OR(UPPER(TRIM(E113))="MEDIA",UPPER(TRIM(E113))="MEDIO"),10,
OR(UPPER(TRIM(E113))="ALTA",UPPER(TRIM(E113))="ALTO"),20,
TRUE,0
),
_xlpm.inicioRe,IF(D113="Por reestimar",_xlfn.XLOOKUP(A113,'Por Reestimar '!$A$2:$A$500,'Por Reestimar '!$AS$2:$AS$500,0),0),
_xlfn.IFS(
D113="Por reestimar",IF(AND(ISNUMBER(_xlpm.inicioRe),_xlpm.inicioRe&gt;0,_xlpm.dias&gt;0),WORKDAY(_xlpm.inicioRe,_xlpm.dias),""),
D113="Por estimar",IF(AND(ISNUMBER(G113),G113&gt;0),IF(_xlpm.dias&gt;0,WORKDAY(G113,_xlpm.dias),""),IF(AND(ISNUMBER(F113),F113&gt;0),WORKDAY(F113,5),"")),
TRUE,""
)
))</f>
        <v/>
      </c>
      <c r="I113" t="str" cm="1">
        <f t="array" ref="I113">IF(A113="","",_xlfn.IFS(
D113="Eliminados",_xlfn.XLOOKUP(A113,Eliminados!$A$2:$A$500,Eliminados!$AB$2:$AB$500,""),
D113="Planificadas",_xlfn.XLOOKUP(A113,Planificadas!$A$2:$A$500,Planificadas!$AB$2:$AB$500,""),
D113="Aprobar planificación",_xlfn.XLOOKUP(A113,'Aprobar Planificación'!$A$2:$A$500,'Aprobar Planificación'!$AB$2:$AB$500,""),
D113="Por planificar",_xlfn.XLOOKUP(A113,'Por planificar'!$A$2:$A$500,'Por planificar'!$AB$2:$AB$500,""),
D113="Por habilitar presupuesto",_xlfn.XLOOKUP(A113,'Por habilitar presup.'!$A$2:$A$500,'Por habilitar presup.'!$AB$2:$AB$500,""),
D113="Por aprobar estimación",_xlfn.XLOOKUP(A113,'Por aprobar estimacion'!$A$2:$A$500,'Por aprobar estimacion'!$AB$2:$AB$500,""),
D113="Por reestimar",_xlfn.XLOOKUP(A113,'Por Reestimar '!$A$2:$A$500,'Por Reestimar '!$AB$2:$AB$500,""),
D113="Por estimar",_xlfn.XLOOKUP(A113,'Por estimar'!$A$2:$A$500,'Por estimar'!$AB$2:$AB$500,""),
D113="Registro incompleto",_xlfn.XLOOKUP(A113,'Registro incompleto'!$A$2:$A$500,'Registro incompleto'!$AB$2:$AB$500,""),
TRUE,""
))</f>
        <v>Ana Vega</v>
      </c>
    </row>
    <row r="114" spans="1:9">
      <c r="A114">
        <v>145</v>
      </c>
      <c r="B114" t="str" cm="1">
        <f t="array" ref="B114">IF(A114="","",_xlfn.IFS(
D114="Eliminados",_xlfn.XLOOKUP(A114,Eliminados!$A$2:$A$500,Eliminados!$F$2:$F$500,""),
D114="Planificadas",_xlfn.XLOOKUP(A114,Planificadas!$A$2:$A$500,Planificadas!$F$2:$F$500,""),
D114="Aprobar planificación",_xlfn.XLOOKUP(A114,'Aprobar Planificación'!$A$2:$A$500,'Aprobar Planificación'!$F$2:$F$500,""),
D114="Por planificar",_xlfn.XLOOKUP(A114,'Por planificar'!$A$2:$A$500,'Por planificar'!$F$2:$F$500,""),
D114="Por habilitar presupuesto",_xlfn.XLOOKUP(A114,'Por habilitar presup.'!$A$2:$A$500,'Por habilitar presup.'!$F$2:$F$500,""),
D114="Por aprobar estimación",_xlfn.XLOOKUP(A114,'Por aprobar estimacion'!$A$2:$A$500,'Por aprobar estimacion'!$F$2:$F$500,""),
D114="Por reestimar",_xlfn.XLOOKUP(A114,'Por Reestimar '!$A$2:$A$500,'Por Reestimar '!$F$2:$F$500,""),
D114="Por estimar",_xlfn.XLOOKUP(A114,'Por estimar'!$A$2:$A$500,'Por estimar'!$F$2:$F$500,""),
D114="Registro incompleto",_xlfn.XLOOKUP(A114,'Registro incompleto'!$A$2:$A$500,'Registro incompleto'!$F$2:$F$500,""),
TRUE,""
))</f>
        <v>#Digital&amp;AI – AI Assessment &amp; feedback CIB</v>
      </c>
      <c r="C114" t="str">
        <f t="shared" si="1"/>
        <v>Sin definir</v>
      </c>
      <c r="D114" t="str" cm="1">
        <f t="array" ref="D114">IF(A114="","",_xlfn.IFS(
COUNTIF(Eliminados!$A$2:$A$500,A114)&gt;0,"Eliminados",
COUNTIF(Planificadas!$A$2:$A$500,A114)&gt;0,"Planificadas",
COUNTIF('Aprobar Planificación'!$A$2:$A$500,A114)&gt;0,"Aprobar planificación",
COUNTIF('Por planificar'!$A$2:$A$500,A114)&gt;0,"Por planificar",
COUNTIF('Por habilitar presup.'!$A$2:$A$500,A114)&gt;0,"Por habilitar presupuesto",
COUNTIF('Por aprobar estimacion'!$A$2:$A$500,A114)&gt;0,"Por aprobar estimación",
COUNTIF('Por Reestimar '!$A$2:$A$500,A114)&gt;0,"Por reestimar",
COUNTIF('Por estimar'!$A$2:$A$500,A114)&gt;0,"Por estimar",
COUNTIF('Registro incompleto'!$A$2:$A$500,A114)&gt;0,"Registro incompleto",
TRUE,"Sin estado"
))</f>
        <v>Planificadas</v>
      </c>
      <c r="E114" t="str" cm="1">
        <f t="array" ref="E114">IF(A114="","",_xlfn.LET(
_xlpm.base,_xlfn.IFS(
D114="Eliminados",_xlfn.XLOOKUP(A114,Eliminados!$A$2:$A$500,Eliminados!$AE$2:$AE$500,""),
D114="Planificadas",_xlfn.XLOOKUP(A114,Planificadas!$A$2:$A$500,Planificadas!$AE$2:$AE$500,""),
D114="Aprobar planificación",_xlfn.XLOOKUP(A114,'Aprobar Planificación'!$A$2:$A$500,'Aprobar Planificación'!$AE$2:$AE$500,""),
D114="Por planificar",_xlfn.XLOOKUP(A114,'Por planificar'!$A$2:$A$500,'Por planificar'!$AE$2:$AE$500,""),
D114="Por habilitar presupuesto",_xlfn.XLOOKUP(A114,'Por habilitar presup.'!$A$2:$A$500,'Por habilitar presup.'!$AE$2:$AE$500,""),
D114="Por aprobar estimación",_xlfn.XLOOKUP(A114,'Por aprobar estimacion'!$A$2:$A$500,'Por aprobar estimacion'!$AE$2:$AE$500,""),
D114="Por reestimar",_xlfn.XLOOKUP(A114,'Por Reestimar '!$A$2:$A$500,'Por Reestimar '!$AE$2:$AE$500,""),
D114="Por estimar",_xlfn.XLOOKUP(A114,'Por estimar'!$A$2:$A$500,'Por estimar'!$AE$2:$AE$500,""),
D114="Registro incompleto",_xlfn.XLOOKUP(A114,'Registro incompleto'!$A$2:$A$500,'Registro incompleto'!$AE$2:$AE$500,""),
TRUE,""
),
_xlpm.revision,_xlfn.IFS(
D114="Eliminados",_xlfn.XLOOKUP(A114,Eliminados!$A$2:$A$500,Eliminados!$AR$2:$AR$500,""),
D114="Planificadas",_xlfn.XLOOKUP(A114,Planificadas!$A$2:$A$500,Planificadas!$AR$2:$AR$500,""),
D114="Aprobar planificación",_xlfn.XLOOKUP(A114,'Aprobar Planificación'!$A$2:$A$500,'Aprobar Planificación'!$AR$2:$AR$500,""),
D114="Por planificar",_xlfn.XLOOKUP(A114,'Por planificar'!$A$2:$A$500,'Por planificar'!$AR$2:$AR$500,""),
D114="Por habilitar presupuesto",_xlfn.XLOOKUP(A114,'Por habilitar presup.'!$A$2:$A$500,'Por habilitar presup.'!$AR$2:$AR$500,""),
D114="Por aprobar estimación",_xlfn.XLOOKUP(A114,'Por aprobar estimacion'!$A$2:$A$500,'Por aprobar estimacion'!$AR$2:$AR$500,""),
D114="Por reestimar",_xlfn.XLOOKUP(A114,'Por Reestimar '!$A$2:$A$500,'Por Reestimar '!$AR$2:$AR$500,""),
TRUE,""
),
_xlpm.resultado,IF(OR(_xlpm.revision="",_xlpm.revision=0),_xlpm.base,_xlpm.revision),
IF(OR(_xlpm.resultado="",_xlpm.resultado=0),"Sin definir",_xlpm.resultado)
))</f>
        <v>Sin definir</v>
      </c>
      <c r="F114" s="593" t="str" cm="1">
        <f t="array" ref="F114">IF(A114="","",_xlfn.LET(
_xlpm.fecha,_xlfn.IFS(
D114="Eliminados",_xlfn.XLOOKUP(A114,Eliminados!$A$2:$A$500,Eliminados!$AD$2:$AD$500,""),
D114="Planificadas",_xlfn.XLOOKUP(A114,Planificadas!$A$2:$A$500,Planificadas!$AD$2:$AD$500,""),
D114="Aprobar planificación",_xlfn.XLOOKUP(A114,'Aprobar Planificación'!$A$2:$A$500,'Aprobar Planificación'!$AD$2:$AD$500,""),
D114="Por planificar",_xlfn.XLOOKUP(A114,'Por planificar'!$A$2:$A$500,'Por planificar'!$AD$2:$AD$500,""),
D114="Por habilitar presupuesto",_xlfn.XLOOKUP(A114,'Por habilitar presup.'!$A$2:$A$500,'Por habilitar presup.'!$AD$2:$AD$500,""),
D114="Por aprobar estimación",_xlfn.XLOOKUP(A114,'Por aprobar estimacion'!$A$2:$A$500,'Por aprobar estimacion'!$AD$2:$AD$500,""),
D114="Por reestimar",_xlfn.XLOOKUP(A114,'Por Reestimar '!$A$2:$A$500,'Por Reestimar '!$AD$2:$AD$500,""),
D114="Por estimar",_xlfn.XLOOKUP(A114,'Por estimar'!$A$2:$A$500,'Por estimar'!$AD$2:$AD$500,""),
D114="Registro incompleto",_xlfn.XLOOKUP(A114,'Registro incompleto'!$A$2:$A$500,'Registro incompleto'!$AD$2:$AD$500,""),
TRUE,""
),
IF(OR(_xlpm.fecha="",_xlpm.fecha=0),"",_xlpm.fecha)
))</f>
        <v/>
      </c>
      <c r="G114" s="593" t="str" cm="1">
        <f t="array" ref="G114">IF(A114="","",_xlfn.LET(
_xlpm.base,_xlfn.IFS(
D114="Eliminados",_xlfn.XLOOKUP(A114,Eliminados!$A$2:$A$500,Eliminados!$AF$2:$AF$500,""),
D114="Planificadas",_xlfn.XLOOKUP(A114,Planificadas!$A$2:$A$500,Planificadas!$AF$2:$AF$500,""),
D114="Aprobar planificación",_xlfn.XLOOKUP(A114,'Aprobar Planificación'!$A$2:$A$500,'Aprobar Planificación'!$AF$2:$AF$500,""),
D114="Por planificar",_xlfn.XLOOKUP(A114,'Por planificar'!$A$2:$A$500,'Por planificar'!$AF$2:$AF$500,""),
D114="Por habilitar presupuesto",_xlfn.XLOOKUP(A114,'Por habilitar presup.'!$A$2:$A$500,'Por habilitar presup.'!$AF$2:$AF$500,""),
D114="Por aprobar estimación",_xlfn.XLOOKUP(A114,'Por aprobar estimacion'!$A$2:$A$500,'Por aprobar estimacion'!$AF$2:$AF$500,""),
D114="Por reestimar",_xlfn.XLOOKUP(A114,'Por Reestimar '!$A$2:$A$500,'Por Reestimar '!$AF$2:$AF$500,""),
D114="Por estimar",_xlfn.XLOOKUP(A114,'Por estimar'!$A$2:$A$500,'Por estimar'!$AF$2:$AF$500,""),
D114="Registro incompleto",_xlfn.XLOOKUP(A114,'Registro incompleto'!$A$2:$A$500,'Registro incompleto'!$AF$2:$AF$500,""),
TRUE,""
),
_xlpm.revision,_xlfn.IFS(
D114="Eliminados",_xlfn.XLOOKUP(A114,Eliminados!$A$2:$A$500,Eliminados!$AS$2:$AS$500,""),
D114="Planificadas",_xlfn.XLOOKUP(A114,Planificadas!$A$2:$A$500,Planificadas!$AS$2:$AS$500,""),
D114="Aprobar planificación",_xlfn.XLOOKUP(A114,'Aprobar Planificación'!$A$2:$A$500,'Aprobar Planificación'!$AS$2:$AS$500,""),
D114="Por planificar",_xlfn.XLOOKUP(A114,'Por planificar'!$A$2:$A$500,'Por planificar'!$AS$2:$AS$500,""),
D114="Por habilitar presupuesto",_xlfn.XLOOKUP(A114,'Por habilitar presup.'!$A$2:$A$500,'Por habilitar presup.'!$AS$2:$AS$500,""),
D114="Por aprobar estimación",_xlfn.XLOOKUP(A114,'Por aprobar estimacion'!$A$2:$A$500,'Por aprobar estimacion'!$AS$2:$AS$500,""),
D114="Por reestimar",_xlfn.XLOOKUP(A114,'Por Reestimar '!$A$2:$A$500,'Por Reestimar '!$AS$2:$AS$500,""),
TRUE,""
),
_xlpm.resultado,IF(OR(_xlpm.revision="",_xlpm.revision=0),_xlpm.base,_xlpm.revision),
IF(OR(_xlpm.resultado="",_xlpm.resultado=0),"",_xlpm.resultado)
))</f>
        <v/>
      </c>
      <c r="H114" s="593" t="str" cm="1">
        <f t="array" ref="H114">IF(A114="","",_xlfn.LET(
_xlpm.dias,_xlfn.IFS(
OR(UPPER(TRIM(E114))="BAJA",UPPER(TRIM(E114))="BAJO"),5,
OR(UPPER(TRIM(E114))="MEDIA",UPPER(TRIM(E114))="MEDIO"),10,
OR(UPPER(TRIM(E114))="ALTA",UPPER(TRIM(E114))="ALTO"),20,
TRUE,0
),
_xlpm.inicioRe,IF(D114="Por reestimar",_xlfn.XLOOKUP(A114,'Por Reestimar '!$A$2:$A$500,'Por Reestimar '!$AS$2:$AS$500,0),0),
_xlfn.IFS(
D114="Por reestimar",IF(AND(ISNUMBER(_xlpm.inicioRe),_xlpm.inicioRe&gt;0,_xlpm.dias&gt;0),WORKDAY(_xlpm.inicioRe,_xlpm.dias),""),
D114="Por estimar",IF(AND(ISNUMBER(G114),G114&gt;0),IF(_xlpm.dias&gt;0,WORKDAY(G114,_xlpm.dias),""),IF(AND(ISNUMBER(F114),F114&gt;0),WORKDAY(F114,5),"")),
TRUE,""
)
))</f>
        <v/>
      </c>
      <c r="I114" cm="1">
        <f t="array" ref="I114">IF(A114="","",_xlfn.IFS(
D114="Eliminados",_xlfn.XLOOKUP(A114,Eliminados!$A$2:$A$500,Eliminados!$AB$2:$AB$500,""),
D114="Planificadas",_xlfn.XLOOKUP(A114,Planificadas!$A$2:$A$500,Planificadas!$AB$2:$AB$500,""),
D114="Aprobar planificación",_xlfn.XLOOKUP(A114,'Aprobar Planificación'!$A$2:$A$500,'Aprobar Planificación'!$AB$2:$AB$500,""),
D114="Por planificar",_xlfn.XLOOKUP(A114,'Por planificar'!$A$2:$A$500,'Por planificar'!$AB$2:$AB$500,""),
D114="Por habilitar presupuesto",_xlfn.XLOOKUP(A114,'Por habilitar presup.'!$A$2:$A$500,'Por habilitar presup.'!$AB$2:$AB$500,""),
D114="Por aprobar estimación",_xlfn.XLOOKUP(A114,'Por aprobar estimacion'!$A$2:$A$500,'Por aprobar estimacion'!$AB$2:$AB$500,""),
D114="Por reestimar",_xlfn.XLOOKUP(A114,'Por Reestimar '!$A$2:$A$500,'Por Reestimar '!$AB$2:$AB$500,""),
D114="Por estimar",_xlfn.XLOOKUP(A114,'Por estimar'!$A$2:$A$500,'Por estimar'!$AB$2:$AB$500,""),
D114="Registro incompleto",_xlfn.XLOOKUP(A114,'Registro incompleto'!$A$2:$A$500,'Registro incompleto'!$AB$2:$AB$500,""),
TRUE,""
))</f>
        <v>0</v>
      </c>
    </row>
    <row r="115" spans="1:9">
      <c r="A115">
        <v>146</v>
      </c>
      <c r="B115" t="str" cm="1">
        <f t="array" ref="B115">IF(A115="","",_xlfn.IFS(
D115="Eliminados",_xlfn.XLOOKUP(A115,Eliminados!$A$2:$A$500,Eliminados!$F$2:$F$500,""),
D115="Planificadas",_xlfn.XLOOKUP(A115,Planificadas!$A$2:$A$500,Planificadas!$F$2:$F$500,""),
D115="Aprobar planificación",_xlfn.XLOOKUP(A115,'Aprobar Planificación'!$A$2:$A$500,'Aprobar Planificación'!$F$2:$F$500,""),
D115="Por planificar",_xlfn.XLOOKUP(A115,'Por planificar'!$A$2:$A$500,'Por planificar'!$F$2:$F$500,""),
D115="Por habilitar presupuesto",_xlfn.XLOOKUP(A115,'Por habilitar presup.'!$A$2:$A$500,'Por habilitar presup.'!$F$2:$F$500,""),
D115="Por aprobar estimación",_xlfn.XLOOKUP(A115,'Por aprobar estimacion'!$A$2:$A$500,'Por aprobar estimacion'!$F$2:$F$500,""),
D115="Por reestimar",_xlfn.XLOOKUP(A115,'Por Reestimar '!$A$2:$A$500,'Por Reestimar '!$F$2:$F$500,""),
D115="Por estimar",_xlfn.XLOOKUP(A115,'Por estimar'!$A$2:$A$500,'Por estimar'!$F$2:$F$500,""),
D115="Registro incompleto",_xlfn.XLOOKUP(A115,'Registro incompleto'!$A$2:$A$500,'Registro incompleto'!$F$2:$F$500,""),
TRUE,""
))</f>
        <v>#Digital&amp;AI - Speech Analytics Laureate</v>
      </c>
      <c r="C115" t="str">
        <f t="shared" si="1"/>
        <v>Sin definir</v>
      </c>
      <c r="D115" t="str" cm="1">
        <f t="array" ref="D115">IF(A115="","",_xlfn.IFS(
COUNTIF(Eliminados!$A$2:$A$500,A115)&gt;0,"Eliminados",
COUNTIF(Planificadas!$A$2:$A$500,A115)&gt;0,"Planificadas",
COUNTIF('Aprobar Planificación'!$A$2:$A$500,A115)&gt;0,"Aprobar planificación",
COUNTIF('Por planificar'!$A$2:$A$500,A115)&gt;0,"Por planificar",
COUNTIF('Por habilitar presup.'!$A$2:$A$500,A115)&gt;0,"Por habilitar presupuesto",
COUNTIF('Por aprobar estimacion'!$A$2:$A$500,A115)&gt;0,"Por aprobar estimación",
COUNTIF('Por Reestimar '!$A$2:$A$500,A115)&gt;0,"Por reestimar",
COUNTIF('Por estimar'!$A$2:$A$500,A115)&gt;0,"Por estimar",
COUNTIF('Registro incompleto'!$A$2:$A$500,A115)&gt;0,"Registro incompleto",
TRUE,"Sin estado"
))</f>
        <v>Planificadas</v>
      </c>
      <c r="E115" t="str" cm="1">
        <f t="array" ref="E115">IF(A115="","",_xlfn.LET(
_xlpm.base,_xlfn.IFS(
D115="Eliminados",_xlfn.XLOOKUP(A115,Eliminados!$A$2:$A$500,Eliminados!$AE$2:$AE$500,""),
D115="Planificadas",_xlfn.XLOOKUP(A115,Planificadas!$A$2:$A$500,Planificadas!$AE$2:$AE$500,""),
D115="Aprobar planificación",_xlfn.XLOOKUP(A115,'Aprobar Planificación'!$A$2:$A$500,'Aprobar Planificación'!$AE$2:$AE$500,""),
D115="Por planificar",_xlfn.XLOOKUP(A115,'Por planificar'!$A$2:$A$500,'Por planificar'!$AE$2:$AE$500,""),
D115="Por habilitar presupuesto",_xlfn.XLOOKUP(A115,'Por habilitar presup.'!$A$2:$A$500,'Por habilitar presup.'!$AE$2:$AE$500,""),
D115="Por aprobar estimación",_xlfn.XLOOKUP(A115,'Por aprobar estimacion'!$A$2:$A$500,'Por aprobar estimacion'!$AE$2:$AE$500,""),
D115="Por reestimar",_xlfn.XLOOKUP(A115,'Por Reestimar '!$A$2:$A$500,'Por Reestimar '!$AE$2:$AE$500,""),
D115="Por estimar",_xlfn.XLOOKUP(A115,'Por estimar'!$A$2:$A$500,'Por estimar'!$AE$2:$AE$500,""),
D115="Registro incompleto",_xlfn.XLOOKUP(A115,'Registro incompleto'!$A$2:$A$500,'Registro incompleto'!$AE$2:$AE$500,""),
TRUE,""
),
_xlpm.revision,_xlfn.IFS(
D115="Eliminados",_xlfn.XLOOKUP(A115,Eliminados!$A$2:$A$500,Eliminados!$AR$2:$AR$500,""),
D115="Planificadas",_xlfn.XLOOKUP(A115,Planificadas!$A$2:$A$500,Planificadas!$AR$2:$AR$500,""),
D115="Aprobar planificación",_xlfn.XLOOKUP(A115,'Aprobar Planificación'!$A$2:$A$500,'Aprobar Planificación'!$AR$2:$AR$500,""),
D115="Por planificar",_xlfn.XLOOKUP(A115,'Por planificar'!$A$2:$A$500,'Por planificar'!$AR$2:$AR$500,""),
D115="Por habilitar presupuesto",_xlfn.XLOOKUP(A115,'Por habilitar presup.'!$A$2:$A$500,'Por habilitar presup.'!$AR$2:$AR$500,""),
D115="Por aprobar estimación",_xlfn.XLOOKUP(A115,'Por aprobar estimacion'!$A$2:$A$500,'Por aprobar estimacion'!$AR$2:$AR$500,""),
D115="Por reestimar",_xlfn.XLOOKUP(A115,'Por Reestimar '!$A$2:$A$500,'Por Reestimar '!$AR$2:$AR$500,""),
TRUE,""
),
_xlpm.resultado,IF(OR(_xlpm.revision="",_xlpm.revision=0),_xlpm.base,_xlpm.revision),
IF(OR(_xlpm.resultado="",_xlpm.resultado=0),"Sin definir",_xlpm.resultado)
))</f>
        <v>Sin definir</v>
      </c>
      <c r="F115" s="593" t="str" cm="1">
        <f t="array" ref="F115">IF(A115="","",_xlfn.LET(
_xlpm.fecha,_xlfn.IFS(
D115="Eliminados",_xlfn.XLOOKUP(A115,Eliminados!$A$2:$A$500,Eliminados!$AD$2:$AD$500,""),
D115="Planificadas",_xlfn.XLOOKUP(A115,Planificadas!$A$2:$A$500,Planificadas!$AD$2:$AD$500,""),
D115="Aprobar planificación",_xlfn.XLOOKUP(A115,'Aprobar Planificación'!$A$2:$A$500,'Aprobar Planificación'!$AD$2:$AD$500,""),
D115="Por planificar",_xlfn.XLOOKUP(A115,'Por planificar'!$A$2:$A$500,'Por planificar'!$AD$2:$AD$500,""),
D115="Por habilitar presupuesto",_xlfn.XLOOKUP(A115,'Por habilitar presup.'!$A$2:$A$500,'Por habilitar presup.'!$AD$2:$AD$500,""),
D115="Por aprobar estimación",_xlfn.XLOOKUP(A115,'Por aprobar estimacion'!$A$2:$A$500,'Por aprobar estimacion'!$AD$2:$AD$500,""),
D115="Por reestimar",_xlfn.XLOOKUP(A115,'Por Reestimar '!$A$2:$A$500,'Por Reestimar '!$AD$2:$AD$500,""),
D115="Por estimar",_xlfn.XLOOKUP(A115,'Por estimar'!$A$2:$A$500,'Por estimar'!$AD$2:$AD$500,""),
D115="Registro incompleto",_xlfn.XLOOKUP(A115,'Registro incompleto'!$A$2:$A$500,'Registro incompleto'!$AD$2:$AD$500,""),
TRUE,""
),
IF(OR(_xlpm.fecha="",_xlpm.fecha=0),"",_xlpm.fecha)
))</f>
        <v/>
      </c>
      <c r="G115" s="593" t="str" cm="1">
        <f t="array" ref="G115">IF(A115="","",_xlfn.LET(
_xlpm.base,_xlfn.IFS(
D115="Eliminados",_xlfn.XLOOKUP(A115,Eliminados!$A$2:$A$500,Eliminados!$AF$2:$AF$500,""),
D115="Planificadas",_xlfn.XLOOKUP(A115,Planificadas!$A$2:$A$500,Planificadas!$AF$2:$AF$500,""),
D115="Aprobar planificación",_xlfn.XLOOKUP(A115,'Aprobar Planificación'!$A$2:$A$500,'Aprobar Planificación'!$AF$2:$AF$500,""),
D115="Por planificar",_xlfn.XLOOKUP(A115,'Por planificar'!$A$2:$A$500,'Por planificar'!$AF$2:$AF$500,""),
D115="Por habilitar presupuesto",_xlfn.XLOOKUP(A115,'Por habilitar presup.'!$A$2:$A$500,'Por habilitar presup.'!$AF$2:$AF$500,""),
D115="Por aprobar estimación",_xlfn.XLOOKUP(A115,'Por aprobar estimacion'!$A$2:$A$500,'Por aprobar estimacion'!$AF$2:$AF$500,""),
D115="Por reestimar",_xlfn.XLOOKUP(A115,'Por Reestimar '!$A$2:$A$500,'Por Reestimar '!$AF$2:$AF$500,""),
D115="Por estimar",_xlfn.XLOOKUP(A115,'Por estimar'!$A$2:$A$500,'Por estimar'!$AF$2:$AF$500,""),
D115="Registro incompleto",_xlfn.XLOOKUP(A115,'Registro incompleto'!$A$2:$A$500,'Registro incompleto'!$AF$2:$AF$500,""),
TRUE,""
),
_xlpm.revision,_xlfn.IFS(
D115="Eliminados",_xlfn.XLOOKUP(A115,Eliminados!$A$2:$A$500,Eliminados!$AS$2:$AS$500,""),
D115="Planificadas",_xlfn.XLOOKUP(A115,Planificadas!$A$2:$A$500,Planificadas!$AS$2:$AS$500,""),
D115="Aprobar planificación",_xlfn.XLOOKUP(A115,'Aprobar Planificación'!$A$2:$A$500,'Aprobar Planificación'!$AS$2:$AS$500,""),
D115="Por planificar",_xlfn.XLOOKUP(A115,'Por planificar'!$A$2:$A$500,'Por planificar'!$AS$2:$AS$500,""),
D115="Por habilitar presupuesto",_xlfn.XLOOKUP(A115,'Por habilitar presup.'!$A$2:$A$500,'Por habilitar presup.'!$AS$2:$AS$500,""),
D115="Por aprobar estimación",_xlfn.XLOOKUP(A115,'Por aprobar estimacion'!$A$2:$A$500,'Por aprobar estimacion'!$AS$2:$AS$500,""),
D115="Por reestimar",_xlfn.XLOOKUP(A115,'Por Reestimar '!$A$2:$A$500,'Por Reestimar '!$AS$2:$AS$500,""),
TRUE,""
),
_xlpm.resultado,IF(OR(_xlpm.revision="",_xlpm.revision=0),_xlpm.base,_xlpm.revision),
IF(OR(_xlpm.resultado="",_xlpm.resultado=0),"",_xlpm.resultado)
))</f>
        <v/>
      </c>
      <c r="H115" s="593" t="str" cm="1">
        <f t="array" ref="H115">IF(A115="","",_xlfn.LET(
_xlpm.dias,_xlfn.IFS(
OR(UPPER(TRIM(E115))="BAJA",UPPER(TRIM(E115))="BAJO"),5,
OR(UPPER(TRIM(E115))="MEDIA",UPPER(TRIM(E115))="MEDIO"),10,
OR(UPPER(TRIM(E115))="ALTA",UPPER(TRIM(E115))="ALTO"),20,
TRUE,0
),
_xlpm.inicioRe,IF(D115="Por reestimar",_xlfn.XLOOKUP(A115,'Por Reestimar '!$A$2:$A$500,'Por Reestimar '!$AS$2:$AS$500,0),0),
_xlfn.IFS(
D115="Por reestimar",IF(AND(ISNUMBER(_xlpm.inicioRe),_xlpm.inicioRe&gt;0,_xlpm.dias&gt;0),WORKDAY(_xlpm.inicioRe,_xlpm.dias),""),
D115="Por estimar",IF(AND(ISNUMBER(G115),G115&gt;0),IF(_xlpm.dias&gt;0,WORKDAY(G115,_xlpm.dias),""),IF(AND(ISNUMBER(F115),F115&gt;0),WORKDAY(F115,5),"")),
TRUE,""
)
))</f>
        <v/>
      </c>
      <c r="I115" cm="1">
        <f t="array" ref="I115">IF(A115="","",_xlfn.IFS(
D115="Eliminados",_xlfn.XLOOKUP(A115,Eliminados!$A$2:$A$500,Eliminados!$AB$2:$AB$500,""),
D115="Planificadas",_xlfn.XLOOKUP(A115,Planificadas!$A$2:$A$500,Planificadas!$AB$2:$AB$500,""),
D115="Aprobar planificación",_xlfn.XLOOKUP(A115,'Aprobar Planificación'!$A$2:$A$500,'Aprobar Planificación'!$AB$2:$AB$500,""),
D115="Por planificar",_xlfn.XLOOKUP(A115,'Por planificar'!$A$2:$A$500,'Por planificar'!$AB$2:$AB$500,""),
D115="Por habilitar presupuesto",_xlfn.XLOOKUP(A115,'Por habilitar presup.'!$A$2:$A$500,'Por habilitar presup.'!$AB$2:$AB$500,""),
D115="Por aprobar estimación",_xlfn.XLOOKUP(A115,'Por aprobar estimacion'!$A$2:$A$500,'Por aprobar estimacion'!$AB$2:$AB$500,""),
D115="Por reestimar",_xlfn.XLOOKUP(A115,'Por Reestimar '!$A$2:$A$500,'Por Reestimar '!$AB$2:$AB$500,""),
D115="Por estimar",_xlfn.XLOOKUP(A115,'Por estimar'!$A$2:$A$500,'Por estimar'!$AB$2:$AB$500,""),
D115="Registro incompleto",_xlfn.XLOOKUP(A115,'Registro incompleto'!$A$2:$A$500,'Registro incompleto'!$AB$2:$AB$500,""),
TRUE,""
))</f>
        <v>0</v>
      </c>
    </row>
    <row r="116" spans="1:9">
      <c r="A116">
        <v>147</v>
      </c>
      <c r="B116" t="str" cm="1">
        <f t="array" ref="B116">IF(A116="","",_xlfn.IFS(
D116="Eliminados",_xlfn.XLOOKUP(A116,Eliminados!$A$2:$A$500,Eliminados!$F$2:$F$500,""),
D116="Planificadas",_xlfn.XLOOKUP(A116,Planificadas!$A$2:$A$500,Planificadas!$F$2:$F$500,""),
D116="Aprobar planificación",_xlfn.XLOOKUP(A116,'Aprobar Planificación'!$A$2:$A$500,'Aprobar Planificación'!$F$2:$F$500,""),
D116="Por planificar",_xlfn.XLOOKUP(A116,'Por planificar'!$A$2:$A$500,'Por planificar'!$F$2:$F$500,""),
D116="Por habilitar presupuesto",_xlfn.XLOOKUP(A116,'Por habilitar presup.'!$A$2:$A$500,'Por habilitar presup.'!$F$2:$F$500,""),
D116="Por aprobar estimación",_xlfn.XLOOKUP(A116,'Por aprobar estimacion'!$A$2:$A$500,'Por aprobar estimacion'!$F$2:$F$500,""),
D116="Por reestimar",_xlfn.XLOOKUP(A116,'Por Reestimar '!$A$2:$A$500,'Por Reestimar '!$F$2:$F$500,""),
D116="Por estimar",_xlfn.XLOOKUP(A116,'Por estimar'!$A$2:$A$500,'Por estimar'!$F$2:$F$500,""),
D116="Registro incompleto",_xlfn.XLOOKUP(A116,'Registro incompleto'!$A$2:$A$500,'Registro incompleto'!$F$2:$F$500,""),
TRUE,""
))</f>
        <v>#Digital&amp;AI – AI Assessment &amp; feedback UPC</v>
      </c>
      <c r="C116" t="str">
        <f t="shared" si="1"/>
        <v>Sin definir</v>
      </c>
      <c r="D116" t="str" cm="1">
        <f t="array" ref="D116">IF(A116="","",_xlfn.IFS(
COUNTIF(Eliminados!$A$2:$A$500,A116)&gt;0,"Eliminados",
COUNTIF(Planificadas!$A$2:$A$500,A116)&gt;0,"Planificadas",
COUNTIF('Aprobar Planificación'!$A$2:$A$500,A116)&gt;0,"Aprobar planificación",
COUNTIF('Por planificar'!$A$2:$A$500,A116)&gt;0,"Por planificar",
COUNTIF('Por habilitar presup.'!$A$2:$A$500,A116)&gt;0,"Por habilitar presupuesto",
COUNTIF('Por aprobar estimacion'!$A$2:$A$500,A116)&gt;0,"Por aprobar estimación",
COUNTIF('Por Reestimar '!$A$2:$A$500,A116)&gt;0,"Por reestimar",
COUNTIF('Por estimar'!$A$2:$A$500,A116)&gt;0,"Por estimar",
COUNTIF('Registro incompleto'!$A$2:$A$500,A116)&gt;0,"Registro incompleto",
TRUE,"Sin estado"
))</f>
        <v>Planificadas</v>
      </c>
      <c r="E116" t="str" cm="1">
        <f t="array" ref="E116">IF(A116="","",_xlfn.LET(
_xlpm.base,_xlfn.IFS(
D116="Eliminados",_xlfn.XLOOKUP(A116,Eliminados!$A$2:$A$500,Eliminados!$AE$2:$AE$500,""),
D116="Planificadas",_xlfn.XLOOKUP(A116,Planificadas!$A$2:$A$500,Planificadas!$AE$2:$AE$500,""),
D116="Aprobar planificación",_xlfn.XLOOKUP(A116,'Aprobar Planificación'!$A$2:$A$500,'Aprobar Planificación'!$AE$2:$AE$500,""),
D116="Por planificar",_xlfn.XLOOKUP(A116,'Por planificar'!$A$2:$A$500,'Por planificar'!$AE$2:$AE$500,""),
D116="Por habilitar presupuesto",_xlfn.XLOOKUP(A116,'Por habilitar presup.'!$A$2:$A$500,'Por habilitar presup.'!$AE$2:$AE$500,""),
D116="Por aprobar estimación",_xlfn.XLOOKUP(A116,'Por aprobar estimacion'!$A$2:$A$500,'Por aprobar estimacion'!$AE$2:$AE$500,""),
D116="Por reestimar",_xlfn.XLOOKUP(A116,'Por Reestimar '!$A$2:$A$500,'Por Reestimar '!$AE$2:$AE$500,""),
D116="Por estimar",_xlfn.XLOOKUP(A116,'Por estimar'!$A$2:$A$500,'Por estimar'!$AE$2:$AE$500,""),
D116="Registro incompleto",_xlfn.XLOOKUP(A116,'Registro incompleto'!$A$2:$A$500,'Registro incompleto'!$AE$2:$AE$500,""),
TRUE,""
),
_xlpm.revision,_xlfn.IFS(
D116="Eliminados",_xlfn.XLOOKUP(A116,Eliminados!$A$2:$A$500,Eliminados!$AR$2:$AR$500,""),
D116="Planificadas",_xlfn.XLOOKUP(A116,Planificadas!$A$2:$A$500,Planificadas!$AR$2:$AR$500,""),
D116="Aprobar planificación",_xlfn.XLOOKUP(A116,'Aprobar Planificación'!$A$2:$A$500,'Aprobar Planificación'!$AR$2:$AR$500,""),
D116="Por planificar",_xlfn.XLOOKUP(A116,'Por planificar'!$A$2:$A$500,'Por planificar'!$AR$2:$AR$500,""),
D116="Por habilitar presupuesto",_xlfn.XLOOKUP(A116,'Por habilitar presup.'!$A$2:$A$500,'Por habilitar presup.'!$AR$2:$AR$500,""),
D116="Por aprobar estimación",_xlfn.XLOOKUP(A116,'Por aprobar estimacion'!$A$2:$A$500,'Por aprobar estimacion'!$AR$2:$AR$500,""),
D116="Por reestimar",_xlfn.XLOOKUP(A116,'Por Reestimar '!$A$2:$A$500,'Por Reestimar '!$AR$2:$AR$500,""),
TRUE,""
),
_xlpm.resultado,IF(OR(_xlpm.revision="",_xlpm.revision=0),_xlpm.base,_xlpm.revision),
IF(OR(_xlpm.resultado="",_xlpm.resultado=0),"Sin definir",_xlpm.resultado)
))</f>
        <v>Sin definir</v>
      </c>
      <c r="F116" s="593" t="str" cm="1">
        <f t="array" ref="F116">IF(A116="","",_xlfn.LET(
_xlpm.fecha,_xlfn.IFS(
D116="Eliminados",_xlfn.XLOOKUP(A116,Eliminados!$A$2:$A$500,Eliminados!$AD$2:$AD$500,""),
D116="Planificadas",_xlfn.XLOOKUP(A116,Planificadas!$A$2:$A$500,Planificadas!$AD$2:$AD$500,""),
D116="Aprobar planificación",_xlfn.XLOOKUP(A116,'Aprobar Planificación'!$A$2:$A$500,'Aprobar Planificación'!$AD$2:$AD$500,""),
D116="Por planificar",_xlfn.XLOOKUP(A116,'Por planificar'!$A$2:$A$500,'Por planificar'!$AD$2:$AD$500,""),
D116="Por habilitar presupuesto",_xlfn.XLOOKUP(A116,'Por habilitar presup.'!$A$2:$A$500,'Por habilitar presup.'!$AD$2:$AD$500,""),
D116="Por aprobar estimación",_xlfn.XLOOKUP(A116,'Por aprobar estimacion'!$A$2:$A$500,'Por aprobar estimacion'!$AD$2:$AD$500,""),
D116="Por reestimar",_xlfn.XLOOKUP(A116,'Por Reestimar '!$A$2:$A$500,'Por Reestimar '!$AD$2:$AD$500,""),
D116="Por estimar",_xlfn.XLOOKUP(A116,'Por estimar'!$A$2:$A$500,'Por estimar'!$AD$2:$AD$500,""),
D116="Registro incompleto",_xlfn.XLOOKUP(A116,'Registro incompleto'!$A$2:$A$500,'Registro incompleto'!$AD$2:$AD$500,""),
TRUE,""
),
IF(OR(_xlpm.fecha="",_xlpm.fecha=0),"",_xlpm.fecha)
))</f>
        <v/>
      </c>
      <c r="G116" s="593" t="str" cm="1">
        <f t="array" ref="G116">IF(A116="","",_xlfn.LET(
_xlpm.base,_xlfn.IFS(
D116="Eliminados",_xlfn.XLOOKUP(A116,Eliminados!$A$2:$A$500,Eliminados!$AF$2:$AF$500,""),
D116="Planificadas",_xlfn.XLOOKUP(A116,Planificadas!$A$2:$A$500,Planificadas!$AF$2:$AF$500,""),
D116="Aprobar planificación",_xlfn.XLOOKUP(A116,'Aprobar Planificación'!$A$2:$A$500,'Aprobar Planificación'!$AF$2:$AF$500,""),
D116="Por planificar",_xlfn.XLOOKUP(A116,'Por planificar'!$A$2:$A$500,'Por planificar'!$AF$2:$AF$500,""),
D116="Por habilitar presupuesto",_xlfn.XLOOKUP(A116,'Por habilitar presup.'!$A$2:$A$500,'Por habilitar presup.'!$AF$2:$AF$500,""),
D116="Por aprobar estimación",_xlfn.XLOOKUP(A116,'Por aprobar estimacion'!$A$2:$A$500,'Por aprobar estimacion'!$AF$2:$AF$500,""),
D116="Por reestimar",_xlfn.XLOOKUP(A116,'Por Reestimar '!$A$2:$A$500,'Por Reestimar '!$AF$2:$AF$500,""),
D116="Por estimar",_xlfn.XLOOKUP(A116,'Por estimar'!$A$2:$A$500,'Por estimar'!$AF$2:$AF$500,""),
D116="Registro incompleto",_xlfn.XLOOKUP(A116,'Registro incompleto'!$A$2:$A$500,'Registro incompleto'!$AF$2:$AF$500,""),
TRUE,""
),
_xlpm.revision,_xlfn.IFS(
D116="Eliminados",_xlfn.XLOOKUP(A116,Eliminados!$A$2:$A$500,Eliminados!$AS$2:$AS$500,""),
D116="Planificadas",_xlfn.XLOOKUP(A116,Planificadas!$A$2:$A$500,Planificadas!$AS$2:$AS$500,""),
D116="Aprobar planificación",_xlfn.XLOOKUP(A116,'Aprobar Planificación'!$A$2:$A$500,'Aprobar Planificación'!$AS$2:$AS$500,""),
D116="Por planificar",_xlfn.XLOOKUP(A116,'Por planificar'!$A$2:$A$500,'Por planificar'!$AS$2:$AS$500,""),
D116="Por habilitar presupuesto",_xlfn.XLOOKUP(A116,'Por habilitar presup.'!$A$2:$A$500,'Por habilitar presup.'!$AS$2:$AS$500,""),
D116="Por aprobar estimación",_xlfn.XLOOKUP(A116,'Por aprobar estimacion'!$A$2:$A$500,'Por aprobar estimacion'!$AS$2:$AS$500,""),
D116="Por reestimar",_xlfn.XLOOKUP(A116,'Por Reestimar '!$A$2:$A$500,'Por Reestimar '!$AS$2:$AS$500,""),
TRUE,""
),
_xlpm.resultado,IF(OR(_xlpm.revision="",_xlpm.revision=0),_xlpm.base,_xlpm.revision),
IF(OR(_xlpm.resultado="",_xlpm.resultado=0),"",_xlpm.resultado)
))</f>
        <v/>
      </c>
      <c r="H116" s="593" t="str" cm="1">
        <f t="array" ref="H116">IF(A116="","",_xlfn.LET(
_xlpm.dias,_xlfn.IFS(
OR(UPPER(TRIM(E116))="BAJA",UPPER(TRIM(E116))="BAJO"),5,
OR(UPPER(TRIM(E116))="MEDIA",UPPER(TRIM(E116))="MEDIO"),10,
OR(UPPER(TRIM(E116))="ALTA",UPPER(TRIM(E116))="ALTO"),20,
TRUE,0
),
_xlpm.inicioRe,IF(D116="Por reestimar",_xlfn.XLOOKUP(A116,'Por Reestimar '!$A$2:$A$500,'Por Reestimar '!$AS$2:$AS$500,0),0),
_xlfn.IFS(
D116="Por reestimar",IF(AND(ISNUMBER(_xlpm.inicioRe),_xlpm.inicioRe&gt;0,_xlpm.dias&gt;0),WORKDAY(_xlpm.inicioRe,_xlpm.dias),""),
D116="Por estimar",IF(AND(ISNUMBER(G116),G116&gt;0),IF(_xlpm.dias&gt;0,WORKDAY(G116,_xlpm.dias),""),IF(AND(ISNUMBER(F116),F116&gt;0),WORKDAY(F116,5),"")),
TRUE,""
)
))</f>
        <v/>
      </c>
      <c r="I116" cm="1">
        <f t="array" ref="I116">IF(A116="","",_xlfn.IFS(
D116="Eliminados",_xlfn.XLOOKUP(A116,Eliminados!$A$2:$A$500,Eliminados!$AB$2:$AB$500,""),
D116="Planificadas",_xlfn.XLOOKUP(A116,Planificadas!$A$2:$A$500,Planificadas!$AB$2:$AB$500,""),
D116="Aprobar planificación",_xlfn.XLOOKUP(A116,'Aprobar Planificación'!$A$2:$A$500,'Aprobar Planificación'!$AB$2:$AB$500,""),
D116="Por planificar",_xlfn.XLOOKUP(A116,'Por planificar'!$A$2:$A$500,'Por planificar'!$AB$2:$AB$500,""),
D116="Por habilitar presupuesto",_xlfn.XLOOKUP(A116,'Por habilitar presup.'!$A$2:$A$500,'Por habilitar presup.'!$AB$2:$AB$500,""),
D116="Por aprobar estimación",_xlfn.XLOOKUP(A116,'Por aprobar estimacion'!$A$2:$A$500,'Por aprobar estimacion'!$AB$2:$AB$500,""),
D116="Por reestimar",_xlfn.XLOOKUP(A116,'Por Reestimar '!$A$2:$A$500,'Por Reestimar '!$AB$2:$AB$500,""),
D116="Por estimar",_xlfn.XLOOKUP(A116,'Por estimar'!$A$2:$A$500,'Por estimar'!$AB$2:$AB$500,""),
D116="Registro incompleto",_xlfn.XLOOKUP(A116,'Registro incompleto'!$A$2:$A$500,'Registro incompleto'!$AB$2:$AB$500,""),
TRUE,""
))</f>
        <v>0</v>
      </c>
    </row>
    <row r="117" spans="1:9">
      <c r="A117">
        <v>148</v>
      </c>
      <c r="B117" t="str" cm="1">
        <f t="array" ref="B117">IF(A117="","",_xlfn.IFS(
D117="Eliminados",_xlfn.XLOOKUP(A117,Eliminados!$A$2:$A$500,Eliminados!$F$2:$F$500,""),
D117="Planificadas",_xlfn.XLOOKUP(A117,Planificadas!$A$2:$A$500,Planificadas!$F$2:$F$500,""),
D117="Aprobar planificación",_xlfn.XLOOKUP(A117,'Aprobar Planificación'!$A$2:$A$500,'Aprobar Planificación'!$F$2:$F$500,""),
D117="Por planificar",_xlfn.XLOOKUP(A117,'Por planificar'!$A$2:$A$500,'Por planificar'!$F$2:$F$500,""),
D117="Por habilitar presupuesto",_xlfn.XLOOKUP(A117,'Por habilitar presup.'!$A$2:$A$500,'Por habilitar presup.'!$F$2:$F$500,""),
D117="Por aprobar estimación",_xlfn.XLOOKUP(A117,'Por aprobar estimacion'!$A$2:$A$500,'Por aprobar estimacion'!$F$2:$F$500,""),
D117="Por reestimar",_xlfn.XLOOKUP(A117,'Por Reestimar '!$A$2:$A$500,'Por Reestimar '!$F$2:$F$500,""),
D117="Por estimar",_xlfn.XLOOKUP(A117,'Por estimar'!$A$2:$A$500,'Por estimar'!$F$2:$F$500,""),
D117="Registro incompleto",_xlfn.XLOOKUP(A117,'Registro incompleto'!$A$2:$A$500,'Registro incompleto'!$F$2:$F$500,""),
TRUE,""
))</f>
        <v>#Digital&amp;AI - AI Tutors CIB</v>
      </c>
      <c r="C117" t="str">
        <f t="shared" si="1"/>
        <v>Sin definir</v>
      </c>
      <c r="D117" t="str" cm="1">
        <f t="array" ref="D117">IF(A117="","",_xlfn.IFS(
COUNTIF(Eliminados!$A$2:$A$500,A117)&gt;0,"Eliminados",
COUNTIF(Planificadas!$A$2:$A$500,A117)&gt;0,"Planificadas",
COUNTIF('Aprobar Planificación'!$A$2:$A$500,A117)&gt;0,"Aprobar planificación",
COUNTIF('Por planificar'!$A$2:$A$500,A117)&gt;0,"Por planificar",
COUNTIF('Por habilitar presup.'!$A$2:$A$500,A117)&gt;0,"Por habilitar presupuesto",
COUNTIF('Por aprobar estimacion'!$A$2:$A$500,A117)&gt;0,"Por aprobar estimación",
COUNTIF('Por Reestimar '!$A$2:$A$500,A117)&gt;0,"Por reestimar",
COUNTIF('Por estimar'!$A$2:$A$500,A117)&gt;0,"Por estimar",
COUNTIF('Registro incompleto'!$A$2:$A$500,A117)&gt;0,"Registro incompleto",
TRUE,"Sin estado"
))</f>
        <v>Planificadas</v>
      </c>
      <c r="E117" t="str" cm="1">
        <f t="array" ref="E117">IF(A117="","",_xlfn.LET(
_xlpm.base,_xlfn.IFS(
D117="Eliminados",_xlfn.XLOOKUP(A117,Eliminados!$A$2:$A$500,Eliminados!$AE$2:$AE$500,""),
D117="Planificadas",_xlfn.XLOOKUP(A117,Planificadas!$A$2:$A$500,Planificadas!$AE$2:$AE$500,""),
D117="Aprobar planificación",_xlfn.XLOOKUP(A117,'Aprobar Planificación'!$A$2:$A$500,'Aprobar Planificación'!$AE$2:$AE$500,""),
D117="Por planificar",_xlfn.XLOOKUP(A117,'Por planificar'!$A$2:$A$500,'Por planificar'!$AE$2:$AE$500,""),
D117="Por habilitar presupuesto",_xlfn.XLOOKUP(A117,'Por habilitar presup.'!$A$2:$A$500,'Por habilitar presup.'!$AE$2:$AE$500,""),
D117="Por aprobar estimación",_xlfn.XLOOKUP(A117,'Por aprobar estimacion'!$A$2:$A$500,'Por aprobar estimacion'!$AE$2:$AE$500,""),
D117="Por reestimar",_xlfn.XLOOKUP(A117,'Por Reestimar '!$A$2:$A$500,'Por Reestimar '!$AE$2:$AE$500,""),
D117="Por estimar",_xlfn.XLOOKUP(A117,'Por estimar'!$A$2:$A$500,'Por estimar'!$AE$2:$AE$500,""),
D117="Registro incompleto",_xlfn.XLOOKUP(A117,'Registro incompleto'!$A$2:$A$500,'Registro incompleto'!$AE$2:$AE$500,""),
TRUE,""
),
_xlpm.revision,_xlfn.IFS(
D117="Eliminados",_xlfn.XLOOKUP(A117,Eliminados!$A$2:$A$500,Eliminados!$AR$2:$AR$500,""),
D117="Planificadas",_xlfn.XLOOKUP(A117,Planificadas!$A$2:$A$500,Planificadas!$AR$2:$AR$500,""),
D117="Aprobar planificación",_xlfn.XLOOKUP(A117,'Aprobar Planificación'!$A$2:$A$500,'Aprobar Planificación'!$AR$2:$AR$500,""),
D117="Por planificar",_xlfn.XLOOKUP(A117,'Por planificar'!$A$2:$A$500,'Por planificar'!$AR$2:$AR$500,""),
D117="Por habilitar presupuesto",_xlfn.XLOOKUP(A117,'Por habilitar presup.'!$A$2:$A$500,'Por habilitar presup.'!$AR$2:$AR$500,""),
D117="Por aprobar estimación",_xlfn.XLOOKUP(A117,'Por aprobar estimacion'!$A$2:$A$500,'Por aprobar estimacion'!$AR$2:$AR$500,""),
D117="Por reestimar",_xlfn.XLOOKUP(A117,'Por Reestimar '!$A$2:$A$500,'Por Reestimar '!$AR$2:$AR$500,""),
TRUE,""
),
_xlpm.resultado,IF(OR(_xlpm.revision="",_xlpm.revision=0),_xlpm.base,_xlpm.revision),
IF(OR(_xlpm.resultado="",_xlpm.resultado=0),"Sin definir",_xlpm.resultado)
))</f>
        <v>Sin definir</v>
      </c>
      <c r="F117" s="593" t="str" cm="1">
        <f t="array" ref="F117">IF(A117="","",_xlfn.LET(
_xlpm.fecha,_xlfn.IFS(
D117="Eliminados",_xlfn.XLOOKUP(A117,Eliminados!$A$2:$A$500,Eliminados!$AD$2:$AD$500,""),
D117="Planificadas",_xlfn.XLOOKUP(A117,Planificadas!$A$2:$A$500,Planificadas!$AD$2:$AD$500,""),
D117="Aprobar planificación",_xlfn.XLOOKUP(A117,'Aprobar Planificación'!$A$2:$A$500,'Aprobar Planificación'!$AD$2:$AD$500,""),
D117="Por planificar",_xlfn.XLOOKUP(A117,'Por planificar'!$A$2:$A$500,'Por planificar'!$AD$2:$AD$500,""),
D117="Por habilitar presupuesto",_xlfn.XLOOKUP(A117,'Por habilitar presup.'!$A$2:$A$500,'Por habilitar presup.'!$AD$2:$AD$500,""),
D117="Por aprobar estimación",_xlfn.XLOOKUP(A117,'Por aprobar estimacion'!$A$2:$A$500,'Por aprobar estimacion'!$AD$2:$AD$500,""),
D117="Por reestimar",_xlfn.XLOOKUP(A117,'Por Reestimar '!$A$2:$A$500,'Por Reestimar '!$AD$2:$AD$500,""),
D117="Por estimar",_xlfn.XLOOKUP(A117,'Por estimar'!$A$2:$A$500,'Por estimar'!$AD$2:$AD$500,""),
D117="Registro incompleto",_xlfn.XLOOKUP(A117,'Registro incompleto'!$A$2:$A$500,'Registro incompleto'!$AD$2:$AD$500,""),
TRUE,""
),
IF(OR(_xlpm.fecha="",_xlpm.fecha=0),"",_xlpm.fecha)
))</f>
        <v/>
      </c>
      <c r="G117" s="593" t="str" cm="1">
        <f t="array" ref="G117">IF(A117="","",_xlfn.LET(
_xlpm.base,_xlfn.IFS(
D117="Eliminados",_xlfn.XLOOKUP(A117,Eliminados!$A$2:$A$500,Eliminados!$AF$2:$AF$500,""),
D117="Planificadas",_xlfn.XLOOKUP(A117,Planificadas!$A$2:$A$500,Planificadas!$AF$2:$AF$500,""),
D117="Aprobar planificación",_xlfn.XLOOKUP(A117,'Aprobar Planificación'!$A$2:$A$500,'Aprobar Planificación'!$AF$2:$AF$500,""),
D117="Por planificar",_xlfn.XLOOKUP(A117,'Por planificar'!$A$2:$A$500,'Por planificar'!$AF$2:$AF$500,""),
D117="Por habilitar presupuesto",_xlfn.XLOOKUP(A117,'Por habilitar presup.'!$A$2:$A$500,'Por habilitar presup.'!$AF$2:$AF$500,""),
D117="Por aprobar estimación",_xlfn.XLOOKUP(A117,'Por aprobar estimacion'!$A$2:$A$500,'Por aprobar estimacion'!$AF$2:$AF$500,""),
D117="Por reestimar",_xlfn.XLOOKUP(A117,'Por Reestimar '!$A$2:$A$500,'Por Reestimar '!$AF$2:$AF$500,""),
D117="Por estimar",_xlfn.XLOOKUP(A117,'Por estimar'!$A$2:$A$500,'Por estimar'!$AF$2:$AF$500,""),
D117="Registro incompleto",_xlfn.XLOOKUP(A117,'Registro incompleto'!$A$2:$A$500,'Registro incompleto'!$AF$2:$AF$500,""),
TRUE,""
),
_xlpm.revision,_xlfn.IFS(
D117="Eliminados",_xlfn.XLOOKUP(A117,Eliminados!$A$2:$A$500,Eliminados!$AS$2:$AS$500,""),
D117="Planificadas",_xlfn.XLOOKUP(A117,Planificadas!$A$2:$A$500,Planificadas!$AS$2:$AS$500,""),
D117="Aprobar planificación",_xlfn.XLOOKUP(A117,'Aprobar Planificación'!$A$2:$A$500,'Aprobar Planificación'!$AS$2:$AS$500,""),
D117="Por planificar",_xlfn.XLOOKUP(A117,'Por planificar'!$A$2:$A$500,'Por planificar'!$AS$2:$AS$500,""),
D117="Por habilitar presupuesto",_xlfn.XLOOKUP(A117,'Por habilitar presup.'!$A$2:$A$500,'Por habilitar presup.'!$AS$2:$AS$500,""),
D117="Por aprobar estimación",_xlfn.XLOOKUP(A117,'Por aprobar estimacion'!$A$2:$A$500,'Por aprobar estimacion'!$AS$2:$AS$500,""),
D117="Por reestimar",_xlfn.XLOOKUP(A117,'Por Reestimar '!$A$2:$A$500,'Por Reestimar '!$AS$2:$AS$500,""),
TRUE,""
),
_xlpm.resultado,IF(OR(_xlpm.revision="",_xlpm.revision=0),_xlpm.base,_xlpm.revision),
IF(OR(_xlpm.resultado="",_xlpm.resultado=0),"",_xlpm.resultado)
))</f>
        <v/>
      </c>
      <c r="H117" s="593" t="str" cm="1">
        <f t="array" ref="H117">IF(A117="","",_xlfn.LET(
_xlpm.dias,_xlfn.IFS(
OR(UPPER(TRIM(E117))="BAJA",UPPER(TRIM(E117))="BAJO"),5,
OR(UPPER(TRIM(E117))="MEDIA",UPPER(TRIM(E117))="MEDIO"),10,
OR(UPPER(TRIM(E117))="ALTA",UPPER(TRIM(E117))="ALTO"),20,
TRUE,0
),
_xlpm.inicioRe,IF(D117="Por reestimar",_xlfn.XLOOKUP(A117,'Por Reestimar '!$A$2:$A$500,'Por Reestimar '!$AS$2:$AS$500,0),0),
_xlfn.IFS(
D117="Por reestimar",IF(AND(ISNUMBER(_xlpm.inicioRe),_xlpm.inicioRe&gt;0,_xlpm.dias&gt;0),WORKDAY(_xlpm.inicioRe,_xlpm.dias),""),
D117="Por estimar",IF(AND(ISNUMBER(G117),G117&gt;0),IF(_xlpm.dias&gt;0,WORKDAY(G117,_xlpm.dias),""),IF(AND(ISNUMBER(F117),F117&gt;0),WORKDAY(F117,5),"")),
TRUE,""
)
))</f>
        <v/>
      </c>
      <c r="I117" cm="1">
        <f t="array" ref="I117">IF(A117="","",_xlfn.IFS(
D117="Eliminados",_xlfn.XLOOKUP(A117,Eliminados!$A$2:$A$500,Eliminados!$AB$2:$AB$500,""),
D117="Planificadas",_xlfn.XLOOKUP(A117,Planificadas!$A$2:$A$500,Planificadas!$AB$2:$AB$500,""),
D117="Aprobar planificación",_xlfn.XLOOKUP(A117,'Aprobar Planificación'!$A$2:$A$500,'Aprobar Planificación'!$AB$2:$AB$500,""),
D117="Por planificar",_xlfn.XLOOKUP(A117,'Por planificar'!$A$2:$A$500,'Por planificar'!$AB$2:$AB$500,""),
D117="Por habilitar presupuesto",_xlfn.XLOOKUP(A117,'Por habilitar presup.'!$A$2:$A$500,'Por habilitar presup.'!$AB$2:$AB$500,""),
D117="Por aprobar estimación",_xlfn.XLOOKUP(A117,'Por aprobar estimacion'!$A$2:$A$500,'Por aprobar estimacion'!$AB$2:$AB$500,""),
D117="Por reestimar",_xlfn.XLOOKUP(A117,'Por Reestimar '!$A$2:$A$500,'Por Reestimar '!$AB$2:$AB$500,""),
D117="Por estimar",_xlfn.XLOOKUP(A117,'Por estimar'!$A$2:$A$500,'Por estimar'!$AB$2:$AB$500,""),
D117="Registro incompleto",_xlfn.XLOOKUP(A117,'Registro incompleto'!$A$2:$A$500,'Registro incompleto'!$AB$2:$AB$500,""),
TRUE,""
))</f>
        <v>0</v>
      </c>
    </row>
    <row r="118" spans="1:9">
      <c r="A118">
        <v>149</v>
      </c>
      <c r="B118" t="str" cm="1">
        <f t="array" ref="B118">IF(A118="","",_xlfn.IFS(
D118="Eliminados",_xlfn.XLOOKUP(A118,Eliminados!$A$2:$A$500,Eliminados!$F$2:$F$500,""),
D118="Planificadas",_xlfn.XLOOKUP(A118,Planificadas!$A$2:$A$500,Planificadas!$F$2:$F$500,""),
D118="Aprobar planificación",_xlfn.XLOOKUP(A118,'Aprobar Planificación'!$A$2:$A$500,'Aprobar Planificación'!$F$2:$F$500,""),
D118="Por planificar",_xlfn.XLOOKUP(A118,'Por planificar'!$A$2:$A$500,'Por planificar'!$F$2:$F$500,""),
D118="Por habilitar presupuesto",_xlfn.XLOOKUP(A118,'Por habilitar presup.'!$A$2:$A$500,'Por habilitar presup.'!$F$2:$F$500,""),
D118="Por aprobar estimación",_xlfn.XLOOKUP(A118,'Por aprobar estimacion'!$A$2:$A$500,'Por aprobar estimacion'!$F$2:$F$500,""),
D118="Por reestimar",_xlfn.XLOOKUP(A118,'Por Reestimar '!$A$2:$A$500,'Por Reestimar '!$F$2:$F$500,""),
D118="Por estimar",_xlfn.XLOOKUP(A118,'Por estimar'!$A$2:$A$500,'Por estimar'!$F$2:$F$500,""),
D118="Registro incompleto",_xlfn.XLOOKUP(A118,'Registro incompleto'!$A$2:$A$500,'Registro incompleto'!$F$2:$F$500,""),
TRUE,""
))</f>
        <v>#Digital&amp;AI - AI Advisor</v>
      </c>
      <c r="C118" t="str">
        <f t="shared" si="1"/>
        <v>Sin definir</v>
      </c>
      <c r="D118" t="str" cm="1">
        <f t="array" ref="D118">IF(A118="","",_xlfn.IFS(
COUNTIF(Eliminados!$A$2:$A$500,A118)&gt;0,"Eliminados",
COUNTIF(Planificadas!$A$2:$A$500,A118)&gt;0,"Planificadas",
COUNTIF('Aprobar Planificación'!$A$2:$A$500,A118)&gt;0,"Aprobar planificación",
COUNTIF('Por planificar'!$A$2:$A$500,A118)&gt;0,"Por planificar",
COUNTIF('Por habilitar presup.'!$A$2:$A$500,A118)&gt;0,"Por habilitar presupuesto",
COUNTIF('Por aprobar estimacion'!$A$2:$A$500,A118)&gt;0,"Por aprobar estimación",
COUNTIF('Por Reestimar '!$A$2:$A$500,A118)&gt;0,"Por reestimar",
COUNTIF('Por estimar'!$A$2:$A$500,A118)&gt;0,"Por estimar",
COUNTIF('Registro incompleto'!$A$2:$A$500,A118)&gt;0,"Registro incompleto",
TRUE,"Sin estado"
))</f>
        <v>Planificadas</v>
      </c>
      <c r="E118" t="str" cm="1">
        <f t="array" ref="E118">IF(A118="","",_xlfn.LET(
_xlpm.base,_xlfn.IFS(
D118="Eliminados",_xlfn.XLOOKUP(A118,Eliminados!$A$2:$A$500,Eliminados!$AE$2:$AE$500,""),
D118="Planificadas",_xlfn.XLOOKUP(A118,Planificadas!$A$2:$A$500,Planificadas!$AE$2:$AE$500,""),
D118="Aprobar planificación",_xlfn.XLOOKUP(A118,'Aprobar Planificación'!$A$2:$A$500,'Aprobar Planificación'!$AE$2:$AE$500,""),
D118="Por planificar",_xlfn.XLOOKUP(A118,'Por planificar'!$A$2:$A$500,'Por planificar'!$AE$2:$AE$500,""),
D118="Por habilitar presupuesto",_xlfn.XLOOKUP(A118,'Por habilitar presup.'!$A$2:$A$500,'Por habilitar presup.'!$AE$2:$AE$500,""),
D118="Por aprobar estimación",_xlfn.XLOOKUP(A118,'Por aprobar estimacion'!$A$2:$A$500,'Por aprobar estimacion'!$AE$2:$AE$500,""),
D118="Por reestimar",_xlfn.XLOOKUP(A118,'Por Reestimar '!$A$2:$A$500,'Por Reestimar '!$AE$2:$AE$500,""),
D118="Por estimar",_xlfn.XLOOKUP(A118,'Por estimar'!$A$2:$A$500,'Por estimar'!$AE$2:$AE$500,""),
D118="Registro incompleto",_xlfn.XLOOKUP(A118,'Registro incompleto'!$A$2:$A$500,'Registro incompleto'!$AE$2:$AE$500,""),
TRUE,""
),
_xlpm.revision,_xlfn.IFS(
D118="Eliminados",_xlfn.XLOOKUP(A118,Eliminados!$A$2:$A$500,Eliminados!$AR$2:$AR$500,""),
D118="Planificadas",_xlfn.XLOOKUP(A118,Planificadas!$A$2:$A$500,Planificadas!$AR$2:$AR$500,""),
D118="Aprobar planificación",_xlfn.XLOOKUP(A118,'Aprobar Planificación'!$A$2:$A$500,'Aprobar Planificación'!$AR$2:$AR$500,""),
D118="Por planificar",_xlfn.XLOOKUP(A118,'Por planificar'!$A$2:$A$500,'Por planificar'!$AR$2:$AR$500,""),
D118="Por habilitar presupuesto",_xlfn.XLOOKUP(A118,'Por habilitar presup.'!$A$2:$A$500,'Por habilitar presup.'!$AR$2:$AR$500,""),
D118="Por aprobar estimación",_xlfn.XLOOKUP(A118,'Por aprobar estimacion'!$A$2:$A$500,'Por aprobar estimacion'!$AR$2:$AR$500,""),
D118="Por reestimar",_xlfn.XLOOKUP(A118,'Por Reestimar '!$A$2:$A$500,'Por Reestimar '!$AR$2:$AR$500,""),
TRUE,""
),
_xlpm.resultado,IF(OR(_xlpm.revision="",_xlpm.revision=0),_xlpm.base,_xlpm.revision),
IF(OR(_xlpm.resultado="",_xlpm.resultado=0),"Sin definir",_xlpm.resultado)
))</f>
        <v>Sin definir</v>
      </c>
      <c r="F118" s="593" t="str" cm="1">
        <f t="array" ref="F118">IF(A118="","",_xlfn.LET(
_xlpm.fecha,_xlfn.IFS(
D118="Eliminados",_xlfn.XLOOKUP(A118,Eliminados!$A$2:$A$500,Eliminados!$AD$2:$AD$500,""),
D118="Planificadas",_xlfn.XLOOKUP(A118,Planificadas!$A$2:$A$500,Planificadas!$AD$2:$AD$500,""),
D118="Aprobar planificación",_xlfn.XLOOKUP(A118,'Aprobar Planificación'!$A$2:$A$500,'Aprobar Planificación'!$AD$2:$AD$500,""),
D118="Por planificar",_xlfn.XLOOKUP(A118,'Por planificar'!$A$2:$A$500,'Por planificar'!$AD$2:$AD$500,""),
D118="Por habilitar presupuesto",_xlfn.XLOOKUP(A118,'Por habilitar presup.'!$A$2:$A$500,'Por habilitar presup.'!$AD$2:$AD$500,""),
D118="Por aprobar estimación",_xlfn.XLOOKUP(A118,'Por aprobar estimacion'!$A$2:$A$500,'Por aprobar estimacion'!$AD$2:$AD$500,""),
D118="Por reestimar",_xlfn.XLOOKUP(A118,'Por Reestimar '!$A$2:$A$500,'Por Reestimar '!$AD$2:$AD$500,""),
D118="Por estimar",_xlfn.XLOOKUP(A118,'Por estimar'!$A$2:$A$500,'Por estimar'!$AD$2:$AD$500,""),
D118="Registro incompleto",_xlfn.XLOOKUP(A118,'Registro incompleto'!$A$2:$A$500,'Registro incompleto'!$AD$2:$AD$500,""),
TRUE,""
),
IF(OR(_xlpm.fecha="",_xlpm.fecha=0),"",_xlpm.fecha)
))</f>
        <v/>
      </c>
      <c r="G118" s="593" t="str" cm="1">
        <f t="array" ref="G118">IF(A118="","",_xlfn.LET(
_xlpm.base,_xlfn.IFS(
D118="Eliminados",_xlfn.XLOOKUP(A118,Eliminados!$A$2:$A$500,Eliminados!$AF$2:$AF$500,""),
D118="Planificadas",_xlfn.XLOOKUP(A118,Planificadas!$A$2:$A$500,Planificadas!$AF$2:$AF$500,""),
D118="Aprobar planificación",_xlfn.XLOOKUP(A118,'Aprobar Planificación'!$A$2:$A$500,'Aprobar Planificación'!$AF$2:$AF$500,""),
D118="Por planificar",_xlfn.XLOOKUP(A118,'Por planificar'!$A$2:$A$500,'Por planificar'!$AF$2:$AF$500,""),
D118="Por habilitar presupuesto",_xlfn.XLOOKUP(A118,'Por habilitar presup.'!$A$2:$A$500,'Por habilitar presup.'!$AF$2:$AF$500,""),
D118="Por aprobar estimación",_xlfn.XLOOKUP(A118,'Por aprobar estimacion'!$A$2:$A$500,'Por aprobar estimacion'!$AF$2:$AF$500,""),
D118="Por reestimar",_xlfn.XLOOKUP(A118,'Por Reestimar '!$A$2:$A$500,'Por Reestimar '!$AF$2:$AF$500,""),
D118="Por estimar",_xlfn.XLOOKUP(A118,'Por estimar'!$A$2:$A$500,'Por estimar'!$AF$2:$AF$500,""),
D118="Registro incompleto",_xlfn.XLOOKUP(A118,'Registro incompleto'!$A$2:$A$500,'Registro incompleto'!$AF$2:$AF$500,""),
TRUE,""
),
_xlpm.revision,_xlfn.IFS(
D118="Eliminados",_xlfn.XLOOKUP(A118,Eliminados!$A$2:$A$500,Eliminados!$AS$2:$AS$500,""),
D118="Planificadas",_xlfn.XLOOKUP(A118,Planificadas!$A$2:$A$500,Planificadas!$AS$2:$AS$500,""),
D118="Aprobar planificación",_xlfn.XLOOKUP(A118,'Aprobar Planificación'!$A$2:$A$500,'Aprobar Planificación'!$AS$2:$AS$500,""),
D118="Por planificar",_xlfn.XLOOKUP(A118,'Por planificar'!$A$2:$A$500,'Por planificar'!$AS$2:$AS$500,""),
D118="Por habilitar presupuesto",_xlfn.XLOOKUP(A118,'Por habilitar presup.'!$A$2:$A$500,'Por habilitar presup.'!$AS$2:$AS$500,""),
D118="Por aprobar estimación",_xlfn.XLOOKUP(A118,'Por aprobar estimacion'!$A$2:$A$500,'Por aprobar estimacion'!$AS$2:$AS$500,""),
D118="Por reestimar",_xlfn.XLOOKUP(A118,'Por Reestimar '!$A$2:$A$500,'Por Reestimar '!$AS$2:$AS$500,""),
TRUE,""
),
_xlpm.resultado,IF(OR(_xlpm.revision="",_xlpm.revision=0),_xlpm.base,_xlpm.revision),
IF(OR(_xlpm.resultado="",_xlpm.resultado=0),"",_xlpm.resultado)
))</f>
        <v/>
      </c>
      <c r="H118" s="593" t="str" cm="1">
        <f t="array" ref="H118">IF(A118="","",_xlfn.LET(
_xlpm.dias,_xlfn.IFS(
OR(UPPER(TRIM(E118))="BAJA",UPPER(TRIM(E118))="BAJO"),5,
OR(UPPER(TRIM(E118))="MEDIA",UPPER(TRIM(E118))="MEDIO"),10,
OR(UPPER(TRIM(E118))="ALTA",UPPER(TRIM(E118))="ALTO"),20,
TRUE,0
),
_xlpm.inicioRe,IF(D118="Por reestimar",_xlfn.XLOOKUP(A118,'Por Reestimar '!$A$2:$A$500,'Por Reestimar '!$AS$2:$AS$500,0),0),
_xlfn.IFS(
D118="Por reestimar",IF(AND(ISNUMBER(_xlpm.inicioRe),_xlpm.inicioRe&gt;0,_xlpm.dias&gt;0),WORKDAY(_xlpm.inicioRe,_xlpm.dias),""),
D118="Por estimar",IF(AND(ISNUMBER(G118),G118&gt;0),IF(_xlpm.dias&gt;0,WORKDAY(G118,_xlpm.dias),""),IF(AND(ISNUMBER(F118),F118&gt;0),WORKDAY(F118,5),"")),
TRUE,""
)
))</f>
        <v/>
      </c>
      <c r="I118" cm="1">
        <f t="array" ref="I118">IF(A118="","",_xlfn.IFS(
D118="Eliminados",_xlfn.XLOOKUP(A118,Eliminados!$A$2:$A$500,Eliminados!$AB$2:$AB$500,""),
D118="Planificadas",_xlfn.XLOOKUP(A118,Planificadas!$A$2:$A$500,Planificadas!$AB$2:$AB$500,""),
D118="Aprobar planificación",_xlfn.XLOOKUP(A118,'Aprobar Planificación'!$A$2:$A$500,'Aprobar Planificación'!$AB$2:$AB$500,""),
D118="Por planificar",_xlfn.XLOOKUP(A118,'Por planificar'!$A$2:$A$500,'Por planificar'!$AB$2:$AB$500,""),
D118="Por habilitar presupuesto",_xlfn.XLOOKUP(A118,'Por habilitar presup.'!$A$2:$A$500,'Por habilitar presup.'!$AB$2:$AB$500,""),
D118="Por aprobar estimación",_xlfn.XLOOKUP(A118,'Por aprobar estimacion'!$A$2:$A$500,'Por aprobar estimacion'!$AB$2:$AB$500,""),
D118="Por reestimar",_xlfn.XLOOKUP(A118,'Por Reestimar '!$A$2:$A$500,'Por Reestimar '!$AB$2:$AB$500,""),
D118="Por estimar",_xlfn.XLOOKUP(A118,'Por estimar'!$A$2:$A$500,'Por estimar'!$AB$2:$AB$500,""),
D118="Registro incompleto",_xlfn.XLOOKUP(A118,'Registro incompleto'!$A$2:$A$500,'Registro incompleto'!$AB$2:$AB$500,""),
TRUE,""
))</f>
        <v>0</v>
      </c>
    </row>
    <row r="119" spans="1:9">
      <c r="A119">
        <v>150</v>
      </c>
      <c r="B119" t="str" cm="1">
        <f t="array" ref="B119">IF(A119="","",_xlfn.IFS(
D119="Eliminados",_xlfn.XLOOKUP(A119,Eliminados!$A$2:$A$500,Eliminados!$F$2:$F$500,""),
D119="Planificadas",_xlfn.XLOOKUP(A119,Planificadas!$A$2:$A$500,Planificadas!$F$2:$F$500,""),
D119="Aprobar planificación",_xlfn.XLOOKUP(A119,'Aprobar Planificación'!$A$2:$A$500,'Aprobar Planificación'!$F$2:$F$500,""),
D119="Por planificar",_xlfn.XLOOKUP(A119,'Por planificar'!$A$2:$A$500,'Por planificar'!$F$2:$F$500,""),
D119="Por habilitar presupuesto",_xlfn.XLOOKUP(A119,'Por habilitar presup.'!$A$2:$A$500,'Por habilitar presup.'!$F$2:$F$500,""),
D119="Por aprobar estimación",_xlfn.XLOOKUP(A119,'Por aprobar estimacion'!$A$2:$A$500,'Por aprobar estimacion'!$F$2:$F$500,""),
D119="Por reestimar",_xlfn.XLOOKUP(A119,'Por Reestimar '!$A$2:$A$500,'Por Reestimar '!$F$2:$F$500,""),
D119="Por estimar",_xlfn.XLOOKUP(A119,'Por estimar'!$A$2:$A$500,'Por estimar'!$F$2:$F$500,""),
D119="Registro incompleto",_xlfn.XLOOKUP(A119,'Registro incompleto'!$A$2:$A$500,'Registro incompleto'!$F$2:$F$500,""),
TRUE,""
))</f>
        <v>#Digital&amp;AI  UPC Alma 2.0</v>
      </c>
      <c r="C119" t="str">
        <f t="shared" si="1"/>
        <v>Sin definir</v>
      </c>
      <c r="D119" t="str" cm="1">
        <f t="array" ref="D119">IF(A119="","",_xlfn.IFS(
COUNTIF(Eliminados!$A$2:$A$500,A119)&gt;0,"Eliminados",
COUNTIF(Planificadas!$A$2:$A$500,A119)&gt;0,"Planificadas",
COUNTIF('Aprobar Planificación'!$A$2:$A$500,A119)&gt;0,"Aprobar planificación",
COUNTIF('Por planificar'!$A$2:$A$500,A119)&gt;0,"Por planificar",
COUNTIF('Por habilitar presup.'!$A$2:$A$500,A119)&gt;0,"Por habilitar presupuesto",
COUNTIF('Por aprobar estimacion'!$A$2:$A$500,A119)&gt;0,"Por aprobar estimación",
COUNTIF('Por Reestimar '!$A$2:$A$500,A119)&gt;0,"Por reestimar",
COUNTIF('Por estimar'!$A$2:$A$500,A119)&gt;0,"Por estimar",
COUNTIF('Registro incompleto'!$A$2:$A$500,A119)&gt;0,"Registro incompleto",
TRUE,"Sin estado"
))</f>
        <v>Planificadas</v>
      </c>
      <c r="E119" t="str" cm="1">
        <f t="array" ref="E119">IF(A119="","",_xlfn.LET(
_xlpm.base,_xlfn.IFS(
D119="Eliminados",_xlfn.XLOOKUP(A119,Eliminados!$A$2:$A$500,Eliminados!$AE$2:$AE$500,""),
D119="Planificadas",_xlfn.XLOOKUP(A119,Planificadas!$A$2:$A$500,Planificadas!$AE$2:$AE$500,""),
D119="Aprobar planificación",_xlfn.XLOOKUP(A119,'Aprobar Planificación'!$A$2:$A$500,'Aprobar Planificación'!$AE$2:$AE$500,""),
D119="Por planificar",_xlfn.XLOOKUP(A119,'Por planificar'!$A$2:$A$500,'Por planificar'!$AE$2:$AE$500,""),
D119="Por habilitar presupuesto",_xlfn.XLOOKUP(A119,'Por habilitar presup.'!$A$2:$A$500,'Por habilitar presup.'!$AE$2:$AE$500,""),
D119="Por aprobar estimación",_xlfn.XLOOKUP(A119,'Por aprobar estimacion'!$A$2:$A$500,'Por aprobar estimacion'!$AE$2:$AE$500,""),
D119="Por reestimar",_xlfn.XLOOKUP(A119,'Por Reestimar '!$A$2:$A$500,'Por Reestimar '!$AE$2:$AE$500,""),
D119="Por estimar",_xlfn.XLOOKUP(A119,'Por estimar'!$A$2:$A$500,'Por estimar'!$AE$2:$AE$500,""),
D119="Registro incompleto",_xlfn.XLOOKUP(A119,'Registro incompleto'!$A$2:$A$500,'Registro incompleto'!$AE$2:$AE$500,""),
TRUE,""
),
_xlpm.revision,_xlfn.IFS(
D119="Eliminados",_xlfn.XLOOKUP(A119,Eliminados!$A$2:$A$500,Eliminados!$AR$2:$AR$500,""),
D119="Planificadas",_xlfn.XLOOKUP(A119,Planificadas!$A$2:$A$500,Planificadas!$AR$2:$AR$500,""),
D119="Aprobar planificación",_xlfn.XLOOKUP(A119,'Aprobar Planificación'!$A$2:$A$500,'Aprobar Planificación'!$AR$2:$AR$500,""),
D119="Por planificar",_xlfn.XLOOKUP(A119,'Por planificar'!$A$2:$A$500,'Por planificar'!$AR$2:$AR$500,""),
D119="Por habilitar presupuesto",_xlfn.XLOOKUP(A119,'Por habilitar presup.'!$A$2:$A$500,'Por habilitar presup.'!$AR$2:$AR$500,""),
D119="Por aprobar estimación",_xlfn.XLOOKUP(A119,'Por aprobar estimacion'!$A$2:$A$500,'Por aprobar estimacion'!$AR$2:$AR$500,""),
D119="Por reestimar",_xlfn.XLOOKUP(A119,'Por Reestimar '!$A$2:$A$500,'Por Reestimar '!$AR$2:$AR$500,""),
TRUE,""
),
_xlpm.resultado,IF(OR(_xlpm.revision="",_xlpm.revision=0),_xlpm.base,_xlpm.revision),
IF(OR(_xlpm.resultado="",_xlpm.resultado=0),"Sin definir",_xlpm.resultado)
))</f>
        <v>Sin definir</v>
      </c>
      <c r="F119" s="593" t="str" cm="1">
        <f t="array" ref="F119">IF(A119="","",_xlfn.LET(
_xlpm.fecha,_xlfn.IFS(
D119="Eliminados",_xlfn.XLOOKUP(A119,Eliminados!$A$2:$A$500,Eliminados!$AD$2:$AD$500,""),
D119="Planificadas",_xlfn.XLOOKUP(A119,Planificadas!$A$2:$A$500,Planificadas!$AD$2:$AD$500,""),
D119="Aprobar planificación",_xlfn.XLOOKUP(A119,'Aprobar Planificación'!$A$2:$A$500,'Aprobar Planificación'!$AD$2:$AD$500,""),
D119="Por planificar",_xlfn.XLOOKUP(A119,'Por planificar'!$A$2:$A$500,'Por planificar'!$AD$2:$AD$500,""),
D119="Por habilitar presupuesto",_xlfn.XLOOKUP(A119,'Por habilitar presup.'!$A$2:$A$500,'Por habilitar presup.'!$AD$2:$AD$500,""),
D119="Por aprobar estimación",_xlfn.XLOOKUP(A119,'Por aprobar estimacion'!$A$2:$A$500,'Por aprobar estimacion'!$AD$2:$AD$500,""),
D119="Por reestimar",_xlfn.XLOOKUP(A119,'Por Reestimar '!$A$2:$A$500,'Por Reestimar '!$AD$2:$AD$500,""),
D119="Por estimar",_xlfn.XLOOKUP(A119,'Por estimar'!$A$2:$A$500,'Por estimar'!$AD$2:$AD$500,""),
D119="Registro incompleto",_xlfn.XLOOKUP(A119,'Registro incompleto'!$A$2:$A$500,'Registro incompleto'!$AD$2:$AD$500,""),
TRUE,""
),
IF(OR(_xlpm.fecha="",_xlpm.fecha=0),"",_xlpm.fecha)
))</f>
        <v/>
      </c>
      <c r="G119" s="593" t="str" cm="1">
        <f t="array" ref="G119">IF(A119="","",_xlfn.LET(
_xlpm.base,_xlfn.IFS(
D119="Eliminados",_xlfn.XLOOKUP(A119,Eliminados!$A$2:$A$500,Eliminados!$AF$2:$AF$500,""),
D119="Planificadas",_xlfn.XLOOKUP(A119,Planificadas!$A$2:$A$500,Planificadas!$AF$2:$AF$500,""),
D119="Aprobar planificación",_xlfn.XLOOKUP(A119,'Aprobar Planificación'!$A$2:$A$500,'Aprobar Planificación'!$AF$2:$AF$500,""),
D119="Por planificar",_xlfn.XLOOKUP(A119,'Por planificar'!$A$2:$A$500,'Por planificar'!$AF$2:$AF$500,""),
D119="Por habilitar presupuesto",_xlfn.XLOOKUP(A119,'Por habilitar presup.'!$A$2:$A$500,'Por habilitar presup.'!$AF$2:$AF$500,""),
D119="Por aprobar estimación",_xlfn.XLOOKUP(A119,'Por aprobar estimacion'!$A$2:$A$500,'Por aprobar estimacion'!$AF$2:$AF$500,""),
D119="Por reestimar",_xlfn.XLOOKUP(A119,'Por Reestimar '!$A$2:$A$500,'Por Reestimar '!$AF$2:$AF$500,""),
D119="Por estimar",_xlfn.XLOOKUP(A119,'Por estimar'!$A$2:$A$500,'Por estimar'!$AF$2:$AF$500,""),
D119="Registro incompleto",_xlfn.XLOOKUP(A119,'Registro incompleto'!$A$2:$A$500,'Registro incompleto'!$AF$2:$AF$500,""),
TRUE,""
),
_xlpm.revision,_xlfn.IFS(
D119="Eliminados",_xlfn.XLOOKUP(A119,Eliminados!$A$2:$A$500,Eliminados!$AS$2:$AS$500,""),
D119="Planificadas",_xlfn.XLOOKUP(A119,Planificadas!$A$2:$A$500,Planificadas!$AS$2:$AS$500,""),
D119="Aprobar planificación",_xlfn.XLOOKUP(A119,'Aprobar Planificación'!$A$2:$A$500,'Aprobar Planificación'!$AS$2:$AS$500,""),
D119="Por planificar",_xlfn.XLOOKUP(A119,'Por planificar'!$A$2:$A$500,'Por planificar'!$AS$2:$AS$500,""),
D119="Por habilitar presupuesto",_xlfn.XLOOKUP(A119,'Por habilitar presup.'!$A$2:$A$500,'Por habilitar presup.'!$AS$2:$AS$500,""),
D119="Por aprobar estimación",_xlfn.XLOOKUP(A119,'Por aprobar estimacion'!$A$2:$A$500,'Por aprobar estimacion'!$AS$2:$AS$500,""),
D119="Por reestimar",_xlfn.XLOOKUP(A119,'Por Reestimar '!$A$2:$A$500,'Por Reestimar '!$AS$2:$AS$500,""),
TRUE,""
),
_xlpm.resultado,IF(OR(_xlpm.revision="",_xlpm.revision=0),_xlpm.base,_xlpm.revision),
IF(OR(_xlpm.resultado="",_xlpm.resultado=0),"",_xlpm.resultado)
))</f>
        <v/>
      </c>
      <c r="H119" s="593" t="str" cm="1">
        <f t="array" ref="H119">IF(A119="","",_xlfn.LET(
_xlpm.dias,_xlfn.IFS(
OR(UPPER(TRIM(E119))="BAJA",UPPER(TRIM(E119))="BAJO"),5,
OR(UPPER(TRIM(E119))="MEDIA",UPPER(TRIM(E119))="MEDIO"),10,
OR(UPPER(TRIM(E119))="ALTA",UPPER(TRIM(E119))="ALTO"),20,
TRUE,0
),
_xlpm.inicioRe,IF(D119="Por reestimar",_xlfn.XLOOKUP(A119,'Por Reestimar '!$A$2:$A$500,'Por Reestimar '!$AS$2:$AS$500,0),0),
_xlfn.IFS(
D119="Por reestimar",IF(AND(ISNUMBER(_xlpm.inicioRe),_xlpm.inicioRe&gt;0,_xlpm.dias&gt;0),WORKDAY(_xlpm.inicioRe,_xlpm.dias),""),
D119="Por estimar",IF(AND(ISNUMBER(G119),G119&gt;0),IF(_xlpm.dias&gt;0,WORKDAY(G119,_xlpm.dias),""),IF(AND(ISNUMBER(F119),F119&gt;0),WORKDAY(F119,5),"")),
TRUE,""
)
))</f>
        <v/>
      </c>
      <c r="I119" cm="1">
        <f t="array" ref="I119">IF(A119="","",_xlfn.IFS(
D119="Eliminados",_xlfn.XLOOKUP(A119,Eliminados!$A$2:$A$500,Eliminados!$AB$2:$AB$500,""),
D119="Planificadas",_xlfn.XLOOKUP(A119,Planificadas!$A$2:$A$500,Planificadas!$AB$2:$AB$500,""),
D119="Aprobar planificación",_xlfn.XLOOKUP(A119,'Aprobar Planificación'!$A$2:$A$500,'Aprobar Planificación'!$AB$2:$AB$500,""),
D119="Por planificar",_xlfn.XLOOKUP(A119,'Por planificar'!$A$2:$A$500,'Por planificar'!$AB$2:$AB$500,""),
D119="Por habilitar presupuesto",_xlfn.XLOOKUP(A119,'Por habilitar presup.'!$A$2:$A$500,'Por habilitar presup.'!$AB$2:$AB$500,""),
D119="Por aprobar estimación",_xlfn.XLOOKUP(A119,'Por aprobar estimacion'!$A$2:$A$500,'Por aprobar estimacion'!$AB$2:$AB$500,""),
D119="Por reestimar",_xlfn.XLOOKUP(A119,'Por Reestimar '!$A$2:$A$500,'Por Reestimar '!$AB$2:$AB$500,""),
D119="Por estimar",_xlfn.XLOOKUP(A119,'Por estimar'!$A$2:$A$500,'Por estimar'!$AB$2:$AB$500,""),
D119="Registro incompleto",_xlfn.XLOOKUP(A119,'Registro incompleto'!$A$2:$A$500,'Registro incompleto'!$AB$2:$AB$500,""),
TRUE,""
))</f>
        <v>0</v>
      </c>
    </row>
    <row r="120" spans="1:9">
      <c r="A120">
        <v>151</v>
      </c>
      <c r="B120" t="str" cm="1">
        <f t="array" ref="B120">IF(A120="","",_xlfn.IFS(
D120="Eliminados",_xlfn.XLOOKUP(A120,Eliminados!$A$2:$A$500,Eliminados!$F$2:$F$500,""),
D120="Planificadas",_xlfn.XLOOKUP(A120,Planificadas!$A$2:$A$500,Planificadas!$F$2:$F$500,""),
D120="Aprobar planificación",_xlfn.XLOOKUP(A120,'Aprobar Planificación'!$A$2:$A$500,'Aprobar Planificación'!$F$2:$F$500,""),
D120="Por planificar",_xlfn.XLOOKUP(A120,'Por planificar'!$A$2:$A$500,'Por planificar'!$F$2:$F$500,""),
D120="Por habilitar presupuesto",_xlfn.XLOOKUP(A120,'Por habilitar presup.'!$A$2:$A$500,'Por habilitar presup.'!$F$2:$F$500,""),
D120="Por aprobar estimación",_xlfn.XLOOKUP(A120,'Por aprobar estimacion'!$A$2:$A$500,'Por aprobar estimacion'!$F$2:$F$500,""),
D120="Por reestimar",_xlfn.XLOOKUP(A120,'Por Reestimar '!$A$2:$A$500,'Por Reestimar '!$F$2:$F$500,""),
D120="Por estimar",_xlfn.XLOOKUP(A120,'Por estimar'!$A$2:$A$500,'Por estimar'!$F$2:$F$500,""),
D120="Registro incompleto",_xlfn.XLOOKUP(A120,'Registro incompleto'!$A$2:$A$500,'Registro incompleto'!$F$2:$F$500,""),
TRUE,""
))</f>
        <v>#Strategy Comunalidad de Mallas EPEC</v>
      </c>
      <c r="C120" t="str">
        <f t="shared" si="1"/>
        <v>Sin definir</v>
      </c>
      <c r="D120" t="str" cm="1">
        <f t="array" ref="D120">IF(A120="","",_xlfn.IFS(
COUNTIF(Eliminados!$A$2:$A$500,A120)&gt;0,"Eliminados",
COUNTIF(Planificadas!$A$2:$A$500,A120)&gt;0,"Planificadas",
COUNTIF('Aprobar Planificación'!$A$2:$A$500,A120)&gt;0,"Aprobar planificación",
COUNTIF('Por planificar'!$A$2:$A$500,A120)&gt;0,"Por planificar",
COUNTIF('Por habilitar presup.'!$A$2:$A$500,A120)&gt;0,"Por habilitar presupuesto",
COUNTIF('Por aprobar estimacion'!$A$2:$A$500,A120)&gt;0,"Por aprobar estimación",
COUNTIF('Por Reestimar '!$A$2:$A$500,A120)&gt;0,"Por reestimar",
COUNTIF('Por estimar'!$A$2:$A$500,A120)&gt;0,"Por estimar",
COUNTIF('Registro incompleto'!$A$2:$A$500,A120)&gt;0,"Registro incompleto",
TRUE,"Sin estado"
))</f>
        <v>Planificadas</v>
      </c>
      <c r="E120" t="str" cm="1">
        <f t="array" ref="E120">IF(A120="","",_xlfn.LET(
_xlpm.base,_xlfn.IFS(
D120="Eliminados",_xlfn.XLOOKUP(A120,Eliminados!$A$2:$A$500,Eliminados!$AE$2:$AE$500,""),
D120="Planificadas",_xlfn.XLOOKUP(A120,Planificadas!$A$2:$A$500,Planificadas!$AE$2:$AE$500,""),
D120="Aprobar planificación",_xlfn.XLOOKUP(A120,'Aprobar Planificación'!$A$2:$A$500,'Aprobar Planificación'!$AE$2:$AE$500,""),
D120="Por planificar",_xlfn.XLOOKUP(A120,'Por planificar'!$A$2:$A$500,'Por planificar'!$AE$2:$AE$500,""),
D120="Por habilitar presupuesto",_xlfn.XLOOKUP(A120,'Por habilitar presup.'!$A$2:$A$500,'Por habilitar presup.'!$AE$2:$AE$500,""),
D120="Por aprobar estimación",_xlfn.XLOOKUP(A120,'Por aprobar estimacion'!$A$2:$A$500,'Por aprobar estimacion'!$AE$2:$AE$500,""),
D120="Por reestimar",_xlfn.XLOOKUP(A120,'Por Reestimar '!$A$2:$A$500,'Por Reestimar '!$AE$2:$AE$500,""),
D120="Por estimar",_xlfn.XLOOKUP(A120,'Por estimar'!$A$2:$A$500,'Por estimar'!$AE$2:$AE$500,""),
D120="Registro incompleto",_xlfn.XLOOKUP(A120,'Registro incompleto'!$A$2:$A$500,'Registro incompleto'!$AE$2:$AE$500,""),
TRUE,""
),
_xlpm.revision,_xlfn.IFS(
D120="Eliminados",_xlfn.XLOOKUP(A120,Eliminados!$A$2:$A$500,Eliminados!$AR$2:$AR$500,""),
D120="Planificadas",_xlfn.XLOOKUP(A120,Planificadas!$A$2:$A$500,Planificadas!$AR$2:$AR$500,""),
D120="Aprobar planificación",_xlfn.XLOOKUP(A120,'Aprobar Planificación'!$A$2:$A$500,'Aprobar Planificación'!$AR$2:$AR$500,""),
D120="Por planificar",_xlfn.XLOOKUP(A120,'Por planificar'!$A$2:$A$500,'Por planificar'!$AR$2:$AR$500,""),
D120="Por habilitar presupuesto",_xlfn.XLOOKUP(A120,'Por habilitar presup.'!$A$2:$A$500,'Por habilitar presup.'!$AR$2:$AR$500,""),
D120="Por aprobar estimación",_xlfn.XLOOKUP(A120,'Por aprobar estimacion'!$A$2:$A$500,'Por aprobar estimacion'!$AR$2:$AR$500,""),
D120="Por reestimar",_xlfn.XLOOKUP(A120,'Por Reestimar '!$A$2:$A$500,'Por Reestimar '!$AR$2:$AR$500,""),
TRUE,""
),
_xlpm.resultado,IF(OR(_xlpm.revision="",_xlpm.revision=0),_xlpm.base,_xlpm.revision),
IF(OR(_xlpm.resultado="",_xlpm.resultado=0),"Sin definir",_xlpm.resultado)
))</f>
        <v>Sin definir</v>
      </c>
      <c r="F120" s="593" t="str" cm="1">
        <f t="array" ref="F120">IF(A120="","",_xlfn.LET(
_xlpm.fecha,_xlfn.IFS(
D120="Eliminados",_xlfn.XLOOKUP(A120,Eliminados!$A$2:$A$500,Eliminados!$AD$2:$AD$500,""),
D120="Planificadas",_xlfn.XLOOKUP(A120,Planificadas!$A$2:$A$500,Planificadas!$AD$2:$AD$500,""),
D120="Aprobar planificación",_xlfn.XLOOKUP(A120,'Aprobar Planificación'!$A$2:$A$500,'Aprobar Planificación'!$AD$2:$AD$500,""),
D120="Por planificar",_xlfn.XLOOKUP(A120,'Por planificar'!$A$2:$A$500,'Por planificar'!$AD$2:$AD$500,""),
D120="Por habilitar presupuesto",_xlfn.XLOOKUP(A120,'Por habilitar presup.'!$A$2:$A$500,'Por habilitar presup.'!$AD$2:$AD$500,""),
D120="Por aprobar estimación",_xlfn.XLOOKUP(A120,'Por aprobar estimacion'!$A$2:$A$500,'Por aprobar estimacion'!$AD$2:$AD$500,""),
D120="Por reestimar",_xlfn.XLOOKUP(A120,'Por Reestimar '!$A$2:$A$500,'Por Reestimar '!$AD$2:$AD$500,""),
D120="Por estimar",_xlfn.XLOOKUP(A120,'Por estimar'!$A$2:$A$500,'Por estimar'!$AD$2:$AD$500,""),
D120="Registro incompleto",_xlfn.XLOOKUP(A120,'Registro incompleto'!$A$2:$A$500,'Registro incompleto'!$AD$2:$AD$500,""),
TRUE,""
),
IF(OR(_xlpm.fecha="",_xlpm.fecha=0),"",_xlpm.fecha)
))</f>
        <v/>
      </c>
      <c r="G120" s="593" t="str" cm="1">
        <f t="array" ref="G120">IF(A120="","",_xlfn.LET(
_xlpm.base,_xlfn.IFS(
D120="Eliminados",_xlfn.XLOOKUP(A120,Eliminados!$A$2:$A$500,Eliminados!$AF$2:$AF$500,""),
D120="Planificadas",_xlfn.XLOOKUP(A120,Planificadas!$A$2:$A$500,Planificadas!$AF$2:$AF$500,""),
D120="Aprobar planificación",_xlfn.XLOOKUP(A120,'Aprobar Planificación'!$A$2:$A$500,'Aprobar Planificación'!$AF$2:$AF$500,""),
D120="Por planificar",_xlfn.XLOOKUP(A120,'Por planificar'!$A$2:$A$500,'Por planificar'!$AF$2:$AF$500,""),
D120="Por habilitar presupuesto",_xlfn.XLOOKUP(A120,'Por habilitar presup.'!$A$2:$A$500,'Por habilitar presup.'!$AF$2:$AF$500,""),
D120="Por aprobar estimación",_xlfn.XLOOKUP(A120,'Por aprobar estimacion'!$A$2:$A$500,'Por aprobar estimacion'!$AF$2:$AF$500,""),
D120="Por reestimar",_xlfn.XLOOKUP(A120,'Por Reestimar '!$A$2:$A$500,'Por Reestimar '!$AF$2:$AF$500,""),
D120="Por estimar",_xlfn.XLOOKUP(A120,'Por estimar'!$A$2:$A$500,'Por estimar'!$AF$2:$AF$500,""),
D120="Registro incompleto",_xlfn.XLOOKUP(A120,'Registro incompleto'!$A$2:$A$500,'Registro incompleto'!$AF$2:$AF$500,""),
TRUE,""
),
_xlpm.revision,_xlfn.IFS(
D120="Eliminados",_xlfn.XLOOKUP(A120,Eliminados!$A$2:$A$500,Eliminados!$AS$2:$AS$500,""),
D120="Planificadas",_xlfn.XLOOKUP(A120,Planificadas!$A$2:$A$500,Planificadas!$AS$2:$AS$500,""),
D120="Aprobar planificación",_xlfn.XLOOKUP(A120,'Aprobar Planificación'!$A$2:$A$500,'Aprobar Planificación'!$AS$2:$AS$500,""),
D120="Por planificar",_xlfn.XLOOKUP(A120,'Por planificar'!$A$2:$A$500,'Por planificar'!$AS$2:$AS$500,""),
D120="Por habilitar presupuesto",_xlfn.XLOOKUP(A120,'Por habilitar presup.'!$A$2:$A$500,'Por habilitar presup.'!$AS$2:$AS$500,""),
D120="Por aprobar estimación",_xlfn.XLOOKUP(A120,'Por aprobar estimacion'!$A$2:$A$500,'Por aprobar estimacion'!$AS$2:$AS$500,""),
D120="Por reestimar",_xlfn.XLOOKUP(A120,'Por Reestimar '!$A$2:$A$500,'Por Reestimar '!$AS$2:$AS$500,""),
TRUE,""
),
_xlpm.resultado,IF(OR(_xlpm.revision="",_xlpm.revision=0),_xlpm.base,_xlpm.revision),
IF(OR(_xlpm.resultado="",_xlpm.resultado=0),"",_xlpm.resultado)
))</f>
        <v/>
      </c>
      <c r="H120" s="593" t="str" cm="1">
        <f t="array" ref="H120">IF(A120="","",_xlfn.LET(
_xlpm.dias,_xlfn.IFS(
OR(UPPER(TRIM(E120))="BAJA",UPPER(TRIM(E120))="BAJO"),5,
OR(UPPER(TRIM(E120))="MEDIA",UPPER(TRIM(E120))="MEDIO"),10,
OR(UPPER(TRIM(E120))="ALTA",UPPER(TRIM(E120))="ALTO"),20,
TRUE,0
),
_xlpm.inicioRe,IF(D120="Por reestimar",_xlfn.XLOOKUP(A120,'Por Reestimar '!$A$2:$A$500,'Por Reestimar '!$AS$2:$AS$500,0),0),
_xlfn.IFS(
D120="Por reestimar",IF(AND(ISNUMBER(_xlpm.inicioRe),_xlpm.inicioRe&gt;0,_xlpm.dias&gt;0),WORKDAY(_xlpm.inicioRe,_xlpm.dias),""),
D120="Por estimar",IF(AND(ISNUMBER(G120),G120&gt;0),IF(_xlpm.dias&gt;0,WORKDAY(G120,_xlpm.dias),""),IF(AND(ISNUMBER(F120),F120&gt;0),WORKDAY(F120,5),"")),
TRUE,""
)
))</f>
        <v/>
      </c>
      <c r="I120" cm="1">
        <f t="array" ref="I120">IF(A120="","",_xlfn.IFS(
D120="Eliminados",_xlfn.XLOOKUP(A120,Eliminados!$A$2:$A$500,Eliminados!$AB$2:$AB$500,""),
D120="Planificadas",_xlfn.XLOOKUP(A120,Planificadas!$A$2:$A$500,Planificadas!$AB$2:$AB$500,""),
D120="Aprobar planificación",_xlfn.XLOOKUP(A120,'Aprobar Planificación'!$A$2:$A$500,'Aprobar Planificación'!$AB$2:$AB$500,""),
D120="Por planificar",_xlfn.XLOOKUP(A120,'Por planificar'!$A$2:$A$500,'Por planificar'!$AB$2:$AB$500,""),
D120="Por habilitar presupuesto",_xlfn.XLOOKUP(A120,'Por habilitar presup.'!$A$2:$A$500,'Por habilitar presup.'!$AB$2:$AB$500,""),
D120="Por aprobar estimación",_xlfn.XLOOKUP(A120,'Por aprobar estimacion'!$A$2:$A$500,'Por aprobar estimacion'!$AB$2:$AB$500,""),
D120="Por reestimar",_xlfn.XLOOKUP(A120,'Por Reestimar '!$A$2:$A$500,'Por Reestimar '!$AB$2:$AB$500,""),
D120="Por estimar",_xlfn.XLOOKUP(A120,'Por estimar'!$A$2:$A$500,'Por estimar'!$AB$2:$AB$500,""),
D120="Registro incompleto",_xlfn.XLOOKUP(A120,'Registro incompleto'!$A$2:$A$500,'Registro incompleto'!$AB$2:$AB$500,""),
TRUE,""
))</f>
        <v>0</v>
      </c>
    </row>
    <row r="121" spans="1:9">
      <c r="A121">
        <v>152</v>
      </c>
      <c r="B121" t="str" cm="1">
        <f t="array" ref="B121">IF(A121="","",_xlfn.IFS(
D121="Eliminados",_xlfn.XLOOKUP(A121,Eliminados!$A$2:$A$500,Eliminados!$F$2:$F$500,""),
D121="Planificadas",_xlfn.XLOOKUP(A121,Planificadas!$A$2:$A$500,Planificadas!$F$2:$F$500,""),
D121="Aprobar planificación",_xlfn.XLOOKUP(A121,'Aprobar Planificación'!$A$2:$A$500,'Aprobar Planificación'!$F$2:$F$500,""),
D121="Por planificar",_xlfn.XLOOKUP(A121,'Por planificar'!$A$2:$A$500,'Por planificar'!$F$2:$F$500,""),
D121="Por habilitar presupuesto",_xlfn.XLOOKUP(A121,'Por habilitar presup.'!$A$2:$A$500,'Por habilitar presup.'!$F$2:$F$500,""),
D121="Por aprobar estimación",_xlfn.XLOOKUP(A121,'Por aprobar estimacion'!$A$2:$A$500,'Por aprobar estimacion'!$F$2:$F$500,""),
D121="Por reestimar",_xlfn.XLOOKUP(A121,'Por Reestimar '!$A$2:$A$500,'Por Reestimar '!$F$2:$F$500,""),
D121="Por estimar",_xlfn.XLOOKUP(A121,'Por estimar'!$A$2:$A$500,'Por estimar'!$F$2:$F$500,""),
D121="Registro incompleto",_xlfn.XLOOKUP(A121,'Registro incompleto'!$A$2:$A$500,'Registro incompleto'!$F$2:$F$500,""),
TRUE,""
))</f>
        <v>#Digital&amp;AI - Tutores por IA UPC</v>
      </c>
      <c r="C121" t="str">
        <f t="shared" si="1"/>
        <v>Sin definir</v>
      </c>
      <c r="D121" t="str" cm="1">
        <f t="array" ref="D121">IF(A121="","",_xlfn.IFS(
COUNTIF(Eliminados!$A$2:$A$500,A121)&gt;0,"Eliminados",
COUNTIF(Planificadas!$A$2:$A$500,A121)&gt;0,"Planificadas",
COUNTIF('Aprobar Planificación'!$A$2:$A$500,A121)&gt;0,"Aprobar planificación",
COUNTIF('Por planificar'!$A$2:$A$500,A121)&gt;0,"Por planificar",
COUNTIF('Por habilitar presup.'!$A$2:$A$500,A121)&gt;0,"Por habilitar presupuesto",
COUNTIF('Por aprobar estimacion'!$A$2:$A$500,A121)&gt;0,"Por aprobar estimación",
COUNTIF('Por Reestimar '!$A$2:$A$500,A121)&gt;0,"Por reestimar",
COUNTIF('Por estimar'!$A$2:$A$500,A121)&gt;0,"Por estimar",
COUNTIF('Registro incompleto'!$A$2:$A$500,A121)&gt;0,"Registro incompleto",
TRUE,"Sin estado"
))</f>
        <v>Planificadas</v>
      </c>
      <c r="E121" t="str" cm="1">
        <f t="array" ref="E121">IF(A121="","",_xlfn.LET(
_xlpm.base,_xlfn.IFS(
D121="Eliminados",_xlfn.XLOOKUP(A121,Eliminados!$A$2:$A$500,Eliminados!$AE$2:$AE$500,""),
D121="Planificadas",_xlfn.XLOOKUP(A121,Planificadas!$A$2:$A$500,Planificadas!$AE$2:$AE$500,""),
D121="Aprobar planificación",_xlfn.XLOOKUP(A121,'Aprobar Planificación'!$A$2:$A$500,'Aprobar Planificación'!$AE$2:$AE$500,""),
D121="Por planificar",_xlfn.XLOOKUP(A121,'Por planificar'!$A$2:$A$500,'Por planificar'!$AE$2:$AE$500,""),
D121="Por habilitar presupuesto",_xlfn.XLOOKUP(A121,'Por habilitar presup.'!$A$2:$A$500,'Por habilitar presup.'!$AE$2:$AE$500,""),
D121="Por aprobar estimación",_xlfn.XLOOKUP(A121,'Por aprobar estimacion'!$A$2:$A$500,'Por aprobar estimacion'!$AE$2:$AE$500,""),
D121="Por reestimar",_xlfn.XLOOKUP(A121,'Por Reestimar '!$A$2:$A$500,'Por Reestimar '!$AE$2:$AE$500,""),
D121="Por estimar",_xlfn.XLOOKUP(A121,'Por estimar'!$A$2:$A$500,'Por estimar'!$AE$2:$AE$500,""),
D121="Registro incompleto",_xlfn.XLOOKUP(A121,'Registro incompleto'!$A$2:$A$500,'Registro incompleto'!$AE$2:$AE$500,""),
TRUE,""
),
_xlpm.revision,_xlfn.IFS(
D121="Eliminados",_xlfn.XLOOKUP(A121,Eliminados!$A$2:$A$500,Eliminados!$AR$2:$AR$500,""),
D121="Planificadas",_xlfn.XLOOKUP(A121,Planificadas!$A$2:$A$500,Planificadas!$AR$2:$AR$500,""),
D121="Aprobar planificación",_xlfn.XLOOKUP(A121,'Aprobar Planificación'!$A$2:$A$500,'Aprobar Planificación'!$AR$2:$AR$500,""),
D121="Por planificar",_xlfn.XLOOKUP(A121,'Por planificar'!$A$2:$A$500,'Por planificar'!$AR$2:$AR$500,""),
D121="Por habilitar presupuesto",_xlfn.XLOOKUP(A121,'Por habilitar presup.'!$A$2:$A$500,'Por habilitar presup.'!$AR$2:$AR$500,""),
D121="Por aprobar estimación",_xlfn.XLOOKUP(A121,'Por aprobar estimacion'!$A$2:$A$500,'Por aprobar estimacion'!$AR$2:$AR$500,""),
D121="Por reestimar",_xlfn.XLOOKUP(A121,'Por Reestimar '!$A$2:$A$500,'Por Reestimar '!$AR$2:$AR$500,""),
TRUE,""
),
_xlpm.resultado,IF(OR(_xlpm.revision="",_xlpm.revision=0),_xlpm.base,_xlpm.revision),
IF(OR(_xlpm.resultado="",_xlpm.resultado=0),"Sin definir",_xlpm.resultado)
))</f>
        <v>Sin definir</v>
      </c>
      <c r="F121" s="593" t="str" cm="1">
        <f t="array" ref="F121">IF(A121="","",_xlfn.LET(
_xlpm.fecha,_xlfn.IFS(
D121="Eliminados",_xlfn.XLOOKUP(A121,Eliminados!$A$2:$A$500,Eliminados!$AD$2:$AD$500,""),
D121="Planificadas",_xlfn.XLOOKUP(A121,Planificadas!$A$2:$A$500,Planificadas!$AD$2:$AD$500,""),
D121="Aprobar planificación",_xlfn.XLOOKUP(A121,'Aprobar Planificación'!$A$2:$A$500,'Aprobar Planificación'!$AD$2:$AD$500,""),
D121="Por planificar",_xlfn.XLOOKUP(A121,'Por planificar'!$A$2:$A$500,'Por planificar'!$AD$2:$AD$500,""),
D121="Por habilitar presupuesto",_xlfn.XLOOKUP(A121,'Por habilitar presup.'!$A$2:$A$500,'Por habilitar presup.'!$AD$2:$AD$500,""),
D121="Por aprobar estimación",_xlfn.XLOOKUP(A121,'Por aprobar estimacion'!$A$2:$A$500,'Por aprobar estimacion'!$AD$2:$AD$500,""),
D121="Por reestimar",_xlfn.XLOOKUP(A121,'Por Reestimar '!$A$2:$A$500,'Por Reestimar '!$AD$2:$AD$500,""),
D121="Por estimar",_xlfn.XLOOKUP(A121,'Por estimar'!$A$2:$A$500,'Por estimar'!$AD$2:$AD$500,""),
D121="Registro incompleto",_xlfn.XLOOKUP(A121,'Registro incompleto'!$A$2:$A$500,'Registro incompleto'!$AD$2:$AD$500,""),
TRUE,""
),
IF(OR(_xlpm.fecha="",_xlpm.fecha=0),"",_xlpm.fecha)
))</f>
        <v/>
      </c>
      <c r="G121" s="593" t="str" cm="1">
        <f t="array" ref="G121">IF(A121="","",_xlfn.LET(
_xlpm.base,_xlfn.IFS(
D121="Eliminados",_xlfn.XLOOKUP(A121,Eliminados!$A$2:$A$500,Eliminados!$AF$2:$AF$500,""),
D121="Planificadas",_xlfn.XLOOKUP(A121,Planificadas!$A$2:$A$500,Planificadas!$AF$2:$AF$500,""),
D121="Aprobar planificación",_xlfn.XLOOKUP(A121,'Aprobar Planificación'!$A$2:$A$500,'Aprobar Planificación'!$AF$2:$AF$500,""),
D121="Por planificar",_xlfn.XLOOKUP(A121,'Por planificar'!$A$2:$A$500,'Por planificar'!$AF$2:$AF$500,""),
D121="Por habilitar presupuesto",_xlfn.XLOOKUP(A121,'Por habilitar presup.'!$A$2:$A$500,'Por habilitar presup.'!$AF$2:$AF$500,""),
D121="Por aprobar estimación",_xlfn.XLOOKUP(A121,'Por aprobar estimacion'!$A$2:$A$500,'Por aprobar estimacion'!$AF$2:$AF$500,""),
D121="Por reestimar",_xlfn.XLOOKUP(A121,'Por Reestimar '!$A$2:$A$500,'Por Reestimar '!$AF$2:$AF$500,""),
D121="Por estimar",_xlfn.XLOOKUP(A121,'Por estimar'!$A$2:$A$500,'Por estimar'!$AF$2:$AF$500,""),
D121="Registro incompleto",_xlfn.XLOOKUP(A121,'Registro incompleto'!$A$2:$A$500,'Registro incompleto'!$AF$2:$AF$500,""),
TRUE,""
),
_xlpm.revision,_xlfn.IFS(
D121="Eliminados",_xlfn.XLOOKUP(A121,Eliminados!$A$2:$A$500,Eliminados!$AS$2:$AS$500,""),
D121="Planificadas",_xlfn.XLOOKUP(A121,Planificadas!$A$2:$A$500,Planificadas!$AS$2:$AS$500,""),
D121="Aprobar planificación",_xlfn.XLOOKUP(A121,'Aprobar Planificación'!$A$2:$A$500,'Aprobar Planificación'!$AS$2:$AS$500,""),
D121="Por planificar",_xlfn.XLOOKUP(A121,'Por planificar'!$A$2:$A$500,'Por planificar'!$AS$2:$AS$500,""),
D121="Por habilitar presupuesto",_xlfn.XLOOKUP(A121,'Por habilitar presup.'!$A$2:$A$500,'Por habilitar presup.'!$AS$2:$AS$500,""),
D121="Por aprobar estimación",_xlfn.XLOOKUP(A121,'Por aprobar estimacion'!$A$2:$A$500,'Por aprobar estimacion'!$AS$2:$AS$500,""),
D121="Por reestimar",_xlfn.XLOOKUP(A121,'Por Reestimar '!$A$2:$A$500,'Por Reestimar '!$AS$2:$AS$500,""),
TRUE,""
),
_xlpm.resultado,IF(OR(_xlpm.revision="",_xlpm.revision=0),_xlpm.base,_xlpm.revision),
IF(OR(_xlpm.resultado="",_xlpm.resultado=0),"",_xlpm.resultado)
))</f>
        <v/>
      </c>
      <c r="H121" s="593" t="str" cm="1">
        <f t="array" ref="H121">IF(A121="","",_xlfn.LET(
_xlpm.dias,_xlfn.IFS(
OR(UPPER(TRIM(E121))="BAJA",UPPER(TRIM(E121))="BAJO"),5,
OR(UPPER(TRIM(E121))="MEDIA",UPPER(TRIM(E121))="MEDIO"),10,
OR(UPPER(TRIM(E121))="ALTA",UPPER(TRIM(E121))="ALTO"),20,
TRUE,0
),
_xlpm.inicioRe,IF(D121="Por reestimar",_xlfn.XLOOKUP(A121,'Por Reestimar '!$A$2:$A$500,'Por Reestimar '!$AS$2:$AS$500,0),0),
_xlfn.IFS(
D121="Por reestimar",IF(AND(ISNUMBER(_xlpm.inicioRe),_xlpm.inicioRe&gt;0,_xlpm.dias&gt;0),WORKDAY(_xlpm.inicioRe,_xlpm.dias),""),
D121="Por estimar",IF(AND(ISNUMBER(G121),G121&gt;0),IF(_xlpm.dias&gt;0,WORKDAY(G121,_xlpm.dias),""),IF(AND(ISNUMBER(F121),F121&gt;0),WORKDAY(F121,5),"")),
TRUE,""
)
))</f>
        <v/>
      </c>
      <c r="I121" cm="1">
        <f t="array" ref="I121">IF(A121="","",_xlfn.IFS(
D121="Eliminados",_xlfn.XLOOKUP(A121,Eliminados!$A$2:$A$500,Eliminados!$AB$2:$AB$500,""),
D121="Planificadas",_xlfn.XLOOKUP(A121,Planificadas!$A$2:$A$500,Planificadas!$AB$2:$AB$500,""),
D121="Aprobar planificación",_xlfn.XLOOKUP(A121,'Aprobar Planificación'!$A$2:$A$500,'Aprobar Planificación'!$AB$2:$AB$500,""),
D121="Por planificar",_xlfn.XLOOKUP(A121,'Por planificar'!$A$2:$A$500,'Por planificar'!$AB$2:$AB$500,""),
D121="Por habilitar presupuesto",_xlfn.XLOOKUP(A121,'Por habilitar presup.'!$A$2:$A$500,'Por habilitar presup.'!$AB$2:$AB$500,""),
D121="Por aprobar estimación",_xlfn.XLOOKUP(A121,'Por aprobar estimacion'!$A$2:$A$500,'Por aprobar estimacion'!$AB$2:$AB$500,""),
D121="Por reestimar",_xlfn.XLOOKUP(A121,'Por Reestimar '!$A$2:$A$500,'Por Reestimar '!$AB$2:$AB$500,""),
D121="Por estimar",_xlfn.XLOOKUP(A121,'Por estimar'!$A$2:$A$500,'Por estimar'!$AB$2:$AB$500,""),
D121="Registro incompleto",_xlfn.XLOOKUP(A121,'Registro incompleto'!$A$2:$A$500,'Registro incompleto'!$AB$2:$AB$500,""),
TRUE,""
))</f>
        <v>0</v>
      </c>
    </row>
    <row r="122" spans="1:9">
      <c r="A122">
        <v>153</v>
      </c>
      <c r="B122" t="str" cm="1">
        <f t="array" ref="B122">IF(A122="","",_xlfn.IFS(
D122="Eliminados",_xlfn.XLOOKUP(A122,Eliminados!$A$2:$A$500,Eliminados!$F$2:$F$500,""),
D122="Planificadas",_xlfn.XLOOKUP(A122,Planificadas!$A$2:$A$500,Planificadas!$F$2:$F$500,""),
D122="Aprobar planificación",_xlfn.XLOOKUP(A122,'Aprobar Planificación'!$A$2:$A$500,'Aprobar Planificación'!$F$2:$F$500,""),
D122="Por planificar",_xlfn.XLOOKUP(A122,'Por planificar'!$A$2:$A$500,'Por planificar'!$F$2:$F$500,""),
D122="Por habilitar presupuesto",_xlfn.XLOOKUP(A122,'Por habilitar presup.'!$A$2:$A$500,'Por habilitar presup.'!$F$2:$F$500,""),
D122="Por aprobar estimación",_xlfn.XLOOKUP(A122,'Por aprobar estimacion'!$A$2:$A$500,'Por aprobar estimacion'!$F$2:$F$500,""),
D122="Por reestimar",_xlfn.XLOOKUP(A122,'Por Reestimar '!$A$2:$A$500,'Por Reestimar '!$F$2:$F$500,""),
D122="Por estimar",_xlfn.XLOOKUP(A122,'Por estimar'!$A$2:$A$500,'Por estimar'!$F$2:$F$500,""),
D122="Registro incompleto",_xlfn.XLOOKUP(A122,'Registro incompleto'!$A$2:$A$500,'Registro incompleto'!$F$2:$F$500,""),
TRUE,""
))</f>
        <v>Eliminación de la validación obligatoria de asistencia en solicitudes de marcación para cursos virtuales</v>
      </c>
      <c r="C122" t="str">
        <f t="shared" si="1"/>
        <v>Nohelí Cabrera</v>
      </c>
      <c r="D122" t="str" cm="1">
        <f t="array" ref="D122">IF(A122="","",_xlfn.IFS(
COUNTIF(Eliminados!$A$2:$A$500,A122)&gt;0,"Eliminados",
COUNTIF(Planificadas!$A$2:$A$500,A122)&gt;0,"Planificadas",
COUNTIF('Aprobar Planificación'!$A$2:$A$500,A122)&gt;0,"Aprobar planificación",
COUNTIF('Por planificar'!$A$2:$A$500,A122)&gt;0,"Por planificar",
COUNTIF('Por habilitar presup.'!$A$2:$A$500,A122)&gt;0,"Por habilitar presupuesto",
COUNTIF('Por aprobar estimacion'!$A$2:$A$500,A122)&gt;0,"Por aprobar estimación",
COUNTIF('Por Reestimar '!$A$2:$A$500,A122)&gt;0,"Por reestimar",
COUNTIF('Por estimar'!$A$2:$A$500,A122)&gt;0,"Por estimar",
COUNTIF('Registro incompleto'!$A$2:$A$500,A122)&gt;0,"Registro incompleto",
TRUE,"Sin estado"
))</f>
        <v>Eliminados</v>
      </c>
      <c r="E122" t="str" cm="1">
        <f t="array" ref="E122">IF(A122="","",_xlfn.LET(
_xlpm.base,_xlfn.IFS(
D122="Eliminados",_xlfn.XLOOKUP(A122,Eliminados!$A$2:$A$500,Eliminados!$AE$2:$AE$500,""),
D122="Planificadas",_xlfn.XLOOKUP(A122,Planificadas!$A$2:$A$500,Planificadas!$AE$2:$AE$500,""),
D122="Aprobar planificación",_xlfn.XLOOKUP(A122,'Aprobar Planificación'!$A$2:$A$500,'Aprobar Planificación'!$AE$2:$AE$500,""),
D122="Por planificar",_xlfn.XLOOKUP(A122,'Por planificar'!$A$2:$A$500,'Por planificar'!$AE$2:$AE$500,""),
D122="Por habilitar presupuesto",_xlfn.XLOOKUP(A122,'Por habilitar presup.'!$A$2:$A$500,'Por habilitar presup.'!$AE$2:$AE$500,""),
D122="Por aprobar estimación",_xlfn.XLOOKUP(A122,'Por aprobar estimacion'!$A$2:$A$500,'Por aprobar estimacion'!$AE$2:$AE$500,""),
D122="Por reestimar",_xlfn.XLOOKUP(A122,'Por Reestimar '!$A$2:$A$500,'Por Reestimar '!$AE$2:$AE$500,""),
D122="Por estimar",_xlfn.XLOOKUP(A122,'Por estimar'!$A$2:$A$500,'Por estimar'!$AE$2:$AE$500,""),
D122="Registro incompleto",_xlfn.XLOOKUP(A122,'Registro incompleto'!$A$2:$A$500,'Registro incompleto'!$AE$2:$AE$500,""),
TRUE,""
),
_xlpm.revision,_xlfn.IFS(
D122="Eliminados",_xlfn.XLOOKUP(A122,Eliminados!$A$2:$A$500,Eliminados!$AR$2:$AR$500,""),
D122="Planificadas",_xlfn.XLOOKUP(A122,Planificadas!$A$2:$A$500,Planificadas!$AR$2:$AR$500,""),
D122="Aprobar planificación",_xlfn.XLOOKUP(A122,'Aprobar Planificación'!$A$2:$A$500,'Aprobar Planificación'!$AR$2:$AR$500,""),
D122="Por planificar",_xlfn.XLOOKUP(A122,'Por planificar'!$A$2:$A$500,'Por planificar'!$AR$2:$AR$500,""),
D122="Por habilitar presupuesto",_xlfn.XLOOKUP(A122,'Por habilitar presup.'!$A$2:$A$500,'Por habilitar presup.'!$AR$2:$AR$500,""),
D122="Por aprobar estimación",_xlfn.XLOOKUP(A122,'Por aprobar estimacion'!$A$2:$A$500,'Por aprobar estimacion'!$AR$2:$AR$500,""),
D122="Por reestimar",_xlfn.XLOOKUP(A122,'Por Reestimar '!$A$2:$A$500,'Por Reestimar '!$AR$2:$AR$500,""),
TRUE,""
),
_xlpm.resultado,IF(OR(_xlpm.revision="",_xlpm.revision=0),_xlpm.base,_xlpm.revision),
IF(OR(_xlpm.resultado="",_xlpm.resultado=0),"Sin definir",_xlpm.resultado)
))</f>
        <v>Media</v>
      </c>
      <c r="F122" s="593" cm="1">
        <f t="array" ref="F122">IF(A122="","",_xlfn.LET(
_xlpm.fecha,_xlfn.IFS(
D122="Eliminados",_xlfn.XLOOKUP(A122,Eliminados!$A$2:$A$500,Eliminados!$AD$2:$AD$500,""),
D122="Planificadas",_xlfn.XLOOKUP(A122,Planificadas!$A$2:$A$500,Planificadas!$AD$2:$AD$500,""),
D122="Aprobar planificación",_xlfn.XLOOKUP(A122,'Aprobar Planificación'!$A$2:$A$500,'Aprobar Planificación'!$AD$2:$AD$500,""),
D122="Por planificar",_xlfn.XLOOKUP(A122,'Por planificar'!$A$2:$A$500,'Por planificar'!$AD$2:$AD$500,""),
D122="Por habilitar presupuesto",_xlfn.XLOOKUP(A122,'Por habilitar presup.'!$A$2:$A$500,'Por habilitar presup.'!$AD$2:$AD$500,""),
D122="Por aprobar estimación",_xlfn.XLOOKUP(A122,'Por aprobar estimacion'!$A$2:$A$500,'Por aprobar estimacion'!$AD$2:$AD$500,""),
D122="Por reestimar",_xlfn.XLOOKUP(A122,'Por Reestimar '!$A$2:$A$500,'Por Reestimar '!$AD$2:$AD$500,""),
D122="Por estimar",_xlfn.XLOOKUP(A122,'Por estimar'!$A$2:$A$500,'Por estimar'!$AD$2:$AD$500,""),
D122="Registro incompleto",_xlfn.XLOOKUP(A122,'Registro incompleto'!$A$2:$A$500,'Registro incompleto'!$AD$2:$AD$500,""),
TRUE,""
),
IF(OR(_xlpm.fecha="",_xlpm.fecha=0),"",_xlpm.fecha)
))</f>
        <v>46154</v>
      </c>
      <c r="G122" s="593" cm="1">
        <f t="array" ref="G122">IF(A122="","",_xlfn.LET(
_xlpm.base,_xlfn.IFS(
D122="Eliminados",_xlfn.XLOOKUP(A122,Eliminados!$A$2:$A$500,Eliminados!$AF$2:$AF$500,""),
D122="Planificadas",_xlfn.XLOOKUP(A122,Planificadas!$A$2:$A$500,Planificadas!$AF$2:$AF$500,""),
D122="Aprobar planificación",_xlfn.XLOOKUP(A122,'Aprobar Planificación'!$A$2:$A$500,'Aprobar Planificación'!$AF$2:$AF$500,""),
D122="Por planificar",_xlfn.XLOOKUP(A122,'Por planificar'!$A$2:$A$500,'Por planificar'!$AF$2:$AF$500,""),
D122="Por habilitar presupuesto",_xlfn.XLOOKUP(A122,'Por habilitar presup.'!$A$2:$A$500,'Por habilitar presup.'!$AF$2:$AF$500,""),
D122="Por aprobar estimación",_xlfn.XLOOKUP(A122,'Por aprobar estimacion'!$A$2:$A$500,'Por aprobar estimacion'!$AF$2:$AF$500,""),
D122="Por reestimar",_xlfn.XLOOKUP(A122,'Por Reestimar '!$A$2:$A$500,'Por Reestimar '!$AF$2:$AF$500,""),
D122="Por estimar",_xlfn.XLOOKUP(A122,'Por estimar'!$A$2:$A$500,'Por estimar'!$AF$2:$AF$500,""),
D122="Registro incompleto",_xlfn.XLOOKUP(A122,'Registro incompleto'!$A$2:$A$500,'Registro incompleto'!$AF$2:$AF$500,""),
TRUE,""
),
_xlpm.revision,_xlfn.IFS(
D122="Eliminados",_xlfn.XLOOKUP(A122,Eliminados!$A$2:$A$500,Eliminados!$AS$2:$AS$500,""),
D122="Planificadas",_xlfn.XLOOKUP(A122,Planificadas!$A$2:$A$500,Planificadas!$AS$2:$AS$500,""),
D122="Aprobar planificación",_xlfn.XLOOKUP(A122,'Aprobar Planificación'!$A$2:$A$500,'Aprobar Planificación'!$AS$2:$AS$500,""),
D122="Por planificar",_xlfn.XLOOKUP(A122,'Por planificar'!$A$2:$A$500,'Por planificar'!$AS$2:$AS$500,""),
D122="Por habilitar presupuesto",_xlfn.XLOOKUP(A122,'Por habilitar presup.'!$A$2:$A$500,'Por habilitar presup.'!$AS$2:$AS$500,""),
D122="Por aprobar estimación",_xlfn.XLOOKUP(A122,'Por aprobar estimacion'!$A$2:$A$500,'Por aprobar estimacion'!$AS$2:$AS$500,""),
D122="Por reestimar",_xlfn.XLOOKUP(A122,'Por Reestimar '!$A$2:$A$500,'Por Reestimar '!$AS$2:$AS$500,""),
TRUE,""
),
_xlpm.resultado,IF(OR(_xlpm.revision="",_xlpm.revision=0),_xlpm.base,_xlpm.revision),
IF(OR(_xlpm.resultado="",_xlpm.resultado=0),"",_xlpm.resultado)
))</f>
        <v>46167</v>
      </c>
      <c r="H122" s="593" t="str" cm="1">
        <f t="array" ref="H122">IF(A122="","",_xlfn.LET(
_xlpm.dias,_xlfn.IFS(
OR(UPPER(TRIM(E122))="BAJA",UPPER(TRIM(E122))="BAJO"),5,
OR(UPPER(TRIM(E122))="MEDIA",UPPER(TRIM(E122))="MEDIO"),10,
OR(UPPER(TRIM(E122))="ALTA",UPPER(TRIM(E122))="ALTO"),20,
TRUE,0
),
_xlpm.inicioRe,IF(D122="Por reestimar",_xlfn.XLOOKUP(A122,'Por Reestimar '!$A$2:$A$500,'Por Reestimar '!$AS$2:$AS$500,0),0),
_xlfn.IFS(
D122="Por reestimar",IF(AND(ISNUMBER(_xlpm.inicioRe),_xlpm.inicioRe&gt;0,_xlpm.dias&gt;0),WORKDAY(_xlpm.inicioRe,_xlpm.dias),""),
D122="Por estimar",IF(AND(ISNUMBER(G122),G122&gt;0),IF(_xlpm.dias&gt;0,WORKDAY(G122,_xlpm.dias),""),IF(AND(ISNUMBER(F122),F122&gt;0),WORKDAY(F122,5),"")),
TRUE,""
)
))</f>
        <v/>
      </c>
      <c r="I122" t="str" cm="1">
        <f t="array" ref="I122">IF(A122="","",_xlfn.IFS(
D122="Eliminados",_xlfn.XLOOKUP(A122,Eliminados!$A$2:$A$500,Eliminados!$AB$2:$AB$500,""),
D122="Planificadas",_xlfn.XLOOKUP(A122,Planificadas!$A$2:$A$500,Planificadas!$AB$2:$AB$500,""),
D122="Aprobar planificación",_xlfn.XLOOKUP(A122,'Aprobar Planificación'!$A$2:$A$500,'Aprobar Planificación'!$AB$2:$AB$500,""),
D122="Por planificar",_xlfn.XLOOKUP(A122,'Por planificar'!$A$2:$A$500,'Por planificar'!$AB$2:$AB$500,""),
D122="Por habilitar presupuesto",_xlfn.XLOOKUP(A122,'Por habilitar presup.'!$A$2:$A$500,'Por habilitar presup.'!$AB$2:$AB$500,""),
D122="Por aprobar estimación",_xlfn.XLOOKUP(A122,'Por aprobar estimacion'!$A$2:$A$500,'Por aprobar estimacion'!$AB$2:$AB$500,""),
D122="Por reestimar",_xlfn.XLOOKUP(A122,'Por Reestimar '!$A$2:$A$500,'Por Reestimar '!$AB$2:$AB$500,""),
D122="Por estimar",_xlfn.XLOOKUP(A122,'Por estimar'!$A$2:$A$500,'Por estimar'!$AB$2:$AB$500,""),
D122="Registro incompleto",_xlfn.XLOOKUP(A122,'Registro incompleto'!$A$2:$A$500,'Registro incompleto'!$AB$2:$AB$500,""),
TRUE,""
))</f>
        <v>Nohelí Cabrera</v>
      </c>
    </row>
    <row r="123" spans="1:9">
      <c r="A123">
        <v>154</v>
      </c>
      <c r="B123" t="str" cm="1">
        <f t="array" ref="B123">IF(A123="","",_xlfn.IFS(
D123="Eliminados",_xlfn.XLOOKUP(A123,Eliminados!$A$2:$A$500,Eliminados!$F$2:$F$500,""),
D123="Planificadas",_xlfn.XLOOKUP(A123,Planificadas!$A$2:$A$500,Planificadas!$F$2:$F$500,""),
D123="Aprobar planificación",_xlfn.XLOOKUP(A123,'Aprobar Planificación'!$A$2:$A$500,'Aprobar Planificación'!$F$2:$F$500,""),
D123="Por planificar",_xlfn.XLOOKUP(A123,'Por planificar'!$A$2:$A$500,'Por planificar'!$F$2:$F$500,""),
D123="Por habilitar presupuesto",_xlfn.XLOOKUP(A123,'Por habilitar presup.'!$A$2:$A$500,'Por habilitar presup.'!$F$2:$F$500,""),
D123="Por aprobar estimación",_xlfn.XLOOKUP(A123,'Por aprobar estimacion'!$A$2:$A$500,'Por aprobar estimacion'!$F$2:$F$500,""),
D123="Por reestimar",_xlfn.XLOOKUP(A123,'Por Reestimar '!$A$2:$A$500,'Por Reestimar '!$F$2:$F$500,""),
D123="Por estimar",_xlfn.XLOOKUP(A123,'Por estimar'!$A$2:$A$500,'Por estimar'!$F$2:$F$500,""),
D123="Registro incompleto",_xlfn.XLOOKUP(A123,'Registro incompleto'!$A$2:$A$500,'Registro incompleto'!$F$2:$F$500,""),
TRUE,""
))</f>
        <v>#Strategy Malla Gutenberg - UPN</v>
      </c>
      <c r="C123" t="str">
        <f t="shared" si="1"/>
        <v>Ana Rojas</v>
      </c>
      <c r="D123" t="str" cm="1">
        <f t="array" ref="D123">IF(A123="","",_xlfn.IFS(
COUNTIF(Eliminados!$A$2:$A$500,A123)&gt;0,"Eliminados",
COUNTIF(Planificadas!$A$2:$A$500,A123)&gt;0,"Planificadas",
COUNTIF('Aprobar Planificación'!$A$2:$A$500,A123)&gt;0,"Aprobar planificación",
COUNTIF('Por planificar'!$A$2:$A$500,A123)&gt;0,"Por planificar",
COUNTIF('Por habilitar presup.'!$A$2:$A$500,A123)&gt;0,"Por habilitar presupuesto",
COUNTIF('Por aprobar estimacion'!$A$2:$A$500,A123)&gt;0,"Por aprobar estimación",
COUNTIF('Por Reestimar '!$A$2:$A$500,A123)&gt;0,"Por reestimar",
COUNTIF('Por estimar'!$A$2:$A$500,A123)&gt;0,"Por estimar",
COUNTIF('Registro incompleto'!$A$2:$A$500,A123)&gt;0,"Registro incompleto",
TRUE,"Sin estado"
))</f>
        <v>Planificadas</v>
      </c>
      <c r="E123" t="str" cm="1">
        <f t="array" ref="E123">IF(A123="","",_xlfn.LET(
_xlpm.base,_xlfn.IFS(
D123="Eliminados",_xlfn.XLOOKUP(A123,Eliminados!$A$2:$A$500,Eliminados!$AE$2:$AE$500,""),
D123="Planificadas",_xlfn.XLOOKUP(A123,Planificadas!$A$2:$A$500,Planificadas!$AE$2:$AE$500,""),
D123="Aprobar planificación",_xlfn.XLOOKUP(A123,'Aprobar Planificación'!$A$2:$A$500,'Aprobar Planificación'!$AE$2:$AE$500,""),
D123="Por planificar",_xlfn.XLOOKUP(A123,'Por planificar'!$A$2:$A$500,'Por planificar'!$AE$2:$AE$500,""),
D123="Por habilitar presupuesto",_xlfn.XLOOKUP(A123,'Por habilitar presup.'!$A$2:$A$500,'Por habilitar presup.'!$AE$2:$AE$500,""),
D123="Por aprobar estimación",_xlfn.XLOOKUP(A123,'Por aprobar estimacion'!$A$2:$A$500,'Por aprobar estimacion'!$AE$2:$AE$500,""),
D123="Por reestimar",_xlfn.XLOOKUP(A123,'Por Reestimar '!$A$2:$A$500,'Por Reestimar '!$AE$2:$AE$500,""),
D123="Por estimar",_xlfn.XLOOKUP(A123,'Por estimar'!$A$2:$A$500,'Por estimar'!$AE$2:$AE$500,""),
D123="Registro incompleto",_xlfn.XLOOKUP(A123,'Registro incompleto'!$A$2:$A$500,'Registro incompleto'!$AE$2:$AE$500,""),
TRUE,""
),
_xlpm.revision,_xlfn.IFS(
D123="Eliminados",_xlfn.XLOOKUP(A123,Eliminados!$A$2:$A$500,Eliminados!$AR$2:$AR$500,""),
D123="Planificadas",_xlfn.XLOOKUP(A123,Planificadas!$A$2:$A$500,Planificadas!$AR$2:$AR$500,""),
D123="Aprobar planificación",_xlfn.XLOOKUP(A123,'Aprobar Planificación'!$A$2:$A$500,'Aprobar Planificación'!$AR$2:$AR$500,""),
D123="Por planificar",_xlfn.XLOOKUP(A123,'Por planificar'!$A$2:$A$500,'Por planificar'!$AR$2:$AR$500,""),
D123="Por habilitar presupuesto",_xlfn.XLOOKUP(A123,'Por habilitar presup.'!$A$2:$A$500,'Por habilitar presup.'!$AR$2:$AR$500,""),
D123="Por aprobar estimación",_xlfn.XLOOKUP(A123,'Por aprobar estimacion'!$A$2:$A$500,'Por aprobar estimacion'!$AR$2:$AR$500,""),
D123="Por reestimar",_xlfn.XLOOKUP(A123,'Por Reestimar '!$A$2:$A$500,'Por Reestimar '!$AR$2:$AR$500,""),
TRUE,""
),
_xlpm.resultado,IF(OR(_xlpm.revision="",_xlpm.revision=0),_xlpm.base,_xlpm.revision),
IF(OR(_xlpm.resultado="",_xlpm.resultado=0),"Sin definir",_xlpm.resultado)
))</f>
        <v>Sin definir</v>
      </c>
      <c r="F123" s="593" t="str" cm="1">
        <f t="array" ref="F123">IF(A123="","",_xlfn.LET(
_xlpm.fecha,_xlfn.IFS(
D123="Eliminados",_xlfn.XLOOKUP(A123,Eliminados!$A$2:$A$500,Eliminados!$AD$2:$AD$500,""),
D123="Planificadas",_xlfn.XLOOKUP(A123,Planificadas!$A$2:$A$500,Planificadas!$AD$2:$AD$500,""),
D123="Aprobar planificación",_xlfn.XLOOKUP(A123,'Aprobar Planificación'!$A$2:$A$500,'Aprobar Planificación'!$AD$2:$AD$500,""),
D123="Por planificar",_xlfn.XLOOKUP(A123,'Por planificar'!$A$2:$A$500,'Por planificar'!$AD$2:$AD$500,""),
D123="Por habilitar presupuesto",_xlfn.XLOOKUP(A123,'Por habilitar presup.'!$A$2:$A$500,'Por habilitar presup.'!$AD$2:$AD$500,""),
D123="Por aprobar estimación",_xlfn.XLOOKUP(A123,'Por aprobar estimacion'!$A$2:$A$500,'Por aprobar estimacion'!$AD$2:$AD$500,""),
D123="Por reestimar",_xlfn.XLOOKUP(A123,'Por Reestimar '!$A$2:$A$500,'Por Reestimar '!$AD$2:$AD$500,""),
D123="Por estimar",_xlfn.XLOOKUP(A123,'Por estimar'!$A$2:$A$500,'Por estimar'!$AD$2:$AD$500,""),
D123="Registro incompleto",_xlfn.XLOOKUP(A123,'Registro incompleto'!$A$2:$A$500,'Registro incompleto'!$AD$2:$AD$500,""),
TRUE,""
),
IF(OR(_xlpm.fecha="",_xlpm.fecha=0),"",_xlpm.fecha)
))</f>
        <v/>
      </c>
      <c r="G123" s="593" t="str" cm="1">
        <f t="array" ref="G123">IF(A123="","",_xlfn.LET(
_xlpm.base,_xlfn.IFS(
D123="Eliminados",_xlfn.XLOOKUP(A123,Eliminados!$A$2:$A$500,Eliminados!$AF$2:$AF$500,""),
D123="Planificadas",_xlfn.XLOOKUP(A123,Planificadas!$A$2:$A$500,Planificadas!$AF$2:$AF$500,""),
D123="Aprobar planificación",_xlfn.XLOOKUP(A123,'Aprobar Planificación'!$A$2:$A$500,'Aprobar Planificación'!$AF$2:$AF$500,""),
D123="Por planificar",_xlfn.XLOOKUP(A123,'Por planificar'!$A$2:$A$500,'Por planificar'!$AF$2:$AF$500,""),
D123="Por habilitar presupuesto",_xlfn.XLOOKUP(A123,'Por habilitar presup.'!$A$2:$A$500,'Por habilitar presup.'!$AF$2:$AF$500,""),
D123="Por aprobar estimación",_xlfn.XLOOKUP(A123,'Por aprobar estimacion'!$A$2:$A$500,'Por aprobar estimacion'!$AF$2:$AF$500,""),
D123="Por reestimar",_xlfn.XLOOKUP(A123,'Por Reestimar '!$A$2:$A$500,'Por Reestimar '!$AF$2:$AF$500,""),
D123="Por estimar",_xlfn.XLOOKUP(A123,'Por estimar'!$A$2:$A$500,'Por estimar'!$AF$2:$AF$500,""),
D123="Registro incompleto",_xlfn.XLOOKUP(A123,'Registro incompleto'!$A$2:$A$500,'Registro incompleto'!$AF$2:$AF$500,""),
TRUE,""
),
_xlpm.revision,_xlfn.IFS(
D123="Eliminados",_xlfn.XLOOKUP(A123,Eliminados!$A$2:$A$500,Eliminados!$AS$2:$AS$500,""),
D123="Planificadas",_xlfn.XLOOKUP(A123,Planificadas!$A$2:$A$500,Planificadas!$AS$2:$AS$500,""),
D123="Aprobar planificación",_xlfn.XLOOKUP(A123,'Aprobar Planificación'!$A$2:$A$500,'Aprobar Planificación'!$AS$2:$AS$500,""),
D123="Por planificar",_xlfn.XLOOKUP(A123,'Por planificar'!$A$2:$A$500,'Por planificar'!$AS$2:$AS$500,""),
D123="Por habilitar presupuesto",_xlfn.XLOOKUP(A123,'Por habilitar presup.'!$A$2:$A$500,'Por habilitar presup.'!$AS$2:$AS$500,""),
D123="Por aprobar estimación",_xlfn.XLOOKUP(A123,'Por aprobar estimacion'!$A$2:$A$500,'Por aprobar estimacion'!$AS$2:$AS$500,""),
D123="Por reestimar",_xlfn.XLOOKUP(A123,'Por Reestimar '!$A$2:$A$500,'Por Reestimar '!$AS$2:$AS$500,""),
TRUE,""
),
_xlpm.resultado,IF(OR(_xlpm.revision="",_xlpm.revision=0),_xlpm.base,_xlpm.revision),
IF(OR(_xlpm.resultado="",_xlpm.resultado=0),"",_xlpm.resultado)
))</f>
        <v/>
      </c>
      <c r="H123" s="593" t="str" cm="1">
        <f t="array" ref="H123">IF(A123="","",_xlfn.LET(
_xlpm.dias,_xlfn.IFS(
OR(UPPER(TRIM(E123))="BAJA",UPPER(TRIM(E123))="BAJO"),5,
OR(UPPER(TRIM(E123))="MEDIA",UPPER(TRIM(E123))="MEDIO"),10,
OR(UPPER(TRIM(E123))="ALTA",UPPER(TRIM(E123))="ALTO"),20,
TRUE,0
),
_xlpm.inicioRe,IF(D123="Por reestimar",_xlfn.XLOOKUP(A123,'Por Reestimar '!$A$2:$A$500,'Por Reestimar '!$AS$2:$AS$500,0),0),
_xlfn.IFS(
D123="Por reestimar",IF(AND(ISNUMBER(_xlpm.inicioRe),_xlpm.inicioRe&gt;0,_xlpm.dias&gt;0),WORKDAY(_xlpm.inicioRe,_xlpm.dias),""),
D123="Por estimar",IF(AND(ISNUMBER(G123),G123&gt;0),IF(_xlpm.dias&gt;0,WORKDAY(G123,_xlpm.dias),""),IF(AND(ISNUMBER(F123),F123&gt;0),WORKDAY(F123,5),"")),
TRUE,""
)
))</f>
        <v/>
      </c>
      <c r="I123" t="str" cm="1">
        <f t="array" ref="I123">IF(A123="","",_xlfn.IFS(
D123="Eliminados",_xlfn.XLOOKUP(A123,Eliminados!$A$2:$A$500,Eliminados!$AB$2:$AB$500,""),
D123="Planificadas",_xlfn.XLOOKUP(A123,Planificadas!$A$2:$A$500,Planificadas!$AB$2:$AB$500,""),
D123="Aprobar planificación",_xlfn.XLOOKUP(A123,'Aprobar Planificación'!$A$2:$A$500,'Aprobar Planificación'!$AB$2:$AB$500,""),
D123="Por planificar",_xlfn.XLOOKUP(A123,'Por planificar'!$A$2:$A$500,'Por planificar'!$AB$2:$AB$500,""),
D123="Por habilitar presupuesto",_xlfn.XLOOKUP(A123,'Por habilitar presup.'!$A$2:$A$500,'Por habilitar presup.'!$AB$2:$AB$500,""),
D123="Por aprobar estimación",_xlfn.XLOOKUP(A123,'Por aprobar estimacion'!$A$2:$A$500,'Por aprobar estimacion'!$AB$2:$AB$500,""),
D123="Por reestimar",_xlfn.XLOOKUP(A123,'Por Reestimar '!$A$2:$A$500,'Por Reestimar '!$AB$2:$AB$500,""),
D123="Por estimar",_xlfn.XLOOKUP(A123,'Por estimar'!$A$2:$A$500,'Por estimar'!$AB$2:$AB$500,""),
D123="Registro incompleto",_xlfn.XLOOKUP(A123,'Registro incompleto'!$A$2:$A$500,'Registro incompleto'!$AB$2:$AB$500,""),
TRUE,""
))</f>
        <v>Ana Rojas</v>
      </c>
    </row>
    <row r="124" spans="1:9">
      <c r="A124">
        <v>155</v>
      </c>
      <c r="B124" t="str" cm="1">
        <f t="array" ref="B124">IF(A124="","",_xlfn.IFS(
D124="Eliminados",_xlfn.XLOOKUP(A124,Eliminados!$A$2:$A$500,Eliminados!$F$2:$F$500,""),
D124="Planificadas",_xlfn.XLOOKUP(A124,Planificadas!$A$2:$A$500,Planificadas!$F$2:$F$500,""),
D124="Aprobar planificación",_xlfn.XLOOKUP(A124,'Aprobar Planificación'!$A$2:$A$500,'Aprobar Planificación'!$F$2:$F$500,""),
D124="Por planificar",_xlfn.XLOOKUP(A124,'Por planificar'!$A$2:$A$500,'Por planificar'!$F$2:$F$500,""),
D124="Por habilitar presupuesto",_xlfn.XLOOKUP(A124,'Por habilitar presup.'!$A$2:$A$500,'Por habilitar presup.'!$F$2:$F$500,""),
D124="Por aprobar estimación",_xlfn.XLOOKUP(A124,'Por aprobar estimacion'!$A$2:$A$500,'Por aprobar estimacion'!$F$2:$F$500,""),
D124="Por reestimar",_xlfn.XLOOKUP(A124,'Por Reestimar '!$A$2:$A$500,'Por Reestimar '!$F$2:$F$500,""),
D124="Por estimar",_xlfn.XLOOKUP(A124,'Por estimar'!$A$2:$A$500,'Por estimar'!$F$2:$F$500,""),
D124="Registro incompleto",_xlfn.XLOOKUP(A124,'Registro incompleto'!$A$2:$A$500,'Registro incompleto'!$F$2:$F$500,""),
TRUE,""
))</f>
        <v>#Digital&amp;AI - AI Tutors UPN</v>
      </c>
      <c r="C124" t="str">
        <f t="shared" si="1"/>
        <v>Sin definir</v>
      </c>
      <c r="D124" t="str" cm="1">
        <f t="array" ref="D124">IF(A124="","",_xlfn.IFS(
COUNTIF(Eliminados!$A$2:$A$500,A124)&gt;0,"Eliminados",
COUNTIF(Planificadas!$A$2:$A$500,A124)&gt;0,"Planificadas",
COUNTIF('Aprobar Planificación'!$A$2:$A$500,A124)&gt;0,"Aprobar planificación",
COUNTIF('Por planificar'!$A$2:$A$500,A124)&gt;0,"Por planificar",
COUNTIF('Por habilitar presup.'!$A$2:$A$500,A124)&gt;0,"Por habilitar presupuesto",
COUNTIF('Por aprobar estimacion'!$A$2:$A$500,A124)&gt;0,"Por aprobar estimación",
COUNTIF('Por Reestimar '!$A$2:$A$500,A124)&gt;0,"Por reestimar",
COUNTIF('Por estimar'!$A$2:$A$500,A124)&gt;0,"Por estimar",
COUNTIF('Registro incompleto'!$A$2:$A$500,A124)&gt;0,"Registro incompleto",
TRUE,"Sin estado"
))</f>
        <v>Planificadas</v>
      </c>
      <c r="E124" t="str" cm="1">
        <f t="array" ref="E124">IF(A124="","",_xlfn.LET(
_xlpm.base,_xlfn.IFS(
D124="Eliminados",_xlfn.XLOOKUP(A124,Eliminados!$A$2:$A$500,Eliminados!$AE$2:$AE$500,""),
D124="Planificadas",_xlfn.XLOOKUP(A124,Planificadas!$A$2:$A$500,Planificadas!$AE$2:$AE$500,""),
D124="Aprobar planificación",_xlfn.XLOOKUP(A124,'Aprobar Planificación'!$A$2:$A$500,'Aprobar Planificación'!$AE$2:$AE$500,""),
D124="Por planificar",_xlfn.XLOOKUP(A124,'Por planificar'!$A$2:$A$500,'Por planificar'!$AE$2:$AE$500,""),
D124="Por habilitar presupuesto",_xlfn.XLOOKUP(A124,'Por habilitar presup.'!$A$2:$A$500,'Por habilitar presup.'!$AE$2:$AE$500,""),
D124="Por aprobar estimación",_xlfn.XLOOKUP(A124,'Por aprobar estimacion'!$A$2:$A$500,'Por aprobar estimacion'!$AE$2:$AE$500,""),
D124="Por reestimar",_xlfn.XLOOKUP(A124,'Por Reestimar '!$A$2:$A$500,'Por Reestimar '!$AE$2:$AE$500,""),
D124="Por estimar",_xlfn.XLOOKUP(A124,'Por estimar'!$A$2:$A$500,'Por estimar'!$AE$2:$AE$500,""),
D124="Registro incompleto",_xlfn.XLOOKUP(A124,'Registro incompleto'!$A$2:$A$500,'Registro incompleto'!$AE$2:$AE$500,""),
TRUE,""
),
_xlpm.revision,_xlfn.IFS(
D124="Eliminados",_xlfn.XLOOKUP(A124,Eliminados!$A$2:$A$500,Eliminados!$AR$2:$AR$500,""),
D124="Planificadas",_xlfn.XLOOKUP(A124,Planificadas!$A$2:$A$500,Planificadas!$AR$2:$AR$500,""),
D124="Aprobar planificación",_xlfn.XLOOKUP(A124,'Aprobar Planificación'!$A$2:$A$500,'Aprobar Planificación'!$AR$2:$AR$500,""),
D124="Por planificar",_xlfn.XLOOKUP(A124,'Por planificar'!$A$2:$A$500,'Por planificar'!$AR$2:$AR$500,""),
D124="Por habilitar presupuesto",_xlfn.XLOOKUP(A124,'Por habilitar presup.'!$A$2:$A$500,'Por habilitar presup.'!$AR$2:$AR$500,""),
D124="Por aprobar estimación",_xlfn.XLOOKUP(A124,'Por aprobar estimacion'!$A$2:$A$500,'Por aprobar estimacion'!$AR$2:$AR$500,""),
D124="Por reestimar",_xlfn.XLOOKUP(A124,'Por Reestimar '!$A$2:$A$500,'Por Reestimar '!$AR$2:$AR$500,""),
TRUE,""
),
_xlpm.resultado,IF(OR(_xlpm.revision="",_xlpm.revision=0),_xlpm.base,_xlpm.revision),
IF(OR(_xlpm.resultado="",_xlpm.resultado=0),"Sin definir",_xlpm.resultado)
))</f>
        <v>Sin definir</v>
      </c>
      <c r="F124" s="593" t="str" cm="1">
        <f t="array" ref="F124">IF(A124="","",_xlfn.LET(
_xlpm.fecha,_xlfn.IFS(
D124="Eliminados",_xlfn.XLOOKUP(A124,Eliminados!$A$2:$A$500,Eliminados!$AD$2:$AD$500,""),
D124="Planificadas",_xlfn.XLOOKUP(A124,Planificadas!$A$2:$A$500,Planificadas!$AD$2:$AD$500,""),
D124="Aprobar planificación",_xlfn.XLOOKUP(A124,'Aprobar Planificación'!$A$2:$A$500,'Aprobar Planificación'!$AD$2:$AD$500,""),
D124="Por planificar",_xlfn.XLOOKUP(A124,'Por planificar'!$A$2:$A$500,'Por planificar'!$AD$2:$AD$500,""),
D124="Por habilitar presupuesto",_xlfn.XLOOKUP(A124,'Por habilitar presup.'!$A$2:$A$500,'Por habilitar presup.'!$AD$2:$AD$500,""),
D124="Por aprobar estimación",_xlfn.XLOOKUP(A124,'Por aprobar estimacion'!$A$2:$A$500,'Por aprobar estimacion'!$AD$2:$AD$500,""),
D124="Por reestimar",_xlfn.XLOOKUP(A124,'Por Reestimar '!$A$2:$A$500,'Por Reestimar '!$AD$2:$AD$500,""),
D124="Por estimar",_xlfn.XLOOKUP(A124,'Por estimar'!$A$2:$A$500,'Por estimar'!$AD$2:$AD$500,""),
D124="Registro incompleto",_xlfn.XLOOKUP(A124,'Registro incompleto'!$A$2:$A$500,'Registro incompleto'!$AD$2:$AD$500,""),
TRUE,""
),
IF(OR(_xlpm.fecha="",_xlpm.fecha=0),"",_xlpm.fecha)
))</f>
        <v/>
      </c>
      <c r="G124" s="593" t="str" cm="1">
        <f t="array" ref="G124">IF(A124="","",_xlfn.LET(
_xlpm.base,_xlfn.IFS(
D124="Eliminados",_xlfn.XLOOKUP(A124,Eliminados!$A$2:$A$500,Eliminados!$AF$2:$AF$500,""),
D124="Planificadas",_xlfn.XLOOKUP(A124,Planificadas!$A$2:$A$500,Planificadas!$AF$2:$AF$500,""),
D124="Aprobar planificación",_xlfn.XLOOKUP(A124,'Aprobar Planificación'!$A$2:$A$500,'Aprobar Planificación'!$AF$2:$AF$500,""),
D124="Por planificar",_xlfn.XLOOKUP(A124,'Por planificar'!$A$2:$A$500,'Por planificar'!$AF$2:$AF$500,""),
D124="Por habilitar presupuesto",_xlfn.XLOOKUP(A124,'Por habilitar presup.'!$A$2:$A$500,'Por habilitar presup.'!$AF$2:$AF$500,""),
D124="Por aprobar estimación",_xlfn.XLOOKUP(A124,'Por aprobar estimacion'!$A$2:$A$500,'Por aprobar estimacion'!$AF$2:$AF$500,""),
D124="Por reestimar",_xlfn.XLOOKUP(A124,'Por Reestimar '!$A$2:$A$500,'Por Reestimar '!$AF$2:$AF$500,""),
D124="Por estimar",_xlfn.XLOOKUP(A124,'Por estimar'!$A$2:$A$500,'Por estimar'!$AF$2:$AF$500,""),
D124="Registro incompleto",_xlfn.XLOOKUP(A124,'Registro incompleto'!$A$2:$A$500,'Registro incompleto'!$AF$2:$AF$500,""),
TRUE,""
),
_xlpm.revision,_xlfn.IFS(
D124="Eliminados",_xlfn.XLOOKUP(A124,Eliminados!$A$2:$A$500,Eliminados!$AS$2:$AS$500,""),
D124="Planificadas",_xlfn.XLOOKUP(A124,Planificadas!$A$2:$A$500,Planificadas!$AS$2:$AS$500,""),
D124="Aprobar planificación",_xlfn.XLOOKUP(A124,'Aprobar Planificación'!$A$2:$A$500,'Aprobar Planificación'!$AS$2:$AS$500,""),
D124="Por planificar",_xlfn.XLOOKUP(A124,'Por planificar'!$A$2:$A$500,'Por planificar'!$AS$2:$AS$500,""),
D124="Por habilitar presupuesto",_xlfn.XLOOKUP(A124,'Por habilitar presup.'!$A$2:$A$500,'Por habilitar presup.'!$AS$2:$AS$500,""),
D124="Por aprobar estimación",_xlfn.XLOOKUP(A124,'Por aprobar estimacion'!$A$2:$A$500,'Por aprobar estimacion'!$AS$2:$AS$500,""),
D124="Por reestimar",_xlfn.XLOOKUP(A124,'Por Reestimar '!$A$2:$A$500,'Por Reestimar '!$AS$2:$AS$500,""),
TRUE,""
),
_xlpm.resultado,IF(OR(_xlpm.revision="",_xlpm.revision=0),_xlpm.base,_xlpm.revision),
IF(OR(_xlpm.resultado="",_xlpm.resultado=0),"",_xlpm.resultado)
))</f>
        <v/>
      </c>
      <c r="H124" s="593" t="str" cm="1">
        <f t="array" ref="H124">IF(A124="","",_xlfn.LET(
_xlpm.dias,_xlfn.IFS(
OR(UPPER(TRIM(E124))="BAJA",UPPER(TRIM(E124))="BAJO"),5,
OR(UPPER(TRIM(E124))="MEDIA",UPPER(TRIM(E124))="MEDIO"),10,
OR(UPPER(TRIM(E124))="ALTA",UPPER(TRIM(E124))="ALTO"),20,
TRUE,0
),
_xlpm.inicioRe,IF(D124="Por reestimar",_xlfn.XLOOKUP(A124,'Por Reestimar '!$A$2:$A$500,'Por Reestimar '!$AS$2:$AS$500,0),0),
_xlfn.IFS(
D124="Por reestimar",IF(AND(ISNUMBER(_xlpm.inicioRe),_xlpm.inicioRe&gt;0,_xlpm.dias&gt;0),WORKDAY(_xlpm.inicioRe,_xlpm.dias),""),
D124="Por estimar",IF(AND(ISNUMBER(G124),G124&gt;0),IF(_xlpm.dias&gt;0,WORKDAY(G124,_xlpm.dias),""),IF(AND(ISNUMBER(F124),F124&gt;0),WORKDAY(F124,5),"")),
TRUE,""
)
))</f>
        <v/>
      </c>
      <c r="I124" cm="1">
        <f t="array" ref="I124">IF(A124="","",_xlfn.IFS(
D124="Eliminados",_xlfn.XLOOKUP(A124,Eliminados!$A$2:$A$500,Eliminados!$AB$2:$AB$500,""),
D124="Planificadas",_xlfn.XLOOKUP(A124,Planificadas!$A$2:$A$500,Planificadas!$AB$2:$AB$500,""),
D124="Aprobar planificación",_xlfn.XLOOKUP(A124,'Aprobar Planificación'!$A$2:$A$500,'Aprobar Planificación'!$AB$2:$AB$500,""),
D124="Por planificar",_xlfn.XLOOKUP(A124,'Por planificar'!$A$2:$A$500,'Por planificar'!$AB$2:$AB$500,""),
D124="Por habilitar presupuesto",_xlfn.XLOOKUP(A124,'Por habilitar presup.'!$A$2:$A$500,'Por habilitar presup.'!$AB$2:$AB$500,""),
D124="Por aprobar estimación",_xlfn.XLOOKUP(A124,'Por aprobar estimacion'!$A$2:$A$500,'Por aprobar estimacion'!$AB$2:$AB$500,""),
D124="Por reestimar",_xlfn.XLOOKUP(A124,'Por Reestimar '!$A$2:$A$500,'Por Reestimar '!$AB$2:$AB$500,""),
D124="Por estimar",_xlfn.XLOOKUP(A124,'Por estimar'!$A$2:$A$500,'Por estimar'!$AB$2:$AB$500,""),
D124="Registro incompleto",_xlfn.XLOOKUP(A124,'Registro incompleto'!$A$2:$A$500,'Registro incompleto'!$AB$2:$AB$500,""),
TRUE,""
))</f>
        <v>0</v>
      </c>
    </row>
    <row r="125" spans="1:9">
      <c r="A125">
        <v>156</v>
      </c>
      <c r="B125" t="str" cm="1">
        <f t="array" ref="B125">IF(A125="","",_xlfn.IFS(
D125="Eliminados",_xlfn.XLOOKUP(A125,Eliminados!$A$2:$A$500,Eliminados!$F$2:$F$500,""),
D125="Planificadas",_xlfn.XLOOKUP(A125,Planificadas!$A$2:$A$500,Planificadas!$F$2:$F$500,""),
D125="Aprobar planificación",_xlfn.XLOOKUP(A125,'Aprobar Planificación'!$A$2:$A$500,'Aprobar Planificación'!$F$2:$F$500,""),
D125="Por planificar",_xlfn.XLOOKUP(A125,'Por planificar'!$A$2:$A$500,'Por planificar'!$F$2:$F$500,""),
D125="Por habilitar presupuesto",_xlfn.XLOOKUP(A125,'Por habilitar presup.'!$A$2:$A$500,'Por habilitar presup.'!$F$2:$F$500,""),
D125="Por aprobar estimación",_xlfn.XLOOKUP(A125,'Por aprobar estimacion'!$A$2:$A$500,'Por aprobar estimacion'!$F$2:$F$500,""),
D125="Por reestimar",_xlfn.XLOOKUP(A125,'Por Reestimar '!$A$2:$A$500,'Por Reestimar '!$F$2:$F$500,""),
D125="Por estimar",_xlfn.XLOOKUP(A125,'Por estimar'!$A$2:$A$500,'Por estimar'!$F$2:$F$500,""),
D125="Registro incompleto",_xlfn.XLOOKUP(A125,'Registro incompleto'!$A$2:$A$500,'Registro incompleto'!$F$2:$F$500,""),
TRUE,""
))</f>
        <v>Incorporación de ambientes virtuales en el módulo de reprogramación de clases (Asociado al REQ: Eliminación de la validación obligatoria de asistencia en solicitudes de marcación para cursos virtuales)</v>
      </c>
      <c r="C125" t="str">
        <f t="shared" si="1"/>
        <v>Nohelí Cabrera</v>
      </c>
      <c r="D125" t="str" cm="1">
        <f t="array" ref="D125">IF(A125="","",_xlfn.IFS(
COUNTIF(Eliminados!$A$2:$A$500,A125)&gt;0,"Eliminados",
COUNTIF(Planificadas!$A$2:$A$500,A125)&gt;0,"Planificadas",
COUNTIF('Aprobar Planificación'!$A$2:$A$500,A125)&gt;0,"Aprobar planificación",
COUNTIF('Por planificar'!$A$2:$A$500,A125)&gt;0,"Por planificar",
COUNTIF('Por habilitar presup.'!$A$2:$A$500,A125)&gt;0,"Por habilitar presupuesto",
COUNTIF('Por aprobar estimacion'!$A$2:$A$500,A125)&gt;0,"Por aprobar estimación",
COUNTIF('Por Reestimar '!$A$2:$A$500,A125)&gt;0,"Por reestimar",
COUNTIF('Por estimar'!$A$2:$A$500,A125)&gt;0,"Por estimar",
COUNTIF('Registro incompleto'!$A$2:$A$500,A125)&gt;0,"Registro incompleto",
TRUE,"Sin estado"
))</f>
        <v>Eliminados</v>
      </c>
      <c r="E125" t="str" cm="1">
        <f t="array" ref="E125">IF(A125="","",_xlfn.LET(
_xlpm.base,_xlfn.IFS(
D125="Eliminados",_xlfn.XLOOKUP(A125,Eliminados!$A$2:$A$500,Eliminados!$AE$2:$AE$500,""),
D125="Planificadas",_xlfn.XLOOKUP(A125,Planificadas!$A$2:$A$500,Planificadas!$AE$2:$AE$500,""),
D125="Aprobar planificación",_xlfn.XLOOKUP(A125,'Aprobar Planificación'!$A$2:$A$500,'Aprobar Planificación'!$AE$2:$AE$500,""),
D125="Por planificar",_xlfn.XLOOKUP(A125,'Por planificar'!$A$2:$A$500,'Por planificar'!$AE$2:$AE$500,""),
D125="Por habilitar presupuesto",_xlfn.XLOOKUP(A125,'Por habilitar presup.'!$A$2:$A$500,'Por habilitar presup.'!$AE$2:$AE$500,""),
D125="Por aprobar estimación",_xlfn.XLOOKUP(A125,'Por aprobar estimacion'!$A$2:$A$500,'Por aprobar estimacion'!$AE$2:$AE$500,""),
D125="Por reestimar",_xlfn.XLOOKUP(A125,'Por Reestimar '!$A$2:$A$500,'Por Reestimar '!$AE$2:$AE$500,""),
D125="Por estimar",_xlfn.XLOOKUP(A125,'Por estimar'!$A$2:$A$500,'Por estimar'!$AE$2:$AE$500,""),
D125="Registro incompleto",_xlfn.XLOOKUP(A125,'Registro incompleto'!$A$2:$A$500,'Registro incompleto'!$AE$2:$AE$500,""),
TRUE,""
),
_xlpm.revision,_xlfn.IFS(
D125="Eliminados",_xlfn.XLOOKUP(A125,Eliminados!$A$2:$A$500,Eliminados!$AR$2:$AR$500,""),
D125="Planificadas",_xlfn.XLOOKUP(A125,Planificadas!$A$2:$A$500,Planificadas!$AR$2:$AR$500,""),
D125="Aprobar planificación",_xlfn.XLOOKUP(A125,'Aprobar Planificación'!$A$2:$A$500,'Aprobar Planificación'!$AR$2:$AR$500,""),
D125="Por planificar",_xlfn.XLOOKUP(A125,'Por planificar'!$A$2:$A$500,'Por planificar'!$AR$2:$AR$500,""),
D125="Por habilitar presupuesto",_xlfn.XLOOKUP(A125,'Por habilitar presup.'!$A$2:$A$500,'Por habilitar presup.'!$AR$2:$AR$500,""),
D125="Por aprobar estimación",_xlfn.XLOOKUP(A125,'Por aprobar estimacion'!$A$2:$A$500,'Por aprobar estimacion'!$AR$2:$AR$500,""),
D125="Por reestimar",_xlfn.XLOOKUP(A125,'Por Reestimar '!$A$2:$A$500,'Por Reestimar '!$AR$2:$AR$500,""),
TRUE,""
),
_xlpm.resultado,IF(OR(_xlpm.revision="",_xlpm.revision=0),_xlpm.base,_xlpm.revision),
IF(OR(_xlpm.resultado="",_xlpm.resultado=0),"Sin definir",_xlpm.resultado)
))</f>
        <v>Media</v>
      </c>
      <c r="F125" s="593" cm="1">
        <f t="array" ref="F125">IF(A125="","",_xlfn.LET(
_xlpm.fecha,_xlfn.IFS(
D125="Eliminados",_xlfn.XLOOKUP(A125,Eliminados!$A$2:$A$500,Eliminados!$AD$2:$AD$500,""),
D125="Planificadas",_xlfn.XLOOKUP(A125,Planificadas!$A$2:$A$500,Planificadas!$AD$2:$AD$500,""),
D125="Aprobar planificación",_xlfn.XLOOKUP(A125,'Aprobar Planificación'!$A$2:$A$500,'Aprobar Planificación'!$AD$2:$AD$500,""),
D125="Por planificar",_xlfn.XLOOKUP(A125,'Por planificar'!$A$2:$A$500,'Por planificar'!$AD$2:$AD$500,""),
D125="Por habilitar presupuesto",_xlfn.XLOOKUP(A125,'Por habilitar presup.'!$A$2:$A$500,'Por habilitar presup.'!$AD$2:$AD$500,""),
D125="Por aprobar estimación",_xlfn.XLOOKUP(A125,'Por aprobar estimacion'!$A$2:$A$500,'Por aprobar estimacion'!$AD$2:$AD$500,""),
D125="Por reestimar",_xlfn.XLOOKUP(A125,'Por Reestimar '!$A$2:$A$500,'Por Reestimar '!$AD$2:$AD$500,""),
D125="Por estimar",_xlfn.XLOOKUP(A125,'Por estimar'!$A$2:$A$500,'Por estimar'!$AD$2:$AD$500,""),
D125="Registro incompleto",_xlfn.XLOOKUP(A125,'Registro incompleto'!$A$2:$A$500,'Registro incompleto'!$AD$2:$AD$500,""),
TRUE,""
),
IF(OR(_xlpm.fecha="",_xlpm.fecha=0),"",_xlpm.fecha)
))</f>
        <v>46155</v>
      </c>
      <c r="G125" s="593" cm="1">
        <f t="array" ref="G125">IF(A125="","",_xlfn.LET(
_xlpm.base,_xlfn.IFS(
D125="Eliminados",_xlfn.XLOOKUP(A125,Eliminados!$A$2:$A$500,Eliminados!$AF$2:$AF$500,""),
D125="Planificadas",_xlfn.XLOOKUP(A125,Planificadas!$A$2:$A$500,Planificadas!$AF$2:$AF$500,""),
D125="Aprobar planificación",_xlfn.XLOOKUP(A125,'Aprobar Planificación'!$A$2:$A$500,'Aprobar Planificación'!$AF$2:$AF$500,""),
D125="Por planificar",_xlfn.XLOOKUP(A125,'Por planificar'!$A$2:$A$500,'Por planificar'!$AF$2:$AF$500,""),
D125="Por habilitar presupuesto",_xlfn.XLOOKUP(A125,'Por habilitar presup.'!$A$2:$A$500,'Por habilitar presup.'!$AF$2:$AF$500,""),
D125="Por aprobar estimación",_xlfn.XLOOKUP(A125,'Por aprobar estimacion'!$A$2:$A$500,'Por aprobar estimacion'!$AF$2:$AF$500,""),
D125="Por reestimar",_xlfn.XLOOKUP(A125,'Por Reestimar '!$A$2:$A$500,'Por Reestimar '!$AF$2:$AF$500,""),
D125="Por estimar",_xlfn.XLOOKUP(A125,'Por estimar'!$A$2:$A$500,'Por estimar'!$AF$2:$AF$500,""),
D125="Registro incompleto",_xlfn.XLOOKUP(A125,'Registro incompleto'!$A$2:$A$500,'Registro incompleto'!$AF$2:$AF$500,""),
TRUE,""
),
_xlpm.revision,_xlfn.IFS(
D125="Eliminados",_xlfn.XLOOKUP(A125,Eliminados!$A$2:$A$500,Eliminados!$AS$2:$AS$500,""),
D125="Planificadas",_xlfn.XLOOKUP(A125,Planificadas!$A$2:$A$500,Planificadas!$AS$2:$AS$500,""),
D125="Aprobar planificación",_xlfn.XLOOKUP(A125,'Aprobar Planificación'!$A$2:$A$500,'Aprobar Planificación'!$AS$2:$AS$500,""),
D125="Por planificar",_xlfn.XLOOKUP(A125,'Por planificar'!$A$2:$A$500,'Por planificar'!$AS$2:$AS$500,""),
D125="Por habilitar presupuesto",_xlfn.XLOOKUP(A125,'Por habilitar presup.'!$A$2:$A$500,'Por habilitar presup.'!$AS$2:$AS$500,""),
D125="Por aprobar estimación",_xlfn.XLOOKUP(A125,'Por aprobar estimacion'!$A$2:$A$500,'Por aprobar estimacion'!$AS$2:$AS$500,""),
D125="Por reestimar",_xlfn.XLOOKUP(A125,'Por Reestimar '!$A$2:$A$500,'Por Reestimar '!$AS$2:$AS$500,""),
TRUE,""
),
_xlpm.resultado,IF(OR(_xlpm.revision="",_xlpm.revision=0),_xlpm.base,_xlpm.revision),
IF(OR(_xlpm.resultado="",_xlpm.resultado=0),"",_xlpm.resultado)
))</f>
        <v>3</v>
      </c>
      <c r="H125" s="593" t="str" cm="1">
        <f t="array" ref="H125">IF(A125="","",_xlfn.LET(
_xlpm.dias,_xlfn.IFS(
OR(UPPER(TRIM(E125))="BAJA",UPPER(TRIM(E125))="BAJO"),5,
OR(UPPER(TRIM(E125))="MEDIA",UPPER(TRIM(E125))="MEDIO"),10,
OR(UPPER(TRIM(E125))="ALTA",UPPER(TRIM(E125))="ALTO"),20,
TRUE,0
),
_xlpm.inicioRe,IF(D125="Por reestimar",_xlfn.XLOOKUP(A125,'Por Reestimar '!$A$2:$A$500,'Por Reestimar '!$AS$2:$AS$500,0),0),
_xlfn.IFS(
D125="Por reestimar",IF(AND(ISNUMBER(_xlpm.inicioRe),_xlpm.inicioRe&gt;0,_xlpm.dias&gt;0),WORKDAY(_xlpm.inicioRe,_xlpm.dias),""),
D125="Por estimar",IF(AND(ISNUMBER(G125),G125&gt;0),IF(_xlpm.dias&gt;0,WORKDAY(G125,_xlpm.dias),""),IF(AND(ISNUMBER(F125),F125&gt;0),WORKDAY(F125,5),"")),
TRUE,""
)
))</f>
        <v/>
      </c>
      <c r="I125" t="str" cm="1">
        <f t="array" ref="I125">IF(A125="","",_xlfn.IFS(
D125="Eliminados",_xlfn.XLOOKUP(A125,Eliminados!$A$2:$A$500,Eliminados!$AB$2:$AB$500,""),
D125="Planificadas",_xlfn.XLOOKUP(A125,Planificadas!$A$2:$A$500,Planificadas!$AB$2:$AB$500,""),
D125="Aprobar planificación",_xlfn.XLOOKUP(A125,'Aprobar Planificación'!$A$2:$A$500,'Aprobar Planificación'!$AB$2:$AB$500,""),
D125="Por planificar",_xlfn.XLOOKUP(A125,'Por planificar'!$A$2:$A$500,'Por planificar'!$AB$2:$AB$500,""),
D125="Por habilitar presupuesto",_xlfn.XLOOKUP(A125,'Por habilitar presup.'!$A$2:$A$500,'Por habilitar presup.'!$AB$2:$AB$500,""),
D125="Por aprobar estimación",_xlfn.XLOOKUP(A125,'Por aprobar estimacion'!$A$2:$A$500,'Por aprobar estimacion'!$AB$2:$AB$500,""),
D125="Por reestimar",_xlfn.XLOOKUP(A125,'Por Reestimar '!$A$2:$A$500,'Por Reestimar '!$AB$2:$AB$500,""),
D125="Por estimar",_xlfn.XLOOKUP(A125,'Por estimar'!$A$2:$A$500,'Por estimar'!$AB$2:$AB$500,""),
D125="Registro incompleto",_xlfn.XLOOKUP(A125,'Registro incompleto'!$A$2:$A$500,'Registro incompleto'!$AB$2:$AB$500,""),
TRUE,""
))</f>
        <v>Nohelí Cabrera</v>
      </c>
    </row>
    <row r="126" spans="1:9">
      <c r="A126">
        <v>157</v>
      </c>
      <c r="B126" t="str" cm="1">
        <f t="array" ref="B126">IF(A126="","",_xlfn.IFS(
D126="Eliminados",_xlfn.XLOOKUP(A126,Eliminados!$A$2:$A$500,Eliminados!$F$2:$F$500,""),
D126="Planificadas",_xlfn.XLOOKUP(A126,Planificadas!$A$2:$A$500,Planificadas!$F$2:$F$500,""),
D126="Aprobar planificación",_xlfn.XLOOKUP(A126,'Aprobar Planificación'!$A$2:$A$500,'Aprobar Planificación'!$F$2:$F$500,""),
D126="Por planificar",_xlfn.XLOOKUP(A126,'Por planificar'!$A$2:$A$500,'Por planificar'!$F$2:$F$500,""),
D126="Por habilitar presupuesto",_xlfn.XLOOKUP(A126,'Por habilitar presup.'!$A$2:$A$500,'Por habilitar presup.'!$F$2:$F$500,""),
D126="Por aprobar estimación",_xlfn.XLOOKUP(A126,'Por aprobar estimacion'!$A$2:$A$500,'Por aprobar estimacion'!$F$2:$F$500,""),
D126="Por reestimar",_xlfn.XLOOKUP(A126,'Por Reestimar '!$A$2:$A$500,'Por Reestimar '!$F$2:$F$500,""),
D126="Por estimar",_xlfn.XLOOKUP(A126,'Por estimar'!$A$2:$A$500,'Por estimar'!$F$2:$F$500,""),
D126="Registro incompleto",_xlfn.XLOOKUP(A126,'Registro incompleto'!$A$2:$A$500,'Registro incompleto'!$F$2:$F$500,""),
TRUE,""
))</f>
        <v>#Digital&amp;AI - School Platform UPC</v>
      </c>
      <c r="C126" t="str">
        <f t="shared" si="1"/>
        <v>César Soplín</v>
      </c>
      <c r="D126" t="str" cm="1">
        <f t="array" ref="D126">IF(A126="","",_xlfn.IFS(
COUNTIF(Eliminados!$A$2:$A$500,A126)&gt;0,"Eliminados",
COUNTIF(Planificadas!$A$2:$A$500,A126)&gt;0,"Planificadas",
COUNTIF('Aprobar Planificación'!$A$2:$A$500,A126)&gt;0,"Aprobar planificación",
COUNTIF('Por planificar'!$A$2:$A$500,A126)&gt;0,"Por planificar",
COUNTIF('Por habilitar presup.'!$A$2:$A$500,A126)&gt;0,"Por habilitar presupuesto",
COUNTIF('Por aprobar estimacion'!$A$2:$A$500,A126)&gt;0,"Por aprobar estimación",
COUNTIF('Por Reestimar '!$A$2:$A$500,A126)&gt;0,"Por reestimar",
COUNTIF('Por estimar'!$A$2:$A$500,A126)&gt;0,"Por estimar",
COUNTIF('Registro incompleto'!$A$2:$A$500,A126)&gt;0,"Registro incompleto",
TRUE,"Sin estado"
))</f>
        <v>Planificadas</v>
      </c>
      <c r="E126" t="str" cm="1">
        <f t="array" ref="E126">IF(A126="","",_xlfn.LET(
_xlpm.base,_xlfn.IFS(
D126="Eliminados",_xlfn.XLOOKUP(A126,Eliminados!$A$2:$A$500,Eliminados!$AE$2:$AE$500,""),
D126="Planificadas",_xlfn.XLOOKUP(A126,Planificadas!$A$2:$A$500,Planificadas!$AE$2:$AE$500,""),
D126="Aprobar planificación",_xlfn.XLOOKUP(A126,'Aprobar Planificación'!$A$2:$A$500,'Aprobar Planificación'!$AE$2:$AE$500,""),
D126="Por planificar",_xlfn.XLOOKUP(A126,'Por planificar'!$A$2:$A$500,'Por planificar'!$AE$2:$AE$500,""),
D126="Por habilitar presupuesto",_xlfn.XLOOKUP(A126,'Por habilitar presup.'!$A$2:$A$500,'Por habilitar presup.'!$AE$2:$AE$500,""),
D126="Por aprobar estimación",_xlfn.XLOOKUP(A126,'Por aprobar estimacion'!$A$2:$A$500,'Por aprobar estimacion'!$AE$2:$AE$500,""),
D126="Por reestimar",_xlfn.XLOOKUP(A126,'Por Reestimar '!$A$2:$A$500,'Por Reestimar '!$AE$2:$AE$500,""),
D126="Por estimar",_xlfn.XLOOKUP(A126,'Por estimar'!$A$2:$A$500,'Por estimar'!$AE$2:$AE$500,""),
D126="Registro incompleto",_xlfn.XLOOKUP(A126,'Registro incompleto'!$A$2:$A$500,'Registro incompleto'!$AE$2:$AE$500,""),
TRUE,""
),
_xlpm.revision,_xlfn.IFS(
D126="Eliminados",_xlfn.XLOOKUP(A126,Eliminados!$A$2:$A$500,Eliminados!$AR$2:$AR$500,""),
D126="Planificadas",_xlfn.XLOOKUP(A126,Planificadas!$A$2:$A$500,Planificadas!$AR$2:$AR$500,""),
D126="Aprobar planificación",_xlfn.XLOOKUP(A126,'Aprobar Planificación'!$A$2:$A$500,'Aprobar Planificación'!$AR$2:$AR$500,""),
D126="Por planificar",_xlfn.XLOOKUP(A126,'Por planificar'!$A$2:$A$500,'Por planificar'!$AR$2:$AR$500,""),
D126="Por habilitar presupuesto",_xlfn.XLOOKUP(A126,'Por habilitar presup.'!$A$2:$A$500,'Por habilitar presup.'!$AR$2:$AR$500,""),
D126="Por aprobar estimación",_xlfn.XLOOKUP(A126,'Por aprobar estimacion'!$A$2:$A$500,'Por aprobar estimacion'!$AR$2:$AR$500,""),
D126="Por reestimar",_xlfn.XLOOKUP(A126,'Por Reestimar '!$A$2:$A$500,'Por Reestimar '!$AR$2:$AR$500,""),
TRUE,""
),
_xlpm.resultado,IF(OR(_xlpm.revision="",_xlpm.revision=0),_xlpm.base,_xlpm.revision),
IF(OR(_xlpm.resultado="",_xlpm.resultado=0),"Sin definir",_xlpm.resultado)
))</f>
        <v>Sin definir</v>
      </c>
      <c r="F126" s="593" t="str" cm="1">
        <f t="array" ref="F126">IF(A126="","",_xlfn.LET(
_xlpm.fecha,_xlfn.IFS(
D126="Eliminados",_xlfn.XLOOKUP(A126,Eliminados!$A$2:$A$500,Eliminados!$AD$2:$AD$500,""),
D126="Planificadas",_xlfn.XLOOKUP(A126,Planificadas!$A$2:$A$500,Planificadas!$AD$2:$AD$500,""),
D126="Aprobar planificación",_xlfn.XLOOKUP(A126,'Aprobar Planificación'!$A$2:$A$500,'Aprobar Planificación'!$AD$2:$AD$500,""),
D126="Por planificar",_xlfn.XLOOKUP(A126,'Por planificar'!$A$2:$A$500,'Por planificar'!$AD$2:$AD$500,""),
D126="Por habilitar presupuesto",_xlfn.XLOOKUP(A126,'Por habilitar presup.'!$A$2:$A$500,'Por habilitar presup.'!$AD$2:$AD$500,""),
D126="Por aprobar estimación",_xlfn.XLOOKUP(A126,'Por aprobar estimacion'!$A$2:$A$500,'Por aprobar estimacion'!$AD$2:$AD$500,""),
D126="Por reestimar",_xlfn.XLOOKUP(A126,'Por Reestimar '!$A$2:$A$500,'Por Reestimar '!$AD$2:$AD$500,""),
D126="Por estimar",_xlfn.XLOOKUP(A126,'Por estimar'!$A$2:$A$500,'Por estimar'!$AD$2:$AD$500,""),
D126="Registro incompleto",_xlfn.XLOOKUP(A126,'Registro incompleto'!$A$2:$A$500,'Registro incompleto'!$AD$2:$AD$500,""),
TRUE,""
),
IF(OR(_xlpm.fecha="",_xlpm.fecha=0),"",_xlpm.fecha)
))</f>
        <v/>
      </c>
      <c r="G126" s="593" t="str" cm="1">
        <f t="array" ref="G126">IF(A126="","",_xlfn.LET(
_xlpm.base,_xlfn.IFS(
D126="Eliminados",_xlfn.XLOOKUP(A126,Eliminados!$A$2:$A$500,Eliminados!$AF$2:$AF$500,""),
D126="Planificadas",_xlfn.XLOOKUP(A126,Planificadas!$A$2:$A$500,Planificadas!$AF$2:$AF$500,""),
D126="Aprobar planificación",_xlfn.XLOOKUP(A126,'Aprobar Planificación'!$A$2:$A$500,'Aprobar Planificación'!$AF$2:$AF$500,""),
D126="Por planificar",_xlfn.XLOOKUP(A126,'Por planificar'!$A$2:$A$500,'Por planificar'!$AF$2:$AF$500,""),
D126="Por habilitar presupuesto",_xlfn.XLOOKUP(A126,'Por habilitar presup.'!$A$2:$A$500,'Por habilitar presup.'!$AF$2:$AF$500,""),
D126="Por aprobar estimación",_xlfn.XLOOKUP(A126,'Por aprobar estimacion'!$A$2:$A$500,'Por aprobar estimacion'!$AF$2:$AF$500,""),
D126="Por reestimar",_xlfn.XLOOKUP(A126,'Por Reestimar '!$A$2:$A$500,'Por Reestimar '!$AF$2:$AF$500,""),
D126="Por estimar",_xlfn.XLOOKUP(A126,'Por estimar'!$A$2:$A$500,'Por estimar'!$AF$2:$AF$500,""),
D126="Registro incompleto",_xlfn.XLOOKUP(A126,'Registro incompleto'!$A$2:$A$500,'Registro incompleto'!$AF$2:$AF$500,""),
TRUE,""
),
_xlpm.revision,_xlfn.IFS(
D126="Eliminados",_xlfn.XLOOKUP(A126,Eliminados!$A$2:$A$500,Eliminados!$AS$2:$AS$500,""),
D126="Planificadas",_xlfn.XLOOKUP(A126,Planificadas!$A$2:$A$500,Planificadas!$AS$2:$AS$500,""),
D126="Aprobar planificación",_xlfn.XLOOKUP(A126,'Aprobar Planificación'!$A$2:$A$500,'Aprobar Planificación'!$AS$2:$AS$500,""),
D126="Por planificar",_xlfn.XLOOKUP(A126,'Por planificar'!$A$2:$A$500,'Por planificar'!$AS$2:$AS$500,""),
D126="Por habilitar presupuesto",_xlfn.XLOOKUP(A126,'Por habilitar presup.'!$A$2:$A$500,'Por habilitar presup.'!$AS$2:$AS$500,""),
D126="Por aprobar estimación",_xlfn.XLOOKUP(A126,'Por aprobar estimacion'!$A$2:$A$500,'Por aprobar estimacion'!$AS$2:$AS$500,""),
D126="Por reestimar",_xlfn.XLOOKUP(A126,'Por Reestimar '!$A$2:$A$500,'Por Reestimar '!$AS$2:$AS$500,""),
TRUE,""
),
_xlpm.resultado,IF(OR(_xlpm.revision="",_xlpm.revision=0),_xlpm.base,_xlpm.revision),
IF(OR(_xlpm.resultado="",_xlpm.resultado=0),"",_xlpm.resultado)
))</f>
        <v/>
      </c>
      <c r="H126" s="593" t="str" cm="1">
        <f t="array" ref="H126">IF(A126="","",_xlfn.LET(
_xlpm.dias,_xlfn.IFS(
OR(UPPER(TRIM(E126))="BAJA",UPPER(TRIM(E126))="BAJO"),5,
OR(UPPER(TRIM(E126))="MEDIA",UPPER(TRIM(E126))="MEDIO"),10,
OR(UPPER(TRIM(E126))="ALTA",UPPER(TRIM(E126))="ALTO"),20,
TRUE,0
),
_xlpm.inicioRe,IF(D126="Por reestimar",_xlfn.XLOOKUP(A126,'Por Reestimar '!$A$2:$A$500,'Por Reestimar '!$AS$2:$AS$500,0),0),
_xlfn.IFS(
D126="Por reestimar",IF(AND(ISNUMBER(_xlpm.inicioRe),_xlpm.inicioRe&gt;0,_xlpm.dias&gt;0),WORKDAY(_xlpm.inicioRe,_xlpm.dias),""),
D126="Por estimar",IF(AND(ISNUMBER(G126),G126&gt;0),IF(_xlpm.dias&gt;0,WORKDAY(G126,_xlpm.dias),""),IF(AND(ISNUMBER(F126),F126&gt;0),WORKDAY(F126,5),"")),
TRUE,""
)
))</f>
        <v/>
      </c>
      <c r="I126" t="str" cm="1">
        <f t="array" ref="I126">IF(A126="","",_xlfn.IFS(
D126="Eliminados",_xlfn.XLOOKUP(A126,Eliminados!$A$2:$A$500,Eliminados!$AB$2:$AB$500,""),
D126="Planificadas",_xlfn.XLOOKUP(A126,Planificadas!$A$2:$A$500,Planificadas!$AB$2:$AB$500,""),
D126="Aprobar planificación",_xlfn.XLOOKUP(A126,'Aprobar Planificación'!$A$2:$A$500,'Aprobar Planificación'!$AB$2:$AB$500,""),
D126="Por planificar",_xlfn.XLOOKUP(A126,'Por planificar'!$A$2:$A$500,'Por planificar'!$AB$2:$AB$500,""),
D126="Por habilitar presupuesto",_xlfn.XLOOKUP(A126,'Por habilitar presup.'!$A$2:$A$500,'Por habilitar presup.'!$AB$2:$AB$500,""),
D126="Por aprobar estimación",_xlfn.XLOOKUP(A126,'Por aprobar estimacion'!$A$2:$A$500,'Por aprobar estimacion'!$AB$2:$AB$500,""),
D126="Por reestimar",_xlfn.XLOOKUP(A126,'Por Reestimar '!$A$2:$A$500,'Por Reestimar '!$AB$2:$AB$500,""),
D126="Por estimar",_xlfn.XLOOKUP(A126,'Por estimar'!$A$2:$A$500,'Por estimar'!$AB$2:$AB$500,""),
D126="Registro incompleto",_xlfn.XLOOKUP(A126,'Registro incompleto'!$A$2:$A$500,'Registro incompleto'!$AB$2:$AB$500,""),
TRUE,""
))</f>
        <v>César Soplín</v>
      </c>
    </row>
    <row r="127" spans="1:9">
      <c r="A127">
        <v>158</v>
      </c>
      <c r="B127" t="str" cm="1">
        <f t="array" ref="B127">IF(A127="","",_xlfn.IFS(
D127="Eliminados",_xlfn.XLOOKUP(A127,Eliminados!$A$2:$A$500,Eliminados!$F$2:$F$500,""),
D127="Planificadas",_xlfn.XLOOKUP(A127,Planificadas!$A$2:$A$500,Planificadas!$F$2:$F$500,""),
D127="Aprobar planificación",_xlfn.XLOOKUP(A127,'Aprobar Planificación'!$A$2:$A$500,'Aprobar Planificación'!$F$2:$F$500,""),
D127="Por planificar",_xlfn.XLOOKUP(A127,'Por planificar'!$A$2:$A$500,'Por planificar'!$F$2:$F$500,""),
D127="Por habilitar presupuesto",_xlfn.XLOOKUP(A127,'Por habilitar presup.'!$A$2:$A$500,'Por habilitar presup.'!$F$2:$F$500,""),
D127="Por aprobar estimación",_xlfn.XLOOKUP(A127,'Por aprobar estimacion'!$A$2:$A$500,'Por aprobar estimacion'!$F$2:$F$500,""),
D127="Por reestimar",_xlfn.XLOOKUP(A127,'Por Reestimar '!$A$2:$A$500,'Por Reestimar '!$F$2:$F$500,""),
D127="Por estimar",_xlfn.XLOOKUP(A127,'Por estimar'!$A$2:$A$500,'Por estimar'!$F$2:$F$500,""),
D127="Registro incompleto",_xlfn.XLOOKUP(A127,'Registro incompleto'!$A$2:$A$500,'Registro incompleto'!$F$2:$F$500,""),
TRUE,""
))</f>
        <v>Mejoras para asignación de carreras, sedes y programas - Equipo Centralizado de Convalidaciones</v>
      </c>
      <c r="C127" t="str">
        <f t="shared" si="1"/>
        <v>Nohelí Cabrera</v>
      </c>
      <c r="D127" t="str" cm="1">
        <f t="array" ref="D127">IF(A127="","",_xlfn.IFS(
COUNTIF(Eliminados!$A$2:$A$500,A127)&gt;0,"Eliminados",
COUNTIF(Planificadas!$A$2:$A$500,A127)&gt;0,"Planificadas",
COUNTIF('Aprobar Planificación'!$A$2:$A$500,A127)&gt;0,"Aprobar planificación",
COUNTIF('Por planificar'!$A$2:$A$500,A127)&gt;0,"Por planificar",
COUNTIF('Por habilitar presup.'!$A$2:$A$500,A127)&gt;0,"Por habilitar presupuesto",
COUNTIF('Por aprobar estimacion'!$A$2:$A$500,A127)&gt;0,"Por aprobar estimación",
COUNTIF('Por Reestimar '!$A$2:$A$500,A127)&gt;0,"Por reestimar",
COUNTIF('Por estimar'!$A$2:$A$500,A127)&gt;0,"Por estimar",
COUNTIF('Registro incompleto'!$A$2:$A$500,A127)&gt;0,"Registro incompleto",
TRUE,"Sin estado"
))</f>
        <v>Eliminados</v>
      </c>
      <c r="E127" t="str" cm="1">
        <f t="array" ref="E127">IF(A127="","",_xlfn.LET(
_xlpm.base,_xlfn.IFS(
D127="Eliminados",_xlfn.XLOOKUP(A127,Eliminados!$A$2:$A$500,Eliminados!$AE$2:$AE$500,""),
D127="Planificadas",_xlfn.XLOOKUP(A127,Planificadas!$A$2:$A$500,Planificadas!$AE$2:$AE$500,""),
D127="Aprobar planificación",_xlfn.XLOOKUP(A127,'Aprobar Planificación'!$A$2:$A$500,'Aprobar Planificación'!$AE$2:$AE$500,""),
D127="Por planificar",_xlfn.XLOOKUP(A127,'Por planificar'!$A$2:$A$500,'Por planificar'!$AE$2:$AE$500,""),
D127="Por habilitar presupuesto",_xlfn.XLOOKUP(A127,'Por habilitar presup.'!$A$2:$A$500,'Por habilitar presup.'!$AE$2:$AE$500,""),
D127="Por aprobar estimación",_xlfn.XLOOKUP(A127,'Por aprobar estimacion'!$A$2:$A$500,'Por aprobar estimacion'!$AE$2:$AE$500,""),
D127="Por reestimar",_xlfn.XLOOKUP(A127,'Por Reestimar '!$A$2:$A$500,'Por Reestimar '!$AE$2:$AE$500,""),
D127="Por estimar",_xlfn.XLOOKUP(A127,'Por estimar'!$A$2:$A$500,'Por estimar'!$AE$2:$AE$500,""),
D127="Registro incompleto",_xlfn.XLOOKUP(A127,'Registro incompleto'!$A$2:$A$500,'Registro incompleto'!$AE$2:$AE$500,""),
TRUE,""
),
_xlpm.revision,_xlfn.IFS(
D127="Eliminados",_xlfn.XLOOKUP(A127,Eliminados!$A$2:$A$500,Eliminados!$AR$2:$AR$500,""),
D127="Planificadas",_xlfn.XLOOKUP(A127,Planificadas!$A$2:$A$500,Planificadas!$AR$2:$AR$500,""),
D127="Aprobar planificación",_xlfn.XLOOKUP(A127,'Aprobar Planificación'!$A$2:$A$500,'Aprobar Planificación'!$AR$2:$AR$500,""),
D127="Por planificar",_xlfn.XLOOKUP(A127,'Por planificar'!$A$2:$A$500,'Por planificar'!$AR$2:$AR$500,""),
D127="Por habilitar presupuesto",_xlfn.XLOOKUP(A127,'Por habilitar presup.'!$A$2:$A$500,'Por habilitar presup.'!$AR$2:$AR$500,""),
D127="Por aprobar estimación",_xlfn.XLOOKUP(A127,'Por aprobar estimacion'!$A$2:$A$500,'Por aprobar estimacion'!$AR$2:$AR$500,""),
D127="Por reestimar",_xlfn.XLOOKUP(A127,'Por Reestimar '!$A$2:$A$500,'Por Reestimar '!$AR$2:$AR$500,""),
TRUE,""
),
_xlpm.resultado,IF(OR(_xlpm.revision="",_xlpm.revision=0),_xlpm.base,_xlpm.revision),
IF(OR(_xlpm.resultado="",_xlpm.resultado=0),"Sin definir",_xlpm.resultado)
))</f>
        <v>Media</v>
      </c>
      <c r="F127" s="593" cm="1">
        <f t="array" ref="F127">IF(A127="","",_xlfn.LET(
_xlpm.fecha,_xlfn.IFS(
D127="Eliminados",_xlfn.XLOOKUP(A127,Eliminados!$A$2:$A$500,Eliminados!$AD$2:$AD$500,""),
D127="Planificadas",_xlfn.XLOOKUP(A127,Planificadas!$A$2:$A$500,Planificadas!$AD$2:$AD$500,""),
D127="Aprobar planificación",_xlfn.XLOOKUP(A127,'Aprobar Planificación'!$A$2:$A$500,'Aprobar Planificación'!$AD$2:$AD$500,""),
D127="Por planificar",_xlfn.XLOOKUP(A127,'Por planificar'!$A$2:$A$500,'Por planificar'!$AD$2:$AD$500,""),
D127="Por habilitar presupuesto",_xlfn.XLOOKUP(A127,'Por habilitar presup.'!$A$2:$A$500,'Por habilitar presup.'!$AD$2:$AD$500,""),
D127="Por aprobar estimación",_xlfn.XLOOKUP(A127,'Por aprobar estimacion'!$A$2:$A$500,'Por aprobar estimacion'!$AD$2:$AD$500,""),
D127="Por reestimar",_xlfn.XLOOKUP(A127,'Por Reestimar '!$A$2:$A$500,'Por Reestimar '!$AD$2:$AD$500,""),
D127="Por estimar",_xlfn.XLOOKUP(A127,'Por estimar'!$A$2:$A$500,'Por estimar'!$AD$2:$AD$500,""),
D127="Registro incompleto",_xlfn.XLOOKUP(A127,'Registro incompleto'!$A$2:$A$500,'Registro incompleto'!$AD$2:$AD$500,""),
TRUE,""
),
IF(OR(_xlpm.fecha="",_xlpm.fecha=0),"",_xlpm.fecha)
))</f>
        <v>46155</v>
      </c>
      <c r="G127" s="593" cm="1">
        <f t="array" ref="G127">IF(A127="","",_xlfn.LET(
_xlpm.base,_xlfn.IFS(
D127="Eliminados",_xlfn.XLOOKUP(A127,Eliminados!$A$2:$A$500,Eliminados!$AF$2:$AF$500,""),
D127="Planificadas",_xlfn.XLOOKUP(A127,Planificadas!$A$2:$A$500,Planificadas!$AF$2:$AF$500,""),
D127="Aprobar planificación",_xlfn.XLOOKUP(A127,'Aprobar Planificación'!$A$2:$A$500,'Aprobar Planificación'!$AF$2:$AF$500,""),
D127="Por planificar",_xlfn.XLOOKUP(A127,'Por planificar'!$A$2:$A$500,'Por planificar'!$AF$2:$AF$500,""),
D127="Por habilitar presupuesto",_xlfn.XLOOKUP(A127,'Por habilitar presup.'!$A$2:$A$500,'Por habilitar presup.'!$AF$2:$AF$500,""),
D127="Por aprobar estimación",_xlfn.XLOOKUP(A127,'Por aprobar estimacion'!$A$2:$A$500,'Por aprobar estimacion'!$AF$2:$AF$500,""),
D127="Por reestimar",_xlfn.XLOOKUP(A127,'Por Reestimar '!$A$2:$A$500,'Por Reestimar '!$AF$2:$AF$500,""),
D127="Por estimar",_xlfn.XLOOKUP(A127,'Por estimar'!$A$2:$A$500,'Por estimar'!$AF$2:$AF$500,""),
D127="Registro incompleto",_xlfn.XLOOKUP(A127,'Registro incompleto'!$A$2:$A$500,'Registro incompleto'!$AF$2:$AF$500,""),
TRUE,""
),
_xlpm.revision,_xlfn.IFS(
D127="Eliminados",_xlfn.XLOOKUP(A127,Eliminados!$A$2:$A$500,Eliminados!$AS$2:$AS$500,""),
D127="Planificadas",_xlfn.XLOOKUP(A127,Planificadas!$A$2:$A$500,Planificadas!$AS$2:$AS$500,""),
D127="Aprobar planificación",_xlfn.XLOOKUP(A127,'Aprobar Planificación'!$A$2:$A$500,'Aprobar Planificación'!$AS$2:$AS$500,""),
D127="Por planificar",_xlfn.XLOOKUP(A127,'Por planificar'!$A$2:$A$500,'Por planificar'!$AS$2:$AS$500,""),
D127="Por habilitar presupuesto",_xlfn.XLOOKUP(A127,'Por habilitar presup.'!$A$2:$A$500,'Por habilitar presup.'!$AS$2:$AS$500,""),
D127="Por aprobar estimación",_xlfn.XLOOKUP(A127,'Por aprobar estimacion'!$A$2:$A$500,'Por aprobar estimacion'!$AS$2:$AS$500,""),
D127="Por reestimar",_xlfn.XLOOKUP(A127,'Por Reestimar '!$A$2:$A$500,'Por Reestimar '!$AS$2:$AS$500,""),
TRUE,""
),
_xlpm.resultado,IF(OR(_xlpm.revision="",_xlpm.revision=0),_xlpm.base,_xlpm.revision),
IF(OR(_xlpm.resultado="",_xlpm.resultado=0),"",_xlpm.resultado)
))</f>
        <v>46188</v>
      </c>
      <c r="H127" s="593" t="str" cm="1">
        <f t="array" ref="H127">IF(A127="","",_xlfn.LET(
_xlpm.dias,_xlfn.IFS(
OR(UPPER(TRIM(E127))="BAJA",UPPER(TRIM(E127))="BAJO"),5,
OR(UPPER(TRIM(E127))="MEDIA",UPPER(TRIM(E127))="MEDIO"),10,
OR(UPPER(TRIM(E127))="ALTA",UPPER(TRIM(E127))="ALTO"),20,
TRUE,0
),
_xlpm.inicioRe,IF(D127="Por reestimar",_xlfn.XLOOKUP(A127,'Por Reestimar '!$A$2:$A$500,'Por Reestimar '!$AS$2:$AS$500,0),0),
_xlfn.IFS(
D127="Por reestimar",IF(AND(ISNUMBER(_xlpm.inicioRe),_xlpm.inicioRe&gt;0,_xlpm.dias&gt;0),WORKDAY(_xlpm.inicioRe,_xlpm.dias),""),
D127="Por estimar",IF(AND(ISNUMBER(G127),G127&gt;0),IF(_xlpm.dias&gt;0,WORKDAY(G127,_xlpm.dias),""),IF(AND(ISNUMBER(F127),F127&gt;0),WORKDAY(F127,5),"")),
TRUE,""
)
))</f>
        <v/>
      </c>
      <c r="I127" t="str" cm="1">
        <f t="array" ref="I127">IF(A127="","",_xlfn.IFS(
D127="Eliminados",_xlfn.XLOOKUP(A127,Eliminados!$A$2:$A$500,Eliminados!$AB$2:$AB$500,""),
D127="Planificadas",_xlfn.XLOOKUP(A127,Planificadas!$A$2:$A$500,Planificadas!$AB$2:$AB$500,""),
D127="Aprobar planificación",_xlfn.XLOOKUP(A127,'Aprobar Planificación'!$A$2:$A$500,'Aprobar Planificación'!$AB$2:$AB$500,""),
D127="Por planificar",_xlfn.XLOOKUP(A127,'Por planificar'!$A$2:$A$500,'Por planificar'!$AB$2:$AB$500,""),
D127="Por habilitar presupuesto",_xlfn.XLOOKUP(A127,'Por habilitar presup.'!$A$2:$A$500,'Por habilitar presup.'!$AB$2:$AB$500,""),
D127="Por aprobar estimación",_xlfn.XLOOKUP(A127,'Por aprobar estimacion'!$A$2:$A$500,'Por aprobar estimacion'!$AB$2:$AB$500,""),
D127="Por reestimar",_xlfn.XLOOKUP(A127,'Por Reestimar '!$A$2:$A$500,'Por Reestimar '!$AB$2:$AB$500,""),
D127="Por estimar",_xlfn.XLOOKUP(A127,'Por estimar'!$A$2:$A$500,'Por estimar'!$AB$2:$AB$500,""),
D127="Registro incompleto",_xlfn.XLOOKUP(A127,'Registro incompleto'!$A$2:$A$500,'Registro incompleto'!$AB$2:$AB$500,""),
TRUE,""
))</f>
        <v>Nohelí Cabrera</v>
      </c>
    </row>
    <row r="128" spans="1:9">
      <c r="A128">
        <v>159</v>
      </c>
      <c r="B128" t="str" cm="1">
        <f t="array" ref="B128">IF(A128="","",_xlfn.IFS(
D128="Eliminados",_xlfn.XLOOKUP(A128,Eliminados!$A$2:$A$500,Eliminados!$F$2:$F$500,""),
D128="Planificadas",_xlfn.XLOOKUP(A128,Planificadas!$A$2:$A$500,Planificadas!$F$2:$F$500,""),
D128="Aprobar planificación",_xlfn.XLOOKUP(A128,'Aprobar Planificación'!$A$2:$A$500,'Aprobar Planificación'!$F$2:$F$500,""),
D128="Por planificar",_xlfn.XLOOKUP(A128,'Por planificar'!$A$2:$A$500,'Por planificar'!$F$2:$F$500,""),
D128="Por habilitar presupuesto",_xlfn.XLOOKUP(A128,'Por habilitar presup.'!$A$2:$A$500,'Por habilitar presup.'!$F$2:$F$500,""),
D128="Por aprobar estimación",_xlfn.XLOOKUP(A128,'Por aprobar estimacion'!$A$2:$A$500,'Por aprobar estimacion'!$F$2:$F$500,""),
D128="Por reestimar",_xlfn.XLOOKUP(A128,'Por Reestimar '!$A$2:$A$500,'Por Reestimar '!$F$2:$F$500,""),
D128="Por estimar",_xlfn.XLOOKUP(A128,'Por estimar'!$A$2:$A$500,'Por estimar'!$F$2:$F$500,""),
D128="Registro incompleto",_xlfn.XLOOKUP(A128,'Registro incompleto'!$A$2:$A$500,'Registro incompleto'!$F$2:$F$500,""),
TRUE,""
))</f>
        <v>Generar la integración de las entidades de CRM en el script de Genesys Cloud</v>
      </c>
      <c r="C128" t="str">
        <f t="shared" si="1"/>
        <v>César Soplín</v>
      </c>
      <c r="D128" t="str" cm="1">
        <f t="array" ref="D128">IF(A128="","",_xlfn.IFS(
COUNTIF(Eliminados!$A$2:$A$500,A128)&gt;0,"Eliminados",
COUNTIF(Planificadas!$A$2:$A$500,A128)&gt;0,"Planificadas",
COUNTIF('Aprobar Planificación'!$A$2:$A$500,A128)&gt;0,"Aprobar planificación",
COUNTIF('Por planificar'!$A$2:$A$500,A128)&gt;0,"Por planificar",
COUNTIF('Por habilitar presup.'!$A$2:$A$500,A128)&gt;0,"Por habilitar presupuesto",
COUNTIF('Por aprobar estimacion'!$A$2:$A$500,A128)&gt;0,"Por aprobar estimación",
COUNTIF('Por Reestimar '!$A$2:$A$500,A128)&gt;0,"Por reestimar",
COUNTIF('Por estimar'!$A$2:$A$500,A128)&gt;0,"Por estimar",
COUNTIF('Registro incompleto'!$A$2:$A$500,A128)&gt;0,"Registro incompleto",
TRUE,"Sin estado"
))</f>
        <v>Eliminados</v>
      </c>
      <c r="E128" t="str" cm="1">
        <f t="array" ref="E128">IF(A128="","",_xlfn.LET(
_xlpm.base,_xlfn.IFS(
D128="Eliminados",_xlfn.XLOOKUP(A128,Eliminados!$A$2:$A$500,Eliminados!$AE$2:$AE$500,""),
D128="Planificadas",_xlfn.XLOOKUP(A128,Planificadas!$A$2:$A$500,Planificadas!$AE$2:$AE$500,""),
D128="Aprobar planificación",_xlfn.XLOOKUP(A128,'Aprobar Planificación'!$A$2:$A$500,'Aprobar Planificación'!$AE$2:$AE$500,""),
D128="Por planificar",_xlfn.XLOOKUP(A128,'Por planificar'!$A$2:$A$500,'Por planificar'!$AE$2:$AE$500,""),
D128="Por habilitar presupuesto",_xlfn.XLOOKUP(A128,'Por habilitar presup.'!$A$2:$A$500,'Por habilitar presup.'!$AE$2:$AE$500,""),
D128="Por aprobar estimación",_xlfn.XLOOKUP(A128,'Por aprobar estimacion'!$A$2:$A$500,'Por aprobar estimacion'!$AE$2:$AE$500,""),
D128="Por reestimar",_xlfn.XLOOKUP(A128,'Por Reestimar '!$A$2:$A$500,'Por Reestimar '!$AE$2:$AE$500,""),
D128="Por estimar",_xlfn.XLOOKUP(A128,'Por estimar'!$A$2:$A$500,'Por estimar'!$AE$2:$AE$500,""),
D128="Registro incompleto",_xlfn.XLOOKUP(A128,'Registro incompleto'!$A$2:$A$500,'Registro incompleto'!$AE$2:$AE$500,""),
TRUE,""
),
_xlpm.revision,_xlfn.IFS(
D128="Eliminados",_xlfn.XLOOKUP(A128,Eliminados!$A$2:$A$500,Eliminados!$AR$2:$AR$500,""),
D128="Planificadas",_xlfn.XLOOKUP(A128,Planificadas!$A$2:$A$500,Planificadas!$AR$2:$AR$500,""),
D128="Aprobar planificación",_xlfn.XLOOKUP(A128,'Aprobar Planificación'!$A$2:$A$500,'Aprobar Planificación'!$AR$2:$AR$500,""),
D128="Por planificar",_xlfn.XLOOKUP(A128,'Por planificar'!$A$2:$A$500,'Por planificar'!$AR$2:$AR$500,""),
D128="Por habilitar presupuesto",_xlfn.XLOOKUP(A128,'Por habilitar presup.'!$A$2:$A$500,'Por habilitar presup.'!$AR$2:$AR$500,""),
D128="Por aprobar estimación",_xlfn.XLOOKUP(A128,'Por aprobar estimacion'!$A$2:$A$500,'Por aprobar estimacion'!$AR$2:$AR$500,""),
D128="Por reestimar",_xlfn.XLOOKUP(A128,'Por Reestimar '!$A$2:$A$500,'Por Reestimar '!$AR$2:$AR$500,""),
TRUE,""
),
_xlpm.resultado,IF(OR(_xlpm.revision="",_xlpm.revision=0),_xlpm.base,_xlpm.revision),
IF(OR(_xlpm.resultado="",_xlpm.resultado=0),"Sin definir",_xlpm.resultado)
))</f>
        <v>Alta</v>
      </c>
      <c r="F128" s="593" cm="1">
        <f t="array" ref="F128">IF(A128="","",_xlfn.LET(
_xlpm.fecha,_xlfn.IFS(
D128="Eliminados",_xlfn.XLOOKUP(A128,Eliminados!$A$2:$A$500,Eliminados!$AD$2:$AD$500,""),
D128="Planificadas",_xlfn.XLOOKUP(A128,Planificadas!$A$2:$A$500,Planificadas!$AD$2:$AD$500,""),
D128="Aprobar planificación",_xlfn.XLOOKUP(A128,'Aprobar Planificación'!$A$2:$A$500,'Aprobar Planificación'!$AD$2:$AD$500,""),
D128="Por planificar",_xlfn.XLOOKUP(A128,'Por planificar'!$A$2:$A$500,'Por planificar'!$AD$2:$AD$500,""),
D128="Por habilitar presupuesto",_xlfn.XLOOKUP(A128,'Por habilitar presup.'!$A$2:$A$500,'Por habilitar presup.'!$AD$2:$AD$500,""),
D128="Por aprobar estimación",_xlfn.XLOOKUP(A128,'Por aprobar estimacion'!$A$2:$A$500,'Por aprobar estimacion'!$AD$2:$AD$500,""),
D128="Por reestimar",_xlfn.XLOOKUP(A128,'Por Reestimar '!$A$2:$A$500,'Por Reestimar '!$AD$2:$AD$500,""),
D128="Por estimar",_xlfn.XLOOKUP(A128,'Por estimar'!$A$2:$A$500,'Por estimar'!$AD$2:$AD$500,""),
D128="Registro incompleto",_xlfn.XLOOKUP(A128,'Registro incompleto'!$A$2:$A$500,'Registro incompleto'!$AD$2:$AD$500,""),
TRUE,""
),
IF(OR(_xlpm.fecha="",_xlpm.fecha=0),"",_xlpm.fecha)
))</f>
        <v>46163</v>
      </c>
      <c r="G128" s="593" cm="1">
        <f t="array" ref="G128">IF(A128="","",_xlfn.LET(
_xlpm.base,_xlfn.IFS(
D128="Eliminados",_xlfn.XLOOKUP(A128,Eliminados!$A$2:$A$500,Eliminados!$AF$2:$AF$500,""),
D128="Planificadas",_xlfn.XLOOKUP(A128,Planificadas!$A$2:$A$500,Planificadas!$AF$2:$AF$500,""),
D128="Aprobar planificación",_xlfn.XLOOKUP(A128,'Aprobar Planificación'!$A$2:$A$500,'Aprobar Planificación'!$AF$2:$AF$500,""),
D128="Por planificar",_xlfn.XLOOKUP(A128,'Por planificar'!$A$2:$A$500,'Por planificar'!$AF$2:$AF$500,""),
D128="Por habilitar presupuesto",_xlfn.XLOOKUP(A128,'Por habilitar presup.'!$A$2:$A$500,'Por habilitar presup.'!$AF$2:$AF$500,""),
D128="Por aprobar estimación",_xlfn.XLOOKUP(A128,'Por aprobar estimacion'!$A$2:$A$500,'Por aprobar estimacion'!$AF$2:$AF$500,""),
D128="Por reestimar",_xlfn.XLOOKUP(A128,'Por Reestimar '!$A$2:$A$500,'Por Reestimar '!$AF$2:$AF$500,""),
D128="Por estimar",_xlfn.XLOOKUP(A128,'Por estimar'!$A$2:$A$500,'Por estimar'!$AF$2:$AF$500,""),
D128="Registro incompleto",_xlfn.XLOOKUP(A128,'Registro incompleto'!$A$2:$A$500,'Registro incompleto'!$AF$2:$AF$500,""),
TRUE,""
),
_xlpm.revision,_xlfn.IFS(
D128="Eliminados",_xlfn.XLOOKUP(A128,Eliminados!$A$2:$A$500,Eliminados!$AS$2:$AS$500,""),
D128="Planificadas",_xlfn.XLOOKUP(A128,Planificadas!$A$2:$A$500,Planificadas!$AS$2:$AS$500,""),
D128="Aprobar planificación",_xlfn.XLOOKUP(A128,'Aprobar Planificación'!$A$2:$A$500,'Aprobar Planificación'!$AS$2:$AS$500,""),
D128="Por planificar",_xlfn.XLOOKUP(A128,'Por planificar'!$A$2:$A$500,'Por planificar'!$AS$2:$AS$500,""),
D128="Por habilitar presupuesto",_xlfn.XLOOKUP(A128,'Por habilitar presup.'!$A$2:$A$500,'Por habilitar presup.'!$AS$2:$AS$500,""),
D128="Por aprobar estimación",_xlfn.XLOOKUP(A128,'Por aprobar estimacion'!$A$2:$A$500,'Por aprobar estimacion'!$AS$2:$AS$500,""),
D128="Por reestimar",_xlfn.XLOOKUP(A128,'Por Reestimar '!$A$2:$A$500,'Por Reestimar '!$AS$2:$AS$500,""),
TRUE,""
),
_xlpm.resultado,IF(OR(_xlpm.revision="",_xlpm.revision=0),_xlpm.base,_xlpm.revision),
IF(OR(_xlpm.resultado="",_xlpm.resultado=0),"",_xlpm.resultado)
))</f>
        <v>46160</v>
      </c>
      <c r="H128" s="593" t="str" cm="1">
        <f t="array" ref="H128">IF(A128="","",_xlfn.LET(
_xlpm.dias,_xlfn.IFS(
OR(UPPER(TRIM(E128))="BAJA",UPPER(TRIM(E128))="BAJO"),5,
OR(UPPER(TRIM(E128))="MEDIA",UPPER(TRIM(E128))="MEDIO"),10,
OR(UPPER(TRIM(E128))="ALTA",UPPER(TRIM(E128))="ALTO"),20,
TRUE,0
),
_xlpm.inicioRe,IF(D128="Por reestimar",_xlfn.XLOOKUP(A128,'Por Reestimar '!$A$2:$A$500,'Por Reestimar '!$AS$2:$AS$500,0),0),
_xlfn.IFS(
D128="Por reestimar",IF(AND(ISNUMBER(_xlpm.inicioRe),_xlpm.inicioRe&gt;0,_xlpm.dias&gt;0),WORKDAY(_xlpm.inicioRe,_xlpm.dias),""),
D128="Por estimar",IF(AND(ISNUMBER(G128),G128&gt;0),IF(_xlpm.dias&gt;0,WORKDAY(G128,_xlpm.dias),""),IF(AND(ISNUMBER(F128),F128&gt;0),WORKDAY(F128,5),"")),
TRUE,""
)
))</f>
        <v/>
      </c>
      <c r="I128" t="str" cm="1">
        <f t="array" ref="I128">IF(A128="","",_xlfn.IFS(
D128="Eliminados",_xlfn.XLOOKUP(A128,Eliminados!$A$2:$A$500,Eliminados!$AB$2:$AB$500,""),
D128="Planificadas",_xlfn.XLOOKUP(A128,Planificadas!$A$2:$A$500,Planificadas!$AB$2:$AB$500,""),
D128="Aprobar planificación",_xlfn.XLOOKUP(A128,'Aprobar Planificación'!$A$2:$A$500,'Aprobar Planificación'!$AB$2:$AB$500,""),
D128="Por planificar",_xlfn.XLOOKUP(A128,'Por planificar'!$A$2:$A$500,'Por planificar'!$AB$2:$AB$500,""),
D128="Por habilitar presupuesto",_xlfn.XLOOKUP(A128,'Por habilitar presup.'!$A$2:$A$500,'Por habilitar presup.'!$AB$2:$AB$500,""),
D128="Por aprobar estimación",_xlfn.XLOOKUP(A128,'Por aprobar estimacion'!$A$2:$A$500,'Por aprobar estimacion'!$AB$2:$AB$500,""),
D128="Por reestimar",_xlfn.XLOOKUP(A128,'Por Reestimar '!$A$2:$A$500,'Por Reestimar '!$AB$2:$AB$500,""),
D128="Por estimar",_xlfn.XLOOKUP(A128,'Por estimar'!$A$2:$A$500,'Por estimar'!$AB$2:$AB$500,""),
D128="Registro incompleto",_xlfn.XLOOKUP(A128,'Registro incompleto'!$A$2:$A$500,'Registro incompleto'!$AB$2:$AB$500,""),
TRUE,""
))</f>
        <v>César Soplín</v>
      </c>
    </row>
    <row r="129" spans="1:9">
      <c r="A129">
        <v>160</v>
      </c>
      <c r="B129" t="str" cm="1">
        <f t="array" ref="B129">IF(A129="","",_xlfn.IFS(
D129="Eliminados",_xlfn.XLOOKUP(A129,Eliminados!$A$2:$A$500,Eliminados!$F$2:$F$500,""),
D129="Planificadas",_xlfn.XLOOKUP(A129,Planificadas!$A$2:$A$500,Planificadas!$F$2:$F$500,""),
D129="Aprobar planificación",_xlfn.XLOOKUP(A129,'Aprobar Planificación'!$A$2:$A$500,'Aprobar Planificación'!$F$2:$F$500,""),
D129="Por planificar",_xlfn.XLOOKUP(A129,'Por planificar'!$A$2:$A$500,'Por planificar'!$F$2:$F$500,""),
D129="Por habilitar presupuesto",_xlfn.XLOOKUP(A129,'Por habilitar presup.'!$A$2:$A$500,'Por habilitar presup.'!$F$2:$F$500,""),
D129="Por aprobar estimación",_xlfn.XLOOKUP(A129,'Por aprobar estimacion'!$A$2:$A$500,'Por aprobar estimacion'!$F$2:$F$500,""),
D129="Por reestimar",_xlfn.XLOOKUP(A129,'Por Reestimar '!$A$2:$A$500,'Por Reestimar '!$F$2:$F$500,""),
D129="Por estimar",_xlfn.XLOOKUP(A129,'Por estimar'!$A$2:$A$500,'Por estimar'!$F$2:$F$500,""),
D129="Registro incompleto",_xlfn.XLOOKUP(A129,'Registro incompleto'!$A$2:$A$500,'Registro incompleto'!$F$2:$F$500,""),
TRUE,""
))</f>
        <v>UPN – Onboarding | Modificación Campaña Bienvenida en CRM</v>
      </c>
      <c r="C129" t="str">
        <f t="shared" si="1"/>
        <v>César Soplín</v>
      </c>
      <c r="D129" t="str" cm="1">
        <f t="array" ref="D129">IF(A129="","",_xlfn.IFS(
COUNTIF(Eliminados!$A$2:$A$500,A129)&gt;0,"Eliminados",
COUNTIF(Planificadas!$A$2:$A$500,A129)&gt;0,"Planificadas",
COUNTIF('Aprobar Planificación'!$A$2:$A$500,A129)&gt;0,"Aprobar planificación",
COUNTIF('Por planificar'!$A$2:$A$500,A129)&gt;0,"Por planificar",
COUNTIF('Por habilitar presup.'!$A$2:$A$500,A129)&gt;0,"Por habilitar presupuesto",
COUNTIF('Por aprobar estimacion'!$A$2:$A$500,A129)&gt;0,"Por aprobar estimación",
COUNTIF('Por Reestimar '!$A$2:$A$500,A129)&gt;0,"Por reestimar",
COUNTIF('Por estimar'!$A$2:$A$500,A129)&gt;0,"Por estimar",
COUNTIF('Registro incompleto'!$A$2:$A$500,A129)&gt;0,"Registro incompleto",
TRUE,"Sin estado"
))</f>
        <v>Planificadas</v>
      </c>
      <c r="E129" t="str" cm="1">
        <f t="array" ref="E129">IF(A129="","",_xlfn.LET(
_xlpm.base,_xlfn.IFS(
D129="Eliminados",_xlfn.XLOOKUP(A129,Eliminados!$A$2:$A$500,Eliminados!$AE$2:$AE$500,""),
D129="Planificadas",_xlfn.XLOOKUP(A129,Planificadas!$A$2:$A$500,Planificadas!$AE$2:$AE$500,""),
D129="Aprobar planificación",_xlfn.XLOOKUP(A129,'Aprobar Planificación'!$A$2:$A$500,'Aprobar Planificación'!$AE$2:$AE$500,""),
D129="Por planificar",_xlfn.XLOOKUP(A129,'Por planificar'!$A$2:$A$500,'Por planificar'!$AE$2:$AE$500,""),
D129="Por habilitar presupuesto",_xlfn.XLOOKUP(A129,'Por habilitar presup.'!$A$2:$A$500,'Por habilitar presup.'!$AE$2:$AE$500,""),
D129="Por aprobar estimación",_xlfn.XLOOKUP(A129,'Por aprobar estimacion'!$A$2:$A$500,'Por aprobar estimacion'!$AE$2:$AE$500,""),
D129="Por reestimar",_xlfn.XLOOKUP(A129,'Por Reestimar '!$A$2:$A$500,'Por Reestimar '!$AE$2:$AE$500,""),
D129="Por estimar",_xlfn.XLOOKUP(A129,'Por estimar'!$A$2:$A$500,'Por estimar'!$AE$2:$AE$500,""),
D129="Registro incompleto",_xlfn.XLOOKUP(A129,'Registro incompleto'!$A$2:$A$500,'Registro incompleto'!$AE$2:$AE$500,""),
TRUE,""
),
_xlpm.revision,_xlfn.IFS(
D129="Eliminados",_xlfn.XLOOKUP(A129,Eliminados!$A$2:$A$500,Eliminados!$AR$2:$AR$500,""),
D129="Planificadas",_xlfn.XLOOKUP(A129,Planificadas!$A$2:$A$500,Planificadas!$AR$2:$AR$500,""),
D129="Aprobar planificación",_xlfn.XLOOKUP(A129,'Aprobar Planificación'!$A$2:$A$500,'Aprobar Planificación'!$AR$2:$AR$500,""),
D129="Por planificar",_xlfn.XLOOKUP(A129,'Por planificar'!$A$2:$A$500,'Por planificar'!$AR$2:$AR$500,""),
D129="Por habilitar presupuesto",_xlfn.XLOOKUP(A129,'Por habilitar presup.'!$A$2:$A$500,'Por habilitar presup.'!$AR$2:$AR$500,""),
D129="Por aprobar estimación",_xlfn.XLOOKUP(A129,'Por aprobar estimacion'!$A$2:$A$500,'Por aprobar estimacion'!$AR$2:$AR$500,""),
D129="Por reestimar",_xlfn.XLOOKUP(A129,'Por Reestimar '!$A$2:$A$500,'Por Reestimar '!$AR$2:$AR$500,""),
TRUE,""
),
_xlpm.resultado,IF(OR(_xlpm.revision="",_xlpm.revision=0),_xlpm.base,_xlpm.revision),
IF(OR(_xlpm.resultado="",_xlpm.resultado=0),"Sin definir",_xlpm.resultado)
))</f>
        <v>Media</v>
      </c>
      <c r="F129" s="593" cm="1">
        <f t="array" ref="F129">IF(A129="","",_xlfn.LET(
_xlpm.fecha,_xlfn.IFS(
D129="Eliminados",_xlfn.XLOOKUP(A129,Eliminados!$A$2:$A$500,Eliminados!$AD$2:$AD$500,""),
D129="Planificadas",_xlfn.XLOOKUP(A129,Planificadas!$A$2:$A$500,Planificadas!$AD$2:$AD$500,""),
D129="Aprobar planificación",_xlfn.XLOOKUP(A129,'Aprobar Planificación'!$A$2:$A$500,'Aprobar Planificación'!$AD$2:$AD$500,""),
D129="Por planificar",_xlfn.XLOOKUP(A129,'Por planificar'!$A$2:$A$500,'Por planificar'!$AD$2:$AD$500,""),
D129="Por habilitar presupuesto",_xlfn.XLOOKUP(A129,'Por habilitar presup.'!$A$2:$A$500,'Por habilitar presup.'!$AD$2:$AD$500,""),
D129="Por aprobar estimación",_xlfn.XLOOKUP(A129,'Por aprobar estimacion'!$A$2:$A$500,'Por aprobar estimacion'!$AD$2:$AD$500,""),
D129="Por reestimar",_xlfn.XLOOKUP(A129,'Por Reestimar '!$A$2:$A$500,'Por Reestimar '!$AD$2:$AD$500,""),
D129="Por estimar",_xlfn.XLOOKUP(A129,'Por estimar'!$A$2:$A$500,'Por estimar'!$AD$2:$AD$500,""),
D129="Registro incompleto",_xlfn.XLOOKUP(A129,'Registro incompleto'!$A$2:$A$500,'Registro incompleto'!$AD$2:$AD$500,""),
TRUE,""
),
IF(OR(_xlpm.fecha="",_xlpm.fecha=0),"",_xlpm.fecha)
))</f>
        <v>46163</v>
      </c>
      <c r="G129" s="593" cm="1">
        <f t="array" ref="G129">IF(A129="","",_xlfn.LET(
_xlpm.base,_xlfn.IFS(
D129="Eliminados",_xlfn.XLOOKUP(A129,Eliminados!$A$2:$A$500,Eliminados!$AF$2:$AF$500,""),
D129="Planificadas",_xlfn.XLOOKUP(A129,Planificadas!$A$2:$A$500,Planificadas!$AF$2:$AF$500,""),
D129="Aprobar planificación",_xlfn.XLOOKUP(A129,'Aprobar Planificación'!$A$2:$A$500,'Aprobar Planificación'!$AF$2:$AF$500,""),
D129="Por planificar",_xlfn.XLOOKUP(A129,'Por planificar'!$A$2:$A$500,'Por planificar'!$AF$2:$AF$500,""),
D129="Por habilitar presupuesto",_xlfn.XLOOKUP(A129,'Por habilitar presup.'!$A$2:$A$500,'Por habilitar presup.'!$AF$2:$AF$500,""),
D129="Por aprobar estimación",_xlfn.XLOOKUP(A129,'Por aprobar estimacion'!$A$2:$A$500,'Por aprobar estimacion'!$AF$2:$AF$500,""),
D129="Por reestimar",_xlfn.XLOOKUP(A129,'Por Reestimar '!$A$2:$A$500,'Por Reestimar '!$AF$2:$AF$500,""),
D129="Por estimar",_xlfn.XLOOKUP(A129,'Por estimar'!$A$2:$A$500,'Por estimar'!$AF$2:$AF$500,""),
D129="Registro incompleto",_xlfn.XLOOKUP(A129,'Registro incompleto'!$A$2:$A$500,'Registro incompleto'!$AF$2:$AF$500,""),
TRUE,""
),
_xlpm.revision,_xlfn.IFS(
D129="Eliminados",_xlfn.XLOOKUP(A129,Eliminados!$A$2:$A$500,Eliminados!$AS$2:$AS$500,""),
D129="Planificadas",_xlfn.XLOOKUP(A129,Planificadas!$A$2:$A$500,Planificadas!$AS$2:$AS$500,""),
D129="Aprobar planificación",_xlfn.XLOOKUP(A129,'Aprobar Planificación'!$A$2:$A$500,'Aprobar Planificación'!$AS$2:$AS$500,""),
D129="Por planificar",_xlfn.XLOOKUP(A129,'Por planificar'!$A$2:$A$500,'Por planificar'!$AS$2:$AS$500,""),
D129="Por habilitar presupuesto",_xlfn.XLOOKUP(A129,'Por habilitar presup.'!$A$2:$A$500,'Por habilitar presup.'!$AS$2:$AS$500,""),
D129="Por aprobar estimación",_xlfn.XLOOKUP(A129,'Por aprobar estimacion'!$A$2:$A$500,'Por aprobar estimacion'!$AS$2:$AS$500,""),
D129="Por reestimar",_xlfn.XLOOKUP(A129,'Por Reestimar '!$A$2:$A$500,'Por Reestimar '!$AS$2:$AS$500,""),
TRUE,""
),
_xlpm.resultado,IF(OR(_xlpm.revision="",_xlpm.revision=0),_xlpm.base,_xlpm.revision),
IF(OR(_xlpm.resultado="",_xlpm.resultado=0),"",_xlpm.resultado)
))</f>
        <v>46160</v>
      </c>
      <c r="H129" s="593" t="str" cm="1">
        <f t="array" ref="H129">IF(A129="","",_xlfn.LET(
_xlpm.dias,_xlfn.IFS(
OR(UPPER(TRIM(E129))="BAJA",UPPER(TRIM(E129))="BAJO"),5,
OR(UPPER(TRIM(E129))="MEDIA",UPPER(TRIM(E129))="MEDIO"),10,
OR(UPPER(TRIM(E129))="ALTA",UPPER(TRIM(E129))="ALTO"),20,
TRUE,0
),
_xlpm.inicioRe,IF(D129="Por reestimar",_xlfn.XLOOKUP(A129,'Por Reestimar '!$A$2:$A$500,'Por Reestimar '!$AS$2:$AS$500,0),0),
_xlfn.IFS(
D129="Por reestimar",IF(AND(ISNUMBER(_xlpm.inicioRe),_xlpm.inicioRe&gt;0,_xlpm.dias&gt;0),WORKDAY(_xlpm.inicioRe,_xlpm.dias),""),
D129="Por estimar",IF(AND(ISNUMBER(G129),G129&gt;0),IF(_xlpm.dias&gt;0,WORKDAY(G129,_xlpm.dias),""),IF(AND(ISNUMBER(F129),F129&gt;0),WORKDAY(F129,5),"")),
TRUE,""
)
))</f>
        <v/>
      </c>
      <c r="I129" t="str" cm="1">
        <f t="array" ref="I129">IF(A129="","",_xlfn.IFS(
D129="Eliminados",_xlfn.XLOOKUP(A129,Eliminados!$A$2:$A$500,Eliminados!$AB$2:$AB$500,""),
D129="Planificadas",_xlfn.XLOOKUP(A129,Planificadas!$A$2:$A$500,Planificadas!$AB$2:$AB$500,""),
D129="Aprobar planificación",_xlfn.XLOOKUP(A129,'Aprobar Planificación'!$A$2:$A$500,'Aprobar Planificación'!$AB$2:$AB$500,""),
D129="Por planificar",_xlfn.XLOOKUP(A129,'Por planificar'!$A$2:$A$500,'Por planificar'!$AB$2:$AB$500,""),
D129="Por habilitar presupuesto",_xlfn.XLOOKUP(A129,'Por habilitar presup.'!$A$2:$A$500,'Por habilitar presup.'!$AB$2:$AB$500,""),
D129="Por aprobar estimación",_xlfn.XLOOKUP(A129,'Por aprobar estimacion'!$A$2:$A$500,'Por aprobar estimacion'!$AB$2:$AB$500,""),
D129="Por reestimar",_xlfn.XLOOKUP(A129,'Por Reestimar '!$A$2:$A$500,'Por Reestimar '!$AB$2:$AB$500,""),
D129="Por estimar",_xlfn.XLOOKUP(A129,'Por estimar'!$A$2:$A$500,'Por estimar'!$AB$2:$AB$500,""),
D129="Registro incompleto",_xlfn.XLOOKUP(A129,'Registro incompleto'!$A$2:$A$500,'Registro incompleto'!$AB$2:$AB$500,""),
TRUE,""
))</f>
        <v>César Soplín</v>
      </c>
    </row>
    <row r="130" spans="1:9">
      <c r="A130">
        <v>161</v>
      </c>
      <c r="B130" t="str" cm="1">
        <f t="array" ref="B130">IF(A130="","",_xlfn.IFS(
D130="Eliminados",_xlfn.XLOOKUP(A130,Eliminados!$A$2:$A$500,Eliminados!$F$2:$F$500,""),
D130="Planificadas",_xlfn.XLOOKUP(A130,Planificadas!$A$2:$A$500,Planificadas!$F$2:$F$500,""),
D130="Aprobar planificación",_xlfn.XLOOKUP(A130,'Aprobar Planificación'!$A$2:$A$500,'Aprobar Planificación'!$F$2:$F$500,""),
D130="Por planificar",_xlfn.XLOOKUP(A130,'Por planificar'!$A$2:$A$500,'Por planificar'!$F$2:$F$500,""),
D130="Por habilitar presupuesto",_xlfn.XLOOKUP(A130,'Por habilitar presup.'!$A$2:$A$500,'Por habilitar presup.'!$F$2:$F$500,""),
D130="Por aprobar estimación",_xlfn.XLOOKUP(A130,'Por aprobar estimacion'!$A$2:$A$500,'Por aprobar estimacion'!$F$2:$F$500,""),
D130="Por reestimar",_xlfn.XLOOKUP(A130,'Por Reestimar '!$A$2:$A$500,'Por Reestimar '!$F$2:$F$500,""),
D130="Por estimar",_xlfn.XLOOKUP(A130,'Por estimar'!$A$2:$A$500,'Por estimar'!$F$2:$F$500,""),
D130="Registro incompleto",_xlfn.XLOOKUP(A130,'Registro incompleto'!$A$2:$A$500,'Registro incompleto'!$F$2:$F$500,""),
TRUE,""
))</f>
        <v>Retirar la selección de CRM 2011 del proyecto WebGestionDocumental</v>
      </c>
      <c r="C130" t="str">
        <f t="shared" si="1"/>
        <v>Nohelí Cabrera</v>
      </c>
      <c r="D130" t="str" cm="1">
        <f t="array" ref="D130">IF(A130="","",_xlfn.IFS(
COUNTIF(Eliminados!$A$2:$A$500,A130)&gt;0,"Eliminados",
COUNTIF(Planificadas!$A$2:$A$500,A130)&gt;0,"Planificadas",
COUNTIF('Aprobar Planificación'!$A$2:$A$500,A130)&gt;0,"Aprobar planificación",
COUNTIF('Por planificar'!$A$2:$A$500,A130)&gt;0,"Por planificar",
COUNTIF('Por habilitar presup.'!$A$2:$A$500,A130)&gt;0,"Por habilitar presupuesto",
COUNTIF('Por aprobar estimacion'!$A$2:$A$500,A130)&gt;0,"Por aprobar estimación",
COUNTIF('Por Reestimar '!$A$2:$A$500,A130)&gt;0,"Por reestimar",
COUNTIF('Por estimar'!$A$2:$A$500,A130)&gt;0,"Por estimar",
COUNTIF('Registro incompleto'!$A$2:$A$500,A130)&gt;0,"Registro incompleto",
TRUE,"Sin estado"
))</f>
        <v>Planificadas</v>
      </c>
      <c r="E130" t="str" cm="1">
        <f t="array" ref="E130">IF(A130="","",_xlfn.LET(
_xlpm.base,_xlfn.IFS(
D130="Eliminados",_xlfn.XLOOKUP(A130,Eliminados!$A$2:$A$500,Eliminados!$AE$2:$AE$500,""),
D130="Planificadas",_xlfn.XLOOKUP(A130,Planificadas!$A$2:$A$500,Planificadas!$AE$2:$AE$500,""),
D130="Aprobar planificación",_xlfn.XLOOKUP(A130,'Aprobar Planificación'!$A$2:$A$500,'Aprobar Planificación'!$AE$2:$AE$500,""),
D130="Por planificar",_xlfn.XLOOKUP(A130,'Por planificar'!$A$2:$A$500,'Por planificar'!$AE$2:$AE$500,""),
D130="Por habilitar presupuesto",_xlfn.XLOOKUP(A130,'Por habilitar presup.'!$A$2:$A$500,'Por habilitar presup.'!$AE$2:$AE$500,""),
D130="Por aprobar estimación",_xlfn.XLOOKUP(A130,'Por aprobar estimacion'!$A$2:$A$500,'Por aprobar estimacion'!$AE$2:$AE$500,""),
D130="Por reestimar",_xlfn.XLOOKUP(A130,'Por Reestimar '!$A$2:$A$500,'Por Reestimar '!$AE$2:$AE$500,""),
D130="Por estimar",_xlfn.XLOOKUP(A130,'Por estimar'!$A$2:$A$500,'Por estimar'!$AE$2:$AE$500,""),
D130="Registro incompleto",_xlfn.XLOOKUP(A130,'Registro incompleto'!$A$2:$A$500,'Registro incompleto'!$AE$2:$AE$500,""),
TRUE,""
),
_xlpm.revision,_xlfn.IFS(
D130="Eliminados",_xlfn.XLOOKUP(A130,Eliminados!$A$2:$A$500,Eliminados!$AR$2:$AR$500,""),
D130="Planificadas",_xlfn.XLOOKUP(A130,Planificadas!$A$2:$A$500,Planificadas!$AR$2:$AR$500,""),
D130="Aprobar planificación",_xlfn.XLOOKUP(A130,'Aprobar Planificación'!$A$2:$A$500,'Aprobar Planificación'!$AR$2:$AR$500,""),
D130="Por planificar",_xlfn.XLOOKUP(A130,'Por planificar'!$A$2:$A$500,'Por planificar'!$AR$2:$AR$500,""),
D130="Por habilitar presupuesto",_xlfn.XLOOKUP(A130,'Por habilitar presup.'!$A$2:$A$500,'Por habilitar presup.'!$AR$2:$AR$500,""),
D130="Por aprobar estimación",_xlfn.XLOOKUP(A130,'Por aprobar estimacion'!$A$2:$A$500,'Por aprobar estimacion'!$AR$2:$AR$500,""),
D130="Por reestimar",_xlfn.XLOOKUP(A130,'Por Reestimar '!$A$2:$A$500,'Por Reestimar '!$AR$2:$AR$500,""),
TRUE,""
),
_xlpm.resultado,IF(OR(_xlpm.revision="",_xlpm.revision=0),_xlpm.base,_xlpm.revision),
IF(OR(_xlpm.resultado="",_xlpm.resultado=0),"Sin definir",_xlpm.resultado)
))</f>
        <v>Baja</v>
      </c>
      <c r="F130" s="593" cm="1">
        <f t="array" ref="F130">IF(A130="","",_xlfn.LET(
_xlpm.fecha,_xlfn.IFS(
D130="Eliminados",_xlfn.XLOOKUP(A130,Eliminados!$A$2:$A$500,Eliminados!$AD$2:$AD$500,""),
D130="Planificadas",_xlfn.XLOOKUP(A130,Planificadas!$A$2:$A$500,Planificadas!$AD$2:$AD$500,""),
D130="Aprobar planificación",_xlfn.XLOOKUP(A130,'Aprobar Planificación'!$A$2:$A$500,'Aprobar Planificación'!$AD$2:$AD$500,""),
D130="Por planificar",_xlfn.XLOOKUP(A130,'Por planificar'!$A$2:$A$500,'Por planificar'!$AD$2:$AD$500,""),
D130="Por habilitar presupuesto",_xlfn.XLOOKUP(A130,'Por habilitar presup.'!$A$2:$A$500,'Por habilitar presup.'!$AD$2:$AD$500,""),
D130="Por aprobar estimación",_xlfn.XLOOKUP(A130,'Por aprobar estimacion'!$A$2:$A$500,'Por aprobar estimacion'!$AD$2:$AD$500,""),
D130="Por reestimar",_xlfn.XLOOKUP(A130,'Por Reestimar '!$A$2:$A$500,'Por Reestimar '!$AD$2:$AD$500,""),
D130="Por estimar",_xlfn.XLOOKUP(A130,'Por estimar'!$A$2:$A$500,'Por estimar'!$AD$2:$AD$500,""),
D130="Registro incompleto",_xlfn.XLOOKUP(A130,'Registro incompleto'!$A$2:$A$500,'Registro incompleto'!$AD$2:$AD$500,""),
TRUE,""
),
IF(OR(_xlpm.fecha="",_xlpm.fecha=0),"",_xlpm.fecha)
))</f>
        <v>46163</v>
      </c>
      <c r="G130" s="593" cm="1">
        <f t="array" ref="G130">IF(A130="","",_xlfn.LET(
_xlpm.base,_xlfn.IFS(
D130="Eliminados",_xlfn.XLOOKUP(A130,Eliminados!$A$2:$A$500,Eliminados!$AF$2:$AF$500,""),
D130="Planificadas",_xlfn.XLOOKUP(A130,Planificadas!$A$2:$A$500,Planificadas!$AF$2:$AF$500,""),
D130="Aprobar planificación",_xlfn.XLOOKUP(A130,'Aprobar Planificación'!$A$2:$A$500,'Aprobar Planificación'!$AF$2:$AF$500,""),
D130="Por planificar",_xlfn.XLOOKUP(A130,'Por planificar'!$A$2:$A$500,'Por planificar'!$AF$2:$AF$500,""),
D130="Por habilitar presupuesto",_xlfn.XLOOKUP(A130,'Por habilitar presup.'!$A$2:$A$500,'Por habilitar presup.'!$AF$2:$AF$500,""),
D130="Por aprobar estimación",_xlfn.XLOOKUP(A130,'Por aprobar estimacion'!$A$2:$A$500,'Por aprobar estimacion'!$AF$2:$AF$500,""),
D130="Por reestimar",_xlfn.XLOOKUP(A130,'Por Reestimar '!$A$2:$A$500,'Por Reestimar '!$AF$2:$AF$500,""),
D130="Por estimar",_xlfn.XLOOKUP(A130,'Por estimar'!$A$2:$A$500,'Por estimar'!$AF$2:$AF$500,""),
D130="Registro incompleto",_xlfn.XLOOKUP(A130,'Registro incompleto'!$A$2:$A$500,'Registro incompleto'!$AF$2:$AF$500,""),
TRUE,""
),
_xlpm.revision,_xlfn.IFS(
D130="Eliminados",_xlfn.XLOOKUP(A130,Eliminados!$A$2:$A$500,Eliminados!$AS$2:$AS$500,""),
D130="Planificadas",_xlfn.XLOOKUP(A130,Planificadas!$A$2:$A$500,Planificadas!$AS$2:$AS$500,""),
D130="Aprobar planificación",_xlfn.XLOOKUP(A130,'Aprobar Planificación'!$A$2:$A$500,'Aprobar Planificación'!$AS$2:$AS$500,""),
D130="Por planificar",_xlfn.XLOOKUP(A130,'Por planificar'!$A$2:$A$500,'Por planificar'!$AS$2:$AS$500,""),
D130="Por habilitar presupuesto",_xlfn.XLOOKUP(A130,'Por habilitar presup.'!$A$2:$A$500,'Por habilitar presup.'!$AS$2:$AS$500,""),
D130="Por aprobar estimación",_xlfn.XLOOKUP(A130,'Por aprobar estimacion'!$A$2:$A$500,'Por aprobar estimacion'!$AS$2:$AS$500,""),
D130="Por reestimar",_xlfn.XLOOKUP(A130,'Por Reestimar '!$A$2:$A$500,'Por Reestimar '!$AS$2:$AS$500,""),
TRUE,""
),
_xlpm.resultado,IF(OR(_xlpm.revision="",_xlpm.revision=0),_xlpm.base,_xlpm.revision),
IF(OR(_xlpm.resultado="",_xlpm.resultado=0),"",_xlpm.resultado)
))</f>
        <v>46163</v>
      </c>
      <c r="H130" s="593" t="str" cm="1">
        <f t="array" ref="H130">IF(A130="","",_xlfn.LET(
_xlpm.dias,_xlfn.IFS(
OR(UPPER(TRIM(E130))="BAJA",UPPER(TRIM(E130))="BAJO"),5,
OR(UPPER(TRIM(E130))="MEDIA",UPPER(TRIM(E130))="MEDIO"),10,
OR(UPPER(TRIM(E130))="ALTA",UPPER(TRIM(E130))="ALTO"),20,
TRUE,0
),
_xlpm.inicioRe,IF(D130="Por reestimar",_xlfn.XLOOKUP(A130,'Por Reestimar '!$A$2:$A$500,'Por Reestimar '!$AS$2:$AS$500,0),0),
_xlfn.IFS(
D130="Por reestimar",IF(AND(ISNUMBER(_xlpm.inicioRe),_xlpm.inicioRe&gt;0,_xlpm.dias&gt;0),WORKDAY(_xlpm.inicioRe,_xlpm.dias),""),
D130="Por estimar",IF(AND(ISNUMBER(G130),G130&gt;0),IF(_xlpm.dias&gt;0,WORKDAY(G130,_xlpm.dias),""),IF(AND(ISNUMBER(F130),F130&gt;0),WORKDAY(F130,5),"")),
TRUE,""
)
))</f>
        <v/>
      </c>
      <c r="I130" t="str" cm="1">
        <f t="array" ref="I130">IF(A130="","",_xlfn.IFS(
D130="Eliminados",_xlfn.XLOOKUP(A130,Eliminados!$A$2:$A$500,Eliminados!$AB$2:$AB$500,""),
D130="Planificadas",_xlfn.XLOOKUP(A130,Planificadas!$A$2:$A$500,Planificadas!$AB$2:$AB$500,""),
D130="Aprobar planificación",_xlfn.XLOOKUP(A130,'Aprobar Planificación'!$A$2:$A$500,'Aprobar Planificación'!$AB$2:$AB$500,""),
D130="Por planificar",_xlfn.XLOOKUP(A130,'Por planificar'!$A$2:$A$500,'Por planificar'!$AB$2:$AB$500,""),
D130="Por habilitar presupuesto",_xlfn.XLOOKUP(A130,'Por habilitar presup.'!$A$2:$A$500,'Por habilitar presup.'!$AB$2:$AB$500,""),
D130="Por aprobar estimación",_xlfn.XLOOKUP(A130,'Por aprobar estimacion'!$A$2:$A$500,'Por aprobar estimacion'!$AB$2:$AB$500,""),
D130="Por reestimar",_xlfn.XLOOKUP(A130,'Por Reestimar '!$A$2:$A$500,'Por Reestimar '!$AB$2:$AB$500,""),
D130="Por estimar",_xlfn.XLOOKUP(A130,'Por estimar'!$A$2:$A$500,'Por estimar'!$AB$2:$AB$500,""),
D130="Registro incompleto",_xlfn.XLOOKUP(A130,'Registro incompleto'!$A$2:$A$500,'Registro incompleto'!$AB$2:$AB$500,""),
TRUE,""
))</f>
        <v>Nohelí Cabrera</v>
      </c>
    </row>
    <row r="131" spans="1:9">
      <c r="A131">
        <v>162</v>
      </c>
      <c r="B131" t="str" cm="1">
        <f t="array" ref="B131">IF(A131="","",_xlfn.IFS(
D131="Eliminados",_xlfn.XLOOKUP(A131,Eliminados!$A$2:$A$500,Eliminados!$F$2:$F$500,""),
D131="Planificadas",_xlfn.XLOOKUP(A131,Planificadas!$A$2:$A$500,Planificadas!$F$2:$F$500,""),
D131="Aprobar planificación",_xlfn.XLOOKUP(A131,'Aprobar Planificación'!$A$2:$A$500,'Aprobar Planificación'!$F$2:$F$500,""),
D131="Por planificar",_xlfn.XLOOKUP(A131,'Por planificar'!$A$2:$A$500,'Por planificar'!$F$2:$F$500,""),
D131="Por habilitar presupuesto",_xlfn.XLOOKUP(A131,'Por habilitar presup.'!$A$2:$A$500,'Por habilitar presup.'!$F$2:$F$500,""),
D131="Por aprobar estimación",_xlfn.XLOOKUP(A131,'Por aprobar estimacion'!$A$2:$A$500,'Por aprobar estimacion'!$F$2:$F$500,""),
D131="Por reestimar",_xlfn.XLOOKUP(A131,'Por Reestimar '!$A$2:$A$500,'Por Reestimar '!$F$2:$F$500,""),
D131="Por estimar",_xlfn.XLOOKUP(A131,'Por estimar'!$A$2:$A$500,'Por estimar'!$F$2:$F$500,""),
D131="Registro incompleto",_xlfn.XLOOKUP(A131,'Registro incompleto'!$A$2:$A$500,'Registro incompleto'!$F$2:$F$500,""),
TRUE,""
))</f>
        <v>Modelo de Ocupabilidad</v>
      </c>
      <c r="C131" t="str">
        <f t="shared" ref="C131:C194" si="2">IF(A131="","",IF(OR(
TRIM(I131&amp;"")="",
TRIM(I131&amp;"")="0",
UPPER(TRIM(I131&amp;""))="PENDIENTE LD"
),"Sin definir",I131))</f>
        <v>Ruddy Pereda</v>
      </c>
      <c r="D131" t="str" cm="1">
        <f t="array" ref="D131">IF(A131="","",_xlfn.IFS(
COUNTIF(Eliminados!$A$2:$A$500,A131)&gt;0,"Eliminados",
COUNTIF(Planificadas!$A$2:$A$500,A131)&gt;0,"Planificadas",
COUNTIF('Aprobar Planificación'!$A$2:$A$500,A131)&gt;0,"Aprobar planificación",
COUNTIF('Por planificar'!$A$2:$A$500,A131)&gt;0,"Por planificar",
COUNTIF('Por habilitar presup.'!$A$2:$A$500,A131)&gt;0,"Por habilitar presupuesto",
COUNTIF('Por aprobar estimacion'!$A$2:$A$500,A131)&gt;0,"Por aprobar estimación",
COUNTIF('Por Reestimar '!$A$2:$A$500,A131)&gt;0,"Por reestimar",
COUNTIF('Por estimar'!$A$2:$A$500,A131)&gt;0,"Por estimar",
COUNTIF('Registro incompleto'!$A$2:$A$500,A131)&gt;0,"Registro incompleto",
TRUE,"Sin estado"
))</f>
        <v>Planificadas</v>
      </c>
      <c r="E131" t="str" cm="1">
        <f t="array" ref="E131">IF(A131="","",_xlfn.LET(
_xlpm.base,_xlfn.IFS(
D131="Eliminados",_xlfn.XLOOKUP(A131,Eliminados!$A$2:$A$500,Eliminados!$AE$2:$AE$500,""),
D131="Planificadas",_xlfn.XLOOKUP(A131,Planificadas!$A$2:$A$500,Planificadas!$AE$2:$AE$500,""),
D131="Aprobar planificación",_xlfn.XLOOKUP(A131,'Aprobar Planificación'!$A$2:$A$500,'Aprobar Planificación'!$AE$2:$AE$500,""),
D131="Por planificar",_xlfn.XLOOKUP(A131,'Por planificar'!$A$2:$A$500,'Por planificar'!$AE$2:$AE$500,""),
D131="Por habilitar presupuesto",_xlfn.XLOOKUP(A131,'Por habilitar presup.'!$A$2:$A$500,'Por habilitar presup.'!$AE$2:$AE$500,""),
D131="Por aprobar estimación",_xlfn.XLOOKUP(A131,'Por aprobar estimacion'!$A$2:$A$500,'Por aprobar estimacion'!$AE$2:$AE$500,""),
D131="Por reestimar",_xlfn.XLOOKUP(A131,'Por Reestimar '!$A$2:$A$500,'Por Reestimar '!$AE$2:$AE$500,""),
D131="Por estimar",_xlfn.XLOOKUP(A131,'Por estimar'!$A$2:$A$500,'Por estimar'!$AE$2:$AE$500,""),
D131="Registro incompleto",_xlfn.XLOOKUP(A131,'Registro incompleto'!$A$2:$A$500,'Registro incompleto'!$AE$2:$AE$500,""),
TRUE,""
),
_xlpm.revision,_xlfn.IFS(
D131="Eliminados",_xlfn.XLOOKUP(A131,Eliminados!$A$2:$A$500,Eliminados!$AR$2:$AR$500,""),
D131="Planificadas",_xlfn.XLOOKUP(A131,Planificadas!$A$2:$A$500,Planificadas!$AR$2:$AR$500,""),
D131="Aprobar planificación",_xlfn.XLOOKUP(A131,'Aprobar Planificación'!$A$2:$A$500,'Aprobar Planificación'!$AR$2:$AR$500,""),
D131="Por planificar",_xlfn.XLOOKUP(A131,'Por planificar'!$A$2:$A$500,'Por planificar'!$AR$2:$AR$500,""),
D131="Por habilitar presupuesto",_xlfn.XLOOKUP(A131,'Por habilitar presup.'!$A$2:$A$500,'Por habilitar presup.'!$AR$2:$AR$500,""),
D131="Por aprobar estimación",_xlfn.XLOOKUP(A131,'Por aprobar estimacion'!$A$2:$A$500,'Por aprobar estimacion'!$AR$2:$AR$500,""),
D131="Por reestimar",_xlfn.XLOOKUP(A131,'Por Reestimar '!$A$2:$A$500,'Por Reestimar '!$AR$2:$AR$500,""),
TRUE,""
),
_xlpm.resultado,IF(OR(_xlpm.revision="",_xlpm.revision=0),_xlpm.base,_xlpm.revision),
IF(OR(_xlpm.resultado="",_xlpm.resultado=0),"Sin definir",_xlpm.resultado)
))</f>
        <v>Media</v>
      </c>
      <c r="F131" s="593" cm="1">
        <f t="array" ref="F131">IF(A131="","",_xlfn.LET(
_xlpm.fecha,_xlfn.IFS(
D131="Eliminados",_xlfn.XLOOKUP(A131,Eliminados!$A$2:$A$500,Eliminados!$AD$2:$AD$500,""),
D131="Planificadas",_xlfn.XLOOKUP(A131,Planificadas!$A$2:$A$500,Planificadas!$AD$2:$AD$500,""),
D131="Aprobar planificación",_xlfn.XLOOKUP(A131,'Aprobar Planificación'!$A$2:$A$500,'Aprobar Planificación'!$AD$2:$AD$500,""),
D131="Por planificar",_xlfn.XLOOKUP(A131,'Por planificar'!$A$2:$A$500,'Por planificar'!$AD$2:$AD$500,""),
D131="Por habilitar presupuesto",_xlfn.XLOOKUP(A131,'Por habilitar presup.'!$A$2:$A$500,'Por habilitar presup.'!$AD$2:$AD$500,""),
D131="Por aprobar estimación",_xlfn.XLOOKUP(A131,'Por aprobar estimacion'!$A$2:$A$500,'Por aprobar estimacion'!$AD$2:$AD$500,""),
D131="Por reestimar",_xlfn.XLOOKUP(A131,'Por Reestimar '!$A$2:$A$500,'Por Reestimar '!$AD$2:$AD$500,""),
D131="Por estimar",_xlfn.XLOOKUP(A131,'Por estimar'!$A$2:$A$500,'Por estimar'!$AD$2:$AD$500,""),
D131="Registro incompleto",_xlfn.XLOOKUP(A131,'Registro incompleto'!$A$2:$A$500,'Registro incompleto'!$AD$2:$AD$500,""),
TRUE,""
),
IF(OR(_xlpm.fecha="",_xlpm.fecha=0),"",_xlpm.fecha)
))</f>
        <v>46162</v>
      </c>
      <c r="G131" s="593" cm="1">
        <f t="array" ref="G131">IF(A131="","",_xlfn.LET(
_xlpm.base,_xlfn.IFS(
D131="Eliminados",_xlfn.XLOOKUP(A131,Eliminados!$A$2:$A$500,Eliminados!$AF$2:$AF$500,""),
D131="Planificadas",_xlfn.XLOOKUP(A131,Planificadas!$A$2:$A$500,Planificadas!$AF$2:$AF$500,""),
D131="Aprobar planificación",_xlfn.XLOOKUP(A131,'Aprobar Planificación'!$A$2:$A$500,'Aprobar Planificación'!$AF$2:$AF$500,""),
D131="Por planificar",_xlfn.XLOOKUP(A131,'Por planificar'!$A$2:$A$500,'Por planificar'!$AF$2:$AF$500,""),
D131="Por habilitar presupuesto",_xlfn.XLOOKUP(A131,'Por habilitar presup.'!$A$2:$A$500,'Por habilitar presup.'!$AF$2:$AF$500,""),
D131="Por aprobar estimación",_xlfn.XLOOKUP(A131,'Por aprobar estimacion'!$A$2:$A$500,'Por aprobar estimacion'!$AF$2:$AF$500,""),
D131="Por reestimar",_xlfn.XLOOKUP(A131,'Por Reestimar '!$A$2:$A$500,'Por Reestimar '!$AF$2:$AF$500,""),
D131="Por estimar",_xlfn.XLOOKUP(A131,'Por estimar'!$A$2:$A$500,'Por estimar'!$AF$2:$AF$500,""),
D131="Registro incompleto",_xlfn.XLOOKUP(A131,'Registro incompleto'!$A$2:$A$500,'Registro incompleto'!$AF$2:$AF$500,""),
TRUE,""
),
_xlpm.revision,_xlfn.IFS(
D131="Eliminados",_xlfn.XLOOKUP(A131,Eliminados!$A$2:$A$500,Eliminados!$AS$2:$AS$500,""),
D131="Planificadas",_xlfn.XLOOKUP(A131,Planificadas!$A$2:$A$500,Planificadas!$AS$2:$AS$500,""),
D131="Aprobar planificación",_xlfn.XLOOKUP(A131,'Aprobar Planificación'!$A$2:$A$500,'Aprobar Planificación'!$AS$2:$AS$500,""),
D131="Por planificar",_xlfn.XLOOKUP(A131,'Por planificar'!$A$2:$A$500,'Por planificar'!$AS$2:$AS$500,""),
D131="Por habilitar presupuesto",_xlfn.XLOOKUP(A131,'Por habilitar presup.'!$A$2:$A$500,'Por habilitar presup.'!$AS$2:$AS$500,""),
D131="Por aprobar estimación",_xlfn.XLOOKUP(A131,'Por aprobar estimacion'!$A$2:$A$500,'Por aprobar estimacion'!$AS$2:$AS$500,""),
D131="Por reestimar",_xlfn.XLOOKUP(A131,'Por Reestimar '!$A$2:$A$500,'Por Reestimar '!$AS$2:$AS$500,""),
TRUE,""
),
_xlpm.resultado,IF(OR(_xlpm.revision="",_xlpm.revision=0),_xlpm.base,_xlpm.revision),
IF(OR(_xlpm.resultado="",_xlpm.resultado=0),"",_xlpm.resultado)
))</f>
        <v>46202</v>
      </c>
      <c r="H131" s="593" t="str" cm="1">
        <f t="array" ref="H131">IF(A131="","",_xlfn.LET(
_xlpm.dias,_xlfn.IFS(
OR(UPPER(TRIM(E131))="BAJA",UPPER(TRIM(E131))="BAJO"),5,
OR(UPPER(TRIM(E131))="MEDIA",UPPER(TRIM(E131))="MEDIO"),10,
OR(UPPER(TRIM(E131))="ALTA",UPPER(TRIM(E131))="ALTO"),20,
TRUE,0
),
_xlpm.inicioRe,IF(D131="Por reestimar",_xlfn.XLOOKUP(A131,'Por Reestimar '!$A$2:$A$500,'Por Reestimar '!$AS$2:$AS$500,0),0),
_xlfn.IFS(
D131="Por reestimar",IF(AND(ISNUMBER(_xlpm.inicioRe),_xlpm.inicioRe&gt;0,_xlpm.dias&gt;0),WORKDAY(_xlpm.inicioRe,_xlpm.dias),""),
D131="Por estimar",IF(AND(ISNUMBER(G131),G131&gt;0),IF(_xlpm.dias&gt;0,WORKDAY(G131,_xlpm.dias),""),IF(AND(ISNUMBER(F131),F131&gt;0),WORKDAY(F131,5),"")),
TRUE,""
)
))</f>
        <v/>
      </c>
      <c r="I131" t="str" cm="1">
        <f t="array" ref="I131">IF(A131="","",_xlfn.IFS(
D131="Eliminados",_xlfn.XLOOKUP(A131,Eliminados!$A$2:$A$500,Eliminados!$AB$2:$AB$500,""),
D131="Planificadas",_xlfn.XLOOKUP(A131,Planificadas!$A$2:$A$500,Planificadas!$AB$2:$AB$500,""),
D131="Aprobar planificación",_xlfn.XLOOKUP(A131,'Aprobar Planificación'!$A$2:$A$500,'Aprobar Planificación'!$AB$2:$AB$500,""),
D131="Por planificar",_xlfn.XLOOKUP(A131,'Por planificar'!$A$2:$A$500,'Por planificar'!$AB$2:$AB$500,""),
D131="Por habilitar presupuesto",_xlfn.XLOOKUP(A131,'Por habilitar presup.'!$A$2:$A$500,'Por habilitar presup.'!$AB$2:$AB$500,""),
D131="Por aprobar estimación",_xlfn.XLOOKUP(A131,'Por aprobar estimacion'!$A$2:$A$500,'Por aprobar estimacion'!$AB$2:$AB$500,""),
D131="Por reestimar",_xlfn.XLOOKUP(A131,'Por Reestimar '!$A$2:$A$500,'Por Reestimar '!$AB$2:$AB$500,""),
D131="Por estimar",_xlfn.XLOOKUP(A131,'Por estimar'!$A$2:$A$500,'Por estimar'!$AB$2:$AB$500,""),
D131="Registro incompleto",_xlfn.XLOOKUP(A131,'Registro incompleto'!$A$2:$A$500,'Registro incompleto'!$AB$2:$AB$500,""),
TRUE,""
))</f>
        <v>Ruddy Pereda</v>
      </c>
    </row>
    <row r="132" spans="1:9">
      <c r="A132">
        <v>167</v>
      </c>
      <c r="B132" t="str" cm="1">
        <f t="array" ref="B132">IF(A132="","",_xlfn.IFS(
D132="Eliminados",_xlfn.XLOOKUP(A132,Eliminados!$A$2:$A$500,Eliminados!$F$2:$F$500,""),
D132="Planificadas",_xlfn.XLOOKUP(A132,Planificadas!$A$2:$A$500,Planificadas!$F$2:$F$500,""),
D132="Aprobar planificación",_xlfn.XLOOKUP(A132,'Aprobar Planificación'!$A$2:$A$500,'Aprobar Planificación'!$F$2:$F$500,""),
D132="Por planificar",_xlfn.XLOOKUP(A132,'Por planificar'!$A$2:$A$500,'Por planificar'!$F$2:$F$500,""),
D132="Por habilitar presupuesto",_xlfn.XLOOKUP(A132,'Por habilitar presup.'!$A$2:$A$500,'Por habilitar presup.'!$F$2:$F$500,""),
D132="Por aprobar estimación",_xlfn.XLOOKUP(A132,'Por aprobar estimacion'!$A$2:$A$500,'Por aprobar estimacion'!$F$2:$F$500,""),
D132="Por reestimar",_xlfn.XLOOKUP(A132,'Por Reestimar '!$A$2:$A$500,'Por Reestimar '!$F$2:$F$500,""),
D132="Por estimar",_xlfn.XLOOKUP(A132,'Por estimar'!$A$2:$A$500,'Por estimar'!$F$2:$F$500,""),
D132="Registro incompleto",_xlfn.XLOOKUP(A132,'Registro incompleto'!$A$2:$A$500,'Registro incompleto'!$F$2:$F$500,""),
TRUE,""
))</f>
        <v>MDUU: modificar termino de retención (Banner)​</v>
      </c>
      <c r="C132" t="str">
        <f t="shared" si="2"/>
        <v>Ana Vega</v>
      </c>
      <c r="D132" t="str" cm="1">
        <f t="array" ref="D132">IF(A132="","",_xlfn.IFS(
COUNTIF(Eliminados!$A$2:$A$500,A132)&gt;0,"Eliminados",
COUNTIF(Planificadas!$A$2:$A$500,A132)&gt;0,"Planificadas",
COUNTIF('Aprobar Planificación'!$A$2:$A$500,A132)&gt;0,"Aprobar planificación",
COUNTIF('Por planificar'!$A$2:$A$500,A132)&gt;0,"Por planificar",
COUNTIF('Por habilitar presup.'!$A$2:$A$500,A132)&gt;0,"Por habilitar presupuesto",
COUNTIF('Por aprobar estimacion'!$A$2:$A$500,A132)&gt;0,"Por aprobar estimación",
COUNTIF('Por Reestimar '!$A$2:$A$500,A132)&gt;0,"Por reestimar",
COUNTIF('Por estimar'!$A$2:$A$500,A132)&gt;0,"Por estimar",
COUNTIF('Registro incompleto'!$A$2:$A$500,A132)&gt;0,"Registro incompleto",
TRUE,"Sin estado"
))</f>
        <v>Planificadas</v>
      </c>
      <c r="E132" t="str" cm="1">
        <f t="array" ref="E132">IF(A132="","",_xlfn.LET(
_xlpm.base,_xlfn.IFS(
D132="Eliminados",_xlfn.XLOOKUP(A132,Eliminados!$A$2:$A$500,Eliminados!$AE$2:$AE$500,""),
D132="Planificadas",_xlfn.XLOOKUP(A132,Planificadas!$A$2:$A$500,Planificadas!$AE$2:$AE$500,""),
D132="Aprobar planificación",_xlfn.XLOOKUP(A132,'Aprobar Planificación'!$A$2:$A$500,'Aprobar Planificación'!$AE$2:$AE$500,""),
D132="Por planificar",_xlfn.XLOOKUP(A132,'Por planificar'!$A$2:$A$500,'Por planificar'!$AE$2:$AE$500,""),
D132="Por habilitar presupuesto",_xlfn.XLOOKUP(A132,'Por habilitar presup.'!$A$2:$A$500,'Por habilitar presup.'!$AE$2:$AE$500,""),
D132="Por aprobar estimación",_xlfn.XLOOKUP(A132,'Por aprobar estimacion'!$A$2:$A$500,'Por aprobar estimacion'!$AE$2:$AE$500,""),
D132="Por reestimar",_xlfn.XLOOKUP(A132,'Por Reestimar '!$A$2:$A$500,'Por Reestimar '!$AE$2:$AE$500,""),
D132="Por estimar",_xlfn.XLOOKUP(A132,'Por estimar'!$A$2:$A$500,'Por estimar'!$AE$2:$AE$500,""),
D132="Registro incompleto",_xlfn.XLOOKUP(A132,'Registro incompleto'!$A$2:$A$500,'Registro incompleto'!$AE$2:$AE$500,""),
TRUE,""
),
_xlpm.revision,_xlfn.IFS(
D132="Eliminados",_xlfn.XLOOKUP(A132,Eliminados!$A$2:$A$500,Eliminados!$AR$2:$AR$500,""),
D132="Planificadas",_xlfn.XLOOKUP(A132,Planificadas!$A$2:$A$500,Planificadas!$AR$2:$AR$500,""),
D132="Aprobar planificación",_xlfn.XLOOKUP(A132,'Aprobar Planificación'!$A$2:$A$500,'Aprobar Planificación'!$AR$2:$AR$500,""),
D132="Por planificar",_xlfn.XLOOKUP(A132,'Por planificar'!$A$2:$A$500,'Por planificar'!$AR$2:$AR$500,""),
D132="Por habilitar presupuesto",_xlfn.XLOOKUP(A132,'Por habilitar presup.'!$A$2:$A$500,'Por habilitar presup.'!$AR$2:$AR$500,""),
D132="Por aprobar estimación",_xlfn.XLOOKUP(A132,'Por aprobar estimacion'!$A$2:$A$500,'Por aprobar estimacion'!$AR$2:$AR$500,""),
D132="Por reestimar",_xlfn.XLOOKUP(A132,'Por Reestimar '!$A$2:$A$500,'Por Reestimar '!$AR$2:$AR$500,""),
TRUE,""
),
_xlpm.resultado,IF(OR(_xlpm.revision="",_xlpm.revision=0),_xlpm.base,_xlpm.revision),
IF(OR(_xlpm.resultado="",_xlpm.resultado=0),"Sin definir",_xlpm.resultado)
))</f>
        <v>Baja</v>
      </c>
      <c r="F132" s="593" cm="1">
        <f t="array" ref="F132">IF(A132="","",_xlfn.LET(
_xlpm.fecha,_xlfn.IFS(
D132="Eliminados",_xlfn.XLOOKUP(A132,Eliminados!$A$2:$A$500,Eliminados!$AD$2:$AD$500,""),
D132="Planificadas",_xlfn.XLOOKUP(A132,Planificadas!$A$2:$A$500,Planificadas!$AD$2:$AD$500,""),
D132="Aprobar planificación",_xlfn.XLOOKUP(A132,'Aprobar Planificación'!$A$2:$A$500,'Aprobar Planificación'!$AD$2:$AD$500,""),
D132="Por planificar",_xlfn.XLOOKUP(A132,'Por planificar'!$A$2:$A$500,'Por planificar'!$AD$2:$AD$500,""),
D132="Por habilitar presupuesto",_xlfn.XLOOKUP(A132,'Por habilitar presup.'!$A$2:$A$500,'Por habilitar presup.'!$AD$2:$AD$500,""),
D132="Por aprobar estimación",_xlfn.XLOOKUP(A132,'Por aprobar estimacion'!$A$2:$A$500,'Por aprobar estimacion'!$AD$2:$AD$500,""),
D132="Por reestimar",_xlfn.XLOOKUP(A132,'Por Reestimar '!$A$2:$A$500,'Por Reestimar '!$AD$2:$AD$500,""),
D132="Por estimar",_xlfn.XLOOKUP(A132,'Por estimar'!$A$2:$A$500,'Por estimar'!$AD$2:$AD$500,""),
D132="Registro incompleto",_xlfn.XLOOKUP(A132,'Registro incompleto'!$A$2:$A$500,'Registro incompleto'!$AD$2:$AD$500,""),
TRUE,""
),
IF(OR(_xlpm.fecha="",_xlpm.fecha=0),"",_xlpm.fecha)
))</f>
        <v>46163</v>
      </c>
      <c r="G132" s="593" cm="1">
        <f t="array" ref="G132">IF(A132="","",_xlfn.LET(
_xlpm.base,_xlfn.IFS(
D132="Eliminados",_xlfn.XLOOKUP(A132,Eliminados!$A$2:$A$500,Eliminados!$AF$2:$AF$500,""),
D132="Planificadas",_xlfn.XLOOKUP(A132,Planificadas!$A$2:$A$500,Planificadas!$AF$2:$AF$500,""),
D132="Aprobar planificación",_xlfn.XLOOKUP(A132,'Aprobar Planificación'!$A$2:$A$500,'Aprobar Planificación'!$AF$2:$AF$500,""),
D132="Por planificar",_xlfn.XLOOKUP(A132,'Por planificar'!$A$2:$A$500,'Por planificar'!$AF$2:$AF$500,""),
D132="Por habilitar presupuesto",_xlfn.XLOOKUP(A132,'Por habilitar presup.'!$A$2:$A$500,'Por habilitar presup.'!$AF$2:$AF$500,""),
D132="Por aprobar estimación",_xlfn.XLOOKUP(A132,'Por aprobar estimacion'!$A$2:$A$500,'Por aprobar estimacion'!$AF$2:$AF$500,""),
D132="Por reestimar",_xlfn.XLOOKUP(A132,'Por Reestimar '!$A$2:$A$500,'Por Reestimar '!$AF$2:$AF$500,""),
D132="Por estimar",_xlfn.XLOOKUP(A132,'Por estimar'!$A$2:$A$500,'Por estimar'!$AF$2:$AF$500,""),
D132="Registro incompleto",_xlfn.XLOOKUP(A132,'Registro incompleto'!$A$2:$A$500,'Registro incompleto'!$AF$2:$AF$500,""),
TRUE,""
),
_xlpm.revision,_xlfn.IFS(
D132="Eliminados",_xlfn.XLOOKUP(A132,Eliminados!$A$2:$A$500,Eliminados!$AS$2:$AS$500,""),
D132="Planificadas",_xlfn.XLOOKUP(A132,Planificadas!$A$2:$A$500,Planificadas!$AS$2:$AS$500,""),
D132="Aprobar planificación",_xlfn.XLOOKUP(A132,'Aprobar Planificación'!$A$2:$A$500,'Aprobar Planificación'!$AS$2:$AS$500,""),
D132="Por planificar",_xlfn.XLOOKUP(A132,'Por planificar'!$A$2:$A$500,'Por planificar'!$AS$2:$AS$500,""),
D132="Por habilitar presupuesto",_xlfn.XLOOKUP(A132,'Por habilitar presup.'!$A$2:$A$500,'Por habilitar presup.'!$AS$2:$AS$500,""),
D132="Por aprobar estimación",_xlfn.XLOOKUP(A132,'Por aprobar estimacion'!$A$2:$A$500,'Por aprobar estimacion'!$AS$2:$AS$500,""),
D132="Por reestimar",_xlfn.XLOOKUP(A132,'Por Reestimar '!$A$2:$A$500,'Por Reestimar '!$AS$2:$AS$500,""),
TRUE,""
),
_xlpm.resultado,IF(OR(_xlpm.revision="",_xlpm.revision=0),_xlpm.base,_xlpm.revision),
IF(OR(_xlpm.resultado="",_xlpm.resultado=0),"",_xlpm.resultado)
))</f>
        <v>46162</v>
      </c>
      <c r="H132" s="593" t="str" cm="1">
        <f t="array" ref="H132">IF(A132="","",_xlfn.LET(
_xlpm.dias,_xlfn.IFS(
OR(UPPER(TRIM(E132))="BAJA",UPPER(TRIM(E132))="BAJO"),5,
OR(UPPER(TRIM(E132))="MEDIA",UPPER(TRIM(E132))="MEDIO"),10,
OR(UPPER(TRIM(E132))="ALTA",UPPER(TRIM(E132))="ALTO"),20,
TRUE,0
),
_xlpm.inicioRe,IF(D132="Por reestimar",_xlfn.XLOOKUP(A132,'Por Reestimar '!$A$2:$A$500,'Por Reestimar '!$AS$2:$AS$500,0),0),
_xlfn.IFS(
D132="Por reestimar",IF(AND(ISNUMBER(_xlpm.inicioRe),_xlpm.inicioRe&gt;0,_xlpm.dias&gt;0),WORKDAY(_xlpm.inicioRe,_xlpm.dias),""),
D132="Por estimar",IF(AND(ISNUMBER(G132),G132&gt;0),IF(_xlpm.dias&gt;0,WORKDAY(G132,_xlpm.dias),""),IF(AND(ISNUMBER(F132),F132&gt;0),WORKDAY(F132,5),"")),
TRUE,""
)
))</f>
        <v/>
      </c>
      <c r="I132" t="str" cm="1">
        <f t="array" ref="I132">IF(A132="","",_xlfn.IFS(
D132="Eliminados",_xlfn.XLOOKUP(A132,Eliminados!$A$2:$A$500,Eliminados!$AB$2:$AB$500,""),
D132="Planificadas",_xlfn.XLOOKUP(A132,Planificadas!$A$2:$A$500,Planificadas!$AB$2:$AB$500,""),
D132="Aprobar planificación",_xlfn.XLOOKUP(A132,'Aprobar Planificación'!$A$2:$A$500,'Aprobar Planificación'!$AB$2:$AB$500,""),
D132="Por planificar",_xlfn.XLOOKUP(A132,'Por planificar'!$A$2:$A$500,'Por planificar'!$AB$2:$AB$500,""),
D132="Por habilitar presupuesto",_xlfn.XLOOKUP(A132,'Por habilitar presup.'!$A$2:$A$500,'Por habilitar presup.'!$AB$2:$AB$500,""),
D132="Por aprobar estimación",_xlfn.XLOOKUP(A132,'Por aprobar estimacion'!$A$2:$A$500,'Por aprobar estimacion'!$AB$2:$AB$500,""),
D132="Por reestimar",_xlfn.XLOOKUP(A132,'Por Reestimar '!$A$2:$A$500,'Por Reestimar '!$AB$2:$AB$500,""),
D132="Por estimar",_xlfn.XLOOKUP(A132,'Por estimar'!$A$2:$A$500,'Por estimar'!$AB$2:$AB$500,""),
D132="Registro incompleto",_xlfn.XLOOKUP(A132,'Registro incompleto'!$A$2:$A$500,'Registro incompleto'!$AB$2:$AB$500,""),
TRUE,""
))</f>
        <v>Ana Vega</v>
      </c>
    </row>
    <row r="133" spans="1:9">
      <c r="A133">
        <v>168</v>
      </c>
      <c r="B133" t="str" cm="1">
        <f t="array" ref="B133">IF(A133="","",_xlfn.IFS(
D133="Eliminados",_xlfn.XLOOKUP(A133,Eliminados!$A$2:$A$500,Eliminados!$F$2:$F$500,""),
D133="Planificadas",_xlfn.XLOOKUP(A133,Planificadas!$A$2:$A$500,Planificadas!$F$2:$F$500,""),
D133="Aprobar planificación",_xlfn.XLOOKUP(A133,'Aprobar Planificación'!$A$2:$A$500,'Aprobar Planificación'!$F$2:$F$500,""),
D133="Por planificar",_xlfn.XLOOKUP(A133,'Por planificar'!$A$2:$A$500,'Por planificar'!$F$2:$F$500,""),
D133="Por habilitar presupuesto",_xlfn.XLOOKUP(A133,'Por habilitar presup.'!$A$2:$A$500,'Por habilitar presup.'!$F$2:$F$500,""),
D133="Por aprobar estimación",_xlfn.XLOOKUP(A133,'Por aprobar estimacion'!$A$2:$A$500,'Por aprobar estimacion'!$F$2:$F$500,""),
D133="Por reestimar",_xlfn.XLOOKUP(A133,'Por Reestimar '!$A$2:$A$500,'Por Reestimar '!$F$2:$F$500,""),
D133="Por estimar",_xlfn.XLOOKUP(A133,'Por estimar'!$A$2:$A$500,'Por estimar'!$F$2:$F$500,""),
D133="Registro incompleto",_xlfn.XLOOKUP(A133,'Registro incompleto'!$A$2:$A$500,'Registro incompleto'!$F$2:$F$500,""),
TRUE,""
))</f>
        <v>Inconsistencia en el envío de códigos de exención de la tabla intermedia a Banner</v>
      </c>
      <c r="C133" t="str">
        <f t="shared" si="2"/>
        <v>Ana Vega</v>
      </c>
      <c r="D133" t="str" cm="1">
        <f t="array" ref="D133">IF(A133="","",_xlfn.IFS(
COUNTIF(Eliminados!$A$2:$A$500,A133)&gt;0,"Eliminados",
COUNTIF(Planificadas!$A$2:$A$500,A133)&gt;0,"Planificadas",
COUNTIF('Aprobar Planificación'!$A$2:$A$500,A133)&gt;0,"Aprobar planificación",
COUNTIF('Por planificar'!$A$2:$A$500,A133)&gt;0,"Por planificar",
COUNTIF('Por habilitar presup.'!$A$2:$A$500,A133)&gt;0,"Por habilitar presupuesto",
COUNTIF('Por aprobar estimacion'!$A$2:$A$500,A133)&gt;0,"Por aprobar estimación",
COUNTIF('Por Reestimar '!$A$2:$A$500,A133)&gt;0,"Por reestimar",
COUNTIF('Por estimar'!$A$2:$A$500,A133)&gt;0,"Por estimar",
COUNTIF('Registro incompleto'!$A$2:$A$500,A133)&gt;0,"Registro incompleto",
TRUE,"Sin estado"
))</f>
        <v>Planificadas</v>
      </c>
      <c r="E133" t="str" cm="1">
        <f t="array" ref="E133">IF(A133="","",_xlfn.LET(
_xlpm.base,_xlfn.IFS(
D133="Eliminados",_xlfn.XLOOKUP(A133,Eliminados!$A$2:$A$500,Eliminados!$AE$2:$AE$500,""),
D133="Planificadas",_xlfn.XLOOKUP(A133,Planificadas!$A$2:$A$500,Planificadas!$AE$2:$AE$500,""),
D133="Aprobar planificación",_xlfn.XLOOKUP(A133,'Aprobar Planificación'!$A$2:$A$500,'Aprobar Planificación'!$AE$2:$AE$500,""),
D133="Por planificar",_xlfn.XLOOKUP(A133,'Por planificar'!$A$2:$A$500,'Por planificar'!$AE$2:$AE$500,""),
D133="Por habilitar presupuesto",_xlfn.XLOOKUP(A133,'Por habilitar presup.'!$A$2:$A$500,'Por habilitar presup.'!$AE$2:$AE$500,""),
D133="Por aprobar estimación",_xlfn.XLOOKUP(A133,'Por aprobar estimacion'!$A$2:$A$500,'Por aprobar estimacion'!$AE$2:$AE$500,""),
D133="Por reestimar",_xlfn.XLOOKUP(A133,'Por Reestimar '!$A$2:$A$500,'Por Reestimar '!$AE$2:$AE$500,""),
D133="Por estimar",_xlfn.XLOOKUP(A133,'Por estimar'!$A$2:$A$500,'Por estimar'!$AE$2:$AE$500,""),
D133="Registro incompleto",_xlfn.XLOOKUP(A133,'Registro incompleto'!$A$2:$A$500,'Registro incompleto'!$AE$2:$AE$500,""),
TRUE,""
),
_xlpm.revision,_xlfn.IFS(
D133="Eliminados",_xlfn.XLOOKUP(A133,Eliminados!$A$2:$A$500,Eliminados!$AR$2:$AR$500,""),
D133="Planificadas",_xlfn.XLOOKUP(A133,Planificadas!$A$2:$A$500,Planificadas!$AR$2:$AR$500,""),
D133="Aprobar planificación",_xlfn.XLOOKUP(A133,'Aprobar Planificación'!$A$2:$A$500,'Aprobar Planificación'!$AR$2:$AR$500,""),
D133="Por planificar",_xlfn.XLOOKUP(A133,'Por planificar'!$A$2:$A$500,'Por planificar'!$AR$2:$AR$500,""),
D133="Por habilitar presupuesto",_xlfn.XLOOKUP(A133,'Por habilitar presup.'!$A$2:$A$500,'Por habilitar presup.'!$AR$2:$AR$500,""),
D133="Por aprobar estimación",_xlfn.XLOOKUP(A133,'Por aprobar estimacion'!$A$2:$A$500,'Por aprobar estimacion'!$AR$2:$AR$500,""),
D133="Por reestimar",_xlfn.XLOOKUP(A133,'Por Reestimar '!$A$2:$A$500,'Por Reestimar '!$AR$2:$AR$500,""),
TRUE,""
),
_xlpm.resultado,IF(OR(_xlpm.revision="",_xlpm.revision=0),_xlpm.base,_xlpm.revision),
IF(OR(_xlpm.resultado="",_xlpm.resultado=0),"Sin definir",_xlpm.resultado)
))</f>
        <v>Baja</v>
      </c>
      <c r="F133" s="593" cm="1">
        <f t="array" ref="F133">IF(A133="","",_xlfn.LET(
_xlpm.fecha,_xlfn.IFS(
D133="Eliminados",_xlfn.XLOOKUP(A133,Eliminados!$A$2:$A$500,Eliminados!$AD$2:$AD$500,""),
D133="Planificadas",_xlfn.XLOOKUP(A133,Planificadas!$A$2:$A$500,Planificadas!$AD$2:$AD$500,""),
D133="Aprobar planificación",_xlfn.XLOOKUP(A133,'Aprobar Planificación'!$A$2:$A$500,'Aprobar Planificación'!$AD$2:$AD$500,""),
D133="Por planificar",_xlfn.XLOOKUP(A133,'Por planificar'!$A$2:$A$500,'Por planificar'!$AD$2:$AD$500,""),
D133="Por habilitar presupuesto",_xlfn.XLOOKUP(A133,'Por habilitar presup.'!$A$2:$A$500,'Por habilitar presup.'!$AD$2:$AD$500,""),
D133="Por aprobar estimación",_xlfn.XLOOKUP(A133,'Por aprobar estimacion'!$A$2:$A$500,'Por aprobar estimacion'!$AD$2:$AD$500,""),
D133="Por reestimar",_xlfn.XLOOKUP(A133,'Por Reestimar '!$A$2:$A$500,'Por Reestimar '!$AD$2:$AD$500,""),
D133="Por estimar",_xlfn.XLOOKUP(A133,'Por estimar'!$A$2:$A$500,'Por estimar'!$AD$2:$AD$500,""),
D133="Registro incompleto",_xlfn.XLOOKUP(A133,'Registro incompleto'!$A$2:$A$500,'Registro incompleto'!$AD$2:$AD$500,""),
TRUE,""
),
IF(OR(_xlpm.fecha="",_xlpm.fecha=0),"",_xlpm.fecha)
))</f>
        <v>46163</v>
      </c>
      <c r="G133" s="593" cm="1">
        <f t="array" ref="G133">IF(A133="","",_xlfn.LET(
_xlpm.base,_xlfn.IFS(
D133="Eliminados",_xlfn.XLOOKUP(A133,Eliminados!$A$2:$A$500,Eliminados!$AF$2:$AF$500,""),
D133="Planificadas",_xlfn.XLOOKUP(A133,Planificadas!$A$2:$A$500,Planificadas!$AF$2:$AF$500,""),
D133="Aprobar planificación",_xlfn.XLOOKUP(A133,'Aprobar Planificación'!$A$2:$A$500,'Aprobar Planificación'!$AF$2:$AF$500,""),
D133="Por planificar",_xlfn.XLOOKUP(A133,'Por planificar'!$A$2:$A$500,'Por planificar'!$AF$2:$AF$500,""),
D133="Por habilitar presupuesto",_xlfn.XLOOKUP(A133,'Por habilitar presup.'!$A$2:$A$500,'Por habilitar presup.'!$AF$2:$AF$500,""),
D133="Por aprobar estimación",_xlfn.XLOOKUP(A133,'Por aprobar estimacion'!$A$2:$A$500,'Por aprobar estimacion'!$AF$2:$AF$500,""),
D133="Por reestimar",_xlfn.XLOOKUP(A133,'Por Reestimar '!$A$2:$A$500,'Por Reestimar '!$AF$2:$AF$500,""),
D133="Por estimar",_xlfn.XLOOKUP(A133,'Por estimar'!$A$2:$A$500,'Por estimar'!$AF$2:$AF$500,""),
D133="Registro incompleto",_xlfn.XLOOKUP(A133,'Registro incompleto'!$A$2:$A$500,'Registro incompleto'!$AF$2:$AF$500,""),
TRUE,""
),
_xlpm.revision,_xlfn.IFS(
D133="Eliminados",_xlfn.XLOOKUP(A133,Eliminados!$A$2:$A$500,Eliminados!$AS$2:$AS$500,""),
D133="Planificadas",_xlfn.XLOOKUP(A133,Planificadas!$A$2:$A$500,Planificadas!$AS$2:$AS$500,""),
D133="Aprobar planificación",_xlfn.XLOOKUP(A133,'Aprobar Planificación'!$A$2:$A$500,'Aprobar Planificación'!$AS$2:$AS$500,""),
D133="Por planificar",_xlfn.XLOOKUP(A133,'Por planificar'!$A$2:$A$500,'Por planificar'!$AS$2:$AS$500,""),
D133="Por habilitar presupuesto",_xlfn.XLOOKUP(A133,'Por habilitar presup.'!$A$2:$A$500,'Por habilitar presup.'!$AS$2:$AS$500,""),
D133="Por aprobar estimación",_xlfn.XLOOKUP(A133,'Por aprobar estimacion'!$A$2:$A$500,'Por aprobar estimacion'!$AS$2:$AS$500,""),
D133="Por reestimar",_xlfn.XLOOKUP(A133,'Por Reestimar '!$A$2:$A$500,'Por Reestimar '!$AS$2:$AS$500,""),
TRUE,""
),
_xlpm.resultado,IF(OR(_xlpm.revision="",_xlpm.revision=0),_xlpm.base,_xlpm.revision),
IF(OR(_xlpm.resultado="",_xlpm.resultado=0),"",_xlpm.resultado)
))</f>
        <v>46163</v>
      </c>
      <c r="H133" s="593" t="str" cm="1">
        <f t="array" ref="H133">IF(A133="","",_xlfn.LET(
_xlpm.dias,_xlfn.IFS(
OR(UPPER(TRIM(E133))="BAJA",UPPER(TRIM(E133))="BAJO"),5,
OR(UPPER(TRIM(E133))="MEDIA",UPPER(TRIM(E133))="MEDIO"),10,
OR(UPPER(TRIM(E133))="ALTA",UPPER(TRIM(E133))="ALTO"),20,
TRUE,0
),
_xlpm.inicioRe,IF(D133="Por reestimar",_xlfn.XLOOKUP(A133,'Por Reestimar '!$A$2:$A$500,'Por Reestimar '!$AS$2:$AS$500,0),0),
_xlfn.IFS(
D133="Por reestimar",IF(AND(ISNUMBER(_xlpm.inicioRe),_xlpm.inicioRe&gt;0,_xlpm.dias&gt;0),WORKDAY(_xlpm.inicioRe,_xlpm.dias),""),
D133="Por estimar",IF(AND(ISNUMBER(G133),G133&gt;0),IF(_xlpm.dias&gt;0,WORKDAY(G133,_xlpm.dias),""),IF(AND(ISNUMBER(F133),F133&gt;0),WORKDAY(F133,5),"")),
TRUE,""
)
))</f>
        <v/>
      </c>
      <c r="I133" t="str" cm="1">
        <f t="array" ref="I133">IF(A133="","",_xlfn.IFS(
D133="Eliminados",_xlfn.XLOOKUP(A133,Eliminados!$A$2:$A$500,Eliminados!$AB$2:$AB$500,""),
D133="Planificadas",_xlfn.XLOOKUP(A133,Planificadas!$A$2:$A$500,Planificadas!$AB$2:$AB$500,""),
D133="Aprobar planificación",_xlfn.XLOOKUP(A133,'Aprobar Planificación'!$A$2:$A$500,'Aprobar Planificación'!$AB$2:$AB$500,""),
D133="Por planificar",_xlfn.XLOOKUP(A133,'Por planificar'!$A$2:$A$500,'Por planificar'!$AB$2:$AB$500,""),
D133="Por habilitar presupuesto",_xlfn.XLOOKUP(A133,'Por habilitar presup.'!$A$2:$A$500,'Por habilitar presup.'!$AB$2:$AB$500,""),
D133="Por aprobar estimación",_xlfn.XLOOKUP(A133,'Por aprobar estimacion'!$A$2:$A$500,'Por aprobar estimacion'!$AB$2:$AB$500,""),
D133="Por reestimar",_xlfn.XLOOKUP(A133,'Por Reestimar '!$A$2:$A$500,'Por Reestimar '!$AB$2:$AB$500,""),
D133="Por estimar",_xlfn.XLOOKUP(A133,'Por estimar'!$A$2:$A$500,'Por estimar'!$AB$2:$AB$500,""),
D133="Registro incompleto",_xlfn.XLOOKUP(A133,'Registro incompleto'!$A$2:$A$500,'Registro incompleto'!$AB$2:$AB$500,""),
TRUE,""
))</f>
        <v>Ana Vega</v>
      </c>
    </row>
    <row r="134" spans="1:9">
      <c r="A134">
        <v>169</v>
      </c>
      <c r="B134" t="str" cm="1">
        <f t="array" ref="B134">IF(A134="","",_xlfn.IFS(
D134="Eliminados",_xlfn.XLOOKUP(A134,Eliminados!$A$2:$A$500,Eliminados!$F$2:$F$500,""),
D134="Planificadas",_xlfn.XLOOKUP(A134,Planificadas!$A$2:$A$500,Planificadas!$F$2:$F$500,""),
D134="Aprobar planificación",_xlfn.XLOOKUP(A134,'Aprobar Planificación'!$A$2:$A$500,'Aprobar Planificación'!$F$2:$F$500,""),
D134="Por planificar",_xlfn.XLOOKUP(A134,'Por planificar'!$A$2:$A$500,'Por planificar'!$F$2:$F$500,""),
D134="Por habilitar presupuesto",_xlfn.XLOOKUP(A134,'Por habilitar presup.'!$A$2:$A$500,'Por habilitar presup.'!$F$2:$F$500,""),
D134="Por aprobar estimación",_xlfn.XLOOKUP(A134,'Por aprobar estimacion'!$A$2:$A$500,'Por aprobar estimacion'!$F$2:$F$500,""),
D134="Por reestimar",_xlfn.XLOOKUP(A134,'Por Reestimar '!$A$2:$A$500,'Por Reestimar '!$F$2:$F$500,""),
D134="Por estimar",_xlfn.XLOOKUP(A134,'Por estimar'!$A$2:$A$500,'Por estimar'!$F$2:$F$500,""),
D134="Registro incompleto",_xlfn.XLOOKUP(A134,'Registro incompleto'!$A$2:$A$500,'Registro incompleto'!$F$2:$F$500,""),
TRUE,""
))</f>
        <v>Plataforma de Convalidación Online​ (Parte del proyecto de admisión Online)</v>
      </c>
      <c r="C134" t="str">
        <f t="shared" si="2"/>
        <v>Ana Vega</v>
      </c>
      <c r="D134" t="str" cm="1">
        <f t="array" ref="D134">IF(A134="","",_xlfn.IFS(
COUNTIF(Eliminados!$A$2:$A$500,A134)&gt;0,"Eliminados",
COUNTIF(Planificadas!$A$2:$A$500,A134)&gt;0,"Planificadas",
COUNTIF('Aprobar Planificación'!$A$2:$A$500,A134)&gt;0,"Aprobar planificación",
COUNTIF('Por planificar'!$A$2:$A$500,A134)&gt;0,"Por planificar",
COUNTIF('Por habilitar presup.'!$A$2:$A$500,A134)&gt;0,"Por habilitar presupuesto",
COUNTIF('Por aprobar estimacion'!$A$2:$A$500,A134)&gt;0,"Por aprobar estimación",
COUNTIF('Por Reestimar '!$A$2:$A$500,A134)&gt;0,"Por reestimar",
COUNTIF('Por estimar'!$A$2:$A$500,A134)&gt;0,"Por estimar",
COUNTIF('Registro incompleto'!$A$2:$A$500,A134)&gt;0,"Registro incompleto",
TRUE,"Sin estado"
))</f>
        <v>Aprobar planificación</v>
      </c>
      <c r="E134" t="str" cm="1">
        <f t="array" ref="E134">IF(A134="","",_xlfn.LET(
_xlpm.base,_xlfn.IFS(
D134="Eliminados",_xlfn.XLOOKUP(A134,Eliminados!$A$2:$A$500,Eliminados!$AE$2:$AE$500,""),
D134="Planificadas",_xlfn.XLOOKUP(A134,Planificadas!$A$2:$A$500,Planificadas!$AE$2:$AE$500,""),
D134="Aprobar planificación",_xlfn.XLOOKUP(A134,'Aprobar Planificación'!$A$2:$A$500,'Aprobar Planificación'!$AE$2:$AE$500,""),
D134="Por planificar",_xlfn.XLOOKUP(A134,'Por planificar'!$A$2:$A$500,'Por planificar'!$AE$2:$AE$500,""),
D134="Por habilitar presupuesto",_xlfn.XLOOKUP(A134,'Por habilitar presup.'!$A$2:$A$500,'Por habilitar presup.'!$AE$2:$AE$500,""),
D134="Por aprobar estimación",_xlfn.XLOOKUP(A134,'Por aprobar estimacion'!$A$2:$A$500,'Por aprobar estimacion'!$AE$2:$AE$500,""),
D134="Por reestimar",_xlfn.XLOOKUP(A134,'Por Reestimar '!$A$2:$A$500,'Por Reestimar '!$AE$2:$AE$500,""),
D134="Por estimar",_xlfn.XLOOKUP(A134,'Por estimar'!$A$2:$A$500,'Por estimar'!$AE$2:$AE$500,""),
D134="Registro incompleto",_xlfn.XLOOKUP(A134,'Registro incompleto'!$A$2:$A$500,'Registro incompleto'!$AE$2:$AE$500,""),
TRUE,""
),
_xlpm.revision,_xlfn.IFS(
D134="Eliminados",_xlfn.XLOOKUP(A134,Eliminados!$A$2:$A$500,Eliminados!$AR$2:$AR$500,""),
D134="Planificadas",_xlfn.XLOOKUP(A134,Planificadas!$A$2:$A$500,Planificadas!$AR$2:$AR$500,""),
D134="Aprobar planificación",_xlfn.XLOOKUP(A134,'Aprobar Planificación'!$A$2:$A$500,'Aprobar Planificación'!$AR$2:$AR$500,""),
D134="Por planificar",_xlfn.XLOOKUP(A134,'Por planificar'!$A$2:$A$500,'Por planificar'!$AR$2:$AR$500,""),
D134="Por habilitar presupuesto",_xlfn.XLOOKUP(A134,'Por habilitar presup.'!$A$2:$A$500,'Por habilitar presup.'!$AR$2:$AR$500,""),
D134="Por aprobar estimación",_xlfn.XLOOKUP(A134,'Por aprobar estimacion'!$A$2:$A$500,'Por aprobar estimacion'!$AR$2:$AR$500,""),
D134="Por reestimar",_xlfn.XLOOKUP(A134,'Por Reestimar '!$A$2:$A$500,'Por Reestimar '!$AR$2:$AR$500,""),
TRUE,""
),
_xlpm.resultado,IF(OR(_xlpm.revision="",_xlpm.revision=0),_xlpm.base,_xlpm.revision),
IF(OR(_xlpm.resultado="",_xlpm.resultado=0),"Sin definir",_xlpm.resultado)
))</f>
        <v>Media</v>
      </c>
      <c r="F134" s="593" cm="1">
        <f t="array" ref="F134">IF(A134="","",_xlfn.LET(
_xlpm.fecha,_xlfn.IFS(
D134="Eliminados",_xlfn.XLOOKUP(A134,Eliminados!$A$2:$A$500,Eliminados!$AD$2:$AD$500,""),
D134="Planificadas",_xlfn.XLOOKUP(A134,Planificadas!$A$2:$A$500,Planificadas!$AD$2:$AD$500,""),
D134="Aprobar planificación",_xlfn.XLOOKUP(A134,'Aprobar Planificación'!$A$2:$A$500,'Aprobar Planificación'!$AD$2:$AD$500,""),
D134="Por planificar",_xlfn.XLOOKUP(A134,'Por planificar'!$A$2:$A$500,'Por planificar'!$AD$2:$AD$500,""),
D134="Por habilitar presupuesto",_xlfn.XLOOKUP(A134,'Por habilitar presup.'!$A$2:$A$500,'Por habilitar presup.'!$AD$2:$AD$500,""),
D134="Por aprobar estimación",_xlfn.XLOOKUP(A134,'Por aprobar estimacion'!$A$2:$A$500,'Por aprobar estimacion'!$AD$2:$AD$500,""),
D134="Por reestimar",_xlfn.XLOOKUP(A134,'Por Reestimar '!$A$2:$A$500,'Por Reestimar '!$AD$2:$AD$500,""),
D134="Por estimar",_xlfn.XLOOKUP(A134,'Por estimar'!$A$2:$A$500,'Por estimar'!$AD$2:$AD$500,""),
D134="Registro incompleto",_xlfn.XLOOKUP(A134,'Registro incompleto'!$A$2:$A$500,'Registro incompleto'!$AD$2:$AD$500,""),
TRUE,""
),
IF(OR(_xlpm.fecha="",_xlpm.fecha=0),"",_xlpm.fecha)
))</f>
        <v>46163</v>
      </c>
      <c r="G134" s="593" cm="1">
        <f t="array" ref="G134">IF(A134="","",_xlfn.LET(
_xlpm.base,_xlfn.IFS(
D134="Eliminados",_xlfn.XLOOKUP(A134,Eliminados!$A$2:$A$500,Eliminados!$AF$2:$AF$500,""),
D134="Planificadas",_xlfn.XLOOKUP(A134,Planificadas!$A$2:$A$500,Planificadas!$AF$2:$AF$500,""),
D134="Aprobar planificación",_xlfn.XLOOKUP(A134,'Aprobar Planificación'!$A$2:$A$500,'Aprobar Planificación'!$AF$2:$AF$500,""),
D134="Por planificar",_xlfn.XLOOKUP(A134,'Por planificar'!$A$2:$A$500,'Por planificar'!$AF$2:$AF$500,""),
D134="Por habilitar presupuesto",_xlfn.XLOOKUP(A134,'Por habilitar presup.'!$A$2:$A$500,'Por habilitar presup.'!$AF$2:$AF$500,""),
D134="Por aprobar estimación",_xlfn.XLOOKUP(A134,'Por aprobar estimacion'!$A$2:$A$500,'Por aprobar estimacion'!$AF$2:$AF$500,""),
D134="Por reestimar",_xlfn.XLOOKUP(A134,'Por Reestimar '!$A$2:$A$500,'Por Reestimar '!$AF$2:$AF$500,""),
D134="Por estimar",_xlfn.XLOOKUP(A134,'Por estimar'!$A$2:$A$500,'Por estimar'!$AF$2:$AF$500,""),
D134="Registro incompleto",_xlfn.XLOOKUP(A134,'Registro incompleto'!$A$2:$A$500,'Registro incompleto'!$AF$2:$AF$500,""),
TRUE,""
),
_xlpm.revision,_xlfn.IFS(
D134="Eliminados",_xlfn.XLOOKUP(A134,Eliminados!$A$2:$A$500,Eliminados!$AS$2:$AS$500,""),
D134="Planificadas",_xlfn.XLOOKUP(A134,Planificadas!$A$2:$A$500,Planificadas!$AS$2:$AS$500,""),
D134="Aprobar planificación",_xlfn.XLOOKUP(A134,'Aprobar Planificación'!$A$2:$A$500,'Aprobar Planificación'!$AS$2:$AS$500,""),
D134="Por planificar",_xlfn.XLOOKUP(A134,'Por planificar'!$A$2:$A$500,'Por planificar'!$AS$2:$AS$500,""),
D134="Por habilitar presupuesto",_xlfn.XLOOKUP(A134,'Por habilitar presup.'!$A$2:$A$500,'Por habilitar presup.'!$AS$2:$AS$500,""),
D134="Por aprobar estimación",_xlfn.XLOOKUP(A134,'Por aprobar estimacion'!$A$2:$A$500,'Por aprobar estimacion'!$AS$2:$AS$500,""),
D134="Por reestimar",_xlfn.XLOOKUP(A134,'Por Reestimar '!$A$2:$A$500,'Por Reestimar '!$AS$2:$AS$500,""),
TRUE,""
),
_xlpm.resultado,IF(OR(_xlpm.revision="",_xlpm.revision=0),_xlpm.base,_xlpm.revision),
IF(OR(_xlpm.resultado="",_xlpm.resultado=0),"",_xlpm.resultado)
))</f>
        <v>46167</v>
      </c>
      <c r="H134" s="593" t="str" cm="1">
        <f t="array" ref="H134">IF(A134="","",_xlfn.LET(
_xlpm.dias,_xlfn.IFS(
OR(UPPER(TRIM(E134))="BAJA",UPPER(TRIM(E134))="BAJO"),5,
OR(UPPER(TRIM(E134))="MEDIA",UPPER(TRIM(E134))="MEDIO"),10,
OR(UPPER(TRIM(E134))="ALTA",UPPER(TRIM(E134))="ALTO"),20,
TRUE,0
),
_xlpm.inicioRe,IF(D134="Por reestimar",_xlfn.XLOOKUP(A134,'Por Reestimar '!$A$2:$A$500,'Por Reestimar '!$AS$2:$AS$500,0),0),
_xlfn.IFS(
D134="Por reestimar",IF(AND(ISNUMBER(_xlpm.inicioRe),_xlpm.inicioRe&gt;0,_xlpm.dias&gt;0),WORKDAY(_xlpm.inicioRe,_xlpm.dias),""),
D134="Por estimar",IF(AND(ISNUMBER(G134),G134&gt;0),IF(_xlpm.dias&gt;0,WORKDAY(G134,_xlpm.dias),""),IF(AND(ISNUMBER(F134),F134&gt;0),WORKDAY(F134,5),"")),
TRUE,""
)
))</f>
        <v/>
      </c>
      <c r="I134" t="str" cm="1">
        <f t="array" ref="I134">IF(A134="","",_xlfn.IFS(
D134="Eliminados",_xlfn.XLOOKUP(A134,Eliminados!$A$2:$A$500,Eliminados!$AB$2:$AB$500,""),
D134="Planificadas",_xlfn.XLOOKUP(A134,Planificadas!$A$2:$A$500,Planificadas!$AB$2:$AB$500,""),
D134="Aprobar planificación",_xlfn.XLOOKUP(A134,'Aprobar Planificación'!$A$2:$A$500,'Aprobar Planificación'!$AB$2:$AB$500,""),
D134="Por planificar",_xlfn.XLOOKUP(A134,'Por planificar'!$A$2:$A$500,'Por planificar'!$AB$2:$AB$500,""),
D134="Por habilitar presupuesto",_xlfn.XLOOKUP(A134,'Por habilitar presup.'!$A$2:$A$500,'Por habilitar presup.'!$AB$2:$AB$500,""),
D134="Por aprobar estimación",_xlfn.XLOOKUP(A134,'Por aprobar estimacion'!$A$2:$A$500,'Por aprobar estimacion'!$AB$2:$AB$500,""),
D134="Por reestimar",_xlfn.XLOOKUP(A134,'Por Reestimar '!$A$2:$A$500,'Por Reestimar '!$AB$2:$AB$500,""),
D134="Por estimar",_xlfn.XLOOKUP(A134,'Por estimar'!$A$2:$A$500,'Por estimar'!$AB$2:$AB$500,""),
D134="Registro incompleto",_xlfn.XLOOKUP(A134,'Registro incompleto'!$A$2:$A$500,'Registro incompleto'!$AB$2:$AB$500,""),
TRUE,""
))</f>
        <v>Ana Vega</v>
      </c>
    </row>
    <row r="135" spans="1:9">
      <c r="A135">
        <v>170</v>
      </c>
      <c r="B135" t="str" cm="1">
        <f t="array" ref="B135">IF(A135="","",_xlfn.IFS(
D135="Eliminados",_xlfn.XLOOKUP(A135,Eliminados!$A$2:$A$500,Eliminados!$F$2:$F$500,""),
D135="Planificadas",_xlfn.XLOOKUP(A135,Planificadas!$A$2:$A$500,Planificadas!$F$2:$F$500,""),
D135="Aprobar planificación",_xlfn.XLOOKUP(A135,'Aprobar Planificación'!$A$2:$A$500,'Aprobar Planificación'!$F$2:$F$500,""),
D135="Por planificar",_xlfn.XLOOKUP(A135,'Por planificar'!$A$2:$A$500,'Por planificar'!$F$2:$F$500,""),
D135="Por habilitar presupuesto",_xlfn.XLOOKUP(A135,'Por habilitar presup.'!$A$2:$A$500,'Por habilitar presup.'!$F$2:$F$500,""),
D135="Por aprobar estimación",_xlfn.XLOOKUP(A135,'Por aprobar estimacion'!$A$2:$A$500,'Por aprobar estimacion'!$F$2:$F$500,""),
D135="Por reestimar",_xlfn.XLOOKUP(A135,'Por Reestimar '!$A$2:$A$500,'Por Reestimar '!$F$2:$F$500,""),
D135="Por estimar",_xlfn.XLOOKUP(A135,'Por estimar'!$A$2:$A$500,'Por estimar'!$F$2:$F$500,""),
D135="Registro incompleto",_xlfn.XLOOKUP(A135,'Registro incompleto'!$A$2:$A$500,'Registro incompleto'!$F$2:$F$500,""),
TRUE,""
))</f>
        <v>Corrección de diferencias entre Peoplesoft y Datalake (UPN)</v>
      </c>
      <c r="C135" t="str">
        <f t="shared" si="2"/>
        <v>Elmer Zapata</v>
      </c>
      <c r="D135" t="str" cm="1">
        <f t="array" ref="D135">IF(A135="","",_xlfn.IFS(
COUNTIF(Eliminados!$A$2:$A$500,A135)&gt;0,"Eliminados",
COUNTIF(Planificadas!$A$2:$A$500,A135)&gt;0,"Planificadas",
COUNTIF('Aprobar Planificación'!$A$2:$A$500,A135)&gt;0,"Aprobar planificación",
COUNTIF('Por planificar'!$A$2:$A$500,A135)&gt;0,"Por planificar",
COUNTIF('Por habilitar presup.'!$A$2:$A$500,A135)&gt;0,"Por habilitar presupuesto",
COUNTIF('Por aprobar estimacion'!$A$2:$A$500,A135)&gt;0,"Por aprobar estimación",
COUNTIF('Por Reestimar '!$A$2:$A$500,A135)&gt;0,"Por reestimar",
COUNTIF('Por estimar'!$A$2:$A$500,A135)&gt;0,"Por estimar",
COUNTIF('Registro incompleto'!$A$2:$A$500,A135)&gt;0,"Registro incompleto",
TRUE,"Sin estado"
))</f>
        <v>Planificadas</v>
      </c>
      <c r="E135" t="str" cm="1">
        <f t="array" ref="E135">IF(A135="","",_xlfn.LET(
_xlpm.base,_xlfn.IFS(
D135="Eliminados",_xlfn.XLOOKUP(A135,Eliminados!$A$2:$A$500,Eliminados!$AE$2:$AE$500,""),
D135="Planificadas",_xlfn.XLOOKUP(A135,Planificadas!$A$2:$A$500,Planificadas!$AE$2:$AE$500,""),
D135="Aprobar planificación",_xlfn.XLOOKUP(A135,'Aprobar Planificación'!$A$2:$A$500,'Aprobar Planificación'!$AE$2:$AE$500,""),
D135="Por planificar",_xlfn.XLOOKUP(A135,'Por planificar'!$A$2:$A$500,'Por planificar'!$AE$2:$AE$500,""),
D135="Por habilitar presupuesto",_xlfn.XLOOKUP(A135,'Por habilitar presup.'!$A$2:$A$500,'Por habilitar presup.'!$AE$2:$AE$500,""),
D135="Por aprobar estimación",_xlfn.XLOOKUP(A135,'Por aprobar estimacion'!$A$2:$A$500,'Por aprobar estimacion'!$AE$2:$AE$500,""),
D135="Por reestimar",_xlfn.XLOOKUP(A135,'Por Reestimar '!$A$2:$A$500,'Por Reestimar '!$AE$2:$AE$500,""),
D135="Por estimar",_xlfn.XLOOKUP(A135,'Por estimar'!$A$2:$A$500,'Por estimar'!$AE$2:$AE$500,""),
D135="Registro incompleto",_xlfn.XLOOKUP(A135,'Registro incompleto'!$A$2:$A$500,'Registro incompleto'!$AE$2:$AE$500,""),
TRUE,""
),
_xlpm.revision,_xlfn.IFS(
D135="Eliminados",_xlfn.XLOOKUP(A135,Eliminados!$A$2:$A$500,Eliminados!$AR$2:$AR$500,""),
D135="Planificadas",_xlfn.XLOOKUP(A135,Planificadas!$A$2:$A$500,Planificadas!$AR$2:$AR$500,""),
D135="Aprobar planificación",_xlfn.XLOOKUP(A135,'Aprobar Planificación'!$A$2:$A$500,'Aprobar Planificación'!$AR$2:$AR$500,""),
D135="Por planificar",_xlfn.XLOOKUP(A135,'Por planificar'!$A$2:$A$500,'Por planificar'!$AR$2:$AR$500,""),
D135="Por habilitar presupuesto",_xlfn.XLOOKUP(A135,'Por habilitar presup.'!$A$2:$A$500,'Por habilitar presup.'!$AR$2:$AR$500,""),
D135="Por aprobar estimación",_xlfn.XLOOKUP(A135,'Por aprobar estimacion'!$A$2:$A$500,'Por aprobar estimacion'!$AR$2:$AR$500,""),
D135="Por reestimar",_xlfn.XLOOKUP(A135,'Por Reestimar '!$A$2:$A$500,'Por Reestimar '!$AR$2:$AR$500,""),
TRUE,""
),
_xlpm.resultado,IF(OR(_xlpm.revision="",_xlpm.revision=0),_xlpm.base,_xlpm.revision),
IF(OR(_xlpm.resultado="",_xlpm.resultado=0),"Sin definir",_xlpm.resultado)
))</f>
        <v>Alta</v>
      </c>
      <c r="F135" s="593" cm="1">
        <f t="array" ref="F135">IF(A135="","",_xlfn.LET(
_xlpm.fecha,_xlfn.IFS(
D135="Eliminados",_xlfn.XLOOKUP(A135,Eliminados!$A$2:$A$500,Eliminados!$AD$2:$AD$500,""),
D135="Planificadas",_xlfn.XLOOKUP(A135,Planificadas!$A$2:$A$500,Planificadas!$AD$2:$AD$500,""),
D135="Aprobar planificación",_xlfn.XLOOKUP(A135,'Aprobar Planificación'!$A$2:$A$500,'Aprobar Planificación'!$AD$2:$AD$500,""),
D135="Por planificar",_xlfn.XLOOKUP(A135,'Por planificar'!$A$2:$A$500,'Por planificar'!$AD$2:$AD$500,""),
D135="Por habilitar presupuesto",_xlfn.XLOOKUP(A135,'Por habilitar presup.'!$A$2:$A$500,'Por habilitar presup.'!$AD$2:$AD$500,""),
D135="Por aprobar estimación",_xlfn.XLOOKUP(A135,'Por aprobar estimacion'!$A$2:$A$500,'Por aprobar estimacion'!$AD$2:$AD$500,""),
D135="Por reestimar",_xlfn.XLOOKUP(A135,'Por Reestimar '!$A$2:$A$500,'Por Reestimar '!$AD$2:$AD$500,""),
D135="Por estimar",_xlfn.XLOOKUP(A135,'Por estimar'!$A$2:$A$500,'Por estimar'!$AD$2:$AD$500,""),
D135="Registro incompleto",_xlfn.XLOOKUP(A135,'Registro incompleto'!$A$2:$A$500,'Registro incompleto'!$AD$2:$AD$500,""),
TRUE,""
),
IF(OR(_xlpm.fecha="",_xlpm.fecha=0),"",_xlpm.fecha)
))</f>
        <v>46163</v>
      </c>
      <c r="G135" s="593" cm="1">
        <f t="array" ref="G135">IF(A135="","",_xlfn.LET(
_xlpm.base,_xlfn.IFS(
D135="Eliminados",_xlfn.XLOOKUP(A135,Eliminados!$A$2:$A$500,Eliminados!$AF$2:$AF$500,""),
D135="Planificadas",_xlfn.XLOOKUP(A135,Planificadas!$A$2:$A$500,Planificadas!$AF$2:$AF$500,""),
D135="Aprobar planificación",_xlfn.XLOOKUP(A135,'Aprobar Planificación'!$A$2:$A$500,'Aprobar Planificación'!$AF$2:$AF$500,""),
D135="Por planificar",_xlfn.XLOOKUP(A135,'Por planificar'!$A$2:$A$500,'Por planificar'!$AF$2:$AF$500,""),
D135="Por habilitar presupuesto",_xlfn.XLOOKUP(A135,'Por habilitar presup.'!$A$2:$A$500,'Por habilitar presup.'!$AF$2:$AF$500,""),
D135="Por aprobar estimación",_xlfn.XLOOKUP(A135,'Por aprobar estimacion'!$A$2:$A$500,'Por aprobar estimacion'!$AF$2:$AF$500,""),
D135="Por reestimar",_xlfn.XLOOKUP(A135,'Por Reestimar '!$A$2:$A$500,'Por Reestimar '!$AF$2:$AF$500,""),
D135="Por estimar",_xlfn.XLOOKUP(A135,'Por estimar'!$A$2:$A$500,'Por estimar'!$AF$2:$AF$500,""),
D135="Registro incompleto",_xlfn.XLOOKUP(A135,'Registro incompleto'!$A$2:$A$500,'Registro incompleto'!$AF$2:$AF$500,""),
TRUE,""
),
_xlpm.revision,_xlfn.IFS(
D135="Eliminados",_xlfn.XLOOKUP(A135,Eliminados!$A$2:$A$500,Eliminados!$AS$2:$AS$500,""),
D135="Planificadas",_xlfn.XLOOKUP(A135,Planificadas!$A$2:$A$500,Planificadas!$AS$2:$AS$500,""),
D135="Aprobar planificación",_xlfn.XLOOKUP(A135,'Aprobar Planificación'!$A$2:$A$500,'Aprobar Planificación'!$AS$2:$AS$500,""),
D135="Por planificar",_xlfn.XLOOKUP(A135,'Por planificar'!$A$2:$A$500,'Por planificar'!$AS$2:$AS$500,""),
D135="Por habilitar presupuesto",_xlfn.XLOOKUP(A135,'Por habilitar presup.'!$A$2:$A$500,'Por habilitar presup.'!$AS$2:$AS$500,""),
D135="Por aprobar estimación",_xlfn.XLOOKUP(A135,'Por aprobar estimacion'!$A$2:$A$500,'Por aprobar estimacion'!$AS$2:$AS$500,""),
D135="Por reestimar",_xlfn.XLOOKUP(A135,'Por Reestimar '!$A$2:$A$500,'Por Reestimar '!$AS$2:$AS$500,""),
TRUE,""
),
_xlpm.resultado,IF(OR(_xlpm.revision="",_xlpm.revision=0),_xlpm.base,_xlpm.revision),
IF(OR(_xlpm.resultado="",_xlpm.resultado=0),"",_xlpm.resultado)
))</f>
        <v>46163</v>
      </c>
      <c r="H135" s="593" t="str" cm="1">
        <f t="array" ref="H135">IF(A135="","",_xlfn.LET(
_xlpm.dias,_xlfn.IFS(
OR(UPPER(TRIM(E135))="BAJA",UPPER(TRIM(E135))="BAJO"),5,
OR(UPPER(TRIM(E135))="MEDIA",UPPER(TRIM(E135))="MEDIO"),10,
OR(UPPER(TRIM(E135))="ALTA",UPPER(TRIM(E135))="ALTO"),20,
TRUE,0
),
_xlpm.inicioRe,IF(D135="Por reestimar",_xlfn.XLOOKUP(A135,'Por Reestimar '!$A$2:$A$500,'Por Reestimar '!$AS$2:$AS$500,0),0),
_xlfn.IFS(
D135="Por reestimar",IF(AND(ISNUMBER(_xlpm.inicioRe),_xlpm.inicioRe&gt;0,_xlpm.dias&gt;0),WORKDAY(_xlpm.inicioRe,_xlpm.dias),""),
D135="Por estimar",IF(AND(ISNUMBER(G135),G135&gt;0),IF(_xlpm.dias&gt;0,WORKDAY(G135,_xlpm.dias),""),IF(AND(ISNUMBER(F135),F135&gt;0),WORKDAY(F135,5),"")),
TRUE,""
)
))</f>
        <v/>
      </c>
      <c r="I135" t="str" cm="1">
        <f t="array" ref="I135">IF(A135="","",_xlfn.IFS(
D135="Eliminados",_xlfn.XLOOKUP(A135,Eliminados!$A$2:$A$500,Eliminados!$AB$2:$AB$500,""),
D135="Planificadas",_xlfn.XLOOKUP(A135,Planificadas!$A$2:$A$500,Planificadas!$AB$2:$AB$500,""),
D135="Aprobar planificación",_xlfn.XLOOKUP(A135,'Aprobar Planificación'!$A$2:$A$500,'Aprobar Planificación'!$AB$2:$AB$500,""),
D135="Por planificar",_xlfn.XLOOKUP(A135,'Por planificar'!$A$2:$A$500,'Por planificar'!$AB$2:$AB$500,""),
D135="Por habilitar presupuesto",_xlfn.XLOOKUP(A135,'Por habilitar presup.'!$A$2:$A$500,'Por habilitar presup.'!$AB$2:$AB$500,""),
D135="Por aprobar estimación",_xlfn.XLOOKUP(A135,'Por aprobar estimacion'!$A$2:$A$500,'Por aprobar estimacion'!$AB$2:$AB$500,""),
D135="Por reestimar",_xlfn.XLOOKUP(A135,'Por Reestimar '!$A$2:$A$500,'Por Reestimar '!$AB$2:$AB$500,""),
D135="Por estimar",_xlfn.XLOOKUP(A135,'Por estimar'!$A$2:$A$500,'Por estimar'!$AB$2:$AB$500,""),
D135="Registro incompleto",_xlfn.XLOOKUP(A135,'Registro incompleto'!$A$2:$A$500,'Registro incompleto'!$AB$2:$AB$500,""),
TRUE,""
))</f>
        <v>Elmer Zapata</v>
      </c>
    </row>
    <row r="136" spans="1:9">
      <c r="A136">
        <v>171</v>
      </c>
      <c r="B136" t="str" cm="1">
        <f t="array" ref="B136">IF(A136="","",_xlfn.IFS(
D136="Eliminados",_xlfn.XLOOKUP(A136,Eliminados!$A$2:$A$500,Eliminados!$F$2:$F$500,""),
D136="Planificadas",_xlfn.XLOOKUP(A136,Planificadas!$A$2:$A$500,Planificadas!$F$2:$F$500,""),
D136="Aprobar planificación",_xlfn.XLOOKUP(A136,'Aprobar Planificación'!$A$2:$A$500,'Aprobar Planificación'!$F$2:$F$500,""),
D136="Por planificar",_xlfn.XLOOKUP(A136,'Por planificar'!$A$2:$A$500,'Por planificar'!$F$2:$F$500,""),
D136="Por habilitar presupuesto",_xlfn.XLOOKUP(A136,'Por habilitar presup.'!$A$2:$A$500,'Por habilitar presup.'!$F$2:$F$500,""),
D136="Por aprobar estimación",_xlfn.XLOOKUP(A136,'Por aprobar estimacion'!$A$2:$A$500,'Por aprobar estimacion'!$F$2:$F$500,""),
D136="Por reestimar",_xlfn.XLOOKUP(A136,'Por Reestimar '!$A$2:$A$500,'Por Reestimar '!$F$2:$F$500,""),
D136="Por estimar",_xlfn.XLOOKUP(A136,'Por estimar'!$A$2:$A$500,'Por estimar'!$F$2:$F$500,""),
D136="Registro incompleto",_xlfn.XLOOKUP(A136,'Registro incompleto'!$A$2:$A$500,'Registro incompleto'!$F$2:$F$500,""),
TRUE,""
))</f>
        <v>Exploración de funcionalidades para activación de Copilot en CRM para Canales Inbound</v>
      </c>
      <c r="C136" t="str">
        <f t="shared" si="2"/>
        <v>César Soplín</v>
      </c>
      <c r="D136" t="str" cm="1">
        <f t="array" ref="D136">IF(A136="","",_xlfn.IFS(
COUNTIF(Eliminados!$A$2:$A$500,A136)&gt;0,"Eliminados",
COUNTIF(Planificadas!$A$2:$A$500,A136)&gt;0,"Planificadas",
COUNTIF('Aprobar Planificación'!$A$2:$A$500,A136)&gt;0,"Aprobar planificación",
COUNTIF('Por planificar'!$A$2:$A$500,A136)&gt;0,"Por planificar",
COUNTIF('Por habilitar presup.'!$A$2:$A$500,A136)&gt;0,"Por habilitar presupuesto",
COUNTIF('Por aprobar estimacion'!$A$2:$A$500,A136)&gt;0,"Por aprobar estimación",
COUNTIF('Por Reestimar '!$A$2:$A$500,A136)&gt;0,"Por reestimar",
COUNTIF('Por estimar'!$A$2:$A$500,A136)&gt;0,"Por estimar",
COUNTIF('Registro incompleto'!$A$2:$A$500,A136)&gt;0,"Registro incompleto",
TRUE,"Sin estado"
))</f>
        <v>Planificadas</v>
      </c>
      <c r="E136" t="str" cm="1">
        <f t="array" ref="E136">IF(A136="","",_xlfn.LET(
_xlpm.base,_xlfn.IFS(
D136="Eliminados",_xlfn.XLOOKUP(A136,Eliminados!$A$2:$A$500,Eliminados!$AE$2:$AE$500,""),
D136="Planificadas",_xlfn.XLOOKUP(A136,Planificadas!$A$2:$A$500,Planificadas!$AE$2:$AE$500,""),
D136="Aprobar planificación",_xlfn.XLOOKUP(A136,'Aprobar Planificación'!$A$2:$A$500,'Aprobar Planificación'!$AE$2:$AE$500,""),
D136="Por planificar",_xlfn.XLOOKUP(A136,'Por planificar'!$A$2:$A$500,'Por planificar'!$AE$2:$AE$500,""),
D136="Por habilitar presupuesto",_xlfn.XLOOKUP(A136,'Por habilitar presup.'!$A$2:$A$500,'Por habilitar presup.'!$AE$2:$AE$500,""),
D136="Por aprobar estimación",_xlfn.XLOOKUP(A136,'Por aprobar estimacion'!$A$2:$A$500,'Por aprobar estimacion'!$AE$2:$AE$500,""),
D136="Por reestimar",_xlfn.XLOOKUP(A136,'Por Reestimar '!$A$2:$A$500,'Por Reestimar '!$AE$2:$AE$500,""),
D136="Por estimar",_xlfn.XLOOKUP(A136,'Por estimar'!$A$2:$A$500,'Por estimar'!$AE$2:$AE$500,""),
D136="Registro incompleto",_xlfn.XLOOKUP(A136,'Registro incompleto'!$A$2:$A$500,'Registro incompleto'!$AE$2:$AE$500,""),
TRUE,""
),
_xlpm.revision,_xlfn.IFS(
D136="Eliminados",_xlfn.XLOOKUP(A136,Eliminados!$A$2:$A$500,Eliminados!$AR$2:$AR$500,""),
D136="Planificadas",_xlfn.XLOOKUP(A136,Planificadas!$A$2:$A$500,Planificadas!$AR$2:$AR$500,""),
D136="Aprobar planificación",_xlfn.XLOOKUP(A136,'Aprobar Planificación'!$A$2:$A$500,'Aprobar Planificación'!$AR$2:$AR$500,""),
D136="Por planificar",_xlfn.XLOOKUP(A136,'Por planificar'!$A$2:$A$500,'Por planificar'!$AR$2:$AR$500,""),
D136="Por habilitar presupuesto",_xlfn.XLOOKUP(A136,'Por habilitar presup.'!$A$2:$A$500,'Por habilitar presup.'!$AR$2:$AR$500,""),
D136="Por aprobar estimación",_xlfn.XLOOKUP(A136,'Por aprobar estimacion'!$A$2:$A$500,'Por aprobar estimacion'!$AR$2:$AR$500,""),
D136="Por reestimar",_xlfn.XLOOKUP(A136,'Por Reestimar '!$A$2:$A$500,'Por Reestimar '!$AR$2:$AR$500,""),
TRUE,""
),
_xlpm.resultado,IF(OR(_xlpm.revision="",_xlpm.revision=0),_xlpm.base,_xlpm.revision),
IF(OR(_xlpm.resultado="",_xlpm.resultado=0),"Sin definir",_xlpm.resultado)
))</f>
        <v>Alta</v>
      </c>
      <c r="F136" s="593" cm="1">
        <f t="array" ref="F136">IF(A136="","",_xlfn.LET(
_xlpm.fecha,_xlfn.IFS(
D136="Eliminados",_xlfn.XLOOKUP(A136,Eliminados!$A$2:$A$500,Eliminados!$AD$2:$AD$500,""),
D136="Planificadas",_xlfn.XLOOKUP(A136,Planificadas!$A$2:$A$500,Planificadas!$AD$2:$AD$500,""),
D136="Aprobar planificación",_xlfn.XLOOKUP(A136,'Aprobar Planificación'!$A$2:$A$500,'Aprobar Planificación'!$AD$2:$AD$500,""),
D136="Por planificar",_xlfn.XLOOKUP(A136,'Por planificar'!$A$2:$A$500,'Por planificar'!$AD$2:$AD$500,""),
D136="Por habilitar presupuesto",_xlfn.XLOOKUP(A136,'Por habilitar presup.'!$A$2:$A$500,'Por habilitar presup.'!$AD$2:$AD$500,""),
D136="Por aprobar estimación",_xlfn.XLOOKUP(A136,'Por aprobar estimacion'!$A$2:$A$500,'Por aprobar estimacion'!$AD$2:$AD$500,""),
D136="Por reestimar",_xlfn.XLOOKUP(A136,'Por Reestimar '!$A$2:$A$500,'Por Reestimar '!$AD$2:$AD$500,""),
D136="Por estimar",_xlfn.XLOOKUP(A136,'Por estimar'!$A$2:$A$500,'Por estimar'!$AD$2:$AD$500,""),
D136="Registro incompleto",_xlfn.XLOOKUP(A136,'Registro incompleto'!$A$2:$A$500,'Registro incompleto'!$AD$2:$AD$500,""),
TRUE,""
),
IF(OR(_xlpm.fecha="",_xlpm.fecha=0),"",_xlpm.fecha)
))</f>
        <v>46203</v>
      </c>
      <c r="G136" s="593" cm="1">
        <f t="array" ref="G136">IF(A136="","",_xlfn.LET(
_xlpm.base,_xlfn.IFS(
D136="Eliminados",_xlfn.XLOOKUP(A136,Eliminados!$A$2:$A$500,Eliminados!$AF$2:$AF$500,""),
D136="Planificadas",_xlfn.XLOOKUP(A136,Planificadas!$A$2:$A$500,Planificadas!$AF$2:$AF$500,""),
D136="Aprobar planificación",_xlfn.XLOOKUP(A136,'Aprobar Planificación'!$A$2:$A$500,'Aprobar Planificación'!$AF$2:$AF$500,""),
D136="Por planificar",_xlfn.XLOOKUP(A136,'Por planificar'!$A$2:$A$500,'Por planificar'!$AF$2:$AF$500,""),
D136="Por habilitar presupuesto",_xlfn.XLOOKUP(A136,'Por habilitar presup.'!$A$2:$A$500,'Por habilitar presup.'!$AF$2:$AF$500,""),
D136="Por aprobar estimación",_xlfn.XLOOKUP(A136,'Por aprobar estimacion'!$A$2:$A$500,'Por aprobar estimacion'!$AF$2:$AF$500,""),
D136="Por reestimar",_xlfn.XLOOKUP(A136,'Por Reestimar '!$A$2:$A$500,'Por Reestimar '!$AF$2:$AF$500,""),
D136="Por estimar",_xlfn.XLOOKUP(A136,'Por estimar'!$A$2:$A$500,'Por estimar'!$AF$2:$AF$500,""),
D136="Registro incompleto",_xlfn.XLOOKUP(A136,'Registro incompleto'!$A$2:$A$500,'Registro incompleto'!$AF$2:$AF$500,""),
TRUE,""
),
_xlpm.revision,_xlfn.IFS(
D136="Eliminados",_xlfn.XLOOKUP(A136,Eliminados!$A$2:$A$500,Eliminados!$AS$2:$AS$500,""),
D136="Planificadas",_xlfn.XLOOKUP(A136,Planificadas!$A$2:$A$500,Planificadas!$AS$2:$AS$500,""),
D136="Aprobar planificación",_xlfn.XLOOKUP(A136,'Aprobar Planificación'!$A$2:$A$500,'Aprobar Planificación'!$AS$2:$AS$500,""),
D136="Por planificar",_xlfn.XLOOKUP(A136,'Por planificar'!$A$2:$A$500,'Por planificar'!$AS$2:$AS$500,""),
D136="Por habilitar presupuesto",_xlfn.XLOOKUP(A136,'Por habilitar presup.'!$A$2:$A$500,'Por habilitar presup.'!$AS$2:$AS$500,""),
D136="Por aprobar estimación",_xlfn.XLOOKUP(A136,'Por aprobar estimacion'!$A$2:$A$500,'Por aprobar estimacion'!$AS$2:$AS$500,""),
D136="Por reestimar",_xlfn.XLOOKUP(A136,'Por Reestimar '!$A$2:$A$500,'Por Reestimar '!$AS$2:$AS$500,""),
TRUE,""
),
_xlpm.resultado,IF(OR(_xlpm.revision="",_xlpm.revision=0),_xlpm.base,_xlpm.revision),
IF(OR(_xlpm.resultado="",_xlpm.resultado=0),"",_xlpm.resultado)
))</f>
        <v>46203</v>
      </c>
      <c r="H136" s="593" t="str" cm="1">
        <f t="array" ref="H136">IF(A136="","",_xlfn.LET(
_xlpm.dias,_xlfn.IFS(
OR(UPPER(TRIM(E136))="BAJA",UPPER(TRIM(E136))="BAJO"),5,
OR(UPPER(TRIM(E136))="MEDIA",UPPER(TRIM(E136))="MEDIO"),10,
OR(UPPER(TRIM(E136))="ALTA",UPPER(TRIM(E136))="ALTO"),20,
TRUE,0
),
_xlpm.inicioRe,IF(D136="Por reestimar",_xlfn.XLOOKUP(A136,'Por Reestimar '!$A$2:$A$500,'Por Reestimar '!$AS$2:$AS$500,0),0),
_xlfn.IFS(
D136="Por reestimar",IF(AND(ISNUMBER(_xlpm.inicioRe),_xlpm.inicioRe&gt;0,_xlpm.dias&gt;0),WORKDAY(_xlpm.inicioRe,_xlpm.dias),""),
D136="Por estimar",IF(AND(ISNUMBER(G136),G136&gt;0),IF(_xlpm.dias&gt;0,WORKDAY(G136,_xlpm.dias),""),IF(AND(ISNUMBER(F136),F136&gt;0),WORKDAY(F136,5),"")),
TRUE,""
)
))</f>
        <v/>
      </c>
      <c r="I136" t="str" cm="1">
        <f t="array" ref="I136">IF(A136="","",_xlfn.IFS(
D136="Eliminados",_xlfn.XLOOKUP(A136,Eliminados!$A$2:$A$500,Eliminados!$AB$2:$AB$500,""),
D136="Planificadas",_xlfn.XLOOKUP(A136,Planificadas!$A$2:$A$500,Planificadas!$AB$2:$AB$500,""),
D136="Aprobar planificación",_xlfn.XLOOKUP(A136,'Aprobar Planificación'!$A$2:$A$500,'Aprobar Planificación'!$AB$2:$AB$500,""),
D136="Por planificar",_xlfn.XLOOKUP(A136,'Por planificar'!$A$2:$A$500,'Por planificar'!$AB$2:$AB$500,""),
D136="Por habilitar presupuesto",_xlfn.XLOOKUP(A136,'Por habilitar presup.'!$A$2:$A$500,'Por habilitar presup.'!$AB$2:$AB$500,""),
D136="Por aprobar estimación",_xlfn.XLOOKUP(A136,'Por aprobar estimacion'!$A$2:$A$500,'Por aprobar estimacion'!$AB$2:$AB$500,""),
D136="Por reestimar",_xlfn.XLOOKUP(A136,'Por Reestimar '!$A$2:$A$500,'Por Reestimar '!$AB$2:$AB$500,""),
D136="Por estimar",_xlfn.XLOOKUP(A136,'Por estimar'!$A$2:$A$500,'Por estimar'!$AB$2:$AB$500,""),
D136="Registro incompleto",_xlfn.XLOOKUP(A136,'Registro incompleto'!$A$2:$A$500,'Registro incompleto'!$AB$2:$AB$500,""),
TRUE,""
))</f>
        <v>César Soplín</v>
      </c>
    </row>
    <row r="137" spans="1:9">
      <c r="A137">
        <v>172</v>
      </c>
      <c r="B137" t="str" cm="1">
        <f t="array" ref="B137">IF(A137="","",_xlfn.IFS(
D137="Eliminados",_xlfn.XLOOKUP(A137,Eliminados!$A$2:$A$500,Eliminados!$F$2:$F$500,""),
D137="Planificadas",_xlfn.XLOOKUP(A137,Planificadas!$A$2:$A$500,Planificadas!$F$2:$F$500,""),
D137="Aprobar planificación",_xlfn.XLOOKUP(A137,'Aprobar Planificación'!$A$2:$A$500,'Aprobar Planificación'!$F$2:$F$500,""),
D137="Por planificar",_xlfn.XLOOKUP(A137,'Por planificar'!$A$2:$A$500,'Por planificar'!$F$2:$F$500,""),
D137="Por habilitar presupuesto",_xlfn.XLOOKUP(A137,'Por habilitar presup.'!$A$2:$A$500,'Por habilitar presup.'!$F$2:$F$500,""),
D137="Por aprobar estimación",_xlfn.XLOOKUP(A137,'Por aprobar estimacion'!$A$2:$A$500,'Por aprobar estimacion'!$F$2:$F$500,""),
D137="Por reestimar",_xlfn.XLOOKUP(A137,'Por Reestimar '!$A$2:$A$500,'Por Reestimar '!$F$2:$F$500,""),
D137="Por estimar",_xlfn.XLOOKUP(A137,'Por estimar'!$A$2:$A$500,'Por estimar'!$F$2:$F$500,""),
D137="Registro incompleto",_xlfn.XLOOKUP(A137,'Registro incompleto'!$A$2:$A$500,'Registro incompleto'!$F$2:$F$500,""),
TRUE,""
))</f>
        <v xml:space="preserve">Exploración de funcionalidades de Teams en integración con el CRM para Canales Inbound
</v>
      </c>
      <c r="C137" t="str">
        <f t="shared" si="2"/>
        <v>César Soplín</v>
      </c>
      <c r="D137" t="str" cm="1">
        <f t="array" ref="D137">IF(A137="","",_xlfn.IFS(
COUNTIF(Eliminados!$A$2:$A$500,A137)&gt;0,"Eliminados",
COUNTIF(Planificadas!$A$2:$A$500,A137)&gt;0,"Planificadas",
COUNTIF('Aprobar Planificación'!$A$2:$A$500,A137)&gt;0,"Aprobar planificación",
COUNTIF('Por planificar'!$A$2:$A$500,A137)&gt;0,"Por planificar",
COUNTIF('Por habilitar presup.'!$A$2:$A$500,A137)&gt;0,"Por habilitar presupuesto",
COUNTIF('Por aprobar estimacion'!$A$2:$A$500,A137)&gt;0,"Por aprobar estimación",
COUNTIF('Por Reestimar '!$A$2:$A$500,A137)&gt;0,"Por reestimar",
COUNTIF('Por estimar'!$A$2:$A$500,A137)&gt;0,"Por estimar",
COUNTIF('Registro incompleto'!$A$2:$A$500,A137)&gt;0,"Registro incompleto",
TRUE,"Sin estado"
))</f>
        <v>Planificadas</v>
      </c>
      <c r="E137" t="str" cm="1">
        <f t="array" ref="E137">IF(A137="","",_xlfn.LET(
_xlpm.base,_xlfn.IFS(
D137="Eliminados",_xlfn.XLOOKUP(A137,Eliminados!$A$2:$A$500,Eliminados!$AE$2:$AE$500,""),
D137="Planificadas",_xlfn.XLOOKUP(A137,Planificadas!$A$2:$A$500,Planificadas!$AE$2:$AE$500,""),
D137="Aprobar planificación",_xlfn.XLOOKUP(A137,'Aprobar Planificación'!$A$2:$A$500,'Aprobar Planificación'!$AE$2:$AE$500,""),
D137="Por planificar",_xlfn.XLOOKUP(A137,'Por planificar'!$A$2:$A$500,'Por planificar'!$AE$2:$AE$500,""),
D137="Por habilitar presupuesto",_xlfn.XLOOKUP(A137,'Por habilitar presup.'!$A$2:$A$500,'Por habilitar presup.'!$AE$2:$AE$500,""),
D137="Por aprobar estimación",_xlfn.XLOOKUP(A137,'Por aprobar estimacion'!$A$2:$A$500,'Por aprobar estimacion'!$AE$2:$AE$500,""),
D137="Por reestimar",_xlfn.XLOOKUP(A137,'Por Reestimar '!$A$2:$A$500,'Por Reestimar '!$AE$2:$AE$500,""),
D137="Por estimar",_xlfn.XLOOKUP(A137,'Por estimar'!$A$2:$A$500,'Por estimar'!$AE$2:$AE$500,""),
D137="Registro incompleto",_xlfn.XLOOKUP(A137,'Registro incompleto'!$A$2:$A$500,'Registro incompleto'!$AE$2:$AE$500,""),
TRUE,""
),
_xlpm.revision,_xlfn.IFS(
D137="Eliminados",_xlfn.XLOOKUP(A137,Eliminados!$A$2:$A$500,Eliminados!$AR$2:$AR$500,""),
D137="Planificadas",_xlfn.XLOOKUP(A137,Planificadas!$A$2:$A$500,Planificadas!$AR$2:$AR$500,""),
D137="Aprobar planificación",_xlfn.XLOOKUP(A137,'Aprobar Planificación'!$A$2:$A$500,'Aprobar Planificación'!$AR$2:$AR$500,""),
D137="Por planificar",_xlfn.XLOOKUP(A137,'Por planificar'!$A$2:$A$500,'Por planificar'!$AR$2:$AR$500,""),
D137="Por habilitar presupuesto",_xlfn.XLOOKUP(A137,'Por habilitar presup.'!$A$2:$A$500,'Por habilitar presup.'!$AR$2:$AR$500,""),
D137="Por aprobar estimación",_xlfn.XLOOKUP(A137,'Por aprobar estimacion'!$A$2:$A$500,'Por aprobar estimacion'!$AR$2:$AR$500,""),
D137="Por reestimar",_xlfn.XLOOKUP(A137,'Por Reestimar '!$A$2:$A$500,'Por Reestimar '!$AR$2:$AR$500,""),
TRUE,""
),
_xlpm.resultado,IF(OR(_xlpm.revision="",_xlpm.revision=0),_xlpm.base,_xlpm.revision),
IF(OR(_xlpm.resultado="",_xlpm.resultado=0),"Sin definir",_xlpm.resultado)
))</f>
        <v>Alta</v>
      </c>
      <c r="F137" s="593" cm="1">
        <f t="array" ref="F137">IF(A137="","",_xlfn.LET(
_xlpm.fecha,_xlfn.IFS(
D137="Eliminados",_xlfn.XLOOKUP(A137,Eliminados!$A$2:$A$500,Eliminados!$AD$2:$AD$500,""),
D137="Planificadas",_xlfn.XLOOKUP(A137,Planificadas!$A$2:$A$500,Planificadas!$AD$2:$AD$500,""),
D137="Aprobar planificación",_xlfn.XLOOKUP(A137,'Aprobar Planificación'!$A$2:$A$500,'Aprobar Planificación'!$AD$2:$AD$500,""),
D137="Por planificar",_xlfn.XLOOKUP(A137,'Por planificar'!$A$2:$A$500,'Por planificar'!$AD$2:$AD$500,""),
D137="Por habilitar presupuesto",_xlfn.XLOOKUP(A137,'Por habilitar presup.'!$A$2:$A$500,'Por habilitar presup.'!$AD$2:$AD$500,""),
D137="Por aprobar estimación",_xlfn.XLOOKUP(A137,'Por aprobar estimacion'!$A$2:$A$500,'Por aprobar estimacion'!$AD$2:$AD$500,""),
D137="Por reestimar",_xlfn.XLOOKUP(A137,'Por Reestimar '!$A$2:$A$500,'Por Reestimar '!$AD$2:$AD$500,""),
D137="Por estimar",_xlfn.XLOOKUP(A137,'Por estimar'!$A$2:$A$500,'Por estimar'!$AD$2:$AD$500,""),
D137="Registro incompleto",_xlfn.XLOOKUP(A137,'Registro incompleto'!$A$2:$A$500,'Registro incompleto'!$AD$2:$AD$500,""),
TRUE,""
),
IF(OR(_xlpm.fecha="",_xlpm.fecha=0),"",_xlpm.fecha)
))</f>
        <v>46203</v>
      </c>
      <c r="G137" s="593" cm="1">
        <f t="array" ref="G137">IF(A137="","",_xlfn.LET(
_xlpm.base,_xlfn.IFS(
D137="Eliminados",_xlfn.XLOOKUP(A137,Eliminados!$A$2:$A$500,Eliminados!$AF$2:$AF$500,""),
D137="Planificadas",_xlfn.XLOOKUP(A137,Planificadas!$A$2:$A$500,Planificadas!$AF$2:$AF$500,""),
D137="Aprobar planificación",_xlfn.XLOOKUP(A137,'Aprobar Planificación'!$A$2:$A$500,'Aprobar Planificación'!$AF$2:$AF$500,""),
D137="Por planificar",_xlfn.XLOOKUP(A137,'Por planificar'!$A$2:$A$500,'Por planificar'!$AF$2:$AF$500,""),
D137="Por habilitar presupuesto",_xlfn.XLOOKUP(A137,'Por habilitar presup.'!$A$2:$A$500,'Por habilitar presup.'!$AF$2:$AF$500,""),
D137="Por aprobar estimación",_xlfn.XLOOKUP(A137,'Por aprobar estimacion'!$A$2:$A$500,'Por aprobar estimacion'!$AF$2:$AF$500,""),
D137="Por reestimar",_xlfn.XLOOKUP(A137,'Por Reestimar '!$A$2:$A$500,'Por Reestimar '!$AF$2:$AF$500,""),
D137="Por estimar",_xlfn.XLOOKUP(A137,'Por estimar'!$A$2:$A$500,'Por estimar'!$AF$2:$AF$500,""),
D137="Registro incompleto",_xlfn.XLOOKUP(A137,'Registro incompleto'!$A$2:$A$500,'Registro incompleto'!$AF$2:$AF$500,""),
TRUE,""
),
_xlpm.revision,_xlfn.IFS(
D137="Eliminados",_xlfn.XLOOKUP(A137,Eliminados!$A$2:$A$500,Eliminados!$AS$2:$AS$500,""),
D137="Planificadas",_xlfn.XLOOKUP(A137,Planificadas!$A$2:$A$500,Planificadas!$AS$2:$AS$500,""),
D137="Aprobar planificación",_xlfn.XLOOKUP(A137,'Aprobar Planificación'!$A$2:$A$500,'Aprobar Planificación'!$AS$2:$AS$500,""),
D137="Por planificar",_xlfn.XLOOKUP(A137,'Por planificar'!$A$2:$A$500,'Por planificar'!$AS$2:$AS$500,""),
D137="Por habilitar presupuesto",_xlfn.XLOOKUP(A137,'Por habilitar presup.'!$A$2:$A$500,'Por habilitar presup.'!$AS$2:$AS$500,""),
D137="Por aprobar estimación",_xlfn.XLOOKUP(A137,'Por aprobar estimacion'!$A$2:$A$500,'Por aprobar estimacion'!$AS$2:$AS$500,""),
D137="Por reestimar",_xlfn.XLOOKUP(A137,'Por Reestimar '!$A$2:$A$500,'Por Reestimar '!$AS$2:$AS$500,""),
TRUE,""
),
_xlpm.resultado,IF(OR(_xlpm.revision="",_xlpm.revision=0),_xlpm.base,_xlpm.revision),
IF(OR(_xlpm.resultado="",_xlpm.resultado=0),"",_xlpm.resultado)
))</f>
        <v>46203</v>
      </c>
      <c r="H137" s="593" t="str" cm="1">
        <f t="array" ref="H137">IF(A137="","",_xlfn.LET(
_xlpm.dias,_xlfn.IFS(
OR(UPPER(TRIM(E137))="BAJA",UPPER(TRIM(E137))="BAJO"),5,
OR(UPPER(TRIM(E137))="MEDIA",UPPER(TRIM(E137))="MEDIO"),10,
OR(UPPER(TRIM(E137))="ALTA",UPPER(TRIM(E137))="ALTO"),20,
TRUE,0
),
_xlpm.inicioRe,IF(D137="Por reestimar",_xlfn.XLOOKUP(A137,'Por Reestimar '!$A$2:$A$500,'Por Reestimar '!$AS$2:$AS$500,0),0),
_xlfn.IFS(
D137="Por reestimar",IF(AND(ISNUMBER(_xlpm.inicioRe),_xlpm.inicioRe&gt;0,_xlpm.dias&gt;0),WORKDAY(_xlpm.inicioRe,_xlpm.dias),""),
D137="Por estimar",IF(AND(ISNUMBER(G137),G137&gt;0),IF(_xlpm.dias&gt;0,WORKDAY(G137,_xlpm.dias),""),IF(AND(ISNUMBER(F137),F137&gt;0),WORKDAY(F137,5),"")),
TRUE,""
)
))</f>
        <v/>
      </c>
      <c r="I137" t="str" cm="1">
        <f t="array" ref="I137">IF(A137="","",_xlfn.IFS(
D137="Eliminados",_xlfn.XLOOKUP(A137,Eliminados!$A$2:$A$500,Eliminados!$AB$2:$AB$500,""),
D137="Planificadas",_xlfn.XLOOKUP(A137,Planificadas!$A$2:$A$500,Planificadas!$AB$2:$AB$500,""),
D137="Aprobar planificación",_xlfn.XLOOKUP(A137,'Aprobar Planificación'!$A$2:$A$500,'Aprobar Planificación'!$AB$2:$AB$500,""),
D137="Por planificar",_xlfn.XLOOKUP(A137,'Por planificar'!$A$2:$A$500,'Por planificar'!$AB$2:$AB$500,""),
D137="Por habilitar presupuesto",_xlfn.XLOOKUP(A137,'Por habilitar presup.'!$A$2:$A$500,'Por habilitar presup.'!$AB$2:$AB$500,""),
D137="Por aprobar estimación",_xlfn.XLOOKUP(A137,'Por aprobar estimacion'!$A$2:$A$500,'Por aprobar estimacion'!$AB$2:$AB$500,""),
D137="Por reestimar",_xlfn.XLOOKUP(A137,'Por Reestimar '!$A$2:$A$500,'Por Reestimar '!$AB$2:$AB$500,""),
D137="Por estimar",_xlfn.XLOOKUP(A137,'Por estimar'!$A$2:$A$500,'Por estimar'!$AB$2:$AB$500,""),
D137="Registro incompleto",_xlfn.XLOOKUP(A137,'Registro incompleto'!$A$2:$A$500,'Registro incompleto'!$AB$2:$AB$500,""),
TRUE,""
))</f>
        <v>César Soplín</v>
      </c>
    </row>
    <row r="138" spans="1:9">
      <c r="A138">
        <v>173</v>
      </c>
      <c r="B138" t="str" cm="1">
        <f t="array" ref="B138">IF(A138="","",_xlfn.IFS(
D138="Eliminados",_xlfn.XLOOKUP(A138,Eliminados!$A$2:$A$500,Eliminados!$F$2:$F$500,""),
D138="Planificadas",_xlfn.XLOOKUP(A138,Planificadas!$A$2:$A$500,Planificadas!$F$2:$F$500,""),
D138="Aprobar planificación",_xlfn.XLOOKUP(A138,'Aprobar Planificación'!$A$2:$A$500,'Aprobar Planificación'!$F$2:$F$500,""),
D138="Por planificar",_xlfn.XLOOKUP(A138,'Por planificar'!$A$2:$A$500,'Por planificar'!$F$2:$F$500,""),
D138="Por habilitar presupuesto",_xlfn.XLOOKUP(A138,'Por habilitar presup.'!$A$2:$A$500,'Por habilitar presup.'!$F$2:$F$500,""),
D138="Por aprobar estimación",_xlfn.XLOOKUP(A138,'Por aprobar estimacion'!$A$2:$A$500,'Por aprobar estimacion'!$F$2:$F$500,""),
D138="Por reestimar",_xlfn.XLOOKUP(A138,'Por Reestimar '!$A$2:$A$500,'Por Reestimar '!$F$2:$F$500,""),
D138="Por estimar",_xlfn.XLOOKUP(A138,'Por estimar'!$A$2:$A$500,'Por estimar'!$F$2:$F$500,""),
D138="Registro incompleto",_xlfn.XLOOKUP(A138,'Registro incompleto'!$A$2:$A$500,'Registro incompleto'!$F$2:$F$500,""),
TRUE,""
))</f>
        <v>UPN - Revisión de la data de EPEC en CRM</v>
      </c>
      <c r="C138" t="str">
        <f t="shared" si="2"/>
        <v>César Soplín</v>
      </c>
      <c r="D138" t="str" cm="1">
        <f t="array" ref="D138">IF(A138="","",_xlfn.IFS(
COUNTIF(Eliminados!$A$2:$A$500,A138)&gt;0,"Eliminados",
COUNTIF(Planificadas!$A$2:$A$500,A138)&gt;0,"Planificadas",
COUNTIF('Aprobar Planificación'!$A$2:$A$500,A138)&gt;0,"Aprobar planificación",
COUNTIF('Por planificar'!$A$2:$A$500,A138)&gt;0,"Por planificar",
COUNTIF('Por habilitar presup.'!$A$2:$A$500,A138)&gt;0,"Por habilitar presupuesto",
COUNTIF('Por aprobar estimacion'!$A$2:$A$500,A138)&gt;0,"Por aprobar estimación",
COUNTIF('Por Reestimar '!$A$2:$A$500,A138)&gt;0,"Por reestimar",
COUNTIF('Por estimar'!$A$2:$A$500,A138)&gt;0,"Por estimar",
COUNTIF('Registro incompleto'!$A$2:$A$500,A138)&gt;0,"Registro incompleto",
TRUE,"Sin estado"
))</f>
        <v>Planificadas</v>
      </c>
      <c r="E138" t="str" cm="1">
        <f t="array" ref="E138">IF(A138="","",_xlfn.LET(
_xlpm.base,_xlfn.IFS(
D138="Eliminados",_xlfn.XLOOKUP(A138,Eliminados!$A$2:$A$500,Eliminados!$AE$2:$AE$500,""),
D138="Planificadas",_xlfn.XLOOKUP(A138,Planificadas!$A$2:$A$500,Planificadas!$AE$2:$AE$500,""),
D138="Aprobar planificación",_xlfn.XLOOKUP(A138,'Aprobar Planificación'!$A$2:$A$500,'Aprobar Planificación'!$AE$2:$AE$500,""),
D138="Por planificar",_xlfn.XLOOKUP(A138,'Por planificar'!$A$2:$A$500,'Por planificar'!$AE$2:$AE$500,""),
D138="Por habilitar presupuesto",_xlfn.XLOOKUP(A138,'Por habilitar presup.'!$A$2:$A$500,'Por habilitar presup.'!$AE$2:$AE$500,""),
D138="Por aprobar estimación",_xlfn.XLOOKUP(A138,'Por aprobar estimacion'!$A$2:$A$500,'Por aprobar estimacion'!$AE$2:$AE$500,""),
D138="Por reestimar",_xlfn.XLOOKUP(A138,'Por Reestimar '!$A$2:$A$500,'Por Reestimar '!$AE$2:$AE$500,""),
D138="Por estimar",_xlfn.XLOOKUP(A138,'Por estimar'!$A$2:$A$500,'Por estimar'!$AE$2:$AE$500,""),
D138="Registro incompleto",_xlfn.XLOOKUP(A138,'Registro incompleto'!$A$2:$A$500,'Registro incompleto'!$AE$2:$AE$500,""),
TRUE,""
),
_xlpm.revision,_xlfn.IFS(
D138="Eliminados",_xlfn.XLOOKUP(A138,Eliminados!$A$2:$A$500,Eliminados!$AR$2:$AR$500,""),
D138="Planificadas",_xlfn.XLOOKUP(A138,Planificadas!$A$2:$A$500,Planificadas!$AR$2:$AR$500,""),
D138="Aprobar planificación",_xlfn.XLOOKUP(A138,'Aprobar Planificación'!$A$2:$A$500,'Aprobar Planificación'!$AR$2:$AR$500,""),
D138="Por planificar",_xlfn.XLOOKUP(A138,'Por planificar'!$A$2:$A$500,'Por planificar'!$AR$2:$AR$500,""),
D138="Por habilitar presupuesto",_xlfn.XLOOKUP(A138,'Por habilitar presup.'!$A$2:$A$500,'Por habilitar presup.'!$AR$2:$AR$500,""),
D138="Por aprobar estimación",_xlfn.XLOOKUP(A138,'Por aprobar estimacion'!$A$2:$A$500,'Por aprobar estimacion'!$AR$2:$AR$500,""),
D138="Por reestimar",_xlfn.XLOOKUP(A138,'Por Reestimar '!$A$2:$A$500,'Por Reestimar '!$AR$2:$AR$500,""),
TRUE,""
),
_xlpm.resultado,IF(OR(_xlpm.revision="",_xlpm.revision=0),_xlpm.base,_xlpm.revision),
IF(OR(_xlpm.resultado="",_xlpm.resultado=0),"Sin definir",_xlpm.resultado)
))</f>
        <v>Media</v>
      </c>
      <c r="F138" s="593" cm="1">
        <f t="array" ref="F138">IF(A138="","",_xlfn.LET(
_xlpm.fecha,_xlfn.IFS(
D138="Eliminados",_xlfn.XLOOKUP(A138,Eliminados!$A$2:$A$500,Eliminados!$AD$2:$AD$500,""),
D138="Planificadas",_xlfn.XLOOKUP(A138,Planificadas!$A$2:$A$500,Planificadas!$AD$2:$AD$500,""),
D138="Aprobar planificación",_xlfn.XLOOKUP(A138,'Aprobar Planificación'!$A$2:$A$500,'Aprobar Planificación'!$AD$2:$AD$500,""),
D138="Por planificar",_xlfn.XLOOKUP(A138,'Por planificar'!$A$2:$A$500,'Por planificar'!$AD$2:$AD$500,""),
D138="Por habilitar presupuesto",_xlfn.XLOOKUP(A138,'Por habilitar presup.'!$A$2:$A$500,'Por habilitar presup.'!$AD$2:$AD$500,""),
D138="Por aprobar estimación",_xlfn.XLOOKUP(A138,'Por aprobar estimacion'!$A$2:$A$500,'Por aprobar estimacion'!$AD$2:$AD$500,""),
D138="Por reestimar",_xlfn.XLOOKUP(A138,'Por Reestimar '!$A$2:$A$500,'Por Reestimar '!$AD$2:$AD$500,""),
D138="Por estimar",_xlfn.XLOOKUP(A138,'Por estimar'!$A$2:$A$500,'Por estimar'!$AD$2:$AD$500,""),
D138="Registro incompleto",_xlfn.XLOOKUP(A138,'Registro incompleto'!$A$2:$A$500,'Registro incompleto'!$AD$2:$AD$500,""),
TRUE,""
),
IF(OR(_xlpm.fecha="",_xlpm.fecha=0),"",_xlpm.fecha)
))</f>
        <v>46169</v>
      </c>
      <c r="G138" s="593" cm="1">
        <f t="array" ref="G138">IF(A138="","",_xlfn.LET(
_xlpm.base,_xlfn.IFS(
D138="Eliminados",_xlfn.XLOOKUP(A138,Eliminados!$A$2:$A$500,Eliminados!$AF$2:$AF$500,""),
D138="Planificadas",_xlfn.XLOOKUP(A138,Planificadas!$A$2:$A$500,Planificadas!$AF$2:$AF$500,""),
D138="Aprobar planificación",_xlfn.XLOOKUP(A138,'Aprobar Planificación'!$A$2:$A$500,'Aprobar Planificación'!$AF$2:$AF$500,""),
D138="Por planificar",_xlfn.XLOOKUP(A138,'Por planificar'!$A$2:$A$500,'Por planificar'!$AF$2:$AF$500,""),
D138="Por habilitar presupuesto",_xlfn.XLOOKUP(A138,'Por habilitar presup.'!$A$2:$A$500,'Por habilitar presup.'!$AF$2:$AF$500,""),
D138="Por aprobar estimación",_xlfn.XLOOKUP(A138,'Por aprobar estimacion'!$A$2:$A$500,'Por aprobar estimacion'!$AF$2:$AF$500,""),
D138="Por reestimar",_xlfn.XLOOKUP(A138,'Por Reestimar '!$A$2:$A$500,'Por Reestimar '!$AF$2:$AF$500,""),
D138="Por estimar",_xlfn.XLOOKUP(A138,'Por estimar'!$A$2:$A$500,'Por estimar'!$AF$2:$AF$500,""),
D138="Registro incompleto",_xlfn.XLOOKUP(A138,'Registro incompleto'!$A$2:$A$500,'Registro incompleto'!$AF$2:$AF$500,""),
TRUE,""
),
_xlpm.revision,_xlfn.IFS(
D138="Eliminados",_xlfn.XLOOKUP(A138,Eliminados!$A$2:$A$500,Eliminados!$AS$2:$AS$500,""),
D138="Planificadas",_xlfn.XLOOKUP(A138,Planificadas!$A$2:$A$500,Planificadas!$AS$2:$AS$500,""),
D138="Aprobar planificación",_xlfn.XLOOKUP(A138,'Aprobar Planificación'!$A$2:$A$500,'Aprobar Planificación'!$AS$2:$AS$500,""),
D138="Por planificar",_xlfn.XLOOKUP(A138,'Por planificar'!$A$2:$A$500,'Por planificar'!$AS$2:$AS$500,""),
D138="Por habilitar presupuesto",_xlfn.XLOOKUP(A138,'Por habilitar presup.'!$A$2:$A$500,'Por habilitar presup.'!$AS$2:$AS$500,""),
D138="Por aprobar estimación",_xlfn.XLOOKUP(A138,'Por aprobar estimacion'!$A$2:$A$500,'Por aprobar estimacion'!$AS$2:$AS$500,""),
D138="Por reestimar",_xlfn.XLOOKUP(A138,'Por Reestimar '!$A$2:$A$500,'Por Reestimar '!$AS$2:$AS$500,""),
TRUE,""
),
_xlpm.resultado,IF(OR(_xlpm.revision="",_xlpm.revision=0),_xlpm.base,_xlpm.revision),
IF(OR(_xlpm.resultado="",_xlpm.resultado=0),"",_xlpm.resultado)
))</f>
        <v>46195</v>
      </c>
      <c r="H138" s="593" t="str" cm="1">
        <f t="array" ref="H138">IF(A138="","",_xlfn.LET(
_xlpm.dias,_xlfn.IFS(
OR(UPPER(TRIM(E138))="BAJA",UPPER(TRIM(E138))="BAJO"),5,
OR(UPPER(TRIM(E138))="MEDIA",UPPER(TRIM(E138))="MEDIO"),10,
OR(UPPER(TRIM(E138))="ALTA",UPPER(TRIM(E138))="ALTO"),20,
TRUE,0
),
_xlpm.inicioRe,IF(D138="Por reestimar",_xlfn.XLOOKUP(A138,'Por Reestimar '!$A$2:$A$500,'Por Reestimar '!$AS$2:$AS$500,0),0),
_xlfn.IFS(
D138="Por reestimar",IF(AND(ISNUMBER(_xlpm.inicioRe),_xlpm.inicioRe&gt;0,_xlpm.dias&gt;0),WORKDAY(_xlpm.inicioRe,_xlpm.dias),""),
D138="Por estimar",IF(AND(ISNUMBER(G138),G138&gt;0),IF(_xlpm.dias&gt;0,WORKDAY(G138,_xlpm.dias),""),IF(AND(ISNUMBER(F138),F138&gt;0),WORKDAY(F138,5),"")),
TRUE,""
)
))</f>
        <v/>
      </c>
      <c r="I138" t="str" cm="1">
        <f t="array" ref="I138">IF(A138="","",_xlfn.IFS(
D138="Eliminados",_xlfn.XLOOKUP(A138,Eliminados!$A$2:$A$500,Eliminados!$AB$2:$AB$500,""),
D138="Planificadas",_xlfn.XLOOKUP(A138,Planificadas!$A$2:$A$500,Planificadas!$AB$2:$AB$500,""),
D138="Aprobar planificación",_xlfn.XLOOKUP(A138,'Aprobar Planificación'!$A$2:$A$500,'Aprobar Planificación'!$AB$2:$AB$500,""),
D138="Por planificar",_xlfn.XLOOKUP(A138,'Por planificar'!$A$2:$A$500,'Por planificar'!$AB$2:$AB$500,""),
D138="Por habilitar presupuesto",_xlfn.XLOOKUP(A138,'Por habilitar presup.'!$A$2:$A$500,'Por habilitar presup.'!$AB$2:$AB$500,""),
D138="Por aprobar estimación",_xlfn.XLOOKUP(A138,'Por aprobar estimacion'!$A$2:$A$500,'Por aprobar estimacion'!$AB$2:$AB$500,""),
D138="Por reestimar",_xlfn.XLOOKUP(A138,'Por Reestimar '!$A$2:$A$500,'Por Reestimar '!$AB$2:$AB$500,""),
D138="Por estimar",_xlfn.XLOOKUP(A138,'Por estimar'!$A$2:$A$500,'Por estimar'!$AB$2:$AB$500,""),
D138="Registro incompleto",_xlfn.XLOOKUP(A138,'Registro incompleto'!$A$2:$A$500,'Registro incompleto'!$AB$2:$AB$500,""),
TRUE,""
))</f>
        <v>César Soplín</v>
      </c>
    </row>
    <row r="139" spans="1:9">
      <c r="A139">
        <v>174</v>
      </c>
      <c r="B139" t="str" cm="1">
        <f t="array" ref="B139">IF(A139="","",_xlfn.IFS(
D139="Eliminados",_xlfn.XLOOKUP(A139,Eliminados!$A$2:$A$500,Eliminados!$F$2:$F$500,""),
D139="Planificadas",_xlfn.XLOOKUP(A139,Planificadas!$A$2:$A$500,Planificadas!$F$2:$F$500,""),
D139="Aprobar planificación",_xlfn.XLOOKUP(A139,'Aprobar Planificación'!$A$2:$A$500,'Aprobar Planificación'!$F$2:$F$500,""),
D139="Por planificar",_xlfn.XLOOKUP(A139,'Por planificar'!$A$2:$A$500,'Por planificar'!$F$2:$F$500,""),
D139="Por habilitar presupuesto",_xlfn.XLOOKUP(A139,'Por habilitar presup.'!$A$2:$A$500,'Por habilitar presup.'!$F$2:$F$500,""),
D139="Por aprobar estimación",_xlfn.XLOOKUP(A139,'Por aprobar estimacion'!$A$2:$A$500,'Por aprobar estimacion'!$F$2:$F$500,""),
D139="Por reestimar",_xlfn.XLOOKUP(A139,'Por Reestimar '!$A$2:$A$500,'Por Reestimar '!$F$2:$F$500,""),
D139="Por estimar",_xlfn.XLOOKUP(A139,'Por estimar'!$A$2:$A$500,'Por estimar'!$F$2:$F$500,""),
D139="Registro incompleto",_xlfn.XLOOKUP(A139,'Registro incompleto'!$A$2:$A$500,'Registro incompleto'!$F$2:$F$500,""),
TRUE,""
))</f>
        <v>UPN - Unificar la respuesta del caso y la encuesta de satisfacción por la atención</v>
      </c>
      <c r="C139" t="str">
        <f t="shared" si="2"/>
        <v>César Soplín</v>
      </c>
      <c r="D139" t="str" cm="1">
        <f t="array" ref="D139">IF(A139="","",_xlfn.IFS(
COUNTIF(Eliminados!$A$2:$A$500,A139)&gt;0,"Eliminados",
COUNTIF(Planificadas!$A$2:$A$500,A139)&gt;0,"Planificadas",
COUNTIF('Aprobar Planificación'!$A$2:$A$500,A139)&gt;0,"Aprobar planificación",
COUNTIF('Por planificar'!$A$2:$A$500,A139)&gt;0,"Por planificar",
COUNTIF('Por habilitar presup.'!$A$2:$A$500,A139)&gt;0,"Por habilitar presupuesto",
COUNTIF('Por aprobar estimacion'!$A$2:$A$500,A139)&gt;0,"Por aprobar estimación",
COUNTIF('Por Reestimar '!$A$2:$A$500,A139)&gt;0,"Por reestimar",
COUNTIF('Por estimar'!$A$2:$A$500,A139)&gt;0,"Por estimar",
COUNTIF('Registro incompleto'!$A$2:$A$500,A139)&gt;0,"Registro incompleto",
TRUE,"Sin estado"
))</f>
        <v>Por estimar</v>
      </c>
      <c r="E139" t="str" cm="1">
        <f t="array" ref="E139">IF(A139="","",_xlfn.LET(
_xlpm.base,_xlfn.IFS(
D139="Eliminados",_xlfn.XLOOKUP(A139,Eliminados!$A$2:$A$500,Eliminados!$AE$2:$AE$500,""),
D139="Planificadas",_xlfn.XLOOKUP(A139,Planificadas!$A$2:$A$500,Planificadas!$AE$2:$AE$500,""),
D139="Aprobar planificación",_xlfn.XLOOKUP(A139,'Aprobar Planificación'!$A$2:$A$500,'Aprobar Planificación'!$AE$2:$AE$500,""),
D139="Por planificar",_xlfn.XLOOKUP(A139,'Por planificar'!$A$2:$A$500,'Por planificar'!$AE$2:$AE$500,""),
D139="Por habilitar presupuesto",_xlfn.XLOOKUP(A139,'Por habilitar presup.'!$A$2:$A$500,'Por habilitar presup.'!$AE$2:$AE$500,""),
D139="Por aprobar estimación",_xlfn.XLOOKUP(A139,'Por aprobar estimacion'!$A$2:$A$500,'Por aprobar estimacion'!$AE$2:$AE$500,""),
D139="Por reestimar",_xlfn.XLOOKUP(A139,'Por Reestimar '!$A$2:$A$500,'Por Reestimar '!$AE$2:$AE$500,""),
D139="Por estimar",_xlfn.XLOOKUP(A139,'Por estimar'!$A$2:$A$500,'Por estimar'!$AE$2:$AE$500,""),
D139="Registro incompleto",_xlfn.XLOOKUP(A139,'Registro incompleto'!$A$2:$A$500,'Registro incompleto'!$AE$2:$AE$500,""),
TRUE,""
),
_xlpm.revision,_xlfn.IFS(
D139="Eliminados",_xlfn.XLOOKUP(A139,Eliminados!$A$2:$A$500,Eliminados!$AR$2:$AR$500,""),
D139="Planificadas",_xlfn.XLOOKUP(A139,Planificadas!$A$2:$A$500,Planificadas!$AR$2:$AR$500,""),
D139="Aprobar planificación",_xlfn.XLOOKUP(A139,'Aprobar Planificación'!$A$2:$A$500,'Aprobar Planificación'!$AR$2:$AR$500,""),
D139="Por planificar",_xlfn.XLOOKUP(A139,'Por planificar'!$A$2:$A$500,'Por planificar'!$AR$2:$AR$500,""),
D139="Por habilitar presupuesto",_xlfn.XLOOKUP(A139,'Por habilitar presup.'!$A$2:$A$500,'Por habilitar presup.'!$AR$2:$AR$500,""),
D139="Por aprobar estimación",_xlfn.XLOOKUP(A139,'Por aprobar estimacion'!$A$2:$A$500,'Por aprobar estimacion'!$AR$2:$AR$500,""),
D139="Por reestimar",_xlfn.XLOOKUP(A139,'Por Reestimar '!$A$2:$A$500,'Por Reestimar '!$AR$2:$AR$500,""),
TRUE,""
),
_xlpm.resultado,IF(OR(_xlpm.revision="",_xlpm.revision=0),_xlpm.base,_xlpm.revision),
IF(OR(_xlpm.resultado="",_xlpm.resultado=0),"Sin definir",_xlpm.resultado)
))</f>
        <v>Media</v>
      </c>
      <c r="F139" s="593" cm="1">
        <f t="array" ref="F139">IF(A139="","",_xlfn.LET(
_xlpm.fecha,_xlfn.IFS(
D139="Eliminados",_xlfn.XLOOKUP(A139,Eliminados!$A$2:$A$500,Eliminados!$AD$2:$AD$500,""),
D139="Planificadas",_xlfn.XLOOKUP(A139,Planificadas!$A$2:$A$500,Planificadas!$AD$2:$AD$500,""),
D139="Aprobar planificación",_xlfn.XLOOKUP(A139,'Aprobar Planificación'!$A$2:$A$500,'Aprobar Planificación'!$AD$2:$AD$500,""),
D139="Por planificar",_xlfn.XLOOKUP(A139,'Por planificar'!$A$2:$A$500,'Por planificar'!$AD$2:$AD$500,""),
D139="Por habilitar presupuesto",_xlfn.XLOOKUP(A139,'Por habilitar presup.'!$A$2:$A$500,'Por habilitar presup.'!$AD$2:$AD$500,""),
D139="Por aprobar estimación",_xlfn.XLOOKUP(A139,'Por aprobar estimacion'!$A$2:$A$500,'Por aprobar estimacion'!$AD$2:$AD$500,""),
D139="Por reestimar",_xlfn.XLOOKUP(A139,'Por Reestimar '!$A$2:$A$500,'Por Reestimar '!$AD$2:$AD$500,""),
D139="Por estimar",_xlfn.XLOOKUP(A139,'Por estimar'!$A$2:$A$500,'Por estimar'!$AD$2:$AD$500,""),
D139="Registro incompleto",_xlfn.XLOOKUP(A139,'Registro incompleto'!$A$2:$A$500,'Registro incompleto'!$AD$2:$AD$500,""),
TRUE,""
),
IF(OR(_xlpm.fecha="",_xlpm.fecha=0),"",_xlpm.fecha)
))</f>
        <v>46169</v>
      </c>
      <c r="G139" s="593" cm="1">
        <f t="array" ref="G139">IF(A139="","",_xlfn.LET(
_xlpm.base,_xlfn.IFS(
D139="Eliminados",_xlfn.XLOOKUP(A139,Eliminados!$A$2:$A$500,Eliminados!$AF$2:$AF$500,""),
D139="Planificadas",_xlfn.XLOOKUP(A139,Planificadas!$A$2:$A$500,Planificadas!$AF$2:$AF$500,""),
D139="Aprobar planificación",_xlfn.XLOOKUP(A139,'Aprobar Planificación'!$A$2:$A$500,'Aprobar Planificación'!$AF$2:$AF$500,""),
D139="Por planificar",_xlfn.XLOOKUP(A139,'Por planificar'!$A$2:$A$500,'Por planificar'!$AF$2:$AF$500,""),
D139="Por habilitar presupuesto",_xlfn.XLOOKUP(A139,'Por habilitar presup.'!$A$2:$A$500,'Por habilitar presup.'!$AF$2:$AF$500,""),
D139="Por aprobar estimación",_xlfn.XLOOKUP(A139,'Por aprobar estimacion'!$A$2:$A$500,'Por aprobar estimacion'!$AF$2:$AF$500,""),
D139="Por reestimar",_xlfn.XLOOKUP(A139,'Por Reestimar '!$A$2:$A$500,'Por Reestimar '!$AF$2:$AF$500,""),
D139="Por estimar",_xlfn.XLOOKUP(A139,'Por estimar'!$A$2:$A$500,'Por estimar'!$AF$2:$AF$500,""),
D139="Registro incompleto",_xlfn.XLOOKUP(A139,'Registro incompleto'!$A$2:$A$500,'Registro incompleto'!$AF$2:$AF$500,""),
TRUE,""
),
_xlpm.revision,_xlfn.IFS(
D139="Eliminados",_xlfn.XLOOKUP(A139,Eliminados!$A$2:$A$500,Eliminados!$AS$2:$AS$500,""),
D139="Planificadas",_xlfn.XLOOKUP(A139,Planificadas!$A$2:$A$500,Planificadas!$AS$2:$AS$500,""),
D139="Aprobar planificación",_xlfn.XLOOKUP(A139,'Aprobar Planificación'!$A$2:$A$500,'Aprobar Planificación'!$AS$2:$AS$500,""),
D139="Por planificar",_xlfn.XLOOKUP(A139,'Por planificar'!$A$2:$A$500,'Por planificar'!$AS$2:$AS$500,""),
D139="Por habilitar presupuesto",_xlfn.XLOOKUP(A139,'Por habilitar presup.'!$A$2:$A$500,'Por habilitar presup.'!$AS$2:$AS$500,""),
D139="Por aprobar estimación",_xlfn.XLOOKUP(A139,'Por aprobar estimacion'!$A$2:$A$500,'Por aprobar estimacion'!$AS$2:$AS$500,""),
D139="Por reestimar",_xlfn.XLOOKUP(A139,'Por Reestimar '!$A$2:$A$500,'Por Reestimar '!$AS$2:$AS$500,""),
TRUE,""
),
_xlpm.resultado,IF(OR(_xlpm.revision="",_xlpm.revision=0),_xlpm.base,_xlpm.revision),
IF(OR(_xlpm.resultado="",_xlpm.resultado=0),"",_xlpm.resultado)
))</f>
        <v>46195</v>
      </c>
      <c r="H139" s="593" cm="1">
        <f t="array" ref="H139">IF(A139="","",_xlfn.LET(
_xlpm.dias,_xlfn.IFS(
OR(UPPER(TRIM(E139))="BAJA",UPPER(TRIM(E139))="BAJO"),5,
OR(UPPER(TRIM(E139))="MEDIA",UPPER(TRIM(E139))="MEDIO"),10,
OR(UPPER(TRIM(E139))="ALTA",UPPER(TRIM(E139))="ALTO"),20,
TRUE,0
),
_xlpm.inicioRe,IF(D139="Por reestimar",_xlfn.XLOOKUP(A139,'Por Reestimar '!$A$2:$A$500,'Por Reestimar '!$AS$2:$AS$500,0),0),
_xlfn.IFS(
D139="Por reestimar",IF(AND(ISNUMBER(_xlpm.inicioRe),_xlpm.inicioRe&gt;0,_xlpm.dias&gt;0),WORKDAY(_xlpm.inicioRe,_xlpm.dias),""),
D139="Por estimar",IF(AND(ISNUMBER(G139),G139&gt;0),IF(_xlpm.dias&gt;0,WORKDAY(G139,_xlpm.dias),""),IF(AND(ISNUMBER(F139),F139&gt;0),WORKDAY(F139,5),"")),
TRUE,""
)
))</f>
        <v>46209</v>
      </c>
      <c r="I139" t="str" cm="1">
        <f t="array" ref="I139">IF(A139="","",_xlfn.IFS(
D139="Eliminados",_xlfn.XLOOKUP(A139,Eliminados!$A$2:$A$500,Eliminados!$AB$2:$AB$500,""),
D139="Planificadas",_xlfn.XLOOKUP(A139,Planificadas!$A$2:$A$500,Planificadas!$AB$2:$AB$500,""),
D139="Aprobar planificación",_xlfn.XLOOKUP(A139,'Aprobar Planificación'!$A$2:$A$500,'Aprobar Planificación'!$AB$2:$AB$500,""),
D139="Por planificar",_xlfn.XLOOKUP(A139,'Por planificar'!$A$2:$A$500,'Por planificar'!$AB$2:$AB$500,""),
D139="Por habilitar presupuesto",_xlfn.XLOOKUP(A139,'Por habilitar presup.'!$A$2:$A$500,'Por habilitar presup.'!$AB$2:$AB$500,""),
D139="Por aprobar estimación",_xlfn.XLOOKUP(A139,'Por aprobar estimacion'!$A$2:$A$500,'Por aprobar estimacion'!$AB$2:$AB$500,""),
D139="Por reestimar",_xlfn.XLOOKUP(A139,'Por Reestimar '!$A$2:$A$500,'Por Reestimar '!$AB$2:$AB$500,""),
D139="Por estimar",_xlfn.XLOOKUP(A139,'Por estimar'!$A$2:$A$500,'Por estimar'!$AB$2:$AB$500,""),
D139="Registro incompleto",_xlfn.XLOOKUP(A139,'Registro incompleto'!$A$2:$A$500,'Registro incompleto'!$AB$2:$AB$500,""),
TRUE,""
))</f>
        <v>César Soplín</v>
      </c>
    </row>
    <row r="140" spans="1:9">
      <c r="A140">
        <v>175</v>
      </c>
      <c r="B140" t="str" cm="1">
        <f t="array" ref="B140">IF(A140="","",_xlfn.IFS(
D140="Eliminados",_xlfn.XLOOKUP(A140,Eliminados!$A$2:$A$500,Eliminados!$F$2:$F$500,""),
D140="Planificadas",_xlfn.XLOOKUP(A140,Planificadas!$A$2:$A$500,Planificadas!$F$2:$F$500,""),
D140="Aprobar planificación",_xlfn.XLOOKUP(A140,'Aprobar Planificación'!$A$2:$A$500,'Aprobar Planificación'!$F$2:$F$500,""),
D140="Por planificar",_xlfn.XLOOKUP(A140,'Por planificar'!$A$2:$A$500,'Por planificar'!$F$2:$F$500,""),
D140="Por habilitar presupuesto",_xlfn.XLOOKUP(A140,'Por habilitar presup.'!$A$2:$A$500,'Por habilitar presup.'!$F$2:$F$500,""),
D140="Por aprobar estimación",_xlfn.XLOOKUP(A140,'Por aprobar estimacion'!$A$2:$A$500,'Por aprobar estimacion'!$F$2:$F$500,""),
D140="Por reestimar",_xlfn.XLOOKUP(A140,'Por Reestimar '!$A$2:$A$500,'Por Reestimar '!$F$2:$F$500,""),
D140="Por estimar",_xlfn.XLOOKUP(A140,'Por estimar'!$A$2:$A$500,'Por estimar'!$F$2:$F$500,""),
D140="Registro incompleto",_xlfn.XLOOKUP(A140,'Registro incompleto'!$A$2:$A$500,'Registro incompleto'!$F$2:$F$500,""),
TRUE,""
))</f>
        <v>UPC - Ajuste en Formulario Virtual del Libro de Reclamaciones - Obs INDECOPI</v>
      </c>
      <c r="C140" t="str">
        <f t="shared" si="2"/>
        <v>Nicolas Morales</v>
      </c>
      <c r="D140" t="str" cm="1">
        <f t="array" ref="D140">IF(A140="","",_xlfn.IFS(
COUNTIF(Eliminados!$A$2:$A$500,A140)&gt;0,"Eliminados",
COUNTIF(Planificadas!$A$2:$A$500,A140)&gt;0,"Planificadas",
COUNTIF('Aprobar Planificación'!$A$2:$A$500,A140)&gt;0,"Aprobar planificación",
COUNTIF('Por planificar'!$A$2:$A$500,A140)&gt;0,"Por planificar",
COUNTIF('Por habilitar presup.'!$A$2:$A$500,A140)&gt;0,"Por habilitar presupuesto",
COUNTIF('Por aprobar estimacion'!$A$2:$A$500,A140)&gt;0,"Por aprobar estimación",
COUNTIF('Por Reestimar '!$A$2:$A$500,A140)&gt;0,"Por reestimar",
COUNTIF('Por estimar'!$A$2:$A$500,A140)&gt;0,"Por estimar",
COUNTIF('Registro incompleto'!$A$2:$A$500,A140)&gt;0,"Registro incompleto",
TRUE,"Sin estado"
))</f>
        <v>Planificadas</v>
      </c>
      <c r="E140" t="str" cm="1">
        <f t="array" ref="E140">IF(A140="","",_xlfn.LET(
_xlpm.base,_xlfn.IFS(
D140="Eliminados",_xlfn.XLOOKUP(A140,Eliminados!$A$2:$A$500,Eliminados!$AE$2:$AE$500,""),
D140="Planificadas",_xlfn.XLOOKUP(A140,Planificadas!$A$2:$A$500,Planificadas!$AE$2:$AE$500,""),
D140="Aprobar planificación",_xlfn.XLOOKUP(A140,'Aprobar Planificación'!$A$2:$A$500,'Aprobar Planificación'!$AE$2:$AE$500,""),
D140="Por planificar",_xlfn.XLOOKUP(A140,'Por planificar'!$A$2:$A$500,'Por planificar'!$AE$2:$AE$500,""),
D140="Por habilitar presupuesto",_xlfn.XLOOKUP(A140,'Por habilitar presup.'!$A$2:$A$500,'Por habilitar presup.'!$AE$2:$AE$500,""),
D140="Por aprobar estimación",_xlfn.XLOOKUP(A140,'Por aprobar estimacion'!$A$2:$A$500,'Por aprobar estimacion'!$AE$2:$AE$500,""),
D140="Por reestimar",_xlfn.XLOOKUP(A140,'Por Reestimar '!$A$2:$A$500,'Por Reestimar '!$AE$2:$AE$500,""),
D140="Por estimar",_xlfn.XLOOKUP(A140,'Por estimar'!$A$2:$A$500,'Por estimar'!$AE$2:$AE$500,""),
D140="Registro incompleto",_xlfn.XLOOKUP(A140,'Registro incompleto'!$A$2:$A$500,'Registro incompleto'!$AE$2:$AE$500,""),
TRUE,""
),
_xlpm.revision,_xlfn.IFS(
D140="Eliminados",_xlfn.XLOOKUP(A140,Eliminados!$A$2:$A$500,Eliminados!$AR$2:$AR$500,""),
D140="Planificadas",_xlfn.XLOOKUP(A140,Planificadas!$A$2:$A$500,Planificadas!$AR$2:$AR$500,""),
D140="Aprobar planificación",_xlfn.XLOOKUP(A140,'Aprobar Planificación'!$A$2:$A$500,'Aprobar Planificación'!$AR$2:$AR$500,""),
D140="Por planificar",_xlfn.XLOOKUP(A140,'Por planificar'!$A$2:$A$500,'Por planificar'!$AR$2:$AR$500,""),
D140="Por habilitar presupuesto",_xlfn.XLOOKUP(A140,'Por habilitar presup.'!$A$2:$A$500,'Por habilitar presup.'!$AR$2:$AR$500,""),
D140="Por aprobar estimación",_xlfn.XLOOKUP(A140,'Por aprobar estimacion'!$A$2:$A$500,'Por aprobar estimacion'!$AR$2:$AR$500,""),
D140="Por reestimar",_xlfn.XLOOKUP(A140,'Por Reestimar '!$A$2:$A$500,'Por Reestimar '!$AR$2:$AR$500,""),
TRUE,""
),
_xlpm.resultado,IF(OR(_xlpm.revision="",_xlpm.revision=0),_xlpm.base,_xlpm.revision),
IF(OR(_xlpm.resultado="",_xlpm.resultado=0),"Sin definir",_xlpm.resultado)
))</f>
        <v>Baja</v>
      </c>
      <c r="F140" s="593" cm="1">
        <f t="array" ref="F140">IF(A140="","",_xlfn.LET(
_xlpm.fecha,_xlfn.IFS(
D140="Eliminados",_xlfn.XLOOKUP(A140,Eliminados!$A$2:$A$500,Eliminados!$AD$2:$AD$500,""),
D140="Planificadas",_xlfn.XLOOKUP(A140,Planificadas!$A$2:$A$500,Planificadas!$AD$2:$AD$500,""),
D140="Aprobar planificación",_xlfn.XLOOKUP(A140,'Aprobar Planificación'!$A$2:$A$500,'Aprobar Planificación'!$AD$2:$AD$500,""),
D140="Por planificar",_xlfn.XLOOKUP(A140,'Por planificar'!$A$2:$A$500,'Por planificar'!$AD$2:$AD$500,""),
D140="Por habilitar presupuesto",_xlfn.XLOOKUP(A140,'Por habilitar presup.'!$A$2:$A$500,'Por habilitar presup.'!$AD$2:$AD$500,""),
D140="Por aprobar estimación",_xlfn.XLOOKUP(A140,'Por aprobar estimacion'!$A$2:$A$500,'Por aprobar estimacion'!$AD$2:$AD$500,""),
D140="Por reestimar",_xlfn.XLOOKUP(A140,'Por Reestimar '!$A$2:$A$500,'Por Reestimar '!$AD$2:$AD$500,""),
D140="Por estimar",_xlfn.XLOOKUP(A140,'Por estimar'!$A$2:$A$500,'Por estimar'!$AD$2:$AD$500,""),
D140="Registro incompleto",_xlfn.XLOOKUP(A140,'Registro incompleto'!$A$2:$A$500,'Registro incompleto'!$AD$2:$AD$500,""),
TRUE,""
),
IF(OR(_xlpm.fecha="",_xlpm.fecha=0),"",_xlpm.fecha)
))</f>
        <v>46170</v>
      </c>
      <c r="G140" s="593" cm="1">
        <f t="array" ref="G140">IF(A140="","",_xlfn.LET(
_xlpm.base,_xlfn.IFS(
D140="Eliminados",_xlfn.XLOOKUP(A140,Eliminados!$A$2:$A$500,Eliminados!$AF$2:$AF$500,""),
D140="Planificadas",_xlfn.XLOOKUP(A140,Planificadas!$A$2:$A$500,Planificadas!$AF$2:$AF$500,""),
D140="Aprobar planificación",_xlfn.XLOOKUP(A140,'Aprobar Planificación'!$A$2:$A$500,'Aprobar Planificación'!$AF$2:$AF$500,""),
D140="Por planificar",_xlfn.XLOOKUP(A140,'Por planificar'!$A$2:$A$500,'Por planificar'!$AF$2:$AF$500,""),
D140="Por habilitar presupuesto",_xlfn.XLOOKUP(A140,'Por habilitar presup.'!$A$2:$A$500,'Por habilitar presup.'!$AF$2:$AF$500,""),
D140="Por aprobar estimación",_xlfn.XLOOKUP(A140,'Por aprobar estimacion'!$A$2:$A$500,'Por aprobar estimacion'!$AF$2:$AF$500,""),
D140="Por reestimar",_xlfn.XLOOKUP(A140,'Por Reestimar '!$A$2:$A$500,'Por Reestimar '!$AF$2:$AF$500,""),
D140="Por estimar",_xlfn.XLOOKUP(A140,'Por estimar'!$A$2:$A$500,'Por estimar'!$AF$2:$AF$500,""),
D140="Registro incompleto",_xlfn.XLOOKUP(A140,'Registro incompleto'!$A$2:$A$500,'Registro incompleto'!$AF$2:$AF$500,""),
TRUE,""
),
_xlpm.revision,_xlfn.IFS(
D140="Eliminados",_xlfn.XLOOKUP(A140,Eliminados!$A$2:$A$500,Eliminados!$AS$2:$AS$500,""),
D140="Planificadas",_xlfn.XLOOKUP(A140,Planificadas!$A$2:$A$500,Planificadas!$AS$2:$AS$500,""),
D140="Aprobar planificación",_xlfn.XLOOKUP(A140,'Aprobar Planificación'!$A$2:$A$500,'Aprobar Planificación'!$AS$2:$AS$500,""),
D140="Por planificar",_xlfn.XLOOKUP(A140,'Por planificar'!$A$2:$A$500,'Por planificar'!$AS$2:$AS$500,""),
D140="Por habilitar presupuesto",_xlfn.XLOOKUP(A140,'Por habilitar presup.'!$A$2:$A$500,'Por habilitar presup.'!$AS$2:$AS$500,""),
D140="Por aprobar estimación",_xlfn.XLOOKUP(A140,'Por aprobar estimacion'!$A$2:$A$500,'Por aprobar estimacion'!$AS$2:$AS$500,""),
D140="Por reestimar",_xlfn.XLOOKUP(A140,'Por Reestimar '!$A$2:$A$500,'Por Reestimar '!$AS$2:$AS$500,""),
TRUE,""
),
_xlpm.resultado,IF(OR(_xlpm.revision="",_xlpm.revision=0),_xlpm.base,_xlpm.revision),
IF(OR(_xlpm.resultado="",_xlpm.resultado=0),"",_xlpm.resultado)
))</f>
        <v>46170</v>
      </c>
      <c r="H140" s="593" t="str" cm="1">
        <f t="array" ref="H140">IF(A140="","",_xlfn.LET(
_xlpm.dias,_xlfn.IFS(
OR(UPPER(TRIM(E140))="BAJA",UPPER(TRIM(E140))="BAJO"),5,
OR(UPPER(TRIM(E140))="MEDIA",UPPER(TRIM(E140))="MEDIO"),10,
OR(UPPER(TRIM(E140))="ALTA",UPPER(TRIM(E140))="ALTO"),20,
TRUE,0
),
_xlpm.inicioRe,IF(D140="Por reestimar",_xlfn.XLOOKUP(A140,'Por Reestimar '!$A$2:$A$500,'Por Reestimar '!$AS$2:$AS$500,0),0),
_xlfn.IFS(
D140="Por reestimar",IF(AND(ISNUMBER(_xlpm.inicioRe),_xlpm.inicioRe&gt;0,_xlpm.dias&gt;0),WORKDAY(_xlpm.inicioRe,_xlpm.dias),""),
D140="Por estimar",IF(AND(ISNUMBER(G140),G140&gt;0),IF(_xlpm.dias&gt;0,WORKDAY(G140,_xlpm.dias),""),IF(AND(ISNUMBER(F140),F140&gt;0),WORKDAY(F140,5),"")),
TRUE,""
)
))</f>
        <v/>
      </c>
      <c r="I140" t="str" cm="1">
        <f t="array" ref="I140">IF(A140="","",_xlfn.IFS(
D140="Eliminados",_xlfn.XLOOKUP(A140,Eliminados!$A$2:$A$500,Eliminados!$AB$2:$AB$500,""),
D140="Planificadas",_xlfn.XLOOKUP(A140,Planificadas!$A$2:$A$500,Planificadas!$AB$2:$AB$500,""),
D140="Aprobar planificación",_xlfn.XLOOKUP(A140,'Aprobar Planificación'!$A$2:$A$500,'Aprobar Planificación'!$AB$2:$AB$500,""),
D140="Por planificar",_xlfn.XLOOKUP(A140,'Por planificar'!$A$2:$A$500,'Por planificar'!$AB$2:$AB$500,""),
D140="Por habilitar presupuesto",_xlfn.XLOOKUP(A140,'Por habilitar presup.'!$A$2:$A$500,'Por habilitar presup.'!$AB$2:$AB$500,""),
D140="Por aprobar estimación",_xlfn.XLOOKUP(A140,'Por aprobar estimacion'!$A$2:$A$500,'Por aprobar estimacion'!$AB$2:$AB$500,""),
D140="Por reestimar",_xlfn.XLOOKUP(A140,'Por Reestimar '!$A$2:$A$500,'Por Reestimar '!$AB$2:$AB$500,""),
D140="Por estimar",_xlfn.XLOOKUP(A140,'Por estimar'!$A$2:$A$500,'Por estimar'!$AB$2:$AB$500,""),
D140="Registro incompleto",_xlfn.XLOOKUP(A140,'Registro incompleto'!$A$2:$A$500,'Registro incompleto'!$AB$2:$AB$500,""),
TRUE,""
))</f>
        <v>Nicolas Morales</v>
      </c>
    </row>
    <row r="141" spans="1:9">
      <c r="A141">
        <v>176</v>
      </c>
      <c r="B141" t="str" cm="1">
        <f t="array" ref="B141">IF(A141="","",_xlfn.IFS(
D141="Eliminados",_xlfn.XLOOKUP(A141,Eliminados!$A$2:$A$500,Eliminados!$F$2:$F$500,""),
D141="Planificadas",_xlfn.XLOOKUP(A141,Planificadas!$A$2:$A$500,Planificadas!$F$2:$F$500,""),
D141="Aprobar planificación",_xlfn.XLOOKUP(A141,'Aprobar Planificación'!$A$2:$A$500,'Aprobar Planificación'!$F$2:$F$500,""),
D141="Por planificar",_xlfn.XLOOKUP(A141,'Por planificar'!$A$2:$A$500,'Por planificar'!$F$2:$F$500,""),
D141="Por habilitar presupuesto",_xlfn.XLOOKUP(A141,'Por habilitar presup.'!$A$2:$A$500,'Por habilitar presup.'!$F$2:$F$500,""),
D141="Por aprobar estimación",_xlfn.XLOOKUP(A141,'Por aprobar estimacion'!$A$2:$A$500,'Por aprobar estimacion'!$F$2:$F$500,""),
D141="Por reestimar",_xlfn.XLOOKUP(A141,'Por Reestimar '!$A$2:$A$500,'Por Reestimar '!$F$2:$F$500,""),
D141="Por estimar",_xlfn.XLOOKUP(A141,'Por estimar'!$A$2:$A$500,'Por estimar'!$F$2:$F$500,""),
D141="Registro incompleto",_xlfn.XLOOKUP(A141,'Registro incompleto'!$A$2:$A$500,'Registro incompleto'!$F$2:$F$500,""),
TRUE,""
))</f>
        <v xml:space="preserve">Optimización del proceso del relevamiento de la necesidad del cliente interno con protocolos de comunicación; y Producción y difusión de piezas de contenido para comunicación </v>
      </c>
      <c r="C141" t="str">
        <f t="shared" si="2"/>
        <v>Carlos Gamero</v>
      </c>
      <c r="D141" t="str" cm="1">
        <f t="array" ref="D141">IF(A141="","",_xlfn.IFS(
COUNTIF(Eliminados!$A$2:$A$500,A141)&gt;0,"Eliminados",
COUNTIF(Planificadas!$A$2:$A$500,A141)&gt;0,"Planificadas",
COUNTIF('Aprobar Planificación'!$A$2:$A$500,A141)&gt;0,"Aprobar planificación",
COUNTIF('Por planificar'!$A$2:$A$500,A141)&gt;0,"Por planificar",
COUNTIF('Por habilitar presup.'!$A$2:$A$500,A141)&gt;0,"Por habilitar presupuesto",
COUNTIF('Por aprobar estimacion'!$A$2:$A$500,A141)&gt;0,"Por aprobar estimación",
COUNTIF('Por Reestimar '!$A$2:$A$500,A141)&gt;0,"Por reestimar",
COUNTIF('Por estimar'!$A$2:$A$500,A141)&gt;0,"Por estimar",
COUNTIF('Registro incompleto'!$A$2:$A$500,A141)&gt;0,"Registro incompleto",
TRUE,"Sin estado"
))</f>
        <v>Por reestimar</v>
      </c>
      <c r="E141" t="str" cm="1">
        <f t="array" ref="E141">IF(A141="","",_xlfn.LET(
_xlpm.base,_xlfn.IFS(
D141="Eliminados",_xlfn.XLOOKUP(A141,Eliminados!$A$2:$A$500,Eliminados!$AE$2:$AE$500,""),
D141="Planificadas",_xlfn.XLOOKUP(A141,Planificadas!$A$2:$A$500,Planificadas!$AE$2:$AE$500,""),
D141="Aprobar planificación",_xlfn.XLOOKUP(A141,'Aprobar Planificación'!$A$2:$A$500,'Aprobar Planificación'!$AE$2:$AE$500,""),
D141="Por planificar",_xlfn.XLOOKUP(A141,'Por planificar'!$A$2:$A$500,'Por planificar'!$AE$2:$AE$500,""),
D141="Por habilitar presupuesto",_xlfn.XLOOKUP(A141,'Por habilitar presup.'!$A$2:$A$500,'Por habilitar presup.'!$AE$2:$AE$500,""),
D141="Por aprobar estimación",_xlfn.XLOOKUP(A141,'Por aprobar estimacion'!$A$2:$A$500,'Por aprobar estimacion'!$AE$2:$AE$500,""),
D141="Por reestimar",_xlfn.XLOOKUP(A141,'Por Reestimar '!$A$2:$A$500,'Por Reestimar '!$AE$2:$AE$500,""),
D141="Por estimar",_xlfn.XLOOKUP(A141,'Por estimar'!$A$2:$A$500,'Por estimar'!$AE$2:$AE$500,""),
D141="Registro incompleto",_xlfn.XLOOKUP(A141,'Registro incompleto'!$A$2:$A$500,'Registro incompleto'!$AE$2:$AE$500,""),
TRUE,""
),
_xlpm.revision,_xlfn.IFS(
D141="Eliminados",_xlfn.XLOOKUP(A141,Eliminados!$A$2:$A$500,Eliminados!$AR$2:$AR$500,""),
D141="Planificadas",_xlfn.XLOOKUP(A141,Planificadas!$A$2:$A$500,Planificadas!$AR$2:$AR$500,""),
D141="Aprobar planificación",_xlfn.XLOOKUP(A141,'Aprobar Planificación'!$A$2:$A$500,'Aprobar Planificación'!$AR$2:$AR$500,""),
D141="Por planificar",_xlfn.XLOOKUP(A141,'Por planificar'!$A$2:$A$500,'Por planificar'!$AR$2:$AR$500,""),
D141="Por habilitar presupuesto",_xlfn.XLOOKUP(A141,'Por habilitar presup.'!$A$2:$A$500,'Por habilitar presup.'!$AR$2:$AR$500,""),
D141="Por aprobar estimación",_xlfn.XLOOKUP(A141,'Por aprobar estimacion'!$A$2:$A$500,'Por aprobar estimacion'!$AR$2:$AR$500,""),
D141="Por reestimar",_xlfn.XLOOKUP(A141,'Por Reestimar '!$A$2:$A$500,'Por Reestimar '!$AR$2:$AR$500,""),
TRUE,""
),
_xlpm.resultado,IF(OR(_xlpm.revision="",_xlpm.revision=0),_xlpm.base,_xlpm.revision),
IF(OR(_xlpm.resultado="",_xlpm.resultado=0),"Sin definir",_xlpm.resultado)
))</f>
        <v>Alta</v>
      </c>
      <c r="F141" s="593" cm="1">
        <f t="array" ref="F141">IF(A141="","",_xlfn.LET(
_xlpm.fecha,_xlfn.IFS(
D141="Eliminados",_xlfn.XLOOKUP(A141,Eliminados!$A$2:$A$500,Eliminados!$AD$2:$AD$500,""),
D141="Planificadas",_xlfn.XLOOKUP(A141,Planificadas!$A$2:$A$500,Planificadas!$AD$2:$AD$500,""),
D141="Aprobar planificación",_xlfn.XLOOKUP(A141,'Aprobar Planificación'!$A$2:$A$500,'Aprobar Planificación'!$AD$2:$AD$500,""),
D141="Por planificar",_xlfn.XLOOKUP(A141,'Por planificar'!$A$2:$A$500,'Por planificar'!$AD$2:$AD$500,""),
D141="Por habilitar presupuesto",_xlfn.XLOOKUP(A141,'Por habilitar presup.'!$A$2:$A$500,'Por habilitar presup.'!$AD$2:$AD$500,""),
D141="Por aprobar estimación",_xlfn.XLOOKUP(A141,'Por aprobar estimacion'!$A$2:$A$500,'Por aprobar estimacion'!$AD$2:$AD$500,""),
D141="Por reestimar",_xlfn.XLOOKUP(A141,'Por Reestimar '!$A$2:$A$500,'Por Reestimar '!$AD$2:$AD$500,""),
D141="Por estimar",_xlfn.XLOOKUP(A141,'Por estimar'!$A$2:$A$500,'Por estimar'!$AD$2:$AD$500,""),
D141="Registro incompleto",_xlfn.XLOOKUP(A141,'Registro incompleto'!$A$2:$A$500,'Registro incompleto'!$AD$2:$AD$500,""),
TRUE,""
),
IF(OR(_xlpm.fecha="",_xlpm.fecha=0),"",_xlpm.fecha)
))</f>
        <v>46177</v>
      </c>
      <c r="G141" s="593" cm="1">
        <f t="array" ref="G141">IF(A141="","",_xlfn.LET(
_xlpm.base,_xlfn.IFS(
D141="Eliminados",_xlfn.XLOOKUP(A141,Eliminados!$A$2:$A$500,Eliminados!$AF$2:$AF$500,""),
D141="Planificadas",_xlfn.XLOOKUP(A141,Planificadas!$A$2:$A$500,Planificadas!$AF$2:$AF$500,""),
D141="Aprobar planificación",_xlfn.XLOOKUP(A141,'Aprobar Planificación'!$A$2:$A$500,'Aprobar Planificación'!$AF$2:$AF$500,""),
D141="Por planificar",_xlfn.XLOOKUP(A141,'Por planificar'!$A$2:$A$500,'Por planificar'!$AF$2:$AF$500,""),
D141="Por habilitar presupuesto",_xlfn.XLOOKUP(A141,'Por habilitar presup.'!$A$2:$A$500,'Por habilitar presup.'!$AF$2:$AF$500,""),
D141="Por aprobar estimación",_xlfn.XLOOKUP(A141,'Por aprobar estimacion'!$A$2:$A$500,'Por aprobar estimacion'!$AF$2:$AF$500,""),
D141="Por reestimar",_xlfn.XLOOKUP(A141,'Por Reestimar '!$A$2:$A$500,'Por Reestimar '!$AF$2:$AF$500,""),
D141="Por estimar",_xlfn.XLOOKUP(A141,'Por estimar'!$A$2:$A$500,'Por estimar'!$AF$2:$AF$500,""),
D141="Registro incompleto",_xlfn.XLOOKUP(A141,'Registro incompleto'!$A$2:$A$500,'Registro incompleto'!$AF$2:$AF$500,""),
TRUE,""
),
_xlpm.revision,_xlfn.IFS(
D141="Eliminados",_xlfn.XLOOKUP(A141,Eliminados!$A$2:$A$500,Eliminados!$AS$2:$AS$500,""),
D141="Planificadas",_xlfn.XLOOKUP(A141,Planificadas!$A$2:$A$500,Planificadas!$AS$2:$AS$500,""),
D141="Aprobar planificación",_xlfn.XLOOKUP(A141,'Aprobar Planificación'!$A$2:$A$500,'Aprobar Planificación'!$AS$2:$AS$500,""),
D141="Por planificar",_xlfn.XLOOKUP(A141,'Por planificar'!$A$2:$A$500,'Por planificar'!$AS$2:$AS$500,""),
D141="Por habilitar presupuesto",_xlfn.XLOOKUP(A141,'Por habilitar presup.'!$A$2:$A$500,'Por habilitar presup.'!$AS$2:$AS$500,""),
D141="Por aprobar estimación",_xlfn.XLOOKUP(A141,'Por aprobar estimacion'!$A$2:$A$500,'Por aprobar estimacion'!$AS$2:$AS$500,""),
D141="Por reestimar",_xlfn.XLOOKUP(A141,'Por Reestimar '!$A$2:$A$500,'Por Reestimar '!$AS$2:$AS$500,""),
TRUE,""
),
_xlpm.resultado,IF(OR(_xlpm.revision="",_xlpm.revision=0),_xlpm.base,_xlpm.revision),
IF(OR(_xlpm.resultado="",_xlpm.resultado=0),"",_xlpm.resultado)
))</f>
        <v>46149</v>
      </c>
      <c r="H141" s="593" t="str" cm="1">
        <f t="array" ref="H141">IF(A141="","",_xlfn.LET(
_xlpm.dias,_xlfn.IFS(
OR(UPPER(TRIM(E141))="BAJA",UPPER(TRIM(E141))="BAJO"),5,
OR(UPPER(TRIM(E141))="MEDIA",UPPER(TRIM(E141))="MEDIO"),10,
OR(UPPER(TRIM(E141))="ALTA",UPPER(TRIM(E141))="ALTO"),20,
TRUE,0
),
_xlpm.inicioRe,IF(D141="Por reestimar",_xlfn.XLOOKUP(A141,'Por Reestimar '!$A$2:$A$500,'Por Reestimar '!$AS$2:$AS$500,0),0),
_xlfn.IFS(
D141="Por reestimar",IF(AND(ISNUMBER(_xlpm.inicioRe),_xlpm.inicioRe&gt;0,_xlpm.dias&gt;0),WORKDAY(_xlpm.inicioRe,_xlpm.dias),""),
D141="Por estimar",IF(AND(ISNUMBER(G141),G141&gt;0),IF(_xlpm.dias&gt;0,WORKDAY(G141,_xlpm.dias),""),IF(AND(ISNUMBER(F141),F141&gt;0),WORKDAY(F141,5),"")),
TRUE,""
)
))</f>
        <v/>
      </c>
      <c r="I141" t="str" cm="1">
        <f t="array" ref="I141">IF(A141="","",_xlfn.IFS(
D141="Eliminados",_xlfn.XLOOKUP(A141,Eliminados!$A$2:$A$500,Eliminados!$AB$2:$AB$500,""),
D141="Planificadas",_xlfn.XLOOKUP(A141,Planificadas!$A$2:$A$500,Planificadas!$AB$2:$AB$500,""),
D141="Aprobar planificación",_xlfn.XLOOKUP(A141,'Aprobar Planificación'!$A$2:$A$500,'Aprobar Planificación'!$AB$2:$AB$500,""),
D141="Por planificar",_xlfn.XLOOKUP(A141,'Por planificar'!$A$2:$A$500,'Por planificar'!$AB$2:$AB$500,""),
D141="Por habilitar presupuesto",_xlfn.XLOOKUP(A141,'Por habilitar presup.'!$A$2:$A$500,'Por habilitar presup.'!$AB$2:$AB$500,""),
D141="Por aprobar estimación",_xlfn.XLOOKUP(A141,'Por aprobar estimacion'!$A$2:$A$500,'Por aprobar estimacion'!$AB$2:$AB$500,""),
D141="Por reestimar",_xlfn.XLOOKUP(A141,'Por Reestimar '!$A$2:$A$500,'Por Reestimar '!$AB$2:$AB$500,""),
D141="Por estimar",_xlfn.XLOOKUP(A141,'Por estimar'!$A$2:$A$500,'Por estimar'!$AB$2:$AB$500,""),
D141="Registro incompleto",_xlfn.XLOOKUP(A141,'Registro incompleto'!$A$2:$A$500,'Registro incompleto'!$AB$2:$AB$500,""),
TRUE,""
))</f>
        <v>Carlos Gamero</v>
      </c>
    </row>
    <row r="142" spans="1:9">
      <c r="A142">
        <v>177</v>
      </c>
      <c r="B142" t="str" cm="1">
        <f t="array" ref="B142">IF(A142="","",_xlfn.IFS(
D142="Eliminados",_xlfn.XLOOKUP(A142,Eliminados!$A$2:$A$500,Eliminados!$F$2:$F$500,""),
D142="Planificadas",_xlfn.XLOOKUP(A142,Planificadas!$A$2:$A$500,Planificadas!$F$2:$F$500,""),
D142="Aprobar planificación",_xlfn.XLOOKUP(A142,'Aprobar Planificación'!$A$2:$A$500,'Aprobar Planificación'!$F$2:$F$500,""),
D142="Por planificar",_xlfn.XLOOKUP(A142,'Por planificar'!$A$2:$A$500,'Por planificar'!$F$2:$F$500,""),
D142="Por habilitar presupuesto",_xlfn.XLOOKUP(A142,'Por habilitar presup.'!$A$2:$A$500,'Por habilitar presup.'!$F$2:$F$500,""),
D142="Por aprobar estimación",_xlfn.XLOOKUP(A142,'Por aprobar estimacion'!$A$2:$A$500,'Por aprobar estimacion'!$F$2:$F$500,""),
D142="Por reestimar",_xlfn.XLOOKUP(A142,'Por Reestimar '!$A$2:$A$500,'Por Reestimar '!$F$2:$F$500,""),
D142="Por estimar",_xlfn.XLOOKUP(A142,'Por estimar'!$A$2:$A$500,'Por estimar'!$F$2:$F$500,""),
D142="Registro incompleto",_xlfn.XLOOKUP(A142,'Registro incompleto'!$A$2:$A$500,'Registro incompleto'!$F$2:$F$500,""),
TRUE,""
))</f>
        <v xml:space="preserve">Solución para categorización y segmentación automática de Tickets. Potenciar chatbot en HCM y escalamiento automático al COE por nivel de consultas y consultas dirigidas a líderes. </v>
      </c>
      <c r="C142" t="str">
        <f t="shared" si="2"/>
        <v>Carlos Gamero</v>
      </c>
      <c r="D142" t="str" cm="1">
        <f t="array" ref="D142">IF(A142="","",_xlfn.IFS(
COUNTIF(Eliminados!$A$2:$A$500,A142)&gt;0,"Eliminados",
COUNTIF(Planificadas!$A$2:$A$500,A142)&gt;0,"Planificadas",
COUNTIF('Aprobar Planificación'!$A$2:$A$500,A142)&gt;0,"Aprobar planificación",
COUNTIF('Por planificar'!$A$2:$A$500,A142)&gt;0,"Por planificar",
COUNTIF('Por habilitar presup.'!$A$2:$A$500,A142)&gt;0,"Por habilitar presupuesto",
COUNTIF('Por aprobar estimacion'!$A$2:$A$500,A142)&gt;0,"Por aprobar estimación",
COUNTIF('Por Reestimar '!$A$2:$A$500,A142)&gt;0,"Por reestimar",
COUNTIF('Por estimar'!$A$2:$A$500,A142)&gt;0,"Por estimar",
COUNTIF('Registro incompleto'!$A$2:$A$500,A142)&gt;0,"Registro incompleto",
TRUE,"Sin estado"
))</f>
        <v>Por aprobar estimación</v>
      </c>
      <c r="E142" t="str" cm="1">
        <f t="array" ref="E142">IF(A142="","",_xlfn.LET(
_xlpm.base,_xlfn.IFS(
D142="Eliminados",_xlfn.XLOOKUP(A142,Eliminados!$A$2:$A$500,Eliminados!$AE$2:$AE$500,""),
D142="Planificadas",_xlfn.XLOOKUP(A142,Planificadas!$A$2:$A$500,Planificadas!$AE$2:$AE$500,""),
D142="Aprobar planificación",_xlfn.XLOOKUP(A142,'Aprobar Planificación'!$A$2:$A$500,'Aprobar Planificación'!$AE$2:$AE$500,""),
D142="Por planificar",_xlfn.XLOOKUP(A142,'Por planificar'!$A$2:$A$500,'Por planificar'!$AE$2:$AE$500,""),
D142="Por habilitar presupuesto",_xlfn.XLOOKUP(A142,'Por habilitar presup.'!$A$2:$A$500,'Por habilitar presup.'!$AE$2:$AE$500,""),
D142="Por aprobar estimación",_xlfn.XLOOKUP(A142,'Por aprobar estimacion'!$A$2:$A$500,'Por aprobar estimacion'!$AE$2:$AE$500,""),
D142="Por reestimar",_xlfn.XLOOKUP(A142,'Por Reestimar '!$A$2:$A$500,'Por Reestimar '!$AE$2:$AE$500,""),
D142="Por estimar",_xlfn.XLOOKUP(A142,'Por estimar'!$A$2:$A$500,'Por estimar'!$AE$2:$AE$500,""),
D142="Registro incompleto",_xlfn.XLOOKUP(A142,'Registro incompleto'!$A$2:$A$500,'Registro incompleto'!$AE$2:$AE$500,""),
TRUE,""
),
_xlpm.revision,_xlfn.IFS(
D142="Eliminados",_xlfn.XLOOKUP(A142,Eliminados!$A$2:$A$500,Eliminados!$AR$2:$AR$500,""),
D142="Planificadas",_xlfn.XLOOKUP(A142,Planificadas!$A$2:$A$500,Planificadas!$AR$2:$AR$500,""),
D142="Aprobar planificación",_xlfn.XLOOKUP(A142,'Aprobar Planificación'!$A$2:$A$500,'Aprobar Planificación'!$AR$2:$AR$500,""),
D142="Por planificar",_xlfn.XLOOKUP(A142,'Por planificar'!$A$2:$A$500,'Por planificar'!$AR$2:$AR$500,""),
D142="Por habilitar presupuesto",_xlfn.XLOOKUP(A142,'Por habilitar presup.'!$A$2:$A$500,'Por habilitar presup.'!$AR$2:$AR$500,""),
D142="Por aprobar estimación",_xlfn.XLOOKUP(A142,'Por aprobar estimacion'!$A$2:$A$500,'Por aprobar estimacion'!$AR$2:$AR$500,""),
D142="Por reestimar",_xlfn.XLOOKUP(A142,'Por Reestimar '!$A$2:$A$500,'Por Reestimar '!$AR$2:$AR$500,""),
TRUE,""
),
_xlpm.resultado,IF(OR(_xlpm.revision="",_xlpm.revision=0),_xlpm.base,_xlpm.revision),
IF(OR(_xlpm.resultado="",_xlpm.resultado=0),"Sin definir",_xlpm.resultado)
))</f>
        <v>Media</v>
      </c>
      <c r="F142" s="593" cm="1">
        <f t="array" ref="F142">IF(A142="","",_xlfn.LET(
_xlpm.fecha,_xlfn.IFS(
D142="Eliminados",_xlfn.XLOOKUP(A142,Eliminados!$A$2:$A$500,Eliminados!$AD$2:$AD$500,""),
D142="Planificadas",_xlfn.XLOOKUP(A142,Planificadas!$A$2:$A$500,Planificadas!$AD$2:$AD$500,""),
D142="Aprobar planificación",_xlfn.XLOOKUP(A142,'Aprobar Planificación'!$A$2:$A$500,'Aprobar Planificación'!$AD$2:$AD$500,""),
D142="Por planificar",_xlfn.XLOOKUP(A142,'Por planificar'!$A$2:$A$500,'Por planificar'!$AD$2:$AD$500,""),
D142="Por habilitar presupuesto",_xlfn.XLOOKUP(A142,'Por habilitar presup.'!$A$2:$A$500,'Por habilitar presup.'!$AD$2:$AD$500,""),
D142="Por aprobar estimación",_xlfn.XLOOKUP(A142,'Por aprobar estimacion'!$A$2:$A$500,'Por aprobar estimacion'!$AD$2:$AD$500,""),
D142="Por reestimar",_xlfn.XLOOKUP(A142,'Por Reestimar '!$A$2:$A$500,'Por Reestimar '!$AD$2:$AD$500,""),
D142="Por estimar",_xlfn.XLOOKUP(A142,'Por estimar'!$A$2:$A$500,'Por estimar'!$AD$2:$AD$500,""),
D142="Registro incompleto",_xlfn.XLOOKUP(A142,'Registro incompleto'!$A$2:$A$500,'Registro incompleto'!$AD$2:$AD$500,""),
TRUE,""
),
IF(OR(_xlpm.fecha="",_xlpm.fecha=0),"",_xlpm.fecha)
))</f>
        <v>46177</v>
      </c>
      <c r="G142" s="593" cm="1">
        <f t="array" ref="G142">IF(A142="","",_xlfn.LET(
_xlpm.base,_xlfn.IFS(
D142="Eliminados",_xlfn.XLOOKUP(A142,Eliminados!$A$2:$A$500,Eliminados!$AF$2:$AF$500,""),
D142="Planificadas",_xlfn.XLOOKUP(A142,Planificadas!$A$2:$A$500,Planificadas!$AF$2:$AF$500,""),
D142="Aprobar planificación",_xlfn.XLOOKUP(A142,'Aprobar Planificación'!$A$2:$A$500,'Aprobar Planificación'!$AF$2:$AF$500,""),
D142="Por planificar",_xlfn.XLOOKUP(A142,'Por planificar'!$A$2:$A$500,'Por planificar'!$AF$2:$AF$500,""),
D142="Por habilitar presupuesto",_xlfn.XLOOKUP(A142,'Por habilitar presup.'!$A$2:$A$500,'Por habilitar presup.'!$AF$2:$AF$500,""),
D142="Por aprobar estimación",_xlfn.XLOOKUP(A142,'Por aprobar estimacion'!$A$2:$A$500,'Por aprobar estimacion'!$AF$2:$AF$500,""),
D142="Por reestimar",_xlfn.XLOOKUP(A142,'Por Reestimar '!$A$2:$A$500,'Por Reestimar '!$AF$2:$AF$500,""),
D142="Por estimar",_xlfn.XLOOKUP(A142,'Por estimar'!$A$2:$A$500,'Por estimar'!$AF$2:$AF$500,""),
D142="Registro incompleto",_xlfn.XLOOKUP(A142,'Registro incompleto'!$A$2:$A$500,'Registro incompleto'!$AF$2:$AF$500,""),
TRUE,""
),
_xlpm.revision,_xlfn.IFS(
D142="Eliminados",_xlfn.XLOOKUP(A142,Eliminados!$A$2:$A$500,Eliminados!$AS$2:$AS$500,""),
D142="Planificadas",_xlfn.XLOOKUP(A142,Planificadas!$A$2:$A$500,Planificadas!$AS$2:$AS$500,""),
D142="Aprobar planificación",_xlfn.XLOOKUP(A142,'Aprobar Planificación'!$A$2:$A$500,'Aprobar Planificación'!$AS$2:$AS$500,""),
D142="Por planificar",_xlfn.XLOOKUP(A142,'Por planificar'!$A$2:$A$500,'Por planificar'!$AS$2:$AS$500,""),
D142="Por habilitar presupuesto",_xlfn.XLOOKUP(A142,'Por habilitar presup.'!$A$2:$A$500,'Por habilitar presup.'!$AS$2:$AS$500,""),
D142="Por aprobar estimación",_xlfn.XLOOKUP(A142,'Por aprobar estimacion'!$A$2:$A$500,'Por aprobar estimacion'!$AS$2:$AS$500,""),
D142="Por reestimar",_xlfn.XLOOKUP(A142,'Por Reestimar '!$A$2:$A$500,'Por Reestimar '!$AS$2:$AS$500,""),
TRUE,""
),
_xlpm.resultado,IF(OR(_xlpm.revision="",_xlpm.revision=0),_xlpm.base,_xlpm.revision),
IF(OR(_xlpm.resultado="",_xlpm.resultado=0),"",_xlpm.resultado)
))</f>
        <v>46204</v>
      </c>
      <c r="H142" s="593" t="str" cm="1">
        <f t="array" ref="H142">IF(A142="","",_xlfn.LET(
_xlpm.dias,_xlfn.IFS(
OR(UPPER(TRIM(E142))="BAJA",UPPER(TRIM(E142))="BAJO"),5,
OR(UPPER(TRIM(E142))="MEDIA",UPPER(TRIM(E142))="MEDIO"),10,
OR(UPPER(TRIM(E142))="ALTA",UPPER(TRIM(E142))="ALTO"),20,
TRUE,0
),
_xlpm.inicioRe,IF(D142="Por reestimar",_xlfn.XLOOKUP(A142,'Por Reestimar '!$A$2:$A$500,'Por Reestimar '!$AS$2:$AS$500,0),0),
_xlfn.IFS(
D142="Por reestimar",IF(AND(ISNUMBER(_xlpm.inicioRe),_xlpm.inicioRe&gt;0,_xlpm.dias&gt;0),WORKDAY(_xlpm.inicioRe,_xlpm.dias),""),
D142="Por estimar",IF(AND(ISNUMBER(G142),G142&gt;0),IF(_xlpm.dias&gt;0,WORKDAY(G142,_xlpm.dias),""),IF(AND(ISNUMBER(F142),F142&gt;0),WORKDAY(F142,5),"")),
TRUE,""
)
))</f>
        <v/>
      </c>
      <c r="I142" t="str" cm="1">
        <f t="array" ref="I142">IF(A142="","",_xlfn.IFS(
D142="Eliminados",_xlfn.XLOOKUP(A142,Eliminados!$A$2:$A$500,Eliminados!$AB$2:$AB$500,""),
D142="Planificadas",_xlfn.XLOOKUP(A142,Planificadas!$A$2:$A$500,Planificadas!$AB$2:$AB$500,""),
D142="Aprobar planificación",_xlfn.XLOOKUP(A142,'Aprobar Planificación'!$A$2:$A$500,'Aprobar Planificación'!$AB$2:$AB$500,""),
D142="Por planificar",_xlfn.XLOOKUP(A142,'Por planificar'!$A$2:$A$500,'Por planificar'!$AB$2:$AB$500,""),
D142="Por habilitar presupuesto",_xlfn.XLOOKUP(A142,'Por habilitar presup.'!$A$2:$A$500,'Por habilitar presup.'!$AB$2:$AB$500,""),
D142="Por aprobar estimación",_xlfn.XLOOKUP(A142,'Por aprobar estimacion'!$A$2:$A$500,'Por aprobar estimacion'!$AB$2:$AB$500,""),
D142="Por reestimar",_xlfn.XLOOKUP(A142,'Por Reestimar '!$A$2:$A$500,'Por Reestimar '!$AB$2:$AB$500,""),
D142="Por estimar",_xlfn.XLOOKUP(A142,'Por estimar'!$A$2:$A$500,'Por estimar'!$AB$2:$AB$500,""),
D142="Registro incompleto",_xlfn.XLOOKUP(A142,'Registro incompleto'!$A$2:$A$500,'Registro incompleto'!$AB$2:$AB$500,""),
TRUE,""
))</f>
        <v>Carlos Gamero</v>
      </c>
    </row>
    <row r="143" spans="1:9">
      <c r="A143">
        <v>178</v>
      </c>
      <c r="B143" t="str" cm="1">
        <f t="array" ref="B143">IF(A143="","",_xlfn.IFS(
D143="Eliminados",_xlfn.XLOOKUP(A143,Eliminados!$A$2:$A$500,Eliminados!$F$2:$F$500,""),
D143="Planificadas",_xlfn.XLOOKUP(A143,Planificadas!$A$2:$A$500,Planificadas!$F$2:$F$500,""),
D143="Aprobar planificación",_xlfn.XLOOKUP(A143,'Aprobar Planificación'!$A$2:$A$500,'Aprobar Planificación'!$F$2:$F$500,""),
D143="Por planificar",_xlfn.XLOOKUP(A143,'Por planificar'!$A$2:$A$500,'Por planificar'!$F$2:$F$500,""),
D143="Por habilitar presupuesto",_xlfn.XLOOKUP(A143,'Por habilitar presup.'!$A$2:$A$500,'Por habilitar presup.'!$F$2:$F$500,""),
D143="Por aprobar estimación",_xlfn.XLOOKUP(A143,'Por aprobar estimacion'!$A$2:$A$500,'Por aprobar estimacion'!$F$2:$F$500,""),
D143="Por reestimar",_xlfn.XLOOKUP(A143,'Por Reestimar '!$A$2:$A$500,'Por Reestimar '!$F$2:$F$500,""),
D143="Por estimar",_xlfn.XLOOKUP(A143,'Por estimar'!$A$2:$A$500,'Por estimar'!$F$2:$F$500,""),
D143="Registro incompleto",_xlfn.XLOOKUP(A143,'Registro incompleto'!$A$2:$A$500,'Registro incompleto'!$F$2:$F$500,""),
TRUE,""
))</f>
        <v>Mejora del proceso de programación de horarios, desde la planificación hasta la carga de horarios en el sistema logrando la máxima estandarización a nivel de las instituciones y agilidad del proceso mediante la simplificación y soporte de solución tecnológica.</v>
      </c>
      <c r="C143" t="str">
        <f t="shared" si="2"/>
        <v>Nicolas Morales</v>
      </c>
      <c r="D143" t="str" cm="1">
        <f t="array" ref="D143">IF(A143="","",_xlfn.IFS(
COUNTIF(Eliminados!$A$2:$A$500,A143)&gt;0,"Eliminados",
COUNTIF(Planificadas!$A$2:$A$500,A143)&gt;0,"Planificadas",
COUNTIF('Aprobar Planificación'!$A$2:$A$500,A143)&gt;0,"Aprobar planificación",
COUNTIF('Por planificar'!$A$2:$A$500,A143)&gt;0,"Por planificar",
COUNTIF('Por habilitar presup.'!$A$2:$A$500,A143)&gt;0,"Por habilitar presupuesto",
COUNTIF('Por aprobar estimacion'!$A$2:$A$500,A143)&gt;0,"Por aprobar estimación",
COUNTIF('Por Reestimar '!$A$2:$A$500,A143)&gt;0,"Por reestimar",
COUNTIF('Por estimar'!$A$2:$A$500,A143)&gt;0,"Por estimar",
COUNTIF('Registro incompleto'!$A$2:$A$500,A143)&gt;0,"Registro incompleto",
TRUE,"Sin estado"
))</f>
        <v>Eliminados</v>
      </c>
      <c r="E143" t="str" cm="1">
        <f t="array" ref="E143">IF(A143="","",_xlfn.LET(
_xlpm.base,_xlfn.IFS(
D143="Eliminados",_xlfn.XLOOKUP(A143,Eliminados!$A$2:$A$500,Eliminados!$AE$2:$AE$500,""),
D143="Planificadas",_xlfn.XLOOKUP(A143,Planificadas!$A$2:$A$500,Planificadas!$AE$2:$AE$500,""),
D143="Aprobar planificación",_xlfn.XLOOKUP(A143,'Aprobar Planificación'!$A$2:$A$500,'Aprobar Planificación'!$AE$2:$AE$500,""),
D143="Por planificar",_xlfn.XLOOKUP(A143,'Por planificar'!$A$2:$A$500,'Por planificar'!$AE$2:$AE$500,""),
D143="Por habilitar presupuesto",_xlfn.XLOOKUP(A143,'Por habilitar presup.'!$A$2:$A$500,'Por habilitar presup.'!$AE$2:$AE$500,""),
D143="Por aprobar estimación",_xlfn.XLOOKUP(A143,'Por aprobar estimacion'!$A$2:$A$500,'Por aprobar estimacion'!$AE$2:$AE$500,""),
D143="Por reestimar",_xlfn.XLOOKUP(A143,'Por Reestimar '!$A$2:$A$500,'Por Reestimar '!$AE$2:$AE$500,""),
D143="Por estimar",_xlfn.XLOOKUP(A143,'Por estimar'!$A$2:$A$500,'Por estimar'!$AE$2:$AE$500,""),
D143="Registro incompleto",_xlfn.XLOOKUP(A143,'Registro incompleto'!$A$2:$A$500,'Registro incompleto'!$AE$2:$AE$500,""),
TRUE,""
),
_xlpm.revision,_xlfn.IFS(
D143="Eliminados",_xlfn.XLOOKUP(A143,Eliminados!$A$2:$A$500,Eliminados!$AR$2:$AR$500,""),
D143="Planificadas",_xlfn.XLOOKUP(A143,Planificadas!$A$2:$A$500,Planificadas!$AR$2:$AR$500,""),
D143="Aprobar planificación",_xlfn.XLOOKUP(A143,'Aprobar Planificación'!$A$2:$A$500,'Aprobar Planificación'!$AR$2:$AR$500,""),
D143="Por planificar",_xlfn.XLOOKUP(A143,'Por planificar'!$A$2:$A$500,'Por planificar'!$AR$2:$AR$500,""),
D143="Por habilitar presupuesto",_xlfn.XLOOKUP(A143,'Por habilitar presup.'!$A$2:$A$500,'Por habilitar presup.'!$AR$2:$AR$500,""),
D143="Por aprobar estimación",_xlfn.XLOOKUP(A143,'Por aprobar estimacion'!$A$2:$A$500,'Por aprobar estimacion'!$AR$2:$AR$500,""),
D143="Por reestimar",_xlfn.XLOOKUP(A143,'Por Reestimar '!$A$2:$A$500,'Por Reestimar '!$AR$2:$AR$500,""),
TRUE,""
),
_xlpm.resultado,IF(OR(_xlpm.revision="",_xlpm.revision=0),_xlpm.base,_xlpm.revision),
IF(OR(_xlpm.resultado="",_xlpm.resultado=0),"Sin definir",_xlpm.resultado)
))</f>
        <v>Media</v>
      </c>
      <c r="F143" s="593" cm="1">
        <f t="array" ref="F143">IF(A143="","",_xlfn.LET(
_xlpm.fecha,_xlfn.IFS(
D143="Eliminados",_xlfn.XLOOKUP(A143,Eliminados!$A$2:$A$500,Eliminados!$AD$2:$AD$500,""),
D143="Planificadas",_xlfn.XLOOKUP(A143,Planificadas!$A$2:$A$500,Planificadas!$AD$2:$AD$500,""),
D143="Aprobar planificación",_xlfn.XLOOKUP(A143,'Aprobar Planificación'!$A$2:$A$500,'Aprobar Planificación'!$AD$2:$AD$500,""),
D143="Por planificar",_xlfn.XLOOKUP(A143,'Por planificar'!$A$2:$A$500,'Por planificar'!$AD$2:$AD$500,""),
D143="Por habilitar presupuesto",_xlfn.XLOOKUP(A143,'Por habilitar presup.'!$A$2:$A$500,'Por habilitar presup.'!$AD$2:$AD$500,""),
D143="Por aprobar estimación",_xlfn.XLOOKUP(A143,'Por aprobar estimacion'!$A$2:$A$500,'Por aprobar estimacion'!$AD$2:$AD$500,""),
D143="Por reestimar",_xlfn.XLOOKUP(A143,'Por Reestimar '!$A$2:$A$500,'Por Reestimar '!$AD$2:$AD$500,""),
D143="Por estimar",_xlfn.XLOOKUP(A143,'Por estimar'!$A$2:$A$500,'Por estimar'!$AD$2:$AD$500,""),
D143="Registro incompleto",_xlfn.XLOOKUP(A143,'Registro incompleto'!$A$2:$A$500,'Registro incompleto'!$AD$2:$AD$500,""),
TRUE,""
),
IF(OR(_xlpm.fecha="",_xlpm.fecha=0),"",_xlpm.fecha)
))</f>
        <v>46177</v>
      </c>
      <c r="G143" s="593" cm="1">
        <f t="array" ref="G143">IF(A143="","",_xlfn.LET(
_xlpm.base,_xlfn.IFS(
D143="Eliminados",_xlfn.XLOOKUP(A143,Eliminados!$A$2:$A$500,Eliminados!$AF$2:$AF$500,""),
D143="Planificadas",_xlfn.XLOOKUP(A143,Planificadas!$A$2:$A$500,Planificadas!$AF$2:$AF$500,""),
D143="Aprobar planificación",_xlfn.XLOOKUP(A143,'Aprobar Planificación'!$A$2:$A$500,'Aprobar Planificación'!$AF$2:$AF$500,""),
D143="Por planificar",_xlfn.XLOOKUP(A143,'Por planificar'!$A$2:$A$500,'Por planificar'!$AF$2:$AF$500,""),
D143="Por habilitar presupuesto",_xlfn.XLOOKUP(A143,'Por habilitar presup.'!$A$2:$A$500,'Por habilitar presup.'!$AF$2:$AF$500,""),
D143="Por aprobar estimación",_xlfn.XLOOKUP(A143,'Por aprobar estimacion'!$A$2:$A$500,'Por aprobar estimacion'!$AF$2:$AF$500,""),
D143="Por reestimar",_xlfn.XLOOKUP(A143,'Por Reestimar '!$A$2:$A$500,'Por Reestimar '!$AF$2:$AF$500,""),
D143="Por estimar",_xlfn.XLOOKUP(A143,'Por estimar'!$A$2:$A$500,'Por estimar'!$AF$2:$AF$500,""),
D143="Registro incompleto",_xlfn.XLOOKUP(A143,'Registro incompleto'!$A$2:$A$500,'Registro incompleto'!$AF$2:$AF$500,""),
TRUE,""
),
_xlpm.revision,_xlfn.IFS(
D143="Eliminados",_xlfn.XLOOKUP(A143,Eliminados!$A$2:$A$500,Eliminados!$AS$2:$AS$500,""),
D143="Planificadas",_xlfn.XLOOKUP(A143,Planificadas!$A$2:$A$500,Planificadas!$AS$2:$AS$500,""),
D143="Aprobar planificación",_xlfn.XLOOKUP(A143,'Aprobar Planificación'!$A$2:$A$500,'Aprobar Planificación'!$AS$2:$AS$500,""),
D143="Por planificar",_xlfn.XLOOKUP(A143,'Por planificar'!$A$2:$A$500,'Por planificar'!$AS$2:$AS$500,""),
D143="Por habilitar presupuesto",_xlfn.XLOOKUP(A143,'Por habilitar presup.'!$A$2:$A$500,'Por habilitar presup.'!$AS$2:$AS$500,""),
D143="Por aprobar estimación",_xlfn.XLOOKUP(A143,'Por aprobar estimacion'!$A$2:$A$500,'Por aprobar estimacion'!$AS$2:$AS$500,""),
D143="Por reestimar",_xlfn.XLOOKUP(A143,'Por Reestimar '!$A$2:$A$500,'Por Reestimar '!$AS$2:$AS$500,""),
TRUE,""
),
_xlpm.resultado,IF(OR(_xlpm.revision="",_xlpm.revision=0),_xlpm.base,_xlpm.revision),
IF(OR(_xlpm.resultado="",_xlpm.resultado=0),"",_xlpm.resultado)
))</f>
        <v>46212</v>
      </c>
      <c r="H143" s="593" t="str" cm="1">
        <f t="array" ref="H143">IF(A143="","",_xlfn.LET(
_xlpm.dias,_xlfn.IFS(
OR(UPPER(TRIM(E143))="BAJA",UPPER(TRIM(E143))="BAJO"),5,
OR(UPPER(TRIM(E143))="MEDIA",UPPER(TRIM(E143))="MEDIO"),10,
OR(UPPER(TRIM(E143))="ALTA",UPPER(TRIM(E143))="ALTO"),20,
TRUE,0
),
_xlpm.inicioRe,IF(D143="Por reestimar",_xlfn.XLOOKUP(A143,'Por Reestimar '!$A$2:$A$500,'Por Reestimar '!$AS$2:$AS$500,0),0),
_xlfn.IFS(
D143="Por reestimar",IF(AND(ISNUMBER(_xlpm.inicioRe),_xlpm.inicioRe&gt;0,_xlpm.dias&gt;0),WORKDAY(_xlpm.inicioRe,_xlpm.dias),""),
D143="Por estimar",IF(AND(ISNUMBER(G143),G143&gt;0),IF(_xlpm.dias&gt;0,WORKDAY(G143,_xlpm.dias),""),IF(AND(ISNUMBER(F143),F143&gt;0),WORKDAY(F143,5),"")),
TRUE,""
)
))</f>
        <v/>
      </c>
      <c r="I143" t="str" cm="1">
        <f t="array" ref="I143">IF(A143="","",_xlfn.IFS(
D143="Eliminados",_xlfn.XLOOKUP(A143,Eliminados!$A$2:$A$500,Eliminados!$AB$2:$AB$500,""),
D143="Planificadas",_xlfn.XLOOKUP(A143,Planificadas!$A$2:$A$500,Planificadas!$AB$2:$AB$500,""),
D143="Aprobar planificación",_xlfn.XLOOKUP(A143,'Aprobar Planificación'!$A$2:$A$500,'Aprobar Planificación'!$AB$2:$AB$500,""),
D143="Por planificar",_xlfn.XLOOKUP(A143,'Por planificar'!$A$2:$A$500,'Por planificar'!$AB$2:$AB$500,""),
D143="Por habilitar presupuesto",_xlfn.XLOOKUP(A143,'Por habilitar presup.'!$A$2:$A$500,'Por habilitar presup.'!$AB$2:$AB$500,""),
D143="Por aprobar estimación",_xlfn.XLOOKUP(A143,'Por aprobar estimacion'!$A$2:$A$500,'Por aprobar estimacion'!$AB$2:$AB$500,""),
D143="Por reestimar",_xlfn.XLOOKUP(A143,'Por Reestimar '!$A$2:$A$500,'Por Reestimar '!$AB$2:$AB$500,""),
D143="Por estimar",_xlfn.XLOOKUP(A143,'Por estimar'!$A$2:$A$500,'Por estimar'!$AB$2:$AB$500,""),
D143="Registro incompleto",_xlfn.XLOOKUP(A143,'Registro incompleto'!$A$2:$A$500,'Registro incompleto'!$AB$2:$AB$500,""),
TRUE,""
))</f>
        <v>Nicolas Morales</v>
      </c>
    </row>
    <row r="144" spans="1:9">
      <c r="A144">
        <v>179</v>
      </c>
      <c r="B144" t="str" cm="1">
        <f t="array" ref="B144">IF(A144="","",_xlfn.IFS(
D144="Eliminados",_xlfn.XLOOKUP(A144,Eliminados!$A$2:$A$500,Eliminados!$F$2:$F$500,""),
D144="Planificadas",_xlfn.XLOOKUP(A144,Planificadas!$A$2:$A$500,Planificadas!$F$2:$F$500,""),
D144="Aprobar planificación",_xlfn.XLOOKUP(A144,'Aprobar Planificación'!$A$2:$A$500,'Aprobar Planificación'!$F$2:$F$500,""),
D144="Por planificar",_xlfn.XLOOKUP(A144,'Por planificar'!$A$2:$A$500,'Por planificar'!$F$2:$F$500,""),
D144="Por habilitar presupuesto",_xlfn.XLOOKUP(A144,'Por habilitar presup.'!$A$2:$A$500,'Por habilitar presup.'!$F$2:$F$500,""),
D144="Por aprobar estimación",_xlfn.XLOOKUP(A144,'Por aprobar estimacion'!$A$2:$A$500,'Por aprobar estimacion'!$F$2:$F$500,""),
D144="Por reestimar",_xlfn.XLOOKUP(A144,'Por Reestimar '!$A$2:$A$500,'Por Reestimar '!$F$2:$F$500,""),
D144="Por estimar",_xlfn.XLOOKUP(A144,'Por estimar'!$A$2:$A$500,'Por estimar'!$F$2:$F$500,""),
D144="Registro incompleto",_xlfn.XLOOKUP(A144,'Registro incompleto'!$A$2:$A$500,'Registro incompleto'!$F$2:$F$500,""),
TRUE,""
))</f>
        <v>Rediseñar proceso PT en instituciones logrando la máxima estandarización, revisión de reglas de negocio, agilidad del proceso mediante la simplificación y soporte de solución tecnológica.</v>
      </c>
      <c r="C144" t="str">
        <f t="shared" si="2"/>
        <v>Nicolas Morales</v>
      </c>
      <c r="D144" t="str" cm="1">
        <f t="array" ref="D144">IF(A144="","",_xlfn.IFS(
COUNTIF(Eliminados!$A$2:$A$500,A144)&gt;0,"Eliminados",
COUNTIF(Planificadas!$A$2:$A$500,A144)&gt;0,"Planificadas",
COUNTIF('Aprobar Planificación'!$A$2:$A$500,A144)&gt;0,"Aprobar planificación",
COUNTIF('Por planificar'!$A$2:$A$500,A144)&gt;0,"Por planificar",
COUNTIF('Por habilitar presup.'!$A$2:$A$500,A144)&gt;0,"Por habilitar presupuesto",
COUNTIF('Por aprobar estimacion'!$A$2:$A$500,A144)&gt;0,"Por aprobar estimación",
COUNTIF('Por Reestimar '!$A$2:$A$500,A144)&gt;0,"Por reestimar",
COUNTIF('Por estimar'!$A$2:$A$500,A144)&gt;0,"Por estimar",
COUNTIF('Registro incompleto'!$A$2:$A$500,A144)&gt;0,"Registro incompleto",
TRUE,"Sin estado"
))</f>
        <v>Eliminados</v>
      </c>
      <c r="E144" t="str" cm="1">
        <f t="array" ref="E144">IF(A144="","",_xlfn.LET(
_xlpm.base,_xlfn.IFS(
D144="Eliminados",_xlfn.XLOOKUP(A144,Eliminados!$A$2:$A$500,Eliminados!$AE$2:$AE$500,""),
D144="Planificadas",_xlfn.XLOOKUP(A144,Planificadas!$A$2:$A$500,Planificadas!$AE$2:$AE$500,""),
D144="Aprobar planificación",_xlfn.XLOOKUP(A144,'Aprobar Planificación'!$A$2:$A$500,'Aprobar Planificación'!$AE$2:$AE$500,""),
D144="Por planificar",_xlfn.XLOOKUP(A144,'Por planificar'!$A$2:$A$500,'Por planificar'!$AE$2:$AE$500,""),
D144="Por habilitar presupuesto",_xlfn.XLOOKUP(A144,'Por habilitar presup.'!$A$2:$A$500,'Por habilitar presup.'!$AE$2:$AE$500,""),
D144="Por aprobar estimación",_xlfn.XLOOKUP(A144,'Por aprobar estimacion'!$A$2:$A$500,'Por aprobar estimacion'!$AE$2:$AE$500,""),
D144="Por reestimar",_xlfn.XLOOKUP(A144,'Por Reestimar '!$A$2:$A$500,'Por Reestimar '!$AE$2:$AE$500,""),
D144="Por estimar",_xlfn.XLOOKUP(A144,'Por estimar'!$A$2:$A$500,'Por estimar'!$AE$2:$AE$500,""),
D144="Registro incompleto",_xlfn.XLOOKUP(A144,'Registro incompleto'!$A$2:$A$500,'Registro incompleto'!$AE$2:$AE$500,""),
TRUE,""
),
_xlpm.revision,_xlfn.IFS(
D144="Eliminados",_xlfn.XLOOKUP(A144,Eliminados!$A$2:$A$500,Eliminados!$AR$2:$AR$500,""),
D144="Planificadas",_xlfn.XLOOKUP(A144,Planificadas!$A$2:$A$500,Planificadas!$AR$2:$AR$500,""),
D144="Aprobar planificación",_xlfn.XLOOKUP(A144,'Aprobar Planificación'!$A$2:$A$500,'Aprobar Planificación'!$AR$2:$AR$500,""),
D144="Por planificar",_xlfn.XLOOKUP(A144,'Por planificar'!$A$2:$A$500,'Por planificar'!$AR$2:$AR$500,""),
D144="Por habilitar presupuesto",_xlfn.XLOOKUP(A144,'Por habilitar presup.'!$A$2:$A$500,'Por habilitar presup.'!$AR$2:$AR$500,""),
D144="Por aprobar estimación",_xlfn.XLOOKUP(A144,'Por aprobar estimacion'!$A$2:$A$500,'Por aprobar estimacion'!$AR$2:$AR$500,""),
D144="Por reestimar",_xlfn.XLOOKUP(A144,'Por Reestimar '!$A$2:$A$500,'Por Reestimar '!$AR$2:$AR$500,""),
TRUE,""
),
_xlpm.resultado,IF(OR(_xlpm.revision="",_xlpm.revision=0),_xlpm.base,_xlpm.revision),
IF(OR(_xlpm.resultado="",_xlpm.resultado=0),"Sin definir",_xlpm.resultado)
))</f>
        <v>Alta</v>
      </c>
      <c r="F144" s="593" cm="1">
        <f t="array" ref="F144">IF(A144="","",_xlfn.LET(
_xlpm.fecha,_xlfn.IFS(
D144="Eliminados",_xlfn.XLOOKUP(A144,Eliminados!$A$2:$A$500,Eliminados!$AD$2:$AD$500,""),
D144="Planificadas",_xlfn.XLOOKUP(A144,Planificadas!$A$2:$A$500,Planificadas!$AD$2:$AD$500,""),
D144="Aprobar planificación",_xlfn.XLOOKUP(A144,'Aprobar Planificación'!$A$2:$A$500,'Aprobar Planificación'!$AD$2:$AD$500,""),
D144="Por planificar",_xlfn.XLOOKUP(A144,'Por planificar'!$A$2:$A$500,'Por planificar'!$AD$2:$AD$500,""),
D144="Por habilitar presupuesto",_xlfn.XLOOKUP(A144,'Por habilitar presup.'!$A$2:$A$500,'Por habilitar presup.'!$AD$2:$AD$500,""),
D144="Por aprobar estimación",_xlfn.XLOOKUP(A144,'Por aprobar estimacion'!$A$2:$A$500,'Por aprobar estimacion'!$AD$2:$AD$500,""),
D144="Por reestimar",_xlfn.XLOOKUP(A144,'Por Reestimar '!$A$2:$A$500,'Por Reestimar '!$AD$2:$AD$500,""),
D144="Por estimar",_xlfn.XLOOKUP(A144,'Por estimar'!$A$2:$A$500,'Por estimar'!$AD$2:$AD$500,""),
D144="Registro incompleto",_xlfn.XLOOKUP(A144,'Registro incompleto'!$A$2:$A$500,'Registro incompleto'!$AD$2:$AD$500,""),
TRUE,""
),
IF(OR(_xlpm.fecha="",_xlpm.fecha=0),"",_xlpm.fecha)
))</f>
        <v>46177</v>
      </c>
      <c r="G144" s="593" cm="1">
        <f t="array" ref="G144">IF(A144="","",_xlfn.LET(
_xlpm.base,_xlfn.IFS(
D144="Eliminados",_xlfn.XLOOKUP(A144,Eliminados!$A$2:$A$500,Eliminados!$AF$2:$AF$500,""),
D144="Planificadas",_xlfn.XLOOKUP(A144,Planificadas!$A$2:$A$500,Planificadas!$AF$2:$AF$500,""),
D144="Aprobar planificación",_xlfn.XLOOKUP(A144,'Aprobar Planificación'!$A$2:$A$500,'Aprobar Planificación'!$AF$2:$AF$500,""),
D144="Por planificar",_xlfn.XLOOKUP(A144,'Por planificar'!$A$2:$A$500,'Por planificar'!$AF$2:$AF$500,""),
D144="Por habilitar presupuesto",_xlfn.XLOOKUP(A144,'Por habilitar presup.'!$A$2:$A$500,'Por habilitar presup.'!$AF$2:$AF$500,""),
D144="Por aprobar estimación",_xlfn.XLOOKUP(A144,'Por aprobar estimacion'!$A$2:$A$500,'Por aprobar estimacion'!$AF$2:$AF$500,""),
D144="Por reestimar",_xlfn.XLOOKUP(A144,'Por Reestimar '!$A$2:$A$500,'Por Reestimar '!$AF$2:$AF$500,""),
D144="Por estimar",_xlfn.XLOOKUP(A144,'Por estimar'!$A$2:$A$500,'Por estimar'!$AF$2:$AF$500,""),
D144="Registro incompleto",_xlfn.XLOOKUP(A144,'Registro incompleto'!$A$2:$A$500,'Registro incompleto'!$AF$2:$AF$500,""),
TRUE,""
),
_xlpm.revision,_xlfn.IFS(
D144="Eliminados",_xlfn.XLOOKUP(A144,Eliminados!$A$2:$A$500,Eliminados!$AS$2:$AS$500,""),
D144="Planificadas",_xlfn.XLOOKUP(A144,Planificadas!$A$2:$A$500,Planificadas!$AS$2:$AS$500,""),
D144="Aprobar planificación",_xlfn.XLOOKUP(A144,'Aprobar Planificación'!$A$2:$A$500,'Aprobar Planificación'!$AS$2:$AS$500,""),
D144="Por planificar",_xlfn.XLOOKUP(A144,'Por planificar'!$A$2:$A$500,'Por planificar'!$AS$2:$AS$500,""),
D144="Por habilitar presupuesto",_xlfn.XLOOKUP(A144,'Por habilitar presup.'!$A$2:$A$500,'Por habilitar presup.'!$AS$2:$AS$500,""),
D144="Por aprobar estimación",_xlfn.XLOOKUP(A144,'Por aprobar estimacion'!$A$2:$A$500,'Por aprobar estimacion'!$AS$2:$AS$500,""),
D144="Por reestimar",_xlfn.XLOOKUP(A144,'Por Reestimar '!$A$2:$A$500,'Por Reestimar '!$AS$2:$AS$500,""),
TRUE,""
),
_xlpm.resultado,IF(OR(_xlpm.revision="",_xlpm.revision=0),_xlpm.base,_xlpm.revision),
IF(OR(_xlpm.resultado="",_xlpm.resultado=0),"",_xlpm.resultado)
))</f>
        <v>46188</v>
      </c>
      <c r="H144" s="593" t="str" cm="1">
        <f t="array" ref="H144">IF(A144="","",_xlfn.LET(
_xlpm.dias,_xlfn.IFS(
OR(UPPER(TRIM(E144))="BAJA",UPPER(TRIM(E144))="BAJO"),5,
OR(UPPER(TRIM(E144))="MEDIA",UPPER(TRIM(E144))="MEDIO"),10,
OR(UPPER(TRIM(E144))="ALTA",UPPER(TRIM(E144))="ALTO"),20,
TRUE,0
),
_xlpm.inicioRe,IF(D144="Por reestimar",_xlfn.XLOOKUP(A144,'Por Reestimar '!$A$2:$A$500,'Por Reestimar '!$AS$2:$AS$500,0),0),
_xlfn.IFS(
D144="Por reestimar",IF(AND(ISNUMBER(_xlpm.inicioRe),_xlpm.inicioRe&gt;0,_xlpm.dias&gt;0),WORKDAY(_xlpm.inicioRe,_xlpm.dias),""),
D144="Por estimar",IF(AND(ISNUMBER(G144),G144&gt;0),IF(_xlpm.dias&gt;0,WORKDAY(G144,_xlpm.dias),""),IF(AND(ISNUMBER(F144),F144&gt;0),WORKDAY(F144,5),"")),
TRUE,""
)
))</f>
        <v/>
      </c>
      <c r="I144" t="str" cm="1">
        <f t="array" ref="I144">IF(A144="","",_xlfn.IFS(
D144="Eliminados",_xlfn.XLOOKUP(A144,Eliminados!$A$2:$A$500,Eliminados!$AB$2:$AB$500,""),
D144="Planificadas",_xlfn.XLOOKUP(A144,Planificadas!$A$2:$A$500,Planificadas!$AB$2:$AB$500,""),
D144="Aprobar planificación",_xlfn.XLOOKUP(A144,'Aprobar Planificación'!$A$2:$A$500,'Aprobar Planificación'!$AB$2:$AB$500,""),
D144="Por planificar",_xlfn.XLOOKUP(A144,'Por planificar'!$A$2:$A$500,'Por planificar'!$AB$2:$AB$500,""),
D144="Por habilitar presupuesto",_xlfn.XLOOKUP(A144,'Por habilitar presup.'!$A$2:$A$500,'Por habilitar presup.'!$AB$2:$AB$500,""),
D144="Por aprobar estimación",_xlfn.XLOOKUP(A144,'Por aprobar estimacion'!$A$2:$A$500,'Por aprobar estimacion'!$AB$2:$AB$500,""),
D144="Por reestimar",_xlfn.XLOOKUP(A144,'Por Reestimar '!$A$2:$A$500,'Por Reestimar '!$AB$2:$AB$500,""),
D144="Por estimar",_xlfn.XLOOKUP(A144,'Por estimar'!$A$2:$A$500,'Por estimar'!$AB$2:$AB$500,""),
D144="Registro incompleto",_xlfn.XLOOKUP(A144,'Registro incompleto'!$A$2:$A$500,'Registro incompleto'!$AB$2:$AB$500,""),
TRUE,""
))</f>
        <v>Nicolas Morales</v>
      </c>
    </row>
    <row r="145" spans="1:9">
      <c r="A145">
        <v>180</v>
      </c>
      <c r="B145" t="str" cm="1">
        <f t="array" ref="B145">IF(A145="","",_xlfn.IFS(
D145="Eliminados",_xlfn.XLOOKUP(A145,Eliminados!$A$2:$A$500,Eliminados!$F$2:$F$500,""),
D145="Planificadas",_xlfn.XLOOKUP(A145,Planificadas!$A$2:$A$500,Planificadas!$F$2:$F$500,""),
D145="Aprobar planificación",_xlfn.XLOOKUP(A145,'Aprobar Planificación'!$A$2:$A$500,'Aprobar Planificación'!$F$2:$F$500,""),
D145="Por planificar",_xlfn.XLOOKUP(A145,'Por planificar'!$A$2:$A$500,'Por planificar'!$F$2:$F$500,""),
D145="Por habilitar presupuesto",_xlfn.XLOOKUP(A145,'Por habilitar presup.'!$A$2:$A$500,'Por habilitar presup.'!$F$2:$F$500,""),
D145="Por aprobar estimación",_xlfn.XLOOKUP(A145,'Por aprobar estimacion'!$A$2:$A$500,'Por aprobar estimacion'!$F$2:$F$500,""),
D145="Por reestimar",_xlfn.XLOOKUP(A145,'Por Reestimar '!$A$2:$A$500,'Por Reestimar '!$F$2:$F$500,""),
D145="Por estimar",_xlfn.XLOOKUP(A145,'Por estimar'!$A$2:$A$500,'Por estimar'!$F$2:$F$500,""),
D145="Registro incompleto",_xlfn.XLOOKUP(A145,'Registro incompleto'!$A$2:$A$500,'Registro incompleto'!$F$2:$F$500,""),
TRUE,""
))</f>
        <v>Mejora del proceso de reclutamiento y selección logrando la máxima estandarización, con reglas de negocio claras a fin de tener agilidad del proceso mediante la simplificación y soporte de soluciones tecnológicas.</v>
      </c>
      <c r="C145" t="str">
        <f t="shared" si="2"/>
        <v>Nicolas Morales</v>
      </c>
      <c r="D145" t="str" cm="1">
        <f t="array" ref="D145">IF(A145="","",_xlfn.IFS(
COUNTIF(Eliminados!$A$2:$A$500,A145)&gt;0,"Eliminados",
COUNTIF(Planificadas!$A$2:$A$500,A145)&gt;0,"Planificadas",
COUNTIF('Aprobar Planificación'!$A$2:$A$500,A145)&gt;0,"Aprobar planificación",
COUNTIF('Por planificar'!$A$2:$A$500,A145)&gt;0,"Por planificar",
COUNTIF('Por habilitar presup.'!$A$2:$A$500,A145)&gt;0,"Por habilitar presupuesto",
COUNTIF('Por aprobar estimacion'!$A$2:$A$500,A145)&gt;0,"Por aprobar estimación",
COUNTIF('Por Reestimar '!$A$2:$A$500,A145)&gt;0,"Por reestimar",
COUNTIF('Por estimar'!$A$2:$A$500,A145)&gt;0,"Por estimar",
COUNTIF('Registro incompleto'!$A$2:$A$500,A145)&gt;0,"Registro incompleto",
TRUE,"Sin estado"
))</f>
        <v>Eliminados</v>
      </c>
      <c r="E145" t="str" cm="1">
        <f t="array" ref="E145">IF(A145="","",_xlfn.LET(
_xlpm.base,_xlfn.IFS(
D145="Eliminados",_xlfn.XLOOKUP(A145,Eliminados!$A$2:$A$500,Eliminados!$AE$2:$AE$500,""),
D145="Planificadas",_xlfn.XLOOKUP(A145,Planificadas!$A$2:$A$500,Planificadas!$AE$2:$AE$500,""),
D145="Aprobar planificación",_xlfn.XLOOKUP(A145,'Aprobar Planificación'!$A$2:$A$500,'Aprobar Planificación'!$AE$2:$AE$500,""),
D145="Por planificar",_xlfn.XLOOKUP(A145,'Por planificar'!$A$2:$A$500,'Por planificar'!$AE$2:$AE$500,""),
D145="Por habilitar presupuesto",_xlfn.XLOOKUP(A145,'Por habilitar presup.'!$A$2:$A$500,'Por habilitar presup.'!$AE$2:$AE$500,""),
D145="Por aprobar estimación",_xlfn.XLOOKUP(A145,'Por aprobar estimacion'!$A$2:$A$500,'Por aprobar estimacion'!$AE$2:$AE$500,""),
D145="Por reestimar",_xlfn.XLOOKUP(A145,'Por Reestimar '!$A$2:$A$500,'Por Reestimar '!$AE$2:$AE$500,""),
D145="Por estimar",_xlfn.XLOOKUP(A145,'Por estimar'!$A$2:$A$500,'Por estimar'!$AE$2:$AE$500,""),
D145="Registro incompleto",_xlfn.XLOOKUP(A145,'Registro incompleto'!$A$2:$A$500,'Registro incompleto'!$AE$2:$AE$500,""),
TRUE,""
),
_xlpm.revision,_xlfn.IFS(
D145="Eliminados",_xlfn.XLOOKUP(A145,Eliminados!$A$2:$A$500,Eliminados!$AR$2:$AR$500,""),
D145="Planificadas",_xlfn.XLOOKUP(A145,Planificadas!$A$2:$A$500,Planificadas!$AR$2:$AR$500,""),
D145="Aprobar planificación",_xlfn.XLOOKUP(A145,'Aprobar Planificación'!$A$2:$A$500,'Aprobar Planificación'!$AR$2:$AR$500,""),
D145="Por planificar",_xlfn.XLOOKUP(A145,'Por planificar'!$A$2:$A$500,'Por planificar'!$AR$2:$AR$500,""),
D145="Por habilitar presupuesto",_xlfn.XLOOKUP(A145,'Por habilitar presup.'!$A$2:$A$500,'Por habilitar presup.'!$AR$2:$AR$500,""),
D145="Por aprobar estimación",_xlfn.XLOOKUP(A145,'Por aprobar estimacion'!$A$2:$A$500,'Por aprobar estimacion'!$AR$2:$AR$500,""),
D145="Por reestimar",_xlfn.XLOOKUP(A145,'Por Reestimar '!$A$2:$A$500,'Por Reestimar '!$AR$2:$AR$500,""),
TRUE,""
),
_xlpm.resultado,IF(OR(_xlpm.revision="",_xlpm.revision=0),_xlpm.base,_xlpm.revision),
IF(OR(_xlpm.resultado="",_xlpm.resultado=0),"Sin definir",_xlpm.resultado)
))</f>
        <v>Alta</v>
      </c>
      <c r="F145" s="593" cm="1">
        <f t="array" ref="F145">IF(A145="","",_xlfn.LET(
_xlpm.fecha,_xlfn.IFS(
D145="Eliminados",_xlfn.XLOOKUP(A145,Eliminados!$A$2:$A$500,Eliminados!$AD$2:$AD$500,""),
D145="Planificadas",_xlfn.XLOOKUP(A145,Planificadas!$A$2:$A$500,Planificadas!$AD$2:$AD$500,""),
D145="Aprobar planificación",_xlfn.XLOOKUP(A145,'Aprobar Planificación'!$A$2:$A$500,'Aprobar Planificación'!$AD$2:$AD$500,""),
D145="Por planificar",_xlfn.XLOOKUP(A145,'Por planificar'!$A$2:$A$500,'Por planificar'!$AD$2:$AD$500,""),
D145="Por habilitar presupuesto",_xlfn.XLOOKUP(A145,'Por habilitar presup.'!$A$2:$A$500,'Por habilitar presup.'!$AD$2:$AD$500,""),
D145="Por aprobar estimación",_xlfn.XLOOKUP(A145,'Por aprobar estimacion'!$A$2:$A$500,'Por aprobar estimacion'!$AD$2:$AD$500,""),
D145="Por reestimar",_xlfn.XLOOKUP(A145,'Por Reestimar '!$A$2:$A$500,'Por Reestimar '!$AD$2:$AD$500,""),
D145="Por estimar",_xlfn.XLOOKUP(A145,'Por estimar'!$A$2:$A$500,'Por estimar'!$AD$2:$AD$500,""),
D145="Registro incompleto",_xlfn.XLOOKUP(A145,'Registro incompleto'!$A$2:$A$500,'Registro incompleto'!$AD$2:$AD$500,""),
TRUE,""
),
IF(OR(_xlpm.fecha="",_xlpm.fecha=0),"",_xlpm.fecha)
))</f>
        <v>46177</v>
      </c>
      <c r="G145" s="593" cm="1">
        <f t="array" ref="G145">IF(A145="","",_xlfn.LET(
_xlpm.base,_xlfn.IFS(
D145="Eliminados",_xlfn.XLOOKUP(A145,Eliminados!$A$2:$A$500,Eliminados!$AF$2:$AF$500,""),
D145="Planificadas",_xlfn.XLOOKUP(A145,Planificadas!$A$2:$A$500,Planificadas!$AF$2:$AF$500,""),
D145="Aprobar planificación",_xlfn.XLOOKUP(A145,'Aprobar Planificación'!$A$2:$A$500,'Aprobar Planificación'!$AF$2:$AF$500,""),
D145="Por planificar",_xlfn.XLOOKUP(A145,'Por planificar'!$A$2:$A$500,'Por planificar'!$AF$2:$AF$500,""),
D145="Por habilitar presupuesto",_xlfn.XLOOKUP(A145,'Por habilitar presup.'!$A$2:$A$500,'Por habilitar presup.'!$AF$2:$AF$500,""),
D145="Por aprobar estimación",_xlfn.XLOOKUP(A145,'Por aprobar estimacion'!$A$2:$A$500,'Por aprobar estimacion'!$AF$2:$AF$500,""),
D145="Por reestimar",_xlfn.XLOOKUP(A145,'Por Reestimar '!$A$2:$A$500,'Por Reestimar '!$AF$2:$AF$500,""),
D145="Por estimar",_xlfn.XLOOKUP(A145,'Por estimar'!$A$2:$A$500,'Por estimar'!$AF$2:$AF$500,""),
D145="Registro incompleto",_xlfn.XLOOKUP(A145,'Registro incompleto'!$A$2:$A$500,'Registro incompleto'!$AF$2:$AF$500,""),
TRUE,""
),
_xlpm.revision,_xlfn.IFS(
D145="Eliminados",_xlfn.XLOOKUP(A145,Eliminados!$A$2:$A$500,Eliminados!$AS$2:$AS$500,""),
D145="Planificadas",_xlfn.XLOOKUP(A145,Planificadas!$A$2:$A$500,Planificadas!$AS$2:$AS$500,""),
D145="Aprobar planificación",_xlfn.XLOOKUP(A145,'Aprobar Planificación'!$A$2:$A$500,'Aprobar Planificación'!$AS$2:$AS$500,""),
D145="Por planificar",_xlfn.XLOOKUP(A145,'Por planificar'!$A$2:$A$500,'Por planificar'!$AS$2:$AS$500,""),
D145="Por habilitar presupuesto",_xlfn.XLOOKUP(A145,'Por habilitar presup.'!$A$2:$A$500,'Por habilitar presup.'!$AS$2:$AS$500,""),
D145="Por aprobar estimación",_xlfn.XLOOKUP(A145,'Por aprobar estimacion'!$A$2:$A$500,'Por aprobar estimacion'!$AS$2:$AS$500,""),
D145="Por reestimar",_xlfn.XLOOKUP(A145,'Por Reestimar '!$A$2:$A$500,'Por Reestimar '!$AS$2:$AS$500,""),
TRUE,""
),
_xlpm.resultado,IF(OR(_xlpm.revision="",_xlpm.revision=0),_xlpm.base,_xlpm.revision),
IF(OR(_xlpm.resultado="",_xlpm.resultado=0),"",_xlpm.resultado)
))</f>
        <v>46163</v>
      </c>
      <c r="H145" s="593" t="str" cm="1">
        <f t="array" ref="H145">IF(A145="","",_xlfn.LET(
_xlpm.dias,_xlfn.IFS(
OR(UPPER(TRIM(E145))="BAJA",UPPER(TRIM(E145))="BAJO"),5,
OR(UPPER(TRIM(E145))="MEDIA",UPPER(TRIM(E145))="MEDIO"),10,
OR(UPPER(TRIM(E145))="ALTA",UPPER(TRIM(E145))="ALTO"),20,
TRUE,0
),
_xlpm.inicioRe,IF(D145="Por reestimar",_xlfn.XLOOKUP(A145,'Por Reestimar '!$A$2:$A$500,'Por Reestimar '!$AS$2:$AS$500,0),0),
_xlfn.IFS(
D145="Por reestimar",IF(AND(ISNUMBER(_xlpm.inicioRe),_xlpm.inicioRe&gt;0,_xlpm.dias&gt;0),WORKDAY(_xlpm.inicioRe,_xlpm.dias),""),
D145="Por estimar",IF(AND(ISNUMBER(G145),G145&gt;0),IF(_xlpm.dias&gt;0,WORKDAY(G145,_xlpm.dias),""),IF(AND(ISNUMBER(F145),F145&gt;0),WORKDAY(F145,5),"")),
TRUE,""
)
))</f>
        <v/>
      </c>
      <c r="I145" t="str" cm="1">
        <f t="array" ref="I145">IF(A145="","",_xlfn.IFS(
D145="Eliminados",_xlfn.XLOOKUP(A145,Eliminados!$A$2:$A$500,Eliminados!$AB$2:$AB$500,""),
D145="Planificadas",_xlfn.XLOOKUP(A145,Planificadas!$A$2:$A$500,Planificadas!$AB$2:$AB$500,""),
D145="Aprobar planificación",_xlfn.XLOOKUP(A145,'Aprobar Planificación'!$A$2:$A$500,'Aprobar Planificación'!$AB$2:$AB$500,""),
D145="Por planificar",_xlfn.XLOOKUP(A145,'Por planificar'!$A$2:$A$500,'Por planificar'!$AB$2:$AB$500,""),
D145="Por habilitar presupuesto",_xlfn.XLOOKUP(A145,'Por habilitar presup.'!$A$2:$A$500,'Por habilitar presup.'!$AB$2:$AB$500,""),
D145="Por aprobar estimación",_xlfn.XLOOKUP(A145,'Por aprobar estimacion'!$A$2:$A$500,'Por aprobar estimacion'!$AB$2:$AB$500,""),
D145="Por reestimar",_xlfn.XLOOKUP(A145,'Por Reestimar '!$A$2:$A$500,'Por Reestimar '!$AB$2:$AB$500,""),
D145="Por estimar",_xlfn.XLOOKUP(A145,'Por estimar'!$A$2:$A$500,'Por estimar'!$AB$2:$AB$500,""),
D145="Registro incompleto",_xlfn.XLOOKUP(A145,'Registro incompleto'!$A$2:$A$500,'Registro incompleto'!$AB$2:$AB$500,""),
TRUE,""
))</f>
        <v>Nicolas Morales</v>
      </c>
    </row>
    <row r="146" spans="1:9">
      <c r="A146">
        <v>181</v>
      </c>
      <c r="B146" t="str" cm="1">
        <f t="array" ref="B146">IF(A146="","",_xlfn.IFS(
D146="Eliminados",_xlfn.XLOOKUP(A146,Eliminados!$A$2:$A$500,Eliminados!$F$2:$F$500,""),
D146="Planificadas",_xlfn.XLOOKUP(A146,Planificadas!$A$2:$A$500,Planificadas!$F$2:$F$500,""),
D146="Aprobar planificación",_xlfn.XLOOKUP(A146,'Aprobar Planificación'!$A$2:$A$500,'Aprobar Planificación'!$F$2:$F$500,""),
D146="Por planificar",_xlfn.XLOOKUP(A146,'Por planificar'!$A$2:$A$500,'Por planificar'!$F$2:$F$500,""),
D146="Por habilitar presupuesto",_xlfn.XLOOKUP(A146,'Por habilitar presup.'!$A$2:$A$500,'Por habilitar presup.'!$F$2:$F$500,""),
D146="Por aprobar estimación",_xlfn.XLOOKUP(A146,'Por aprobar estimacion'!$A$2:$A$500,'Por aprobar estimacion'!$F$2:$F$500,""),
D146="Por reestimar",_xlfn.XLOOKUP(A146,'Por Reestimar '!$A$2:$A$500,'Por Reestimar '!$F$2:$F$500,""),
D146="Por estimar",_xlfn.XLOOKUP(A146,'Por estimar'!$A$2:$A$500,'Por estimar'!$F$2:$F$500,""),
D146="Registro incompleto",_xlfn.XLOOKUP(A146,'Registro incompleto'!$A$2:$A$500,'Registro incompleto'!$F$2:$F$500,""),
TRUE,""
))</f>
        <v>Microsegmentación / Nanosegmentación de Aplicaciones Críticas</v>
      </c>
      <c r="C146" t="str">
        <f t="shared" si="2"/>
        <v>Elmer Zapata</v>
      </c>
      <c r="D146" t="str" cm="1">
        <f t="array" ref="D146">IF(A146="","",_xlfn.IFS(
COUNTIF(Eliminados!$A$2:$A$500,A146)&gt;0,"Eliminados",
COUNTIF(Planificadas!$A$2:$A$500,A146)&gt;0,"Planificadas",
COUNTIF('Aprobar Planificación'!$A$2:$A$500,A146)&gt;0,"Aprobar planificación",
COUNTIF('Por planificar'!$A$2:$A$500,A146)&gt;0,"Por planificar",
COUNTIF('Por habilitar presup.'!$A$2:$A$500,A146)&gt;0,"Por habilitar presupuesto",
COUNTIF('Por aprobar estimacion'!$A$2:$A$500,A146)&gt;0,"Por aprobar estimación",
COUNTIF('Por Reestimar '!$A$2:$A$500,A146)&gt;0,"Por reestimar",
COUNTIF('Por estimar'!$A$2:$A$500,A146)&gt;0,"Por estimar",
COUNTIF('Registro incompleto'!$A$2:$A$500,A146)&gt;0,"Registro incompleto",
TRUE,"Sin estado"
))</f>
        <v>Por aprobar estimación</v>
      </c>
      <c r="E146" t="str" cm="1">
        <f t="array" ref="E146">IF(A146="","",_xlfn.LET(
_xlpm.base,_xlfn.IFS(
D146="Eliminados",_xlfn.XLOOKUP(A146,Eliminados!$A$2:$A$500,Eliminados!$AE$2:$AE$500,""),
D146="Planificadas",_xlfn.XLOOKUP(A146,Planificadas!$A$2:$A$500,Planificadas!$AE$2:$AE$500,""),
D146="Aprobar planificación",_xlfn.XLOOKUP(A146,'Aprobar Planificación'!$A$2:$A$500,'Aprobar Planificación'!$AE$2:$AE$500,""),
D146="Por planificar",_xlfn.XLOOKUP(A146,'Por planificar'!$A$2:$A$500,'Por planificar'!$AE$2:$AE$500,""),
D146="Por habilitar presupuesto",_xlfn.XLOOKUP(A146,'Por habilitar presup.'!$A$2:$A$500,'Por habilitar presup.'!$AE$2:$AE$500,""),
D146="Por aprobar estimación",_xlfn.XLOOKUP(A146,'Por aprobar estimacion'!$A$2:$A$500,'Por aprobar estimacion'!$AE$2:$AE$500,""),
D146="Por reestimar",_xlfn.XLOOKUP(A146,'Por Reestimar '!$A$2:$A$500,'Por Reestimar '!$AE$2:$AE$500,""),
D146="Por estimar",_xlfn.XLOOKUP(A146,'Por estimar'!$A$2:$A$500,'Por estimar'!$AE$2:$AE$500,""),
D146="Registro incompleto",_xlfn.XLOOKUP(A146,'Registro incompleto'!$A$2:$A$500,'Registro incompleto'!$AE$2:$AE$500,""),
TRUE,""
),
_xlpm.revision,_xlfn.IFS(
D146="Eliminados",_xlfn.XLOOKUP(A146,Eliminados!$A$2:$A$500,Eliminados!$AR$2:$AR$500,""),
D146="Planificadas",_xlfn.XLOOKUP(A146,Planificadas!$A$2:$A$500,Planificadas!$AR$2:$AR$500,""),
D146="Aprobar planificación",_xlfn.XLOOKUP(A146,'Aprobar Planificación'!$A$2:$A$500,'Aprobar Planificación'!$AR$2:$AR$500,""),
D146="Por planificar",_xlfn.XLOOKUP(A146,'Por planificar'!$A$2:$A$500,'Por planificar'!$AR$2:$AR$500,""),
D146="Por habilitar presupuesto",_xlfn.XLOOKUP(A146,'Por habilitar presup.'!$A$2:$A$500,'Por habilitar presup.'!$AR$2:$AR$500,""),
D146="Por aprobar estimación",_xlfn.XLOOKUP(A146,'Por aprobar estimacion'!$A$2:$A$500,'Por aprobar estimacion'!$AR$2:$AR$500,""),
D146="Por reestimar",_xlfn.XLOOKUP(A146,'Por Reestimar '!$A$2:$A$500,'Por Reestimar '!$AR$2:$AR$500,""),
TRUE,""
),
_xlpm.resultado,IF(OR(_xlpm.revision="",_xlpm.revision=0),_xlpm.base,_xlpm.revision),
IF(OR(_xlpm.resultado="",_xlpm.resultado=0),"Sin definir",_xlpm.resultado)
))</f>
        <v>Alta</v>
      </c>
      <c r="F146" s="593" cm="1">
        <f t="array" ref="F146">IF(A146="","",_xlfn.LET(
_xlpm.fecha,_xlfn.IFS(
D146="Eliminados",_xlfn.XLOOKUP(A146,Eliminados!$A$2:$A$500,Eliminados!$AD$2:$AD$500,""),
D146="Planificadas",_xlfn.XLOOKUP(A146,Planificadas!$A$2:$A$500,Planificadas!$AD$2:$AD$500,""),
D146="Aprobar planificación",_xlfn.XLOOKUP(A146,'Aprobar Planificación'!$A$2:$A$500,'Aprobar Planificación'!$AD$2:$AD$500,""),
D146="Por planificar",_xlfn.XLOOKUP(A146,'Por planificar'!$A$2:$A$500,'Por planificar'!$AD$2:$AD$500,""),
D146="Por habilitar presupuesto",_xlfn.XLOOKUP(A146,'Por habilitar presup.'!$A$2:$A$500,'Por habilitar presup.'!$AD$2:$AD$500,""),
D146="Por aprobar estimación",_xlfn.XLOOKUP(A146,'Por aprobar estimacion'!$A$2:$A$500,'Por aprobar estimacion'!$AD$2:$AD$500,""),
D146="Por reestimar",_xlfn.XLOOKUP(A146,'Por Reestimar '!$A$2:$A$500,'Por Reestimar '!$AD$2:$AD$500,""),
D146="Por estimar",_xlfn.XLOOKUP(A146,'Por estimar'!$A$2:$A$500,'Por estimar'!$AD$2:$AD$500,""),
D146="Registro incompleto",_xlfn.XLOOKUP(A146,'Registro incompleto'!$A$2:$A$500,'Registro incompleto'!$AD$2:$AD$500,""),
TRUE,""
),
IF(OR(_xlpm.fecha="",_xlpm.fecha=0),"",_xlpm.fecha)
))</f>
        <v>46169</v>
      </c>
      <c r="G146" s="593" cm="1">
        <f t="array" ref="G146">IF(A146="","",_xlfn.LET(
_xlpm.base,_xlfn.IFS(
D146="Eliminados",_xlfn.XLOOKUP(A146,Eliminados!$A$2:$A$500,Eliminados!$AF$2:$AF$500,""),
D146="Planificadas",_xlfn.XLOOKUP(A146,Planificadas!$A$2:$A$500,Planificadas!$AF$2:$AF$500,""),
D146="Aprobar planificación",_xlfn.XLOOKUP(A146,'Aprobar Planificación'!$A$2:$A$500,'Aprobar Planificación'!$AF$2:$AF$500,""),
D146="Por planificar",_xlfn.XLOOKUP(A146,'Por planificar'!$A$2:$A$500,'Por planificar'!$AF$2:$AF$500,""),
D146="Por habilitar presupuesto",_xlfn.XLOOKUP(A146,'Por habilitar presup.'!$A$2:$A$500,'Por habilitar presup.'!$AF$2:$AF$500,""),
D146="Por aprobar estimación",_xlfn.XLOOKUP(A146,'Por aprobar estimacion'!$A$2:$A$500,'Por aprobar estimacion'!$AF$2:$AF$500,""),
D146="Por reestimar",_xlfn.XLOOKUP(A146,'Por Reestimar '!$A$2:$A$500,'Por Reestimar '!$AF$2:$AF$500,""),
D146="Por estimar",_xlfn.XLOOKUP(A146,'Por estimar'!$A$2:$A$500,'Por estimar'!$AF$2:$AF$500,""),
D146="Registro incompleto",_xlfn.XLOOKUP(A146,'Registro incompleto'!$A$2:$A$500,'Registro incompleto'!$AF$2:$AF$500,""),
TRUE,""
),
_xlpm.revision,_xlfn.IFS(
D146="Eliminados",_xlfn.XLOOKUP(A146,Eliminados!$A$2:$A$500,Eliminados!$AS$2:$AS$500,""),
D146="Planificadas",_xlfn.XLOOKUP(A146,Planificadas!$A$2:$A$500,Planificadas!$AS$2:$AS$500,""),
D146="Aprobar planificación",_xlfn.XLOOKUP(A146,'Aprobar Planificación'!$A$2:$A$500,'Aprobar Planificación'!$AS$2:$AS$500,""),
D146="Por planificar",_xlfn.XLOOKUP(A146,'Por planificar'!$A$2:$A$500,'Por planificar'!$AS$2:$AS$500,""),
D146="Por habilitar presupuesto",_xlfn.XLOOKUP(A146,'Por habilitar presup.'!$A$2:$A$500,'Por habilitar presup.'!$AS$2:$AS$500,""),
D146="Por aprobar estimación",_xlfn.XLOOKUP(A146,'Por aprobar estimacion'!$A$2:$A$500,'Por aprobar estimacion'!$AS$2:$AS$500,""),
D146="Por reestimar",_xlfn.XLOOKUP(A146,'Por Reestimar '!$A$2:$A$500,'Por Reestimar '!$AS$2:$AS$500,""),
TRUE,""
),
_xlpm.resultado,IF(OR(_xlpm.revision="",_xlpm.revision=0),_xlpm.base,_xlpm.revision),
IF(OR(_xlpm.resultado="",_xlpm.resultado=0),"",_xlpm.resultado)
))</f>
        <v>46223</v>
      </c>
      <c r="H146" s="593" t="str" cm="1">
        <f t="array" ref="H146">IF(A146="","",_xlfn.LET(
_xlpm.dias,_xlfn.IFS(
OR(UPPER(TRIM(E146))="BAJA",UPPER(TRIM(E146))="BAJO"),5,
OR(UPPER(TRIM(E146))="MEDIA",UPPER(TRIM(E146))="MEDIO"),10,
OR(UPPER(TRIM(E146))="ALTA",UPPER(TRIM(E146))="ALTO"),20,
TRUE,0
),
_xlpm.inicioRe,IF(D146="Por reestimar",_xlfn.XLOOKUP(A146,'Por Reestimar '!$A$2:$A$500,'Por Reestimar '!$AS$2:$AS$500,0),0),
_xlfn.IFS(
D146="Por reestimar",IF(AND(ISNUMBER(_xlpm.inicioRe),_xlpm.inicioRe&gt;0,_xlpm.dias&gt;0),WORKDAY(_xlpm.inicioRe,_xlpm.dias),""),
D146="Por estimar",IF(AND(ISNUMBER(G146),G146&gt;0),IF(_xlpm.dias&gt;0,WORKDAY(G146,_xlpm.dias),""),IF(AND(ISNUMBER(F146),F146&gt;0),WORKDAY(F146,5),"")),
TRUE,""
)
))</f>
        <v/>
      </c>
      <c r="I146" t="str" cm="1">
        <f t="array" ref="I146">IF(A146="","",_xlfn.IFS(
D146="Eliminados",_xlfn.XLOOKUP(A146,Eliminados!$A$2:$A$500,Eliminados!$AB$2:$AB$500,""),
D146="Planificadas",_xlfn.XLOOKUP(A146,Planificadas!$A$2:$A$500,Planificadas!$AB$2:$AB$500,""),
D146="Aprobar planificación",_xlfn.XLOOKUP(A146,'Aprobar Planificación'!$A$2:$A$500,'Aprobar Planificación'!$AB$2:$AB$500,""),
D146="Por planificar",_xlfn.XLOOKUP(A146,'Por planificar'!$A$2:$A$500,'Por planificar'!$AB$2:$AB$500,""),
D146="Por habilitar presupuesto",_xlfn.XLOOKUP(A146,'Por habilitar presup.'!$A$2:$A$500,'Por habilitar presup.'!$AB$2:$AB$500,""),
D146="Por aprobar estimación",_xlfn.XLOOKUP(A146,'Por aprobar estimacion'!$A$2:$A$500,'Por aprobar estimacion'!$AB$2:$AB$500,""),
D146="Por reestimar",_xlfn.XLOOKUP(A146,'Por Reestimar '!$A$2:$A$500,'Por Reestimar '!$AB$2:$AB$500,""),
D146="Por estimar",_xlfn.XLOOKUP(A146,'Por estimar'!$A$2:$A$500,'Por estimar'!$AB$2:$AB$500,""),
D146="Registro incompleto",_xlfn.XLOOKUP(A146,'Registro incompleto'!$A$2:$A$500,'Registro incompleto'!$AB$2:$AB$500,""),
TRUE,""
))</f>
        <v>Elmer Zapata</v>
      </c>
    </row>
    <row r="147" spans="1:9">
      <c r="A147">
        <v>182</v>
      </c>
      <c r="B147" t="str" cm="1">
        <f t="array" ref="B147">IF(A147="","",_xlfn.IFS(
D147="Eliminados",_xlfn.XLOOKUP(A147,Eliminados!$A$2:$A$500,Eliminados!$F$2:$F$500,""),
D147="Planificadas",_xlfn.XLOOKUP(A147,Planificadas!$A$2:$A$500,Planificadas!$F$2:$F$500,""),
D147="Aprobar planificación",_xlfn.XLOOKUP(A147,'Aprobar Planificación'!$A$2:$A$500,'Aprobar Planificación'!$F$2:$F$500,""),
D147="Por planificar",_xlfn.XLOOKUP(A147,'Por planificar'!$A$2:$A$500,'Por planificar'!$F$2:$F$500,""),
D147="Por habilitar presupuesto",_xlfn.XLOOKUP(A147,'Por habilitar presup.'!$A$2:$A$500,'Por habilitar presup.'!$F$2:$F$500,""),
D147="Por aprobar estimación",_xlfn.XLOOKUP(A147,'Por aprobar estimacion'!$A$2:$A$500,'Por aprobar estimacion'!$F$2:$F$500,""),
D147="Por reestimar",_xlfn.XLOOKUP(A147,'Por Reestimar '!$A$2:$A$500,'Por Reestimar '!$F$2:$F$500,""),
D147="Por estimar",_xlfn.XLOOKUP(A147,'Por estimar'!$A$2:$A$500,'Por estimar'!$F$2:$F$500,""),
D147="Registro incompleto",_xlfn.XLOOKUP(A147,'Registro incompleto'!$A$2:$A$500,'Registro incompleto'!$F$2:$F$500,""),
TRUE,""
))</f>
        <v>Microsegmentación / Nanosegmentación de Aplicaciones Críticas</v>
      </c>
      <c r="C147" t="str">
        <f t="shared" si="2"/>
        <v>Ana Vega</v>
      </c>
      <c r="D147" t="str" cm="1">
        <f t="array" ref="D147">IF(A147="","",_xlfn.IFS(
COUNTIF(Eliminados!$A$2:$A$500,A147)&gt;0,"Eliminados",
COUNTIF(Planificadas!$A$2:$A$500,A147)&gt;0,"Planificadas",
COUNTIF('Aprobar Planificación'!$A$2:$A$500,A147)&gt;0,"Aprobar planificación",
COUNTIF('Por planificar'!$A$2:$A$500,A147)&gt;0,"Por planificar",
COUNTIF('Por habilitar presup.'!$A$2:$A$500,A147)&gt;0,"Por habilitar presupuesto",
COUNTIF('Por aprobar estimacion'!$A$2:$A$500,A147)&gt;0,"Por aprobar estimación",
COUNTIF('Por Reestimar '!$A$2:$A$500,A147)&gt;0,"Por reestimar",
COUNTIF('Por estimar'!$A$2:$A$500,A147)&gt;0,"Por estimar",
COUNTIF('Registro incompleto'!$A$2:$A$500,A147)&gt;0,"Registro incompleto",
TRUE,"Sin estado"
))</f>
        <v>Planificadas</v>
      </c>
      <c r="E147" t="str" cm="1">
        <f t="array" ref="E147">IF(A147="","",_xlfn.LET(
_xlpm.base,_xlfn.IFS(
D147="Eliminados",_xlfn.XLOOKUP(A147,Eliminados!$A$2:$A$500,Eliminados!$AE$2:$AE$500,""),
D147="Planificadas",_xlfn.XLOOKUP(A147,Planificadas!$A$2:$A$500,Planificadas!$AE$2:$AE$500,""),
D147="Aprobar planificación",_xlfn.XLOOKUP(A147,'Aprobar Planificación'!$A$2:$A$500,'Aprobar Planificación'!$AE$2:$AE$500,""),
D147="Por planificar",_xlfn.XLOOKUP(A147,'Por planificar'!$A$2:$A$500,'Por planificar'!$AE$2:$AE$500,""),
D147="Por habilitar presupuesto",_xlfn.XLOOKUP(A147,'Por habilitar presup.'!$A$2:$A$500,'Por habilitar presup.'!$AE$2:$AE$500,""),
D147="Por aprobar estimación",_xlfn.XLOOKUP(A147,'Por aprobar estimacion'!$A$2:$A$500,'Por aprobar estimacion'!$AE$2:$AE$500,""),
D147="Por reestimar",_xlfn.XLOOKUP(A147,'Por Reestimar '!$A$2:$A$500,'Por Reestimar '!$AE$2:$AE$500,""),
D147="Por estimar",_xlfn.XLOOKUP(A147,'Por estimar'!$A$2:$A$500,'Por estimar'!$AE$2:$AE$500,""),
D147="Registro incompleto",_xlfn.XLOOKUP(A147,'Registro incompleto'!$A$2:$A$500,'Registro incompleto'!$AE$2:$AE$500,""),
TRUE,""
),
_xlpm.revision,_xlfn.IFS(
D147="Eliminados",_xlfn.XLOOKUP(A147,Eliminados!$A$2:$A$500,Eliminados!$AR$2:$AR$500,""),
D147="Planificadas",_xlfn.XLOOKUP(A147,Planificadas!$A$2:$A$500,Planificadas!$AR$2:$AR$500,""),
D147="Aprobar planificación",_xlfn.XLOOKUP(A147,'Aprobar Planificación'!$A$2:$A$500,'Aprobar Planificación'!$AR$2:$AR$500,""),
D147="Por planificar",_xlfn.XLOOKUP(A147,'Por planificar'!$A$2:$A$500,'Por planificar'!$AR$2:$AR$500,""),
D147="Por habilitar presupuesto",_xlfn.XLOOKUP(A147,'Por habilitar presup.'!$A$2:$A$500,'Por habilitar presup.'!$AR$2:$AR$500,""),
D147="Por aprobar estimación",_xlfn.XLOOKUP(A147,'Por aprobar estimacion'!$A$2:$A$500,'Por aprobar estimacion'!$AR$2:$AR$500,""),
D147="Por reestimar",_xlfn.XLOOKUP(A147,'Por Reestimar '!$A$2:$A$500,'Por Reestimar '!$AR$2:$AR$500,""),
TRUE,""
),
_xlpm.resultado,IF(OR(_xlpm.revision="",_xlpm.revision=0),_xlpm.base,_xlpm.revision),
IF(OR(_xlpm.resultado="",_xlpm.resultado=0),"Sin definir",_xlpm.resultado)
))</f>
        <v>Alta</v>
      </c>
      <c r="F147" s="593" cm="1">
        <f t="array" ref="F147">IF(A147="","",_xlfn.LET(
_xlpm.fecha,_xlfn.IFS(
D147="Eliminados",_xlfn.XLOOKUP(A147,Eliminados!$A$2:$A$500,Eliminados!$AD$2:$AD$500,""),
D147="Planificadas",_xlfn.XLOOKUP(A147,Planificadas!$A$2:$A$500,Planificadas!$AD$2:$AD$500,""),
D147="Aprobar planificación",_xlfn.XLOOKUP(A147,'Aprobar Planificación'!$A$2:$A$500,'Aprobar Planificación'!$AD$2:$AD$500,""),
D147="Por planificar",_xlfn.XLOOKUP(A147,'Por planificar'!$A$2:$A$500,'Por planificar'!$AD$2:$AD$500,""),
D147="Por habilitar presupuesto",_xlfn.XLOOKUP(A147,'Por habilitar presup.'!$A$2:$A$500,'Por habilitar presup.'!$AD$2:$AD$500,""),
D147="Por aprobar estimación",_xlfn.XLOOKUP(A147,'Por aprobar estimacion'!$A$2:$A$500,'Por aprobar estimacion'!$AD$2:$AD$500,""),
D147="Por reestimar",_xlfn.XLOOKUP(A147,'Por Reestimar '!$A$2:$A$500,'Por Reestimar '!$AD$2:$AD$500,""),
D147="Por estimar",_xlfn.XLOOKUP(A147,'Por estimar'!$A$2:$A$500,'Por estimar'!$AD$2:$AD$500,""),
D147="Registro incompleto",_xlfn.XLOOKUP(A147,'Registro incompleto'!$A$2:$A$500,'Registro incompleto'!$AD$2:$AD$500,""),
TRUE,""
),
IF(OR(_xlpm.fecha="",_xlpm.fecha=0),"",_xlpm.fecha)
))</f>
        <v>46169</v>
      </c>
      <c r="G147" s="593" cm="1">
        <f t="array" ref="G147">IF(A147="","",_xlfn.LET(
_xlpm.base,_xlfn.IFS(
D147="Eliminados",_xlfn.XLOOKUP(A147,Eliminados!$A$2:$A$500,Eliminados!$AF$2:$AF$500,""),
D147="Planificadas",_xlfn.XLOOKUP(A147,Planificadas!$A$2:$A$500,Planificadas!$AF$2:$AF$500,""),
D147="Aprobar planificación",_xlfn.XLOOKUP(A147,'Aprobar Planificación'!$A$2:$A$500,'Aprobar Planificación'!$AF$2:$AF$500,""),
D147="Por planificar",_xlfn.XLOOKUP(A147,'Por planificar'!$A$2:$A$500,'Por planificar'!$AF$2:$AF$500,""),
D147="Por habilitar presupuesto",_xlfn.XLOOKUP(A147,'Por habilitar presup.'!$A$2:$A$500,'Por habilitar presup.'!$AF$2:$AF$500,""),
D147="Por aprobar estimación",_xlfn.XLOOKUP(A147,'Por aprobar estimacion'!$A$2:$A$500,'Por aprobar estimacion'!$AF$2:$AF$500,""),
D147="Por reestimar",_xlfn.XLOOKUP(A147,'Por Reestimar '!$A$2:$A$500,'Por Reestimar '!$AF$2:$AF$500,""),
D147="Por estimar",_xlfn.XLOOKUP(A147,'Por estimar'!$A$2:$A$500,'Por estimar'!$AF$2:$AF$500,""),
D147="Registro incompleto",_xlfn.XLOOKUP(A147,'Registro incompleto'!$A$2:$A$500,'Registro incompleto'!$AF$2:$AF$500,""),
TRUE,""
),
_xlpm.revision,_xlfn.IFS(
D147="Eliminados",_xlfn.XLOOKUP(A147,Eliminados!$A$2:$A$500,Eliminados!$AS$2:$AS$500,""),
D147="Planificadas",_xlfn.XLOOKUP(A147,Planificadas!$A$2:$A$500,Planificadas!$AS$2:$AS$500,""),
D147="Aprobar planificación",_xlfn.XLOOKUP(A147,'Aprobar Planificación'!$A$2:$A$500,'Aprobar Planificación'!$AS$2:$AS$500,""),
D147="Por planificar",_xlfn.XLOOKUP(A147,'Por planificar'!$A$2:$A$500,'Por planificar'!$AS$2:$AS$500,""),
D147="Por habilitar presupuesto",_xlfn.XLOOKUP(A147,'Por habilitar presup.'!$A$2:$A$500,'Por habilitar presup.'!$AS$2:$AS$500,""),
D147="Por aprobar estimación",_xlfn.XLOOKUP(A147,'Por aprobar estimacion'!$A$2:$A$500,'Por aprobar estimacion'!$AS$2:$AS$500,""),
D147="Por reestimar",_xlfn.XLOOKUP(A147,'Por Reestimar '!$A$2:$A$500,'Por Reestimar '!$AS$2:$AS$500,""),
TRUE,""
),
_xlpm.resultado,IF(OR(_xlpm.revision="",_xlpm.revision=0),_xlpm.base,_xlpm.revision),
IF(OR(_xlpm.resultado="",_xlpm.resultado=0),"",_xlpm.resultado)
))</f>
        <v>46196</v>
      </c>
      <c r="H147" s="593" t="str" cm="1">
        <f t="array" ref="H147">IF(A147="","",_xlfn.LET(
_xlpm.dias,_xlfn.IFS(
OR(UPPER(TRIM(E147))="BAJA",UPPER(TRIM(E147))="BAJO"),5,
OR(UPPER(TRIM(E147))="MEDIA",UPPER(TRIM(E147))="MEDIO"),10,
OR(UPPER(TRIM(E147))="ALTA",UPPER(TRIM(E147))="ALTO"),20,
TRUE,0
),
_xlpm.inicioRe,IF(D147="Por reestimar",_xlfn.XLOOKUP(A147,'Por Reestimar '!$A$2:$A$500,'Por Reestimar '!$AS$2:$AS$500,0),0),
_xlfn.IFS(
D147="Por reestimar",IF(AND(ISNUMBER(_xlpm.inicioRe),_xlpm.inicioRe&gt;0,_xlpm.dias&gt;0),WORKDAY(_xlpm.inicioRe,_xlpm.dias),""),
D147="Por estimar",IF(AND(ISNUMBER(G147),G147&gt;0),IF(_xlpm.dias&gt;0,WORKDAY(G147,_xlpm.dias),""),IF(AND(ISNUMBER(F147),F147&gt;0),WORKDAY(F147,5),"")),
TRUE,""
)
))</f>
        <v/>
      </c>
      <c r="I147" t="str" cm="1">
        <f t="array" ref="I147">IF(A147="","",_xlfn.IFS(
D147="Eliminados",_xlfn.XLOOKUP(A147,Eliminados!$A$2:$A$500,Eliminados!$AB$2:$AB$500,""),
D147="Planificadas",_xlfn.XLOOKUP(A147,Planificadas!$A$2:$A$500,Planificadas!$AB$2:$AB$500,""),
D147="Aprobar planificación",_xlfn.XLOOKUP(A147,'Aprobar Planificación'!$A$2:$A$500,'Aprobar Planificación'!$AB$2:$AB$500,""),
D147="Por planificar",_xlfn.XLOOKUP(A147,'Por planificar'!$A$2:$A$500,'Por planificar'!$AB$2:$AB$500,""),
D147="Por habilitar presupuesto",_xlfn.XLOOKUP(A147,'Por habilitar presup.'!$A$2:$A$500,'Por habilitar presup.'!$AB$2:$AB$500,""),
D147="Por aprobar estimación",_xlfn.XLOOKUP(A147,'Por aprobar estimacion'!$A$2:$A$500,'Por aprobar estimacion'!$AB$2:$AB$500,""),
D147="Por reestimar",_xlfn.XLOOKUP(A147,'Por Reestimar '!$A$2:$A$500,'Por Reestimar '!$AB$2:$AB$500,""),
D147="Por estimar",_xlfn.XLOOKUP(A147,'Por estimar'!$A$2:$A$500,'Por estimar'!$AB$2:$AB$500,""),
D147="Registro incompleto",_xlfn.XLOOKUP(A147,'Registro incompleto'!$A$2:$A$500,'Registro incompleto'!$AB$2:$AB$500,""),
TRUE,""
))</f>
        <v>Ana Vega</v>
      </c>
    </row>
    <row r="148" spans="1:9">
      <c r="A148">
        <v>183</v>
      </c>
      <c r="B148" t="str" cm="1">
        <f t="array" ref="B148">IF(A148="","",_xlfn.IFS(
D148="Eliminados",_xlfn.XLOOKUP(A148,Eliminados!$A$2:$A$500,Eliminados!$F$2:$F$500,""),
D148="Planificadas",_xlfn.XLOOKUP(A148,Planificadas!$A$2:$A$500,Planificadas!$F$2:$F$500,""),
D148="Aprobar planificación",_xlfn.XLOOKUP(A148,'Aprobar Planificación'!$A$2:$A$500,'Aprobar Planificación'!$F$2:$F$500,""),
D148="Por planificar",_xlfn.XLOOKUP(A148,'Por planificar'!$A$2:$A$500,'Por planificar'!$F$2:$F$500,""),
D148="Por habilitar presupuesto",_xlfn.XLOOKUP(A148,'Por habilitar presup.'!$A$2:$A$500,'Por habilitar presup.'!$F$2:$F$500,""),
D148="Por aprobar estimación",_xlfn.XLOOKUP(A148,'Por aprobar estimacion'!$A$2:$A$500,'Por aprobar estimacion'!$F$2:$F$500,""),
D148="Por reestimar",_xlfn.XLOOKUP(A148,'Por Reestimar '!$A$2:$A$500,'Por Reestimar '!$F$2:$F$500,""),
D148="Por estimar",_xlfn.XLOOKUP(A148,'Por estimar'!$A$2:$A$500,'Por estimar'!$F$2:$F$500,""),
D148="Registro incompleto",_xlfn.XLOOKUP(A148,'Registro incompleto'!$A$2:$A$500,'Registro incompleto'!$F$2:$F$500,""),
TRUE,""
))</f>
        <v>Microsegmentación / Nanosegmentación de Aplicaciones Críticas</v>
      </c>
      <c r="C148" t="str">
        <f t="shared" si="2"/>
        <v>César Soplín</v>
      </c>
      <c r="D148" t="str" cm="1">
        <f t="array" ref="D148">IF(A148="","",_xlfn.IFS(
COUNTIF(Eliminados!$A$2:$A$500,A148)&gt;0,"Eliminados",
COUNTIF(Planificadas!$A$2:$A$500,A148)&gt;0,"Planificadas",
COUNTIF('Aprobar Planificación'!$A$2:$A$500,A148)&gt;0,"Aprobar planificación",
COUNTIF('Por planificar'!$A$2:$A$500,A148)&gt;0,"Por planificar",
COUNTIF('Por habilitar presup.'!$A$2:$A$500,A148)&gt;0,"Por habilitar presupuesto",
COUNTIF('Por aprobar estimacion'!$A$2:$A$500,A148)&gt;0,"Por aprobar estimación",
COUNTIF('Por Reestimar '!$A$2:$A$500,A148)&gt;0,"Por reestimar",
COUNTIF('Por estimar'!$A$2:$A$500,A148)&gt;0,"Por estimar",
COUNTIF('Registro incompleto'!$A$2:$A$500,A148)&gt;0,"Registro incompleto",
TRUE,"Sin estado"
))</f>
        <v>Por planificar</v>
      </c>
      <c r="E148" t="str" cm="1">
        <f t="array" ref="E148">IF(A148="","",_xlfn.LET(
_xlpm.base,_xlfn.IFS(
D148="Eliminados",_xlfn.XLOOKUP(A148,Eliminados!$A$2:$A$500,Eliminados!$AE$2:$AE$500,""),
D148="Planificadas",_xlfn.XLOOKUP(A148,Planificadas!$A$2:$A$500,Planificadas!$AE$2:$AE$500,""),
D148="Aprobar planificación",_xlfn.XLOOKUP(A148,'Aprobar Planificación'!$A$2:$A$500,'Aprobar Planificación'!$AE$2:$AE$500,""),
D148="Por planificar",_xlfn.XLOOKUP(A148,'Por planificar'!$A$2:$A$500,'Por planificar'!$AE$2:$AE$500,""),
D148="Por habilitar presupuesto",_xlfn.XLOOKUP(A148,'Por habilitar presup.'!$A$2:$A$500,'Por habilitar presup.'!$AE$2:$AE$500,""),
D148="Por aprobar estimación",_xlfn.XLOOKUP(A148,'Por aprobar estimacion'!$A$2:$A$500,'Por aprobar estimacion'!$AE$2:$AE$500,""),
D148="Por reestimar",_xlfn.XLOOKUP(A148,'Por Reestimar '!$A$2:$A$500,'Por Reestimar '!$AE$2:$AE$500,""),
D148="Por estimar",_xlfn.XLOOKUP(A148,'Por estimar'!$A$2:$A$500,'Por estimar'!$AE$2:$AE$500,""),
D148="Registro incompleto",_xlfn.XLOOKUP(A148,'Registro incompleto'!$A$2:$A$500,'Registro incompleto'!$AE$2:$AE$500,""),
TRUE,""
),
_xlpm.revision,_xlfn.IFS(
D148="Eliminados",_xlfn.XLOOKUP(A148,Eliminados!$A$2:$A$500,Eliminados!$AR$2:$AR$500,""),
D148="Planificadas",_xlfn.XLOOKUP(A148,Planificadas!$A$2:$A$500,Planificadas!$AR$2:$AR$500,""),
D148="Aprobar planificación",_xlfn.XLOOKUP(A148,'Aprobar Planificación'!$A$2:$A$500,'Aprobar Planificación'!$AR$2:$AR$500,""),
D148="Por planificar",_xlfn.XLOOKUP(A148,'Por planificar'!$A$2:$A$500,'Por planificar'!$AR$2:$AR$500,""),
D148="Por habilitar presupuesto",_xlfn.XLOOKUP(A148,'Por habilitar presup.'!$A$2:$A$500,'Por habilitar presup.'!$AR$2:$AR$500,""),
D148="Por aprobar estimación",_xlfn.XLOOKUP(A148,'Por aprobar estimacion'!$A$2:$A$500,'Por aprobar estimacion'!$AR$2:$AR$500,""),
D148="Por reestimar",_xlfn.XLOOKUP(A148,'Por Reestimar '!$A$2:$A$500,'Por Reestimar '!$AR$2:$AR$500,""),
TRUE,""
),
_xlpm.resultado,IF(OR(_xlpm.revision="",_xlpm.revision=0),_xlpm.base,_xlpm.revision),
IF(OR(_xlpm.resultado="",_xlpm.resultado=0),"Sin definir",_xlpm.resultado)
))</f>
        <v>Media</v>
      </c>
      <c r="F148" s="593" cm="1">
        <f t="array" ref="F148">IF(A148="","",_xlfn.LET(
_xlpm.fecha,_xlfn.IFS(
D148="Eliminados",_xlfn.XLOOKUP(A148,Eliminados!$A$2:$A$500,Eliminados!$AD$2:$AD$500,""),
D148="Planificadas",_xlfn.XLOOKUP(A148,Planificadas!$A$2:$A$500,Planificadas!$AD$2:$AD$500,""),
D148="Aprobar planificación",_xlfn.XLOOKUP(A148,'Aprobar Planificación'!$A$2:$A$500,'Aprobar Planificación'!$AD$2:$AD$500,""),
D148="Por planificar",_xlfn.XLOOKUP(A148,'Por planificar'!$A$2:$A$500,'Por planificar'!$AD$2:$AD$500,""),
D148="Por habilitar presupuesto",_xlfn.XLOOKUP(A148,'Por habilitar presup.'!$A$2:$A$500,'Por habilitar presup.'!$AD$2:$AD$500,""),
D148="Por aprobar estimación",_xlfn.XLOOKUP(A148,'Por aprobar estimacion'!$A$2:$A$500,'Por aprobar estimacion'!$AD$2:$AD$500,""),
D148="Por reestimar",_xlfn.XLOOKUP(A148,'Por Reestimar '!$A$2:$A$500,'Por Reestimar '!$AD$2:$AD$500,""),
D148="Por estimar",_xlfn.XLOOKUP(A148,'Por estimar'!$A$2:$A$500,'Por estimar'!$AD$2:$AD$500,""),
D148="Registro incompleto",_xlfn.XLOOKUP(A148,'Registro incompleto'!$A$2:$A$500,'Registro incompleto'!$AD$2:$AD$500,""),
TRUE,""
),
IF(OR(_xlpm.fecha="",_xlpm.fecha=0),"",_xlpm.fecha)
))</f>
        <v>46169</v>
      </c>
      <c r="G148" s="593" cm="1">
        <f t="array" ref="G148">IF(A148="","",_xlfn.LET(
_xlpm.base,_xlfn.IFS(
D148="Eliminados",_xlfn.XLOOKUP(A148,Eliminados!$A$2:$A$500,Eliminados!$AF$2:$AF$500,""),
D148="Planificadas",_xlfn.XLOOKUP(A148,Planificadas!$A$2:$A$500,Planificadas!$AF$2:$AF$500,""),
D148="Aprobar planificación",_xlfn.XLOOKUP(A148,'Aprobar Planificación'!$A$2:$A$500,'Aprobar Planificación'!$AF$2:$AF$500,""),
D148="Por planificar",_xlfn.XLOOKUP(A148,'Por planificar'!$A$2:$A$500,'Por planificar'!$AF$2:$AF$500,""),
D148="Por habilitar presupuesto",_xlfn.XLOOKUP(A148,'Por habilitar presup.'!$A$2:$A$500,'Por habilitar presup.'!$AF$2:$AF$500,""),
D148="Por aprobar estimación",_xlfn.XLOOKUP(A148,'Por aprobar estimacion'!$A$2:$A$500,'Por aprobar estimacion'!$AF$2:$AF$500,""),
D148="Por reestimar",_xlfn.XLOOKUP(A148,'Por Reestimar '!$A$2:$A$500,'Por Reestimar '!$AF$2:$AF$500,""),
D148="Por estimar",_xlfn.XLOOKUP(A148,'Por estimar'!$A$2:$A$500,'Por estimar'!$AF$2:$AF$500,""),
D148="Registro incompleto",_xlfn.XLOOKUP(A148,'Registro incompleto'!$A$2:$A$500,'Registro incompleto'!$AF$2:$AF$500,""),
TRUE,""
),
_xlpm.revision,_xlfn.IFS(
D148="Eliminados",_xlfn.XLOOKUP(A148,Eliminados!$A$2:$A$500,Eliminados!$AS$2:$AS$500,""),
D148="Planificadas",_xlfn.XLOOKUP(A148,Planificadas!$A$2:$A$500,Planificadas!$AS$2:$AS$500,""),
D148="Aprobar planificación",_xlfn.XLOOKUP(A148,'Aprobar Planificación'!$A$2:$A$500,'Aprobar Planificación'!$AS$2:$AS$500,""),
D148="Por planificar",_xlfn.XLOOKUP(A148,'Por planificar'!$A$2:$A$500,'Por planificar'!$AS$2:$AS$500,""),
D148="Por habilitar presupuesto",_xlfn.XLOOKUP(A148,'Por habilitar presup.'!$A$2:$A$500,'Por habilitar presup.'!$AS$2:$AS$500,""),
D148="Por aprobar estimación",_xlfn.XLOOKUP(A148,'Por aprobar estimacion'!$A$2:$A$500,'Por aprobar estimacion'!$AS$2:$AS$500,""),
D148="Por reestimar",_xlfn.XLOOKUP(A148,'Por Reestimar '!$A$2:$A$500,'Por Reestimar '!$AS$2:$AS$500,""),
TRUE,""
),
_xlpm.resultado,IF(OR(_xlpm.revision="",_xlpm.revision=0),_xlpm.base,_xlpm.revision),
IF(OR(_xlpm.resultado="",_xlpm.resultado=0),"",_xlpm.resultado)
))</f>
        <v>46181</v>
      </c>
      <c r="H148" s="593" t="str" cm="1">
        <f t="array" ref="H148">IF(A148="","",_xlfn.LET(
_xlpm.dias,_xlfn.IFS(
OR(UPPER(TRIM(E148))="BAJA",UPPER(TRIM(E148))="BAJO"),5,
OR(UPPER(TRIM(E148))="MEDIA",UPPER(TRIM(E148))="MEDIO"),10,
OR(UPPER(TRIM(E148))="ALTA",UPPER(TRIM(E148))="ALTO"),20,
TRUE,0
),
_xlpm.inicioRe,IF(D148="Por reestimar",_xlfn.XLOOKUP(A148,'Por Reestimar '!$A$2:$A$500,'Por Reestimar '!$AS$2:$AS$500,0),0),
_xlfn.IFS(
D148="Por reestimar",IF(AND(ISNUMBER(_xlpm.inicioRe),_xlpm.inicioRe&gt;0,_xlpm.dias&gt;0),WORKDAY(_xlpm.inicioRe,_xlpm.dias),""),
D148="Por estimar",IF(AND(ISNUMBER(G148),G148&gt;0),IF(_xlpm.dias&gt;0,WORKDAY(G148,_xlpm.dias),""),IF(AND(ISNUMBER(F148),F148&gt;0),WORKDAY(F148,5),"")),
TRUE,""
)
))</f>
        <v/>
      </c>
      <c r="I148" t="str" cm="1">
        <f t="array" ref="I148">IF(A148="","",_xlfn.IFS(
D148="Eliminados",_xlfn.XLOOKUP(A148,Eliminados!$A$2:$A$500,Eliminados!$AB$2:$AB$500,""),
D148="Planificadas",_xlfn.XLOOKUP(A148,Planificadas!$A$2:$A$500,Planificadas!$AB$2:$AB$500,""),
D148="Aprobar planificación",_xlfn.XLOOKUP(A148,'Aprobar Planificación'!$A$2:$A$500,'Aprobar Planificación'!$AB$2:$AB$500,""),
D148="Por planificar",_xlfn.XLOOKUP(A148,'Por planificar'!$A$2:$A$500,'Por planificar'!$AB$2:$AB$500,""),
D148="Por habilitar presupuesto",_xlfn.XLOOKUP(A148,'Por habilitar presup.'!$A$2:$A$500,'Por habilitar presup.'!$AB$2:$AB$500,""),
D148="Por aprobar estimación",_xlfn.XLOOKUP(A148,'Por aprobar estimacion'!$A$2:$A$500,'Por aprobar estimacion'!$AB$2:$AB$500,""),
D148="Por reestimar",_xlfn.XLOOKUP(A148,'Por Reestimar '!$A$2:$A$500,'Por Reestimar '!$AB$2:$AB$500,""),
D148="Por estimar",_xlfn.XLOOKUP(A148,'Por estimar'!$A$2:$A$500,'Por estimar'!$AB$2:$AB$500,""),
D148="Registro incompleto",_xlfn.XLOOKUP(A148,'Registro incompleto'!$A$2:$A$500,'Registro incompleto'!$AB$2:$AB$500,""),
TRUE,""
))</f>
        <v>César Soplín</v>
      </c>
    </row>
    <row r="149" spans="1:9">
      <c r="A149">
        <v>184</v>
      </c>
      <c r="B149" t="str" cm="1">
        <f t="array" ref="B149">IF(A149="","",_xlfn.IFS(
D149="Eliminados",_xlfn.XLOOKUP(A149,Eliminados!$A$2:$A$500,Eliminados!$F$2:$F$500,""),
D149="Planificadas",_xlfn.XLOOKUP(A149,Planificadas!$A$2:$A$500,Planificadas!$F$2:$F$500,""),
D149="Aprobar planificación",_xlfn.XLOOKUP(A149,'Aprobar Planificación'!$A$2:$A$500,'Aprobar Planificación'!$F$2:$F$500,""),
D149="Por planificar",_xlfn.XLOOKUP(A149,'Por planificar'!$A$2:$A$500,'Por planificar'!$F$2:$F$500,""),
D149="Por habilitar presupuesto",_xlfn.XLOOKUP(A149,'Por habilitar presup.'!$A$2:$A$500,'Por habilitar presup.'!$F$2:$F$500,""),
D149="Por aprobar estimación",_xlfn.XLOOKUP(A149,'Por aprobar estimacion'!$A$2:$A$500,'Por aprobar estimacion'!$F$2:$F$500,""),
D149="Por reestimar",_xlfn.XLOOKUP(A149,'Por Reestimar '!$A$2:$A$500,'Por Reestimar '!$F$2:$F$500,""),
D149="Por estimar",_xlfn.XLOOKUP(A149,'Por estimar'!$A$2:$A$500,'Por estimar'!$F$2:$F$500,""),
D149="Registro incompleto",_xlfn.XLOOKUP(A149,'Registro incompleto'!$A$2:$A$500,'Registro incompleto'!$F$2:$F$500,""),
TRUE,""
))</f>
        <v>Microsegmentación / Nanosegmentación de Aplicaciones Críticas</v>
      </c>
      <c r="C149" t="str">
        <f t="shared" si="2"/>
        <v>Nicolas Morales</v>
      </c>
      <c r="D149" t="str" cm="1">
        <f t="array" ref="D149">IF(A149="","",_xlfn.IFS(
COUNTIF(Eliminados!$A$2:$A$500,A149)&gt;0,"Eliminados",
COUNTIF(Planificadas!$A$2:$A$500,A149)&gt;0,"Planificadas",
COUNTIF('Aprobar Planificación'!$A$2:$A$500,A149)&gt;0,"Aprobar planificación",
COUNTIF('Por planificar'!$A$2:$A$500,A149)&gt;0,"Por planificar",
COUNTIF('Por habilitar presup.'!$A$2:$A$500,A149)&gt;0,"Por habilitar presupuesto",
COUNTIF('Por aprobar estimacion'!$A$2:$A$500,A149)&gt;0,"Por aprobar estimación",
COUNTIF('Por Reestimar '!$A$2:$A$500,A149)&gt;0,"Por reestimar",
COUNTIF('Por estimar'!$A$2:$A$500,A149)&gt;0,"Por estimar",
COUNTIF('Registro incompleto'!$A$2:$A$500,A149)&gt;0,"Registro incompleto",
TRUE,"Sin estado"
))</f>
        <v>Por planificar</v>
      </c>
      <c r="E149" t="str" cm="1">
        <f t="array" ref="E149">IF(A149="","",_xlfn.LET(
_xlpm.base,_xlfn.IFS(
D149="Eliminados",_xlfn.XLOOKUP(A149,Eliminados!$A$2:$A$500,Eliminados!$AE$2:$AE$500,""),
D149="Planificadas",_xlfn.XLOOKUP(A149,Planificadas!$A$2:$A$500,Planificadas!$AE$2:$AE$500,""),
D149="Aprobar planificación",_xlfn.XLOOKUP(A149,'Aprobar Planificación'!$A$2:$A$500,'Aprobar Planificación'!$AE$2:$AE$500,""),
D149="Por planificar",_xlfn.XLOOKUP(A149,'Por planificar'!$A$2:$A$500,'Por planificar'!$AE$2:$AE$500,""),
D149="Por habilitar presupuesto",_xlfn.XLOOKUP(A149,'Por habilitar presup.'!$A$2:$A$500,'Por habilitar presup.'!$AE$2:$AE$500,""),
D149="Por aprobar estimación",_xlfn.XLOOKUP(A149,'Por aprobar estimacion'!$A$2:$A$500,'Por aprobar estimacion'!$AE$2:$AE$500,""),
D149="Por reestimar",_xlfn.XLOOKUP(A149,'Por Reestimar '!$A$2:$A$500,'Por Reestimar '!$AE$2:$AE$500,""),
D149="Por estimar",_xlfn.XLOOKUP(A149,'Por estimar'!$A$2:$A$500,'Por estimar'!$AE$2:$AE$500,""),
D149="Registro incompleto",_xlfn.XLOOKUP(A149,'Registro incompleto'!$A$2:$A$500,'Registro incompleto'!$AE$2:$AE$500,""),
TRUE,""
),
_xlpm.revision,_xlfn.IFS(
D149="Eliminados",_xlfn.XLOOKUP(A149,Eliminados!$A$2:$A$500,Eliminados!$AR$2:$AR$500,""),
D149="Planificadas",_xlfn.XLOOKUP(A149,Planificadas!$A$2:$A$500,Planificadas!$AR$2:$AR$500,""),
D149="Aprobar planificación",_xlfn.XLOOKUP(A149,'Aprobar Planificación'!$A$2:$A$500,'Aprobar Planificación'!$AR$2:$AR$500,""),
D149="Por planificar",_xlfn.XLOOKUP(A149,'Por planificar'!$A$2:$A$500,'Por planificar'!$AR$2:$AR$500,""),
D149="Por habilitar presupuesto",_xlfn.XLOOKUP(A149,'Por habilitar presup.'!$A$2:$A$500,'Por habilitar presup.'!$AR$2:$AR$500,""),
D149="Por aprobar estimación",_xlfn.XLOOKUP(A149,'Por aprobar estimacion'!$A$2:$A$500,'Por aprobar estimacion'!$AR$2:$AR$500,""),
D149="Por reestimar",_xlfn.XLOOKUP(A149,'Por Reestimar '!$A$2:$A$500,'Por Reestimar '!$AR$2:$AR$500,""),
TRUE,""
),
_xlpm.resultado,IF(OR(_xlpm.revision="",_xlpm.revision=0),_xlpm.base,_xlpm.revision),
IF(OR(_xlpm.resultado="",_xlpm.resultado=0),"Sin definir",_xlpm.resultado)
))</f>
        <v>Media</v>
      </c>
      <c r="F149" s="593" cm="1">
        <f t="array" ref="F149">IF(A149="","",_xlfn.LET(
_xlpm.fecha,_xlfn.IFS(
D149="Eliminados",_xlfn.XLOOKUP(A149,Eliminados!$A$2:$A$500,Eliminados!$AD$2:$AD$500,""),
D149="Planificadas",_xlfn.XLOOKUP(A149,Planificadas!$A$2:$A$500,Planificadas!$AD$2:$AD$500,""),
D149="Aprobar planificación",_xlfn.XLOOKUP(A149,'Aprobar Planificación'!$A$2:$A$500,'Aprobar Planificación'!$AD$2:$AD$500,""),
D149="Por planificar",_xlfn.XLOOKUP(A149,'Por planificar'!$A$2:$A$500,'Por planificar'!$AD$2:$AD$500,""),
D149="Por habilitar presupuesto",_xlfn.XLOOKUP(A149,'Por habilitar presup.'!$A$2:$A$500,'Por habilitar presup.'!$AD$2:$AD$500,""),
D149="Por aprobar estimación",_xlfn.XLOOKUP(A149,'Por aprobar estimacion'!$A$2:$A$500,'Por aprobar estimacion'!$AD$2:$AD$500,""),
D149="Por reestimar",_xlfn.XLOOKUP(A149,'Por Reestimar '!$A$2:$A$500,'Por Reestimar '!$AD$2:$AD$500,""),
D149="Por estimar",_xlfn.XLOOKUP(A149,'Por estimar'!$A$2:$A$500,'Por estimar'!$AD$2:$AD$500,""),
D149="Registro incompleto",_xlfn.XLOOKUP(A149,'Registro incompleto'!$A$2:$A$500,'Registro incompleto'!$AD$2:$AD$500,""),
TRUE,""
),
IF(OR(_xlpm.fecha="",_xlpm.fecha=0),"",_xlpm.fecha)
))</f>
        <v>46191</v>
      </c>
      <c r="G149" s="593" cm="1">
        <f t="array" ref="G149">IF(A149="","",_xlfn.LET(
_xlpm.base,_xlfn.IFS(
D149="Eliminados",_xlfn.XLOOKUP(A149,Eliminados!$A$2:$A$500,Eliminados!$AF$2:$AF$500,""),
D149="Planificadas",_xlfn.XLOOKUP(A149,Planificadas!$A$2:$A$500,Planificadas!$AF$2:$AF$500,""),
D149="Aprobar planificación",_xlfn.XLOOKUP(A149,'Aprobar Planificación'!$A$2:$A$500,'Aprobar Planificación'!$AF$2:$AF$500,""),
D149="Por planificar",_xlfn.XLOOKUP(A149,'Por planificar'!$A$2:$A$500,'Por planificar'!$AF$2:$AF$500,""),
D149="Por habilitar presupuesto",_xlfn.XLOOKUP(A149,'Por habilitar presup.'!$A$2:$A$500,'Por habilitar presup.'!$AF$2:$AF$500,""),
D149="Por aprobar estimación",_xlfn.XLOOKUP(A149,'Por aprobar estimacion'!$A$2:$A$500,'Por aprobar estimacion'!$AF$2:$AF$500,""),
D149="Por reestimar",_xlfn.XLOOKUP(A149,'Por Reestimar '!$A$2:$A$500,'Por Reestimar '!$AF$2:$AF$500,""),
D149="Por estimar",_xlfn.XLOOKUP(A149,'Por estimar'!$A$2:$A$500,'Por estimar'!$AF$2:$AF$500,""),
D149="Registro incompleto",_xlfn.XLOOKUP(A149,'Registro incompleto'!$A$2:$A$500,'Registro incompleto'!$AF$2:$AF$500,""),
TRUE,""
),
_xlpm.revision,_xlfn.IFS(
D149="Eliminados",_xlfn.XLOOKUP(A149,Eliminados!$A$2:$A$500,Eliminados!$AS$2:$AS$500,""),
D149="Planificadas",_xlfn.XLOOKUP(A149,Planificadas!$A$2:$A$500,Planificadas!$AS$2:$AS$500,""),
D149="Aprobar planificación",_xlfn.XLOOKUP(A149,'Aprobar Planificación'!$A$2:$A$500,'Aprobar Planificación'!$AS$2:$AS$500,""),
D149="Por planificar",_xlfn.XLOOKUP(A149,'Por planificar'!$A$2:$A$500,'Por planificar'!$AS$2:$AS$500,""),
D149="Por habilitar presupuesto",_xlfn.XLOOKUP(A149,'Por habilitar presup.'!$A$2:$A$500,'Por habilitar presup.'!$AS$2:$AS$500,""),
D149="Por aprobar estimación",_xlfn.XLOOKUP(A149,'Por aprobar estimacion'!$A$2:$A$500,'Por aprobar estimacion'!$AS$2:$AS$500,""),
D149="Por reestimar",_xlfn.XLOOKUP(A149,'Por Reestimar '!$A$2:$A$500,'Por Reestimar '!$AS$2:$AS$500,""),
TRUE,""
),
_xlpm.resultado,IF(OR(_xlpm.revision="",_xlpm.revision=0),_xlpm.base,_xlpm.revision),
IF(OR(_xlpm.resultado="",_xlpm.resultado=0),"",_xlpm.resultado)
))</f>
        <v>46195</v>
      </c>
      <c r="H149" s="593" t="str" cm="1">
        <f t="array" ref="H149">IF(A149="","",_xlfn.LET(
_xlpm.dias,_xlfn.IFS(
OR(UPPER(TRIM(E149))="BAJA",UPPER(TRIM(E149))="BAJO"),5,
OR(UPPER(TRIM(E149))="MEDIA",UPPER(TRIM(E149))="MEDIO"),10,
OR(UPPER(TRIM(E149))="ALTA",UPPER(TRIM(E149))="ALTO"),20,
TRUE,0
),
_xlpm.inicioRe,IF(D149="Por reestimar",_xlfn.XLOOKUP(A149,'Por Reestimar '!$A$2:$A$500,'Por Reestimar '!$AS$2:$AS$500,0),0),
_xlfn.IFS(
D149="Por reestimar",IF(AND(ISNUMBER(_xlpm.inicioRe),_xlpm.inicioRe&gt;0,_xlpm.dias&gt;0),WORKDAY(_xlpm.inicioRe,_xlpm.dias),""),
D149="Por estimar",IF(AND(ISNUMBER(G149),G149&gt;0),IF(_xlpm.dias&gt;0,WORKDAY(G149,_xlpm.dias),""),IF(AND(ISNUMBER(F149),F149&gt;0),WORKDAY(F149,5),"")),
TRUE,""
)
))</f>
        <v/>
      </c>
      <c r="I149" t="str" cm="1">
        <f t="array" ref="I149">IF(A149="","",_xlfn.IFS(
D149="Eliminados",_xlfn.XLOOKUP(A149,Eliminados!$A$2:$A$500,Eliminados!$AB$2:$AB$500,""),
D149="Planificadas",_xlfn.XLOOKUP(A149,Planificadas!$A$2:$A$500,Planificadas!$AB$2:$AB$500,""),
D149="Aprobar planificación",_xlfn.XLOOKUP(A149,'Aprobar Planificación'!$A$2:$A$500,'Aprobar Planificación'!$AB$2:$AB$500,""),
D149="Por planificar",_xlfn.XLOOKUP(A149,'Por planificar'!$A$2:$A$500,'Por planificar'!$AB$2:$AB$500,""),
D149="Por habilitar presupuesto",_xlfn.XLOOKUP(A149,'Por habilitar presup.'!$A$2:$A$500,'Por habilitar presup.'!$AB$2:$AB$500,""),
D149="Por aprobar estimación",_xlfn.XLOOKUP(A149,'Por aprobar estimacion'!$A$2:$A$500,'Por aprobar estimacion'!$AB$2:$AB$500,""),
D149="Por reestimar",_xlfn.XLOOKUP(A149,'Por Reestimar '!$A$2:$A$500,'Por Reestimar '!$AB$2:$AB$500,""),
D149="Por estimar",_xlfn.XLOOKUP(A149,'Por estimar'!$A$2:$A$500,'Por estimar'!$AB$2:$AB$500,""),
D149="Registro incompleto",_xlfn.XLOOKUP(A149,'Registro incompleto'!$A$2:$A$500,'Registro incompleto'!$AB$2:$AB$500,""),
TRUE,""
))</f>
        <v>Nicolas Morales</v>
      </c>
    </row>
    <row r="150" spans="1:9">
      <c r="A150">
        <v>185</v>
      </c>
      <c r="B150" t="str" cm="1">
        <f t="array" ref="B150">IF(A150="","",_xlfn.IFS(
D150="Eliminados",_xlfn.XLOOKUP(A150,Eliminados!$A$2:$A$500,Eliminados!$F$2:$F$500,""),
D150="Planificadas",_xlfn.XLOOKUP(A150,Planificadas!$A$2:$A$500,Planificadas!$F$2:$F$500,""),
D150="Aprobar planificación",_xlfn.XLOOKUP(A150,'Aprobar Planificación'!$A$2:$A$500,'Aprobar Planificación'!$F$2:$F$500,""),
D150="Por planificar",_xlfn.XLOOKUP(A150,'Por planificar'!$A$2:$A$500,'Por planificar'!$F$2:$F$500,""),
D150="Por habilitar presupuesto",_xlfn.XLOOKUP(A150,'Por habilitar presup.'!$A$2:$A$500,'Por habilitar presup.'!$F$2:$F$500,""),
D150="Por aprobar estimación",_xlfn.XLOOKUP(A150,'Por aprobar estimacion'!$A$2:$A$500,'Por aprobar estimacion'!$F$2:$F$500,""),
D150="Por reestimar",_xlfn.XLOOKUP(A150,'Por Reestimar '!$A$2:$A$500,'Por Reestimar '!$F$2:$F$500,""),
D150="Por estimar",_xlfn.XLOOKUP(A150,'Por estimar'!$A$2:$A$500,'Por estimar'!$F$2:$F$500,""),
D150="Registro incompleto",_xlfn.XLOOKUP(A150,'Registro incompleto'!$A$2:$A$500,'Registro incompleto'!$F$2:$F$500,""),
TRUE,""
))</f>
        <v>Microsegmentación / Nanosegmentación de Aplicaciones Críticas</v>
      </c>
      <c r="C150" t="str">
        <f t="shared" si="2"/>
        <v>Johnnel Ayala</v>
      </c>
      <c r="D150" t="str" cm="1">
        <f t="array" ref="D150">IF(A150="","",_xlfn.IFS(
COUNTIF(Eliminados!$A$2:$A$500,A150)&gt;0,"Eliminados",
COUNTIF(Planificadas!$A$2:$A$500,A150)&gt;0,"Planificadas",
COUNTIF('Aprobar Planificación'!$A$2:$A$500,A150)&gt;0,"Aprobar planificación",
COUNTIF('Por planificar'!$A$2:$A$500,A150)&gt;0,"Por planificar",
COUNTIF('Por habilitar presup.'!$A$2:$A$500,A150)&gt;0,"Por habilitar presupuesto",
COUNTIF('Por aprobar estimacion'!$A$2:$A$500,A150)&gt;0,"Por aprobar estimación",
COUNTIF('Por Reestimar '!$A$2:$A$500,A150)&gt;0,"Por reestimar",
COUNTIF('Por estimar'!$A$2:$A$500,A150)&gt;0,"Por estimar",
COUNTIF('Registro incompleto'!$A$2:$A$500,A150)&gt;0,"Registro incompleto",
TRUE,"Sin estado"
))</f>
        <v>Por estimar</v>
      </c>
      <c r="E150" t="str" cm="1">
        <f t="array" ref="E150">IF(A150="","",_xlfn.LET(
_xlpm.base,_xlfn.IFS(
D150="Eliminados",_xlfn.XLOOKUP(A150,Eliminados!$A$2:$A$500,Eliminados!$AE$2:$AE$500,""),
D150="Planificadas",_xlfn.XLOOKUP(A150,Planificadas!$A$2:$A$500,Planificadas!$AE$2:$AE$500,""),
D150="Aprobar planificación",_xlfn.XLOOKUP(A150,'Aprobar Planificación'!$A$2:$A$500,'Aprobar Planificación'!$AE$2:$AE$500,""),
D150="Por planificar",_xlfn.XLOOKUP(A150,'Por planificar'!$A$2:$A$500,'Por planificar'!$AE$2:$AE$500,""),
D150="Por habilitar presupuesto",_xlfn.XLOOKUP(A150,'Por habilitar presup.'!$A$2:$A$500,'Por habilitar presup.'!$AE$2:$AE$500,""),
D150="Por aprobar estimación",_xlfn.XLOOKUP(A150,'Por aprobar estimacion'!$A$2:$A$500,'Por aprobar estimacion'!$AE$2:$AE$500,""),
D150="Por reestimar",_xlfn.XLOOKUP(A150,'Por Reestimar '!$A$2:$A$500,'Por Reestimar '!$AE$2:$AE$500,""),
D150="Por estimar",_xlfn.XLOOKUP(A150,'Por estimar'!$A$2:$A$500,'Por estimar'!$AE$2:$AE$500,""),
D150="Registro incompleto",_xlfn.XLOOKUP(A150,'Registro incompleto'!$A$2:$A$500,'Registro incompleto'!$AE$2:$AE$500,""),
TRUE,""
),
_xlpm.revision,_xlfn.IFS(
D150="Eliminados",_xlfn.XLOOKUP(A150,Eliminados!$A$2:$A$500,Eliminados!$AR$2:$AR$500,""),
D150="Planificadas",_xlfn.XLOOKUP(A150,Planificadas!$A$2:$A$500,Planificadas!$AR$2:$AR$500,""),
D150="Aprobar planificación",_xlfn.XLOOKUP(A150,'Aprobar Planificación'!$A$2:$A$500,'Aprobar Planificación'!$AR$2:$AR$500,""),
D150="Por planificar",_xlfn.XLOOKUP(A150,'Por planificar'!$A$2:$A$500,'Por planificar'!$AR$2:$AR$500,""),
D150="Por habilitar presupuesto",_xlfn.XLOOKUP(A150,'Por habilitar presup.'!$A$2:$A$500,'Por habilitar presup.'!$AR$2:$AR$500,""),
D150="Por aprobar estimación",_xlfn.XLOOKUP(A150,'Por aprobar estimacion'!$A$2:$A$500,'Por aprobar estimacion'!$AR$2:$AR$500,""),
D150="Por reestimar",_xlfn.XLOOKUP(A150,'Por Reestimar '!$A$2:$A$500,'Por Reestimar '!$AR$2:$AR$500,""),
TRUE,""
),
_xlpm.resultado,IF(OR(_xlpm.revision="",_xlpm.revision=0),_xlpm.base,_xlpm.revision),
IF(OR(_xlpm.resultado="",_xlpm.resultado=0),"Sin definir",_xlpm.resultado)
))</f>
        <v>Media</v>
      </c>
      <c r="F150" s="593" cm="1">
        <f t="array" ref="F150">IF(A150="","",_xlfn.LET(
_xlpm.fecha,_xlfn.IFS(
D150="Eliminados",_xlfn.XLOOKUP(A150,Eliminados!$A$2:$A$500,Eliminados!$AD$2:$AD$500,""),
D150="Planificadas",_xlfn.XLOOKUP(A150,Planificadas!$A$2:$A$500,Planificadas!$AD$2:$AD$500,""),
D150="Aprobar planificación",_xlfn.XLOOKUP(A150,'Aprobar Planificación'!$A$2:$A$500,'Aprobar Planificación'!$AD$2:$AD$500,""),
D150="Por planificar",_xlfn.XLOOKUP(A150,'Por planificar'!$A$2:$A$500,'Por planificar'!$AD$2:$AD$500,""),
D150="Por habilitar presupuesto",_xlfn.XLOOKUP(A150,'Por habilitar presup.'!$A$2:$A$500,'Por habilitar presup.'!$AD$2:$AD$500,""),
D150="Por aprobar estimación",_xlfn.XLOOKUP(A150,'Por aprobar estimacion'!$A$2:$A$500,'Por aprobar estimacion'!$AD$2:$AD$500,""),
D150="Por reestimar",_xlfn.XLOOKUP(A150,'Por Reestimar '!$A$2:$A$500,'Por Reestimar '!$AD$2:$AD$500,""),
D150="Por estimar",_xlfn.XLOOKUP(A150,'Por estimar'!$A$2:$A$500,'Por estimar'!$AD$2:$AD$500,""),
D150="Registro incompleto",_xlfn.XLOOKUP(A150,'Registro incompleto'!$A$2:$A$500,'Registro incompleto'!$AD$2:$AD$500,""),
TRUE,""
),
IF(OR(_xlpm.fecha="",_xlpm.fecha=0),"",_xlpm.fecha)
))</f>
        <v>46169</v>
      </c>
      <c r="G150" s="593" cm="1">
        <f t="array" ref="G150">IF(A150="","",_xlfn.LET(
_xlpm.base,_xlfn.IFS(
D150="Eliminados",_xlfn.XLOOKUP(A150,Eliminados!$A$2:$A$500,Eliminados!$AF$2:$AF$500,""),
D150="Planificadas",_xlfn.XLOOKUP(A150,Planificadas!$A$2:$A$500,Planificadas!$AF$2:$AF$500,""),
D150="Aprobar planificación",_xlfn.XLOOKUP(A150,'Aprobar Planificación'!$A$2:$A$500,'Aprobar Planificación'!$AF$2:$AF$500,""),
D150="Por planificar",_xlfn.XLOOKUP(A150,'Por planificar'!$A$2:$A$500,'Por planificar'!$AF$2:$AF$500,""),
D150="Por habilitar presupuesto",_xlfn.XLOOKUP(A150,'Por habilitar presup.'!$A$2:$A$500,'Por habilitar presup.'!$AF$2:$AF$500,""),
D150="Por aprobar estimación",_xlfn.XLOOKUP(A150,'Por aprobar estimacion'!$A$2:$A$500,'Por aprobar estimacion'!$AF$2:$AF$500,""),
D150="Por reestimar",_xlfn.XLOOKUP(A150,'Por Reestimar '!$A$2:$A$500,'Por Reestimar '!$AF$2:$AF$500,""),
D150="Por estimar",_xlfn.XLOOKUP(A150,'Por estimar'!$A$2:$A$500,'Por estimar'!$AF$2:$AF$500,""),
D150="Registro incompleto",_xlfn.XLOOKUP(A150,'Registro incompleto'!$A$2:$A$500,'Registro incompleto'!$AF$2:$AF$500,""),
TRUE,""
),
_xlpm.revision,_xlfn.IFS(
D150="Eliminados",_xlfn.XLOOKUP(A150,Eliminados!$A$2:$A$500,Eliminados!$AS$2:$AS$500,""),
D150="Planificadas",_xlfn.XLOOKUP(A150,Planificadas!$A$2:$A$500,Planificadas!$AS$2:$AS$500,""),
D150="Aprobar planificación",_xlfn.XLOOKUP(A150,'Aprobar Planificación'!$A$2:$A$500,'Aprobar Planificación'!$AS$2:$AS$500,""),
D150="Por planificar",_xlfn.XLOOKUP(A150,'Por planificar'!$A$2:$A$500,'Por planificar'!$AS$2:$AS$500,""),
D150="Por habilitar presupuesto",_xlfn.XLOOKUP(A150,'Por habilitar presup.'!$A$2:$A$500,'Por habilitar presup.'!$AS$2:$AS$500,""),
D150="Por aprobar estimación",_xlfn.XLOOKUP(A150,'Por aprobar estimacion'!$A$2:$A$500,'Por aprobar estimacion'!$AS$2:$AS$500,""),
D150="Por reestimar",_xlfn.XLOOKUP(A150,'Por Reestimar '!$A$2:$A$500,'Por Reestimar '!$AS$2:$AS$500,""),
TRUE,""
),
_xlpm.resultado,IF(OR(_xlpm.revision="",_xlpm.revision=0),_xlpm.base,_xlpm.revision),
IF(OR(_xlpm.resultado="",_xlpm.resultado=0),"",_xlpm.resultado)
))</f>
        <v>46230</v>
      </c>
      <c r="H150" s="593" cm="1">
        <f t="array" ref="H150">IF(A150="","",_xlfn.LET(
_xlpm.dias,_xlfn.IFS(
OR(UPPER(TRIM(E150))="BAJA",UPPER(TRIM(E150))="BAJO"),5,
OR(UPPER(TRIM(E150))="MEDIA",UPPER(TRIM(E150))="MEDIO"),10,
OR(UPPER(TRIM(E150))="ALTA",UPPER(TRIM(E150))="ALTO"),20,
TRUE,0
),
_xlpm.inicioRe,IF(D150="Por reestimar",_xlfn.XLOOKUP(A150,'Por Reestimar '!$A$2:$A$500,'Por Reestimar '!$AS$2:$AS$500,0),0),
_xlfn.IFS(
D150="Por reestimar",IF(AND(ISNUMBER(_xlpm.inicioRe),_xlpm.inicioRe&gt;0,_xlpm.dias&gt;0),WORKDAY(_xlpm.inicioRe,_xlpm.dias),""),
D150="Por estimar",IF(AND(ISNUMBER(G150),G150&gt;0),IF(_xlpm.dias&gt;0,WORKDAY(G150,_xlpm.dias),""),IF(AND(ISNUMBER(F150),F150&gt;0),WORKDAY(F150,5),"")),
TRUE,""
)
))</f>
        <v>46244</v>
      </c>
      <c r="I150" t="str" cm="1">
        <f t="array" ref="I150">IF(A150="","",_xlfn.IFS(
D150="Eliminados",_xlfn.XLOOKUP(A150,Eliminados!$A$2:$A$500,Eliminados!$AB$2:$AB$500,""),
D150="Planificadas",_xlfn.XLOOKUP(A150,Planificadas!$A$2:$A$500,Planificadas!$AB$2:$AB$500,""),
D150="Aprobar planificación",_xlfn.XLOOKUP(A150,'Aprobar Planificación'!$A$2:$A$500,'Aprobar Planificación'!$AB$2:$AB$500,""),
D150="Por planificar",_xlfn.XLOOKUP(A150,'Por planificar'!$A$2:$A$500,'Por planificar'!$AB$2:$AB$500,""),
D150="Por habilitar presupuesto",_xlfn.XLOOKUP(A150,'Por habilitar presup.'!$A$2:$A$500,'Por habilitar presup.'!$AB$2:$AB$500,""),
D150="Por aprobar estimación",_xlfn.XLOOKUP(A150,'Por aprobar estimacion'!$A$2:$A$500,'Por aprobar estimacion'!$AB$2:$AB$500,""),
D150="Por reestimar",_xlfn.XLOOKUP(A150,'Por Reestimar '!$A$2:$A$500,'Por Reestimar '!$AB$2:$AB$500,""),
D150="Por estimar",_xlfn.XLOOKUP(A150,'Por estimar'!$A$2:$A$500,'Por estimar'!$AB$2:$AB$500,""),
D150="Registro incompleto",_xlfn.XLOOKUP(A150,'Registro incompleto'!$A$2:$A$500,'Registro incompleto'!$AB$2:$AB$500,""),
TRUE,""
))</f>
        <v>Johnnel Ayala</v>
      </c>
    </row>
    <row r="151" spans="1:9">
      <c r="A151">
        <v>186</v>
      </c>
      <c r="B151" t="str" cm="1">
        <f t="array" ref="B151">IF(A151="","",_xlfn.IFS(
D151="Eliminados",_xlfn.XLOOKUP(A151,Eliminados!$A$2:$A$500,Eliminados!$F$2:$F$500,""),
D151="Planificadas",_xlfn.XLOOKUP(A151,Planificadas!$A$2:$A$500,Planificadas!$F$2:$F$500,""),
D151="Aprobar planificación",_xlfn.XLOOKUP(A151,'Aprobar Planificación'!$A$2:$A$500,'Aprobar Planificación'!$F$2:$F$500,""),
D151="Por planificar",_xlfn.XLOOKUP(A151,'Por planificar'!$A$2:$A$500,'Por planificar'!$F$2:$F$500,""),
D151="Por habilitar presupuesto",_xlfn.XLOOKUP(A151,'Por habilitar presup.'!$A$2:$A$500,'Por habilitar presup.'!$F$2:$F$500,""),
D151="Por aprobar estimación",_xlfn.XLOOKUP(A151,'Por aprobar estimacion'!$A$2:$A$500,'Por aprobar estimacion'!$F$2:$F$500,""),
D151="Por reestimar",_xlfn.XLOOKUP(A151,'Por Reestimar '!$A$2:$A$500,'Por Reestimar '!$F$2:$F$500,""),
D151="Por estimar",_xlfn.XLOOKUP(A151,'Por estimar'!$A$2:$A$500,'Por estimar'!$F$2:$F$500,""),
D151="Registro incompleto",_xlfn.XLOOKUP(A151,'Registro incompleto'!$A$2:$A$500,'Registro incompleto'!$F$2:$F$500,""),
TRUE,""
))</f>
        <v>Microsegmentación / Nanosegmentación de Aplicaciones Críticas</v>
      </c>
      <c r="C151" t="str">
        <f t="shared" si="2"/>
        <v>Luis Calderón</v>
      </c>
      <c r="D151" t="str" cm="1">
        <f t="array" ref="D151">IF(A151="","",_xlfn.IFS(
COUNTIF(Eliminados!$A$2:$A$500,A151)&gt;0,"Eliminados",
COUNTIF(Planificadas!$A$2:$A$500,A151)&gt;0,"Planificadas",
COUNTIF('Aprobar Planificación'!$A$2:$A$500,A151)&gt;0,"Aprobar planificación",
COUNTIF('Por planificar'!$A$2:$A$500,A151)&gt;0,"Por planificar",
COUNTIF('Por habilitar presup.'!$A$2:$A$500,A151)&gt;0,"Por habilitar presupuesto",
COUNTIF('Por aprobar estimacion'!$A$2:$A$500,A151)&gt;0,"Por aprobar estimación",
COUNTIF('Por Reestimar '!$A$2:$A$500,A151)&gt;0,"Por reestimar",
COUNTIF('Por estimar'!$A$2:$A$500,A151)&gt;0,"Por estimar",
COUNTIF('Registro incompleto'!$A$2:$A$500,A151)&gt;0,"Registro incompleto",
TRUE,"Sin estado"
))</f>
        <v>Por planificar</v>
      </c>
      <c r="E151" t="str" cm="1">
        <f t="array" ref="E151">IF(A151="","",_xlfn.LET(
_xlpm.base,_xlfn.IFS(
D151="Eliminados",_xlfn.XLOOKUP(A151,Eliminados!$A$2:$A$500,Eliminados!$AE$2:$AE$500,""),
D151="Planificadas",_xlfn.XLOOKUP(A151,Planificadas!$A$2:$A$500,Planificadas!$AE$2:$AE$500,""),
D151="Aprobar planificación",_xlfn.XLOOKUP(A151,'Aprobar Planificación'!$A$2:$A$500,'Aprobar Planificación'!$AE$2:$AE$500,""),
D151="Por planificar",_xlfn.XLOOKUP(A151,'Por planificar'!$A$2:$A$500,'Por planificar'!$AE$2:$AE$500,""),
D151="Por habilitar presupuesto",_xlfn.XLOOKUP(A151,'Por habilitar presup.'!$A$2:$A$500,'Por habilitar presup.'!$AE$2:$AE$500,""),
D151="Por aprobar estimación",_xlfn.XLOOKUP(A151,'Por aprobar estimacion'!$A$2:$A$500,'Por aprobar estimacion'!$AE$2:$AE$500,""),
D151="Por reestimar",_xlfn.XLOOKUP(A151,'Por Reestimar '!$A$2:$A$500,'Por Reestimar '!$AE$2:$AE$500,""),
D151="Por estimar",_xlfn.XLOOKUP(A151,'Por estimar'!$A$2:$A$500,'Por estimar'!$AE$2:$AE$500,""),
D151="Registro incompleto",_xlfn.XLOOKUP(A151,'Registro incompleto'!$A$2:$A$500,'Registro incompleto'!$AE$2:$AE$500,""),
TRUE,""
),
_xlpm.revision,_xlfn.IFS(
D151="Eliminados",_xlfn.XLOOKUP(A151,Eliminados!$A$2:$A$500,Eliminados!$AR$2:$AR$500,""),
D151="Planificadas",_xlfn.XLOOKUP(A151,Planificadas!$A$2:$A$500,Planificadas!$AR$2:$AR$500,""),
D151="Aprobar planificación",_xlfn.XLOOKUP(A151,'Aprobar Planificación'!$A$2:$A$500,'Aprobar Planificación'!$AR$2:$AR$500,""),
D151="Por planificar",_xlfn.XLOOKUP(A151,'Por planificar'!$A$2:$A$500,'Por planificar'!$AR$2:$AR$500,""),
D151="Por habilitar presupuesto",_xlfn.XLOOKUP(A151,'Por habilitar presup.'!$A$2:$A$500,'Por habilitar presup.'!$AR$2:$AR$500,""),
D151="Por aprobar estimación",_xlfn.XLOOKUP(A151,'Por aprobar estimacion'!$A$2:$A$500,'Por aprobar estimacion'!$AR$2:$AR$500,""),
D151="Por reestimar",_xlfn.XLOOKUP(A151,'Por Reestimar '!$A$2:$A$500,'Por Reestimar '!$AR$2:$AR$500,""),
TRUE,""
),
_xlpm.resultado,IF(OR(_xlpm.revision="",_xlpm.revision=0),_xlpm.base,_xlpm.revision),
IF(OR(_xlpm.resultado="",_xlpm.resultado=0),"Sin definir",_xlpm.resultado)
))</f>
        <v>Media</v>
      </c>
      <c r="F151" s="593" cm="1">
        <f t="array" ref="F151">IF(A151="","",_xlfn.LET(
_xlpm.fecha,_xlfn.IFS(
D151="Eliminados",_xlfn.XLOOKUP(A151,Eliminados!$A$2:$A$500,Eliminados!$AD$2:$AD$500,""),
D151="Planificadas",_xlfn.XLOOKUP(A151,Planificadas!$A$2:$A$500,Planificadas!$AD$2:$AD$500,""),
D151="Aprobar planificación",_xlfn.XLOOKUP(A151,'Aprobar Planificación'!$A$2:$A$500,'Aprobar Planificación'!$AD$2:$AD$500,""),
D151="Por planificar",_xlfn.XLOOKUP(A151,'Por planificar'!$A$2:$A$500,'Por planificar'!$AD$2:$AD$500,""),
D151="Por habilitar presupuesto",_xlfn.XLOOKUP(A151,'Por habilitar presup.'!$A$2:$A$500,'Por habilitar presup.'!$AD$2:$AD$500,""),
D151="Por aprobar estimación",_xlfn.XLOOKUP(A151,'Por aprobar estimacion'!$A$2:$A$500,'Por aprobar estimacion'!$AD$2:$AD$500,""),
D151="Por reestimar",_xlfn.XLOOKUP(A151,'Por Reestimar '!$A$2:$A$500,'Por Reestimar '!$AD$2:$AD$500,""),
D151="Por estimar",_xlfn.XLOOKUP(A151,'Por estimar'!$A$2:$A$500,'Por estimar'!$AD$2:$AD$500,""),
D151="Registro incompleto",_xlfn.XLOOKUP(A151,'Registro incompleto'!$A$2:$A$500,'Registro incompleto'!$AD$2:$AD$500,""),
TRUE,""
),
IF(OR(_xlpm.fecha="",_xlpm.fecha=0),"",_xlpm.fecha)
))</f>
        <v>46169</v>
      </c>
      <c r="G151" s="593" cm="1">
        <f t="array" ref="G151">IF(A151="","",_xlfn.LET(
_xlpm.base,_xlfn.IFS(
D151="Eliminados",_xlfn.XLOOKUP(A151,Eliminados!$A$2:$A$500,Eliminados!$AF$2:$AF$500,""),
D151="Planificadas",_xlfn.XLOOKUP(A151,Planificadas!$A$2:$A$500,Planificadas!$AF$2:$AF$500,""),
D151="Aprobar planificación",_xlfn.XLOOKUP(A151,'Aprobar Planificación'!$A$2:$A$500,'Aprobar Planificación'!$AF$2:$AF$500,""),
D151="Por planificar",_xlfn.XLOOKUP(A151,'Por planificar'!$A$2:$A$500,'Por planificar'!$AF$2:$AF$500,""),
D151="Por habilitar presupuesto",_xlfn.XLOOKUP(A151,'Por habilitar presup.'!$A$2:$A$500,'Por habilitar presup.'!$AF$2:$AF$500,""),
D151="Por aprobar estimación",_xlfn.XLOOKUP(A151,'Por aprobar estimacion'!$A$2:$A$500,'Por aprobar estimacion'!$AF$2:$AF$500,""),
D151="Por reestimar",_xlfn.XLOOKUP(A151,'Por Reestimar '!$A$2:$A$500,'Por Reestimar '!$AF$2:$AF$500,""),
D151="Por estimar",_xlfn.XLOOKUP(A151,'Por estimar'!$A$2:$A$500,'Por estimar'!$AF$2:$AF$500,""),
D151="Registro incompleto",_xlfn.XLOOKUP(A151,'Registro incompleto'!$A$2:$A$500,'Registro incompleto'!$AF$2:$AF$500,""),
TRUE,""
),
_xlpm.revision,_xlfn.IFS(
D151="Eliminados",_xlfn.XLOOKUP(A151,Eliminados!$A$2:$A$500,Eliminados!$AS$2:$AS$500,""),
D151="Planificadas",_xlfn.XLOOKUP(A151,Planificadas!$A$2:$A$500,Planificadas!$AS$2:$AS$500,""),
D151="Aprobar planificación",_xlfn.XLOOKUP(A151,'Aprobar Planificación'!$A$2:$A$500,'Aprobar Planificación'!$AS$2:$AS$500,""),
D151="Por planificar",_xlfn.XLOOKUP(A151,'Por planificar'!$A$2:$A$500,'Por planificar'!$AS$2:$AS$500,""),
D151="Por habilitar presupuesto",_xlfn.XLOOKUP(A151,'Por habilitar presup.'!$A$2:$A$500,'Por habilitar presup.'!$AS$2:$AS$500,""),
D151="Por aprobar estimación",_xlfn.XLOOKUP(A151,'Por aprobar estimacion'!$A$2:$A$500,'Por aprobar estimacion'!$AS$2:$AS$500,""),
D151="Por reestimar",_xlfn.XLOOKUP(A151,'Por Reestimar '!$A$2:$A$500,'Por Reestimar '!$AS$2:$AS$500,""),
TRUE,""
),
_xlpm.resultado,IF(OR(_xlpm.revision="",_xlpm.revision=0),_xlpm.base,_xlpm.revision),
IF(OR(_xlpm.resultado="",_xlpm.resultado=0),"",_xlpm.resultado)
))</f>
        <v>46196</v>
      </c>
      <c r="H151" s="593" t="str" cm="1">
        <f t="array" ref="H151">IF(A151="","",_xlfn.LET(
_xlpm.dias,_xlfn.IFS(
OR(UPPER(TRIM(E151))="BAJA",UPPER(TRIM(E151))="BAJO"),5,
OR(UPPER(TRIM(E151))="MEDIA",UPPER(TRIM(E151))="MEDIO"),10,
OR(UPPER(TRIM(E151))="ALTA",UPPER(TRIM(E151))="ALTO"),20,
TRUE,0
),
_xlpm.inicioRe,IF(D151="Por reestimar",_xlfn.XLOOKUP(A151,'Por Reestimar '!$A$2:$A$500,'Por Reestimar '!$AS$2:$AS$500,0),0),
_xlfn.IFS(
D151="Por reestimar",IF(AND(ISNUMBER(_xlpm.inicioRe),_xlpm.inicioRe&gt;0,_xlpm.dias&gt;0),WORKDAY(_xlpm.inicioRe,_xlpm.dias),""),
D151="Por estimar",IF(AND(ISNUMBER(G151),G151&gt;0),IF(_xlpm.dias&gt;0,WORKDAY(G151,_xlpm.dias),""),IF(AND(ISNUMBER(F151),F151&gt;0),WORKDAY(F151,5),"")),
TRUE,""
)
))</f>
        <v/>
      </c>
      <c r="I151" t="str" cm="1">
        <f t="array" ref="I151">IF(A151="","",_xlfn.IFS(
D151="Eliminados",_xlfn.XLOOKUP(A151,Eliminados!$A$2:$A$500,Eliminados!$AB$2:$AB$500,""),
D151="Planificadas",_xlfn.XLOOKUP(A151,Planificadas!$A$2:$A$500,Planificadas!$AB$2:$AB$500,""),
D151="Aprobar planificación",_xlfn.XLOOKUP(A151,'Aprobar Planificación'!$A$2:$A$500,'Aprobar Planificación'!$AB$2:$AB$500,""),
D151="Por planificar",_xlfn.XLOOKUP(A151,'Por planificar'!$A$2:$A$500,'Por planificar'!$AB$2:$AB$500,""),
D151="Por habilitar presupuesto",_xlfn.XLOOKUP(A151,'Por habilitar presup.'!$A$2:$A$500,'Por habilitar presup.'!$AB$2:$AB$500,""),
D151="Por aprobar estimación",_xlfn.XLOOKUP(A151,'Por aprobar estimacion'!$A$2:$A$500,'Por aprobar estimacion'!$AB$2:$AB$500,""),
D151="Por reestimar",_xlfn.XLOOKUP(A151,'Por Reestimar '!$A$2:$A$500,'Por Reestimar '!$AB$2:$AB$500,""),
D151="Por estimar",_xlfn.XLOOKUP(A151,'Por estimar'!$A$2:$A$500,'Por estimar'!$AB$2:$AB$500,""),
D151="Registro incompleto",_xlfn.XLOOKUP(A151,'Registro incompleto'!$A$2:$A$500,'Registro incompleto'!$AB$2:$AB$500,""),
TRUE,""
))</f>
        <v>Luis Calderón</v>
      </c>
    </row>
    <row r="152" spans="1:9">
      <c r="A152">
        <v>187</v>
      </c>
      <c r="B152" t="str" cm="1">
        <f t="array" ref="B152">IF(A152="","",_xlfn.IFS(
D152="Eliminados",_xlfn.XLOOKUP(A152,Eliminados!$A$2:$A$500,Eliminados!$F$2:$F$500,""),
D152="Planificadas",_xlfn.XLOOKUP(A152,Planificadas!$A$2:$A$500,Planificadas!$F$2:$F$500,""),
D152="Aprobar planificación",_xlfn.XLOOKUP(A152,'Aprobar Planificación'!$A$2:$A$500,'Aprobar Planificación'!$F$2:$F$500,""),
D152="Por planificar",_xlfn.XLOOKUP(A152,'Por planificar'!$A$2:$A$500,'Por planificar'!$F$2:$F$500,""),
D152="Por habilitar presupuesto",_xlfn.XLOOKUP(A152,'Por habilitar presup.'!$A$2:$A$500,'Por habilitar presup.'!$F$2:$F$500,""),
D152="Por aprobar estimación",_xlfn.XLOOKUP(A152,'Por aprobar estimacion'!$A$2:$A$500,'Por aprobar estimacion'!$F$2:$F$500,""),
D152="Por reestimar",_xlfn.XLOOKUP(A152,'Por Reestimar '!$A$2:$A$500,'Por Reestimar '!$F$2:$F$500,""),
D152="Por estimar",_xlfn.XLOOKUP(A152,'Por estimar'!$A$2:$A$500,'Por estimar'!$F$2:$F$500,""),
D152="Registro incompleto",_xlfn.XLOOKUP(A152,'Registro incompleto'!$A$2:$A$500,'Registro incompleto'!$F$2:$F$500,""),
TRUE,""
))</f>
        <v>[23] Información para el seguimiento de ingreso de evaluaciones</v>
      </c>
      <c r="C152" t="str">
        <f t="shared" si="2"/>
        <v>Ana Vega</v>
      </c>
      <c r="D152" t="str" cm="1">
        <f t="array" ref="D152">IF(A152="","",_xlfn.IFS(
COUNTIF(Eliminados!$A$2:$A$500,A152)&gt;0,"Eliminados",
COUNTIF(Planificadas!$A$2:$A$500,A152)&gt;0,"Planificadas",
COUNTIF('Aprobar Planificación'!$A$2:$A$500,A152)&gt;0,"Aprobar planificación",
COUNTIF('Por planificar'!$A$2:$A$500,A152)&gt;0,"Por planificar",
COUNTIF('Por habilitar presup.'!$A$2:$A$500,A152)&gt;0,"Por habilitar presupuesto",
COUNTIF('Por aprobar estimacion'!$A$2:$A$500,A152)&gt;0,"Por aprobar estimación",
COUNTIF('Por Reestimar '!$A$2:$A$500,A152)&gt;0,"Por reestimar",
COUNTIF('Por estimar'!$A$2:$A$500,A152)&gt;0,"Por estimar",
COUNTIF('Registro incompleto'!$A$2:$A$500,A152)&gt;0,"Registro incompleto",
TRUE,"Sin estado"
))</f>
        <v>Planificadas</v>
      </c>
      <c r="E152" t="str" cm="1">
        <f t="array" ref="E152">IF(A152="","",_xlfn.LET(
_xlpm.base,_xlfn.IFS(
D152="Eliminados",_xlfn.XLOOKUP(A152,Eliminados!$A$2:$A$500,Eliminados!$AE$2:$AE$500,""),
D152="Planificadas",_xlfn.XLOOKUP(A152,Planificadas!$A$2:$A$500,Planificadas!$AE$2:$AE$500,""),
D152="Aprobar planificación",_xlfn.XLOOKUP(A152,'Aprobar Planificación'!$A$2:$A$500,'Aprobar Planificación'!$AE$2:$AE$500,""),
D152="Por planificar",_xlfn.XLOOKUP(A152,'Por planificar'!$A$2:$A$500,'Por planificar'!$AE$2:$AE$500,""),
D152="Por habilitar presupuesto",_xlfn.XLOOKUP(A152,'Por habilitar presup.'!$A$2:$A$500,'Por habilitar presup.'!$AE$2:$AE$500,""),
D152="Por aprobar estimación",_xlfn.XLOOKUP(A152,'Por aprobar estimacion'!$A$2:$A$500,'Por aprobar estimacion'!$AE$2:$AE$500,""),
D152="Por reestimar",_xlfn.XLOOKUP(A152,'Por Reestimar '!$A$2:$A$500,'Por Reestimar '!$AE$2:$AE$500,""),
D152="Por estimar",_xlfn.XLOOKUP(A152,'Por estimar'!$A$2:$A$500,'Por estimar'!$AE$2:$AE$500,""),
D152="Registro incompleto",_xlfn.XLOOKUP(A152,'Registro incompleto'!$A$2:$A$500,'Registro incompleto'!$AE$2:$AE$500,""),
TRUE,""
),
_xlpm.revision,_xlfn.IFS(
D152="Eliminados",_xlfn.XLOOKUP(A152,Eliminados!$A$2:$A$500,Eliminados!$AR$2:$AR$500,""),
D152="Planificadas",_xlfn.XLOOKUP(A152,Planificadas!$A$2:$A$500,Planificadas!$AR$2:$AR$500,""),
D152="Aprobar planificación",_xlfn.XLOOKUP(A152,'Aprobar Planificación'!$A$2:$A$500,'Aprobar Planificación'!$AR$2:$AR$500,""),
D152="Por planificar",_xlfn.XLOOKUP(A152,'Por planificar'!$A$2:$A$500,'Por planificar'!$AR$2:$AR$500,""),
D152="Por habilitar presupuesto",_xlfn.XLOOKUP(A152,'Por habilitar presup.'!$A$2:$A$500,'Por habilitar presup.'!$AR$2:$AR$500,""),
D152="Por aprobar estimación",_xlfn.XLOOKUP(A152,'Por aprobar estimacion'!$A$2:$A$500,'Por aprobar estimacion'!$AR$2:$AR$500,""),
D152="Por reestimar",_xlfn.XLOOKUP(A152,'Por Reestimar '!$A$2:$A$500,'Por Reestimar '!$AR$2:$AR$500,""),
TRUE,""
),
_xlpm.resultado,IF(OR(_xlpm.revision="",_xlpm.revision=0),_xlpm.base,_xlpm.revision),
IF(OR(_xlpm.resultado="",_xlpm.resultado=0),"Sin definir",_xlpm.resultado)
))</f>
        <v>Media</v>
      </c>
      <c r="F152" s="593" cm="1">
        <f t="array" ref="F152">IF(A152="","",_xlfn.LET(
_xlpm.fecha,_xlfn.IFS(
D152="Eliminados",_xlfn.XLOOKUP(A152,Eliminados!$A$2:$A$500,Eliminados!$AD$2:$AD$500,""),
D152="Planificadas",_xlfn.XLOOKUP(A152,Planificadas!$A$2:$A$500,Planificadas!$AD$2:$AD$500,""),
D152="Aprobar planificación",_xlfn.XLOOKUP(A152,'Aprobar Planificación'!$A$2:$A$500,'Aprobar Planificación'!$AD$2:$AD$500,""),
D152="Por planificar",_xlfn.XLOOKUP(A152,'Por planificar'!$A$2:$A$500,'Por planificar'!$AD$2:$AD$500,""),
D152="Por habilitar presupuesto",_xlfn.XLOOKUP(A152,'Por habilitar presup.'!$A$2:$A$500,'Por habilitar presup.'!$AD$2:$AD$500,""),
D152="Por aprobar estimación",_xlfn.XLOOKUP(A152,'Por aprobar estimacion'!$A$2:$A$500,'Por aprobar estimacion'!$AD$2:$AD$500,""),
D152="Por reestimar",_xlfn.XLOOKUP(A152,'Por Reestimar '!$A$2:$A$500,'Por Reestimar '!$AD$2:$AD$500,""),
D152="Por estimar",_xlfn.XLOOKUP(A152,'Por estimar'!$A$2:$A$500,'Por estimar'!$AD$2:$AD$500,""),
D152="Registro incompleto",_xlfn.XLOOKUP(A152,'Registro incompleto'!$A$2:$A$500,'Registro incompleto'!$AD$2:$AD$500,""),
TRUE,""
),
IF(OR(_xlpm.fecha="",_xlpm.fecha=0),"",_xlpm.fecha)
))</f>
        <v>46170</v>
      </c>
      <c r="G152" s="593" cm="1">
        <f t="array" ref="G152">IF(A152="","",_xlfn.LET(
_xlpm.base,_xlfn.IFS(
D152="Eliminados",_xlfn.XLOOKUP(A152,Eliminados!$A$2:$A$500,Eliminados!$AF$2:$AF$500,""),
D152="Planificadas",_xlfn.XLOOKUP(A152,Planificadas!$A$2:$A$500,Planificadas!$AF$2:$AF$500,""),
D152="Aprobar planificación",_xlfn.XLOOKUP(A152,'Aprobar Planificación'!$A$2:$A$500,'Aprobar Planificación'!$AF$2:$AF$500,""),
D152="Por planificar",_xlfn.XLOOKUP(A152,'Por planificar'!$A$2:$A$500,'Por planificar'!$AF$2:$AF$500,""),
D152="Por habilitar presupuesto",_xlfn.XLOOKUP(A152,'Por habilitar presup.'!$A$2:$A$500,'Por habilitar presup.'!$AF$2:$AF$500,""),
D152="Por aprobar estimación",_xlfn.XLOOKUP(A152,'Por aprobar estimacion'!$A$2:$A$500,'Por aprobar estimacion'!$AF$2:$AF$500,""),
D152="Por reestimar",_xlfn.XLOOKUP(A152,'Por Reestimar '!$A$2:$A$500,'Por Reestimar '!$AF$2:$AF$500,""),
D152="Por estimar",_xlfn.XLOOKUP(A152,'Por estimar'!$A$2:$A$500,'Por estimar'!$AF$2:$AF$500,""),
D152="Registro incompleto",_xlfn.XLOOKUP(A152,'Registro incompleto'!$A$2:$A$500,'Registro incompleto'!$AF$2:$AF$500,""),
TRUE,""
),
_xlpm.revision,_xlfn.IFS(
D152="Eliminados",_xlfn.XLOOKUP(A152,Eliminados!$A$2:$A$500,Eliminados!$AS$2:$AS$500,""),
D152="Planificadas",_xlfn.XLOOKUP(A152,Planificadas!$A$2:$A$500,Planificadas!$AS$2:$AS$500,""),
D152="Aprobar planificación",_xlfn.XLOOKUP(A152,'Aprobar Planificación'!$A$2:$A$500,'Aprobar Planificación'!$AS$2:$AS$500,""),
D152="Por planificar",_xlfn.XLOOKUP(A152,'Por planificar'!$A$2:$A$500,'Por planificar'!$AS$2:$AS$500,""),
D152="Por habilitar presupuesto",_xlfn.XLOOKUP(A152,'Por habilitar presup.'!$A$2:$A$500,'Por habilitar presup.'!$AS$2:$AS$500,""),
D152="Por aprobar estimación",_xlfn.XLOOKUP(A152,'Por aprobar estimacion'!$A$2:$A$500,'Por aprobar estimacion'!$AS$2:$AS$500,""),
D152="Por reestimar",_xlfn.XLOOKUP(A152,'Por Reestimar '!$A$2:$A$500,'Por Reestimar '!$AS$2:$AS$500,""),
TRUE,""
),
_xlpm.resultado,IF(OR(_xlpm.revision="",_xlpm.revision=0),_xlpm.base,_xlpm.revision),
IF(OR(_xlpm.resultado="",_xlpm.resultado=0),"",_xlpm.resultado)
))</f>
        <v>46181</v>
      </c>
      <c r="H152" s="593" t="str" cm="1">
        <f t="array" ref="H152">IF(A152="","",_xlfn.LET(
_xlpm.dias,_xlfn.IFS(
OR(UPPER(TRIM(E152))="BAJA",UPPER(TRIM(E152))="BAJO"),5,
OR(UPPER(TRIM(E152))="MEDIA",UPPER(TRIM(E152))="MEDIO"),10,
OR(UPPER(TRIM(E152))="ALTA",UPPER(TRIM(E152))="ALTO"),20,
TRUE,0
),
_xlpm.inicioRe,IF(D152="Por reestimar",_xlfn.XLOOKUP(A152,'Por Reestimar '!$A$2:$A$500,'Por Reestimar '!$AS$2:$AS$500,0),0),
_xlfn.IFS(
D152="Por reestimar",IF(AND(ISNUMBER(_xlpm.inicioRe),_xlpm.inicioRe&gt;0,_xlpm.dias&gt;0),WORKDAY(_xlpm.inicioRe,_xlpm.dias),""),
D152="Por estimar",IF(AND(ISNUMBER(G152),G152&gt;0),IF(_xlpm.dias&gt;0,WORKDAY(G152,_xlpm.dias),""),IF(AND(ISNUMBER(F152),F152&gt;0),WORKDAY(F152,5),"")),
TRUE,""
)
))</f>
        <v/>
      </c>
      <c r="I152" t="str" cm="1">
        <f t="array" ref="I152">IF(A152="","",_xlfn.IFS(
D152="Eliminados",_xlfn.XLOOKUP(A152,Eliminados!$A$2:$A$500,Eliminados!$AB$2:$AB$500,""),
D152="Planificadas",_xlfn.XLOOKUP(A152,Planificadas!$A$2:$A$500,Planificadas!$AB$2:$AB$500,""),
D152="Aprobar planificación",_xlfn.XLOOKUP(A152,'Aprobar Planificación'!$A$2:$A$500,'Aprobar Planificación'!$AB$2:$AB$500,""),
D152="Por planificar",_xlfn.XLOOKUP(A152,'Por planificar'!$A$2:$A$500,'Por planificar'!$AB$2:$AB$500,""),
D152="Por habilitar presupuesto",_xlfn.XLOOKUP(A152,'Por habilitar presup.'!$A$2:$A$500,'Por habilitar presup.'!$AB$2:$AB$500,""),
D152="Por aprobar estimación",_xlfn.XLOOKUP(A152,'Por aprobar estimacion'!$A$2:$A$500,'Por aprobar estimacion'!$AB$2:$AB$500,""),
D152="Por reestimar",_xlfn.XLOOKUP(A152,'Por Reestimar '!$A$2:$A$500,'Por Reestimar '!$AB$2:$AB$500,""),
D152="Por estimar",_xlfn.XLOOKUP(A152,'Por estimar'!$A$2:$A$500,'Por estimar'!$AB$2:$AB$500,""),
D152="Registro incompleto",_xlfn.XLOOKUP(A152,'Registro incompleto'!$A$2:$A$500,'Registro incompleto'!$AB$2:$AB$500,""),
TRUE,""
))</f>
        <v>Ana Vega</v>
      </c>
    </row>
    <row r="153" spans="1:9">
      <c r="A153">
        <v>188</v>
      </c>
      <c r="B153" t="str" cm="1">
        <f t="array" ref="B153">IF(A153="","",_xlfn.IFS(
D153="Eliminados",_xlfn.XLOOKUP(A153,Eliminados!$A$2:$A$500,Eliminados!$F$2:$F$500,""),
D153="Planificadas",_xlfn.XLOOKUP(A153,Planificadas!$A$2:$A$500,Planificadas!$F$2:$F$500,""),
D153="Aprobar planificación",_xlfn.XLOOKUP(A153,'Aprobar Planificación'!$A$2:$A$500,'Aprobar Planificación'!$F$2:$F$500,""),
D153="Por planificar",_xlfn.XLOOKUP(A153,'Por planificar'!$A$2:$A$500,'Por planificar'!$F$2:$F$500,""),
D153="Por habilitar presupuesto",_xlfn.XLOOKUP(A153,'Por habilitar presup.'!$A$2:$A$500,'Por habilitar presup.'!$F$2:$F$500,""),
D153="Por aprobar estimación",_xlfn.XLOOKUP(A153,'Por aprobar estimacion'!$A$2:$A$500,'Por aprobar estimacion'!$F$2:$F$500,""),
D153="Por reestimar",_xlfn.XLOOKUP(A153,'Por Reestimar '!$A$2:$A$500,'Por Reestimar '!$F$2:$F$500,""),
D153="Por estimar",_xlfn.XLOOKUP(A153,'Por estimar'!$A$2:$A$500,'Por estimar'!$F$2:$F$500,""),
D153="Registro incompleto",_xlfn.XLOOKUP(A153,'Registro incompleto'!$A$2:$A$500,'Registro incompleto'!$F$2:$F$500,""),
TRUE,""
))</f>
        <v xml:space="preserve">Automatización de Autorización de acceso a Banco de DP </v>
      </c>
      <c r="C153" t="str">
        <f t="shared" si="2"/>
        <v>Nicolas Morales</v>
      </c>
      <c r="D153" t="str" cm="1">
        <f t="array" ref="D153">IF(A153="","",_xlfn.IFS(
COUNTIF(Eliminados!$A$2:$A$500,A153)&gt;0,"Eliminados",
COUNTIF(Planificadas!$A$2:$A$500,A153)&gt;0,"Planificadas",
COUNTIF('Aprobar Planificación'!$A$2:$A$500,A153)&gt;0,"Aprobar planificación",
COUNTIF('Por planificar'!$A$2:$A$500,A153)&gt;0,"Por planificar",
COUNTIF('Por habilitar presup.'!$A$2:$A$500,A153)&gt;0,"Por habilitar presupuesto",
COUNTIF('Por aprobar estimacion'!$A$2:$A$500,A153)&gt;0,"Por aprobar estimación",
COUNTIF('Por Reestimar '!$A$2:$A$500,A153)&gt;0,"Por reestimar",
COUNTIF('Por estimar'!$A$2:$A$500,A153)&gt;0,"Por estimar",
COUNTIF('Registro incompleto'!$A$2:$A$500,A153)&gt;0,"Registro incompleto",
TRUE,"Sin estado"
))</f>
        <v>Eliminados</v>
      </c>
      <c r="E153" t="str" cm="1">
        <f t="array" ref="E153">IF(A153="","",_xlfn.LET(
_xlpm.base,_xlfn.IFS(
D153="Eliminados",_xlfn.XLOOKUP(A153,Eliminados!$A$2:$A$500,Eliminados!$AE$2:$AE$500,""),
D153="Planificadas",_xlfn.XLOOKUP(A153,Planificadas!$A$2:$A$500,Planificadas!$AE$2:$AE$500,""),
D153="Aprobar planificación",_xlfn.XLOOKUP(A153,'Aprobar Planificación'!$A$2:$A$500,'Aprobar Planificación'!$AE$2:$AE$500,""),
D153="Por planificar",_xlfn.XLOOKUP(A153,'Por planificar'!$A$2:$A$500,'Por planificar'!$AE$2:$AE$500,""),
D153="Por habilitar presupuesto",_xlfn.XLOOKUP(A153,'Por habilitar presup.'!$A$2:$A$500,'Por habilitar presup.'!$AE$2:$AE$500,""),
D153="Por aprobar estimación",_xlfn.XLOOKUP(A153,'Por aprobar estimacion'!$A$2:$A$500,'Por aprobar estimacion'!$AE$2:$AE$500,""),
D153="Por reestimar",_xlfn.XLOOKUP(A153,'Por Reestimar '!$A$2:$A$500,'Por Reestimar '!$AE$2:$AE$500,""),
D153="Por estimar",_xlfn.XLOOKUP(A153,'Por estimar'!$A$2:$A$500,'Por estimar'!$AE$2:$AE$500,""),
D153="Registro incompleto",_xlfn.XLOOKUP(A153,'Registro incompleto'!$A$2:$A$500,'Registro incompleto'!$AE$2:$AE$500,""),
TRUE,""
),
_xlpm.revision,_xlfn.IFS(
D153="Eliminados",_xlfn.XLOOKUP(A153,Eliminados!$A$2:$A$500,Eliminados!$AR$2:$AR$500,""),
D153="Planificadas",_xlfn.XLOOKUP(A153,Planificadas!$A$2:$A$500,Planificadas!$AR$2:$AR$500,""),
D153="Aprobar planificación",_xlfn.XLOOKUP(A153,'Aprobar Planificación'!$A$2:$A$500,'Aprobar Planificación'!$AR$2:$AR$500,""),
D153="Por planificar",_xlfn.XLOOKUP(A153,'Por planificar'!$A$2:$A$500,'Por planificar'!$AR$2:$AR$500,""),
D153="Por habilitar presupuesto",_xlfn.XLOOKUP(A153,'Por habilitar presup.'!$A$2:$A$500,'Por habilitar presup.'!$AR$2:$AR$500,""),
D153="Por aprobar estimación",_xlfn.XLOOKUP(A153,'Por aprobar estimacion'!$A$2:$A$500,'Por aprobar estimacion'!$AR$2:$AR$500,""),
D153="Por reestimar",_xlfn.XLOOKUP(A153,'Por Reestimar '!$A$2:$A$500,'Por Reestimar '!$AR$2:$AR$500,""),
TRUE,""
),
_xlpm.resultado,IF(OR(_xlpm.revision="",_xlpm.revision=0),_xlpm.base,_xlpm.revision),
IF(OR(_xlpm.resultado="",_xlpm.resultado=0),"Sin definir",_xlpm.resultado)
))</f>
        <v>Media</v>
      </c>
      <c r="F153" s="593" cm="1">
        <f t="array" ref="F153">IF(A153="","",_xlfn.LET(
_xlpm.fecha,_xlfn.IFS(
D153="Eliminados",_xlfn.XLOOKUP(A153,Eliminados!$A$2:$A$500,Eliminados!$AD$2:$AD$500,""),
D153="Planificadas",_xlfn.XLOOKUP(A153,Planificadas!$A$2:$A$500,Planificadas!$AD$2:$AD$500,""),
D153="Aprobar planificación",_xlfn.XLOOKUP(A153,'Aprobar Planificación'!$A$2:$A$500,'Aprobar Planificación'!$AD$2:$AD$500,""),
D153="Por planificar",_xlfn.XLOOKUP(A153,'Por planificar'!$A$2:$A$500,'Por planificar'!$AD$2:$AD$500,""),
D153="Por habilitar presupuesto",_xlfn.XLOOKUP(A153,'Por habilitar presup.'!$A$2:$A$500,'Por habilitar presup.'!$AD$2:$AD$500,""),
D153="Por aprobar estimación",_xlfn.XLOOKUP(A153,'Por aprobar estimacion'!$A$2:$A$500,'Por aprobar estimacion'!$AD$2:$AD$500,""),
D153="Por reestimar",_xlfn.XLOOKUP(A153,'Por Reestimar '!$A$2:$A$500,'Por Reestimar '!$AD$2:$AD$500,""),
D153="Por estimar",_xlfn.XLOOKUP(A153,'Por estimar'!$A$2:$A$500,'Por estimar'!$AD$2:$AD$500,""),
D153="Registro incompleto",_xlfn.XLOOKUP(A153,'Registro incompleto'!$A$2:$A$500,'Registro incompleto'!$AD$2:$AD$500,""),
TRUE,""
),
IF(OR(_xlpm.fecha="",_xlpm.fecha=0),"",_xlpm.fecha)
))</f>
        <v>46181</v>
      </c>
      <c r="G153" s="593" cm="1">
        <f t="array" ref="G153">IF(A153="","",_xlfn.LET(
_xlpm.base,_xlfn.IFS(
D153="Eliminados",_xlfn.XLOOKUP(A153,Eliminados!$A$2:$A$500,Eliminados!$AF$2:$AF$500,""),
D153="Planificadas",_xlfn.XLOOKUP(A153,Planificadas!$A$2:$A$500,Planificadas!$AF$2:$AF$500,""),
D153="Aprobar planificación",_xlfn.XLOOKUP(A153,'Aprobar Planificación'!$A$2:$A$500,'Aprobar Planificación'!$AF$2:$AF$500,""),
D153="Por planificar",_xlfn.XLOOKUP(A153,'Por planificar'!$A$2:$A$500,'Por planificar'!$AF$2:$AF$500,""),
D153="Por habilitar presupuesto",_xlfn.XLOOKUP(A153,'Por habilitar presup.'!$A$2:$A$500,'Por habilitar presup.'!$AF$2:$AF$500,""),
D153="Por aprobar estimación",_xlfn.XLOOKUP(A153,'Por aprobar estimacion'!$A$2:$A$500,'Por aprobar estimacion'!$AF$2:$AF$500,""),
D153="Por reestimar",_xlfn.XLOOKUP(A153,'Por Reestimar '!$A$2:$A$500,'Por Reestimar '!$AF$2:$AF$500,""),
D153="Por estimar",_xlfn.XLOOKUP(A153,'Por estimar'!$A$2:$A$500,'Por estimar'!$AF$2:$AF$500,""),
D153="Registro incompleto",_xlfn.XLOOKUP(A153,'Registro incompleto'!$A$2:$A$500,'Registro incompleto'!$AF$2:$AF$500,""),
TRUE,""
),
_xlpm.revision,_xlfn.IFS(
D153="Eliminados",_xlfn.XLOOKUP(A153,Eliminados!$A$2:$A$500,Eliminados!$AS$2:$AS$500,""),
D153="Planificadas",_xlfn.XLOOKUP(A153,Planificadas!$A$2:$A$500,Planificadas!$AS$2:$AS$500,""),
D153="Aprobar planificación",_xlfn.XLOOKUP(A153,'Aprobar Planificación'!$A$2:$A$500,'Aprobar Planificación'!$AS$2:$AS$500,""),
D153="Por planificar",_xlfn.XLOOKUP(A153,'Por planificar'!$A$2:$A$500,'Por planificar'!$AS$2:$AS$500,""),
D153="Por habilitar presupuesto",_xlfn.XLOOKUP(A153,'Por habilitar presup.'!$A$2:$A$500,'Por habilitar presup.'!$AS$2:$AS$500,""),
D153="Por aprobar estimación",_xlfn.XLOOKUP(A153,'Por aprobar estimacion'!$A$2:$A$500,'Por aprobar estimacion'!$AS$2:$AS$500,""),
D153="Por reestimar",_xlfn.XLOOKUP(A153,'Por Reestimar '!$A$2:$A$500,'Por Reestimar '!$AS$2:$AS$500,""),
TRUE,""
),
_xlpm.resultado,IF(OR(_xlpm.revision="",_xlpm.revision=0),_xlpm.base,_xlpm.revision),
IF(OR(_xlpm.resultado="",_xlpm.resultado=0),"",_xlpm.resultado)
))</f>
        <v>46184</v>
      </c>
      <c r="H153" s="593" t="str" cm="1">
        <f t="array" ref="H153">IF(A153="","",_xlfn.LET(
_xlpm.dias,_xlfn.IFS(
OR(UPPER(TRIM(E153))="BAJA",UPPER(TRIM(E153))="BAJO"),5,
OR(UPPER(TRIM(E153))="MEDIA",UPPER(TRIM(E153))="MEDIO"),10,
OR(UPPER(TRIM(E153))="ALTA",UPPER(TRIM(E153))="ALTO"),20,
TRUE,0
),
_xlpm.inicioRe,IF(D153="Por reestimar",_xlfn.XLOOKUP(A153,'Por Reestimar '!$A$2:$A$500,'Por Reestimar '!$AS$2:$AS$500,0),0),
_xlfn.IFS(
D153="Por reestimar",IF(AND(ISNUMBER(_xlpm.inicioRe),_xlpm.inicioRe&gt;0,_xlpm.dias&gt;0),WORKDAY(_xlpm.inicioRe,_xlpm.dias),""),
D153="Por estimar",IF(AND(ISNUMBER(G153),G153&gt;0),IF(_xlpm.dias&gt;0,WORKDAY(G153,_xlpm.dias),""),IF(AND(ISNUMBER(F153),F153&gt;0),WORKDAY(F153,5),"")),
TRUE,""
)
))</f>
        <v/>
      </c>
      <c r="I153" t="str" cm="1">
        <f t="array" ref="I153">IF(A153="","",_xlfn.IFS(
D153="Eliminados",_xlfn.XLOOKUP(A153,Eliminados!$A$2:$A$500,Eliminados!$AB$2:$AB$500,""),
D153="Planificadas",_xlfn.XLOOKUP(A153,Planificadas!$A$2:$A$500,Planificadas!$AB$2:$AB$500,""),
D153="Aprobar planificación",_xlfn.XLOOKUP(A153,'Aprobar Planificación'!$A$2:$A$500,'Aprobar Planificación'!$AB$2:$AB$500,""),
D153="Por planificar",_xlfn.XLOOKUP(A153,'Por planificar'!$A$2:$A$500,'Por planificar'!$AB$2:$AB$500,""),
D153="Por habilitar presupuesto",_xlfn.XLOOKUP(A153,'Por habilitar presup.'!$A$2:$A$500,'Por habilitar presup.'!$AB$2:$AB$500,""),
D153="Por aprobar estimación",_xlfn.XLOOKUP(A153,'Por aprobar estimacion'!$A$2:$A$500,'Por aprobar estimacion'!$AB$2:$AB$500,""),
D153="Por reestimar",_xlfn.XLOOKUP(A153,'Por Reestimar '!$A$2:$A$500,'Por Reestimar '!$AB$2:$AB$500,""),
D153="Por estimar",_xlfn.XLOOKUP(A153,'Por estimar'!$A$2:$A$500,'Por estimar'!$AB$2:$AB$500,""),
D153="Registro incompleto",_xlfn.XLOOKUP(A153,'Registro incompleto'!$A$2:$A$500,'Registro incompleto'!$AB$2:$AB$500,""),
TRUE,""
))</f>
        <v>Nicolas Morales</v>
      </c>
    </row>
    <row r="154" spans="1:9">
      <c r="A154">
        <v>189</v>
      </c>
      <c r="B154" t="str" cm="1">
        <f t="array" ref="B154">IF(A154="","",_xlfn.IFS(
D154="Eliminados",_xlfn.XLOOKUP(A154,Eliminados!$A$2:$A$500,Eliminados!$F$2:$F$500,""),
D154="Planificadas",_xlfn.XLOOKUP(A154,Planificadas!$A$2:$A$500,Planificadas!$F$2:$F$500,""),
D154="Aprobar planificación",_xlfn.XLOOKUP(A154,'Aprobar Planificación'!$A$2:$A$500,'Aprobar Planificación'!$F$2:$F$500,""),
D154="Por planificar",_xlfn.XLOOKUP(A154,'Por planificar'!$A$2:$A$500,'Por planificar'!$F$2:$F$500,""),
D154="Por habilitar presupuesto",_xlfn.XLOOKUP(A154,'Por habilitar presup.'!$A$2:$A$500,'Por habilitar presup.'!$F$2:$F$500,""),
D154="Por aprobar estimación",_xlfn.XLOOKUP(A154,'Por aprobar estimacion'!$A$2:$A$500,'Por aprobar estimacion'!$F$2:$F$500,""),
D154="Por reestimar",_xlfn.XLOOKUP(A154,'Por Reestimar '!$A$2:$A$500,'Por Reestimar '!$F$2:$F$500,""),
D154="Por estimar",_xlfn.XLOOKUP(A154,'Por estimar'!$A$2:$A$500,'Por estimar'!$F$2:$F$500,""),
D154="Registro incompleto",_xlfn.XLOOKUP(A154,'Registro incompleto'!$A$2:$A$500,'Registro incompleto'!$F$2:$F$500,""),
TRUE,""
))</f>
        <v xml:space="preserve">[202] Formulario online de reclamos y/o denuncias Defensoria Universitaria </v>
      </c>
      <c r="C154" t="str">
        <f t="shared" si="2"/>
        <v>Nicolas Morales</v>
      </c>
      <c r="D154" t="str" cm="1">
        <f t="array" ref="D154">IF(A154="","",_xlfn.IFS(
COUNTIF(Eliminados!$A$2:$A$500,A154)&gt;0,"Eliminados",
COUNTIF(Planificadas!$A$2:$A$500,A154)&gt;0,"Planificadas",
COUNTIF('Aprobar Planificación'!$A$2:$A$500,A154)&gt;0,"Aprobar planificación",
COUNTIF('Por planificar'!$A$2:$A$500,A154)&gt;0,"Por planificar",
COUNTIF('Por habilitar presup.'!$A$2:$A$500,A154)&gt;0,"Por habilitar presupuesto",
COUNTIF('Por aprobar estimacion'!$A$2:$A$500,A154)&gt;0,"Por aprobar estimación",
COUNTIF('Por Reestimar '!$A$2:$A$500,A154)&gt;0,"Por reestimar",
COUNTIF('Por estimar'!$A$2:$A$500,A154)&gt;0,"Por estimar",
COUNTIF('Registro incompleto'!$A$2:$A$500,A154)&gt;0,"Registro incompleto",
TRUE,"Sin estado"
))</f>
        <v>Por aprobar estimación</v>
      </c>
      <c r="E154" t="str" cm="1">
        <f t="array" ref="E154">IF(A154="","",_xlfn.LET(
_xlpm.base,_xlfn.IFS(
D154="Eliminados",_xlfn.XLOOKUP(A154,Eliminados!$A$2:$A$500,Eliminados!$AE$2:$AE$500,""),
D154="Planificadas",_xlfn.XLOOKUP(A154,Planificadas!$A$2:$A$500,Planificadas!$AE$2:$AE$500,""),
D154="Aprobar planificación",_xlfn.XLOOKUP(A154,'Aprobar Planificación'!$A$2:$A$500,'Aprobar Planificación'!$AE$2:$AE$500,""),
D154="Por planificar",_xlfn.XLOOKUP(A154,'Por planificar'!$A$2:$A$500,'Por planificar'!$AE$2:$AE$500,""),
D154="Por habilitar presupuesto",_xlfn.XLOOKUP(A154,'Por habilitar presup.'!$A$2:$A$500,'Por habilitar presup.'!$AE$2:$AE$500,""),
D154="Por aprobar estimación",_xlfn.XLOOKUP(A154,'Por aprobar estimacion'!$A$2:$A$500,'Por aprobar estimacion'!$AE$2:$AE$500,""),
D154="Por reestimar",_xlfn.XLOOKUP(A154,'Por Reestimar '!$A$2:$A$500,'Por Reestimar '!$AE$2:$AE$500,""),
D154="Por estimar",_xlfn.XLOOKUP(A154,'Por estimar'!$A$2:$A$500,'Por estimar'!$AE$2:$AE$500,""),
D154="Registro incompleto",_xlfn.XLOOKUP(A154,'Registro incompleto'!$A$2:$A$500,'Registro incompleto'!$AE$2:$AE$500,""),
TRUE,""
),
_xlpm.revision,_xlfn.IFS(
D154="Eliminados",_xlfn.XLOOKUP(A154,Eliminados!$A$2:$A$500,Eliminados!$AR$2:$AR$500,""),
D154="Planificadas",_xlfn.XLOOKUP(A154,Planificadas!$A$2:$A$500,Planificadas!$AR$2:$AR$500,""),
D154="Aprobar planificación",_xlfn.XLOOKUP(A154,'Aprobar Planificación'!$A$2:$A$500,'Aprobar Planificación'!$AR$2:$AR$500,""),
D154="Por planificar",_xlfn.XLOOKUP(A154,'Por planificar'!$A$2:$A$500,'Por planificar'!$AR$2:$AR$500,""),
D154="Por habilitar presupuesto",_xlfn.XLOOKUP(A154,'Por habilitar presup.'!$A$2:$A$500,'Por habilitar presup.'!$AR$2:$AR$500,""),
D154="Por aprobar estimación",_xlfn.XLOOKUP(A154,'Por aprobar estimacion'!$A$2:$A$500,'Por aprobar estimacion'!$AR$2:$AR$500,""),
D154="Por reestimar",_xlfn.XLOOKUP(A154,'Por Reestimar '!$A$2:$A$500,'Por Reestimar '!$AR$2:$AR$500,""),
TRUE,""
),
_xlpm.resultado,IF(OR(_xlpm.revision="",_xlpm.revision=0),_xlpm.base,_xlpm.revision),
IF(OR(_xlpm.resultado="",_xlpm.resultado=0),"Sin definir",_xlpm.resultado)
))</f>
        <v>Media</v>
      </c>
      <c r="F154" s="593" cm="1">
        <f t="array" ref="F154">IF(A154="","",_xlfn.LET(
_xlpm.fecha,_xlfn.IFS(
D154="Eliminados",_xlfn.XLOOKUP(A154,Eliminados!$A$2:$A$500,Eliminados!$AD$2:$AD$500,""),
D154="Planificadas",_xlfn.XLOOKUP(A154,Planificadas!$A$2:$A$500,Planificadas!$AD$2:$AD$500,""),
D154="Aprobar planificación",_xlfn.XLOOKUP(A154,'Aprobar Planificación'!$A$2:$A$500,'Aprobar Planificación'!$AD$2:$AD$500,""),
D154="Por planificar",_xlfn.XLOOKUP(A154,'Por planificar'!$A$2:$A$500,'Por planificar'!$AD$2:$AD$500,""),
D154="Por habilitar presupuesto",_xlfn.XLOOKUP(A154,'Por habilitar presup.'!$A$2:$A$500,'Por habilitar presup.'!$AD$2:$AD$500,""),
D154="Por aprobar estimación",_xlfn.XLOOKUP(A154,'Por aprobar estimacion'!$A$2:$A$500,'Por aprobar estimacion'!$AD$2:$AD$500,""),
D154="Por reestimar",_xlfn.XLOOKUP(A154,'Por Reestimar '!$A$2:$A$500,'Por Reestimar '!$AD$2:$AD$500,""),
D154="Por estimar",_xlfn.XLOOKUP(A154,'Por estimar'!$A$2:$A$500,'Por estimar'!$AD$2:$AD$500,""),
D154="Registro incompleto",_xlfn.XLOOKUP(A154,'Registro incompleto'!$A$2:$A$500,'Registro incompleto'!$AD$2:$AD$500,""),
TRUE,""
),
IF(OR(_xlpm.fecha="",_xlpm.fecha=0),"",_xlpm.fecha)
))</f>
        <v>46248</v>
      </c>
      <c r="G154" s="593" cm="1">
        <f t="array" ref="G154">IF(A154="","",_xlfn.LET(
_xlpm.base,_xlfn.IFS(
D154="Eliminados",_xlfn.XLOOKUP(A154,Eliminados!$A$2:$A$500,Eliminados!$AF$2:$AF$500,""),
D154="Planificadas",_xlfn.XLOOKUP(A154,Planificadas!$A$2:$A$500,Planificadas!$AF$2:$AF$500,""),
D154="Aprobar planificación",_xlfn.XLOOKUP(A154,'Aprobar Planificación'!$A$2:$A$500,'Aprobar Planificación'!$AF$2:$AF$500,""),
D154="Por planificar",_xlfn.XLOOKUP(A154,'Por planificar'!$A$2:$A$500,'Por planificar'!$AF$2:$AF$500,""),
D154="Por habilitar presupuesto",_xlfn.XLOOKUP(A154,'Por habilitar presup.'!$A$2:$A$500,'Por habilitar presup.'!$AF$2:$AF$500,""),
D154="Por aprobar estimación",_xlfn.XLOOKUP(A154,'Por aprobar estimacion'!$A$2:$A$500,'Por aprobar estimacion'!$AF$2:$AF$500,""),
D154="Por reestimar",_xlfn.XLOOKUP(A154,'Por Reestimar '!$A$2:$A$500,'Por Reestimar '!$AF$2:$AF$500,""),
D154="Por estimar",_xlfn.XLOOKUP(A154,'Por estimar'!$A$2:$A$500,'Por estimar'!$AF$2:$AF$500,""),
D154="Registro incompleto",_xlfn.XLOOKUP(A154,'Registro incompleto'!$A$2:$A$500,'Registro incompleto'!$AF$2:$AF$500,""),
TRUE,""
),
_xlpm.revision,_xlfn.IFS(
D154="Eliminados",_xlfn.XLOOKUP(A154,Eliminados!$A$2:$A$500,Eliminados!$AS$2:$AS$500,""),
D154="Planificadas",_xlfn.XLOOKUP(A154,Planificadas!$A$2:$A$500,Planificadas!$AS$2:$AS$500,""),
D154="Aprobar planificación",_xlfn.XLOOKUP(A154,'Aprobar Planificación'!$A$2:$A$500,'Aprobar Planificación'!$AS$2:$AS$500,""),
D154="Por planificar",_xlfn.XLOOKUP(A154,'Por planificar'!$A$2:$A$500,'Por planificar'!$AS$2:$AS$500,""),
D154="Por habilitar presupuesto",_xlfn.XLOOKUP(A154,'Por habilitar presup.'!$A$2:$A$500,'Por habilitar presup.'!$AS$2:$AS$500,""),
D154="Por aprobar estimación",_xlfn.XLOOKUP(A154,'Por aprobar estimacion'!$A$2:$A$500,'Por aprobar estimacion'!$AS$2:$AS$500,""),
D154="Por reestimar",_xlfn.XLOOKUP(A154,'Por Reestimar '!$A$2:$A$500,'Por Reestimar '!$AS$2:$AS$500,""),
TRUE,""
),
_xlpm.resultado,IF(OR(_xlpm.revision="",_xlpm.revision=0),_xlpm.base,_xlpm.revision),
IF(OR(_xlpm.resultado="",_xlpm.resultado=0),"",_xlpm.resultado)
))</f>
        <v>46279</v>
      </c>
      <c r="H154" s="593" t="str" cm="1">
        <f t="array" ref="H154">IF(A154="","",_xlfn.LET(
_xlpm.dias,_xlfn.IFS(
OR(UPPER(TRIM(E154))="BAJA",UPPER(TRIM(E154))="BAJO"),5,
OR(UPPER(TRIM(E154))="MEDIA",UPPER(TRIM(E154))="MEDIO"),10,
OR(UPPER(TRIM(E154))="ALTA",UPPER(TRIM(E154))="ALTO"),20,
TRUE,0
),
_xlpm.inicioRe,IF(D154="Por reestimar",_xlfn.XLOOKUP(A154,'Por Reestimar '!$A$2:$A$500,'Por Reestimar '!$AS$2:$AS$500,0),0),
_xlfn.IFS(
D154="Por reestimar",IF(AND(ISNUMBER(_xlpm.inicioRe),_xlpm.inicioRe&gt;0,_xlpm.dias&gt;0),WORKDAY(_xlpm.inicioRe,_xlpm.dias),""),
D154="Por estimar",IF(AND(ISNUMBER(G154),G154&gt;0),IF(_xlpm.dias&gt;0,WORKDAY(G154,_xlpm.dias),""),IF(AND(ISNUMBER(F154),F154&gt;0),WORKDAY(F154,5),"")),
TRUE,""
)
))</f>
        <v/>
      </c>
      <c r="I154" t="str" cm="1">
        <f t="array" ref="I154">IF(A154="","",_xlfn.IFS(
D154="Eliminados",_xlfn.XLOOKUP(A154,Eliminados!$A$2:$A$500,Eliminados!$AB$2:$AB$500,""),
D154="Planificadas",_xlfn.XLOOKUP(A154,Planificadas!$A$2:$A$500,Planificadas!$AB$2:$AB$500,""),
D154="Aprobar planificación",_xlfn.XLOOKUP(A154,'Aprobar Planificación'!$A$2:$A$500,'Aprobar Planificación'!$AB$2:$AB$500,""),
D154="Por planificar",_xlfn.XLOOKUP(A154,'Por planificar'!$A$2:$A$500,'Por planificar'!$AB$2:$AB$500,""),
D154="Por habilitar presupuesto",_xlfn.XLOOKUP(A154,'Por habilitar presup.'!$A$2:$A$500,'Por habilitar presup.'!$AB$2:$AB$500,""),
D154="Por aprobar estimación",_xlfn.XLOOKUP(A154,'Por aprobar estimacion'!$A$2:$A$500,'Por aprobar estimacion'!$AB$2:$AB$500,""),
D154="Por reestimar",_xlfn.XLOOKUP(A154,'Por Reestimar '!$A$2:$A$500,'Por Reestimar '!$AB$2:$AB$500,""),
D154="Por estimar",_xlfn.XLOOKUP(A154,'Por estimar'!$A$2:$A$500,'Por estimar'!$AB$2:$AB$500,""),
D154="Registro incompleto",_xlfn.XLOOKUP(A154,'Registro incompleto'!$A$2:$A$500,'Registro incompleto'!$AB$2:$AB$500,""),
TRUE,""
))</f>
        <v>Nicolas Morales</v>
      </c>
    </row>
    <row r="155" spans="1:9">
      <c r="A155">
        <v>190</v>
      </c>
      <c r="B155" t="str" cm="1">
        <f t="array" ref="B155">IF(A155="","",_xlfn.IFS(
D155="Eliminados",_xlfn.XLOOKUP(A155,Eliminados!$A$2:$A$500,Eliminados!$F$2:$F$500,""),
D155="Planificadas",_xlfn.XLOOKUP(A155,Planificadas!$A$2:$A$500,Planificadas!$F$2:$F$500,""),
D155="Aprobar planificación",_xlfn.XLOOKUP(A155,'Aprobar Planificación'!$A$2:$A$500,'Aprobar Planificación'!$F$2:$F$500,""),
D155="Por planificar",_xlfn.XLOOKUP(A155,'Por planificar'!$A$2:$A$500,'Por planificar'!$F$2:$F$500,""),
D155="Por habilitar presupuesto",_xlfn.XLOOKUP(A155,'Por habilitar presup.'!$A$2:$A$500,'Por habilitar presup.'!$F$2:$F$500,""),
D155="Por aprobar estimación",_xlfn.XLOOKUP(A155,'Por aprobar estimacion'!$A$2:$A$500,'Por aprobar estimacion'!$F$2:$F$500,""),
D155="Por reestimar",_xlfn.XLOOKUP(A155,'Por Reestimar '!$A$2:$A$500,'Por Reestimar '!$F$2:$F$500,""),
D155="Por estimar",_xlfn.XLOOKUP(A155,'Por estimar'!$A$2:$A$500,'Por estimar'!$F$2:$F$500,""),
D155="Registro incompleto",_xlfn.XLOOKUP(A155,'Registro incompleto'!$A$2:$A$500,'Registro incompleto'!$F$2:$F$500,""),
TRUE,""
))</f>
        <v>[47] Finanzas: Proceso de reversas</v>
      </c>
      <c r="C155" t="str">
        <f t="shared" si="2"/>
        <v>Elmer Zapata</v>
      </c>
      <c r="D155" t="str" cm="1">
        <f t="array" ref="D155">IF(A155="","",_xlfn.IFS(
COUNTIF(Eliminados!$A$2:$A$500,A155)&gt;0,"Eliminados",
COUNTIF(Planificadas!$A$2:$A$500,A155)&gt;0,"Planificadas",
COUNTIF('Aprobar Planificación'!$A$2:$A$500,A155)&gt;0,"Aprobar planificación",
COUNTIF('Por planificar'!$A$2:$A$500,A155)&gt;0,"Por planificar",
COUNTIF('Por habilitar presup.'!$A$2:$A$500,A155)&gt;0,"Por habilitar presupuesto",
COUNTIF('Por aprobar estimacion'!$A$2:$A$500,A155)&gt;0,"Por aprobar estimación",
COUNTIF('Por Reestimar '!$A$2:$A$500,A155)&gt;0,"Por reestimar",
COUNTIF('Por estimar'!$A$2:$A$500,A155)&gt;0,"Por estimar",
COUNTIF('Registro incompleto'!$A$2:$A$500,A155)&gt;0,"Registro incompleto",
TRUE,"Sin estado"
))</f>
        <v>Planificadas</v>
      </c>
      <c r="E155" t="str" cm="1">
        <f t="array" ref="E155">IF(A155="","",_xlfn.LET(
_xlpm.base,_xlfn.IFS(
D155="Eliminados",_xlfn.XLOOKUP(A155,Eliminados!$A$2:$A$500,Eliminados!$AE$2:$AE$500,""),
D155="Planificadas",_xlfn.XLOOKUP(A155,Planificadas!$A$2:$A$500,Planificadas!$AE$2:$AE$500,""),
D155="Aprobar planificación",_xlfn.XLOOKUP(A155,'Aprobar Planificación'!$A$2:$A$500,'Aprobar Planificación'!$AE$2:$AE$500,""),
D155="Por planificar",_xlfn.XLOOKUP(A155,'Por planificar'!$A$2:$A$500,'Por planificar'!$AE$2:$AE$500,""),
D155="Por habilitar presupuesto",_xlfn.XLOOKUP(A155,'Por habilitar presup.'!$A$2:$A$500,'Por habilitar presup.'!$AE$2:$AE$500,""),
D155="Por aprobar estimación",_xlfn.XLOOKUP(A155,'Por aprobar estimacion'!$A$2:$A$500,'Por aprobar estimacion'!$AE$2:$AE$500,""),
D155="Por reestimar",_xlfn.XLOOKUP(A155,'Por Reestimar '!$A$2:$A$500,'Por Reestimar '!$AE$2:$AE$500,""),
D155="Por estimar",_xlfn.XLOOKUP(A155,'Por estimar'!$A$2:$A$500,'Por estimar'!$AE$2:$AE$500,""),
D155="Registro incompleto",_xlfn.XLOOKUP(A155,'Registro incompleto'!$A$2:$A$500,'Registro incompleto'!$AE$2:$AE$500,""),
TRUE,""
),
_xlpm.revision,_xlfn.IFS(
D155="Eliminados",_xlfn.XLOOKUP(A155,Eliminados!$A$2:$A$500,Eliminados!$AR$2:$AR$500,""),
D155="Planificadas",_xlfn.XLOOKUP(A155,Planificadas!$A$2:$A$500,Planificadas!$AR$2:$AR$500,""),
D155="Aprobar planificación",_xlfn.XLOOKUP(A155,'Aprobar Planificación'!$A$2:$A$500,'Aprobar Planificación'!$AR$2:$AR$500,""),
D155="Por planificar",_xlfn.XLOOKUP(A155,'Por planificar'!$A$2:$A$500,'Por planificar'!$AR$2:$AR$500,""),
D155="Por habilitar presupuesto",_xlfn.XLOOKUP(A155,'Por habilitar presup.'!$A$2:$A$500,'Por habilitar presup.'!$AR$2:$AR$500,""),
D155="Por aprobar estimación",_xlfn.XLOOKUP(A155,'Por aprobar estimacion'!$A$2:$A$500,'Por aprobar estimacion'!$AR$2:$AR$500,""),
D155="Por reestimar",_xlfn.XLOOKUP(A155,'Por Reestimar '!$A$2:$A$500,'Por Reestimar '!$AR$2:$AR$500,""),
TRUE,""
),
_xlpm.resultado,IF(OR(_xlpm.revision="",_xlpm.revision=0),_xlpm.base,_xlpm.revision),
IF(OR(_xlpm.resultado="",_xlpm.resultado=0),"Sin definir",_xlpm.resultado)
))</f>
        <v>Media</v>
      </c>
      <c r="F155" s="593" cm="1">
        <f t="array" ref="F155">IF(A155="","",_xlfn.LET(
_xlpm.fecha,_xlfn.IFS(
D155="Eliminados",_xlfn.XLOOKUP(A155,Eliminados!$A$2:$A$500,Eliminados!$AD$2:$AD$500,""),
D155="Planificadas",_xlfn.XLOOKUP(A155,Planificadas!$A$2:$A$500,Planificadas!$AD$2:$AD$500,""),
D155="Aprobar planificación",_xlfn.XLOOKUP(A155,'Aprobar Planificación'!$A$2:$A$500,'Aprobar Planificación'!$AD$2:$AD$500,""),
D155="Por planificar",_xlfn.XLOOKUP(A155,'Por planificar'!$A$2:$A$500,'Por planificar'!$AD$2:$AD$500,""),
D155="Por habilitar presupuesto",_xlfn.XLOOKUP(A155,'Por habilitar presup.'!$A$2:$A$500,'Por habilitar presup.'!$AD$2:$AD$500,""),
D155="Por aprobar estimación",_xlfn.XLOOKUP(A155,'Por aprobar estimacion'!$A$2:$A$500,'Por aprobar estimacion'!$AD$2:$AD$500,""),
D155="Por reestimar",_xlfn.XLOOKUP(A155,'Por Reestimar '!$A$2:$A$500,'Por Reestimar '!$AD$2:$AD$500,""),
D155="Por estimar",_xlfn.XLOOKUP(A155,'Por estimar'!$A$2:$A$500,'Por estimar'!$AD$2:$AD$500,""),
D155="Registro incompleto",_xlfn.XLOOKUP(A155,'Registro incompleto'!$A$2:$A$500,'Registro incompleto'!$AD$2:$AD$500,""),
TRUE,""
),
IF(OR(_xlpm.fecha="",_xlpm.fecha=0),"",_xlpm.fecha)
))</f>
        <v>46192</v>
      </c>
      <c r="G155" s="593" cm="1">
        <f t="array" ref="G155">IF(A155="","",_xlfn.LET(
_xlpm.base,_xlfn.IFS(
D155="Eliminados",_xlfn.XLOOKUP(A155,Eliminados!$A$2:$A$500,Eliminados!$AF$2:$AF$500,""),
D155="Planificadas",_xlfn.XLOOKUP(A155,Planificadas!$A$2:$A$500,Planificadas!$AF$2:$AF$500,""),
D155="Aprobar planificación",_xlfn.XLOOKUP(A155,'Aprobar Planificación'!$A$2:$A$500,'Aprobar Planificación'!$AF$2:$AF$500,""),
D155="Por planificar",_xlfn.XLOOKUP(A155,'Por planificar'!$A$2:$A$500,'Por planificar'!$AF$2:$AF$500,""),
D155="Por habilitar presupuesto",_xlfn.XLOOKUP(A155,'Por habilitar presup.'!$A$2:$A$500,'Por habilitar presup.'!$AF$2:$AF$500,""),
D155="Por aprobar estimación",_xlfn.XLOOKUP(A155,'Por aprobar estimacion'!$A$2:$A$500,'Por aprobar estimacion'!$AF$2:$AF$500,""),
D155="Por reestimar",_xlfn.XLOOKUP(A155,'Por Reestimar '!$A$2:$A$500,'Por Reestimar '!$AF$2:$AF$500,""),
D155="Por estimar",_xlfn.XLOOKUP(A155,'Por estimar'!$A$2:$A$500,'Por estimar'!$AF$2:$AF$500,""),
D155="Registro incompleto",_xlfn.XLOOKUP(A155,'Registro incompleto'!$A$2:$A$500,'Registro incompleto'!$AF$2:$AF$500,""),
TRUE,""
),
_xlpm.revision,_xlfn.IFS(
D155="Eliminados",_xlfn.XLOOKUP(A155,Eliminados!$A$2:$A$500,Eliminados!$AS$2:$AS$500,""),
D155="Planificadas",_xlfn.XLOOKUP(A155,Planificadas!$A$2:$A$500,Planificadas!$AS$2:$AS$500,""),
D155="Aprobar planificación",_xlfn.XLOOKUP(A155,'Aprobar Planificación'!$A$2:$A$500,'Aprobar Planificación'!$AS$2:$AS$500,""),
D155="Por planificar",_xlfn.XLOOKUP(A155,'Por planificar'!$A$2:$A$500,'Por planificar'!$AS$2:$AS$500,""),
D155="Por habilitar presupuesto",_xlfn.XLOOKUP(A155,'Por habilitar presup.'!$A$2:$A$500,'Por habilitar presup.'!$AS$2:$AS$500,""),
D155="Por aprobar estimación",_xlfn.XLOOKUP(A155,'Por aprobar estimacion'!$A$2:$A$500,'Por aprobar estimacion'!$AS$2:$AS$500,""),
D155="Por reestimar",_xlfn.XLOOKUP(A155,'Por Reestimar '!$A$2:$A$500,'Por Reestimar '!$AS$2:$AS$500,""),
TRUE,""
),
_xlpm.resultado,IF(OR(_xlpm.revision="",_xlpm.revision=0),_xlpm.base,_xlpm.revision),
IF(OR(_xlpm.resultado="",_xlpm.resultado=0),"",_xlpm.resultado)
))</f>
        <v>46216</v>
      </c>
      <c r="H155" s="593" t="str" cm="1">
        <f t="array" ref="H155">IF(A155="","",_xlfn.LET(
_xlpm.dias,_xlfn.IFS(
OR(UPPER(TRIM(E155))="BAJA",UPPER(TRIM(E155))="BAJO"),5,
OR(UPPER(TRIM(E155))="MEDIA",UPPER(TRIM(E155))="MEDIO"),10,
OR(UPPER(TRIM(E155))="ALTA",UPPER(TRIM(E155))="ALTO"),20,
TRUE,0
),
_xlpm.inicioRe,IF(D155="Por reestimar",_xlfn.XLOOKUP(A155,'Por Reestimar '!$A$2:$A$500,'Por Reestimar '!$AS$2:$AS$500,0),0),
_xlfn.IFS(
D155="Por reestimar",IF(AND(ISNUMBER(_xlpm.inicioRe),_xlpm.inicioRe&gt;0,_xlpm.dias&gt;0),WORKDAY(_xlpm.inicioRe,_xlpm.dias),""),
D155="Por estimar",IF(AND(ISNUMBER(G155),G155&gt;0),IF(_xlpm.dias&gt;0,WORKDAY(G155,_xlpm.dias),""),IF(AND(ISNUMBER(F155),F155&gt;0),WORKDAY(F155,5),"")),
TRUE,""
)
))</f>
        <v/>
      </c>
      <c r="I155" t="str" cm="1">
        <f t="array" ref="I155">IF(A155="","",_xlfn.IFS(
D155="Eliminados",_xlfn.XLOOKUP(A155,Eliminados!$A$2:$A$500,Eliminados!$AB$2:$AB$500,""),
D155="Planificadas",_xlfn.XLOOKUP(A155,Planificadas!$A$2:$A$500,Planificadas!$AB$2:$AB$500,""),
D155="Aprobar planificación",_xlfn.XLOOKUP(A155,'Aprobar Planificación'!$A$2:$A$500,'Aprobar Planificación'!$AB$2:$AB$500,""),
D155="Por planificar",_xlfn.XLOOKUP(A155,'Por planificar'!$A$2:$A$500,'Por planificar'!$AB$2:$AB$500,""),
D155="Por habilitar presupuesto",_xlfn.XLOOKUP(A155,'Por habilitar presup.'!$A$2:$A$500,'Por habilitar presup.'!$AB$2:$AB$500,""),
D155="Por aprobar estimación",_xlfn.XLOOKUP(A155,'Por aprobar estimacion'!$A$2:$A$500,'Por aprobar estimacion'!$AB$2:$AB$500,""),
D155="Por reestimar",_xlfn.XLOOKUP(A155,'Por Reestimar '!$A$2:$A$500,'Por Reestimar '!$AB$2:$AB$500,""),
D155="Por estimar",_xlfn.XLOOKUP(A155,'Por estimar'!$A$2:$A$500,'Por estimar'!$AB$2:$AB$500,""),
D155="Registro incompleto",_xlfn.XLOOKUP(A155,'Registro incompleto'!$A$2:$A$500,'Registro incompleto'!$AB$2:$AB$500,""),
TRUE,""
))</f>
        <v>Elmer Zapata</v>
      </c>
    </row>
    <row r="156" spans="1:9">
      <c r="A156">
        <v>191</v>
      </c>
      <c r="B156" t="str" cm="1">
        <f t="array" ref="B156">IF(A156="","",_xlfn.IFS(
D156="Eliminados",_xlfn.XLOOKUP(A156,Eliminados!$A$2:$A$500,Eliminados!$F$2:$F$500,""),
D156="Planificadas",_xlfn.XLOOKUP(A156,Planificadas!$A$2:$A$500,Planificadas!$F$2:$F$500,""),
D156="Aprobar planificación",_xlfn.XLOOKUP(A156,'Aprobar Planificación'!$A$2:$A$500,'Aprobar Planificación'!$F$2:$F$500,""),
D156="Por planificar",_xlfn.XLOOKUP(A156,'Por planificar'!$A$2:$A$500,'Por planificar'!$F$2:$F$500,""),
D156="Por habilitar presupuesto",_xlfn.XLOOKUP(A156,'Por habilitar presup.'!$A$2:$A$500,'Por habilitar presup.'!$F$2:$F$500,""),
D156="Por aprobar estimación",_xlfn.XLOOKUP(A156,'Por aprobar estimacion'!$A$2:$A$500,'Por aprobar estimacion'!$F$2:$F$500,""),
D156="Por reestimar",_xlfn.XLOOKUP(A156,'Por Reestimar '!$A$2:$A$500,'Por Reestimar '!$F$2:$F$500,""),
D156="Por estimar",_xlfn.XLOOKUP(A156,'Por estimar'!$A$2:$A$500,'Por estimar'!$F$2:$F$500,""),
D156="Registro incompleto",_xlfn.XLOOKUP(A156,'Registro incompleto'!$A$2:$A$500,'Registro incompleto'!$F$2:$F$500,""),
TRUE,""
))</f>
        <v>[281] Pago por crédito / curso (PxC)</v>
      </c>
      <c r="C156" t="str">
        <f t="shared" si="2"/>
        <v>Elmer Zapata</v>
      </c>
      <c r="D156" t="str" cm="1">
        <f t="array" ref="D156">IF(A156="","",_xlfn.IFS(
COUNTIF(Eliminados!$A$2:$A$500,A156)&gt;0,"Eliminados",
COUNTIF(Planificadas!$A$2:$A$500,A156)&gt;0,"Planificadas",
COUNTIF('Aprobar Planificación'!$A$2:$A$500,A156)&gt;0,"Aprobar planificación",
COUNTIF('Por planificar'!$A$2:$A$500,A156)&gt;0,"Por planificar",
COUNTIF('Por habilitar presup.'!$A$2:$A$500,A156)&gt;0,"Por habilitar presupuesto",
COUNTIF('Por aprobar estimacion'!$A$2:$A$500,A156)&gt;0,"Por aprobar estimación",
COUNTIF('Por Reestimar '!$A$2:$A$500,A156)&gt;0,"Por reestimar",
COUNTIF('Por estimar'!$A$2:$A$500,A156)&gt;0,"Por estimar",
COUNTIF('Registro incompleto'!$A$2:$A$500,A156)&gt;0,"Registro incompleto",
TRUE,"Sin estado"
))</f>
        <v>Planificadas</v>
      </c>
      <c r="E156" t="str" cm="1">
        <f t="array" ref="E156">IF(A156="","",_xlfn.LET(
_xlpm.base,_xlfn.IFS(
D156="Eliminados",_xlfn.XLOOKUP(A156,Eliminados!$A$2:$A$500,Eliminados!$AE$2:$AE$500,""),
D156="Planificadas",_xlfn.XLOOKUP(A156,Planificadas!$A$2:$A$500,Planificadas!$AE$2:$AE$500,""),
D156="Aprobar planificación",_xlfn.XLOOKUP(A156,'Aprobar Planificación'!$A$2:$A$500,'Aprobar Planificación'!$AE$2:$AE$500,""),
D156="Por planificar",_xlfn.XLOOKUP(A156,'Por planificar'!$A$2:$A$500,'Por planificar'!$AE$2:$AE$500,""),
D156="Por habilitar presupuesto",_xlfn.XLOOKUP(A156,'Por habilitar presup.'!$A$2:$A$500,'Por habilitar presup.'!$AE$2:$AE$500,""),
D156="Por aprobar estimación",_xlfn.XLOOKUP(A156,'Por aprobar estimacion'!$A$2:$A$500,'Por aprobar estimacion'!$AE$2:$AE$500,""),
D156="Por reestimar",_xlfn.XLOOKUP(A156,'Por Reestimar '!$A$2:$A$500,'Por Reestimar '!$AE$2:$AE$500,""),
D156="Por estimar",_xlfn.XLOOKUP(A156,'Por estimar'!$A$2:$A$500,'Por estimar'!$AE$2:$AE$500,""),
D156="Registro incompleto",_xlfn.XLOOKUP(A156,'Registro incompleto'!$A$2:$A$500,'Registro incompleto'!$AE$2:$AE$500,""),
TRUE,""
),
_xlpm.revision,_xlfn.IFS(
D156="Eliminados",_xlfn.XLOOKUP(A156,Eliminados!$A$2:$A$500,Eliminados!$AR$2:$AR$500,""),
D156="Planificadas",_xlfn.XLOOKUP(A156,Planificadas!$A$2:$A$500,Planificadas!$AR$2:$AR$500,""),
D156="Aprobar planificación",_xlfn.XLOOKUP(A156,'Aprobar Planificación'!$A$2:$A$500,'Aprobar Planificación'!$AR$2:$AR$500,""),
D156="Por planificar",_xlfn.XLOOKUP(A156,'Por planificar'!$A$2:$A$500,'Por planificar'!$AR$2:$AR$500,""),
D156="Por habilitar presupuesto",_xlfn.XLOOKUP(A156,'Por habilitar presup.'!$A$2:$A$500,'Por habilitar presup.'!$AR$2:$AR$500,""),
D156="Por aprobar estimación",_xlfn.XLOOKUP(A156,'Por aprobar estimacion'!$A$2:$A$500,'Por aprobar estimacion'!$AR$2:$AR$500,""),
D156="Por reestimar",_xlfn.XLOOKUP(A156,'Por Reestimar '!$A$2:$A$500,'Por Reestimar '!$AR$2:$AR$500,""),
TRUE,""
),
_xlpm.resultado,IF(OR(_xlpm.revision="",_xlpm.revision=0),_xlpm.base,_xlpm.revision),
IF(OR(_xlpm.resultado="",_xlpm.resultado=0),"Sin definir",_xlpm.resultado)
))</f>
        <v>Media</v>
      </c>
      <c r="F156" s="593" cm="1">
        <f t="array" ref="F156">IF(A156="","",_xlfn.LET(
_xlpm.fecha,_xlfn.IFS(
D156="Eliminados",_xlfn.XLOOKUP(A156,Eliminados!$A$2:$A$500,Eliminados!$AD$2:$AD$500,""),
D156="Planificadas",_xlfn.XLOOKUP(A156,Planificadas!$A$2:$A$500,Planificadas!$AD$2:$AD$500,""),
D156="Aprobar planificación",_xlfn.XLOOKUP(A156,'Aprobar Planificación'!$A$2:$A$500,'Aprobar Planificación'!$AD$2:$AD$500,""),
D156="Por planificar",_xlfn.XLOOKUP(A156,'Por planificar'!$A$2:$A$500,'Por planificar'!$AD$2:$AD$500,""),
D156="Por habilitar presupuesto",_xlfn.XLOOKUP(A156,'Por habilitar presup.'!$A$2:$A$500,'Por habilitar presup.'!$AD$2:$AD$500,""),
D156="Por aprobar estimación",_xlfn.XLOOKUP(A156,'Por aprobar estimacion'!$A$2:$A$500,'Por aprobar estimacion'!$AD$2:$AD$500,""),
D156="Por reestimar",_xlfn.XLOOKUP(A156,'Por Reestimar '!$A$2:$A$500,'Por Reestimar '!$AD$2:$AD$500,""),
D156="Por estimar",_xlfn.XLOOKUP(A156,'Por estimar'!$A$2:$A$500,'Por estimar'!$AD$2:$AD$500,""),
D156="Registro incompleto",_xlfn.XLOOKUP(A156,'Registro incompleto'!$A$2:$A$500,'Registro incompleto'!$AD$2:$AD$500,""),
TRUE,""
),
IF(OR(_xlpm.fecha="",_xlpm.fecha=0),"",_xlpm.fecha)
))</f>
        <v>46192</v>
      </c>
      <c r="G156" s="593" cm="1">
        <f t="array" ref="G156">IF(A156="","",_xlfn.LET(
_xlpm.base,_xlfn.IFS(
D156="Eliminados",_xlfn.XLOOKUP(A156,Eliminados!$A$2:$A$500,Eliminados!$AF$2:$AF$500,""),
D156="Planificadas",_xlfn.XLOOKUP(A156,Planificadas!$A$2:$A$500,Planificadas!$AF$2:$AF$500,""),
D156="Aprobar planificación",_xlfn.XLOOKUP(A156,'Aprobar Planificación'!$A$2:$A$500,'Aprobar Planificación'!$AF$2:$AF$500,""),
D156="Por planificar",_xlfn.XLOOKUP(A156,'Por planificar'!$A$2:$A$500,'Por planificar'!$AF$2:$AF$500,""),
D156="Por habilitar presupuesto",_xlfn.XLOOKUP(A156,'Por habilitar presup.'!$A$2:$A$500,'Por habilitar presup.'!$AF$2:$AF$500,""),
D156="Por aprobar estimación",_xlfn.XLOOKUP(A156,'Por aprobar estimacion'!$A$2:$A$500,'Por aprobar estimacion'!$AF$2:$AF$500,""),
D156="Por reestimar",_xlfn.XLOOKUP(A156,'Por Reestimar '!$A$2:$A$500,'Por Reestimar '!$AF$2:$AF$500,""),
D156="Por estimar",_xlfn.XLOOKUP(A156,'Por estimar'!$A$2:$A$500,'Por estimar'!$AF$2:$AF$500,""),
D156="Registro incompleto",_xlfn.XLOOKUP(A156,'Registro incompleto'!$A$2:$A$500,'Registro incompleto'!$AF$2:$AF$500,""),
TRUE,""
),
_xlpm.revision,_xlfn.IFS(
D156="Eliminados",_xlfn.XLOOKUP(A156,Eliminados!$A$2:$A$500,Eliminados!$AS$2:$AS$500,""),
D156="Planificadas",_xlfn.XLOOKUP(A156,Planificadas!$A$2:$A$500,Planificadas!$AS$2:$AS$500,""),
D156="Aprobar planificación",_xlfn.XLOOKUP(A156,'Aprobar Planificación'!$A$2:$A$500,'Aprobar Planificación'!$AS$2:$AS$500,""),
D156="Por planificar",_xlfn.XLOOKUP(A156,'Por planificar'!$A$2:$A$500,'Por planificar'!$AS$2:$AS$500,""),
D156="Por habilitar presupuesto",_xlfn.XLOOKUP(A156,'Por habilitar presup.'!$A$2:$A$500,'Por habilitar presup.'!$AS$2:$AS$500,""),
D156="Por aprobar estimación",_xlfn.XLOOKUP(A156,'Por aprobar estimacion'!$A$2:$A$500,'Por aprobar estimacion'!$AS$2:$AS$500,""),
D156="Por reestimar",_xlfn.XLOOKUP(A156,'Por Reestimar '!$A$2:$A$500,'Por Reestimar '!$AS$2:$AS$500,""),
TRUE,""
),
_xlpm.resultado,IF(OR(_xlpm.revision="",_xlpm.revision=0),_xlpm.base,_xlpm.revision),
IF(OR(_xlpm.resultado="",_xlpm.resultado=0),"",_xlpm.resultado)
))</f>
        <v>46216</v>
      </c>
      <c r="H156" s="593" t="str" cm="1">
        <f t="array" ref="H156">IF(A156="","",_xlfn.LET(
_xlpm.dias,_xlfn.IFS(
OR(UPPER(TRIM(E156))="BAJA",UPPER(TRIM(E156))="BAJO"),5,
OR(UPPER(TRIM(E156))="MEDIA",UPPER(TRIM(E156))="MEDIO"),10,
OR(UPPER(TRIM(E156))="ALTA",UPPER(TRIM(E156))="ALTO"),20,
TRUE,0
),
_xlpm.inicioRe,IF(D156="Por reestimar",_xlfn.XLOOKUP(A156,'Por Reestimar '!$A$2:$A$500,'Por Reestimar '!$AS$2:$AS$500,0),0),
_xlfn.IFS(
D156="Por reestimar",IF(AND(ISNUMBER(_xlpm.inicioRe),_xlpm.inicioRe&gt;0,_xlpm.dias&gt;0),WORKDAY(_xlpm.inicioRe,_xlpm.dias),""),
D156="Por estimar",IF(AND(ISNUMBER(G156),G156&gt;0),IF(_xlpm.dias&gt;0,WORKDAY(G156,_xlpm.dias),""),IF(AND(ISNUMBER(F156),F156&gt;0),WORKDAY(F156,5),"")),
TRUE,""
)
))</f>
        <v/>
      </c>
      <c r="I156" t="str" cm="1">
        <f t="array" ref="I156">IF(A156="","",_xlfn.IFS(
D156="Eliminados",_xlfn.XLOOKUP(A156,Eliminados!$A$2:$A$500,Eliminados!$AB$2:$AB$500,""),
D156="Planificadas",_xlfn.XLOOKUP(A156,Planificadas!$A$2:$A$500,Planificadas!$AB$2:$AB$500,""),
D156="Aprobar planificación",_xlfn.XLOOKUP(A156,'Aprobar Planificación'!$A$2:$A$500,'Aprobar Planificación'!$AB$2:$AB$500,""),
D156="Por planificar",_xlfn.XLOOKUP(A156,'Por planificar'!$A$2:$A$500,'Por planificar'!$AB$2:$AB$500,""),
D156="Por habilitar presupuesto",_xlfn.XLOOKUP(A156,'Por habilitar presup.'!$A$2:$A$500,'Por habilitar presup.'!$AB$2:$AB$500,""),
D156="Por aprobar estimación",_xlfn.XLOOKUP(A156,'Por aprobar estimacion'!$A$2:$A$500,'Por aprobar estimacion'!$AB$2:$AB$500,""),
D156="Por reestimar",_xlfn.XLOOKUP(A156,'Por Reestimar '!$A$2:$A$500,'Por Reestimar '!$AB$2:$AB$500,""),
D156="Por estimar",_xlfn.XLOOKUP(A156,'Por estimar'!$A$2:$A$500,'Por estimar'!$AB$2:$AB$500,""),
D156="Registro incompleto",_xlfn.XLOOKUP(A156,'Registro incompleto'!$A$2:$A$500,'Registro incompleto'!$AB$2:$AB$500,""),
TRUE,""
))</f>
        <v>Elmer Zapata</v>
      </c>
    </row>
    <row r="157" spans="1:9">
      <c r="A157">
        <v>192</v>
      </c>
      <c r="B157" t="str" cm="1">
        <f t="array" ref="B157">IF(A157="","",_xlfn.IFS(
D157="Eliminados",_xlfn.XLOOKUP(A157,Eliminados!$A$2:$A$500,Eliminados!$F$2:$F$500,""),
D157="Planificadas",_xlfn.XLOOKUP(A157,Planificadas!$A$2:$A$500,Planificadas!$F$2:$F$500,""),
D157="Aprobar planificación",_xlfn.XLOOKUP(A157,'Aprobar Planificación'!$A$2:$A$500,'Aprobar Planificación'!$F$2:$F$500,""),
D157="Por planificar",_xlfn.XLOOKUP(A157,'Por planificar'!$A$2:$A$500,'Por planificar'!$F$2:$F$500,""),
D157="Por habilitar presupuesto",_xlfn.XLOOKUP(A157,'Por habilitar presup.'!$A$2:$A$500,'Por habilitar presup.'!$F$2:$F$500,""),
D157="Por aprobar estimación",_xlfn.XLOOKUP(A157,'Por aprobar estimacion'!$A$2:$A$500,'Por aprobar estimacion'!$F$2:$F$500,""),
D157="Por reestimar",_xlfn.XLOOKUP(A157,'Por Reestimar '!$A$2:$A$500,'Por Reestimar '!$F$2:$F$500,""),
D157="Por estimar",_xlfn.XLOOKUP(A157,'Por estimar'!$A$2:$A$500,'Por estimar'!$F$2:$F$500,""),
D157="Registro incompleto",_xlfn.XLOOKUP(A157,'Registro incompleto'!$A$2:$A$500,'Registro incompleto'!$F$2:$F$500,""),
TRUE,""
))</f>
        <v>[282] Recálculo de cuotas</v>
      </c>
      <c r="C157" t="str">
        <f t="shared" si="2"/>
        <v>Elmer Zapata</v>
      </c>
      <c r="D157" t="str" cm="1">
        <f t="array" ref="D157">IF(A157="","",_xlfn.IFS(
COUNTIF(Eliminados!$A$2:$A$500,A157)&gt;0,"Eliminados",
COUNTIF(Planificadas!$A$2:$A$500,A157)&gt;0,"Planificadas",
COUNTIF('Aprobar Planificación'!$A$2:$A$500,A157)&gt;0,"Aprobar planificación",
COUNTIF('Por planificar'!$A$2:$A$500,A157)&gt;0,"Por planificar",
COUNTIF('Por habilitar presup.'!$A$2:$A$500,A157)&gt;0,"Por habilitar presupuesto",
COUNTIF('Por aprobar estimacion'!$A$2:$A$500,A157)&gt;0,"Por aprobar estimación",
COUNTIF('Por Reestimar '!$A$2:$A$500,A157)&gt;0,"Por reestimar",
COUNTIF('Por estimar'!$A$2:$A$500,A157)&gt;0,"Por estimar",
COUNTIF('Registro incompleto'!$A$2:$A$500,A157)&gt;0,"Registro incompleto",
TRUE,"Sin estado"
))</f>
        <v>Planificadas</v>
      </c>
      <c r="E157" t="str" cm="1">
        <f t="array" ref="E157">IF(A157="","",_xlfn.LET(
_xlpm.base,_xlfn.IFS(
D157="Eliminados",_xlfn.XLOOKUP(A157,Eliminados!$A$2:$A$500,Eliminados!$AE$2:$AE$500,""),
D157="Planificadas",_xlfn.XLOOKUP(A157,Planificadas!$A$2:$A$500,Planificadas!$AE$2:$AE$500,""),
D157="Aprobar planificación",_xlfn.XLOOKUP(A157,'Aprobar Planificación'!$A$2:$A$500,'Aprobar Planificación'!$AE$2:$AE$500,""),
D157="Por planificar",_xlfn.XLOOKUP(A157,'Por planificar'!$A$2:$A$500,'Por planificar'!$AE$2:$AE$500,""),
D157="Por habilitar presupuesto",_xlfn.XLOOKUP(A157,'Por habilitar presup.'!$A$2:$A$500,'Por habilitar presup.'!$AE$2:$AE$500,""),
D157="Por aprobar estimación",_xlfn.XLOOKUP(A157,'Por aprobar estimacion'!$A$2:$A$500,'Por aprobar estimacion'!$AE$2:$AE$500,""),
D157="Por reestimar",_xlfn.XLOOKUP(A157,'Por Reestimar '!$A$2:$A$500,'Por Reestimar '!$AE$2:$AE$500,""),
D157="Por estimar",_xlfn.XLOOKUP(A157,'Por estimar'!$A$2:$A$500,'Por estimar'!$AE$2:$AE$500,""),
D157="Registro incompleto",_xlfn.XLOOKUP(A157,'Registro incompleto'!$A$2:$A$500,'Registro incompleto'!$AE$2:$AE$500,""),
TRUE,""
),
_xlpm.revision,_xlfn.IFS(
D157="Eliminados",_xlfn.XLOOKUP(A157,Eliminados!$A$2:$A$500,Eliminados!$AR$2:$AR$500,""),
D157="Planificadas",_xlfn.XLOOKUP(A157,Planificadas!$A$2:$A$500,Planificadas!$AR$2:$AR$500,""),
D157="Aprobar planificación",_xlfn.XLOOKUP(A157,'Aprobar Planificación'!$A$2:$A$500,'Aprobar Planificación'!$AR$2:$AR$500,""),
D157="Por planificar",_xlfn.XLOOKUP(A157,'Por planificar'!$A$2:$A$500,'Por planificar'!$AR$2:$AR$500,""),
D157="Por habilitar presupuesto",_xlfn.XLOOKUP(A157,'Por habilitar presup.'!$A$2:$A$500,'Por habilitar presup.'!$AR$2:$AR$500,""),
D157="Por aprobar estimación",_xlfn.XLOOKUP(A157,'Por aprobar estimacion'!$A$2:$A$500,'Por aprobar estimacion'!$AR$2:$AR$500,""),
D157="Por reestimar",_xlfn.XLOOKUP(A157,'Por Reestimar '!$A$2:$A$500,'Por Reestimar '!$AR$2:$AR$500,""),
TRUE,""
),
_xlpm.resultado,IF(OR(_xlpm.revision="",_xlpm.revision=0),_xlpm.base,_xlpm.revision),
IF(OR(_xlpm.resultado="",_xlpm.resultado=0),"Sin definir",_xlpm.resultado)
))</f>
        <v>Media</v>
      </c>
      <c r="F157" s="593" cm="1">
        <f t="array" ref="F157">IF(A157="","",_xlfn.LET(
_xlpm.fecha,_xlfn.IFS(
D157="Eliminados",_xlfn.XLOOKUP(A157,Eliminados!$A$2:$A$500,Eliminados!$AD$2:$AD$500,""),
D157="Planificadas",_xlfn.XLOOKUP(A157,Planificadas!$A$2:$A$500,Planificadas!$AD$2:$AD$500,""),
D157="Aprobar planificación",_xlfn.XLOOKUP(A157,'Aprobar Planificación'!$A$2:$A$500,'Aprobar Planificación'!$AD$2:$AD$500,""),
D157="Por planificar",_xlfn.XLOOKUP(A157,'Por planificar'!$A$2:$A$500,'Por planificar'!$AD$2:$AD$500,""),
D157="Por habilitar presupuesto",_xlfn.XLOOKUP(A157,'Por habilitar presup.'!$A$2:$A$500,'Por habilitar presup.'!$AD$2:$AD$500,""),
D157="Por aprobar estimación",_xlfn.XLOOKUP(A157,'Por aprobar estimacion'!$A$2:$A$500,'Por aprobar estimacion'!$AD$2:$AD$500,""),
D157="Por reestimar",_xlfn.XLOOKUP(A157,'Por Reestimar '!$A$2:$A$500,'Por Reestimar '!$AD$2:$AD$500,""),
D157="Por estimar",_xlfn.XLOOKUP(A157,'Por estimar'!$A$2:$A$500,'Por estimar'!$AD$2:$AD$500,""),
D157="Registro incompleto",_xlfn.XLOOKUP(A157,'Registro incompleto'!$A$2:$A$500,'Registro incompleto'!$AD$2:$AD$500,""),
TRUE,""
),
IF(OR(_xlpm.fecha="",_xlpm.fecha=0),"",_xlpm.fecha)
))</f>
        <v>46192</v>
      </c>
      <c r="G157" s="593" cm="1">
        <f t="array" ref="G157">IF(A157="","",_xlfn.LET(
_xlpm.base,_xlfn.IFS(
D157="Eliminados",_xlfn.XLOOKUP(A157,Eliminados!$A$2:$A$500,Eliminados!$AF$2:$AF$500,""),
D157="Planificadas",_xlfn.XLOOKUP(A157,Planificadas!$A$2:$A$500,Planificadas!$AF$2:$AF$500,""),
D157="Aprobar planificación",_xlfn.XLOOKUP(A157,'Aprobar Planificación'!$A$2:$A$500,'Aprobar Planificación'!$AF$2:$AF$500,""),
D157="Por planificar",_xlfn.XLOOKUP(A157,'Por planificar'!$A$2:$A$500,'Por planificar'!$AF$2:$AF$500,""),
D157="Por habilitar presupuesto",_xlfn.XLOOKUP(A157,'Por habilitar presup.'!$A$2:$A$500,'Por habilitar presup.'!$AF$2:$AF$500,""),
D157="Por aprobar estimación",_xlfn.XLOOKUP(A157,'Por aprobar estimacion'!$A$2:$A$500,'Por aprobar estimacion'!$AF$2:$AF$500,""),
D157="Por reestimar",_xlfn.XLOOKUP(A157,'Por Reestimar '!$A$2:$A$500,'Por Reestimar '!$AF$2:$AF$500,""),
D157="Por estimar",_xlfn.XLOOKUP(A157,'Por estimar'!$A$2:$A$500,'Por estimar'!$AF$2:$AF$500,""),
D157="Registro incompleto",_xlfn.XLOOKUP(A157,'Registro incompleto'!$A$2:$A$500,'Registro incompleto'!$AF$2:$AF$500,""),
TRUE,""
),
_xlpm.revision,_xlfn.IFS(
D157="Eliminados",_xlfn.XLOOKUP(A157,Eliminados!$A$2:$A$500,Eliminados!$AS$2:$AS$500,""),
D157="Planificadas",_xlfn.XLOOKUP(A157,Planificadas!$A$2:$A$500,Planificadas!$AS$2:$AS$500,""),
D157="Aprobar planificación",_xlfn.XLOOKUP(A157,'Aprobar Planificación'!$A$2:$A$500,'Aprobar Planificación'!$AS$2:$AS$500,""),
D157="Por planificar",_xlfn.XLOOKUP(A157,'Por planificar'!$A$2:$A$500,'Por planificar'!$AS$2:$AS$500,""),
D157="Por habilitar presupuesto",_xlfn.XLOOKUP(A157,'Por habilitar presup.'!$A$2:$A$500,'Por habilitar presup.'!$AS$2:$AS$500,""),
D157="Por aprobar estimación",_xlfn.XLOOKUP(A157,'Por aprobar estimacion'!$A$2:$A$500,'Por aprobar estimacion'!$AS$2:$AS$500,""),
D157="Por reestimar",_xlfn.XLOOKUP(A157,'Por Reestimar '!$A$2:$A$500,'Por Reestimar '!$AS$2:$AS$500,""),
TRUE,""
),
_xlpm.resultado,IF(OR(_xlpm.revision="",_xlpm.revision=0),_xlpm.base,_xlpm.revision),
IF(OR(_xlpm.resultado="",_xlpm.resultado=0),"",_xlpm.resultado)
))</f>
        <v>46216</v>
      </c>
      <c r="H157" s="593" t="str" cm="1">
        <f t="array" ref="H157">IF(A157="","",_xlfn.LET(
_xlpm.dias,_xlfn.IFS(
OR(UPPER(TRIM(E157))="BAJA",UPPER(TRIM(E157))="BAJO"),5,
OR(UPPER(TRIM(E157))="MEDIA",UPPER(TRIM(E157))="MEDIO"),10,
OR(UPPER(TRIM(E157))="ALTA",UPPER(TRIM(E157))="ALTO"),20,
TRUE,0
),
_xlpm.inicioRe,IF(D157="Por reestimar",_xlfn.XLOOKUP(A157,'Por Reestimar '!$A$2:$A$500,'Por Reestimar '!$AS$2:$AS$500,0),0),
_xlfn.IFS(
D157="Por reestimar",IF(AND(ISNUMBER(_xlpm.inicioRe),_xlpm.inicioRe&gt;0,_xlpm.dias&gt;0),WORKDAY(_xlpm.inicioRe,_xlpm.dias),""),
D157="Por estimar",IF(AND(ISNUMBER(G157),G157&gt;0),IF(_xlpm.dias&gt;0,WORKDAY(G157,_xlpm.dias),""),IF(AND(ISNUMBER(F157),F157&gt;0),WORKDAY(F157,5),"")),
TRUE,""
)
))</f>
        <v/>
      </c>
      <c r="I157" t="str" cm="1">
        <f t="array" ref="I157">IF(A157="","",_xlfn.IFS(
D157="Eliminados",_xlfn.XLOOKUP(A157,Eliminados!$A$2:$A$500,Eliminados!$AB$2:$AB$500,""),
D157="Planificadas",_xlfn.XLOOKUP(A157,Planificadas!$A$2:$A$500,Planificadas!$AB$2:$AB$500,""),
D157="Aprobar planificación",_xlfn.XLOOKUP(A157,'Aprobar Planificación'!$A$2:$A$500,'Aprobar Planificación'!$AB$2:$AB$500,""),
D157="Por planificar",_xlfn.XLOOKUP(A157,'Por planificar'!$A$2:$A$500,'Por planificar'!$AB$2:$AB$500,""),
D157="Por habilitar presupuesto",_xlfn.XLOOKUP(A157,'Por habilitar presup.'!$A$2:$A$500,'Por habilitar presup.'!$AB$2:$AB$500,""),
D157="Por aprobar estimación",_xlfn.XLOOKUP(A157,'Por aprobar estimacion'!$A$2:$A$500,'Por aprobar estimacion'!$AB$2:$AB$500,""),
D157="Por reestimar",_xlfn.XLOOKUP(A157,'Por Reestimar '!$A$2:$A$500,'Por Reestimar '!$AB$2:$AB$500,""),
D157="Por estimar",_xlfn.XLOOKUP(A157,'Por estimar'!$A$2:$A$500,'Por estimar'!$AB$2:$AB$500,""),
D157="Registro incompleto",_xlfn.XLOOKUP(A157,'Registro incompleto'!$A$2:$A$500,'Registro incompleto'!$AB$2:$AB$500,""),
TRUE,""
))</f>
        <v>Elmer Zapata</v>
      </c>
    </row>
    <row r="158" spans="1:9">
      <c r="A158">
        <v>193</v>
      </c>
      <c r="B158" t="str" cm="1">
        <f t="array" ref="B158">IF(A158="","",_xlfn.IFS(
D158="Eliminados",_xlfn.XLOOKUP(A158,Eliminados!$A$2:$A$500,Eliminados!$F$2:$F$500,""),
D158="Planificadas",_xlfn.XLOOKUP(A158,Planificadas!$A$2:$A$500,Planificadas!$F$2:$F$500,""),
D158="Aprobar planificación",_xlfn.XLOOKUP(A158,'Aprobar Planificación'!$A$2:$A$500,'Aprobar Planificación'!$F$2:$F$500,""),
D158="Por planificar",_xlfn.XLOOKUP(A158,'Por planificar'!$A$2:$A$500,'Por planificar'!$F$2:$F$500,""),
D158="Por habilitar presupuesto",_xlfn.XLOOKUP(A158,'Por habilitar presup.'!$A$2:$A$500,'Por habilitar presup.'!$F$2:$F$500,""),
D158="Por aprobar estimación",_xlfn.XLOOKUP(A158,'Por aprobar estimacion'!$A$2:$A$500,'Por aprobar estimacion'!$F$2:$F$500,""),
D158="Por reestimar",_xlfn.XLOOKUP(A158,'Por Reestimar '!$A$2:$A$500,'Por Reestimar '!$F$2:$F$500,""),
D158="Por estimar",_xlfn.XLOOKUP(A158,'Por estimar'!$A$2:$A$500,'Por estimar'!$F$2:$F$500,""),
D158="Registro incompleto",_xlfn.XLOOKUP(A158,'Registro incompleto'!$A$2:$A$500,'Registro incompleto'!$F$2:$F$500,""),
TRUE,""
))</f>
        <v>[283] Automatización de procesos operativos Emisión de comprobantes (estabilización con el cambio de proceso por Gema)</v>
      </c>
      <c r="C158" t="str">
        <f t="shared" si="2"/>
        <v>Elmer Zapata</v>
      </c>
      <c r="D158" t="str" cm="1">
        <f t="array" ref="D158">IF(A158="","",_xlfn.IFS(
COUNTIF(Eliminados!$A$2:$A$500,A158)&gt;0,"Eliminados",
COUNTIF(Planificadas!$A$2:$A$500,A158)&gt;0,"Planificadas",
COUNTIF('Aprobar Planificación'!$A$2:$A$500,A158)&gt;0,"Aprobar planificación",
COUNTIF('Por planificar'!$A$2:$A$500,A158)&gt;0,"Por planificar",
COUNTIF('Por habilitar presup.'!$A$2:$A$500,A158)&gt;0,"Por habilitar presupuesto",
COUNTIF('Por aprobar estimacion'!$A$2:$A$500,A158)&gt;0,"Por aprobar estimación",
COUNTIF('Por Reestimar '!$A$2:$A$500,A158)&gt;0,"Por reestimar",
COUNTIF('Por estimar'!$A$2:$A$500,A158)&gt;0,"Por estimar",
COUNTIF('Registro incompleto'!$A$2:$A$500,A158)&gt;0,"Registro incompleto",
TRUE,"Sin estado"
))</f>
        <v>Planificadas</v>
      </c>
      <c r="E158" t="str" cm="1">
        <f t="array" ref="E158">IF(A158="","",_xlfn.LET(
_xlpm.base,_xlfn.IFS(
D158="Eliminados",_xlfn.XLOOKUP(A158,Eliminados!$A$2:$A$500,Eliminados!$AE$2:$AE$500,""),
D158="Planificadas",_xlfn.XLOOKUP(A158,Planificadas!$A$2:$A$500,Planificadas!$AE$2:$AE$500,""),
D158="Aprobar planificación",_xlfn.XLOOKUP(A158,'Aprobar Planificación'!$A$2:$A$500,'Aprobar Planificación'!$AE$2:$AE$500,""),
D158="Por planificar",_xlfn.XLOOKUP(A158,'Por planificar'!$A$2:$A$500,'Por planificar'!$AE$2:$AE$500,""),
D158="Por habilitar presupuesto",_xlfn.XLOOKUP(A158,'Por habilitar presup.'!$A$2:$A$500,'Por habilitar presup.'!$AE$2:$AE$500,""),
D158="Por aprobar estimación",_xlfn.XLOOKUP(A158,'Por aprobar estimacion'!$A$2:$A$500,'Por aprobar estimacion'!$AE$2:$AE$500,""),
D158="Por reestimar",_xlfn.XLOOKUP(A158,'Por Reestimar '!$A$2:$A$500,'Por Reestimar '!$AE$2:$AE$500,""),
D158="Por estimar",_xlfn.XLOOKUP(A158,'Por estimar'!$A$2:$A$500,'Por estimar'!$AE$2:$AE$500,""),
D158="Registro incompleto",_xlfn.XLOOKUP(A158,'Registro incompleto'!$A$2:$A$500,'Registro incompleto'!$AE$2:$AE$500,""),
TRUE,""
),
_xlpm.revision,_xlfn.IFS(
D158="Eliminados",_xlfn.XLOOKUP(A158,Eliminados!$A$2:$A$500,Eliminados!$AR$2:$AR$500,""),
D158="Planificadas",_xlfn.XLOOKUP(A158,Planificadas!$A$2:$A$500,Planificadas!$AR$2:$AR$500,""),
D158="Aprobar planificación",_xlfn.XLOOKUP(A158,'Aprobar Planificación'!$A$2:$A$500,'Aprobar Planificación'!$AR$2:$AR$500,""),
D158="Por planificar",_xlfn.XLOOKUP(A158,'Por planificar'!$A$2:$A$500,'Por planificar'!$AR$2:$AR$500,""),
D158="Por habilitar presupuesto",_xlfn.XLOOKUP(A158,'Por habilitar presup.'!$A$2:$A$500,'Por habilitar presup.'!$AR$2:$AR$500,""),
D158="Por aprobar estimación",_xlfn.XLOOKUP(A158,'Por aprobar estimacion'!$A$2:$A$500,'Por aprobar estimacion'!$AR$2:$AR$500,""),
D158="Por reestimar",_xlfn.XLOOKUP(A158,'Por Reestimar '!$A$2:$A$500,'Por Reestimar '!$AR$2:$AR$500,""),
TRUE,""
),
_xlpm.resultado,IF(OR(_xlpm.revision="",_xlpm.revision=0),_xlpm.base,_xlpm.revision),
IF(OR(_xlpm.resultado="",_xlpm.resultado=0),"Sin definir",_xlpm.resultado)
))</f>
        <v>Media</v>
      </c>
      <c r="F158" s="593" cm="1">
        <f t="array" ref="F158">IF(A158="","",_xlfn.LET(
_xlpm.fecha,_xlfn.IFS(
D158="Eliminados",_xlfn.XLOOKUP(A158,Eliminados!$A$2:$A$500,Eliminados!$AD$2:$AD$500,""),
D158="Planificadas",_xlfn.XLOOKUP(A158,Planificadas!$A$2:$A$500,Planificadas!$AD$2:$AD$500,""),
D158="Aprobar planificación",_xlfn.XLOOKUP(A158,'Aprobar Planificación'!$A$2:$A$500,'Aprobar Planificación'!$AD$2:$AD$500,""),
D158="Por planificar",_xlfn.XLOOKUP(A158,'Por planificar'!$A$2:$A$500,'Por planificar'!$AD$2:$AD$500,""),
D158="Por habilitar presupuesto",_xlfn.XLOOKUP(A158,'Por habilitar presup.'!$A$2:$A$500,'Por habilitar presup.'!$AD$2:$AD$500,""),
D158="Por aprobar estimación",_xlfn.XLOOKUP(A158,'Por aprobar estimacion'!$A$2:$A$500,'Por aprobar estimacion'!$AD$2:$AD$500,""),
D158="Por reestimar",_xlfn.XLOOKUP(A158,'Por Reestimar '!$A$2:$A$500,'Por Reestimar '!$AD$2:$AD$500,""),
D158="Por estimar",_xlfn.XLOOKUP(A158,'Por estimar'!$A$2:$A$500,'Por estimar'!$AD$2:$AD$500,""),
D158="Registro incompleto",_xlfn.XLOOKUP(A158,'Registro incompleto'!$A$2:$A$500,'Registro incompleto'!$AD$2:$AD$500,""),
TRUE,""
),
IF(OR(_xlpm.fecha="",_xlpm.fecha=0),"",_xlpm.fecha)
))</f>
        <v>46192</v>
      </c>
      <c r="G158" s="593" cm="1">
        <f t="array" ref="G158">IF(A158="","",_xlfn.LET(
_xlpm.base,_xlfn.IFS(
D158="Eliminados",_xlfn.XLOOKUP(A158,Eliminados!$A$2:$A$500,Eliminados!$AF$2:$AF$500,""),
D158="Planificadas",_xlfn.XLOOKUP(A158,Planificadas!$A$2:$A$500,Planificadas!$AF$2:$AF$500,""),
D158="Aprobar planificación",_xlfn.XLOOKUP(A158,'Aprobar Planificación'!$A$2:$A$500,'Aprobar Planificación'!$AF$2:$AF$500,""),
D158="Por planificar",_xlfn.XLOOKUP(A158,'Por planificar'!$A$2:$A$500,'Por planificar'!$AF$2:$AF$500,""),
D158="Por habilitar presupuesto",_xlfn.XLOOKUP(A158,'Por habilitar presup.'!$A$2:$A$500,'Por habilitar presup.'!$AF$2:$AF$500,""),
D158="Por aprobar estimación",_xlfn.XLOOKUP(A158,'Por aprobar estimacion'!$A$2:$A$500,'Por aprobar estimacion'!$AF$2:$AF$500,""),
D158="Por reestimar",_xlfn.XLOOKUP(A158,'Por Reestimar '!$A$2:$A$500,'Por Reestimar '!$AF$2:$AF$500,""),
D158="Por estimar",_xlfn.XLOOKUP(A158,'Por estimar'!$A$2:$A$500,'Por estimar'!$AF$2:$AF$500,""),
D158="Registro incompleto",_xlfn.XLOOKUP(A158,'Registro incompleto'!$A$2:$A$500,'Registro incompleto'!$AF$2:$AF$500,""),
TRUE,""
),
_xlpm.revision,_xlfn.IFS(
D158="Eliminados",_xlfn.XLOOKUP(A158,Eliminados!$A$2:$A$500,Eliminados!$AS$2:$AS$500,""),
D158="Planificadas",_xlfn.XLOOKUP(A158,Planificadas!$A$2:$A$500,Planificadas!$AS$2:$AS$500,""),
D158="Aprobar planificación",_xlfn.XLOOKUP(A158,'Aprobar Planificación'!$A$2:$A$500,'Aprobar Planificación'!$AS$2:$AS$500,""),
D158="Por planificar",_xlfn.XLOOKUP(A158,'Por planificar'!$A$2:$A$500,'Por planificar'!$AS$2:$AS$500,""),
D158="Por habilitar presupuesto",_xlfn.XLOOKUP(A158,'Por habilitar presup.'!$A$2:$A$500,'Por habilitar presup.'!$AS$2:$AS$500,""),
D158="Por aprobar estimación",_xlfn.XLOOKUP(A158,'Por aprobar estimacion'!$A$2:$A$500,'Por aprobar estimacion'!$AS$2:$AS$500,""),
D158="Por reestimar",_xlfn.XLOOKUP(A158,'Por Reestimar '!$A$2:$A$500,'Por Reestimar '!$AS$2:$AS$500,""),
TRUE,""
),
_xlpm.resultado,IF(OR(_xlpm.revision="",_xlpm.revision=0),_xlpm.base,_xlpm.revision),
IF(OR(_xlpm.resultado="",_xlpm.resultado=0),"",_xlpm.resultado)
))</f>
        <v>46216</v>
      </c>
      <c r="H158" s="593" t="str" cm="1">
        <f t="array" ref="H158">IF(A158="","",_xlfn.LET(
_xlpm.dias,_xlfn.IFS(
OR(UPPER(TRIM(E158))="BAJA",UPPER(TRIM(E158))="BAJO"),5,
OR(UPPER(TRIM(E158))="MEDIA",UPPER(TRIM(E158))="MEDIO"),10,
OR(UPPER(TRIM(E158))="ALTA",UPPER(TRIM(E158))="ALTO"),20,
TRUE,0
),
_xlpm.inicioRe,IF(D158="Por reestimar",_xlfn.XLOOKUP(A158,'Por Reestimar '!$A$2:$A$500,'Por Reestimar '!$AS$2:$AS$500,0),0),
_xlfn.IFS(
D158="Por reestimar",IF(AND(ISNUMBER(_xlpm.inicioRe),_xlpm.inicioRe&gt;0,_xlpm.dias&gt;0),WORKDAY(_xlpm.inicioRe,_xlpm.dias),""),
D158="Por estimar",IF(AND(ISNUMBER(G158),G158&gt;0),IF(_xlpm.dias&gt;0,WORKDAY(G158,_xlpm.dias),""),IF(AND(ISNUMBER(F158),F158&gt;0),WORKDAY(F158,5),"")),
TRUE,""
)
))</f>
        <v/>
      </c>
      <c r="I158" t="str" cm="1">
        <f t="array" ref="I158">IF(A158="","",_xlfn.IFS(
D158="Eliminados",_xlfn.XLOOKUP(A158,Eliminados!$A$2:$A$500,Eliminados!$AB$2:$AB$500,""),
D158="Planificadas",_xlfn.XLOOKUP(A158,Planificadas!$A$2:$A$500,Planificadas!$AB$2:$AB$500,""),
D158="Aprobar planificación",_xlfn.XLOOKUP(A158,'Aprobar Planificación'!$A$2:$A$500,'Aprobar Planificación'!$AB$2:$AB$500,""),
D158="Por planificar",_xlfn.XLOOKUP(A158,'Por planificar'!$A$2:$A$500,'Por planificar'!$AB$2:$AB$500,""),
D158="Por habilitar presupuesto",_xlfn.XLOOKUP(A158,'Por habilitar presup.'!$A$2:$A$500,'Por habilitar presup.'!$AB$2:$AB$500,""),
D158="Por aprobar estimación",_xlfn.XLOOKUP(A158,'Por aprobar estimacion'!$A$2:$A$500,'Por aprobar estimacion'!$AB$2:$AB$500,""),
D158="Por reestimar",_xlfn.XLOOKUP(A158,'Por Reestimar '!$A$2:$A$500,'Por Reestimar '!$AB$2:$AB$500,""),
D158="Por estimar",_xlfn.XLOOKUP(A158,'Por estimar'!$A$2:$A$500,'Por estimar'!$AB$2:$AB$500,""),
D158="Registro incompleto",_xlfn.XLOOKUP(A158,'Registro incompleto'!$A$2:$A$500,'Registro incompleto'!$AB$2:$AB$500,""),
TRUE,""
))</f>
        <v>Elmer Zapata</v>
      </c>
    </row>
    <row r="159" spans="1:9">
      <c r="A159">
        <v>194</v>
      </c>
      <c r="B159" t="str" cm="1">
        <f t="array" ref="B159">IF(A159="","",_xlfn.IFS(
D159="Eliminados",_xlfn.XLOOKUP(A159,Eliminados!$A$2:$A$500,Eliminados!$F$2:$F$500,""),
D159="Planificadas",_xlfn.XLOOKUP(A159,Planificadas!$A$2:$A$500,Planificadas!$F$2:$F$500,""),
D159="Aprobar planificación",_xlfn.XLOOKUP(A159,'Aprobar Planificación'!$A$2:$A$500,'Aprobar Planificación'!$F$2:$F$500,""),
D159="Por planificar",_xlfn.XLOOKUP(A159,'Por planificar'!$A$2:$A$500,'Por planificar'!$F$2:$F$500,""),
D159="Por habilitar presupuesto",_xlfn.XLOOKUP(A159,'Por habilitar presup.'!$A$2:$A$500,'Por habilitar presup.'!$F$2:$F$500,""),
D159="Por aprobar estimación",_xlfn.XLOOKUP(A159,'Por aprobar estimacion'!$A$2:$A$500,'Por aprobar estimacion'!$F$2:$F$500,""),
D159="Por reestimar",_xlfn.XLOOKUP(A159,'Por Reestimar '!$A$2:$A$500,'Por Reestimar '!$F$2:$F$500,""),
D159="Por estimar",_xlfn.XLOOKUP(A159,'Por estimar'!$A$2:$A$500,'Por estimar'!$F$2:$F$500,""),
D159="Registro incompleto",_xlfn.XLOOKUP(A159,'Registro incompleto'!$A$2:$A$500,'Registro incompleto'!$F$2:$F$500,""),
TRUE,""
))</f>
        <v>[65] Clonación manual de cursos master</v>
      </c>
      <c r="C159" t="str">
        <f t="shared" si="2"/>
        <v>Nicolas Morales</v>
      </c>
      <c r="D159" t="str" cm="1">
        <f t="array" ref="D159">IF(A159="","",_xlfn.IFS(
COUNTIF(Eliminados!$A$2:$A$500,A159)&gt;0,"Eliminados",
COUNTIF(Planificadas!$A$2:$A$500,A159)&gt;0,"Planificadas",
COUNTIF('Aprobar Planificación'!$A$2:$A$500,A159)&gt;0,"Aprobar planificación",
COUNTIF('Por planificar'!$A$2:$A$500,A159)&gt;0,"Por planificar",
COUNTIF('Por habilitar presup.'!$A$2:$A$500,A159)&gt;0,"Por habilitar presupuesto",
COUNTIF('Por aprobar estimacion'!$A$2:$A$500,A159)&gt;0,"Por aprobar estimación",
COUNTIF('Por Reestimar '!$A$2:$A$500,A159)&gt;0,"Por reestimar",
COUNTIF('Por estimar'!$A$2:$A$500,A159)&gt;0,"Por estimar",
COUNTIF('Registro incompleto'!$A$2:$A$500,A159)&gt;0,"Registro incompleto",
TRUE,"Sin estado"
))</f>
        <v>Planificadas</v>
      </c>
      <c r="E159" t="str" cm="1">
        <f t="array" ref="E159">IF(A159="","",_xlfn.LET(
_xlpm.base,_xlfn.IFS(
D159="Eliminados",_xlfn.XLOOKUP(A159,Eliminados!$A$2:$A$500,Eliminados!$AE$2:$AE$500,""),
D159="Planificadas",_xlfn.XLOOKUP(A159,Planificadas!$A$2:$A$500,Planificadas!$AE$2:$AE$500,""),
D159="Aprobar planificación",_xlfn.XLOOKUP(A159,'Aprobar Planificación'!$A$2:$A$500,'Aprobar Planificación'!$AE$2:$AE$500,""),
D159="Por planificar",_xlfn.XLOOKUP(A159,'Por planificar'!$A$2:$A$500,'Por planificar'!$AE$2:$AE$500,""),
D159="Por habilitar presupuesto",_xlfn.XLOOKUP(A159,'Por habilitar presup.'!$A$2:$A$500,'Por habilitar presup.'!$AE$2:$AE$500,""),
D159="Por aprobar estimación",_xlfn.XLOOKUP(A159,'Por aprobar estimacion'!$A$2:$A$500,'Por aprobar estimacion'!$AE$2:$AE$500,""),
D159="Por reestimar",_xlfn.XLOOKUP(A159,'Por Reestimar '!$A$2:$A$500,'Por Reestimar '!$AE$2:$AE$500,""),
D159="Por estimar",_xlfn.XLOOKUP(A159,'Por estimar'!$A$2:$A$500,'Por estimar'!$AE$2:$AE$500,""),
D159="Registro incompleto",_xlfn.XLOOKUP(A159,'Registro incompleto'!$A$2:$A$500,'Registro incompleto'!$AE$2:$AE$500,""),
TRUE,""
),
_xlpm.revision,_xlfn.IFS(
D159="Eliminados",_xlfn.XLOOKUP(A159,Eliminados!$A$2:$A$500,Eliminados!$AR$2:$AR$500,""),
D159="Planificadas",_xlfn.XLOOKUP(A159,Planificadas!$A$2:$A$500,Planificadas!$AR$2:$AR$500,""),
D159="Aprobar planificación",_xlfn.XLOOKUP(A159,'Aprobar Planificación'!$A$2:$A$500,'Aprobar Planificación'!$AR$2:$AR$500,""),
D159="Por planificar",_xlfn.XLOOKUP(A159,'Por planificar'!$A$2:$A$500,'Por planificar'!$AR$2:$AR$500,""),
D159="Por habilitar presupuesto",_xlfn.XLOOKUP(A159,'Por habilitar presup.'!$A$2:$A$500,'Por habilitar presup.'!$AR$2:$AR$500,""),
D159="Por aprobar estimación",_xlfn.XLOOKUP(A159,'Por aprobar estimacion'!$A$2:$A$500,'Por aprobar estimacion'!$AR$2:$AR$500,""),
D159="Por reestimar",_xlfn.XLOOKUP(A159,'Por Reestimar '!$A$2:$A$500,'Por Reestimar '!$AR$2:$AR$500,""),
TRUE,""
),
_xlpm.resultado,IF(OR(_xlpm.revision="",_xlpm.revision=0),_xlpm.base,_xlpm.revision),
IF(OR(_xlpm.resultado="",_xlpm.resultado=0),"Sin definir",_xlpm.resultado)
))</f>
        <v>Media</v>
      </c>
      <c r="F159" s="593" cm="1">
        <f t="array" ref="F159">IF(A159="","",_xlfn.LET(
_xlpm.fecha,_xlfn.IFS(
D159="Eliminados",_xlfn.XLOOKUP(A159,Eliminados!$A$2:$A$500,Eliminados!$AD$2:$AD$500,""),
D159="Planificadas",_xlfn.XLOOKUP(A159,Planificadas!$A$2:$A$500,Planificadas!$AD$2:$AD$500,""),
D159="Aprobar planificación",_xlfn.XLOOKUP(A159,'Aprobar Planificación'!$A$2:$A$500,'Aprobar Planificación'!$AD$2:$AD$500,""),
D159="Por planificar",_xlfn.XLOOKUP(A159,'Por planificar'!$A$2:$A$500,'Por planificar'!$AD$2:$AD$500,""),
D159="Por habilitar presupuesto",_xlfn.XLOOKUP(A159,'Por habilitar presup.'!$A$2:$A$500,'Por habilitar presup.'!$AD$2:$AD$500,""),
D159="Por aprobar estimación",_xlfn.XLOOKUP(A159,'Por aprobar estimacion'!$A$2:$A$500,'Por aprobar estimacion'!$AD$2:$AD$500,""),
D159="Por reestimar",_xlfn.XLOOKUP(A159,'Por Reestimar '!$A$2:$A$500,'Por Reestimar '!$AD$2:$AD$500,""),
D159="Por estimar",_xlfn.XLOOKUP(A159,'Por estimar'!$A$2:$A$500,'Por estimar'!$AD$2:$AD$500,""),
D159="Registro incompleto",_xlfn.XLOOKUP(A159,'Registro incompleto'!$A$2:$A$500,'Registro incompleto'!$AD$2:$AD$500,""),
TRUE,""
),
IF(OR(_xlpm.fecha="",_xlpm.fecha=0),"",_xlpm.fecha)
))</f>
        <v>46170</v>
      </c>
      <c r="G159" s="593" cm="1">
        <f t="array" ref="G159">IF(A159="","",_xlfn.LET(
_xlpm.base,_xlfn.IFS(
D159="Eliminados",_xlfn.XLOOKUP(A159,Eliminados!$A$2:$A$500,Eliminados!$AF$2:$AF$500,""),
D159="Planificadas",_xlfn.XLOOKUP(A159,Planificadas!$A$2:$A$500,Planificadas!$AF$2:$AF$500,""),
D159="Aprobar planificación",_xlfn.XLOOKUP(A159,'Aprobar Planificación'!$A$2:$A$500,'Aprobar Planificación'!$AF$2:$AF$500,""),
D159="Por planificar",_xlfn.XLOOKUP(A159,'Por planificar'!$A$2:$A$500,'Por planificar'!$AF$2:$AF$500,""),
D159="Por habilitar presupuesto",_xlfn.XLOOKUP(A159,'Por habilitar presup.'!$A$2:$A$500,'Por habilitar presup.'!$AF$2:$AF$500,""),
D159="Por aprobar estimación",_xlfn.XLOOKUP(A159,'Por aprobar estimacion'!$A$2:$A$500,'Por aprobar estimacion'!$AF$2:$AF$500,""),
D159="Por reestimar",_xlfn.XLOOKUP(A159,'Por Reestimar '!$A$2:$A$500,'Por Reestimar '!$AF$2:$AF$500,""),
D159="Por estimar",_xlfn.XLOOKUP(A159,'Por estimar'!$A$2:$A$500,'Por estimar'!$AF$2:$AF$500,""),
D159="Registro incompleto",_xlfn.XLOOKUP(A159,'Registro incompleto'!$A$2:$A$500,'Registro incompleto'!$AF$2:$AF$500,""),
TRUE,""
),
_xlpm.revision,_xlfn.IFS(
D159="Eliminados",_xlfn.XLOOKUP(A159,Eliminados!$A$2:$A$500,Eliminados!$AS$2:$AS$500,""),
D159="Planificadas",_xlfn.XLOOKUP(A159,Planificadas!$A$2:$A$500,Planificadas!$AS$2:$AS$500,""),
D159="Aprobar planificación",_xlfn.XLOOKUP(A159,'Aprobar Planificación'!$A$2:$A$500,'Aprobar Planificación'!$AS$2:$AS$500,""),
D159="Por planificar",_xlfn.XLOOKUP(A159,'Por planificar'!$A$2:$A$500,'Por planificar'!$AS$2:$AS$500,""),
D159="Por habilitar presupuesto",_xlfn.XLOOKUP(A159,'Por habilitar presup.'!$A$2:$A$500,'Por habilitar presup.'!$AS$2:$AS$500,""),
D159="Por aprobar estimación",_xlfn.XLOOKUP(A159,'Por aprobar estimacion'!$A$2:$A$500,'Por aprobar estimacion'!$AS$2:$AS$500,""),
D159="Por reestimar",_xlfn.XLOOKUP(A159,'Por Reestimar '!$A$2:$A$500,'Por Reestimar '!$AS$2:$AS$500,""),
TRUE,""
),
_xlpm.resultado,IF(OR(_xlpm.revision="",_xlpm.revision=0),_xlpm.base,_xlpm.revision),
IF(OR(_xlpm.resultado="",_xlpm.resultado=0),"",_xlpm.resultado)
))</f>
        <v>46178</v>
      </c>
      <c r="H159" s="593" t="str" cm="1">
        <f t="array" ref="H159">IF(A159="","",_xlfn.LET(
_xlpm.dias,_xlfn.IFS(
OR(UPPER(TRIM(E159))="BAJA",UPPER(TRIM(E159))="BAJO"),5,
OR(UPPER(TRIM(E159))="MEDIA",UPPER(TRIM(E159))="MEDIO"),10,
OR(UPPER(TRIM(E159))="ALTA",UPPER(TRIM(E159))="ALTO"),20,
TRUE,0
),
_xlpm.inicioRe,IF(D159="Por reestimar",_xlfn.XLOOKUP(A159,'Por Reestimar '!$A$2:$A$500,'Por Reestimar '!$AS$2:$AS$500,0),0),
_xlfn.IFS(
D159="Por reestimar",IF(AND(ISNUMBER(_xlpm.inicioRe),_xlpm.inicioRe&gt;0,_xlpm.dias&gt;0),WORKDAY(_xlpm.inicioRe,_xlpm.dias),""),
D159="Por estimar",IF(AND(ISNUMBER(G159),G159&gt;0),IF(_xlpm.dias&gt;0,WORKDAY(G159,_xlpm.dias),""),IF(AND(ISNUMBER(F159),F159&gt;0),WORKDAY(F159,5),"")),
TRUE,""
)
))</f>
        <v/>
      </c>
      <c r="I159" t="str" cm="1">
        <f t="array" ref="I159">IF(A159="","",_xlfn.IFS(
D159="Eliminados",_xlfn.XLOOKUP(A159,Eliminados!$A$2:$A$500,Eliminados!$AB$2:$AB$500,""),
D159="Planificadas",_xlfn.XLOOKUP(A159,Planificadas!$A$2:$A$500,Planificadas!$AB$2:$AB$500,""),
D159="Aprobar planificación",_xlfn.XLOOKUP(A159,'Aprobar Planificación'!$A$2:$A$500,'Aprobar Planificación'!$AB$2:$AB$500,""),
D159="Por planificar",_xlfn.XLOOKUP(A159,'Por planificar'!$A$2:$A$500,'Por planificar'!$AB$2:$AB$500,""),
D159="Por habilitar presupuesto",_xlfn.XLOOKUP(A159,'Por habilitar presup.'!$A$2:$A$500,'Por habilitar presup.'!$AB$2:$AB$500,""),
D159="Por aprobar estimación",_xlfn.XLOOKUP(A159,'Por aprobar estimacion'!$A$2:$A$500,'Por aprobar estimacion'!$AB$2:$AB$500,""),
D159="Por reestimar",_xlfn.XLOOKUP(A159,'Por Reestimar '!$A$2:$A$500,'Por Reestimar '!$AB$2:$AB$500,""),
D159="Por estimar",_xlfn.XLOOKUP(A159,'Por estimar'!$A$2:$A$500,'Por estimar'!$AB$2:$AB$500,""),
D159="Registro incompleto",_xlfn.XLOOKUP(A159,'Registro incompleto'!$A$2:$A$500,'Registro incompleto'!$AB$2:$AB$500,""),
TRUE,""
))</f>
        <v>Nicolas Morales</v>
      </c>
    </row>
    <row r="160" spans="1:9">
      <c r="A160">
        <v>195</v>
      </c>
      <c r="B160" t="str" cm="1">
        <f t="array" ref="B160">IF(A160="","",_xlfn.IFS(
D160="Eliminados",_xlfn.XLOOKUP(A160,Eliminados!$A$2:$A$500,Eliminados!$F$2:$F$500,""),
D160="Planificadas",_xlfn.XLOOKUP(A160,Planificadas!$A$2:$A$500,Planificadas!$F$2:$F$500,""),
D160="Aprobar planificación",_xlfn.XLOOKUP(A160,'Aprobar Planificación'!$A$2:$A$500,'Aprobar Planificación'!$F$2:$F$500,""),
D160="Por planificar",_xlfn.XLOOKUP(A160,'Por planificar'!$A$2:$A$500,'Por planificar'!$F$2:$F$500,""),
D160="Por habilitar presupuesto",_xlfn.XLOOKUP(A160,'Por habilitar presup.'!$A$2:$A$500,'Por habilitar presup.'!$F$2:$F$500,""),
D160="Por aprobar estimación",_xlfn.XLOOKUP(A160,'Por aprobar estimacion'!$A$2:$A$500,'Por aprobar estimacion'!$F$2:$F$500,""),
D160="Por reestimar",_xlfn.XLOOKUP(A160,'Por Reestimar '!$A$2:$A$500,'Por Reestimar '!$F$2:$F$500,""),
D160="Por estimar",_xlfn.XLOOKUP(A160,'Por estimar'!$A$2:$A$500,'Por estimar'!$F$2:$F$500,""),
D160="Registro incompleto",_xlfn.XLOOKUP(A160,'Registro incompleto'!$A$2:$A$500,'Registro incompleto'!$F$2:$F$500,""),
TRUE,""
))</f>
        <v>[284] Reportes y controles de Finanzas SOX</v>
      </c>
      <c r="C160" t="str">
        <f t="shared" si="2"/>
        <v>Elmer Zapata</v>
      </c>
      <c r="D160" t="str" cm="1">
        <f t="array" ref="D160">IF(A160="","",_xlfn.IFS(
COUNTIF(Eliminados!$A$2:$A$500,A160)&gt;0,"Eliminados",
COUNTIF(Planificadas!$A$2:$A$500,A160)&gt;0,"Planificadas",
COUNTIF('Aprobar Planificación'!$A$2:$A$500,A160)&gt;0,"Aprobar planificación",
COUNTIF('Por planificar'!$A$2:$A$500,A160)&gt;0,"Por planificar",
COUNTIF('Por habilitar presup.'!$A$2:$A$500,A160)&gt;0,"Por habilitar presupuesto",
COUNTIF('Por aprobar estimacion'!$A$2:$A$500,A160)&gt;0,"Por aprobar estimación",
COUNTIF('Por Reestimar '!$A$2:$A$500,A160)&gt;0,"Por reestimar",
COUNTIF('Por estimar'!$A$2:$A$500,A160)&gt;0,"Por estimar",
COUNTIF('Registro incompleto'!$A$2:$A$500,A160)&gt;0,"Registro incompleto",
TRUE,"Sin estado"
))</f>
        <v>Planificadas</v>
      </c>
      <c r="E160" t="str" cm="1">
        <f t="array" ref="E160">IF(A160="","",_xlfn.LET(
_xlpm.base,_xlfn.IFS(
D160="Eliminados",_xlfn.XLOOKUP(A160,Eliminados!$A$2:$A$500,Eliminados!$AE$2:$AE$500,""),
D160="Planificadas",_xlfn.XLOOKUP(A160,Planificadas!$A$2:$A$500,Planificadas!$AE$2:$AE$500,""),
D160="Aprobar planificación",_xlfn.XLOOKUP(A160,'Aprobar Planificación'!$A$2:$A$500,'Aprobar Planificación'!$AE$2:$AE$500,""),
D160="Por planificar",_xlfn.XLOOKUP(A160,'Por planificar'!$A$2:$A$500,'Por planificar'!$AE$2:$AE$500,""),
D160="Por habilitar presupuesto",_xlfn.XLOOKUP(A160,'Por habilitar presup.'!$A$2:$A$500,'Por habilitar presup.'!$AE$2:$AE$500,""),
D160="Por aprobar estimación",_xlfn.XLOOKUP(A160,'Por aprobar estimacion'!$A$2:$A$500,'Por aprobar estimacion'!$AE$2:$AE$500,""),
D160="Por reestimar",_xlfn.XLOOKUP(A160,'Por Reestimar '!$A$2:$A$500,'Por Reestimar '!$AE$2:$AE$500,""),
D160="Por estimar",_xlfn.XLOOKUP(A160,'Por estimar'!$A$2:$A$500,'Por estimar'!$AE$2:$AE$500,""),
D160="Registro incompleto",_xlfn.XLOOKUP(A160,'Registro incompleto'!$A$2:$A$500,'Registro incompleto'!$AE$2:$AE$500,""),
TRUE,""
),
_xlpm.revision,_xlfn.IFS(
D160="Eliminados",_xlfn.XLOOKUP(A160,Eliminados!$A$2:$A$500,Eliminados!$AR$2:$AR$500,""),
D160="Planificadas",_xlfn.XLOOKUP(A160,Planificadas!$A$2:$A$500,Planificadas!$AR$2:$AR$500,""),
D160="Aprobar planificación",_xlfn.XLOOKUP(A160,'Aprobar Planificación'!$A$2:$A$500,'Aprobar Planificación'!$AR$2:$AR$500,""),
D160="Por planificar",_xlfn.XLOOKUP(A160,'Por planificar'!$A$2:$A$500,'Por planificar'!$AR$2:$AR$500,""),
D160="Por habilitar presupuesto",_xlfn.XLOOKUP(A160,'Por habilitar presup.'!$A$2:$A$500,'Por habilitar presup.'!$AR$2:$AR$500,""),
D160="Por aprobar estimación",_xlfn.XLOOKUP(A160,'Por aprobar estimacion'!$A$2:$A$500,'Por aprobar estimacion'!$AR$2:$AR$500,""),
D160="Por reestimar",_xlfn.XLOOKUP(A160,'Por Reestimar '!$A$2:$A$500,'Por Reestimar '!$AR$2:$AR$500,""),
TRUE,""
),
_xlpm.resultado,IF(OR(_xlpm.revision="",_xlpm.revision=0),_xlpm.base,_xlpm.revision),
IF(OR(_xlpm.resultado="",_xlpm.resultado=0),"Sin definir",_xlpm.resultado)
))</f>
        <v>Media</v>
      </c>
      <c r="F160" s="593" cm="1">
        <f t="array" ref="F160">IF(A160="","",_xlfn.LET(
_xlpm.fecha,_xlfn.IFS(
D160="Eliminados",_xlfn.XLOOKUP(A160,Eliminados!$A$2:$A$500,Eliminados!$AD$2:$AD$500,""),
D160="Planificadas",_xlfn.XLOOKUP(A160,Planificadas!$A$2:$A$500,Planificadas!$AD$2:$AD$500,""),
D160="Aprobar planificación",_xlfn.XLOOKUP(A160,'Aprobar Planificación'!$A$2:$A$500,'Aprobar Planificación'!$AD$2:$AD$500,""),
D160="Por planificar",_xlfn.XLOOKUP(A160,'Por planificar'!$A$2:$A$500,'Por planificar'!$AD$2:$AD$500,""),
D160="Por habilitar presupuesto",_xlfn.XLOOKUP(A160,'Por habilitar presup.'!$A$2:$A$500,'Por habilitar presup.'!$AD$2:$AD$500,""),
D160="Por aprobar estimación",_xlfn.XLOOKUP(A160,'Por aprobar estimacion'!$A$2:$A$500,'Por aprobar estimacion'!$AD$2:$AD$500,""),
D160="Por reestimar",_xlfn.XLOOKUP(A160,'Por Reestimar '!$A$2:$A$500,'Por Reestimar '!$AD$2:$AD$500,""),
D160="Por estimar",_xlfn.XLOOKUP(A160,'Por estimar'!$A$2:$A$500,'Por estimar'!$AD$2:$AD$500,""),
D160="Registro incompleto",_xlfn.XLOOKUP(A160,'Registro incompleto'!$A$2:$A$500,'Registro incompleto'!$AD$2:$AD$500,""),
TRUE,""
),
IF(OR(_xlpm.fecha="",_xlpm.fecha=0),"",_xlpm.fecha)
))</f>
        <v>46192</v>
      </c>
      <c r="G160" s="593" cm="1">
        <f t="array" ref="G160">IF(A160="","",_xlfn.LET(
_xlpm.base,_xlfn.IFS(
D160="Eliminados",_xlfn.XLOOKUP(A160,Eliminados!$A$2:$A$500,Eliminados!$AF$2:$AF$500,""),
D160="Planificadas",_xlfn.XLOOKUP(A160,Planificadas!$A$2:$A$500,Planificadas!$AF$2:$AF$500,""),
D160="Aprobar planificación",_xlfn.XLOOKUP(A160,'Aprobar Planificación'!$A$2:$A$500,'Aprobar Planificación'!$AF$2:$AF$500,""),
D160="Por planificar",_xlfn.XLOOKUP(A160,'Por planificar'!$A$2:$A$500,'Por planificar'!$AF$2:$AF$500,""),
D160="Por habilitar presupuesto",_xlfn.XLOOKUP(A160,'Por habilitar presup.'!$A$2:$A$500,'Por habilitar presup.'!$AF$2:$AF$500,""),
D160="Por aprobar estimación",_xlfn.XLOOKUP(A160,'Por aprobar estimacion'!$A$2:$A$500,'Por aprobar estimacion'!$AF$2:$AF$500,""),
D160="Por reestimar",_xlfn.XLOOKUP(A160,'Por Reestimar '!$A$2:$A$500,'Por Reestimar '!$AF$2:$AF$500,""),
D160="Por estimar",_xlfn.XLOOKUP(A160,'Por estimar'!$A$2:$A$500,'Por estimar'!$AF$2:$AF$500,""),
D160="Registro incompleto",_xlfn.XLOOKUP(A160,'Registro incompleto'!$A$2:$A$500,'Registro incompleto'!$AF$2:$AF$500,""),
TRUE,""
),
_xlpm.revision,_xlfn.IFS(
D160="Eliminados",_xlfn.XLOOKUP(A160,Eliminados!$A$2:$A$500,Eliminados!$AS$2:$AS$500,""),
D160="Planificadas",_xlfn.XLOOKUP(A160,Planificadas!$A$2:$A$500,Planificadas!$AS$2:$AS$500,""),
D160="Aprobar planificación",_xlfn.XLOOKUP(A160,'Aprobar Planificación'!$A$2:$A$500,'Aprobar Planificación'!$AS$2:$AS$500,""),
D160="Por planificar",_xlfn.XLOOKUP(A160,'Por planificar'!$A$2:$A$500,'Por planificar'!$AS$2:$AS$500,""),
D160="Por habilitar presupuesto",_xlfn.XLOOKUP(A160,'Por habilitar presup.'!$A$2:$A$500,'Por habilitar presup.'!$AS$2:$AS$500,""),
D160="Por aprobar estimación",_xlfn.XLOOKUP(A160,'Por aprobar estimacion'!$A$2:$A$500,'Por aprobar estimacion'!$AS$2:$AS$500,""),
D160="Por reestimar",_xlfn.XLOOKUP(A160,'Por Reestimar '!$A$2:$A$500,'Por Reestimar '!$AS$2:$AS$500,""),
TRUE,""
),
_xlpm.resultado,IF(OR(_xlpm.revision="",_xlpm.revision=0),_xlpm.base,_xlpm.revision),
IF(OR(_xlpm.resultado="",_xlpm.resultado=0),"",_xlpm.resultado)
))</f>
        <v>46216</v>
      </c>
      <c r="H160" s="593" t="str" cm="1">
        <f t="array" ref="H160">IF(A160="","",_xlfn.LET(
_xlpm.dias,_xlfn.IFS(
OR(UPPER(TRIM(E160))="BAJA",UPPER(TRIM(E160))="BAJO"),5,
OR(UPPER(TRIM(E160))="MEDIA",UPPER(TRIM(E160))="MEDIO"),10,
OR(UPPER(TRIM(E160))="ALTA",UPPER(TRIM(E160))="ALTO"),20,
TRUE,0
),
_xlpm.inicioRe,IF(D160="Por reestimar",_xlfn.XLOOKUP(A160,'Por Reestimar '!$A$2:$A$500,'Por Reestimar '!$AS$2:$AS$500,0),0),
_xlfn.IFS(
D160="Por reestimar",IF(AND(ISNUMBER(_xlpm.inicioRe),_xlpm.inicioRe&gt;0,_xlpm.dias&gt;0),WORKDAY(_xlpm.inicioRe,_xlpm.dias),""),
D160="Por estimar",IF(AND(ISNUMBER(G160),G160&gt;0),IF(_xlpm.dias&gt;0,WORKDAY(G160,_xlpm.dias),""),IF(AND(ISNUMBER(F160),F160&gt;0),WORKDAY(F160,5),"")),
TRUE,""
)
))</f>
        <v/>
      </c>
      <c r="I160" t="str" cm="1">
        <f t="array" ref="I160">IF(A160="","",_xlfn.IFS(
D160="Eliminados",_xlfn.XLOOKUP(A160,Eliminados!$A$2:$A$500,Eliminados!$AB$2:$AB$500,""),
D160="Planificadas",_xlfn.XLOOKUP(A160,Planificadas!$A$2:$A$500,Planificadas!$AB$2:$AB$500,""),
D160="Aprobar planificación",_xlfn.XLOOKUP(A160,'Aprobar Planificación'!$A$2:$A$500,'Aprobar Planificación'!$AB$2:$AB$500,""),
D160="Por planificar",_xlfn.XLOOKUP(A160,'Por planificar'!$A$2:$A$500,'Por planificar'!$AB$2:$AB$500,""),
D160="Por habilitar presupuesto",_xlfn.XLOOKUP(A160,'Por habilitar presup.'!$A$2:$A$500,'Por habilitar presup.'!$AB$2:$AB$500,""),
D160="Por aprobar estimación",_xlfn.XLOOKUP(A160,'Por aprobar estimacion'!$A$2:$A$500,'Por aprobar estimacion'!$AB$2:$AB$500,""),
D160="Por reestimar",_xlfn.XLOOKUP(A160,'Por Reestimar '!$A$2:$A$500,'Por Reestimar '!$AB$2:$AB$500,""),
D160="Por estimar",_xlfn.XLOOKUP(A160,'Por estimar'!$A$2:$A$500,'Por estimar'!$AB$2:$AB$500,""),
D160="Registro incompleto",_xlfn.XLOOKUP(A160,'Registro incompleto'!$A$2:$A$500,'Registro incompleto'!$AB$2:$AB$500,""),
TRUE,""
))</f>
        <v>Elmer Zapata</v>
      </c>
    </row>
    <row r="161" spans="1:9">
      <c r="A161">
        <v>196</v>
      </c>
      <c r="B161" t="str" cm="1">
        <f t="array" ref="B161">IF(A161="","",_xlfn.IFS(
D161="Eliminados",_xlfn.XLOOKUP(A161,Eliminados!$A$2:$A$500,Eliminados!$F$2:$F$500,""),
D161="Planificadas",_xlfn.XLOOKUP(A161,Planificadas!$A$2:$A$500,Planificadas!$F$2:$F$500,""),
D161="Aprobar planificación",_xlfn.XLOOKUP(A161,'Aprobar Planificación'!$A$2:$A$500,'Aprobar Planificación'!$F$2:$F$500,""),
D161="Por planificar",_xlfn.XLOOKUP(A161,'Por planificar'!$A$2:$A$500,'Por planificar'!$F$2:$F$500,""),
D161="Por habilitar presupuesto",_xlfn.XLOOKUP(A161,'Por habilitar presup.'!$A$2:$A$500,'Por habilitar presup.'!$F$2:$F$500,""),
D161="Por aprobar estimación",_xlfn.XLOOKUP(A161,'Por aprobar estimacion'!$A$2:$A$500,'Por aprobar estimacion'!$F$2:$F$500,""),
D161="Por reestimar",_xlfn.XLOOKUP(A161,'Por Reestimar '!$A$2:$A$500,'Por Reestimar '!$F$2:$F$500,""),
D161="Por estimar",_xlfn.XLOOKUP(A161,'Por estimar'!$A$2:$A$500,'Por estimar'!$F$2:$F$500,""),
D161="Registro incompleto",_xlfn.XLOOKUP(A161,'Registro incompleto'!$A$2:$A$500,'Registro incompleto'!$F$2:$F$500,""),
TRUE,""
))</f>
        <v>[211] Cambio de modalidad: MDDU para registro de cambio de modalidad de estudios</v>
      </c>
      <c r="C161" t="str">
        <f t="shared" si="2"/>
        <v>Ana Vega</v>
      </c>
      <c r="D161" t="str" cm="1">
        <f t="array" ref="D161">IF(A161="","",_xlfn.IFS(
COUNTIF(Eliminados!$A$2:$A$500,A161)&gt;0,"Eliminados",
COUNTIF(Planificadas!$A$2:$A$500,A161)&gt;0,"Planificadas",
COUNTIF('Aprobar Planificación'!$A$2:$A$500,A161)&gt;0,"Aprobar planificación",
COUNTIF('Por planificar'!$A$2:$A$500,A161)&gt;0,"Por planificar",
COUNTIF('Por habilitar presup.'!$A$2:$A$500,A161)&gt;0,"Por habilitar presupuesto",
COUNTIF('Por aprobar estimacion'!$A$2:$A$500,A161)&gt;0,"Por aprobar estimación",
COUNTIF('Por Reestimar '!$A$2:$A$500,A161)&gt;0,"Por reestimar",
COUNTIF('Por estimar'!$A$2:$A$500,A161)&gt;0,"Por estimar",
COUNTIF('Registro incompleto'!$A$2:$A$500,A161)&gt;0,"Registro incompleto",
TRUE,"Sin estado"
))</f>
        <v>Planificadas</v>
      </c>
      <c r="E161" t="str" cm="1">
        <f t="array" ref="E161">IF(A161="","",_xlfn.LET(
_xlpm.base,_xlfn.IFS(
D161="Eliminados",_xlfn.XLOOKUP(A161,Eliminados!$A$2:$A$500,Eliminados!$AE$2:$AE$500,""),
D161="Planificadas",_xlfn.XLOOKUP(A161,Planificadas!$A$2:$A$500,Planificadas!$AE$2:$AE$500,""),
D161="Aprobar planificación",_xlfn.XLOOKUP(A161,'Aprobar Planificación'!$A$2:$A$500,'Aprobar Planificación'!$AE$2:$AE$500,""),
D161="Por planificar",_xlfn.XLOOKUP(A161,'Por planificar'!$A$2:$A$500,'Por planificar'!$AE$2:$AE$500,""),
D161="Por habilitar presupuesto",_xlfn.XLOOKUP(A161,'Por habilitar presup.'!$A$2:$A$500,'Por habilitar presup.'!$AE$2:$AE$500,""),
D161="Por aprobar estimación",_xlfn.XLOOKUP(A161,'Por aprobar estimacion'!$A$2:$A$500,'Por aprobar estimacion'!$AE$2:$AE$500,""),
D161="Por reestimar",_xlfn.XLOOKUP(A161,'Por Reestimar '!$A$2:$A$500,'Por Reestimar '!$AE$2:$AE$500,""),
D161="Por estimar",_xlfn.XLOOKUP(A161,'Por estimar'!$A$2:$A$500,'Por estimar'!$AE$2:$AE$500,""),
D161="Registro incompleto",_xlfn.XLOOKUP(A161,'Registro incompleto'!$A$2:$A$500,'Registro incompleto'!$AE$2:$AE$500,""),
TRUE,""
),
_xlpm.revision,_xlfn.IFS(
D161="Eliminados",_xlfn.XLOOKUP(A161,Eliminados!$A$2:$A$500,Eliminados!$AR$2:$AR$500,""),
D161="Planificadas",_xlfn.XLOOKUP(A161,Planificadas!$A$2:$A$500,Planificadas!$AR$2:$AR$500,""),
D161="Aprobar planificación",_xlfn.XLOOKUP(A161,'Aprobar Planificación'!$A$2:$A$500,'Aprobar Planificación'!$AR$2:$AR$500,""),
D161="Por planificar",_xlfn.XLOOKUP(A161,'Por planificar'!$A$2:$A$500,'Por planificar'!$AR$2:$AR$500,""),
D161="Por habilitar presupuesto",_xlfn.XLOOKUP(A161,'Por habilitar presup.'!$A$2:$A$500,'Por habilitar presup.'!$AR$2:$AR$500,""),
D161="Por aprobar estimación",_xlfn.XLOOKUP(A161,'Por aprobar estimacion'!$A$2:$A$500,'Por aprobar estimacion'!$AR$2:$AR$500,""),
D161="Por reestimar",_xlfn.XLOOKUP(A161,'Por Reestimar '!$A$2:$A$500,'Por Reestimar '!$AR$2:$AR$500,""),
TRUE,""
),
_xlpm.resultado,IF(OR(_xlpm.revision="",_xlpm.revision=0),_xlpm.base,_xlpm.revision),
IF(OR(_xlpm.resultado="",_xlpm.resultado=0),"Sin definir",_xlpm.resultado)
))</f>
        <v>Baja</v>
      </c>
      <c r="F161" s="593" cm="1">
        <f t="array" ref="F161">IF(A161="","",_xlfn.LET(
_xlpm.fecha,_xlfn.IFS(
D161="Eliminados",_xlfn.XLOOKUP(A161,Eliminados!$A$2:$A$500,Eliminados!$AD$2:$AD$500,""),
D161="Planificadas",_xlfn.XLOOKUP(A161,Planificadas!$A$2:$A$500,Planificadas!$AD$2:$AD$500,""),
D161="Aprobar planificación",_xlfn.XLOOKUP(A161,'Aprobar Planificación'!$A$2:$A$500,'Aprobar Planificación'!$AD$2:$AD$500,""),
D161="Por planificar",_xlfn.XLOOKUP(A161,'Por planificar'!$A$2:$A$500,'Por planificar'!$AD$2:$AD$500,""),
D161="Por habilitar presupuesto",_xlfn.XLOOKUP(A161,'Por habilitar presup.'!$A$2:$A$500,'Por habilitar presup.'!$AD$2:$AD$500,""),
D161="Por aprobar estimación",_xlfn.XLOOKUP(A161,'Por aprobar estimacion'!$A$2:$A$500,'Por aprobar estimacion'!$AD$2:$AD$500,""),
D161="Por reestimar",_xlfn.XLOOKUP(A161,'Por Reestimar '!$A$2:$A$500,'Por Reestimar '!$AD$2:$AD$500,""),
D161="Por estimar",_xlfn.XLOOKUP(A161,'Por estimar'!$A$2:$A$500,'Por estimar'!$AD$2:$AD$500,""),
D161="Registro incompleto",_xlfn.XLOOKUP(A161,'Registro incompleto'!$A$2:$A$500,'Registro incompleto'!$AD$2:$AD$500,""),
TRUE,""
),
IF(OR(_xlpm.fecha="",_xlpm.fecha=0),"",_xlpm.fecha)
))</f>
        <v>46170</v>
      </c>
      <c r="G161" s="593" cm="1">
        <f t="array" ref="G161">IF(A161="","",_xlfn.LET(
_xlpm.base,_xlfn.IFS(
D161="Eliminados",_xlfn.XLOOKUP(A161,Eliminados!$A$2:$A$500,Eliminados!$AF$2:$AF$500,""),
D161="Planificadas",_xlfn.XLOOKUP(A161,Planificadas!$A$2:$A$500,Planificadas!$AF$2:$AF$500,""),
D161="Aprobar planificación",_xlfn.XLOOKUP(A161,'Aprobar Planificación'!$A$2:$A$500,'Aprobar Planificación'!$AF$2:$AF$500,""),
D161="Por planificar",_xlfn.XLOOKUP(A161,'Por planificar'!$A$2:$A$500,'Por planificar'!$AF$2:$AF$500,""),
D161="Por habilitar presupuesto",_xlfn.XLOOKUP(A161,'Por habilitar presup.'!$A$2:$A$500,'Por habilitar presup.'!$AF$2:$AF$500,""),
D161="Por aprobar estimación",_xlfn.XLOOKUP(A161,'Por aprobar estimacion'!$A$2:$A$500,'Por aprobar estimacion'!$AF$2:$AF$500,""),
D161="Por reestimar",_xlfn.XLOOKUP(A161,'Por Reestimar '!$A$2:$A$500,'Por Reestimar '!$AF$2:$AF$500,""),
D161="Por estimar",_xlfn.XLOOKUP(A161,'Por estimar'!$A$2:$A$500,'Por estimar'!$AF$2:$AF$500,""),
D161="Registro incompleto",_xlfn.XLOOKUP(A161,'Registro incompleto'!$A$2:$A$500,'Registro incompleto'!$AF$2:$AF$500,""),
TRUE,""
),
_xlpm.revision,_xlfn.IFS(
D161="Eliminados",_xlfn.XLOOKUP(A161,Eliminados!$A$2:$A$500,Eliminados!$AS$2:$AS$500,""),
D161="Planificadas",_xlfn.XLOOKUP(A161,Planificadas!$A$2:$A$500,Planificadas!$AS$2:$AS$500,""),
D161="Aprobar planificación",_xlfn.XLOOKUP(A161,'Aprobar Planificación'!$A$2:$A$500,'Aprobar Planificación'!$AS$2:$AS$500,""),
D161="Por planificar",_xlfn.XLOOKUP(A161,'Por planificar'!$A$2:$A$500,'Por planificar'!$AS$2:$AS$500,""),
D161="Por habilitar presupuesto",_xlfn.XLOOKUP(A161,'Por habilitar presup.'!$A$2:$A$500,'Por habilitar presup.'!$AS$2:$AS$500,""),
D161="Por aprobar estimación",_xlfn.XLOOKUP(A161,'Por aprobar estimacion'!$A$2:$A$500,'Por aprobar estimacion'!$AS$2:$AS$500,""),
D161="Por reestimar",_xlfn.XLOOKUP(A161,'Por Reestimar '!$A$2:$A$500,'Por Reestimar '!$AS$2:$AS$500,""),
TRUE,""
),
_xlpm.resultado,IF(OR(_xlpm.revision="",_xlpm.revision=0),_xlpm.base,_xlpm.revision),
IF(OR(_xlpm.resultado="",_xlpm.resultado=0),"",_xlpm.resultado)
))</f>
        <v>46170</v>
      </c>
      <c r="H161" s="593" t="str" cm="1">
        <f t="array" ref="H161">IF(A161="","",_xlfn.LET(
_xlpm.dias,_xlfn.IFS(
OR(UPPER(TRIM(E161))="BAJA",UPPER(TRIM(E161))="BAJO"),5,
OR(UPPER(TRIM(E161))="MEDIA",UPPER(TRIM(E161))="MEDIO"),10,
OR(UPPER(TRIM(E161))="ALTA",UPPER(TRIM(E161))="ALTO"),20,
TRUE,0
),
_xlpm.inicioRe,IF(D161="Por reestimar",_xlfn.XLOOKUP(A161,'Por Reestimar '!$A$2:$A$500,'Por Reestimar '!$AS$2:$AS$500,0),0),
_xlfn.IFS(
D161="Por reestimar",IF(AND(ISNUMBER(_xlpm.inicioRe),_xlpm.inicioRe&gt;0,_xlpm.dias&gt;0),WORKDAY(_xlpm.inicioRe,_xlpm.dias),""),
D161="Por estimar",IF(AND(ISNUMBER(G161),G161&gt;0),IF(_xlpm.dias&gt;0,WORKDAY(G161,_xlpm.dias),""),IF(AND(ISNUMBER(F161),F161&gt;0),WORKDAY(F161,5),"")),
TRUE,""
)
))</f>
        <v/>
      </c>
      <c r="I161" t="str" cm="1">
        <f t="array" ref="I161">IF(A161="","",_xlfn.IFS(
D161="Eliminados",_xlfn.XLOOKUP(A161,Eliminados!$A$2:$A$500,Eliminados!$AB$2:$AB$500,""),
D161="Planificadas",_xlfn.XLOOKUP(A161,Planificadas!$A$2:$A$500,Planificadas!$AB$2:$AB$500,""),
D161="Aprobar planificación",_xlfn.XLOOKUP(A161,'Aprobar Planificación'!$A$2:$A$500,'Aprobar Planificación'!$AB$2:$AB$500,""),
D161="Por planificar",_xlfn.XLOOKUP(A161,'Por planificar'!$A$2:$A$500,'Por planificar'!$AB$2:$AB$500,""),
D161="Por habilitar presupuesto",_xlfn.XLOOKUP(A161,'Por habilitar presup.'!$A$2:$A$500,'Por habilitar presup.'!$AB$2:$AB$500,""),
D161="Por aprobar estimación",_xlfn.XLOOKUP(A161,'Por aprobar estimacion'!$A$2:$A$500,'Por aprobar estimacion'!$AB$2:$AB$500,""),
D161="Por reestimar",_xlfn.XLOOKUP(A161,'Por Reestimar '!$A$2:$A$500,'Por Reestimar '!$AB$2:$AB$500,""),
D161="Por estimar",_xlfn.XLOOKUP(A161,'Por estimar'!$A$2:$A$500,'Por estimar'!$AB$2:$AB$500,""),
D161="Registro incompleto",_xlfn.XLOOKUP(A161,'Registro incompleto'!$A$2:$A$500,'Registro incompleto'!$AB$2:$AB$500,""),
TRUE,""
))</f>
        <v>Ana Vega</v>
      </c>
    </row>
    <row r="162" spans="1:9">
      <c r="A162">
        <v>197</v>
      </c>
      <c r="B162" t="str" cm="1">
        <f t="array" ref="B162">IF(A162="","",_xlfn.IFS(
D162="Eliminados",_xlfn.XLOOKUP(A162,Eliminados!$A$2:$A$500,Eliminados!$F$2:$F$500,""),
D162="Planificadas",_xlfn.XLOOKUP(A162,Planificadas!$A$2:$A$500,Planificadas!$F$2:$F$500,""),
D162="Aprobar planificación",_xlfn.XLOOKUP(A162,'Aprobar Planificación'!$A$2:$A$500,'Aprobar Planificación'!$F$2:$F$500,""),
D162="Por planificar",_xlfn.XLOOKUP(A162,'Por planificar'!$A$2:$A$500,'Por planificar'!$F$2:$F$500,""),
D162="Por habilitar presupuesto",_xlfn.XLOOKUP(A162,'Por habilitar presup.'!$A$2:$A$500,'Por habilitar presup.'!$F$2:$F$500,""),
D162="Por aprobar estimación",_xlfn.XLOOKUP(A162,'Por aprobar estimacion'!$A$2:$A$500,'Por aprobar estimacion'!$F$2:$F$500,""),
D162="Por reestimar",_xlfn.XLOOKUP(A162,'Por Reestimar '!$A$2:$A$500,'Por Reestimar '!$F$2:$F$500,""),
D162="Por estimar",_xlfn.XLOOKUP(A162,'Por estimar'!$A$2:$A$500,'Por estimar'!$F$2:$F$500,""),
D162="Registro incompleto",_xlfn.XLOOKUP(A162,'Registro incompleto'!$A$2:$A$500,'Registro incompleto'!$F$2:$F$500,""),
TRUE,""
))</f>
        <v>[119] Corrección de asistencia docente extraacademicos </v>
      </c>
      <c r="C162" t="str">
        <f t="shared" si="2"/>
        <v>Ana Rojas</v>
      </c>
      <c r="D162" t="str" cm="1">
        <f t="array" ref="D162">IF(A162="","",_xlfn.IFS(
COUNTIF(Eliminados!$A$2:$A$500,A162)&gt;0,"Eliminados",
COUNTIF(Planificadas!$A$2:$A$500,A162)&gt;0,"Planificadas",
COUNTIF('Aprobar Planificación'!$A$2:$A$500,A162)&gt;0,"Aprobar planificación",
COUNTIF('Por planificar'!$A$2:$A$500,A162)&gt;0,"Por planificar",
COUNTIF('Por habilitar presup.'!$A$2:$A$500,A162)&gt;0,"Por habilitar presupuesto",
COUNTIF('Por aprobar estimacion'!$A$2:$A$500,A162)&gt;0,"Por aprobar estimación",
COUNTIF('Por Reestimar '!$A$2:$A$500,A162)&gt;0,"Por reestimar",
COUNTIF('Por estimar'!$A$2:$A$500,A162)&gt;0,"Por estimar",
COUNTIF('Registro incompleto'!$A$2:$A$500,A162)&gt;0,"Registro incompleto",
TRUE,"Sin estado"
))</f>
        <v>Planificadas</v>
      </c>
      <c r="E162" t="str" cm="1">
        <f t="array" ref="E162">IF(A162="","",_xlfn.LET(
_xlpm.base,_xlfn.IFS(
D162="Eliminados",_xlfn.XLOOKUP(A162,Eliminados!$A$2:$A$500,Eliminados!$AE$2:$AE$500,""),
D162="Planificadas",_xlfn.XLOOKUP(A162,Planificadas!$A$2:$A$500,Planificadas!$AE$2:$AE$500,""),
D162="Aprobar planificación",_xlfn.XLOOKUP(A162,'Aprobar Planificación'!$A$2:$A$500,'Aprobar Planificación'!$AE$2:$AE$500,""),
D162="Por planificar",_xlfn.XLOOKUP(A162,'Por planificar'!$A$2:$A$500,'Por planificar'!$AE$2:$AE$500,""),
D162="Por habilitar presupuesto",_xlfn.XLOOKUP(A162,'Por habilitar presup.'!$A$2:$A$500,'Por habilitar presup.'!$AE$2:$AE$500,""),
D162="Por aprobar estimación",_xlfn.XLOOKUP(A162,'Por aprobar estimacion'!$A$2:$A$500,'Por aprobar estimacion'!$AE$2:$AE$500,""),
D162="Por reestimar",_xlfn.XLOOKUP(A162,'Por Reestimar '!$A$2:$A$500,'Por Reestimar '!$AE$2:$AE$500,""),
D162="Por estimar",_xlfn.XLOOKUP(A162,'Por estimar'!$A$2:$A$500,'Por estimar'!$AE$2:$AE$500,""),
D162="Registro incompleto",_xlfn.XLOOKUP(A162,'Registro incompleto'!$A$2:$A$500,'Registro incompleto'!$AE$2:$AE$500,""),
TRUE,""
),
_xlpm.revision,_xlfn.IFS(
D162="Eliminados",_xlfn.XLOOKUP(A162,Eliminados!$A$2:$A$500,Eliminados!$AR$2:$AR$500,""),
D162="Planificadas",_xlfn.XLOOKUP(A162,Planificadas!$A$2:$A$500,Planificadas!$AR$2:$AR$500,""),
D162="Aprobar planificación",_xlfn.XLOOKUP(A162,'Aprobar Planificación'!$A$2:$A$500,'Aprobar Planificación'!$AR$2:$AR$500,""),
D162="Por planificar",_xlfn.XLOOKUP(A162,'Por planificar'!$A$2:$A$500,'Por planificar'!$AR$2:$AR$500,""),
D162="Por habilitar presupuesto",_xlfn.XLOOKUP(A162,'Por habilitar presup.'!$A$2:$A$500,'Por habilitar presup.'!$AR$2:$AR$500,""),
D162="Por aprobar estimación",_xlfn.XLOOKUP(A162,'Por aprobar estimacion'!$A$2:$A$500,'Por aprobar estimacion'!$AR$2:$AR$500,""),
D162="Por reestimar",_xlfn.XLOOKUP(A162,'Por Reestimar '!$A$2:$A$500,'Por Reestimar '!$AR$2:$AR$500,""),
TRUE,""
),
_xlpm.resultado,IF(OR(_xlpm.revision="",_xlpm.revision=0),_xlpm.base,_xlpm.revision),
IF(OR(_xlpm.resultado="",_xlpm.resultado=0),"Sin definir",_xlpm.resultado)
))</f>
        <v>Media</v>
      </c>
      <c r="F162" s="593" cm="1">
        <f t="array" ref="F162">IF(A162="","",_xlfn.LET(
_xlpm.fecha,_xlfn.IFS(
D162="Eliminados",_xlfn.XLOOKUP(A162,Eliminados!$A$2:$A$500,Eliminados!$AD$2:$AD$500,""),
D162="Planificadas",_xlfn.XLOOKUP(A162,Planificadas!$A$2:$A$500,Planificadas!$AD$2:$AD$500,""),
D162="Aprobar planificación",_xlfn.XLOOKUP(A162,'Aprobar Planificación'!$A$2:$A$500,'Aprobar Planificación'!$AD$2:$AD$500,""),
D162="Por planificar",_xlfn.XLOOKUP(A162,'Por planificar'!$A$2:$A$500,'Por planificar'!$AD$2:$AD$500,""),
D162="Por habilitar presupuesto",_xlfn.XLOOKUP(A162,'Por habilitar presup.'!$A$2:$A$500,'Por habilitar presup.'!$AD$2:$AD$500,""),
D162="Por aprobar estimación",_xlfn.XLOOKUP(A162,'Por aprobar estimacion'!$A$2:$A$500,'Por aprobar estimacion'!$AD$2:$AD$500,""),
D162="Por reestimar",_xlfn.XLOOKUP(A162,'Por Reestimar '!$A$2:$A$500,'Por Reestimar '!$AD$2:$AD$500,""),
D162="Por estimar",_xlfn.XLOOKUP(A162,'Por estimar'!$A$2:$A$500,'Por estimar'!$AD$2:$AD$500,""),
D162="Registro incompleto",_xlfn.XLOOKUP(A162,'Registro incompleto'!$A$2:$A$500,'Registro incompleto'!$AD$2:$AD$500,""),
TRUE,""
),
IF(OR(_xlpm.fecha="",_xlpm.fecha=0),"",_xlpm.fecha)
))</f>
        <v>46169</v>
      </c>
      <c r="G162" s="593" cm="1">
        <f t="array" ref="G162">IF(A162="","",_xlfn.LET(
_xlpm.base,_xlfn.IFS(
D162="Eliminados",_xlfn.XLOOKUP(A162,Eliminados!$A$2:$A$500,Eliminados!$AF$2:$AF$500,""),
D162="Planificadas",_xlfn.XLOOKUP(A162,Planificadas!$A$2:$A$500,Planificadas!$AF$2:$AF$500,""),
D162="Aprobar planificación",_xlfn.XLOOKUP(A162,'Aprobar Planificación'!$A$2:$A$500,'Aprobar Planificación'!$AF$2:$AF$500,""),
D162="Por planificar",_xlfn.XLOOKUP(A162,'Por planificar'!$A$2:$A$500,'Por planificar'!$AF$2:$AF$500,""),
D162="Por habilitar presupuesto",_xlfn.XLOOKUP(A162,'Por habilitar presup.'!$A$2:$A$500,'Por habilitar presup.'!$AF$2:$AF$500,""),
D162="Por aprobar estimación",_xlfn.XLOOKUP(A162,'Por aprobar estimacion'!$A$2:$A$500,'Por aprobar estimacion'!$AF$2:$AF$500,""),
D162="Por reestimar",_xlfn.XLOOKUP(A162,'Por Reestimar '!$A$2:$A$500,'Por Reestimar '!$AF$2:$AF$500,""),
D162="Por estimar",_xlfn.XLOOKUP(A162,'Por estimar'!$A$2:$A$500,'Por estimar'!$AF$2:$AF$500,""),
D162="Registro incompleto",_xlfn.XLOOKUP(A162,'Registro incompleto'!$A$2:$A$500,'Registro incompleto'!$AF$2:$AF$500,""),
TRUE,""
),
_xlpm.revision,_xlfn.IFS(
D162="Eliminados",_xlfn.XLOOKUP(A162,Eliminados!$A$2:$A$500,Eliminados!$AS$2:$AS$500,""),
D162="Planificadas",_xlfn.XLOOKUP(A162,Planificadas!$A$2:$A$500,Planificadas!$AS$2:$AS$500,""),
D162="Aprobar planificación",_xlfn.XLOOKUP(A162,'Aprobar Planificación'!$A$2:$A$500,'Aprobar Planificación'!$AS$2:$AS$500,""),
D162="Por planificar",_xlfn.XLOOKUP(A162,'Por planificar'!$A$2:$A$500,'Por planificar'!$AS$2:$AS$500,""),
D162="Por habilitar presupuesto",_xlfn.XLOOKUP(A162,'Por habilitar presup.'!$A$2:$A$500,'Por habilitar presup.'!$AS$2:$AS$500,""),
D162="Por aprobar estimación",_xlfn.XLOOKUP(A162,'Por aprobar estimacion'!$A$2:$A$500,'Por aprobar estimacion'!$AS$2:$AS$500,""),
D162="Por reestimar",_xlfn.XLOOKUP(A162,'Por Reestimar '!$A$2:$A$500,'Por Reestimar '!$AS$2:$AS$500,""),
TRUE,""
),
_xlpm.resultado,IF(OR(_xlpm.revision="",_xlpm.revision=0),_xlpm.base,_xlpm.revision),
IF(OR(_xlpm.resultado="",_xlpm.resultado=0),"",_xlpm.resultado)
))</f>
        <v>46174</v>
      </c>
      <c r="H162" s="593" t="str" cm="1">
        <f t="array" ref="H162">IF(A162="","",_xlfn.LET(
_xlpm.dias,_xlfn.IFS(
OR(UPPER(TRIM(E162))="BAJA",UPPER(TRIM(E162))="BAJO"),5,
OR(UPPER(TRIM(E162))="MEDIA",UPPER(TRIM(E162))="MEDIO"),10,
OR(UPPER(TRIM(E162))="ALTA",UPPER(TRIM(E162))="ALTO"),20,
TRUE,0
),
_xlpm.inicioRe,IF(D162="Por reestimar",_xlfn.XLOOKUP(A162,'Por Reestimar '!$A$2:$A$500,'Por Reestimar '!$AS$2:$AS$500,0),0),
_xlfn.IFS(
D162="Por reestimar",IF(AND(ISNUMBER(_xlpm.inicioRe),_xlpm.inicioRe&gt;0,_xlpm.dias&gt;0),WORKDAY(_xlpm.inicioRe,_xlpm.dias),""),
D162="Por estimar",IF(AND(ISNUMBER(G162),G162&gt;0),IF(_xlpm.dias&gt;0,WORKDAY(G162,_xlpm.dias),""),IF(AND(ISNUMBER(F162),F162&gt;0),WORKDAY(F162,5),"")),
TRUE,""
)
))</f>
        <v/>
      </c>
      <c r="I162" t="str" cm="1">
        <f t="array" ref="I162">IF(A162="","",_xlfn.IFS(
D162="Eliminados",_xlfn.XLOOKUP(A162,Eliminados!$A$2:$A$500,Eliminados!$AB$2:$AB$500,""),
D162="Planificadas",_xlfn.XLOOKUP(A162,Planificadas!$A$2:$A$500,Planificadas!$AB$2:$AB$500,""),
D162="Aprobar planificación",_xlfn.XLOOKUP(A162,'Aprobar Planificación'!$A$2:$A$500,'Aprobar Planificación'!$AB$2:$AB$500,""),
D162="Por planificar",_xlfn.XLOOKUP(A162,'Por planificar'!$A$2:$A$500,'Por planificar'!$AB$2:$AB$500,""),
D162="Por habilitar presupuesto",_xlfn.XLOOKUP(A162,'Por habilitar presup.'!$A$2:$A$500,'Por habilitar presup.'!$AB$2:$AB$500,""),
D162="Por aprobar estimación",_xlfn.XLOOKUP(A162,'Por aprobar estimacion'!$A$2:$A$500,'Por aprobar estimacion'!$AB$2:$AB$500,""),
D162="Por reestimar",_xlfn.XLOOKUP(A162,'Por Reestimar '!$A$2:$A$500,'Por Reestimar '!$AB$2:$AB$500,""),
D162="Por estimar",_xlfn.XLOOKUP(A162,'Por estimar'!$A$2:$A$500,'Por estimar'!$AB$2:$AB$500,""),
D162="Registro incompleto",_xlfn.XLOOKUP(A162,'Registro incompleto'!$A$2:$A$500,'Registro incompleto'!$AB$2:$AB$500,""),
TRUE,""
))</f>
        <v>Ana Rojas</v>
      </c>
    </row>
    <row r="163" spans="1:9">
      <c r="A163">
        <v>198</v>
      </c>
      <c r="B163" t="str" cm="1">
        <f t="array" ref="B163">IF(A163="","",_xlfn.IFS(
D163="Eliminados",_xlfn.XLOOKUP(A163,Eliminados!$A$2:$A$500,Eliminados!$F$2:$F$500,""),
D163="Planificadas",_xlfn.XLOOKUP(A163,Planificadas!$A$2:$A$500,Planificadas!$F$2:$F$500,""),
D163="Aprobar planificación",_xlfn.XLOOKUP(A163,'Aprobar Planificación'!$A$2:$A$500,'Aprobar Planificación'!$F$2:$F$500,""),
D163="Por planificar",_xlfn.XLOOKUP(A163,'Por planificar'!$A$2:$A$500,'Por planificar'!$F$2:$F$500,""),
D163="Por habilitar presupuesto",_xlfn.XLOOKUP(A163,'Por habilitar presup.'!$A$2:$A$500,'Por habilitar presup.'!$F$2:$F$500,""),
D163="Por aprobar estimación",_xlfn.XLOOKUP(A163,'Por aprobar estimacion'!$A$2:$A$500,'Por aprobar estimacion'!$F$2:$F$500,""),
D163="Por reestimar",_xlfn.XLOOKUP(A163,'Por Reestimar '!$A$2:$A$500,'Por Reestimar '!$F$2:$F$500,""),
D163="Por estimar",_xlfn.XLOOKUP(A163,'Por estimar'!$A$2:$A$500,'Por estimar'!$F$2:$F$500,""),
D163="Registro incompleto",_xlfn.XLOOKUP(A163,'Registro incompleto'!$A$2:$A$500,'Registro incompleto'!$F$2:$F$500,""),
TRUE,""
))</f>
        <v>[120] Reprogramacion de clase extraacademicos</v>
      </c>
      <c r="C163" t="str">
        <f t="shared" si="2"/>
        <v>Ana Rojas</v>
      </c>
      <c r="D163" t="str" cm="1">
        <f t="array" ref="D163">IF(A163="","",_xlfn.IFS(
COUNTIF(Eliminados!$A$2:$A$500,A163)&gt;0,"Eliminados",
COUNTIF(Planificadas!$A$2:$A$500,A163)&gt;0,"Planificadas",
COUNTIF('Aprobar Planificación'!$A$2:$A$500,A163)&gt;0,"Aprobar planificación",
COUNTIF('Por planificar'!$A$2:$A$500,A163)&gt;0,"Por planificar",
COUNTIF('Por habilitar presup.'!$A$2:$A$500,A163)&gt;0,"Por habilitar presupuesto",
COUNTIF('Por aprobar estimacion'!$A$2:$A$500,A163)&gt;0,"Por aprobar estimación",
COUNTIF('Por Reestimar '!$A$2:$A$500,A163)&gt;0,"Por reestimar",
COUNTIF('Por estimar'!$A$2:$A$500,A163)&gt;0,"Por estimar",
COUNTIF('Registro incompleto'!$A$2:$A$500,A163)&gt;0,"Registro incompleto",
TRUE,"Sin estado"
))</f>
        <v>Planificadas</v>
      </c>
      <c r="E163" t="str" cm="1">
        <f t="array" ref="E163">IF(A163="","",_xlfn.LET(
_xlpm.base,_xlfn.IFS(
D163="Eliminados",_xlfn.XLOOKUP(A163,Eliminados!$A$2:$A$500,Eliminados!$AE$2:$AE$500,""),
D163="Planificadas",_xlfn.XLOOKUP(A163,Planificadas!$A$2:$A$500,Planificadas!$AE$2:$AE$500,""),
D163="Aprobar planificación",_xlfn.XLOOKUP(A163,'Aprobar Planificación'!$A$2:$A$500,'Aprobar Planificación'!$AE$2:$AE$500,""),
D163="Por planificar",_xlfn.XLOOKUP(A163,'Por planificar'!$A$2:$A$500,'Por planificar'!$AE$2:$AE$500,""),
D163="Por habilitar presupuesto",_xlfn.XLOOKUP(A163,'Por habilitar presup.'!$A$2:$A$500,'Por habilitar presup.'!$AE$2:$AE$500,""),
D163="Por aprobar estimación",_xlfn.XLOOKUP(A163,'Por aprobar estimacion'!$A$2:$A$500,'Por aprobar estimacion'!$AE$2:$AE$500,""),
D163="Por reestimar",_xlfn.XLOOKUP(A163,'Por Reestimar '!$A$2:$A$500,'Por Reestimar '!$AE$2:$AE$500,""),
D163="Por estimar",_xlfn.XLOOKUP(A163,'Por estimar'!$A$2:$A$500,'Por estimar'!$AE$2:$AE$500,""),
D163="Registro incompleto",_xlfn.XLOOKUP(A163,'Registro incompleto'!$A$2:$A$500,'Registro incompleto'!$AE$2:$AE$500,""),
TRUE,""
),
_xlpm.revision,_xlfn.IFS(
D163="Eliminados",_xlfn.XLOOKUP(A163,Eliminados!$A$2:$A$500,Eliminados!$AR$2:$AR$500,""),
D163="Planificadas",_xlfn.XLOOKUP(A163,Planificadas!$A$2:$A$500,Planificadas!$AR$2:$AR$500,""),
D163="Aprobar planificación",_xlfn.XLOOKUP(A163,'Aprobar Planificación'!$A$2:$A$500,'Aprobar Planificación'!$AR$2:$AR$500,""),
D163="Por planificar",_xlfn.XLOOKUP(A163,'Por planificar'!$A$2:$A$500,'Por planificar'!$AR$2:$AR$500,""),
D163="Por habilitar presupuesto",_xlfn.XLOOKUP(A163,'Por habilitar presup.'!$A$2:$A$500,'Por habilitar presup.'!$AR$2:$AR$500,""),
D163="Por aprobar estimación",_xlfn.XLOOKUP(A163,'Por aprobar estimacion'!$A$2:$A$500,'Por aprobar estimacion'!$AR$2:$AR$500,""),
D163="Por reestimar",_xlfn.XLOOKUP(A163,'Por Reestimar '!$A$2:$A$500,'Por Reestimar '!$AR$2:$AR$500,""),
TRUE,""
),
_xlpm.resultado,IF(OR(_xlpm.revision="",_xlpm.revision=0),_xlpm.base,_xlpm.revision),
IF(OR(_xlpm.resultado="",_xlpm.resultado=0),"Sin definir",_xlpm.resultado)
))</f>
        <v>Media</v>
      </c>
      <c r="F163" s="593" cm="1">
        <f t="array" ref="F163">IF(A163="","",_xlfn.LET(
_xlpm.fecha,_xlfn.IFS(
D163="Eliminados",_xlfn.XLOOKUP(A163,Eliminados!$A$2:$A$500,Eliminados!$AD$2:$AD$500,""),
D163="Planificadas",_xlfn.XLOOKUP(A163,Planificadas!$A$2:$A$500,Planificadas!$AD$2:$AD$500,""),
D163="Aprobar planificación",_xlfn.XLOOKUP(A163,'Aprobar Planificación'!$A$2:$A$500,'Aprobar Planificación'!$AD$2:$AD$500,""),
D163="Por planificar",_xlfn.XLOOKUP(A163,'Por planificar'!$A$2:$A$500,'Por planificar'!$AD$2:$AD$500,""),
D163="Por habilitar presupuesto",_xlfn.XLOOKUP(A163,'Por habilitar presup.'!$A$2:$A$500,'Por habilitar presup.'!$AD$2:$AD$500,""),
D163="Por aprobar estimación",_xlfn.XLOOKUP(A163,'Por aprobar estimacion'!$A$2:$A$500,'Por aprobar estimacion'!$AD$2:$AD$500,""),
D163="Por reestimar",_xlfn.XLOOKUP(A163,'Por Reestimar '!$A$2:$A$500,'Por Reestimar '!$AD$2:$AD$500,""),
D163="Por estimar",_xlfn.XLOOKUP(A163,'Por estimar'!$A$2:$A$500,'Por estimar'!$AD$2:$AD$500,""),
D163="Registro incompleto",_xlfn.XLOOKUP(A163,'Registro incompleto'!$A$2:$A$500,'Registro incompleto'!$AD$2:$AD$500,""),
TRUE,""
),
IF(OR(_xlpm.fecha="",_xlpm.fecha=0),"",_xlpm.fecha)
))</f>
        <v>46169</v>
      </c>
      <c r="G163" s="593" cm="1">
        <f t="array" ref="G163">IF(A163="","",_xlfn.LET(
_xlpm.base,_xlfn.IFS(
D163="Eliminados",_xlfn.XLOOKUP(A163,Eliminados!$A$2:$A$500,Eliminados!$AF$2:$AF$500,""),
D163="Planificadas",_xlfn.XLOOKUP(A163,Planificadas!$A$2:$A$500,Planificadas!$AF$2:$AF$500,""),
D163="Aprobar planificación",_xlfn.XLOOKUP(A163,'Aprobar Planificación'!$A$2:$A$500,'Aprobar Planificación'!$AF$2:$AF$500,""),
D163="Por planificar",_xlfn.XLOOKUP(A163,'Por planificar'!$A$2:$A$500,'Por planificar'!$AF$2:$AF$500,""),
D163="Por habilitar presupuesto",_xlfn.XLOOKUP(A163,'Por habilitar presup.'!$A$2:$A$500,'Por habilitar presup.'!$AF$2:$AF$500,""),
D163="Por aprobar estimación",_xlfn.XLOOKUP(A163,'Por aprobar estimacion'!$A$2:$A$500,'Por aprobar estimacion'!$AF$2:$AF$500,""),
D163="Por reestimar",_xlfn.XLOOKUP(A163,'Por Reestimar '!$A$2:$A$500,'Por Reestimar '!$AF$2:$AF$500,""),
D163="Por estimar",_xlfn.XLOOKUP(A163,'Por estimar'!$A$2:$A$500,'Por estimar'!$AF$2:$AF$500,""),
D163="Registro incompleto",_xlfn.XLOOKUP(A163,'Registro incompleto'!$A$2:$A$500,'Registro incompleto'!$AF$2:$AF$500,""),
TRUE,""
),
_xlpm.revision,_xlfn.IFS(
D163="Eliminados",_xlfn.XLOOKUP(A163,Eliminados!$A$2:$A$500,Eliminados!$AS$2:$AS$500,""),
D163="Planificadas",_xlfn.XLOOKUP(A163,Planificadas!$A$2:$A$500,Planificadas!$AS$2:$AS$500,""),
D163="Aprobar planificación",_xlfn.XLOOKUP(A163,'Aprobar Planificación'!$A$2:$A$500,'Aprobar Planificación'!$AS$2:$AS$500,""),
D163="Por planificar",_xlfn.XLOOKUP(A163,'Por planificar'!$A$2:$A$500,'Por planificar'!$AS$2:$AS$500,""),
D163="Por habilitar presupuesto",_xlfn.XLOOKUP(A163,'Por habilitar presup.'!$A$2:$A$500,'Por habilitar presup.'!$AS$2:$AS$500,""),
D163="Por aprobar estimación",_xlfn.XLOOKUP(A163,'Por aprobar estimacion'!$A$2:$A$500,'Por aprobar estimacion'!$AS$2:$AS$500,""),
D163="Por reestimar",_xlfn.XLOOKUP(A163,'Por Reestimar '!$A$2:$A$500,'Por Reestimar '!$AS$2:$AS$500,""),
TRUE,""
),
_xlpm.resultado,IF(OR(_xlpm.revision="",_xlpm.revision=0),_xlpm.base,_xlpm.revision),
IF(OR(_xlpm.resultado="",_xlpm.resultado=0),"",_xlpm.resultado)
))</f>
        <v>46174</v>
      </c>
      <c r="H163" s="593" t="str" cm="1">
        <f t="array" ref="H163">IF(A163="","",_xlfn.LET(
_xlpm.dias,_xlfn.IFS(
OR(UPPER(TRIM(E163))="BAJA",UPPER(TRIM(E163))="BAJO"),5,
OR(UPPER(TRIM(E163))="MEDIA",UPPER(TRIM(E163))="MEDIO"),10,
OR(UPPER(TRIM(E163))="ALTA",UPPER(TRIM(E163))="ALTO"),20,
TRUE,0
),
_xlpm.inicioRe,IF(D163="Por reestimar",_xlfn.XLOOKUP(A163,'Por Reestimar '!$A$2:$A$500,'Por Reestimar '!$AS$2:$AS$500,0),0),
_xlfn.IFS(
D163="Por reestimar",IF(AND(ISNUMBER(_xlpm.inicioRe),_xlpm.inicioRe&gt;0,_xlpm.dias&gt;0),WORKDAY(_xlpm.inicioRe,_xlpm.dias),""),
D163="Por estimar",IF(AND(ISNUMBER(G163),G163&gt;0),IF(_xlpm.dias&gt;0,WORKDAY(G163,_xlpm.dias),""),IF(AND(ISNUMBER(F163),F163&gt;0),WORKDAY(F163,5),"")),
TRUE,""
)
))</f>
        <v/>
      </c>
      <c r="I163" t="str" cm="1">
        <f t="array" ref="I163">IF(A163="","",_xlfn.IFS(
D163="Eliminados",_xlfn.XLOOKUP(A163,Eliminados!$A$2:$A$500,Eliminados!$AB$2:$AB$500,""),
D163="Planificadas",_xlfn.XLOOKUP(A163,Planificadas!$A$2:$A$500,Planificadas!$AB$2:$AB$500,""),
D163="Aprobar planificación",_xlfn.XLOOKUP(A163,'Aprobar Planificación'!$A$2:$A$500,'Aprobar Planificación'!$AB$2:$AB$500,""),
D163="Por planificar",_xlfn.XLOOKUP(A163,'Por planificar'!$A$2:$A$500,'Por planificar'!$AB$2:$AB$500,""),
D163="Por habilitar presupuesto",_xlfn.XLOOKUP(A163,'Por habilitar presup.'!$A$2:$A$500,'Por habilitar presup.'!$AB$2:$AB$500,""),
D163="Por aprobar estimación",_xlfn.XLOOKUP(A163,'Por aprobar estimacion'!$A$2:$A$500,'Por aprobar estimacion'!$AB$2:$AB$500,""),
D163="Por reestimar",_xlfn.XLOOKUP(A163,'Por Reestimar '!$A$2:$A$500,'Por Reestimar '!$AB$2:$AB$500,""),
D163="Por estimar",_xlfn.XLOOKUP(A163,'Por estimar'!$A$2:$A$500,'Por estimar'!$AB$2:$AB$500,""),
D163="Registro incompleto",_xlfn.XLOOKUP(A163,'Registro incompleto'!$A$2:$A$500,'Registro incompleto'!$AB$2:$AB$500,""),
TRUE,""
))</f>
        <v>Ana Rojas</v>
      </c>
    </row>
    <row r="164" spans="1:9">
      <c r="A164">
        <v>199</v>
      </c>
      <c r="B164" t="str" cm="1">
        <f t="array" ref="B164">IF(A164="","",_xlfn.IFS(
D164="Eliminados",_xlfn.XLOOKUP(A164,Eliminados!$A$2:$A$500,Eliminados!$F$2:$F$500,""),
D164="Planificadas",_xlfn.XLOOKUP(A164,Planificadas!$A$2:$A$500,Planificadas!$F$2:$F$500,""),
D164="Aprobar planificación",_xlfn.XLOOKUP(A164,'Aprobar Planificación'!$A$2:$A$500,'Aprobar Planificación'!$F$2:$F$500,""),
D164="Por planificar",_xlfn.XLOOKUP(A164,'Por planificar'!$A$2:$A$500,'Por planificar'!$F$2:$F$500,""),
D164="Por habilitar presupuesto",_xlfn.XLOOKUP(A164,'Por habilitar presup.'!$A$2:$A$500,'Por habilitar presup.'!$F$2:$F$500,""),
D164="Por aprobar estimación",_xlfn.XLOOKUP(A164,'Por aprobar estimacion'!$A$2:$A$500,'Por aprobar estimacion'!$F$2:$F$500,""),
D164="Por reestimar",_xlfn.XLOOKUP(A164,'Por Reestimar '!$A$2:$A$500,'Por Reestimar '!$F$2:$F$500,""),
D164="Por estimar",_xlfn.XLOOKUP(A164,'Por estimar'!$A$2:$A$500,'Por estimar'!$F$2:$F$500,""),
D164="Registro incompleto",_xlfn.XLOOKUP(A164,'Registro incompleto'!$A$2:$A$500,'Registro incompleto'!$F$2:$F$500,""),
TRUE,""
))</f>
        <v>[121] Corrección de evaluaciones extraacademicos</v>
      </c>
      <c r="C164" t="str">
        <f t="shared" si="2"/>
        <v>Ana Rojas</v>
      </c>
      <c r="D164" t="str" cm="1">
        <f t="array" ref="D164">IF(A164="","",_xlfn.IFS(
COUNTIF(Eliminados!$A$2:$A$500,A164)&gt;0,"Eliminados",
COUNTIF(Planificadas!$A$2:$A$500,A164)&gt;0,"Planificadas",
COUNTIF('Aprobar Planificación'!$A$2:$A$500,A164)&gt;0,"Aprobar planificación",
COUNTIF('Por planificar'!$A$2:$A$500,A164)&gt;0,"Por planificar",
COUNTIF('Por habilitar presup.'!$A$2:$A$500,A164)&gt;0,"Por habilitar presupuesto",
COUNTIF('Por aprobar estimacion'!$A$2:$A$500,A164)&gt;0,"Por aprobar estimación",
COUNTIF('Por Reestimar '!$A$2:$A$500,A164)&gt;0,"Por reestimar",
COUNTIF('Por estimar'!$A$2:$A$500,A164)&gt;0,"Por estimar",
COUNTIF('Registro incompleto'!$A$2:$A$500,A164)&gt;0,"Registro incompleto",
TRUE,"Sin estado"
))</f>
        <v>Planificadas</v>
      </c>
      <c r="E164" t="str" cm="1">
        <f t="array" ref="E164">IF(A164="","",_xlfn.LET(
_xlpm.base,_xlfn.IFS(
D164="Eliminados",_xlfn.XLOOKUP(A164,Eliminados!$A$2:$A$500,Eliminados!$AE$2:$AE$500,""),
D164="Planificadas",_xlfn.XLOOKUP(A164,Planificadas!$A$2:$A$500,Planificadas!$AE$2:$AE$500,""),
D164="Aprobar planificación",_xlfn.XLOOKUP(A164,'Aprobar Planificación'!$A$2:$A$500,'Aprobar Planificación'!$AE$2:$AE$500,""),
D164="Por planificar",_xlfn.XLOOKUP(A164,'Por planificar'!$A$2:$A$500,'Por planificar'!$AE$2:$AE$500,""),
D164="Por habilitar presupuesto",_xlfn.XLOOKUP(A164,'Por habilitar presup.'!$A$2:$A$500,'Por habilitar presup.'!$AE$2:$AE$500,""),
D164="Por aprobar estimación",_xlfn.XLOOKUP(A164,'Por aprobar estimacion'!$A$2:$A$500,'Por aprobar estimacion'!$AE$2:$AE$500,""),
D164="Por reestimar",_xlfn.XLOOKUP(A164,'Por Reestimar '!$A$2:$A$500,'Por Reestimar '!$AE$2:$AE$500,""),
D164="Por estimar",_xlfn.XLOOKUP(A164,'Por estimar'!$A$2:$A$500,'Por estimar'!$AE$2:$AE$500,""),
D164="Registro incompleto",_xlfn.XLOOKUP(A164,'Registro incompleto'!$A$2:$A$500,'Registro incompleto'!$AE$2:$AE$500,""),
TRUE,""
),
_xlpm.revision,_xlfn.IFS(
D164="Eliminados",_xlfn.XLOOKUP(A164,Eliminados!$A$2:$A$500,Eliminados!$AR$2:$AR$500,""),
D164="Planificadas",_xlfn.XLOOKUP(A164,Planificadas!$A$2:$A$500,Planificadas!$AR$2:$AR$500,""),
D164="Aprobar planificación",_xlfn.XLOOKUP(A164,'Aprobar Planificación'!$A$2:$A$500,'Aprobar Planificación'!$AR$2:$AR$500,""),
D164="Por planificar",_xlfn.XLOOKUP(A164,'Por planificar'!$A$2:$A$500,'Por planificar'!$AR$2:$AR$500,""),
D164="Por habilitar presupuesto",_xlfn.XLOOKUP(A164,'Por habilitar presup.'!$A$2:$A$500,'Por habilitar presup.'!$AR$2:$AR$500,""),
D164="Por aprobar estimación",_xlfn.XLOOKUP(A164,'Por aprobar estimacion'!$A$2:$A$500,'Por aprobar estimacion'!$AR$2:$AR$500,""),
D164="Por reestimar",_xlfn.XLOOKUP(A164,'Por Reestimar '!$A$2:$A$500,'Por Reestimar '!$AR$2:$AR$500,""),
TRUE,""
),
_xlpm.resultado,IF(OR(_xlpm.revision="",_xlpm.revision=0),_xlpm.base,_xlpm.revision),
IF(OR(_xlpm.resultado="",_xlpm.resultado=0),"Sin definir",_xlpm.resultado)
))</f>
        <v>Media</v>
      </c>
      <c r="F164" s="593" cm="1">
        <f t="array" ref="F164">IF(A164="","",_xlfn.LET(
_xlpm.fecha,_xlfn.IFS(
D164="Eliminados",_xlfn.XLOOKUP(A164,Eliminados!$A$2:$A$500,Eliminados!$AD$2:$AD$500,""),
D164="Planificadas",_xlfn.XLOOKUP(A164,Planificadas!$A$2:$A$500,Planificadas!$AD$2:$AD$500,""),
D164="Aprobar planificación",_xlfn.XLOOKUP(A164,'Aprobar Planificación'!$A$2:$A$500,'Aprobar Planificación'!$AD$2:$AD$500,""),
D164="Por planificar",_xlfn.XLOOKUP(A164,'Por planificar'!$A$2:$A$500,'Por planificar'!$AD$2:$AD$500,""),
D164="Por habilitar presupuesto",_xlfn.XLOOKUP(A164,'Por habilitar presup.'!$A$2:$A$500,'Por habilitar presup.'!$AD$2:$AD$500,""),
D164="Por aprobar estimación",_xlfn.XLOOKUP(A164,'Por aprobar estimacion'!$A$2:$A$500,'Por aprobar estimacion'!$AD$2:$AD$500,""),
D164="Por reestimar",_xlfn.XLOOKUP(A164,'Por Reestimar '!$A$2:$A$500,'Por Reestimar '!$AD$2:$AD$500,""),
D164="Por estimar",_xlfn.XLOOKUP(A164,'Por estimar'!$A$2:$A$500,'Por estimar'!$AD$2:$AD$500,""),
D164="Registro incompleto",_xlfn.XLOOKUP(A164,'Registro incompleto'!$A$2:$A$500,'Registro incompleto'!$AD$2:$AD$500,""),
TRUE,""
),
IF(OR(_xlpm.fecha="",_xlpm.fecha=0),"",_xlpm.fecha)
))</f>
        <v>46169</v>
      </c>
      <c r="G164" s="593" cm="1">
        <f t="array" ref="G164">IF(A164="","",_xlfn.LET(
_xlpm.base,_xlfn.IFS(
D164="Eliminados",_xlfn.XLOOKUP(A164,Eliminados!$A$2:$A$500,Eliminados!$AF$2:$AF$500,""),
D164="Planificadas",_xlfn.XLOOKUP(A164,Planificadas!$A$2:$A$500,Planificadas!$AF$2:$AF$500,""),
D164="Aprobar planificación",_xlfn.XLOOKUP(A164,'Aprobar Planificación'!$A$2:$A$500,'Aprobar Planificación'!$AF$2:$AF$500,""),
D164="Por planificar",_xlfn.XLOOKUP(A164,'Por planificar'!$A$2:$A$500,'Por planificar'!$AF$2:$AF$500,""),
D164="Por habilitar presupuesto",_xlfn.XLOOKUP(A164,'Por habilitar presup.'!$A$2:$A$500,'Por habilitar presup.'!$AF$2:$AF$500,""),
D164="Por aprobar estimación",_xlfn.XLOOKUP(A164,'Por aprobar estimacion'!$A$2:$A$500,'Por aprobar estimacion'!$AF$2:$AF$500,""),
D164="Por reestimar",_xlfn.XLOOKUP(A164,'Por Reestimar '!$A$2:$A$500,'Por Reestimar '!$AF$2:$AF$500,""),
D164="Por estimar",_xlfn.XLOOKUP(A164,'Por estimar'!$A$2:$A$500,'Por estimar'!$AF$2:$AF$500,""),
D164="Registro incompleto",_xlfn.XLOOKUP(A164,'Registro incompleto'!$A$2:$A$500,'Registro incompleto'!$AF$2:$AF$500,""),
TRUE,""
),
_xlpm.revision,_xlfn.IFS(
D164="Eliminados",_xlfn.XLOOKUP(A164,Eliminados!$A$2:$A$500,Eliminados!$AS$2:$AS$500,""),
D164="Planificadas",_xlfn.XLOOKUP(A164,Planificadas!$A$2:$A$500,Planificadas!$AS$2:$AS$500,""),
D164="Aprobar planificación",_xlfn.XLOOKUP(A164,'Aprobar Planificación'!$A$2:$A$500,'Aprobar Planificación'!$AS$2:$AS$500,""),
D164="Por planificar",_xlfn.XLOOKUP(A164,'Por planificar'!$A$2:$A$500,'Por planificar'!$AS$2:$AS$500,""),
D164="Por habilitar presupuesto",_xlfn.XLOOKUP(A164,'Por habilitar presup.'!$A$2:$A$500,'Por habilitar presup.'!$AS$2:$AS$500,""),
D164="Por aprobar estimación",_xlfn.XLOOKUP(A164,'Por aprobar estimacion'!$A$2:$A$500,'Por aprobar estimacion'!$AS$2:$AS$500,""),
D164="Por reestimar",_xlfn.XLOOKUP(A164,'Por Reestimar '!$A$2:$A$500,'Por Reestimar '!$AS$2:$AS$500,""),
TRUE,""
),
_xlpm.resultado,IF(OR(_xlpm.revision="",_xlpm.revision=0),_xlpm.base,_xlpm.revision),
IF(OR(_xlpm.resultado="",_xlpm.resultado=0),"",_xlpm.resultado)
))</f>
        <v>46174</v>
      </c>
      <c r="H164" s="593" t="str" cm="1">
        <f t="array" ref="H164">IF(A164="","",_xlfn.LET(
_xlpm.dias,_xlfn.IFS(
OR(UPPER(TRIM(E164))="BAJA",UPPER(TRIM(E164))="BAJO"),5,
OR(UPPER(TRIM(E164))="MEDIA",UPPER(TRIM(E164))="MEDIO"),10,
OR(UPPER(TRIM(E164))="ALTA",UPPER(TRIM(E164))="ALTO"),20,
TRUE,0
),
_xlpm.inicioRe,IF(D164="Por reestimar",_xlfn.XLOOKUP(A164,'Por Reestimar '!$A$2:$A$500,'Por Reestimar '!$AS$2:$AS$500,0),0),
_xlfn.IFS(
D164="Por reestimar",IF(AND(ISNUMBER(_xlpm.inicioRe),_xlpm.inicioRe&gt;0,_xlpm.dias&gt;0),WORKDAY(_xlpm.inicioRe,_xlpm.dias),""),
D164="Por estimar",IF(AND(ISNUMBER(G164),G164&gt;0),IF(_xlpm.dias&gt;0,WORKDAY(G164,_xlpm.dias),""),IF(AND(ISNUMBER(F164),F164&gt;0),WORKDAY(F164,5),"")),
TRUE,""
)
))</f>
        <v/>
      </c>
      <c r="I164" t="str" cm="1">
        <f t="array" ref="I164">IF(A164="","",_xlfn.IFS(
D164="Eliminados",_xlfn.XLOOKUP(A164,Eliminados!$A$2:$A$500,Eliminados!$AB$2:$AB$500,""),
D164="Planificadas",_xlfn.XLOOKUP(A164,Planificadas!$A$2:$A$500,Planificadas!$AB$2:$AB$500,""),
D164="Aprobar planificación",_xlfn.XLOOKUP(A164,'Aprobar Planificación'!$A$2:$A$500,'Aprobar Planificación'!$AB$2:$AB$500,""),
D164="Por planificar",_xlfn.XLOOKUP(A164,'Por planificar'!$A$2:$A$500,'Por planificar'!$AB$2:$AB$500,""),
D164="Por habilitar presupuesto",_xlfn.XLOOKUP(A164,'Por habilitar presup.'!$A$2:$A$500,'Por habilitar presup.'!$AB$2:$AB$500,""),
D164="Por aprobar estimación",_xlfn.XLOOKUP(A164,'Por aprobar estimacion'!$A$2:$A$500,'Por aprobar estimacion'!$AB$2:$AB$500,""),
D164="Por reestimar",_xlfn.XLOOKUP(A164,'Por Reestimar '!$A$2:$A$500,'Por Reestimar '!$AB$2:$AB$500,""),
D164="Por estimar",_xlfn.XLOOKUP(A164,'Por estimar'!$A$2:$A$500,'Por estimar'!$AB$2:$AB$500,""),
D164="Registro incompleto",_xlfn.XLOOKUP(A164,'Registro incompleto'!$A$2:$A$500,'Registro incompleto'!$AB$2:$AB$500,""),
TRUE,""
))</f>
        <v>Ana Rojas</v>
      </c>
    </row>
    <row r="165" spans="1:9">
      <c r="A165">
        <v>200</v>
      </c>
      <c r="B165" t="str" cm="1">
        <f t="array" ref="B165">IF(A165="","",_xlfn.IFS(
D165="Eliminados",_xlfn.XLOOKUP(A165,Eliminados!$A$2:$A$500,Eliminados!$F$2:$F$500,""),
D165="Planificadas",_xlfn.XLOOKUP(A165,Planificadas!$A$2:$A$500,Planificadas!$F$2:$F$500,""),
D165="Aprobar planificación",_xlfn.XLOOKUP(A165,'Aprobar Planificación'!$A$2:$A$500,'Aprobar Planificación'!$F$2:$F$500,""),
D165="Por planificar",_xlfn.XLOOKUP(A165,'Por planificar'!$A$2:$A$500,'Por planificar'!$F$2:$F$500,""),
D165="Por habilitar presupuesto",_xlfn.XLOOKUP(A165,'Por habilitar presup.'!$A$2:$A$500,'Por habilitar presup.'!$F$2:$F$500,""),
D165="Por aprobar estimación",_xlfn.XLOOKUP(A165,'Por aprobar estimacion'!$A$2:$A$500,'Por aprobar estimacion'!$F$2:$F$500,""),
D165="Por reestimar",_xlfn.XLOOKUP(A165,'Por Reestimar '!$A$2:$A$500,'Por Reestimar '!$F$2:$F$500,""),
D165="Por estimar",_xlfn.XLOOKUP(A165,'Por estimar'!$A$2:$A$500,'Por estimar'!$F$2:$F$500,""),
D165="Registro incompleto",_xlfn.XLOOKUP(A165,'Registro incompleto'!$A$2:$A$500,'Registro incompleto'!$F$2:$F$500,""),
TRUE,""
))</f>
        <v>"[210] FDM FASE 2: 1. Visualización de situación académica FDM en intranet Docente Administrativo 2. Visualización de distribución de créditos presenciales y virtuales de cursos históricos, matriculados y obligatorios pendientes detallado por cada curso en MiUPC e Intranet (situación académica, historial de notas) 3. despliegue del uso de catalogo de cursos FDM para que se calcule los creditos pres-vir de cursos obligatorios pendientes"</v>
      </c>
      <c r="C165" t="str">
        <f t="shared" si="2"/>
        <v>Ana Vega</v>
      </c>
      <c r="D165" t="str" cm="1">
        <f t="array" ref="D165">IF(A165="","",_xlfn.IFS(
COUNTIF(Eliminados!$A$2:$A$500,A165)&gt;0,"Eliminados",
COUNTIF(Planificadas!$A$2:$A$500,A165)&gt;0,"Planificadas",
COUNTIF('Aprobar Planificación'!$A$2:$A$500,A165)&gt;0,"Aprobar planificación",
COUNTIF('Por planificar'!$A$2:$A$500,A165)&gt;0,"Por planificar",
COUNTIF('Por habilitar presup.'!$A$2:$A$500,A165)&gt;0,"Por habilitar presupuesto",
COUNTIF('Por aprobar estimacion'!$A$2:$A$500,A165)&gt;0,"Por aprobar estimación",
COUNTIF('Por Reestimar '!$A$2:$A$500,A165)&gt;0,"Por reestimar",
COUNTIF('Por estimar'!$A$2:$A$500,A165)&gt;0,"Por estimar",
COUNTIF('Registro incompleto'!$A$2:$A$500,A165)&gt;0,"Registro incompleto",
TRUE,"Sin estado"
))</f>
        <v>Planificadas</v>
      </c>
      <c r="E165" t="str" cm="1">
        <f t="array" ref="E165">IF(A165="","",_xlfn.LET(
_xlpm.base,_xlfn.IFS(
D165="Eliminados",_xlfn.XLOOKUP(A165,Eliminados!$A$2:$A$500,Eliminados!$AE$2:$AE$500,""),
D165="Planificadas",_xlfn.XLOOKUP(A165,Planificadas!$A$2:$A$500,Planificadas!$AE$2:$AE$500,""),
D165="Aprobar planificación",_xlfn.XLOOKUP(A165,'Aprobar Planificación'!$A$2:$A$500,'Aprobar Planificación'!$AE$2:$AE$500,""),
D165="Por planificar",_xlfn.XLOOKUP(A165,'Por planificar'!$A$2:$A$500,'Por planificar'!$AE$2:$AE$500,""),
D165="Por habilitar presupuesto",_xlfn.XLOOKUP(A165,'Por habilitar presup.'!$A$2:$A$500,'Por habilitar presup.'!$AE$2:$AE$500,""),
D165="Por aprobar estimación",_xlfn.XLOOKUP(A165,'Por aprobar estimacion'!$A$2:$A$500,'Por aprobar estimacion'!$AE$2:$AE$500,""),
D165="Por reestimar",_xlfn.XLOOKUP(A165,'Por Reestimar '!$A$2:$A$500,'Por Reestimar '!$AE$2:$AE$500,""),
D165="Por estimar",_xlfn.XLOOKUP(A165,'Por estimar'!$A$2:$A$500,'Por estimar'!$AE$2:$AE$500,""),
D165="Registro incompleto",_xlfn.XLOOKUP(A165,'Registro incompleto'!$A$2:$A$500,'Registro incompleto'!$AE$2:$AE$500,""),
TRUE,""
),
_xlpm.revision,_xlfn.IFS(
D165="Eliminados",_xlfn.XLOOKUP(A165,Eliminados!$A$2:$A$500,Eliminados!$AR$2:$AR$500,""),
D165="Planificadas",_xlfn.XLOOKUP(A165,Planificadas!$A$2:$A$500,Planificadas!$AR$2:$AR$500,""),
D165="Aprobar planificación",_xlfn.XLOOKUP(A165,'Aprobar Planificación'!$A$2:$A$500,'Aprobar Planificación'!$AR$2:$AR$500,""),
D165="Por planificar",_xlfn.XLOOKUP(A165,'Por planificar'!$A$2:$A$500,'Por planificar'!$AR$2:$AR$500,""),
D165="Por habilitar presupuesto",_xlfn.XLOOKUP(A165,'Por habilitar presup.'!$A$2:$A$500,'Por habilitar presup.'!$AR$2:$AR$500,""),
D165="Por aprobar estimación",_xlfn.XLOOKUP(A165,'Por aprobar estimacion'!$A$2:$A$500,'Por aprobar estimacion'!$AR$2:$AR$500,""),
D165="Por reestimar",_xlfn.XLOOKUP(A165,'Por Reestimar '!$A$2:$A$500,'Por Reestimar '!$AR$2:$AR$500,""),
TRUE,""
),
_xlpm.resultado,IF(OR(_xlpm.revision="",_xlpm.revision=0),_xlpm.base,_xlpm.revision),
IF(OR(_xlpm.resultado="",_xlpm.resultado=0),"Sin definir",_xlpm.resultado)
))</f>
        <v>Alta</v>
      </c>
      <c r="F165" s="593" cm="1">
        <f t="array" ref="F165">IF(A165="","",_xlfn.LET(
_xlpm.fecha,_xlfn.IFS(
D165="Eliminados",_xlfn.XLOOKUP(A165,Eliminados!$A$2:$A$500,Eliminados!$AD$2:$AD$500,""),
D165="Planificadas",_xlfn.XLOOKUP(A165,Planificadas!$A$2:$A$500,Planificadas!$AD$2:$AD$500,""),
D165="Aprobar planificación",_xlfn.XLOOKUP(A165,'Aprobar Planificación'!$A$2:$A$500,'Aprobar Planificación'!$AD$2:$AD$500,""),
D165="Por planificar",_xlfn.XLOOKUP(A165,'Por planificar'!$A$2:$A$500,'Por planificar'!$AD$2:$AD$500,""),
D165="Por habilitar presupuesto",_xlfn.XLOOKUP(A165,'Por habilitar presup.'!$A$2:$A$500,'Por habilitar presup.'!$AD$2:$AD$500,""),
D165="Por aprobar estimación",_xlfn.XLOOKUP(A165,'Por aprobar estimacion'!$A$2:$A$500,'Por aprobar estimacion'!$AD$2:$AD$500,""),
D165="Por reestimar",_xlfn.XLOOKUP(A165,'Por Reestimar '!$A$2:$A$500,'Por Reestimar '!$AD$2:$AD$500,""),
D165="Por estimar",_xlfn.XLOOKUP(A165,'Por estimar'!$A$2:$A$500,'Por estimar'!$AD$2:$AD$500,""),
D165="Registro incompleto",_xlfn.XLOOKUP(A165,'Registro incompleto'!$A$2:$A$500,'Registro incompleto'!$AD$2:$AD$500,""),
TRUE,""
),
IF(OR(_xlpm.fecha="",_xlpm.fecha=0),"",_xlpm.fecha)
))</f>
        <v>46191</v>
      </c>
      <c r="G165" s="593" cm="1">
        <f t="array" ref="G165">IF(A165="","",_xlfn.LET(
_xlpm.base,_xlfn.IFS(
D165="Eliminados",_xlfn.XLOOKUP(A165,Eliminados!$A$2:$A$500,Eliminados!$AF$2:$AF$500,""),
D165="Planificadas",_xlfn.XLOOKUP(A165,Planificadas!$A$2:$A$500,Planificadas!$AF$2:$AF$500,""),
D165="Aprobar planificación",_xlfn.XLOOKUP(A165,'Aprobar Planificación'!$A$2:$A$500,'Aprobar Planificación'!$AF$2:$AF$500,""),
D165="Por planificar",_xlfn.XLOOKUP(A165,'Por planificar'!$A$2:$A$500,'Por planificar'!$AF$2:$AF$500,""),
D165="Por habilitar presupuesto",_xlfn.XLOOKUP(A165,'Por habilitar presup.'!$A$2:$A$500,'Por habilitar presup.'!$AF$2:$AF$500,""),
D165="Por aprobar estimación",_xlfn.XLOOKUP(A165,'Por aprobar estimacion'!$A$2:$A$500,'Por aprobar estimacion'!$AF$2:$AF$500,""),
D165="Por reestimar",_xlfn.XLOOKUP(A165,'Por Reestimar '!$A$2:$A$500,'Por Reestimar '!$AF$2:$AF$500,""),
D165="Por estimar",_xlfn.XLOOKUP(A165,'Por estimar'!$A$2:$A$500,'Por estimar'!$AF$2:$AF$500,""),
D165="Registro incompleto",_xlfn.XLOOKUP(A165,'Registro incompleto'!$A$2:$A$500,'Registro incompleto'!$AF$2:$AF$500,""),
TRUE,""
),
_xlpm.revision,_xlfn.IFS(
D165="Eliminados",_xlfn.XLOOKUP(A165,Eliminados!$A$2:$A$500,Eliminados!$AS$2:$AS$500,""),
D165="Planificadas",_xlfn.XLOOKUP(A165,Planificadas!$A$2:$A$500,Planificadas!$AS$2:$AS$500,""),
D165="Aprobar planificación",_xlfn.XLOOKUP(A165,'Aprobar Planificación'!$A$2:$A$500,'Aprobar Planificación'!$AS$2:$AS$500,""),
D165="Por planificar",_xlfn.XLOOKUP(A165,'Por planificar'!$A$2:$A$500,'Por planificar'!$AS$2:$AS$500,""),
D165="Por habilitar presupuesto",_xlfn.XLOOKUP(A165,'Por habilitar presup.'!$A$2:$A$500,'Por habilitar presup.'!$AS$2:$AS$500,""),
D165="Por aprobar estimación",_xlfn.XLOOKUP(A165,'Por aprobar estimacion'!$A$2:$A$500,'Por aprobar estimacion'!$AS$2:$AS$500,""),
D165="Por reestimar",_xlfn.XLOOKUP(A165,'Por Reestimar '!$A$2:$A$500,'Por Reestimar '!$AS$2:$AS$500,""),
TRUE,""
),
_xlpm.resultado,IF(OR(_xlpm.revision="",_xlpm.revision=0),_xlpm.base,_xlpm.revision),
IF(OR(_xlpm.resultado="",_xlpm.resultado=0),"",_xlpm.resultado)
))</f>
        <v>46197</v>
      </c>
      <c r="H165" s="593" t="str" cm="1">
        <f t="array" ref="H165">IF(A165="","",_xlfn.LET(
_xlpm.dias,_xlfn.IFS(
OR(UPPER(TRIM(E165))="BAJA",UPPER(TRIM(E165))="BAJO"),5,
OR(UPPER(TRIM(E165))="MEDIA",UPPER(TRIM(E165))="MEDIO"),10,
OR(UPPER(TRIM(E165))="ALTA",UPPER(TRIM(E165))="ALTO"),20,
TRUE,0
),
_xlpm.inicioRe,IF(D165="Por reestimar",_xlfn.XLOOKUP(A165,'Por Reestimar '!$A$2:$A$500,'Por Reestimar '!$AS$2:$AS$500,0),0),
_xlfn.IFS(
D165="Por reestimar",IF(AND(ISNUMBER(_xlpm.inicioRe),_xlpm.inicioRe&gt;0,_xlpm.dias&gt;0),WORKDAY(_xlpm.inicioRe,_xlpm.dias),""),
D165="Por estimar",IF(AND(ISNUMBER(G165),G165&gt;0),IF(_xlpm.dias&gt;0,WORKDAY(G165,_xlpm.dias),""),IF(AND(ISNUMBER(F165),F165&gt;0),WORKDAY(F165,5),"")),
TRUE,""
)
))</f>
        <v/>
      </c>
      <c r="I165" t="str" cm="1">
        <f t="array" ref="I165">IF(A165="","",_xlfn.IFS(
D165="Eliminados",_xlfn.XLOOKUP(A165,Eliminados!$A$2:$A$500,Eliminados!$AB$2:$AB$500,""),
D165="Planificadas",_xlfn.XLOOKUP(A165,Planificadas!$A$2:$A$500,Planificadas!$AB$2:$AB$500,""),
D165="Aprobar planificación",_xlfn.XLOOKUP(A165,'Aprobar Planificación'!$A$2:$A$500,'Aprobar Planificación'!$AB$2:$AB$500,""),
D165="Por planificar",_xlfn.XLOOKUP(A165,'Por planificar'!$A$2:$A$500,'Por planificar'!$AB$2:$AB$500,""),
D165="Por habilitar presupuesto",_xlfn.XLOOKUP(A165,'Por habilitar presup.'!$A$2:$A$500,'Por habilitar presup.'!$AB$2:$AB$500,""),
D165="Por aprobar estimación",_xlfn.XLOOKUP(A165,'Por aprobar estimacion'!$A$2:$A$500,'Por aprobar estimacion'!$AB$2:$AB$500,""),
D165="Por reestimar",_xlfn.XLOOKUP(A165,'Por Reestimar '!$A$2:$A$500,'Por Reestimar '!$AB$2:$AB$500,""),
D165="Por estimar",_xlfn.XLOOKUP(A165,'Por estimar'!$A$2:$A$500,'Por estimar'!$AB$2:$AB$500,""),
D165="Registro incompleto",_xlfn.XLOOKUP(A165,'Registro incompleto'!$A$2:$A$500,'Registro incompleto'!$AB$2:$AB$500,""),
TRUE,""
))</f>
        <v>Ana Vega</v>
      </c>
    </row>
    <row r="166" spans="1:9">
      <c r="A166">
        <v>201</v>
      </c>
      <c r="B166" t="str" cm="1">
        <f t="array" ref="B166">IF(A166="","",_xlfn.IFS(
D166="Eliminados",_xlfn.XLOOKUP(A166,Eliminados!$A$2:$A$500,Eliminados!$F$2:$F$500,""),
D166="Planificadas",_xlfn.XLOOKUP(A166,Planificadas!$A$2:$A$500,Planificadas!$F$2:$F$500,""),
D166="Aprobar planificación",_xlfn.XLOOKUP(A166,'Aprobar Planificación'!$A$2:$A$500,'Aprobar Planificación'!$F$2:$F$500,""),
D166="Por planificar",_xlfn.XLOOKUP(A166,'Por planificar'!$A$2:$A$500,'Por planificar'!$F$2:$F$500,""),
D166="Por habilitar presupuesto",_xlfn.XLOOKUP(A166,'Por habilitar presup.'!$A$2:$A$500,'Por habilitar presup.'!$F$2:$F$500,""),
D166="Por aprobar estimación",_xlfn.XLOOKUP(A166,'Por aprobar estimacion'!$A$2:$A$500,'Por aprobar estimacion'!$F$2:$F$500,""),
D166="Por reestimar",_xlfn.XLOOKUP(A166,'Por Reestimar '!$A$2:$A$500,'Por Reestimar '!$F$2:$F$500,""),
D166="Por estimar",_xlfn.XLOOKUP(A166,'Por estimar'!$A$2:$A$500,'Por estimar'!$F$2:$F$500,""),
D166="Registro incompleto",_xlfn.XLOOKUP(A166,'Registro incompleto'!$A$2:$A$500,'Registro incompleto'!$F$2:$F$500,""),
TRUE,""
))</f>
        <v>[194] - Reanudación de estudios</v>
      </c>
      <c r="C166" t="str">
        <f t="shared" si="2"/>
        <v>Ana Rojas</v>
      </c>
      <c r="D166" t="str" cm="1">
        <f t="array" ref="D166">IF(A166="","",_xlfn.IFS(
COUNTIF(Eliminados!$A$2:$A$500,A166)&gt;0,"Eliminados",
COUNTIF(Planificadas!$A$2:$A$500,A166)&gt;0,"Planificadas",
COUNTIF('Aprobar Planificación'!$A$2:$A$500,A166)&gt;0,"Aprobar planificación",
COUNTIF('Por planificar'!$A$2:$A$500,A166)&gt;0,"Por planificar",
COUNTIF('Por habilitar presup.'!$A$2:$A$500,A166)&gt;0,"Por habilitar presupuesto",
COUNTIF('Por aprobar estimacion'!$A$2:$A$500,A166)&gt;0,"Por aprobar estimación",
COUNTIF('Por Reestimar '!$A$2:$A$500,A166)&gt;0,"Por reestimar",
COUNTIF('Por estimar'!$A$2:$A$500,A166)&gt;0,"Por estimar",
COUNTIF('Registro incompleto'!$A$2:$A$500,A166)&gt;0,"Registro incompleto",
TRUE,"Sin estado"
))</f>
        <v>Planificadas</v>
      </c>
      <c r="E166" t="str" cm="1">
        <f t="array" ref="E166">IF(A166="","",_xlfn.LET(
_xlpm.base,_xlfn.IFS(
D166="Eliminados",_xlfn.XLOOKUP(A166,Eliminados!$A$2:$A$500,Eliminados!$AE$2:$AE$500,""),
D166="Planificadas",_xlfn.XLOOKUP(A166,Planificadas!$A$2:$A$500,Planificadas!$AE$2:$AE$500,""),
D166="Aprobar planificación",_xlfn.XLOOKUP(A166,'Aprobar Planificación'!$A$2:$A$500,'Aprobar Planificación'!$AE$2:$AE$500,""),
D166="Por planificar",_xlfn.XLOOKUP(A166,'Por planificar'!$A$2:$A$500,'Por planificar'!$AE$2:$AE$500,""),
D166="Por habilitar presupuesto",_xlfn.XLOOKUP(A166,'Por habilitar presup.'!$A$2:$A$500,'Por habilitar presup.'!$AE$2:$AE$500,""),
D166="Por aprobar estimación",_xlfn.XLOOKUP(A166,'Por aprobar estimacion'!$A$2:$A$500,'Por aprobar estimacion'!$AE$2:$AE$500,""),
D166="Por reestimar",_xlfn.XLOOKUP(A166,'Por Reestimar '!$A$2:$A$500,'Por Reestimar '!$AE$2:$AE$500,""),
D166="Por estimar",_xlfn.XLOOKUP(A166,'Por estimar'!$A$2:$A$500,'Por estimar'!$AE$2:$AE$500,""),
D166="Registro incompleto",_xlfn.XLOOKUP(A166,'Registro incompleto'!$A$2:$A$500,'Registro incompleto'!$AE$2:$AE$500,""),
TRUE,""
),
_xlpm.revision,_xlfn.IFS(
D166="Eliminados",_xlfn.XLOOKUP(A166,Eliminados!$A$2:$A$500,Eliminados!$AR$2:$AR$500,""),
D166="Planificadas",_xlfn.XLOOKUP(A166,Planificadas!$A$2:$A$500,Planificadas!$AR$2:$AR$500,""),
D166="Aprobar planificación",_xlfn.XLOOKUP(A166,'Aprobar Planificación'!$A$2:$A$500,'Aprobar Planificación'!$AR$2:$AR$500,""),
D166="Por planificar",_xlfn.XLOOKUP(A166,'Por planificar'!$A$2:$A$500,'Por planificar'!$AR$2:$AR$500,""),
D166="Por habilitar presupuesto",_xlfn.XLOOKUP(A166,'Por habilitar presup.'!$A$2:$A$500,'Por habilitar presup.'!$AR$2:$AR$500,""),
D166="Por aprobar estimación",_xlfn.XLOOKUP(A166,'Por aprobar estimacion'!$A$2:$A$500,'Por aprobar estimacion'!$AR$2:$AR$500,""),
D166="Por reestimar",_xlfn.XLOOKUP(A166,'Por Reestimar '!$A$2:$A$500,'Por Reestimar '!$AR$2:$AR$500,""),
TRUE,""
),
_xlpm.resultado,IF(OR(_xlpm.revision="",_xlpm.revision=0),_xlpm.base,_xlpm.revision),
IF(OR(_xlpm.resultado="",_xlpm.resultado=0),"Sin definir",_xlpm.resultado)
))</f>
        <v>Sin definir</v>
      </c>
      <c r="F166" s="593" t="str" cm="1">
        <f t="array" ref="F166">IF(A166="","",_xlfn.LET(
_xlpm.fecha,_xlfn.IFS(
D166="Eliminados",_xlfn.XLOOKUP(A166,Eliminados!$A$2:$A$500,Eliminados!$AD$2:$AD$500,""),
D166="Planificadas",_xlfn.XLOOKUP(A166,Planificadas!$A$2:$A$500,Planificadas!$AD$2:$AD$500,""),
D166="Aprobar planificación",_xlfn.XLOOKUP(A166,'Aprobar Planificación'!$A$2:$A$500,'Aprobar Planificación'!$AD$2:$AD$500,""),
D166="Por planificar",_xlfn.XLOOKUP(A166,'Por planificar'!$A$2:$A$500,'Por planificar'!$AD$2:$AD$500,""),
D166="Por habilitar presupuesto",_xlfn.XLOOKUP(A166,'Por habilitar presup.'!$A$2:$A$500,'Por habilitar presup.'!$AD$2:$AD$500,""),
D166="Por aprobar estimación",_xlfn.XLOOKUP(A166,'Por aprobar estimacion'!$A$2:$A$500,'Por aprobar estimacion'!$AD$2:$AD$500,""),
D166="Por reestimar",_xlfn.XLOOKUP(A166,'Por Reestimar '!$A$2:$A$500,'Por Reestimar '!$AD$2:$AD$500,""),
D166="Por estimar",_xlfn.XLOOKUP(A166,'Por estimar'!$A$2:$A$500,'Por estimar'!$AD$2:$AD$500,""),
D166="Registro incompleto",_xlfn.XLOOKUP(A166,'Registro incompleto'!$A$2:$A$500,'Registro incompleto'!$AD$2:$AD$500,""),
TRUE,""
),
IF(OR(_xlpm.fecha="",_xlpm.fecha=0),"",_xlpm.fecha)
))</f>
        <v/>
      </c>
      <c r="G166" s="593" t="str" cm="1">
        <f t="array" ref="G166">IF(A166="","",_xlfn.LET(
_xlpm.base,_xlfn.IFS(
D166="Eliminados",_xlfn.XLOOKUP(A166,Eliminados!$A$2:$A$500,Eliminados!$AF$2:$AF$500,""),
D166="Planificadas",_xlfn.XLOOKUP(A166,Planificadas!$A$2:$A$500,Planificadas!$AF$2:$AF$500,""),
D166="Aprobar planificación",_xlfn.XLOOKUP(A166,'Aprobar Planificación'!$A$2:$A$500,'Aprobar Planificación'!$AF$2:$AF$500,""),
D166="Por planificar",_xlfn.XLOOKUP(A166,'Por planificar'!$A$2:$A$500,'Por planificar'!$AF$2:$AF$500,""),
D166="Por habilitar presupuesto",_xlfn.XLOOKUP(A166,'Por habilitar presup.'!$A$2:$A$500,'Por habilitar presup.'!$AF$2:$AF$500,""),
D166="Por aprobar estimación",_xlfn.XLOOKUP(A166,'Por aprobar estimacion'!$A$2:$A$500,'Por aprobar estimacion'!$AF$2:$AF$500,""),
D166="Por reestimar",_xlfn.XLOOKUP(A166,'Por Reestimar '!$A$2:$A$500,'Por Reestimar '!$AF$2:$AF$500,""),
D166="Por estimar",_xlfn.XLOOKUP(A166,'Por estimar'!$A$2:$A$500,'Por estimar'!$AF$2:$AF$500,""),
D166="Registro incompleto",_xlfn.XLOOKUP(A166,'Registro incompleto'!$A$2:$A$500,'Registro incompleto'!$AF$2:$AF$500,""),
TRUE,""
),
_xlpm.revision,_xlfn.IFS(
D166="Eliminados",_xlfn.XLOOKUP(A166,Eliminados!$A$2:$A$500,Eliminados!$AS$2:$AS$500,""),
D166="Planificadas",_xlfn.XLOOKUP(A166,Planificadas!$A$2:$A$500,Planificadas!$AS$2:$AS$500,""),
D166="Aprobar planificación",_xlfn.XLOOKUP(A166,'Aprobar Planificación'!$A$2:$A$500,'Aprobar Planificación'!$AS$2:$AS$500,""),
D166="Por planificar",_xlfn.XLOOKUP(A166,'Por planificar'!$A$2:$A$500,'Por planificar'!$AS$2:$AS$500,""),
D166="Por habilitar presupuesto",_xlfn.XLOOKUP(A166,'Por habilitar presup.'!$A$2:$A$500,'Por habilitar presup.'!$AS$2:$AS$500,""),
D166="Por aprobar estimación",_xlfn.XLOOKUP(A166,'Por aprobar estimacion'!$A$2:$A$500,'Por aprobar estimacion'!$AS$2:$AS$500,""),
D166="Por reestimar",_xlfn.XLOOKUP(A166,'Por Reestimar '!$A$2:$A$500,'Por Reestimar '!$AS$2:$AS$500,""),
TRUE,""
),
_xlpm.resultado,IF(OR(_xlpm.revision="",_xlpm.revision=0),_xlpm.base,_xlpm.revision),
IF(OR(_xlpm.resultado="",_xlpm.resultado=0),"",_xlpm.resultado)
))</f>
        <v/>
      </c>
      <c r="H166" s="593" t="str" cm="1">
        <f t="array" ref="H166">IF(A166="","",_xlfn.LET(
_xlpm.dias,_xlfn.IFS(
OR(UPPER(TRIM(E166))="BAJA",UPPER(TRIM(E166))="BAJO"),5,
OR(UPPER(TRIM(E166))="MEDIA",UPPER(TRIM(E166))="MEDIO"),10,
OR(UPPER(TRIM(E166))="ALTA",UPPER(TRIM(E166))="ALTO"),20,
TRUE,0
),
_xlpm.inicioRe,IF(D166="Por reestimar",_xlfn.XLOOKUP(A166,'Por Reestimar '!$A$2:$A$500,'Por Reestimar '!$AS$2:$AS$500,0),0),
_xlfn.IFS(
D166="Por reestimar",IF(AND(ISNUMBER(_xlpm.inicioRe),_xlpm.inicioRe&gt;0,_xlpm.dias&gt;0),WORKDAY(_xlpm.inicioRe,_xlpm.dias),""),
D166="Por estimar",IF(AND(ISNUMBER(G166),G166&gt;0),IF(_xlpm.dias&gt;0,WORKDAY(G166,_xlpm.dias),""),IF(AND(ISNUMBER(F166),F166&gt;0),WORKDAY(F166,5),"")),
TRUE,""
)
))</f>
        <v/>
      </c>
      <c r="I166" t="str" cm="1">
        <f t="array" ref="I166">IF(A166="","",_xlfn.IFS(
D166="Eliminados",_xlfn.XLOOKUP(A166,Eliminados!$A$2:$A$500,Eliminados!$AB$2:$AB$500,""),
D166="Planificadas",_xlfn.XLOOKUP(A166,Planificadas!$A$2:$A$500,Planificadas!$AB$2:$AB$500,""),
D166="Aprobar planificación",_xlfn.XLOOKUP(A166,'Aprobar Planificación'!$A$2:$A$500,'Aprobar Planificación'!$AB$2:$AB$500,""),
D166="Por planificar",_xlfn.XLOOKUP(A166,'Por planificar'!$A$2:$A$500,'Por planificar'!$AB$2:$AB$500,""),
D166="Por habilitar presupuesto",_xlfn.XLOOKUP(A166,'Por habilitar presup.'!$A$2:$A$500,'Por habilitar presup.'!$AB$2:$AB$500,""),
D166="Por aprobar estimación",_xlfn.XLOOKUP(A166,'Por aprobar estimacion'!$A$2:$A$500,'Por aprobar estimacion'!$AB$2:$AB$500,""),
D166="Por reestimar",_xlfn.XLOOKUP(A166,'Por Reestimar '!$A$2:$A$500,'Por Reestimar '!$AB$2:$AB$500,""),
D166="Por estimar",_xlfn.XLOOKUP(A166,'Por estimar'!$A$2:$A$500,'Por estimar'!$AB$2:$AB$500,""),
D166="Registro incompleto",_xlfn.XLOOKUP(A166,'Registro incompleto'!$A$2:$A$500,'Registro incompleto'!$AB$2:$AB$500,""),
TRUE,""
))</f>
        <v>Ana Rojas</v>
      </c>
    </row>
    <row r="167" spans="1:9">
      <c r="A167">
        <v>202</v>
      </c>
      <c r="B167" t="str" cm="1">
        <f t="array" ref="B167">IF(A167="","",_xlfn.IFS(
D167="Eliminados",_xlfn.XLOOKUP(A167,Eliminados!$A$2:$A$500,Eliminados!$F$2:$F$500,""),
D167="Planificadas",_xlfn.XLOOKUP(A167,Planificadas!$A$2:$A$500,Planificadas!$F$2:$F$500,""),
D167="Aprobar planificación",_xlfn.XLOOKUP(A167,'Aprobar Planificación'!$A$2:$A$500,'Aprobar Planificación'!$F$2:$F$500,""),
D167="Por planificar",_xlfn.XLOOKUP(A167,'Por planificar'!$A$2:$A$500,'Por planificar'!$F$2:$F$500,""),
D167="Por habilitar presupuesto",_xlfn.XLOOKUP(A167,'Por habilitar presup.'!$A$2:$A$500,'Por habilitar presup.'!$F$2:$F$500,""),
D167="Por aprobar estimación",_xlfn.XLOOKUP(A167,'Por aprobar estimacion'!$A$2:$A$500,'Por aprobar estimacion'!$F$2:$F$500,""),
D167="Por reestimar",_xlfn.XLOOKUP(A167,'Por Reestimar '!$A$2:$A$500,'Por Reestimar '!$F$2:$F$500,""),
D167="Por estimar",_xlfn.XLOOKUP(A167,'Por estimar'!$A$2:$A$500,'Por estimar'!$F$2:$F$500,""),
D167="Registro incompleto",_xlfn.XLOOKUP(A167,'Registro incompleto'!$A$2:$A$500,'Registro incompleto'!$F$2:$F$500,""),
TRUE,""
))</f>
        <v>[16] - Tramite de Solicitudes de Deportistas Destacados</v>
      </c>
      <c r="C167" t="str">
        <f t="shared" si="2"/>
        <v>Ana Rojas</v>
      </c>
      <c r="D167" t="str" cm="1">
        <f t="array" ref="D167">IF(A167="","",_xlfn.IFS(
COUNTIF(Eliminados!$A$2:$A$500,A167)&gt;0,"Eliminados",
COUNTIF(Planificadas!$A$2:$A$500,A167)&gt;0,"Planificadas",
COUNTIF('Aprobar Planificación'!$A$2:$A$500,A167)&gt;0,"Aprobar planificación",
COUNTIF('Por planificar'!$A$2:$A$500,A167)&gt;0,"Por planificar",
COUNTIF('Por habilitar presup.'!$A$2:$A$500,A167)&gt;0,"Por habilitar presupuesto",
COUNTIF('Por aprobar estimacion'!$A$2:$A$500,A167)&gt;0,"Por aprobar estimación",
COUNTIF('Por Reestimar '!$A$2:$A$500,A167)&gt;0,"Por reestimar",
COUNTIF('Por estimar'!$A$2:$A$500,A167)&gt;0,"Por estimar",
COUNTIF('Registro incompleto'!$A$2:$A$500,A167)&gt;0,"Registro incompleto",
TRUE,"Sin estado"
))</f>
        <v>Planificadas</v>
      </c>
      <c r="E167" t="str" cm="1">
        <f t="array" ref="E167">IF(A167="","",_xlfn.LET(
_xlpm.base,_xlfn.IFS(
D167="Eliminados",_xlfn.XLOOKUP(A167,Eliminados!$A$2:$A$500,Eliminados!$AE$2:$AE$500,""),
D167="Planificadas",_xlfn.XLOOKUP(A167,Planificadas!$A$2:$A$500,Planificadas!$AE$2:$AE$500,""),
D167="Aprobar planificación",_xlfn.XLOOKUP(A167,'Aprobar Planificación'!$A$2:$A$500,'Aprobar Planificación'!$AE$2:$AE$500,""),
D167="Por planificar",_xlfn.XLOOKUP(A167,'Por planificar'!$A$2:$A$500,'Por planificar'!$AE$2:$AE$500,""),
D167="Por habilitar presupuesto",_xlfn.XLOOKUP(A167,'Por habilitar presup.'!$A$2:$A$500,'Por habilitar presup.'!$AE$2:$AE$500,""),
D167="Por aprobar estimación",_xlfn.XLOOKUP(A167,'Por aprobar estimacion'!$A$2:$A$500,'Por aprobar estimacion'!$AE$2:$AE$500,""),
D167="Por reestimar",_xlfn.XLOOKUP(A167,'Por Reestimar '!$A$2:$A$500,'Por Reestimar '!$AE$2:$AE$500,""),
D167="Por estimar",_xlfn.XLOOKUP(A167,'Por estimar'!$A$2:$A$500,'Por estimar'!$AE$2:$AE$500,""),
D167="Registro incompleto",_xlfn.XLOOKUP(A167,'Registro incompleto'!$A$2:$A$500,'Registro incompleto'!$AE$2:$AE$500,""),
TRUE,""
),
_xlpm.revision,_xlfn.IFS(
D167="Eliminados",_xlfn.XLOOKUP(A167,Eliminados!$A$2:$A$500,Eliminados!$AR$2:$AR$500,""),
D167="Planificadas",_xlfn.XLOOKUP(A167,Planificadas!$A$2:$A$500,Planificadas!$AR$2:$AR$500,""),
D167="Aprobar planificación",_xlfn.XLOOKUP(A167,'Aprobar Planificación'!$A$2:$A$500,'Aprobar Planificación'!$AR$2:$AR$500,""),
D167="Por planificar",_xlfn.XLOOKUP(A167,'Por planificar'!$A$2:$A$500,'Por planificar'!$AR$2:$AR$500,""),
D167="Por habilitar presupuesto",_xlfn.XLOOKUP(A167,'Por habilitar presup.'!$A$2:$A$500,'Por habilitar presup.'!$AR$2:$AR$500,""),
D167="Por aprobar estimación",_xlfn.XLOOKUP(A167,'Por aprobar estimacion'!$A$2:$A$500,'Por aprobar estimacion'!$AR$2:$AR$500,""),
D167="Por reestimar",_xlfn.XLOOKUP(A167,'Por Reestimar '!$A$2:$A$500,'Por Reestimar '!$AR$2:$AR$500,""),
TRUE,""
),
_xlpm.resultado,IF(OR(_xlpm.revision="",_xlpm.revision=0),_xlpm.base,_xlpm.revision),
IF(OR(_xlpm.resultado="",_xlpm.resultado=0),"Sin definir",_xlpm.resultado)
))</f>
        <v>Sin definir</v>
      </c>
      <c r="F167" s="593" t="str" cm="1">
        <f t="array" ref="F167">IF(A167="","",_xlfn.LET(
_xlpm.fecha,_xlfn.IFS(
D167="Eliminados",_xlfn.XLOOKUP(A167,Eliminados!$A$2:$A$500,Eliminados!$AD$2:$AD$500,""),
D167="Planificadas",_xlfn.XLOOKUP(A167,Planificadas!$A$2:$A$500,Planificadas!$AD$2:$AD$500,""),
D167="Aprobar planificación",_xlfn.XLOOKUP(A167,'Aprobar Planificación'!$A$2:$A$500,'Aprobar Planificación'!$AD$2:$AD$500,""),
D167="Por planificar",_xlfn.XLOOKUP(A167,'Por planificar'!$A$2:$A$500,'Por planificar'!$AD$2:$AD$500,""),
D167="Por habilitar presupuesto",_xlfn.XLOOKUP(A167,'Por habilitar presup.'!$A$2:$A$500,'Por habilitar presup.'!$AD$2:$AD$500,""),
D167="Por aprobar estimación",_xlfn.XLOOKUP(A167,'Por aprobar estimacion'!$A$2:$A$500,'Por aprobar estimacion'!$AD$2:$AD$500,""),
D167="Por reestimar",_xlfn.XLOOKUP(A167,'Por Reestimar '!$A$2:$A$500,'Por Reestimar '!$AD$2:$AD$500,""),
D167="Por estimar",_xlfn.XLOOKUP(A167,'Por estimar'!$A$2:$A$500,'Por estimar'!$AD$2:$AD$500,""),
D167="Registro incompleto",_xlfn.XLOOKUP(A167,'Registro incompleto'!$A$2:$A$500,'Registro incompleto'!$AD$2:$AD$500,""),
TRUE,""
),
IF(OR(_xlpm.fecha="",_xlpm.fecha=0),"",_xlpm.fecha)
))</f>
        <v/>
      </c>
      <c r="G167" s="593" t="str" cm="1">
        <f t="array" ref="G167">IF(A167="","",_xlfn.LET(
_xlpm.base,_xlfn.IFS(
D167="Eliminados",_xlfn.XLOOKUP(A167,Eliminados!$A$2:$A$500,Eliminados!$AF$2:$AF$500,""),
D167="Planificadas",_xlfn.XLOOKUP(A167,Planificadas!$A$2:$A$500,Planificadas!$AF$2:$AF$500,""),
D167="Aprobar planificación",_xlfn.XLOOKUP(A167,'Aprobar Planificación'!$A$2:$A$500,'Aprobar Planificación'!$AF$2:$AF$500,""),
D167="Por planificar",_xlfn.XLOOKUP(A167,'Por planificar'!$A$2:$A$500,'Por planificar'!$AF$2:$AF$500,""),
D167="Por habilitar presupuesto",_xlfn.XLOOKUP(A167,'Por habilitar presup.'!$A$2:$A$500,'Por habilitar presup.'!$AF$2:$AF$500,""),
D167="Por aprobar estimación",_xlfn.XLOOKUP(A167,'Por aprobar estimacion'!$A$2:$A$500,'Por aprobar estimacion'!$AF$2:$AF$500,""),
D167="Por reestimar",_xlfn.XLOOKUP(A167,'Por Reestimar '!$A$2:$A$500,'Por Reestimar '!$AF$2:$AF$500,""),
D167="Por estimar",_xlfn.XLOOKUP(A167,'Por estimar'!$A$2:$A$500,'Por estimar'!$AF$2:$AF$500,""),
D167="Registro incompleto",_xlfn.XLOOKUP(A167,'Registro incompleto'!$A$2:$A$500,'Registro incompleto'!$AF$2:$AF$500,""),
TRUE,""
),
_xlpm.revision,_xlfn.IFS(
D167="Eliminados",_xlfn.XLOOKUP(A167,Eliminados!$A$2:$A$500,Eliminados!$AS$2:$AS$500,""),
D167="Planificadas",_xlfn.XLOOKUP(A167,Planificadas!$A$2:$A$500,Planificadas!$AS$2:$AS$500,""),
D167="Aprobar planificación",_xlfn.XLOOKUP(A167,'Aprobar Planificación'!$A$2:$A$500,'Aprobar Planificación'!$AS$2:$AS$500,""),
D167="Por planificar",_xlfn.XLOOKUP(A167,'Por planificar'!$A$2:$A$500,'Por planificar'!$AS$2:$AS$500,""),
D167="Por habilitar presupuesto",_xlfn.XLOOKUP(A167,'Por habilitar presup.'!$A$2:$A$500,'Por habilitar presup.'!$AS$2:$AS$500,""),
D167="Por aprobar estimación",_xlfn.XLOOKUP(A167,'Por aprobar estimacion'!$A$2:$A$500,'Por aprobar estimacion'!$AS$2:$AS$500,""),
D167="Por reestimar",_xlfn.XLOOKUP(A167,'Por Reestimar '!$A$2:$A$500,'Por Reestimar '!$AS$2:$AS$500,""),
TRUE,""
),
_xlpm.resultado,IF(OR(_xlpm.revision="",_xlpm.revision=0),_xlpm.base,_xlpm.revision),
IF(OR(_xlpm.resultado="",_xlpm.resultado=0),"",_xlpm.resultado)
))</f>
        <v/>
      </c>
      <c r="H167" s="593" t="str" cm="1">
        <f t="array" ref="H167">IF(A167="","",_xlfn.LET(
_xlpm.dias,_xlfn.IFS(
OR(UPPER(TRIM(E167))="BAJA",UPPER(TRIM(E167))="BAJO"),5,
OR(UPPER(TRIM(E167))="MEDIA",UPPER(TRIM(E167))="MEDIO"),10,
OR(UPPER(TRIM(E167))="ALTA",UPPER(TRIM(E167))="ALTO"),20,
TRUE,0
),
_xlpm.inicioRe,IF(D167="Por reestimar",_xlfn.XLOOKUP(A167,'Por Reestimar '!$A$2:$A$500,'Por Reestimar '!$AS$2:$AS$500,0),0),
_xlfn.IFS(
D167="Por reestimar",IF(AND(ISNUMBER(_xlpm.inicioRe),_xlpm.inicioRe&gt;0,_xlpm.dias&gt;0),WORKDAY(_xlpm.inicioRe,_xlpm.dias),""),
D167="Por estimar",IF(AND(ISNUMBER(G167),G167&gt;0),IF(_xlpm.dias&gt;0,WORKDAY(G167,_xlpm.dias),""),IF(AND(ISNUMBER(F167),F167&gt;0),WORKDAY(F167,5),"")),
TRUE,""
)
))</f>
        <v/>
      </c>
      <c r="I167" t="str" cm="1">
        <f t="array" ref="I167">IF(A167="","",_xlfn.IFS(
D167="Eliminados",_xlfn.XLOOKUP(A167,Eliminados!$A$2:$A$500,Eliminados!$AB$2:$AB$500,""),
D167="Planificadas",_xlfn.XLOOKUP(A167,Planificadas!$A$2:$A$500,Planificadas!$AB$2:$AB$500,""),
D167="Aprobar planificación",_xlfn.XLOOKUP(A167,'Aprobar Planificación'!$A$2:$A$500,'Aprobar Planificación'!$AB$2:$AB$500,""),
D167="Por planificar",_xlfn.XLOOKUP(A167,'Por planificar'!$A$2:$A$500,'Por planificar'!$AB$2:$AB$500,""),
D167="Por habilitar presupuesto",_xlfn.XLOOKUP(A167,'Por habilitar presup.'!$A$2:$A$500,'Por habilitar presup.'!$AB$2:$AB$500,""),
D167="Por aprobar estimación",_xlfn.XLOOKUP(A167,'Por aprobar estimacion'!$A$2:$A$500,'Por aprobar estimacion'!$AB$2:$AB$500,""),
D167="Por reestimar",_xlfn.XLOOKUP(A167,'Por Reestimar '!$A$2:$A$500,'Por Reestimar '!$AB$2:$AB$500,""),
D167="Por estimar",_xlfn.XLOOKUP(A167,'Por estimar'!$A$2:$A$500,'Por estimar'!$AB$2:$AB$500,""),
D167="Registro incompleto",_xlfn.XLOOKUP(A167,'Registro incompleto'!$A$2:$A$500,'Registro incompleto'!$AB$2:$AB$500,""),
TRUE,""
))</f>
        <v>Ana Rojas</v>
      </c>
    </row>
    <row r="168" spans="1:9">
      <c r="A168">
        <v>203</v>
      </c>
      <c r="B168" t="str" cm="1">
        <f t="array" ref="B168">IF(A168="","",_xlfn.IFS(
D168="Eliminados",_xlfn.XLOOKUP(A168,Eliminados!$A$2:$A$500,Eliminados!$F$2:$F$500,""),
D168="Planificadas",_xlfn.XLOOKUP(A168,Planificadas!$A$2:$A$500,Planificadas!$F$2:$F$500,""),
D168="Aprobar planificación",_xlfn.XLOOKUP(A168,'Aprobar Planificación'!$A$2:$A$500,'Aprobar Planificación'!$F$2:$F$500,""),
D168="Por planificar",_xlfn.XLOOKUP(A168,'Por planificar'!$A$2:$A$500,'Por planificar'!$F$2:$F$500,""),
D168="Por habilitar presupuesto",_xlfn.XLOOKUP(A168,'Por habilitar presup.'!$A$2:$A$500,'Por habilitar presup.'!$F$2:$F$500,""),
D168="Por aprobar estimación",_xlfn.XLOOKUP(A168,'Por aprobar estimacion'!$A$2:$A$500,'Por aprobar estimacion'!$F$2:$F$500,""),
D168="Por reestimar",_xlfn.XLOOKUP(A168,'Por Reestimar '!$A$2:$A$500,'Por Reestimar '!$F$2:$F$500,""),
D168="Por estimar",_xlfn.XLOOKUP(A168,'Por estimar'!$A$2:$A$500,'Por estimar'!$F$2:$F$500,""),
D168="Registro incompleto",_xlfn.XLOOKUP(A168,'Registro incompleto'!$A$2:$A$500,'Registro incompleto'!$F$2:$F$500,""),
TRUE,""
))</f>
        <v>[113] - Trámite de reprogramación de clases</v>
      </c>
      <c r="C168" t="str">
        <f t="shared" si="2"/>
        <v>Ana Rojas</v>
      </c>
      <c r="D168" t="str" cm="1">
        <f t="array" ref="D168">IF(A168="","",_xlfn.IFS(
COUNTIF(Eliminados!$A$2:$A$500,A168)&gt;0,"Eliminados",
COUNTIF(Planificadas!$A$2:$A$500,A168)&gt;0,"Planificadas",
COUNTIF('Aprobar Planificación'!$A$2:$A$500,A168)&gt;0,"Aprobar planificación",
COUNTIF('Por planificar'!$A$2:$A$500,A168)&gt;0,"Por planificar",
COUNTIF('Por habilitar presup.'!$A$2:$A$500,A168)&gt;0,"Por habilitar presupuesto",
COUNTIF('Por aprobar estimacion'!$A$2:$A$500,A168)&gt;0,"Por aprobar estimación",
COUNTIF('Por Reestimar '!$A$2:$A$500,A168)&gt;0,"Por reestimar",
COUNTIF('Por estimar'!$A$2:$A$500,A168)&gt;0,"Por estimar",
COUNTIF('Registro incompleto'!$A$2:$A$500,A168)&gt;0,"Registro incompleto",
TRUE,"Sin estado"
))</f>
        <v>Planificadas</v>
      </c>
      <c r="E168" t="str" cm="1">
        <f t="array" ref="E168">IF(A168="","",_xlfn.LET(
_xlpm.base,_xlfn.IFS(
D168="Eliminados",_xlfn.XLOOKUP(A168,Eliminados!$A$2:$A$500,Eliminados!$AE$2:$AE$500,""),
D168="Planificadas",_xlfn.XLOOKUP(A168,Planificadas!$A$2:$A$500,Planificadas!$AE$2:$AE$500,""),
D168="Aprobar planificación",_xlfn.XLOOKUP(A168,'Aprobar Planificación'!$A$2:$A$500,'Aprobar Planificación'!$AE$2:$AE$500,""),
D168="Por planificar",_xlfn.XLOOKUP(A168,'Por planificar'!$A$2:$A$500,'Por planificar'!$AE$2:$AE$500,""),
D168="Por habilitar presupuesto",_xlfn.XLOOKUP(A168,'Por habilitar presup.'!$A$2:$A$500,'Por habilitar presup.'!$AE$2:$AE$500,""),
D168="Por aprobar estimación",_xlfn.XLOOKUP(A168,'Por aprobar estimacion'!$A$2:$A$500,'Por aprobar estimacion'!$AE$2:$AE$500,""),
D168="Por reestimar",_xlfn.XLOOKUP(A168,'Por Reestimar '!$A$2:$A$500,'Por Reestimar '!$AE$2:$AE$500,""),
D168="Por estimar",_xlfn.XLOOKUP(A168,'Por estimar'!$A$2:$A$500,'Por estimar'!$AE$2:$AE$500,""),
D168="Registro incompleto",_xlfn.XLOOKUP(A168,'Registro incompleto'!$A$2:$A$500,'Registro incompleto'!$AE$2:$AE$500,""),
TRUE,""
),
_xlpm.revision,_xlfn.IFS(
D168="Eliminados",_xlfn.XLOOKUP(A168,Eliminados!$A$2:$A$500,Eliminados!$AR$2:$AR$500,""),
D168="Planificadas",_xlfn.XLOOKUP(A168,Planificadas!$A$2:$A$500,Planificadas!$AR$2:$AR$500,""),
D168="Aprobar planificación",_xlfn.XLOOKUP(A168,'Aprobar Planificación'!$A$2:$A$500,'Aprobar Planificación'!$AR$2:$AR$500,""),
D168="Por planificar",_xlfn.XLOOKUP(A168,'Por planificar'!$A$2:$A$500,'Por planificar'!$AR$2:$AR$500,""),
D168="Por habilitar presupuesto",_xlfn.XLOOKUP(A168,'Por habilitar presup.'!$A$2:$A$500,'Por habilitar presup.'!$AR$2:$AR$500,""),
D168="Por aprobar estimación",_xlfn.XLOOKUP(A168,'Por aprobar estimacion'!$A$2:$A$500,'Por aprobar estimacion'!$AR$2:$AR$500,""),
D168="Por reestimar",_xlfn.XLOOKUP(A168,'Por Reestimar '!$A$2:$A$500,'Por Reestimar '!$AR$2:$AR$500,""),
TRUE,""
),
_xlpm.resultado,IF(OR(_xlpm.revision="",_xlpm.revision=0),_xlpm.base,_xlpm.revision),
IF(OR(_xlpm.resultado="",_xlpm.resultado=0),"Sin definir",_xlpm.resultado)
))</f>
        <v>Sin definir</v>
      </c>
      <c r="F168" s="593" t="str" cm="1">
        <f t="array" ref="F168">IF(A168="","",_xlfn.LET(
_xlpm.fecha,_xlfn.IFS(
D168="Eliminados",_xlfn.XLOOKUP(A168,Eliminados!$A$2:$A$500,Eliminados!$AD$2:$AD$500,""),
D168="Planificadas",_xlfn.XLOOKUP(A168,Planificadas!$A$2:$A$500,Planificadas!$AD$2:$AD$500,""),
D168="Aprobar planificación",_xlfn.XLOOKUP(A168,'Aprobar Planificación'!$A$2:$A$500,'Aprobar Planificación'!$AD$2:$AD$500,""),
D168="Por planificar",_xlfn.XLOOKUP(A168,'Por planificar'!$A$2:$A$500,'Por planificar'!$AD$2:$AD$500,""),
D168="Por habilitar presupuesto",_xlfn.XLOOKUP(A168,'Por habilitar presup.'!$A$2:$A$500,'Por habilitar presup.'!$AD$2:$AD$500,""),
D168="Por aprobar estimación",_xlfn.XLOOKUP(A168,'Por aprobar estimacion'!$A$2:$A$500,'Por aprobar estimacion'!$AD$2:$AD$500,""),
D168="Por reestimar",_xlfn.XLOOKUP(A168,'Por Reestimar '!$A$2:$A$500,'Por Reestimar '!$AD$2:$AD$500,""),
D168="Por estimar",_xlfn.XLOOKUP(A168,'Por estimar'!$A$2:$A$500,'Por estimar'!$AD$2:$AD$500,""),
D168="Registro incompleto",_xlfn.XLOOKUP(A168,'Registro incompleto'!$A$2:$A$500,'Registro incompleto'!$AD$2:$AD$500,""),
TRUE,""
),
IF(OR(_xlpm.fecha="",_xlpm.fecha=0),"",_xlpm.fecha)
))</f>
        <v/>
      </c>
      <c r="G168" s="593" t="str" cm="1">
        <f t="array" ref="G168">IF(A168="","",_xlfn.LET(
_xlpm.base,_xlfn.IFS(
D168="Eliminados",_xlfn.XLOOKUP(A168,Eliminados!$A$2:$A$500,Eliminados!$AF$2:$AF$500,""),
D168="Planificadas",_xlfn.XLOOKUP(A168,Planificadas!$A$2:$A$500,Planificadas!$AF$2:$AF$500,""),
D168="Aprobar planificación",_xlfn.XLOOKUP(A168,'Aprobar Planificación'!$A$2:$A$500,'Aprobar Planificación'!$AF$2:$AF$500,""),
D168="Por planificar",_xlfn.XLOOKUP(A168,'Por planificar'!$A$2:$A$500,'Por planificar'!$AF$2:$AF$500,""),
D168="Por habilitar presupuesto",_xlfn.XLOOKUP(A168,'Por habilitar presup.'!$A$2:$A$500,'Por habilitar presup.'!$AF$2:$AF$500,""),
D168="Por aprobar estimación",_xlfn.XLOOKUP(A168,'Por aprobar estimacion'!$A$2:$A$500,'Por aprobar estimacion'!$AF$2:$AF$500,""),
D168="Por reestimar",_xlfn.XLOOKUP(A168,'Por Reestimar '!$A$2:$A$500,'Por Reestimar '!$AF$2:$AF$500,""),
D168="Por estimar",_xlfn.XLOOKUP(A168,'Por estimar'!$A$2:$A$500,'Por estimar'!$AF$2:$AF$500,""),
D168="Registro incompleto",_xlfn.XLOOKUP(A168,'Registro incompleto'!$A$2:$A$500,'Registro incompleto'!$AF$2:$AF$500,""),
TRUE,""
),
_xlpm.revision,_xlfn.IFS(
D168="Eliminados",_xlfn.XLOOKUP(A168,Eliminados!$A$2:$A$500,Eliminados!$AS$2:$AS$500,""),
D168="Planificadas",_xlfn.XLOOKUP(A168,Planificadas!$A$2:$A$500,Planificadas!$AS$2:$AS$500,""),
D168="Aprobar planificación",_xlfn.XLOOKUP(A168,'Aprobar Planificación'!$A$2:$A$500,'Aprobar Planificación'!$AS$2:$AS$500,""),
D168="Por planificar",_xlfn.XLOOKUP(A168,'Por planificar'!$A$2:$A$500,'Por planificar'!$AS$2:$AS$500,""),
D168="Por habilitar presupuesto",_xlfn.XLOOKUP(A168,'Por habilitar presup.'!$A$2:$A$500,'Por habilitar presup.'!$AS$2:$AS$500,""),
D168="Por aprobar estimación",_xlfn.XLOOKUP(A168,'Por aprobar estimacion'!$A$2:$A$500,'Por aprobar estimacion'!$AS$2:$AS$500,""),
D168="Por reestimar",_xlfn.XLOOKUP(A168,'Por Reestimar '!$A$2:$A$500,'Por Reestimar '!$AS$2:$AS$500,""),
TRUE,""
),
_xlpm.resultado,IF(OR(_xlpm.revision="",_xlpm.revision=0),_xlpm.base,_xlpm.revision),
IF(OR(_xlpm.resultado="",_xlpm.resultado=0),"",_xlpm.resultado)
))</f>
        <v/>
      </c>
      <c r="H168" s="593" t="str" cm="1">
        <f t="array" ref="H168">IF(A168="","",_xlfn.LET(
_xlpm.dias,_xlfn.IFS(
OR(UPPER(TRIM(E168))="BAJA",UPPER(TRIM(E168))="BAJO"),5,
OR(UPPER(TRIM(E168))="MEDIA",UPPER(TRIM(E168))="MEDIO"),10,
OR(UPPER(TRIM(E168))="ALTA",UPPER(TRIM(E168))="ALTO"),20,
TRUE,0
),
_xlpm.inicioRe,IF(D168="Por reestimar",_xlfn.XLOOKUP(A168,'Por Reestimar '!$A$2:$A$500,'Por Reestimar '!$AS$2:$AS$500,0),0),
_xlfn.IFS(
D168="Por reestimar",IF(AND(ISNUMBER(_xlpm.inicioRe),_xlpm.inicioRe&gt;0,_xlpm.dias&gt;0),WORKDAY(_xlpm.inicioRe,_xlpm.dias),""),
D168="Por estimar",IF(AND(ISNUMBER(G168),G168&gt;0),IF(_xlpm.dias&gt;0,WORKDAY(G168,_xlpm.dias),""),IF(AND(ISNUMBER(F168),F168&gt;0),WORKDAY(F168,5),"")),
TRUE,""
)
))</f>
        <v/>
      </c>
      <c r="I168" t="str" cm="1">
        <f t="array" ref="I168">IF(A168="","",_xlfn.IFS(
D168="Eliminados",_xlfn.XLOOKUP(A168,Eliminados!$A$2:$A$500,Eliminados!$AB$2:$AB$500,""),
D168="Planificadas",_xlfn.XLOOKUP(A168,Planificadas!$A$2:$A$500,Planificadas!$AB$2:$AB$500,""),
D168="Aprobar planificación",_xlfn.XLOOKUP(A168,'Aprobar Planificación'!$A$2:$A$500,'Aprobar Planificación'!$AB$2:$AB$500,""),
D168="Por planificar",_xlfn.XLOOKUP(A168,'Por planificar'!$A$2:$A$500,'Por planificar'!$AB$2:$AB$500,""),
D168="Por habilitar presupuesto",_xlfn.XLOOKUP(A168,'Por habilitar presup.'!$A$2:$A$500,'Por habilitar presup.'!$AB$2:$AB$500,""),
D168="Por aprobar estimación",_xlfn.XLOOKUP(A168,'Por aprobar estimacion'!$A$2:$A$500,'Por aprobar estimacion'!$AB$2:$AB$500,""),
D168="Por reestimar",_xlfn.XLOOKUP(A168,'Por Reestimar '!$A$2:$A$500,'Por Reestimar '!$AB$2:$AB$500,""),
D168="Por estimar",_xlfn.XLOOKUP(A168,'Por estimar'!$A$2:$A$500,'Por estimar'!$AB$2:$AB$500,""),
D168="Registro incompleto",_xlfn.XLOOKUP(A168,'Registro incompleto'!$A$2:$A$500,'Registro incompleto'!$AB$2:$AB$500,""),
TRUE,""
))</f>
        <v>Ana Rojas</v>
      </c>
    </row>
    <row r="169" spans="1:9">
      <c r="A169">
        <v>204</v>
      </c>
      <c r="B169" t="str" cm="1">
        <f t="array" ref="B169">IF(A169="","",_xlfn.IFS(
D169="Eliminados",_xlfn.XLOOKUP(A169,Eliminados!$A$2:$A$500,Eliminados!$F$2:$F$500,""),
D169="Planificadas",_xlfn.XLOOKUP(A169,Planificadas!$A$2:$A$500,Planificadas!$F$2:$F$500,""),
D169="Aprobar planificación",_xlfn.XLOOKUP(A169,'Aprobar Planificación'!$A$2:$A$500,'Aprobar Planificación'!$F$2:$F$500,""),
D169="Por planificar",_xlfn.XLOOKUP(A169,'Por planificar'!$A$2:$A$500,'Por planificar'!$F$2:$F$500,""),
D169="Por habilitar presupuesto",_xlfn.XLOOKUP(A169,'Por habilitar presup.'!$A$2:$A$500,'Por habilitar presup.'!$F$2:$F$500,""),
D169="Por aprobar estimación",_xlfn.XLOOKUP(A169,'Por aprobar estimacion'!$A$2:$A$500,'Por aprobar estimacion'!$F$2:$F$500,""),
D169="Por reestimar",_xlfn.XLOOKUP(A169,'Por Reestimar '!$A$2:$A$500,'Por Reestimar '!$F$2:$F$500,""),
D169="Por estimar",_xlfn.XLOOKUP(A169,'Por estimar'!$A$2:$A$500,'Por estimar'!$F$2:$F$500,""),
D169="Registro incompleto",_xlfn.XLOOKUP(A169,'Registro incompleto'!$A$2:$A$500,'Registro incompleto'!$F$2:$F$500,""),
TRUE,""
))</f>
        <v>[199] - Trámite de convalidación de asignatura</v>
      </c>
      <c r="C169" t="str">
        <f t="shared" si="2"/>
        <v>Ana Rojas</v>
      </c>
      <c r="D169" t="str" cm="1">
        <f t="array" ref="D169">IF(A169="","",_xlfn.IFS(
COUNTIF(Eliminados!$A$2:$A$500,A169)&gt;0,"Eliminados",
COUNTIF(Planificadas!$A$2:$A$500,A169)&gt;0,"Planificadas",
COUNTIF('Aprobar Planificación'!$A$2:$A$500,A169)&gt;0,"Aprobar planificación",
COUNTIF('Por planificar'!$A$2:$A$500,A169)&gt;0,"Por planificar",
COUNTIF('Por habilitar presup.'!$A$2:$A$500,A169)&gt;0,"Por habilitar presupuesto",
COUNTIF('Por aprobar estimacion'!$A$2:$A$500,A169)&gt;0,"Por aprobar estimación",
COUNTIF('Por Reestimar '!$A$2:$A$500,A169)&gt;0,"Por reestimar",
COUNTIF('Por estimar'!$A$2:$A$500,A169)&gt;0,"Por estimar",
COUNTIF('Registro incompleto'!$A$2:$A$500,A169)&gt;0,"Registro incompleto",
TRUE,"Sin estado"
))</f>
        <v>Planificadas</v>
      </c>
      <c r="E169" t="str" cm="1">
        <f t="array" ref="E169">IF(A169="","",_xlfn.LET(
_xlpm.base,_xlfn.IFS(
D169="Eliminados",_xlfn.XLOOKUP(A169,Eliminados!$A$2:$A$500,Eliminados!$AE$2:$AE$500,""),
D169="Planificadas",_xlfn.XLOOKUP(A169,Planificadas!$A$2:$A$500,Planificadas!$AE$2:$AE$500,""),
D169="Aprobar planificación",_xlfn.XLOOKUP(A169,'Aprobar Planificación'!$A$2:$A$500,'Aprobar Planificación'!$AE$2:$AE$500,""),
D169="Por planificar",_xlfn.XLOOKUP(A169,'Por planificar'!$A$2:$A$500,'Por planificar'!$AE$2:$AE$500,""),
D169="Por habilitar presupuesto",_xlfn.XLOOKUP(A169,'Por habilitar presup.'!$A$2:$A$500,'Por habilitar presup.'!$AE$2:$AE$500,""),
D169="Por aprobar estimación",_xlfn.XLOOKUP(A169,'Por aprobar estimacion'!$A$2:$A$500,'Por aprobar estimacion'!$AE$2:$AE$500,""),
D169="Por reestimar",_xlfn.XLOOKUP(A169,'Por Reestimar '!$A$2:$A$500,'Por Reestimar '!$AE$2:$AE$500,""),
D169="Por estimar",_xlfn.XLOOKUP(A169,'Por estimar'!$A$2:$A$500,'Por estimar'!$AE$2:$AE$500,""),
D169="Registro incompleto",_xlfn.XLOOKUP(A169,'Registro incompleto'!$A$2:$A$500,'Registro incompleto'!$AE$2:$AE$500,""),
TRUE,""
),
_xlpm.revision,_xlfn.IFS(
D169="Eliminados",_xlfn.XLOOKUP(A169,Eliminados!$A$2:$A$500,Eliminados!$AR$2:$AR$500,""),
D169="Planificadas",_xlfn.XLOOKUP(A169,Planificadas!$A$2:$A$500,Planificadas!$AR$2:$AR$500,""),
D169="Aprobar planificación",_xlfn.XLOOKUP(A169,'Aprobar Planificación'!$A$2:$A$500,'Aprobar Planificación'!$AR$2:$AR$500,""),
D169="Por planificar",_xlfn.XLOOKUP(A169,'Por planificar'!$A$2:$A$500,'Por planificar'!$AR$2:$AR$500,""),
D169="Por habilitar presupuesto",_xlfn.XLOOKUP(A169,'Por habilitar presup.'!$A$2:$A$500,'Por habilitar presup.'!$AR$2:$AR$500,""),
D169="Por aprobar estimación",_xlfn.XLOOKUP(A169,'Por aprobar estimacion'!$A$2:$A$500,'Por aprobar estimacion'!$AR$2:$AR$500,""),
D169="Por reestimar",_xlfn.XLOOKUP(A169,'Por Reestimar '!$A$2:$A$500,'Por Reestimar '!$AR$2:$AR$500,""),
TRUE,""
),
_xlpm.resultado,IF(OR(_xlpm.revision="",_xlpm.revision=0),_xlpm.base,_xlpm.revision),
IF(OR(_xlpm.resultado="",_xlpm.resultado=0),"Sin definir",_xlpm.resultado)
))</f>
        <v>Sin definir</v>
      </c>
      <c r="F169" s="593" t="str" cm="1">
        <f t="array" ref="F169">IF(A169="","",_xlfn.LET(
_xlpm.fecha,_xlfn.IFS(
D169="Eliminados",_xlfn.XLOOKUP(A169,Eliminados!$A$2:$A$500,Eliminados!$AD$2:$AD$500,""),
D169="Planificadas",_xlfn.XLOOKUP(A169,Planificadas!$A$2:$A$500,Planificadas!$AD$2:$AD$500,""),
D169="Aprobar planificación",_xlfn.XLOOKUP(A169,'Aprobar Planificación'!$A$2:$A$500,'Aprobar Planificación'!$AD$2:$AD$500,""),
D169="Por planificar",_xlfn.XLOOKUP(A169,'Por planificar'!$A$2:$A$500,'Por planificar'!$AD$2:$AD$500,""),
D169="Por habilitar presupuesto",_xlfn.XLOOKUP(A169,'Por habilitar presup.'!$A$2:$A$500,'Por habilitar presup.'!$AD$2:$AD$500,""),
D169="Por aprobar estimación",_xlfn.XLOOKUP(A169,'Por aprobar estimacion'!$A$2:$A$500,'Por aprobar estimacion'!$AD$2:$AD$500,""),
D169="Por reestimar",_xlfn.XLOOKUP(A169,'Por Reestimar '!$A$2:$A$500,'Por Reestimar '!$AD$2:$AD$500,""),
D169="Por estimar",_xlfn.XLOOKUP(A169,'Por estimar'!$A$2:$A$500,'Por estimar'!$AD$2:$AD$500,""),
D169="Registro incompleto",_xlfn.XLOOKUP(A169,'Registro incompleto'!$A$2:$A$500,'Registro incompleto'!$AD$2:$AD$500,""),
TRUE,""
),
IF(OR(_xlpm.fecha="",_xlpm.fecha=0),"",_xlpm.fecha)
))</f>
        <v/>
      </c>
      <c r="G169" s="593" t="str" cm="1">
        <f t="array" ref="G169">IF(A169="","",_xlfn.LET(
_xlpm.base,_xlfn.IFS(
D169="Eliminados",_xlfn.XLOOKUP(A169,Eliminados!$A$2:$A$500,Eliminados!$AF$2:$AF$500,""),
D169="Planificadas",_xlfn.XLOOKUP(A169,Planificadas!$A$2:$A$500,Planificadas!$AF$2:$AF$500,""),
D169="Aprobar planificación",_xlfn.XLOOKUP(A169,'Aprobar Planificación'!$A$2:$A$500,'Aprobar Planificación'!$AF$2:$AF$500,""),
D169="Por planificar",_xlfn.XLOOKUP(A169,'Por planificar'!$A$2:$A$500,'Por planificar'!$AF$2:$AF$500,""),
D169="Por habilitar presupuesto",_xlfn.XLOOKUP(A169,'Por habilitar presup.'!$A$2:$A$500,'Por habilitar presup.'!$AF$2:$AF$500,""),
D169="Por aprobar estimación",_xlfn.XLOOKUP(A169,'Por aprobar estimacion'!$A$2:$A$500,'Por aprobar estimacion'!$AF$2:$AF$500,""),
D169="Por reestimar",_xlfn.XLOOKUP(A169,'Por Reestimar '!$A$2:$A$500,'Por Reestimar '!$AF$2:$AF$500,""),
D169="Por estimar",_xlfn.XLOOKUP(A169,'Por estimar'!$A$2:$A$500,'Por estimar'!$AF$2:$AF$500,""),
D169="Registro incompleto",_xlfn.XLOOKUP(A169,'Registro incompleto'!$A$2:$A$500,'Registro incompleto'!$AF$2:$AF$500,""),
TRUE,""
),
_xlpm.revision,_xlfn.IFS(
D169="Eliminados",_xlfn.XLOOKUP(A169,Eliminados!$A$2:$A$500,Eliminados!$AS$2:$AS$500,""),
D169="Planificadas",_xlfn.XLOOKUP(A169,Planificadas!$A$2:$A$500,Planificadas!$AS$2:$AS$500,""),
D169="Aprobar planificación",_xlfn.XLOOKUP(A169,'Aprobar Planificación'!$A$2:$A$500,'Aprobar Planificación'!$AS$2:$AS$500,""),
D169="Por planificar",_xlfn.XLOOKUP(A169,'Por planificar'!$A$2:$A$500,'Por planificar'!$AS$2:$AS$500,""),
D169="Por habilitar presupuesto",_xlfn.XLOOKUP(A169,'Por habilitar presup.'!$A$2:$A$500,'Por habilitar presup.'!$AS$2:$AS$500,""),
D169="Por aprobar estimación",_xlfn.XLOOKUP(A169,'Por aprobar estimacion'!$A$2:$A$500,'Por aprobar estimacion'!$AS$2:$AS$500,""),
D169="Por reestimar",_xlfn.XLOOKUP(A169,'Por Reestimar '!$A$2:$A$500,'Por Reestimar '!$AS$2:$AS$500,""),
TRUE,""
),
_xlpm.resultado,IF(OR(_xlpm.revision="",_xlpm.revision=0),_xlpm.base,_xlpm.revision),
IF(OR(_xlpm.resultado="",_xlpm.resultado=0),"",_xlpm.resultado)
))</f>
        <v/>
      </c>
      <c r="H169" s="593" t="str" cm="1">
        <f t="array" ref="H169">IF(A169="","",_xlfn.LET(
_xlpm.dias,_xlfn.IFS(
OR(UPPER(TRIM(E169))="BAJA",UPPER(TRIM(E169))="BAJO"),5,
OR(UPPER(TRIM(E169))="MEDIA",UPPER(TRIM(E169))="MEDIO"),10,
OR(UPPER(TRIM(E169))="ALTA",UPPER(TRIM(E169))="ALTO"),20,
TRUE,0
),
_xlpm.inicioRe,IF(D169="Por reestimar",_xlfn.XLOOKUP(A169,'Por Reestimar '!$A$2:$A$500,'Por Reestimar '!$AS$2:$AS$500,0),0),
_xlfn.IFS(
D169="Por reestimar",IF(AND(ISNUMBER(_xlpm.inicioRe),_xlpm.inicioRe&gt;0,_xlpm.dias&gt;0),WORKDAY(_xlpm.inicioRe,_xlpm.dias),""),
D169="Por estimar",IF(AND(ISNUMBER(G169),G169&gt;0),IF(_xlpm.dias&gt;0,WORKDAY(G169,_xlpm.dias),""),IF(AND(ISNUMBER(F169),F169&gt;0),WORKDAY(F169,5),"")),
TRUE,""
)
))</f>
        <v/>
      </c>
      <c r="I169" t="str" cm="1">
        <f t="array" ref="I169">IF(A169="","",_xlfn.IFS(
D169="Eliminados",_xlfn.XLOOKUP(A169,Eliminados!$A$2:$A$500,Eliminados!$AB$2:$AB$500,""),
D169="Planificadas",_xlfn.XLOOKUP(A169,Planificadas!$A$2:$A$500,Planificadas!$AB$2:$AB$500,""),
D169="Aprobar planificación",_xlfn.XLOOKUP(A169,'Aprobar Planificación'!$A$2:$A$500,'Aprobar Planificación'!$AB$2:$AB$500,""),
D169="Por planificar",_xlfn.XLOOKUP(A169,'Por planificar'!$A$2:$A$500,'Por planificar'!$AB$2:$AB$500,""),
D169="Por habilitar presupuesto",_xlfn.XLOOKUP(A169,'Por habilitar presup.'!$A$2:$A$500,'Por habilitar presup.'!$AB$2:$AB$500,""),
D169="Por aprobar estimación",_xlfn.XLOOKUP(A169,'Por aprobar estimacion'!$A$2:$A$500,'Por aprobar estimacion'!$AB$2:$AB$500,""),
D169="Por reestimar",_xlfn.XLOOKUP(A169,'Por Reestimar '!$A$2:$A$500,'Por Reestimar '!$AB$2:$AB$500,""),
D169="Por estimar",_xlfn.XLOOKUP(A169,'Por estimar'!$A$2:$A$500,'Por estimar'!$AB$2:$AB$500,""),
D169="Registro incompleto",_xlfn.XLOOKUP(A169,'Registro incompleto'!$A$2:$A$500,'Registro incompleto'!$AB$2:$AB$500,""),
TRUE,""
))</f>
        <v>Ana Rojas</v>
      </c>
    </row>
    <row r="170" spans="1:9">
      <c r="A170">
        <v>205</v>
      </c>
      <c r="B170" t="str" cm="1">
        <f t="array" ref="B170">IF(A170="","",_xlfn.IFS(
D170="Eliminados",_xlfn.XLOOKUP(A170,Eliminados!$A$2:$A$500,Eliminados!$F$2:$F$500,""),
D170="Planificadas",_xlfn.XLOOKUP(A170,Planificadas!$A$2:$A$500,Planificadas!$F$2:$F$500,""),
D170="Aprobar planificación",_xlfn.XLOOKUP(A170,'Aprobar Planificación'!$A$2:$A$500,'Aprobar Planificación'!$F$2:$F$500,""),
D170="Por planificar",_xlfn.XLOOKUP(A170,'Por planificar'!$A$2:$A$500,'Por planificar'!$F$2:$F$500,""),
D170="Por habilitar presupuesto",_xlfn.XLOOKUP(A170,'Por habilitar presup.'!$A$2:$A$500,'Por habilitar presup.'!$F$2:$F$500,""),
D170="Por aprobar estimación",_xlfn.XLOOKUP(A170,'Por aprobar estimacion'!$A$2:$A$500,'Por aprobar estimacion'!$F$2:$F$500,""),
D170="Por reestimar",_xlfn.XLOOKUP(A170,'Por Reestimar '!$A$2:$A$500,'Por Reestimar '!$F$2:$F$500,""),
D170="Por estimar",_xlfn.XLOOKUP(A170,'Por estimar'!$A$2:$A$500,'Por estimar'!$F$2:$F$500,""),
D170="Registro incompleto",_xlfn.XLOOKUP(A170,'Registro incompleto'!$A$2:$A$500,'Registro incompleto'!$F$2:$F$500,""),
TRUE,""
))</f>
        <v>[186] - Tramites Correccion de Evaluacion - anulación</v>
      </c>
      <c r="C170" t="str">
        <f t="shared" si="2"/>
        <v>Ana Rojas</v>
      </c>
      <c r="D170" t="str" cm="1">
        <f t="array" ref="D170">IF(A170="","",_xlfn.IFS(
COUNTIF(Eliminados!$A$2:$A$500,A170)&gt;0,"Eliminados",
COUNTIF(Planificadas!$A$2:$A$500,A170)&gt;0,"Planificadas",
COUNTIF('Aprobar Planificación'!$A$2:$A$500,A170)&gt;0,"Aprobar planificación",
COUNTIF('Por planificar'!$A$2:$A$500,A170)&gt;0,"Por planificar",
COUNTIF('Por habilitar presup.'!$A$2:$A$500,A170)&gt;0,"Por habilitar presupuesto",
COUNTIF('Por aprobar estimacion'!$A$2:$A$500,A170)&gt;0,"Por aprobar estimación",
COUNTIF('Por Reestimar '!$A$2:$A$500,A170)&gt;0,"Por reestimar",
COUNTIF('Por estimar'!$A$2:$A$500,A170)&gt;0,"Por estimar",
COUNTIF('Registro incompleto'!$A$2:$A$500,A170)&gt;0,"Registro incompleto",
TRUE,"Sin estado"
))</f>
        <v>Planificadas</v>
      </c>
      <c r="E170" t="str" cm="1">
        <f t="array" ref="E170">IF(A170="","",_xlfn.LET(
_xlpm.base,_xlfn.IFS(
D170="Eliminados",_xlfn.XLOOKUP(A170,Eliminados!$A$2:$A$500,Eliminados!$AE$2:$AE$500,""),
D170="Planificadas",_xlfn.XLOOKUP(A170,Planificadas!$A$2:$A$500,Planificadas!$AE$2:$AE$500,""),
D170="Aprobar planificación",_xlfn.XLOOKUP(A170,'Aprobar Planificación'!$A$2:$A$500,'Aprobar Planificación'!$AE$2:$AE$500,""),
D170="Por planificar",_xlfn.XLOOKUP(A170,'Por planificar'!$A$2:$A$500,'Por planificar'!$AE$2:$AE$500,""),
D170="Por habilitar presupuesto",_xlfn.XLOOKUP(A170,'Por habilitar presup.'!$A$2:$A$500,'Por habilitar presup.'!$AE$2:$AE$500,""),
D170="Por aprobar estimación",_xlfn.XLOOKUP(A170,'Por aprobar estimacion'!$A$2:$A$500,'Por aprobar estimacion'!$AE$2:$AE$500,""),
D170="Por reestimar",_xlfn.XLOOKUP(A170,'Por Reestimar '!$A$2:$A$500,'Por Reestimar '!$AE$2:$AE$500,""),
D170="Por estimar",_xlfn.XLOOKUP(A170,'Por estimar'!$A$2:$A$500,'Por estimar'!$AE$2:$AE$500,""),
D170="Registro incompleto",_xlfn.XLOOKUP(A170,'Registro incompleto'!$A$2:$A$500,'Registro incompleto'!$AE$2:$AE$500,""),
TRUE,""
),
_xlpm.revision,_xlfn.IFS(
D170="Eliminados",_xlfn.XLOOKUP(A170,Eliminados!$A$2:$A$500,Eliminados!$AR$2:$AR$500,""),
D170="Planificadas",_xlfn.XLOOKUP(A170,Planificadas!$A$2:$A$500,Planificadas!$AR$2:$AR$500,""),
D170="Aprobar planificación",_xlfn.XLOOKUP(A170,'Aprobar Planificación'!$A$2:$A$500,'Aprobar Planificación'!$AR$2:$AR$500,""),
D170="Por planificar",_xlfn.XLOOKUP(A170,'Por planificar'!$A$2:$A$500,'Por planificar'!$AR$2:$AR$500,""),
D170="Por habilitar presupuesto",_xlfn.XLOOKUP(A170,'Por habilitar presup.'!$A$2:$A$500,'Por habilitar presup.'!$AR$2:$AR$500,""),
D170="Por aprobar estimación",_xlfn.XLOOKUP(A170,'Por aprobar estimacion'!$A$2:$A$500,'Por aprobar estimacion'!$AR$2:$AR$500,""),
D170="Por reestimar",_xlfn.XLOOKUP(A170,'Por Reestimar '!$A$2:$A$500,'Por Reestimar '!$AR$2:$AR$500,""),
TRUE,""
),
_xlpm.resultado,IF(OR(_xlpm.revision="",_xlpm.revision=0),_xlpm.base,_xlpm.revision),
IF(OR(_xlpm.resultado="",_xlpm.resultado=0),"Sin definir",_xlpm.resultado)
))</f>
        <v>Sin definir</v>
      </c>
      <c r="F170" s="593" t="str" cm="1">
        <f t="array" ref="F170">IF(A170="","",_xlfn.LET(
_xlpm.fecha,_xlfn.IFS(
D170="Eliminados",_xlfn.XLOOKUP(A170,Eliminados!$A$2:$A$500,Eliminados!$AD$2:$AD$500,""),
D170="Planificadas",_xlfn.XLOOKUP(A170,Planificadas!$A$2:$A$500,Planificadas!$AD$2:$AD$500,""),
D170="Aprobar planificación",_xlfn.XLOOKUP(A170,'Aprobar Planificación'!$A$2:$A$500,'Aprobar Planificación'!$AD$2:$AD$500,""),
D170="Por planificar",_xlfn.XLOOKUP(A170,'Por planificar'!$A$2:$A$500,'Por planificar'!$AD$2:$AD$500,""),
D170="Por habilitar presupuesto",_xlfn.XLOOKUP(A170,'Por habilitar presup.'!$A$2:$A$500,'Por habilitar presup.'!$AD$2:$AD$500,""),
D170="Por aprobar estimación",_xlfn.XLOOKUP(A170,'Por aprobar estimacion'!$A$2:$A$500,'Por aprobar estimacion'!$AD$2:$AD$500,""),
D170="Por reestimar",_xlfn.XLOOKUP(A170,'Por Reestimar '!$A$2:$A$500,'Por Reestimar '!$AD$2:$AD$500,""),
D170="Por estimar",_xlfn.XLOOKUP(A170,'Por estimar'!$A$2:$A$500,'Por estimar'!$AD$2:$AD$500,""),
D170="Registro incompleto",_xlfn.XLOOKUP(A170,'Registro incompleto'!$A$2:$A$500,'Registro incompleto'!$AD$2:$AD$500,""),
TRUE,""
),
IF(OR(_xlpm.fecha="",_xlpm.fecha=0),"",_xlpm.fecha)
))</f>
        <v/>
      </c>
      <c r="G170" s="593" t="str" cm="1">
        <f t="array" ref="G170">IF(A170="","",_xlfn.LET(
_xlpm.base,_xlfn.IFS(
D170="Eliminados",_xlfn.XLOOKUP(A170,Eliminados!$A$2:$A$500,Eliminados!$AF$2:$AF$500,""),
D170="Planificadas",_xlfn.XLOOKUP(A170,Planificadas!$A$2:$A$500,Planificadas!$AF$2:$AF$500,""),
D170="Aprobar planificación",_xlfn.XLOOKUP(A170,'Aprobar Planificación'!$A$2:$A$500,'Aprobar Planificación'!$AF$2:$AF$500,""),
D170="Por planificar",_xlfn.XLOOKUP(A170,'Por planificar'!$A$2:$A$500,'Por planificar'!$AF$2:$AF$500,""),
D170="Por habilitar presupuesto",_xlfn.XLOOKUP(A170,'Por habilitar presup.'!$A$2:$A$500,'Por habilitar presup.'!$AF$2:$AF$500,""),
D170="Por aprobar estimación",_xlfn.XLOOKUP(A170,'Por aprobar estimacion'!$A$2:$A$500,'Por aprobar estimacion'!$AF$2:$AF$500,""),
D170="Por reestimar",_xlfn.XLOOKUP(A170,'Por Reestimar '!$A$2:$A$500,'Por Reestimar '!$AF$2:$AF$500,""),
D170="Por estimar",_xlfn.XLOOKUP(A170,'Por estimar'!$A$2:$A$500,'Por estimar'!$AF$2:$AF$500,""),
D170="Registro incompleto",_xlfn.XLOOKUP(A170,'Registro incompleto'!$A$2:$A$500,'Registro incompleto'!$AF$2:$AF$500,""),
TRUE,""
),
_xlpm.revision,_xlfn.IFS(
D170="Eliminados",_xlfn.XLOOKUP(A170,Eliminados!$A$2:$A$500,Eliminados!$AS$2:$AS$500,""),
D170="Planificadas",_xlfn.XLOOKUP(A170,Planificadas!$A$2:$A$500,Planificadas!$AS$2:$AS$500,""),
D170="Aprobar planificación",_xlfn.XLOOKUP(A170,'Aprobar Planificación'!$A$2:$A$500,'Aprobar Planificación'!$AS$2:$AS$500,""),
D170="Por planificar",_xlfn.XLOOKUP(A170,'Por planificar'!$A$2:$A$500,'Por planificar'!$AS$2:$AS$500,""),
D170="Por habilitar presupuesto",_xlfn.XLOOKUP(A170,'Por habilitar presup.'!$A$2:$A$500,'Por habilitar presup.'!$AS$2:$AS$500,""),
D170="Por aprobar estimación",_xlfn.XLOOKUP(A170,'Por aprobar estimacion'!$A$2:$A$500,'Por aprobar estimacion'!$AS$2:$AS$500,""),
D170="Por reestimar",_xlfn.XLOOKUP(A170,'Por Reestimar '!$A$2:$A$500,'Por Reestimar '!$AS$2:$AS$500,""),
TRUE,""
),
_xlpm.resultado,IF(OR(_xlpm.revision="",_xlpm.revision=0),_xlpm.base,_xlpm.revision),
IF(OR(_xlpm.resultado="",_xlpm.resultado=0),"",_xlpm.resultado)
))</f>
        <v/>
      </c>
      <c r="H170" s="593" t="str" cm="1">
        <f t="array" ref="H170">IF(A170="","",_xlfn.LET(
_xlpm.dias,_xlfn.IFS(
OR(UPPER(TRIM(E170))="BAJA",UPPER(TRIM(E170))="BAJO"),5,
OR(UPPER(TRIM(E170))="MEDIA",UPPER(TRIM(E170))="MEDIO"),10,
OR(UPPER(TRIM(E170))="ALTA",UPPER(TRIM(E170))="ALTO"),20,
TRUE,0
),
_xlpm.inicioRe,IF(D170="Por reestimar",_xlfn.XLOOKUP(A170,'Por Reestimar '!$A$2:$A$500,'Por Reestimar '!$AS$2:$AS$500,0),0),
_xlfn.IFS(
D170="Por reestimar",IF(AND(ISNUMBER(_xlpm.inicioRe),_xlpm.inicioRe&gt;0,_xlpm.dias&gt;0),WORKDAY(_xlpm.inicioRe,_xlpm.dias),""),
D170="Por estimar",IF(AND(ISNUMBER(G170),G170&gt;0),IF(_xlpm.dias&gt;0,WORKDAY(G170,_xlpm.dias),""),IF(AND(ISNUMBER(F170),F170&gt;0),WORKDAY(F170,5),"")),
TRUE,""
)
))</f>
        <v/>
      </c>
      <c r="I170" t="str" cm="1">
        <f t="array" ref="I170">IF(A170="","",_xlfn.IFS(
D170="Eliminados",_xlfn.XLOOKUP(A170,Eliminados!$A$2:$A$500,Eliminados!$AB$2:$AB$500,""),
D170="Planificadas",_xlfn.XLOOKUP(A170,Planificadas!$A$2:$A$500,Planificadas!$AB$2:$AB$500,""),
D170="Aprobar planificación",_xlfn.XLOOKUP(A170,'Aprobar Planificación'!$A$2:$A$500,'Aprobar Planificación'!$AB$2:$AB$500,""),
D170="Por planificar",_xlfn.XLOOKUP(A170,'Por planificar'!$A$2:$A$500,'Por planificar'!$AB$2:$AB$500,""),
D170="Por habilitar presupuesto",_xlfn.XLOOKUP(A170,'Por habilitar presup.'!$A$2:$A$500,'Por habilitar presup.'!$AB$2:$AB$500,""),
D170="Por aprobar estimación",_xlfn.XLOOKUP(A170,'Por aprobar estimacion'!$A$2:$A$500,'Por aprobar estimacion'!$AB$2:$AB$500,""),
D170="Por reestimar",_xlfn.XLOOKUP(A170,'Por Reestimar '!$A$2:$A$500,'Por Reestimar '!$AB$2:$AB$500,""),
D170="Por estimar",_xlfn.XLOOKUP(A170,'Por estimar'!$A$2:$A$500,'Por estimar'!$AB$2:$AB$500,""),
D170="Registro incompleto",_xlfn.XLOOKUP(A170,'Registro incompleto'!$A$2:$A$500,'Registro incompleto'!$AB$2:$AB$500,""),
TRUE,""
))</f>
        <v>Ana Rojas</v>
      </c>
    </row>
    <row r="171" spans="1:9">
      <c r="A171">
        <v>206</v>
      </c>
      <c r="B171" t="str" cm="1">
        <f t="array" ref="B171">IF(A171="","",_xlfn.IFS(
D171="Eliminados",_xlfn.XLOOKUP(A171,Eliminados!$A$2:$A$500,Eliminados!$F$2:$F$500,""),
D171="Planificadas",_xlfn.XLOOKUP(A171,Planificadas!$A$2:$A$500,Planificadas!$F$2:$F$500,""),
D171="Aprobar planificación",_xlfn.XLOOKUP(A171,'Aprobar Planificación'!$A$2:$A$500,'Aprobar Planificación'!$F$2:$F$500,""),
D171="Por planificar",_xlfn.XLOOKUP(A171,'Por planificar'!$A$2:$A$500,'Por planificar'!$F$2:$F$500,""),
D171="Por habilitar presupuesto",_xlfn.XLOOKUP(A171,'Por habilitar presup.'!$A$2:$A$500,'Por habilitar presup.'!$F$2:$F$500,""),
D171="Por aprobar estimación",_xlfn.XLOOKUP(A171,'Por aprobar estimacion'!$A$2:$A$500,'Por aprobar estimacion'!$F$2:$F$500,""),
D171="Por reestimar",_xlfn.XLOOKUP(A171,'Por Reestimar '!$A$2:$A$500,'Por Reestimar '!$F$2:$F$500,""),
D171="Por estimar",_xlfn.XLOOKUP(A171,'Por estimar'!$A$2:$A$500,'Por estimar'!$F$2:$F$500,""),
D171="Registro incompleto",_xlfn.XLOOKUP(A171,'Registro incompleto'!$A$2:$A$500,'Registro incompleto'!$F$2:$F$500,""),
TRUE,""
))</f>
        <v>[197] - Trámite Recuperación de evaluación</v>
      </c>
      <c r="C171" t="str">
        <f t="shared" si="2"/>
        <v>Ana Rojas</v>
      </c>
      <c r="D171" t="str" cm="1">
        <f t="array" ref="D171">IF(A171="","",_xlfn.IFS(
COUNTIF(Eliminados!$A$2:$A$500,A171)&gt;0,"Eliminados",
COUNTIF(Planificadas!$A$2:$A$500,A171)&gt;0,"Planificadas",
COUNTIF('Aprobar Planificación'!$A$2:$A$500,A171)&gt;0,"Aprobar planificación",
COUNTIF('Por planificar'!$A$2:$A$500,A171)&gt;0,"Por planificar",
COUNTIF('Por habilitar presup.'!$A$2:$A$500,A171)&gt;0,"Por habilitar presupuesto",
COUNTIF('Por aprobar estimacion'!$A$2:$A$500,A171)&gt;0,"Por aprobar estimación",
COUNTIF('Por Reestimar '!$A$2:$A$500,A171)&gt;0,"Por reestimar",
COUNTIF('Por estimar'!$A$2:$A$500,A171)&gt;0,"Por estimar",
COUNTIF('Registro incompleto'!$A$2:$A$500,A171)&gt;0,"Registro incompleto",
TRUE,"Sin estado"
))</f>
        <v>Planificadas</v>
      </c>
      <c r="E171" t="str" cm="1">
        <f t="array" ref="E171">IF(A171="","",_xlfn.LET(
_xlpm.base,_xlfn.IFS(
D171="Eliminados",_xlfn.XLOOKUP(A171,Eliminados!$A$2:$A$500,Eliminados!$AE$2:$AE$500,""),
D171="Planificadas",_xlfn.XLOOKUP(A171,Planificadas!$A$2:$A$500,Planificadas!$AE$2:$AE$500,""),
D171="Aprobar planificación",_xlfn.XLOOKUP(A171,'Aprobar Planificación'!$A$2:$A$500,'Aprobar Planificación'!$AE$2:$AE$500,""),
D171="Por planificar",_xlfn.XLOOKUP(A171,'Por planificar'!$A$2:$A$500,'Por planificar'!$AE$2:$AE$500,""),
D171="Por habilitar presupuesto",_xlfn.XLOOKUP(A171,'Por habilitar presup.'!$A$2:$A$500,'Por habilitar presup.'!$AE$2:$AE$500,""),
D171="Por aprobar estimación",_xlfn.XLOOKUP(A171,'Por aprobar estimacion'!$A$2:$A$500,'Por aprobar estimacion'!$AE$2:$AE$500,""),
D171="Por reestimar",_xlfn.XLOOKUP(A171,'Por Reestimar '!$A$2:$A$500,'Por Reestimar '!$AE$2:$AE$500,""),
D171="Por estimar",_xlfn.XLOOKUP(A171,'Por estimar'!$A$2:$A$500,'Por estimar'!$AE$2:$AE$500,""),
D171="Registro incompleto",_xlfn.XLOOKUP(A171,'Registro incompleto'!$A$2:$A$500,'Registro incompleto'!$AE$2:$AE$500,""),
TRUE,""
),
_xlpm.revision,_xlfn.IFS(
D171="Eliminados",_xlfn.XLOOKUP(A171,Eliminados!$A$2:$A$500,Eliminados!$AR$2:$AR$500,""),
D171="Planificadas",_xlfn.XLOOKUP(A171,Planificadas!$A$2:$A$500,Planificadas!$AR$2:$AR$500,""),
D171="Aprobar planificación",_xlfn.XLOOKUP(A171,'Aprobar Planificación'!$A$2:$A$500,'Aprobar Planificación'!$AR$2:$AR$500,""),
D171="Por planificar",_xlfn.XLOOKUP(A171,'Por planificar'!$A$2:$A$500,'Por planificar'!$AR$2:$AR$500,""),
D171="Por habilitar presupuesto",_xlfn.XLOOKUP(A171,'Por habilitar presup.'!$A$2:$A$500,'Por habilitar presup.'!$AR$2:$AR$500,""),
D171="Por aprobar estimación",_xlfn.XLOOKUP(A171,'Por aprobar estimacion'!$A$2:$A$500,'Por aprobar estimacion'!$AR$2:$AR$500,""),
D171="Por reestimar",_xlfn.XLOOKUP(A171,'Por Reestimar '!$A$2:$A$500,'Por Reestimar '!$AR$2:$AR$500,""),
TRUE,""
),
_xlpm.resultado,IF(OR(_xlpm.revision="",_xlpm.revision=0),_xlpm.base,_xlpm.revision),
IF(OR(_xlpm.resultado="",_xlpm.resultado=0),"Sin definir",_xlpm.resultado)
))</f>
        <v>Sin definir</v>
      </c>
      <c r="F171" s="593" t="str" cm="1">
        <f t="array" ref="F171">IF(A171="","",_xlfn.LET(
_xlpm.fecha,_xlfn.IFS(
D171="Eliminados",_xlfn.XLOOKUP(A171,Eliminados!$A$2:$A$500,Eliminados!$AD$2:$AD$500,""),
D171="Planificadas",_xlfn.XLOOKUP(A171,Planificadas!$A$2:$A$500,Planificadas!$AD$2:$AD$500,""),
D171="Aprobar planificación",_xlfn.XLOOKUP(A171,'Aprobar Planificación'!$A$2:$A$500,'Aprobar Planificación'!$AD$2:$AD$500,""),
D171="Por planificar",_xlfn.XLOOKUP(A171,'Por planificar'!$A$2:$A$500,'Por planificar'!$AD$2:$AD$500,""),
D171="Por habilitar presupuesto",_xlfn.XLOOKUP(A171,'Por habilitar presup.'!$A$2:$A$500,'Por habilitar presup.'!$AD$2:$AD$500,""),
D171="Por aprobar estimación",_xlfn.XLOOKUP(A171,'Por aprobar estimacion'!$A$2:$A$500,'Por aprobar estimacion'!$AD$2:$AD$500,""),
D171="Por reestimar",_xlfn.XLOOKUP(A171,'Por Reestimar '!$A$2:$A$500,'Por Reestimar '!$AD$2:$AD$500,""),
D171="Por estimar",_xlfn.XLOOKUP(A171,'Por estimar'!$A$2:$A$500,'Por estimar'!$AD$2:$AD$500,""),
D171="Registro incompleto",_xlfn.XLOOKUP(A171,'Registro incompleto'!$A$2:$A$500,'Registro incompleto'!$AD$2:$AD$500,""),
TRUE,""
),
IF(OR(_xlpm.fecha="",_xlpm.fecha=0),"",_xlpm.fecha)
))</f>
        <v/>
      </c>
      <c r="G171" s="593" t="str" cm="1">
        <f t="array" ref="G171">IF(A171="","",_xlfn.LET(
_xlpm.base,_xlfn.IFS(
D171="Eliminados",_xlfn.XLOOKUP(A171,Eliminados!$A$2:$A$500,Eliminados!$AF$2:$AF$500,""),
D171="Planificadas",_xlfn.XLOOKUP(A171,Planificadas!$A$2:$A$500,Planificadas!$AF$2:$AF$500,""),
D171="Aprobar planificación",_xlfn.XLOOKUP(A171,'Aprobar Planificación'!$A$2:$A$500,'Aprobar Planificación'!$AF$2:$AF$500,""),
D171="Por planificar",_xlfn.XLOOKUP(A171,'Por planificar'!$A$2:$A$500,'Por planificar'!$AF$2:$AF$500,""),
D171="Por habilitar presupuesto",_xlfn.XLOOKUP(A171,'Por habilitar presup.'!$A$2:$A$500,'Por habilitar presup.'!$AF$2:$AF$500,""),
D171="Por aprobar estimación",_xlfn.XLOOKUP(A171,'Por aprobar estimacion'!$A$2:$A$500,'Por aprobar estimacion'!$AF$2:$AF$500,""),
D171="Por reestimar",_xlfn.XLOOKUP(A171,'Por Reestimar '!$A$2:$A$500,'Por Reestimar '!$AF$2:$AF$500,""),
D171="Por estimar",_xlfn.XLOOKUP(A171,'Por estimar'!$A$2:$A$500,'Por estimar'!$AF$2:$AF$500,""),
D171="Registro incompleto",_xlfn.XLOOKUP(A171,'Registro incompleto'!$A$2:$A$500,'Registro incompleto'!$AF$2:$AF$500,""),
TRUE,""
),
_xlpm.revision,_xlfn.IFS(
D171="Eliminados",_xlfn.XLOOKUP(A171,Eliminados!$A$2:$A$500,Eliminados!$AS$2:$AS$500,""),
D171="Planificadas",_xlfn.XLOOKUP(A171,Planificadas!$A$2:$A$500,Planificadas!$AS$2:$AS$500,""),
D171="Aprobar planificación",_xlfn.XLOOKUP(A171,'Aprobar Planificación'!$A$2:$A$500,'Aprobar Planificación'!$AS$2:$AS$500,""),
D171="Por planificar",_xlfn.XLOOKUP(A171,'Por planificar'!$A$2:$A$500,'Por planificar'!$AS$2:$AS$500,""),
D171="Por habilitar presupuesto",_xlfn.XLOOKUP(A171,'Por habilitar presup.'!$A$2:$A$500,'Por habilitar presup.'!$AS$2:$AS$500,""),
D171="Por aprobar estimación",_xlfn.XLOOKUP(A171,'Por aprobar estimacion'!$A$2:$A$500,'Por aprobar estimacion'!$AS$2:$AS$500,""),
D171="Por reestimar",_xlfn.XLOOKUP(A171,'Por Reestimar '!$A$2:$A$500,'Por Reestimar '!$AS$2:$AS$500,""),
TRUE,""
),
_xlpm.resultado,IF(OR(_xlpm.revision="",_xlpm.revision=0),_xlpm.base,_xlpm.revision),
IF(OR(_xlpm.resultado="",_xlpm.resultado=0),"",_xlpm.resultado)
))</f>
        <v/>
      </c>
      <c r="H171" s="593" t="str" cm="1">
        <f t="array" ref="H171">IF(A171="","",_xlfn.LET(
_xlpm.dias,_xlfn.IFS(
OR(UPPER(TRIM(E171))="BAJA",UPPER(TRIM(E171))="BAJO"),5,
OR(UPPER(TRIM(E171))="MEDIA",UPPER(TRIM(E171))="MEDIO"),10,
OR(UPPER(TRIM(E171))="ALTA",UPPER(TRIM(E171))="ALTO"),20,
TRUE,0
),
_xlpm.inicioRe,IF(D171="Por reestimar",_xlfn.XLOOKUP(A171,'Por Reestimar '!$A$2:$A$500,'Por Reestimar '!$AS$2:$AS$500,0),0),
_xlfn.IFS(
D171="Por reestimar",IF(AND(ISNUMBER(_xlpm.inicioRe),_xlpm.inicioRe&gt;0,_xlpm.dias&gt;0),WORKDAY(_xlpm.inicioRe,_xlpm.dias),""),
D171="Por estimar",IF(AND(ISNUMBER(G171),G171&gt;0),IF(_xlpm.dias&gt;0,WORKDAY(G171,_xlpm.dias),""),IF(AND(ISNUMBER(F171),F171&gt;0),WORKDAY(F171,5),"")),
TRUE,""
)
))</f>
        <v/>
      </c>
      <c r="I171" t="str" cm="1">
        <f t="array" ref="I171">IF(A171="","",_xlfn.IFS(
D171="Eliminados",_xlfn.XLOOKUP(A171,Eliminados!$A$2:$A$500,Eliminados!$AB$2:$AB$500,""),
D171="Planificadas",_xlfn.XLOOKUP(A171,Planificadas!$A$2:$A$500,Planificadas!$AB$2:$AB$500,""),
D171="Aprobar planificación",_xlfn.XLOOKUP(A171,'Aprobar Planificación'!$A$2:$A$500,'Aprobar Planificación'!$AB$2:$AB$500,""),
D171="Por planificar",_xlfn.XLOOKUP(A171,'Por planificar'!$A$2:$A$500,'Por planificar'!$AB$2:$AB$500,""),
D171="Por habilitar presupuesto",_xlfn.XLOOKUP(A171,'Por habilitar presup.'!$A$2:$A$500,'Por habilitar presup.'!$AB$2:$AB$500,""),
D171="Por aprobar estimación",_xlfn.XLOOKUP(A171,'Por aprobar estimacion'!$A$2:$A$500,'Por aprobar estimacion'!$AB$2:$AB$500,""),
D171="Por reestimar",_xlfn.XLOOKUP(A171,'Por Reestimar '!$A$2:$A$500,'Por Reestimar '!$AB$2:$AB$500,""),
D171="Por estimar",_xlfn.XLOOKUP(A171,'Por estimar'!$A$2:$A$500,'Por estimar'!$AB$2:$AB$500,""),
D171="Registro incompleto",_xlfn.XLOOKUP(A171,'Registro incompleto'!$A$2:$A$500,'Registro incompleto'!$AB$2:$AB$500,""),
TRUE,""
))</f>
        <v>Ana Rojas</v>
      </c>
    </row>
    <row r="172" spans="1:9">
      <c r="A172">
        <v>207</v>
      </c>
      <c r="B172" t="str" cm="1">
        <f t="array" ref="B172">IF(A172="","",_xlfn.IFS(
D172="Eliminados",_xlfn.XLOOKUP(A172,Eliminados!$A$2:$A$500,Eliminados!$F$2:$F$500,""),
D172="Planificadas",_xlfn.XLOOKUP(A172,Planificadas!$A$2:$A$500,Planificadas!$F$2:$F$500,""),
D172="Aprobar planificación",_xlfn.XLOOKUP(A172,'Aprobar Planificación'!$A$2:$A$500,'Aprobar Planificación'!$F$2:$F$500,""),
D172="Por planificar",_xlfn.XLOOKUP(A172,'Por planificar'!$A$2:$A$500,'Por planificar'!$F$2:$F$500,""),
D172="Por habilitar presupuesto",_xlfn.XLOOKUP(A172,'Por habilitar presup.'!$A$2:$A$500,'Por habilitar presup.'!$F$2:$F$500,""),
D172="Por aprobar estimación",_xlfn.XLOOKUP(A172,'Por aprobar estimacion'!$A$2:$A$500,'Por aprobar estimacion'!$F$2:$F$500,""),
D172="Por reestimar",_xlfn.XLOOKUP(A172,'Por Reestimar '!$A$2:$A$500,'Por Reestimar '!$F$2:$F$500,""),
D172="Por estimar",_xlfn.XLOOKUP(A172,'Por estimar'!$A$2:$A$500,'Por estimar'!$F$2:$F$500,""),
D172="Registro incompleto",_xlfn.XLOOKUP(A172,'Registro incompleto'!$A$2:$A$500,'Registro incompleto'!$F$2:$F$500,""),
TRUE,""
))</f>
        <v>[36] - Convalidación PPP</v>
      </c>
      <c r="C172" t="str">
        <f t="shared" si="2"/>
        <v>Ana Rojas</v>
      </c>
      <c r="D172" t="str" cm="1">
        <f t="array" ref="D172">IF(A172="","",_xlfn.IFS(
COUNTIF(Eliminados!$A$2:$A$500,A172)&gt;0,"Eliminados",
COUNTIF(Planificadas!$A$2:$A$500,A172)&gt;0,"Planificadas",
COUNTIF('Aprobar Planificación'!$A$2:$A$500,A172)&gt;0,"Aprobar planificación",
COUNTIF('Por planificar'!$A$2:$A$500,A172)&gt;0,"Por planificar",
COUNTIF('Por habilitar presup.'!$A$2:$A$500,A172)&gt;0,"Por habilitar presupuesto",
COUNTIF('Por aprobar estimacion'!$A$2:$A$500,A172)&gt;0,"Por aprobar estimación",
COUNTIF('Por Reestimar '!$A$2:$A$500,A172)&gt;0,"Por reestimar",
COUNTIF('Por estimar'!$A$2:$A$500,A172)&gt;0,"Por estimar",
COUNTIF('Registro incompleto'!$A$2:$A$500,A172)&gt;0,"Registro incompleto",
TRUE,"Sin estado"
))</f>
        <v>Planificadas</v>
      </c>
      <c r="E172" t="str" cm="1">
        <f t="array" ref="E172">IF(A172="","",_xlfn.LET(
_xlpm.base,_xlfn.IFS(
D172="Eliminados",_xlfn.XLOOKUP(A172,Eliminados!$A$2:$A$500,Eliminados!$AE$2:$AE$500,""),
D172="Planificadas",_xlfn.XLOOKUP(A172,Planificadas!$A$2:$A$500,Planificadas!$AE$2:$AE$500,""),
D172="Aprobar planificación",_xlfn.XLOOKUP(A172,'Aprobar Planificación'!$A$2:$A$500,'Aprobar Planificación'!$AE$2:$AE$500,""),
D172="Por planificar",_xlfn.XLOOKUP(A172,'Por planificar'!$A$2:$A$500,'Por planificar'!$AE$2:$AE$500,""),
D172="Por habilitar presupuesto",_xlfn.XLOOKUP(A172,'Por habilitar presup.'!$A$2:$A$500,'Por habilitar presup.'!$AE$2:$AE$500,""),
D172="Por aprobar estimación",_xlfn.XLOOKUP(A172,'Por aprobar estimacion'!$A$2:$A$500,'Por aprobar estimacion'!$AE$2:$AE$500,""),
D172="Por reestimar",_xlfn.XLOOKUP(A172,'Por Reestimar '!$A$2:$A$500,'Por Reestimar '!$AE$2:$AE$500,""),
D172="Por estimar",_xlfn.XLOOKUP(A172,'Por estimar'!$A$2:$A$500,'Por estimar'!$AE$2:$AE$500,""),
D172="Registro incompleto",_xlfn.XLOOKUP(A172,'Registro incompleto'!$A$2:$A$500,'Registro incompleto'!$AE$2:$AE$500,""),
TRUE,""
),
_xlpm.revision,_xlfn.IFS(
D172="Eliminados",_xlfn.XLOOKUP(A172,Eliminados!$A$2:$A$500,Eliminados!$AR$2:$AR$500,""),
D172="Planificadas",_xlfn.XLOOKUP(A172,Planificadas!$A$2:$A$500,Planificadas!$AR$2:$AR$500,""),
D172="Aprobar planificación",_xlfn.XLOOKUP(A172,'Aprobar Planificación'!$A$2:$A$500,'Aprobar Planificación'!$AR$2:$AR$500,""),
D172="Por planificar",_xlfn.XLOOKUP(A172,'Por planificar'!$A$2:$A$500,'Por planificar'!$AR$2:$AR$500,""),
D172="Por habilitar presupuesto",_xlfn.XLOOKUP(A172,'Por habilitar presup.'!$A$2:$A$500,'Por habilitar presup.'!$AR$2:$AR$500,""),
D172="Por aprobar estimación",_xlfn.XLOOKUP(A172,'Por aprobar estimacion'!$A$2:$A$500,'Por aprobar estimacion'!$AR$2:$AR$500,""),
D172="Por reestimar",_xlfn.XLOOKUP(A172,'Por Reestimar '!$A$2:$A$500,'Por Reestimar '!$AR$2:$AR$500,""),
TRUE,""
),
_xlpm.resultado,IF(OR(_xlpm.revision="",_xlpm.revision=0),_xlpm.base,_xlpm.revision),
IF(OR(_xlpm.resultado="",_xlpm.resultado=0),"Sin definir",_xlpm.resultado)
))</f>
        <v>Sin definir</v>
      </c>
      <c r="F172" s="593" t="str" cm="1">
        <f t="array" ref="F172">IF(A172="","",_xlfn.LET(
_xlpm.fecha,_xlfn.IFS(
D172="Eliminados",_xlfn.XLOOKUP(A172,Eliminados!$A$2:$A$500,Eliminados!$AD$2:$AD$500,""),
D172="Planificadas",_xlfn.XLOOKUP(A172,Planificadas!$A$2:$A$500,Planificadas!$AD$2:$AD$500,""),
D172="Aprobar planificación",_xlfn.XLOOKUP(A172,'Aprobar Planificación'!$A$2:$A$500,'Aprobar Planificación'!$AD$2:$AD$500,""),
D172="Por planificar",_xlfn.XLOOKUP(A172,'Por planificar'!$A$2:$A$500,'Por planificar'!$AD$2:$AD$500,""),
D172="Por habilitar presupuesto",_xlfn.XLOOKUP(A172,'Por habilitar presup.'!$A$2:$A$500,'Por habilitar presup.'!$AD$2:$AD$500,""),
D172="Por aprobar estimación",_xlfn.XLOOKUP(A172,'Por aprobar estimacion'!$A$2:$A$500,'Por aprobar estimacion'!$AD$2:$AD$500,""),
D172="Por reestimar",_xlfn.XLOOKUP(A172,'Por Reestimar '!$A$2:$A$500,'Por Reestimar '!$AD$2:$AD$500,""),
D172="Por estimar",_xlfn.XLOOKUP(A172,'Por estimar'!$A$2:$A$500,'Por estimar'!$AD$2:$AD$500,""),
D172="Registro incompleto",_xlfn.XLOOKUP(A172,'Registro incompleto'!$A$2:$A$500,'Registro incompleto'!$AD$2:$AD$500,""),
TRUE,""
),
IF(OR(_xlpm.fecha="",_xlpm.fecha=0),"",_xlpm.fecha)
))</f>
        <v/>
      </c>
      <c r="G172" s="593" t="str" cm="1">
        <f t="array" ref="G172">IF(A172="","",_xlfn.LET(
_xlpm.base,_xlfn.IFS(
D172="Eliminados",_xlfn.XLOOKUP(A172,Eliminados!$A$2:$A$500,Eliminados!$AF$2:$AF$500,""),
D172="Planificadas",_xlfn.XLOOKUP(A172,Planificadas!$A$2:$A$500,Planificadas!$AF$2:$AF$500,""),
D172="Aprobar planificación",_xlfn.XLOOKUP(A172,'Aprobar Planificación'!$A$2:$A$500,'Aprobar Planificación'!$AF$2:$AF$500,""),
D172="Por planificar",_xlfn.XLOOKUP(A172,'Por planificar'!$A$2:$A$500,'Por planificar'!$AF$2:$AF$500,""),
D172="Por habilitar presupuesto",_xlfn.XLOOKUP(A172,'Por habilitar presup.'!$A$2:$A$500,'Por habilitar presup.'!$AF$2:$AF$500,""),
D172="Por aprobar estimación",_xlfn.XLOOKUP(A172,'Por aprobar estimacion'!$A$2:$A$500,'Por aprobar estimacion'!$AF$2:$AF$500,""),
D172="Por reestimar",_xlfn.XLOOKUP(A172,'Por Reestimar '!$A$2:$A$500,'Por Reestimar '!$AF$2:$AF$500,""),
D172="Por estimar",_xlfn.XLOOKUP(A172,'Por estimar'!$A$2:$A$500,'Por estimar'!$AF$2:$AF$500,""),
D172="Registro incompleto",_xlfn.XLOOKUP(A172,'Registro incompleto'!$A$2:$A$500,'Registro incompleto'!$AF$2:$AF$500,""),
TRUE,""
),
_xlpm.revision,_xlfn.IFS(
D172="Eliminados",_xlfn.XLOOKUP(A172,Eliminados!$A$2:$A$500,Eliminados!$AS$2:$AS$500,""),
D172="Planificadas",_xlfn.XLOOKUP(A172,Planificadas!$A$2:$A$500,Planificadas!$AS$2:$AS$500,""),
D172="Aprobar planificación",_xlfn.XLOOKUP(A172,'Aprobar Planificación'!$A$2:$A$500,'Aprobar Planificación'!$AS$2:$AS$500,""),
D172="Por planificar",_xlfn.XLOOKUP(A172,'Por planificar'!$A$2:$A$500,'Por planificar'!$AS$2:$AS$500,""),
D172="Por habilitar presupuesto",_xlfn.XLOOKUP(A172,'Por habilitar presup.'!$A$2:$A$500,'Por habilitar presup.'!$AS$2:$AS$500,""),
D172="Por aprobar estimación",_xlfn.XLOOKUP(A172,'Por aprobar estimacion'!$A$2:$A$500,'Por aprobar estimacion'!$AS$2:$AS$500,""),
D172="Por reestimar",_xlfn.XLOOKUP(A172,'Por Reestimar '!$A$2:$A$500,'Por Reestimar '!$AS$2:$AS$500,""),
TRUE,""
),
_xlpm.resultado,IF(OR(_xlpm.revision="",_xlpm.revision=0),_xlpm.base,_xlpm.revision),
IF(OR(_xlpm.resultado="",_xlpm.resultado=0),"",_xlpm.resultado)
))</f>
        <v/>
      </c>
      <c r="H172" s="593" t="str" cm="1">
        <f t="array" ref="H172">IF(A172="","",_xlfn.LET(
_xlpm.dias,_xlfn.IFS(
OR(UPPER(TRIM(E172))="BAJA",UPPER(TRIM(E172))="BAJO"),5,
OR(UPPER(TRIM(E172))="MEDIA",UPPER(TRIM(E172))="MEDIO"),10,
OR(UPPER(TRIM(E172))="ALTA",UPPER(TRIM(E172))="ALTO"),20,
TRUE,0
),
_xlpm.inicioRe,IF(D172="Por reestimar",_xlfn.XLOOKUP(A172,'Por Reestimar '!$A$2:$A$500,'Por Reestimar '!$AS$2:$AS$500,0),0),
_xlfn.IFS(
D172="Por reestimar",IF(AND(ISNUMBER(_xlpm.inicioRe),_xlpm.inicioRe&gt;0,_xlpm.dias&gt;0),WORKDAY(_xlpm.inicioRe,_xlpm.dias),""),
D172="Por estimar",IF(AND(ISNUMBER(G172),G172&gt;0),IF(_xlpm.dias&gt;0,WORKDAY(G172,_xlpm.dias),""),IF(AND(ISNUMBER(F172),F172&gt;0),WORKDAY(F172,5),"")),
TRUE,""
)
))</f>
        <v/>
      </c>
      <c r="I172" t="str" cm="1">
        <f t="array" ref="I172">IF(A172="","",_xlfn.IFS(
D172="Eliminados",_xlfn.XLOOKUP(A172,Eliminados!$A$2:$A$500,Eliminados!$AB$2:$AB$500,""),
D172="Planificadas",_xlfn.XLOOKUP(A172,Planificadas!$A$2:$A$500,Planificadas!$AB$2:$AB$500,""),
D172="Aprobar planificación",_xlfn.XLOOKUP(A172,'Aprobar Planificación'!$A$2:$A$500,'Aprobar Planificación'!$AB$2:$AB$500,""),
D172="Por planificar",_xlfn.XLOOKUP(A172,'Por planificar'!$A$2:$A$500,'Por planificar'!$AB$2:$AB$500,""),
D172="Por habilitar presupuesto",_xlfn.XLOOKUP(A172,'Por habilitar presup.'!$A$2:$A$500,'Por habilitar presup.'!$AB$2:$AB$500,""),
D172="Por aprobar estimación",_xlfn.XLOOKUP(A172,'Por aprobar estimacion'!$A$2:$A$500,'Por aprobar estimacion'!$AB$2:$AB$500,""),
D172="Por reestimar",_xlfn.XLOOKUP(A172,'Por Reestimar '!$A$2:$A$500,'Por Reestimar '!$AB$2:$AB$500,""),
D172="Por estimar",_xlfn.XLOOKUP(A172,'Por estimar'!$A$2:$A$500,'Por estimar'!$AB$2:$AB$500,""),
D172="Registro incompleto",_xlfn.XLOOKUP(A172,'Registro incompleto'!$A$2:$A$500,'Registro incompleto'!$AB$2:$AB$500,""),
TRUE,""
))</f>
        <v>Ana Rojas</v>
      </c>
    </row>
    <row r="173" spans="1:9">
      <c r="A173">
        <v>208</v>
      </c>
      <c r="B173" t="str" cm="1">
        <f t="array" ref="B173">IF(A173="","",_xlfn.IFS(
D173="Eliminados",_xlfn.XLOOKUP(A173,Eliminados!$A$2:$A$500,Eliminados!$F$2:$F$500,""),
D173="Planificadas",_xlfn.XLOOKUP(A173,Planificadas!$A$2:$A$500,Planificadas!$F$2:$F$500,""),
D173="Aprobar planificación",_xlfn.XLOOKUP(A173,'Aprobar Planificación'!$A$2:$A$500,'Aprobar Planificación'!$F$2:$F$500,""),
D173="Por planificar",_xlfn.XLOOKUP(A173,'Por planificar'!$A$2:$A$500,'Por planificar'!$F$2:$F$500,""),
D173="Por habilitar presupuesto",_xlfn.XLOOKUP(A173,'Por habilitar presup.'!$A$2:$A$500,'Por habilitar presup.'!$F$2:$F$500,""),
D173="Por aprobar estimación",_xlfn.XLOOKUP(A173,'Por aprobar estimacion'!$A$2:$A$500,'Por aprobar estimacion'!$F$2:$F$500,""),
D173="Por reestimar",_xlfn.XLOOKUP(A173,'Por Reestimar '!$A$2:$A$500,'Por Reestimar '!$F$2:$F$500,""),
D173="Por estimar",_xlfn.XLOOKUP(A173,'Por estimar'!$A$2:$A$500,'Por estimar'!$F$2:$F$500,""),
D173="Registro incompleto",_xlfn.XLOOKUP(A173,'Registro incompleto'!$A$2:$A$500,'Registro incompleto'!$F$2:$F$500,""),
TRUE,""
))</f>
        <v>[12] - Traslado de carrera - Servicio Banner</v>
      </c>
      <c r="C173" t="str">
        <f t="shared" si="2"/>
        <v>Ana Rojas</v>
      </c>
      <c r="D173" t="str" cm="1">
        <f t="array" ref="D173">IF(A173="","",_xlfn.IFS(
COUNTIF(Eliminados!$A$2:$A$500,A173)&gt;0,"Eliminados",
COUNTIF(Planificadas!$A$2:$A$500,A173)&gt;0,"Planificadas",
COUNTIF('Aprobar Planificación'!$A$2:$A$500,A173)&gt;0,"Aprobar planificación",
COUNTIF('Por planificar'!$A$2:$A$500,A173)&gt;0,"Por planificar",
COUNTIF('Por habilitar presup.'!$A$2:$A$500,A173)&gt;0,"Por habilitar presupuesto",
COUNTIF('Por aprobar estimacion'!$A$2:$A$500,A173)&gt;0,"Por aprobar estimación",
COUNTIF('Por Reestimar '!$A$2:$A$500,A173)&gt;0,"Por reestimar",
COUNTIF('Por estimar'!$A$2:$A$500,A173)&gt;0,"Por estimar",
COUNTIF('Registro incompleto'!$A$2:$A$500,A173)&gt;0,"Registro incompleto",
TRUE,"Sin estado"
))</f>
        <v>Planificadas</v>
      </c>
      <c r="E173" t="str" cm="1">
        <f t="array" ref="E173">IF(A173="","",_xlfn.LET(
_xlpm.base,_xlfn.IFS(
D173="Eliminados",_xlfn.XLOOKUP(A173,Eliminados!$A$2:$A$500,Eliminados!$AE$2:$AE$500,""),
D173="Planificadas",_xlfn.XLOOKUP(A173,Planificadas!$A$2:$A$500,Planificadas!$AE$2:$AE$500,""),
D173="Aprobar planificación",_xlfn.XLOOKUP(A173,'Aprobar Planificación'!$A$2:$A$500,'Aprobar Planificación'!$AE$2:$AE$500,""),
D173="Por planificar",_xlfn.XLOOKUP(A173,'Por planificar'!$A$2:$A$500,'Por planificar'!$AE$2:$AE$500,""),
D173="Por habilitar presupuesto",_xlfn.XLOOKUP(A173,'Por habilitar presup.'!$A$2:$A$500,'Por habilitar presup.'!$AE$2:$AE$500,""),
D173="Por aprobar estimación",_xlfn.XLOOKUP(A173,'Por aprobar estimacion'!$A$2:$A$500,'Por aprobar estimacion'!$AE$2:$AE$500,""),
D173="Por reestimar",_xlfn.XLOOKUP(A173,'Por Reestimar '!$A$2:$A$500,'Por Reestimar '!$AE$2:$AE$500,""),
D173="Por estimar",_xlfn.XLOOKUP(A173,'Por estimar'!$A$2:$A$500,'Por estimar'!$AE$2:$AE$500,""),
D173="Registro incompleto",_xlfn.XLOOKUP(A173,'Registro incompleto'!$A$2:$A$500,'Registro incompleto'!$AE$2:$AE$500,""),
TRUE,""
),
_xlpm.revision,_xlfn.IFS(
D173="Eliminados",_xlfn.XLOOKUP(A173,Eliminados!$A$2:$A$500,Eliminados!$AR$2:$AR$500,""),
D173="Planificadas",_xlfn.XLOOKUP(A173,Planificadas!$A$2:$A$500,Planificadas!$AR$2:$AR$500,""),
D173="Aprobar planificación",_xlfn.XLOOKUP(A173,'Aprobar Planificación'!$A$2:$A$500,'Aprobar Planificación'!$AR$2:$AR$500,""),
D173="Por planificar",_xlfn.XLOOKUP(A173,'Por planificar'!$A$2:$A$500,'Por planificar'!$AR$2:$AR$500,""),
D173="Por habilitar presupuesto",_xlfn.XLOOKUP(A173,'Por habilitar presup.'!$A$2:$A$500,'Por habilitar presup.'!$AR$2:$AR$500,""),
D173="Por aprobar estimación",_xlfn.XLOOKUP(A173,'Por aprobar estimacion'!$A$2:$A$500,'Por aprobar estimacion'!$AR$2:$AR$500,""),
D173="Por reestimar",_xlfn.XLOOKUP(A173,'Por Reestimar '!$A$2:$A$500,'Por Reestimar '!$AR$2:$AR$500,""),
TRUE,""
),
_xlpm.resultado,IF(OR(_xlpm.revision="",_xlpm.revision=0),_xlpm.base,_xlpm.revision),
IF(OR(_xlpm.resultado="",_xlpm.resultado=0),"Sin definir",_xlpm.resultado)
))</f>
        <v>Sin definir</v>
      </c>
      <c r="F173" s="593" t="str" cm="1">
        <f t="array" ref="F173">IF(A173="","",_xlfn.LET(
_xlpm.fecha,_xlfn.IFS(
D173="Eliminados",_xlfn.XLOOKUP(A173,Eliminados!$A$2:$A$500,Eliminados!$AD$2:$AD$500,""),
D173="Planificadas",_xlfn.XLOOKUP(A173,Planificadas!$A$2:$A$500,Planificadas!$AD$2:$AD$500,""),
D173="Aprobar planificación",_xlfn.XLOOKUP(A173,'Aprobar Planificación'!$A$2:$A$500,'Aprobar Planificación'!$AD$2:$AD$500,""),
D173="Por planificar",_xlfn.XLOOKUP(A173,'Por planificar'!$A$2:$A$500,'Por planificar'!$AD$2:$AD$500,""),
D173="Por habilitar presupuesto",_xlfn.XLOOKUP(A173,'Por habilitar presup.'!$A$2:$A$500,'Por habilitar presup.'!$AD$2:$AD$500,""),
D173="Por aprobar estimación",_xlfn.XLOOKUP(A173,'Por aprobar estimacion'!$A$2:$A$500,'Por aprobar estimacion'!$AD$2:$AD$500,""),
D173="Por reestimar",_xlfn.XLOOKUP(A173,'Por Reestimar '!$A$2:$A$500,'Por Reestimar '!$AD$2:$AD$500,""),
D173="Por estimar",_xlfn.XLOOKUP(A173,'Por estimar'!$A$2:$A$500,'Por estimar'!$AD$2:$AD$500,""),
D173="Registro incompleto",_xlfn.XLOOKUP(A173,'Registro incompleto'!$A$2:$A$500,'Registro incompleto'!$AD$2:$AD$500,""),
TRUE,""
),
IF(OR(_xlpm.fecha="",_xlpm.fecha=0),"",_xlpm.fecha)
))</f>
        <v/>
      </c>
      <c r="G173" s="593" t="str" cm="1">
        <f t="array" ref="G173">IF(A173="","",_xlfn.LET(
_xlpm.base,_xlfn.IFS(
D173="Eliminados",_xlfn.XLOOKUP(A173,Eliminados!$A$2:$A$500,Eliminados!$AF$2:$AF$500,""),
D173="Planificadas",_xlfn.XLOOKUP(A173,Planificadas!$A$2:$A$500,Planificadas!$AF$2:$AF$500,""),
D173="Aprobar planificación",_xlfn.XLOOKUP(A173,'Aprobar Planificación'!$A$2:$A$500,'Aprobar Planificación'!$AF$2:$AF$500,""),
D173="Por planificar",_xlfn.XLOOKUP(A173,'Por planificar'!$A$2:$A$500,'Por planificar'!$AF$2:$AF$500,""),
D173="Por habilitar presupuesto",_xlfn.XLOOKUP(A173,'Por habilitar presup.'!$A$2:$A$500,'Por habilitar presup.'!$AF$2:$AF$500,""),
D173="Por aprobar estimación",_xlfn.XLOOKUP(A173,'Por aprobar estimacion'!$A$2:$A$500,'Por aprobar estimacion'!$AF$2:$AF$500,""),
D173="Por reestimar",_xlfn.XLOOKUP(A173,'Por Reestimar '!$A$2:$A$500,'Por Reestimar '!$AF$2:$AF$500,""),
D173="Por estimar",_xlfn.XLOOKUP(A173,'Por estimar'!$A$2:$A$500,'Por estimar'!$AF$2:$AF$500,""),
D173="Registro incompleto",_xlfn.XLOOKUP(A173,'Registro incompleto'!$A$2:$A$500,'Registro incompleto'!$AF$2:$AF$500,""),
TRUE,""
),
_xlpm.revision,_xlfn.IFS(
D173="Eliminados",_xlfn.XLOOKUP(A173,Eliminados!$A$2:$A$500,Eliminados!$AS$2:$AS$500,""),
D173="Planificadas",_xlfn.XLOOKUP(A173,Planificadas!$A$2:$A$500,Planificadas!$AS$2:$AS$500,""),
D173="Aprobar planificación",_xlfn.XLOOKUP(A173,'Aprobar Planificación'!$A$2:$A$500,'Aprobar Planificación'!$AS$2:$AS$500,""),
D173="Por planificar",_xlfn.XLOOKUP(A173,'Por planificar'!$A$2:$A$500,'Por planificar'!$AS$2:$AS$500,""),
D173="Por habilitar presupuesto",_xlfn.XLOOKUP(A173,'Por habilitar presup.'!$A$2:$A$500,'Por habilitar presup.'!$AS$2:$AS$500,""),
D173="Por aprobar estimación",_xlfn.XLOOKUP(A173,'Por aprobar estimacion'!$A$2:$A$500,'Por aprobar estimacion'!$AS$2:$AS$500,""),
D173="Por reestimar",_xlfn.XLOOKUP(A173,'Por Reestimar '!$A$2:$A$500,'Por Reestimar '!$AS$2:$AS$500,""),
TRUE,""
),
_xlpm.resultado,IF(OR(_xlpm.revision="",_xlpm.revision=0),_xlpm.base,_xlpm.revision),
IF(OR(_xlpm.resultado="",_xlpm.resultado=0),"",_xlpm.resultado)
))</f>
        <v/>
      </c>
      <c r="H173" s="593" t="str" cm="1">
        <f t="array" ref="H173">IF(A173="","",_xlfn.LET(
_xlpm.dias,_xlfn.IFS(
OR(UPPER(TRIM(E173))="BAJA",UPPER(TRIM(E173))="BAJO"),5,
OR(UPPER(TRIM(E173))="MEDIA",UPPER(TRIM(E173))="MEDIO"),10,
OR(UPPER(TRIM(E173))="ALTA",UPPER(TRIM(E173))="ALTO"),20,
TRUE,0
),
_xlpm.inicioRe,IF(D173="Por reestimar",_xlfn.XLOOKUP(A173,'Por Reestimar '!$A$2:$A$500,'Por Reestimar '!$AS$2:$AS$500,0),0),
_xlfn.IFS(
D173="Por reestimar",IF(AND(ISNUMBER(_xlpm.inicioRe),_xlpm.inicioRe&gt;0,_xlpm.dias&gt;0),WORKDAY(_xlpm.inicioRe,_xlpm.dias),""),
D173="Por estimar",IF(AND(ISNUMBER(G173),G173&gt;0),IF(_xlpm.dias&gt;0,WORKDAY(G173,_xlpm.dias),""),IF(AND(ISNUMBER(F173),F173&gt;0),WORKDAY(F173,5),"")),
TRUE,""
)
))</f>
        <v/>
      </c>
      <c r="I173" t="str" cm="1">
        <f t="array" ref="I173">IF(A173="","",_xlfn.IFS(
D173="Eliminados",_xlfn.XLOOKUP(A173,Eliminados!$A$2:$A$500,Eliminados!$AB$2:$AB$500,""),
D173="Planificadas",_xlfn.XLOOKUP(A173,Planificadas!$A$2:$A$500,Planificadas!$AB$2:$AB$500,""),
D173="Aprobar planificación",_xlfn.XLOOKUP(A173,'Aprobar Planificación'!$A$2:$A$500,'Aprobar Planificación'!$AB$2:$AB$500,""),
D173="Por planificar",_xlfn.XLOOKUP(A173,'Por planificar'!$A$2:$A$500,'Por planificar'!$AB$2:$AB$500,""),
D173="Por habilitar presupuesto",_xlfn.XLOOKUP(A173,'Por habilitar presup.'!$A$2:$A$500,'Por habilitar presup.'!$AB$2:$AB$500,""),
D173="Por aprobar estimación",_xlfn.XLOOKUP(A173,'Por aprobar estimacion'!$A$2:$A$500,'Por aprobar estimacion'!$AB$2:$AB$500,""),
D173="Por reestimar",_xlfn.XLOOKUP(A173,'Por Reestimar '!$A$2:$A$500,'Por Reestimar '!$AB$2:$AB$500,""),
D173="Por estimar",_xlfn.XLOOKUP(A173,'Por estimar'!$A$2:$A$500,'Por estimar'!$AB$2:$AB$500,""),
D173="Registro incompleto",_xlfn.XLOOKUP(A173,'Registro incompleto'!$A$2:$A$500,'Registro incompleto'!$AB$2:$AB$500,""),
TRUE,""
))</f>
        <v>Ana Rojas</v>
      </c>
    </row>
    <row r="174" spans="1:9">
      <c r="A174">
        <v>209</v>
      </c>
      <c r="B174" t="str" cm="1">
        <f t="array" ref="B174">IF(A174="","",_xlfn.IFS(
D174="Eliminados",_xlfn.XLOOKUP(A174,Eliminados!$A$2:$A$500,Eliminados!$F$2:$F$500,""),
D174="Planificadas",_xlfn.XLOOKUP(A174,Planificadas!$A$2:$A$500,Planificadas!$F$2:$F$500,""),
D174="Aprobar planificación",_xlfn.XLOOKUP(A174,'Aprobar Planificación'!$A$2:$A$500,'Aprobar Planificación'!$F$2:$F$500,""),
D174="Por planificar",_xlfn.XLOOKUP(A174,'Por planificar'!$A$2:$A$500,'Por planificar'!$F$2:$F$500,""),
D174="Por habilitar presupuesto",_xlfn.XLOOKUP(A174,'Por habilitar presup.'!$A$2:$A$500,'Por habilitar presup.'!$F$2:$F$500,""),
D174="Por aprobar estimación",_xlfn.XLOOKUP(A174,'Por aprobar estimacion'!$A$2:$A$500,'Por aprobar estimacion'!$F$2:$F$500,""),
D174="Por reestimar",_xlfn.XLOOKUP(A174,'Por Reestimar '!$A$2:$A$500,'Por Reestimar '!$F$2:$F$500,""),
D174="Por estimar",_xlfn.XLOOKUP(A174,'Por estimar'!$A$2:$A$500,'Por estimar'!$F$2:$F$500,""),
D174="Registro incompleto",_xlfn.XLOOKUP(A174,'Registro incompleto'!$A$2:$A$500,'Registro incompleto'!$F$2:$F$500,""),
TRUE,""
))</f>
        <v>Conectar Sócrates con el nuevo Spring CIB</v>
      </c>
      <c r="C174" t="str">
        <f t="shared" si="2"/>
        <v>Elmer Zapata</v>
      </c>
      <c r="D174" t="str" cm="1">
        <f t="array" ref="D174">IF(A174="","",_xlfn.IFS(
COUNTIF(Eliminados!$A$2:$A$500,A174)&gt;0,"Eliminados",
COUNTIF(Planificadas!$A$2:$A$500,A174)&gt;0,"Planificadas",
COUNTIF('Aprobar Planificación'!$A$2:$A$500,A174)&gt;0,"Aprobar planificación",
COUNTIF('Por planificar'!$A$2:$A$500,A174)&gt;0,"Por planificar",
COUNTIF('Por habilitar presup.'!$A$2:$A$500,A174)&gt;0,"Por habilitar presupuesto",
COUNTIF('Por aprobar estimacion'!$A$2:$A$500,A174)&gt;0,"Por aprobar estimación",
COUNTIF('Por Reestimar '!$A$2:$A$500,A174)&gt;0,"Por reestimar",
COUNTIF('Por estimar'!$A$2:$A$500,A174)&gt;0,"Por estimar",
COUNTIF('Registro incompleto'!$A$2:$A$500,A174)&gt;0,"Registro incompleto",
TRUE,"Sin estado"
))</f>
        <v>Por aprobar estimación</v>
      </c>
      <c r="E174" t="str" cm="1">
        <f t="array" ref="E174">IF(A174="","",_xlfn.LET(
_xlpm.base,_xlfn.IFS(
D174="Eliminados",_xlfn.XLOOKUP(A174,Eliminados!$A$2:$A$500,Eliminados!$AE$2:$AE$500,""),
D174="Planificadas",_xlfn.XLOOKUP(A174,Planificadas!$A$2:$A$500,Planificadas!$AE$2:$AE$500,""),
D174="Aprobar planificación",_xlfn.XLOOKUP(A174,'Aprobar Planificación'!$A$2:$A$500,'Aprobar Planificación'!$AE$2:$AE$500,""),
D174="Por planificar",_xlfn.XLOOKUP(A174,'Por planificar'!$A$2:$A$500,'Por planificar'!$AE$2:$AE$500,""),
D174="Por habilitar presupuesto",_xlfn.XLOOKUP(A174,'Por habilitar presup.'!$A$2:$A$500,'Por habilitar presup.'!$AE$2:$AE$500,""),
D174="Por aprobar estimación",_xlfn.XLOOKUP(A174,'Por aprobar estimacion'!$A$2:$A$500,'Por aprobar estimacion'!$AE$2:$AE$500,""),
D174="Por reestimar",_xlfn.XLOOKUP(A174,'Por Reestimar '!$A$2:$A$500,'Por Reestimar '!$AE$2:$AE$500,""),
D174="Por estimar",_xlfn.XLOOKUP(A174,'Por estimar'!$A$2:$A$500,'Por estimar'!$AE$2:$AE$500,""),
D174="Registro incompleto",_xlfn.XLOOKUP(A174,'Registro incompleto'!$A$2:$A$500,'Registro incompleto'!$AE$2:$AE$500,""),
TRUE,""
),
_xlpm.revision,_xlfn.IFS(
D174="Eliminados",_xlfn.XLOOKUP(A174,Eliminados!$A$2:$A$500,Eliminados!$AR$2:$AR$500,""),
D174="Planificadas",_xlfn.XLOOKUP(A174,Planificadas!$A$2:$A$500,Planificadas!$AR$2:$AR$500,""),
D174="Aprobar planificación",_xlfn.XLOOKUP(A174,'Aprobar Planificación'!$A$2:$A$500,'Aprobar Planificación'!$AR$2:$AR$500,""),
D174="Por planificar",_xlfn.XLOOKUP(A174,'Por planificar'!$A$2:$A$500,'Por planificar'!$AR$2:$AR$500,""),
D174="Por habilitar presupuesto",_xlfn.XLOOKUP(A174,'Por habilitar presup.'!$A$2:$A$500,'Por habilitar presup.'!$AR$2:$AR$500,""),
D174="Por aprobar estimación",_xlfn.XLOOKUP(A174,'Por aprobar estimacion'!$A$2:$A$500,'Por aprobar estimacion'!$AR$2:$AR$500,""),
D174="Por reestimar",_xlfn.XLOOKUP(A174,'Por Reestimar '!$A$2:$A$500,'Por Reestimar '!$AR$2:$AR$500,""),
TRUE,""
),
_xlpm.resultado,IF(OR(_xlpm.revision="",_xlpm.revision=0),_xlpm.base,_xlpm.revision),
IF(OR(_xlpm.resultado="",_xlpm.resultado=0),"Sin definir",_xlpm.resultado)
))</f>
        <v>Alta</v>
      </c>
      <c r="F174" s="593" cm="1">
        <f t="array" ref="F174">IF(A174="","",_xlfn.LET(
_xlpm.fecha,_xlfn.IFS(
D174="Eliminados",_xlfn.XLOOKUP(A174,Eliminados!$A$2:$A$500,Eliminados!$AD$2:$AD$500,""),
D174="Planificadas",_xlfn.XLOOKUP(A174,Planificadas!$A$2:$A$500,Planificadas!$AD$2:$AD$500,""),
D174="Aprobar planificación",_xlfn.XLOOKUP(A174,'Aprobar Planificación'!$A$2:$A$500,'Aprobar Planificación'!$AD$2:$AD$500,""),
D174="Por planificar",_xlfn.XLOOKUP(A174,'Por planificar'!$A$2:$A$500,'Por planificar'!$AD$2:$AD$500,""),
D174="Por habilitar presupuesto",_xlfn.XLOOKUP(A174,'Por habilitar presup.'!$A$2:$A$500,'Por habilitar presup.'!$AD$2:$AD$500,""),
D174="Por aprobar estimación",_xlfn.XLOOKUP(A174,'Por aprobar estimacion'!$A$2:$A$500,'Por aprobar estimacion'!$AD$2:$AD$500,""),
D174="Por reestimar",_xlfn.XLOOKUP(A174,'Por Reestimar '!$A$2:$A$500,'Por Reestimar '!$AD$2:$AD$500,""),
D174="Por estimar",_xlfn.XLOOKUP(A174,'Por estimar'!$A$2:$A$500,'Por estimar'!$AD$2:$AD$500,""),
D174="Registro incompleto",_xlfn.XLOOKUP(A174,'Registro incompleto'!$A$2:$A$500,'Registro incompleto'!$AD$2:$AD$500,""),
TRUE,""
),
IF(OR(_xlpm.fecha="",_xlpm.fecha=0),"",_xlpm.fecha)
))</f>
        <v>46175</v>
      </c>
      <c r="G174" s="593" cm="1">
        <f t="array" ref="G174">IF(A174="","",_xlfn.LET(
_xlpm.base,_xlfn.IFS(
D174="Eliminados",_xlfn.XLOOKUP(A174,Eliminados!$A$2:$A$500,Eliminados!$AF$2:$AF$500,""),
D174="Planificadas",_xlfn.XLOOKUP(A174,Planificadas!$A$2:$A$500,Planificadas!$AF$2:$AF$500,""),
D174="Aprobar planificación",_xlfn.XLOOKUP(A174,'Aprobar Planificación'!$A$2:$A$500,'Aprobar Planificación'!$AF$2:$AF$500,""),
D174="Por planificar",_xlfn.XLOOKUP(A174,'Por planificar'!$A$2:$A$500,'Por planificar'!$AF$2:$AF$500,""),
D174="Por habilitar presupuesto",_xlfn.XLOOKUP(A174,'Por habilitar presup.'!$A$2:$A$500,'Por habilitar presup.'!$AF$2:$AF$500,""),
D174="Por aprobar estimación",_xlfn.XLOOKUP(A174,'Por aprobar estimacion'!$A$2:$A$500,'Por aprobar estimacion'!$AF$2:$AF$500,""),
D174="Por reestimar",_xlfn.XLOOKUP(A174,'Por Reestimar '!$A$2:$A$500,'Por Reestimar '!$AF$2:$AF$500,""),
D174="Por estimar",_xlfn.XLOOKUP(A174,'Por estimar'!$A$2:$A$500,'Por estimar'!$AF$2:$AF$500,""),
D174="Registro incompleto",_xlfn.XLOOKUP(A174,'Registro incompleto'!$A$2:$A$500,'Registro incompleto'!$AF$2:$AF$500,""),
TRUE,""
),
_xlpm.revision,_xlfn.IFS(
D174="Eliminados",_xlfn.XLOOKUP(A174,Eliminados!$A$2:$A$500,Eliminados!$AS$2:$AS$500,""),
D174="Planificadas",_xlfn.XLOOKUP(A174,Planificadas!$A$2:$A$500,Planificadas!$AS$2:$AS$500,""),
D174="Aprobar planificación",_xlfn.XLOOKUP(A174,'Aprobar Planificación'!$A$2:$A$500,'Aprobar Planificación'!$AS$2:$AS$500,""),
D174="Por planificar",_xlfn.XLOOKUP(A174,'Por planificar'!$A$2:$A$500,'Por planificar'!$AS$2:$AS$500,""),
D174="Por habilitar presupuesto",_xlfn.XLOOKUP(A174,'Por habilitar presup.'!$A$2:$A$500,'Por habilitar presup.'!$AS$2:$AS$500,""),
D174="Por aprobar estimación",_xlfn.XLOOKUP(A174,'Por aprobar estimacion'!$A$2:$A$500,'Por aprobar estimacion'!$AS$2:$AS$500,""),
D174="Por reestimar",_xlfn.XLOOKUP(A174,'Por Reestimar '!$A$2:$A$500,'Por Reestimar '!$AS$2:$AS$500,""),
TRUE,""
),
_xlpm.resultado,IF(OR(_xlpm.revision="",_xlpm.revision=0),_xlpm.base,_xlpm.revision),
IF(OR(_xlpm.resultado="",_xlpm.resultado=0),"",_xlpm.resultado)
))</f>
        <v>46223</v>
      </c>
      <c r="H174" s="593" t="str" cm="1">
        <f t="array" ref="H174">IF(A174="","",_xlfn.LET(
_xlpm.dias,_xlfn.IFS(
OR(UPPER(TRIM(E174))="BAJA",UPPER(TRIM(E174))="BAJO"),5,
OR(UPPER(TRIM(E174))="MEDIA",UPPER(TRIM(E174))="MEDIO"),10,
OR(UPPER(TRIM(E174))="ALTA",UPPER(TRIM(E174))="ALTO"),20,
TRUE,0
),
_xlpm.inicioRe,IF(D174="Por reestimar",_xlfn.XLOOKUP(A174,'Por Reestimar '!$A$2:$A$500,'Por Reestimar '!$AS$2:$AS$500,0),0),
_xlfn.IFS(
D174="Por reestimar",IF(AND(ISNUMBER(_xlpm.inicioRe),_xlpm.inicioRe&gt;0,_xlpm.dias&gt;0),WORKDAY(_xlpm.inicioRe,_xlpm.dias),""),
D174="Por estimar",IF(AND(ISNUMBER(G174),G174&gt;0),IF(_xlpm.dias&gt;0,WORKDAY(G174,_xlpm.dias),""),IF(AND(ISNUMBER(F174),F174&gt;0),WORKDAY(F174,5),"")),
TRUE,""
)
))</f>
        <v/>
      </c>
      <c r="I174" t="str" cm="1">
        <f t="array" ref="I174">IF(A174="","",_xlfn.IFS(
D174="Eliminados",_xlfn.XLOOKUP(A174,Eliminados!$A$2:$A$500,Eliminados!$AB$2:$AB$500,""),
D174="Planificadas",_xlfn.XLOOKUP(A174,Planificadas!$A$2:$A$500,Planificadas!$AB$2:$AB$500,""),
D174="Aprobar planificación",_xlfn.XLOOKUP(A174,'Aprobar Planificación'!$A$2:$A$500,'Aprobar Planificación'!$AB$2:$AB$500,""),
D174="Por planificar",_xlfn.XLOOKUP(A174,'Por planificar'!$A$2:$A$500,'Por planificar'!$AB$2:$AB$500,""),
D174="Por habilitar presupuesto",_xlfn.XLOOKUP(A174,'Por habilitar presup.'!$A$2:$A$500,'Por habilitar presup.'!$AB$2:$AB$500,""),
D174="Por aprobar estimación",_xlfn.XLOOKUP(A174,'Por aprobar estimacion'!$A$2:$A$500,'Por aprobar estimacion'!$AB$2:$AB$500,""),
D174="Por reestimar",_xlfn.XLOOKUP(A174,'Por Reestimar '!$A$2:$A$500,'Por Reestimar '!$AB$2:$AB$500,""),
D174="Por estimar",_xlfn.XLOOKUP(A174,'Por estimar'!$A$2:$A$500,'Por estimar'!$AB$2:$AB$500,""),
D174="Registro incompleto",_xlfn.XLOOKUP(A174,'Registro incompleto'!$A$2:$A$500,'Registro incompleto'!$AB$2:$AB$500,""),
TRUE,""
))</f>
        <v>Elmer Zapata</v>
      </c>
    </row>
    <row r="175" spans="1:9">
      <c r="A175">
        <v>210</v>
      </c>
      <c r="B175" t="str" cm="1">
        <f t="array" ref="B175">IF(A175="","",_xlfn.IFS(
D175="Eliminados",_xlfn.XLOOKUP(A175,Eliminados!$A$2:$A$500,Eliminados!$F$2:$F$500,""),
D175="Planificadas",_xlfn.XLOOKUP(A175,Planificadas!$A$2:$A$500,Planificadas!$F$2:$F$500,""),
D175="Aprobar planificación",_xlfn.XLOOKUP(A175,'Aprobar Planificación'!$A$2:$A$500,'Aprobar Planificación'!$F$2:$F$500,""),
D175="Por planificar",_xlfn.XLOOKUP(A175,'Por planificar'!$A$2:$A$500,'Por planificar'!$F$2:$F$500,""),
D175="Por habilitar presupuesto",_xlfn.XLOOKUP(A175,'Por habilitar presup.'!$A$2:$A$500,'Por habilitar presup.'!$F$2:$F$500,""),
D175="Por aprobar estimación",_xlfn.XLOOKUP(A175,'Por aprobar estimacion'!$A$2:$A$500,'Por aprobar estimacion'!$F$2:$F$500,""),
D175="Por reestimar",_xlfn.XLOOKUP(A175,'Por Reestimar '!$A$2:$A$500,'Por Reestimar '!$F$2:$F$500,""),
D175="Por estimar",_xlfn.XLOOKUP(A175,'Por estimar'!$A$2:$A$500,'Por estimar'!$F$2:$F$500,""),
D175="Registro incompleto",_xlfn.XLOOKUP(A175,'Registro incompleto'!$A$2:$A$500,'Registro incompleto'!$F$2:$F$500,""),
TRUE,""
))</f>
        <v>Implementar FOCO y demás modalidades en Banner CIB</v>
      </c>
      <c r="C175" t="str">
        <f t="shared" si="2"/>
        <v>Ana Vega</v>
      </c>
      <c r="D175" t="str" cm="1">
        <f t="array" ref="D175">IF(A175="","",_xlfn.IFS(
COUNTIF(Eliminados!$A$2:$A$500,A175)&gt;0,"Eliminados",
COUNTIF(Planificadas!$A$2:$A$500,A175)&gt;0,"Planificadas",
COUNTIF('Aprobar Planificación'!$A$2:$A$500,A175)&gt;0,"Aprobar planificación",
COUNTIF('Por planificar'!$A$2:$A$500,A175)&gt;0,"Por planificar",
COUNTIF('Por habilitar presup.'!$A$2:$A$500,A175)&gt;0,"Por habilitar presupuesto",
COUNTIF('Por aprobar estimacion'!$A$2:$A$500,A175)&gt;0,"Por aprobar estimación",
COUNTIF('Por Reestimar '!$A$2:$A$500,A175)&gt;0,"Por reestimar",
COUNTIF('Por estimar'!$A$2:$A$500,A175)&gt;0,"Por estimar",
COUNTIF('Registro incompleto'!$A$2:$A$500,A175)&gt;0,"Registro incompleto",
TRUE,"Sin estado"
))</f>
        <v>Por planificar</v>
      </c>
      <c r="E175" t="str" cm="1">
        <f t="array" ref="E175">IF(A175="","",_xlfn.LET(
_xlpm.base,_xlfn.IFS(
D175="Eliminados",_xlfn.XLOOKUP(A175,Eliminados!$A$2:$A$500,Eliminados!$AE$2:$AE$500,""),
D175="Planificadas",_xlfn.XLOOKUP(A175,Planificadas!$A$2:$A$500,Planificadas!$AE$2:$AE$500,""),
D175="Aprobar planificación",_xlfn.XLOOKUP(A175,'Aprobar Planificación'!$A$2:$A$500,'Aprobar Planificación'!$AE$2:$AE$500,""),
D175="Por planificar",_xlfn.XLOOKUP(A175,'Por planificar'!$A$2:$A$500,'Por planificar'!$AE$2:$AE$500,""),
D175="Por habilitar presupuesto",_xlfn.XLOOKUP(A175,'Por habilitar presup.'!$A$2:$A$500,'Por habilitar presup.'!$AE$2:$AE$500,""),
D175="Por aprobar estimación",_xlfn.XLOOKUP(A175,'Por aprobar estimacion'!$A$2:$A$500,'Por aprobar estimacion'!$AE$2:$AE$500,""),
D175="Por reestimar",_xlfn.XLOOKUP(A175,'Por Reestimar '!$A$2:$A$500,'Por Reestimar '!$AE$2:$AE$500,""),
D175="Por estimar",_xlfn.XLOOKUP(A175,'Por estimar'!$A$2:$A$500,'Por estimar'!$AE$2:$AE$500,""),
D175="Registro incompleto",_xlfn.XLOOKUP(A175,'Registro incompleto'!$A$2:$A$500,'Registro incompleto'!$AE$2:$AE$500,""),
TRUE,""
),
_xlpm.revision,_xlfn.IFS(
D175="Eliminados",_xlfn.XLOOKUP(A175,Eliminados!$A$2:$A$500,Eliminados!$AR$2:$AR$500,""),
D175="Planificadas",_xlfn.XLOOKUP(A175,Planificadas!$A$2:$A$500,Planificadas!$AR$2:$AR$500,""),
D175="Aprobar planificación",_xlfn.XLOOKUP(A175,'Aprobar Planificación'!$A$2:$A$500,'Aprobar Planificación'!$AR$2:$AR$500,""),
D175="Por planificar",_xlfn.XLOOKUP(A175,'Por planificar'!$A$2:$A$500,'Por planificar'!$AR$2:$AR$500,""),
D175="Por habilitar presupuesto",_xlfn.XLOOKUP(A175,'Por habilitar presup.'!$A$2:$A$500,'Por habilitar presup.'!$AR$2:$AR$500,""),
D175="Por aprobar estimación",_xlfn.XLOOKUP(A175,'Por aprobar estimacion'!$A$2:$A$500,'Por aprobar estimacion'!$AR$2:$AR$500,""),
D175="Por reestimar",_xlfn.XLOOKUP(A175,'Por Reestimar '!$A$2:$A$500,'Por Reestimar '!$AR$2:$AR$500,""),
TRUE,""
),
_xlpm.resultado,IF(OR(_xlpm.revision="",_xlpm.revision=0),_xlpm.base,_xlpm.revision),
IF(OR(_xlpm.resultado="",_xlpm.resultado=0),"Sin definir",_xlpm.resultado)
))</f>
        <v>Media</v>
      </c>
      <c r="F175" s="593" cm="1">
        <f t="array" ref="F175">IF(A175="","",_xlfn.LET(
_xlpm.fecha,_xlfn.IFS(
D175="Eliminados",_xlfn.XLOOKUP(A175,Eliminados!$A$2:$A$500,Eliminados!$AD$2:$AD$500,""),
D175="Planificadas",_xlfn.XLOOKUP(A175,Planificadas!$A$2:$A$500,Planificadas!$AD$2:$AD$500,""),
D175="Aprobar planificación",_xlfn.XLOOKUP(A175,'Aprobar Planificación'!$A$2:$A$500,'Aprobar Planificación'!$AD$2:$AD$500,""),
D175="Por planificar",_xlfn.XLOOKUP(A175,'Por planificar'!$A$2:$A$500,'Por planificar'!$AD$2:$AD$500,""),
D175="Por habilitar presupuesto",_xlfn.XLOOKUP(A175,'Por habilitar presup.'!$A$2:$A$500,'Por habilitar presup.'!$AD$2:$AD$500,""),
D175="Por aprobar estimación",_xlfn.XLOOKUP(A175,'Por aprobar estimacion'!$A$2:$A$500,'Por aprobar estimacion'!$AD$2:$AD$500,""),
D175="Por reestimar",_xlfn.XLOOKUP(A175,'Por Reestimar '!$A$2:$A$500,'Por Reestimar '!$AD$2:$AD$500,""),
D175="Por estimar",_xlfn.XLOOKUP(A175,'Por estimar'!$A$2:$A$500,'Por estimar'!$AD$2:$AD$500,""),
D175="Registro incompleto",_xlfn.XLOOKUP(A175,'Registro incompleto'!$A$2:$A$500,'Registro incompleto'!$AD$2:$AD$500,""),
TRUE,""
),
IF(OR(_xlpm.fecha="",_xlpm.fecha=0),"",_xlpm.fecha)
))</f>
        <v>46174</v>
      </c>
      <c r="G175" s="593" cm="1">
        <f t="array" ref="G175">IF(A175="","",_xlfn.LET(
_xlpm.base,_xlfn.IFS(
D175="Eliminados",_xlfn.XLOOKUP(A175,Eliminados!$A$2:$A$500,Eliminados!$AF$2:$AF$500,""),
D175="Planificadas",_xlfn.XLOOKUP(A175,Planificadas!$A$2:$A$500,Planificadas!$AF$2:$AF$500,""),
D175="Aprobar planificación",_xlfn.XLOOKUP(A175,'Aprobar Planificación'!$A$2:$A$500,'Aprobar Planificación'!$AF$2:$AF$500,""),
D175="Por planificar",_xlfn.XLOOKUP(A175,'Por planificar'!$A$2:$A$500,'Por planificar'!$AF$2:$AF$500,""),
D175="Por habilitar presupuesto",_xlfn.XLOOKUP(A175,'Por habilitar presup.'!$A$2:$A$500,'Por habilitar presup.'!$AF$2:$AF$500,""),
D175="Por aprobar estimación",_xlfn.XLOOKUP(A175,'Por aprobar estimacion'!$A$2:$A$500,'Por aprobar estimacion'!$AF$2:$AF$500,""),
D175="Por reestimar",_xlfn.XLOOKUP(A175,'Por Reestimar '!$A$2:$A$500,'Por Reestimar '!$AF$2:$AF$500,""),
D175="Por estimar",_xlfn.XLOOKUP(A175,'Por estimar'!$A$2:$A$500,'Por estimar'!$AF$2:$AF$500,""),
D175="Registro incompleto",_xlfn.XLOOKUP(A175,'Registro incompleto'!$A$2:$A$500,'Registro incompleto'!$AF$2:$AF$500,""),
TRUE,""
),
_xlpm.revision,_xlfn.IFS(
D175="Eliminados",_xlfn.XLOOKUP(A175,Eliminados!$A$2:$A$500,Eliminados!$AS$2:$AS$500,""),
D175="Planificadas",_xlfn.XLOOKUP(A175,Planificadas!$A$2:$A$500,Planificadas!$AS$2:$AS$500,""),
D175="Aprobar planificación",_xlfn.XLOOKUP(A175,'Aprobar Planificación'!$A$2:$A$500,'Aprobar Planificación'!$AS$2:$AS$500,""),
D175="Por planificar",_xlfn.XLOOKUP(A175,'Por planificar'!$A$2:$A$500,'Por planificar'!$AS$2:$AS$500,""),
D175="Por habilitar presupuesto",_xlfn.XLOOKUP(A175,'Por habilitar presup.'!$A$2:$A$500,'Por habilitar presup.'!$AS$2:$AS$500,""),
D175="Por aprobar estimación",_xlfn.XLOOKUP(A175,'Por aprobar estimacion'!$A$2:$A$500,'Por aprobar estimacion'!$AS$2:$AS$500,""),
D175="Por reestimar",_xlfn.XLOOKUP(A175,'Por Reestimar '!$A$2:$A$500,'Por Reestimar '!$AS$2:$AS$500,""),
TRUE,""
),
_xlpm.resultado,IF(OR(_xlpm.revision="",_xlpm.revision=0),_xlpm.base,_xlpm.revision),
IF(OR(_xlpm.resultado="",_xlpm.resultado=0),"",_xlpm.resultado)
))</f>
        <v>46181</v>
      </c>
      <c r="H175" s="593" t="str" cm="1">
        <f t="array" ref="H175">IF(A175="","",_xlfn.LET(
_xlpm.dias,_xlfn.IFS(
OR(UPPER(TRIM(E175))="BAJA",UPPER(TRIM(E175))="BAJO"),5,
OR(UPPER(TRIM(E175))="MEDIA",UPPER(TRIM(E175))="MEDIO"),10,
OR(UPPER(TRIM(E175))="ALTA",UPPER(TRIM(E175))="ALTO"),20,
TRUE,0
),
_xlpm.inicioRe,IF(D175="Por reestimar",_xlfn.XLOOKUP(A175,'Por Reestimar '!$A$2:$A$500,'Por Reestimar '!$AS$2:$AS$500,0),0),
_xlfn.IFS(
D175="Por reestimar",IF(AND(ISNUMBER(_xlpm.inicioRe),_xlpm.inicioRe&gt;0,_xlpm.dias&gt;0),WORKDAY(_xlpm.inicioRe,_xlpm.dias),""),
D175="Por estimar",IF(AND(ISNUMBER(G175),G175&gt;0),IF(_xlpm.dias&gt;0,WORKDAY(G175,_xlpm.dias),""),IF(AND(ISNUMBER(F175),F175&gt;0),WORKDAY(F175,5),"")),
TRUE,""
)
))</f>
        <v/>
      </c>
      <c r="I175" t="str" cm="1">
        <f t="array" ref="I175">IF(A175="","",_xlfn.IFS(
D175="Eliminados",_xlfn.XLOOKUP(A175,Eliminados!$A$2:$A$500,Eliminados!$AB$2:$AB$500,""),
D175="Planificadas",_xlfn.XLOOKUP(A175,Planificadas!$A$2:$A$500,Planificadas!$AB$2:$AB$500,""),
D175="Aprobar planificación",_xlfn.XLOOKUP(A175,'Aprobar Planificación'!$A$2:$A$500,'Aprobar Planificación'!$AB$2:$AB$500,""),
D175="Por planificar",_xlfn.XLOOKUP(A175,'Por planificar'!$A$2:$A$500,'Por planificar'!$AB$2:$AB$500,""),
D175="Por habilitar presupuesto",_xlfn.XLOOKUP(A175,'Por habilitar presup.'!$A$2:$A$500,'Por habilitar presup.'!$AB$2:$AB$500,""),
D175="Por aprobar estimación",_xlfn.XLOOKUP(A175,'Por aprobar estimacion'!$A$2:$A$500,'Por aprobar estimacion'!$AB$2:$AB$500,""),
D175="Por reestimar",_xlfn.XLOOKUP(A175,'Por Reestimar '!$A$2:$A$500,'Por Reestimar '!$AB$2:$AB$500,""),
D175="Por estimar",_xlfn.XLOOKUP(A175,'Por estimar'!$A$2:$A$500,'Por estimar'!$AB$2:$AB$500,""),
D175="Registro incompleto",_xlfn.XLOOKUP(A175,'Registro incompleto'!$A$2:$A$500,'Registro incompleto'!$AB$2:$AB$500,""),
TRUE,""
))</f>
        <v>Ana Vega</v>
      </c>
    </row>
    <row r="176" spans="1:9">
      <c r="A176">
        <v>211</v>
      </c>
      <c r="B176" t="str" cm="1">
        <f t="array" ref="B176">IF(A176="","",_xlfn.IFS(
D176="Eliminados",_xlfn.XLOOKUP(A176,Eliminados!$A$2:$A$500,Eliminados!$F$2:$F$500,""),
D176="Planificadas",_xlfn.XLOOKUP(A176,Planificadas!$A$2:$A$500,Planificadas!$F$2:$F$500,""),
D176="Aprobar planificación",_xlfn.XLOOKUP(A176,'Aprobar Planificación'!$A$2:$A$500,'Aprobar Planificación'!$F$2:$F$500,""),
D176="Por planificar",_xlfn.XLOOKUP(A176,'Por planificar'!$A$2:$A$500,'Por planificar'!$F$2:$F$500,""),
D176="Por habilitar presupuesto",_xlfn.XLOOKUP(A176,'Por habilitar presup.'!$A$2:$A$500,'Por habilitar presup.'!$F$2:$F$500,""),
D176="Por aprobar estimación",_xlfn.XLOOKUP(A176,'Por aprobar estimacion'!$A$2:$A$500,'Por aprobar estimacion'!$F$2:$F$500,""),
D176="Por reestimar",_xlfn.XLOOKUP(A176,'Por Reestimar '!$A$2:$A$500,'Por Reestimar '!$F$2:$F$500,""),
D176="Por estimar",_xlfn.XLOOKUP(A176,'Por estimar'!$A$2:$A$500,'Por estimar'!$F$2:$F$500,""),
D176="Registro incompleto",_xlfn.XLOOKUP(A176,'Registro incompleto'!$A$2:$A$500,'Registro incompleto'!$F$2:$F$500,""),
TRUE,""
))</f>
        <v>[250] Generación de turnos de Planificación Horaria</v>
      </c>
      <c r="C176" t="str">
        <f t="shared" si="2"/>
        <v>Ana Vega</v>
      </c>
      <c r="D176" t="str" cm="1">
        <f t="array" ref="D176">IF(A176="","",_xlfn.IFS(
COUNTIF(Eliminados!$A$2:$A$500,A176)&gt;0,"Eliminados",
COUNTIF(Planificadas!$A$2:$A$500,A176)&gt;0,"Planificadas",
COUNTIF('Aprobar Planificación'!$A$2:$A$500,A176)&gt;0,"Aprobar planificación",
COUNTIF('Por planificar'!$A$2:$A$500,A176)&gt;0,"Por planificar",
COUNTIF('Por habilitar presup.'!$A$2:$A$500,A176)&gt;0,"Por habilitar presupuesto",
COUNTIF('Por aprobar estimacion'!$A$2:$A$500,A176)&gt;0,"Por aprobar estimación",
COUNTIF('Por Reestimar '!$A$2:$A$500,A176)&gt;0,"Por reestimar",
COUNTIF('Por estimar'!$A$2:$A$500,A176)&gt;0,"Por estimar",
COUNTIF('Registro incompleto'!$A$2:$A$500,A176)&gt;0,"Registro incompleto",
TRUE,"Sin estado"
))</f>
        <v>Eliminados</v>
      </c>
      <c r="E176" t="str" cm="1">
        <f t="array" ref="E176">IF(A176="","",_xlfn.LET(
_xlpm.base,_xlfn.IFS(
D176="Eliminados",_xlfn.XLOOKUP(A176,Eliminados!$A$2:$A$500,Eliminados!$AE$2:$AE$500,""),
D176="Planificadas",_xlfn.XLOOKUP(A176,Planificadas!$A$2:$A$500,Planificadas!$AE$2:$AE$500,""),
D176="Aprobar planificación",_xlfn.XLOOKUP(A176,'Aprobar Planificación'!$A$2:$A$500,'Aprobar Planificación'!$AE$2:$AE$500,""),
D176="Por planificar",_xlfn.XLOOKUP(A176,'Por planificar'!$A$2:$A$500,'Por planificar'!$AE$2:$AE$500,""),
D176="Por habilitar presupuesto",_xlfn.XLOOKUP(A176,'Por habilitar presup.'!$A$2:$A$500,'Por habilitar presup.'!$AE$2:$AE$500,""),
D176="Por aprobar estimación",_xlfn.XLOOKUP(A176,'Por aprobar estimacion'!$A$2:$A$500,'Por aprobar estimacion'!$AE$2:$AE$500,""),
D176="Por reestimar",_xlfn.XLOOKUP(A176,'Por Reestimar '!$A$2:$A$500,'Por Reestimar '!$AE$2:$AE$500,""),
D176="Por estimar",_xlfn.XLOOKUP(A176,'Por estimar'!$A$2:$A$500,'Por estimar'!$AE$2:$AE$500,""),
D176="Registro incompleto",_xlfn.XLOOKUP(A176,'Registro incompleto'!$A$2:$A$500,'Registro incompleto'!$AE$2:$AE$500,""),
TRUE,""
),
_xlpm.revision,_xlfn.IFS(
D176="Eliminados",_xlfn.XLOOKUP(A176,Eliminados!$A$2:$A$500,Eliminados!$AR$2:$AR$500,""),
D176="Planificadas",_xlfn.XLOOKUP(A176,Planificadas!$A$2:$A$500,Planificadas!$AR$2:$AR$500,""),
D176="Aprobar planificación",_xlfn.XLOOKUP(A176,'Aprobar Planificación'!$A$2:$A$500,'Aprobar Planificación'!$AR$2:$AR$500,""),
D176="Por planificar",_xlfn.XLOOKUP(A176,'Por planificar'!$A$2:$A$500,'Por planificar'!$AR$2:$AR$500,""),
D176="Por habilitar presupuesto",_xlfn.XLOOKUP(A176,'Por habilitar presup.'!$A$2:$A$500,'Por habilitar presup.'!$AR$2:$AR$500,""),
D176="Por aprobar estimación",_xlfn.XLOOKUP(A176,'Por aprobar estimacion'!$A$2:$A$500,'Por aprobar estimacion'!$AR$2:$AR$500,""),
D176="Por reestimar",_xlfn.XLOOKUP(A176,'Por Reestimar '!$A$2:$A$500,'Por Reestimar '!$AR$2:$AR$500,""),
TRUE,""
),
_xlpm.resultado,IF(OR(_xlpm.revision="",_xlpm.revision=0),_xlpm.base,_xlpm.revision),
IF(OR(_xlpm.resultado="",_xlpm.resultado=0),"Sin definir",_xlpm.resultado)
))</f>
        <v>Media</v>
      </c>
      <c r="F176" s="593" cm="1">
        <f t="array" ref="F176">IF(A176="","",_xlfn.LET(
_xlpm.fecha,_xlfn.IFS(
D176="Eliminados",_xlfn.XLOOKUP(A176,Eliminados!$A$2:$A$500,Eliminados!$AD$2:$AD$500,""),
D176="Planificadas",_xlfn.XLOOKUP(A176,Planificadas!$A$2:$A$500,Planificadas!$AD$2:$AD$500,""),
D176="Aprobar planificación",_xlfn.XLOOKUP(A176,'Aprobar Planificación'!$A$2:$A$500,'Aprobar Planificación'!$AD$2:$AD$500,""),
D176="Por planificar",_xlfn.XLOOKUP(A176,'Por planificar'!$A$2:$A$500,'Por planificar'!$AD$2:$AD$500,""),
D176="Por habilitar presupuesto",_xlfn.XLOOKUP(A176,'Por habilitar presup.'!$A$2:$A$500,'Por habilitar presup.'!$AD$2:$AD$500,""),
D176="Por aprobar estimación",_xlfn.XLOOKUP(A176,'Por aprobar estimacion'!$A$2:$A$500,'Por aprobar estimacion'!$AD$2:$AD$500,""),
D176="Por reestimar",_xlfn.XLOOKUP(A176,'Por Reestimar '!$A$2:$A$500,'Por Reestimar '!$AD$2:$AD$500,""),
D176="Por estimar",_xlfn.XLOOKUP(A176,'Por estimar'!$A$2:$A$500,'Por estimar'!$AD$2:$AD$500,""),
D176="Registro incompleto",_xlfn.XLOOKUP(A176,'Registro incompleto'!$A$2:$A$500,'Registro incompleto'!$AD$2:$AD$500,""),
TRUE,""
),
IF(OR(_xlpm.fecha="",_xlpm.fecha=0),"",_xlpm.fecha)
))</f>
        <v>46170</v>
      </c>
      <c r="G176" s="593" cm="1">
        <f t="array" ref="G176">IF(A176="","",_xlfn.LET(
_xlpm.base,_xlfn.IFS(
D176="Eliminados",_xlfn.XLOOKUP(A176,Eliminados!$A$2:$A$500,Eliminados!$AF$2:$AF$500,""),
D176="Planificadas",_xlfn.XLOOKUP(A176,Planificadas!$A$2:$A$500,Planificadas!$AF$2:$AF$500,""),
D176="Aprobar planificación",_xlfn.XLOOKUP(A176,'Aprobar Planificación'!$A$2:$A$500,'Aprobar Planificación'!$AF$2:$AF$500,""),
D176="Por planificar",_xlfn.XLOOKUP(A176,'Por planificar'!$A$2:$A$500,'Por planificar'!$AF$2:$AF$500,""),
D176="Por habilitar presupuesto",_xlfn.XLOOKUP(A176,'Por habilitar presup.'!$A$2:$A$500,'Por habilitar presup.'!$AF$2:$AF$500,""),
D176="Por aprobar estimación",_xlfn.XLOOKUP(A176,'Por aprobar estimacion'!$A$2:$A$500,'Por aprobar estimacion'!$AF$2:$AF$500,""),
D176="Por reestimar",_xlfn.XLOOKUP(A176,'Por Reestimar '!$A$2:$A$500,'Por Reestimar '!$AF$2:$AF$500,""),
D176="Por estimar",_xlfn.XLOOKUP(A176,'Por estimar'!$A$2:$A$500,'Por estimar'!$AF$2:$AF$500,""),
D176="Registro incompleto",_xlfn.XLOOKUP(A176,'Registro incompleto'!$A$2:$A$500,'Registro incompleto'!$AF$2:$AF$500,""),
TRUE,""
),
_xlpm.revision,_xlfn.IFS(
D176="Eliminados",_xlfn.XLOOKUP(A176,Eliminados!$A$2:$A$500,Eliminados!$AS$2:$AS$500,""),
D176="Planificadas",_xlfn.XLOOKUP(A176,Planificadas!$A$2:$A$500,Planificadas!$AS$2:$AS$500,""),
D176="Aprobar planificación",_xlfn.XLOOKUP(A176,'Aprobar Planificación'!$A$2:$A$500,'Aprobar Planificación'!$AS$2:$AS$500,""),
D176="Por planificar",_xlfn.XLOOKUP(A176,'Por planificar'!$A$2:$A$500,'Por planificar'!$AS$2:$AS$500,""),
D176="Por habilitar presupuesto",_xlfn.XLOOKUP(A176,'Por habilitar presup.'!$A$2:$A$500,'Por habilitar presup.'!$AS$2:$AS$500,""),
D176="Por aprobar estimación",_xlfn.XLOOKUP(A176,'Por aprobar estimacion'!$A$2:$A$500,'Por aprobar estimacion'!$AS$2:$AS$500,""),
D176="Por reestimar",_xlfn.XLOOKUP(A176,'Por Reestimar '!$A$2:$A$500,'Por Reestimar '!$AS$2:$AS$500,""),
TRUE,""
),
_xlpm.resultado,IF(OR(_xlpm.revision="",_xlpm.revision=0),_xlpm.base,_xlpm.revision),
IF(OR(_xlpm.resultado="",_xlpm.resultado=0),"",_xlpm.resultado)
))</f>
        <v>46181</v>
      </c>
      <c r="H176" s="593" t="str" cm="1">
        <f t="array" ref="H176">IF(A176="","",_xlfn.LET(
_xlpm.dias,_xlfn.IFS(
OR(UPPER(TRIM(E176))="BAJA",UPPER(TRIM(E176))="BAJO"),5,
OR(UPPER(TRIM(E176))="MEDIA",UPPER(TRIM(E176))="MEDIO"),10,
OR(UPPER(TRIM(E176))="ALTA",UPPER(TRIM(E176))="ALTO"),20,
TRUE,0
),
_xlpm.inicioRe,IF(D176="Por reestimar",_xlfn.XLOOKUP(A176,'Por Reestimar '!$A$2:$A$500,'Por Reestimar '!$AS$2:$AS$500,0),0),
_xlfn.IFS(
D176="Por reestimar",IF(AND(ISNUMBER(_xlpm.inicioRe),_xlpm.inicioRe&gt;0,_xlpm.dias&gt;0),WORKDAY(_xlpm.inicioRe,_xlpm.dias),""),
D176="Por estimar",IF(AND(ISNUMBER(G176),G176&gt;0),IF(_xlpm.dias&gt;0,WORKDAY(G176,_xlpm.dias),""),IF(AND(ISNUMBER(F176),F176&gt;0),WORKDAY(F176,5),"")),
TRUE,""
)
))</f>
        <v/>
      </c>
      <c r="I176" t="str" cm="1">
        <f t="array" ref="I176">IF(A176="","",_xlfn.IFS(
D176="Eliminados",_xlfn.XLOOKUP(A176,Eliminados!$A$2:$A$500,Eliminados!$AB$2:$AB$500,""),
D176="Planificadas",_xlfn.XLOOKUP(A176,Planificadas!$A$2:$A$500,Planificadas!$AB$2:$AB$500,""),
D176="Aprobar planificación",_xlfn.XLOOKUP(A176,'Aprobar Planificación'!$A$2:$A$500,'Aprobar Planificación'!$AB$2:$AB$500,""),
D176="Por planificar",_xlfn.XLOOKUP(A176,'Por planificar'!$A$2:$A$500,'Por planificar'!$AB$2:$AB$500,""),
D176="Por habilitar presupuesto",_xlfn.XLOOKUP(A176,'Por habilitar presup.'!$A$2:$A$500,'Por habilitar presup.'!$AB$2:$AB$500,""),
D176="Por aprobar estimación",_xlfn.XLOOKUP(A176,'Por aprobar estimacion'!$A$2:$A$500,'Por aprobar estimacion'!$AB$2:$AB$500,""),
D176="Por reestimar",_xlfn.XLOOKUP(A176,'Por Reestimar '!$A$2:$A$500,'Por Reestimar '!$AB$2:$AB$500,""),
D176="Por estimar",_xlfn.XLOOKUP(A176,'Por estimar'!$A$2:$A$500,'Por estimar'!$AB$2:$AB$500,""),
D176="Registro incompleto",_xlfn.XLOOKUP(A176,'Registro incompleto'!$A$2:$A$500,'Registro incompleto'!$AB$2:$AB$500,""),
TRUE,""
))</f>
        <v>Ana Vega</v>
      </c>
    </row>
    <row r="177" spans="1:9">
      <c r="A177">
        <v>212</v>
      </c>
      <c r="B177" t="str" cm="1">
        <f t="array" ref="B177">IF(A177="","",_xlfn.IFS(
D177="Eliminados",_xlfn.XLOOKUP(A177,Eliminados!$A$2:$A$500,Eliminados!$F$2:$F$500,""),
D177="Planificadas",_xlfn.XLOOKUP(A177,Planificadas!$A$2:$A$500,Planificadas!$F$2:$F$500,""),
D177="Aprobar planificación",_xlfn.XLOOKUP(A177,'Aprobar Planificación'!$A$2:$A$500,'Aprobar Planificación'!$F$2:$F$500,""),
D177="Por planificar",_xlfn.XLOOKUP(A177,'Por planificar'!$A$2:$A$500,'Por planificar'!$F$2:$F$500,""),
D177="Por habilitar presupuesto",_xlfn.XLOOKUP(A177,'Por habilitar presup.'!$A$2:$A$500,'Por habilitar presup.'!$F$2:$F$500,""),
D177="Por aprobar estimación",_xlfn.XLOOKUP(A177,'Por aprobar estimacion'!$A$2:$A$500,'Por aprobar estimacion'!$F$2:$F$500,""),
D177="Por reestimar",_xlfn.XLOOKUP(A177,'Por Reestimar '!$A$2:$A$500,'Por Reestimar '!$F$2:$F$500,""),
D177="Por estimar",_xlfn.XLOOKUP(A177,'Por estimar'!$A$2:$A$500,'Por estimar'!$F$2:$F$500,""),
D177="Registro incompleto",_xlfn.XLOOKUP(A177,'Registro incompleto'!$A$2:$A$500,'Registro incompleto'!$F$2:$F$500,""),
TRUE,""
))</f>
        <v>[200] Reporte individual de trámites (corrección asistencia docente, corrección asistencia alumno, reprogramación de clases, subsanación de evaluaciones, corrección de evaluaciones y  recuperación de evaluaciones)</v>
      </c>
      <c r="C177" t="str">
        <f t="shared" si="2"/>
        <v>Ana Rojas</v>
      </c>
      <c r="D177" t="str" cm="1">
        <f t="array" ref="D177">IF(A177="","",_xlfn.IFS(
COUNTIF(Eliminados!$A$2:$A$500,A177)&gt;0,"Eliminados",
COUNTIF(Planificadas!$A$2:$A$500,A177)&gt;0,"Planificadas",
COUNTIF('Aprobar Planificación'!$A$2:$A$500,A177)&gt;0,"Aprobar planificación",
COUNTIF('Por planificar'!$A$2:$A$500,A177)&gt;0,"Por planificar",
COUNTIF('Por habilitar presup.'!$A$2:$A$500,A177)&gt;0,"Por habilitar presupuesto",
COUNTIF('Por aprobar estimacion'!$A$2:$A$500,A177)&gt;0,"Por aprobar estimación",
COUNTIF('Por Reestimar '!$A$2:$A$500,A177)&gt;0,"Por reestimar",
COUNTIF('Por estimar'!$A$2:$A$500,A177)&gt;0,"Por estimar",
COUNTIF('Registro incompleto'!$A$2:$A$500,A177)&gt;0,"Registro incompleto",
TRUE,"Sin estado"
))</f>
        <v>Planificadas</v>
      </c>
      <c r="E177" t="str" cm="1">
        <f t="array" ref="E177">IF(A177="","",_xlfn.LET(
_xlpm.base,_xlfn.IFS(
D177="Eliminados",_xlfn.XLOOKUP(A177,Eliminados!$A$2:$A$500,Eliminados!$AE$2:$AE$500,""),
D177="Planificadas",_xlfn.XLOOKUP(A177,Planificadas!$A$2:$A$500,Planificadas!$AE$2:$AE$500,""),
D177="Aprobar planificación",_xlfn.XLOOKUP(A177,'Aprobar Planificación'!$A$2:$A$500,'Aprobar Planificación'!$AE$2:$AE$500,""),
D177="Por planificar",_xlfn.XLOOKUP(A177,'Por planificar'!$A$2:$A$500,'Por planificar'!$AE$2:$AE$500,""),
D177="Por habilitar presupuesto",_xlfn.XLOOKUP(A177,'Por habilitar presup.'!$A$2:$A$500,'Por habilitar presup.'!$AE$2:$AE$500,""),
D177="Por aprobar estimación",_xlfn.XLOOKUP(A177,'Por aprobar estimacion'!$A$2:$A$500,'Por aprobar estimacion'!$AE$2:$AE$500,""),
D177="Por reestimar",_xlfn.XLOOKUP(A177,'Por Reestimar '!$A$2:$A$500,'Por Reestimar '!$AE$2:$AE$500,""),
D177="Por estimar",_xlfn.XLOOKUP(A177,'Por estimar'!$A$2:$A$500,'Por estimar'!$AE$2:$AE$500,""),
D177="Registro incompleto",_xlfn.XLOOKUP(A177,'Registro incompleto'!$A$2:$A$500,'Registro incompleto'!$AE$2:$AE$500,""),
TRUE,""
),
_xlpm.revision,_xlfn.IFS(
D177="Eliminados",_xlfn.XLOOKUP(A177,Eliminados!$A$2:$A$500,Eliminados!$AR$2:$AR$500,""),
D177="Planificadas",_xlfn.XLOOKUP(A177,Planificadas!$A$2:$A$500,Planificadas!$AR$2:$AR$500,""),
D177="Aprobar planificación",_xlfn.XLOOKUP(A177,'Aprobar Planificación'!$A$2:$A$500,'Aprobar Planificación'!$AR$2:$AR$500,""),
D177="Por planificar",_xlfn.XLOOKUP(A177,'Por planificar'!$A$2:$A$500,'Por planificar'!$AR$2:$AR$500,""),
D177="Por habilitar presupuesto",_xlfn.XLOOKUP(A177,'Por habilitar presup.'!$A$2:$A$500,'Por habilitar presup.'!$AR$2:$AR$500,""),
D177="Por aprobar estimación",_xlfn.XLOOKUP(A177,'Por aprobar estimacion'!$A$2:$A$500,'Por aprobar estimacion'!$AR$2:$AR$500,""),
D177="Por reestimar",_xlfn.XLOOKUP(A177,'Por Reestimar '!$A$2:$A$500,'Por Reestimar '!$AR$2:$AR$500,""),
TRUE,""
),
_xlpm.resultado,IF(OR(_xlpm.revision="",_xlpm.revision=0),_xlpm.base,_xlpm.revision),
IF(OR(_xlpm.resultado="",_xlpm.resultado=0),"Sin definir",_xlpm.resultado)
))</f>
        <v>Media</v>
      </c>
      <c r="F177" s="593" cm="1">
        <f t="array" ref="F177">IF(A177="","",_xlfn.LET(
_xlpm.fecha,_xlfn.IFS(
D177="Eliminados",_xlfn.XLOOKUP(A177,Eliminados!$A$2:$A$500,Eliminados!$AD$2:$AD$500,""),
D177="Planificadas",_xlfn.XLOOKUP(A177,Planificadas!$A$2:$A$500,Planificadas!$AD$2:$AD$500,""),
D177="Aprobar planificación",_xlfn.XLOOKUP(A177,'Aprobar Planificación'!$A$2:$A$500,'Aprobar Planificación'!$AD$2:$AD$500,""),
D177="Por planificar",_xlfn.XLOOKUP(A177,'Por planificar'!$A$2:$A$500,'Por planificar'!$AD$2:$AD$500,""),
D177="Por habilitar presupuesto",_xlfn.XLOOKUP(A177,'Por habilitar presup.'!$A$2:$A$500,'Por habilitar presup.'!$AD$2:$AD$500,""),
D177="Por aprobar estimación",_xlfn.XLOOKUP(A177,'Por aprobar estimacion'!$A$2:$A$500,'Por aprobar estimacion'!$AD$2:$AD$500,""),
D177="Por reestimar",_xlfn.XLOOKUP(A177,'Por Reestimar '!$A$2:$A$500,'Por Reestimar '!$AD$2:$AD$500,""),
D177="Por estimar",_xlfn.XLOOKUP(A177,'Por estimar'!$A$2:$A$500,'Por estimar'!$AD$2:$AD$500,""),
D177="Registro incompleto",_xlfn.XLOOKUP(A177,'Registro incompleto'!$A$2:$A$500,'Registro incompleto'!$AD$2:$AD$500,""),
TRUE,""
),
IF(OR(_xlpm.fecha="",_xlpm.fecha=0),"",_xlpm.fecha)
))</f>
        <v>46170</v>
      </c>
      <c r="G177" s="593" cm="1">
        <f t="array" ref="G177">IF(A177="","",_xlfn.LET(
_xlpm.base,_xlfn.IFS(
D177="Eliminados",_xlfn.XLOOKUP(A177,Eliminados!$A$2:$A$500,Eliminados!$AF$2:$AF$500,""),
D177="Planificadas",_xlfn.XLOOKUP(A177,Planificadas!$A$2:$A$500,Planificadas!$AF$2:$AF$500,""),
D177="Aprobar planificación",_xlfn.XLOOKUP(A177,'Aprobar Planificación'!$A$2:$A$500,'Aprobar Planificación'!$AF$2:$AF$500,""),
D177="Por planificar",_xlfn.XLOOKUP(A177,'Por planificar'!$A$2:$A$500,'Por planificar'!$AF$2:$AF$500,""),
D177="Por habilitar presupuesto",_xlfn.XLOOKUP(A177,'Por habilitar presup.'!$A$2:$A$500,'Por habilitar presup.'!$AF$2:$AF$500,""),
D177="Por aprobar estimación",_xlfn.XLOOKUP(A177,'Por aprobar estimacion'!$A$2:$A$500,'Por aprobar estimacion'!$AF$2:$AF$500,""),
D177="Por reestimar",_xlfn.XLOOKUP(A177,'Por Reestimar '!$A$2:$A$500,'Por Reestimar '!$AF$2:$AF$500,""),
D177="Por estimar",_xlfn.XLOOKUP(A177,'Por estimar'!$A$2:$A$500,'Por estimar'!$AF$2:$AF$500,""),
D177="Registro incompleto",_xlfn.XLOOKUP(A177,'Registro incompleto'!$A$2:$A$500,'Registro incompleto'!$AF$2:$AF$500,""),
TRUE,""
),
_xlpm.revision,_xlfn.IFS(
D177="Eliminados",_xlfn.XLOOKUP(A177,Eliminados!$A$2:$A$500,Eliminados!$AS$2:$AS$500,""),
D177="Planificadas",_xlfn.XLOOKUP(A177,Planificadas!$A$2:$A$500,Planificadas!$AS$2:$AS$500,""),
D177="Aprobar planificación",_xlfn.XLOOKUP(A177,'Aprobar Planificación'!$A$2:$A$500,'Aprobar Planificación'!$AS$2:$AS$500,""),
D177="Por planificar",_xlfn.XLOOKUP(A177,'Por planificar'!$A$2:$A$500,'Por planificar'!$AS$2:$AS$500,""),
D177="Por habilitar presupuesto",_xlfn.XLOOKUP(A177,'Por habilitar presup.'!$A$2:$A$500,'Por habilitar presup.'!$AS$2:$AS$500,""),
D177="Por aprobar estimación",_xlfn.XLOOKUP(A177,'Por aprobar estimacion'!$A$2:$A$500,'Por aprobar estimacion'!$AS$2:$AS$500,""),
D177="Por reestimar",_xlfn.XLOOKUP(A177,'Por Reestimar '!$A$2:$A$500,'Por Reestimar '!$AS$2:$AS$500,""),
TRUE,""
),
_xlpm.resultado,IF(OR(_xlpm.revision="",_xlpm.revision=0),_xlpm.base,_xlpm.revision),
IF(OR(_xlpm.resultado="",_xlpm.resultado=0),"",_xlpm.resultado)
))</f>
        <v>46184</v>
      </c>
      <c r="H177" s="593" t="str" cm="1">
        <f t="array" ref="H177">IF(A177="","",_xlfn.LET(
_xlpm.dias,_xlfn.IFS(
OR(UPPER(TRIM(E177))="BAJA",UPPER(TRIM(E177))="BAJO"),5,
OR(UPPER(TRIM(E177))="MEDIA",UPPER(TRIM(E177))="MEDIO"),10,
OR(UPPER(TRIM(E177))="ALTA",UPPER(TRIM(E177))="ALTO"),20,
TRUE,0
),
_xlpm.inicioRe,IF(D177="Por reestimar",_xlfn.XLOOKUP(A177,'Por Reestimar '!$A$2:$A$500,'Por Reestimar '!$AS$2:$AS$500,0),0),
_xlfn.IFS(
D177="Por reestimar",IF(AND(ISNUMBER(_xlpm.inicioRe),_xlpm.inicioRe&gt;0,_xlpm.dias&gt;0),WORKDAY(_xlpm.inicioRe,_xlpm.dias),""),
D177="Por estimar",IF(AND(ISNUMBER(G177),G177&gt;0),IF(_xlpm.dias&gt;0,WORKDAY(G177,_xlpm.dias),""),IF(AND(ISNUMBER(F177),F177&gt;0),WORKDAY(F177,5),"")),
TRUE,""
)
))</f>
        <v/>
      </c>
      <c r="I177" t="str" cm="1">
        <f t="array" ref="I177">IF(A177="","",_xlfn.IFS(
D177="Eliminados",_xlfn.XLOOKUP(A177,Eliminados!$A$2:$A$500,Eliminados!$AB$2:$AB$500,""),
D177="Planificadas",_xlfn.XLOOKUP(A177,Planificadas!$A$2:$A$500,Planificadas!$AB$2:$AB$500,""),
D177="Aprobar planificación",_xlfn.XLOOKUP(A177,'Aprobar Planificación'!$A$2:$A$500,'Aprobar Planificación'!$AB$2:$AB$500,""),
D177="Por planificar",_xlfn.XLOOKUP(A177,'Por planificar'!$A$2:$A$500,'Por planificar'!$AB$2:$AB$500,""),
D177="Por habilitar presupuesto",_xlfn.XLOOKUP(A177,'Por habilitar presup.'!$A$2:$A$500,'Por habilitar presup.'!$AB$2:$AB$500,""),
D177="Por aprobar estimación",_xlfn.XLOOKUP(A177,'Por aprobar estimacion'!$A$2:$A$500,'Por aprobar estimacion'!$AB$2:$AB$500,""),
D177="Por reestimar",_xlfn.XLOOKUP(A177,'Por Reestimar '!$A$2:$A$500,'Por Reestimar '!$AB$2:$AB$500,""),
D177="Por estimar",_xlfn.XLOOKUP(A177,'Por estimar'!$A$2:$A$500,'Por estimar'!$AB$2:$AB$500,""),
D177="Registro incompleto",_xlfn.XLOOKUP(A177,'Registro incompleto'!$A$2:$A$500,'Registro incompleto'!$AB$2:$AB$500,""),
TRUE,""
))</f>
        <v>Ana Rojas</v>
      </c>
    </row>
    <row r="178" spans="1:9">
      <c r="A178">
        <v>213</v>
      </c>
      <c r="B178" t="str" cm="1">
        <f t="array" ref="B178">IF(A178="","",_xlfn.IFS(
D178="Eliminados",_xlfn.XLOOKUP(A178,Eliminados!$A$2:$A$500,Eliminados!$F$2:$F$500,""),
D178="Planificadas",_xlfn.XLOOKUP(A178,Planificadas!$A$2:$A$500,Planificadas!$F$2:$F$500,""),
D178="Aprobar planificación",_xlfn.XLOOKUP(A178,'Aprobar Planificación'!$A$2:$A$500,'Aprobar Planificación'!$F$2:$F$500,""),
D178="Por planificar",_xlfn.XLOOKUP(A178,'Por planificar'!$A$2:$A$500,'Por planificar'!$F$2:$F$500,""),
D178="Por habilitar presupuesto",_xlfn.XLOOKUP(A178,'Por habilitar presup.'!$A$2:$A$500,'Por habilitar presup.'!$F$2:$F$500,""),
D178="Por aprobar estimación",_xlfn.XLOOKUP(A178,'Por aprobar estimacion'!$A$2:$A$500,'Por aprobar estimacion'!$F$2:$F$500,""),
D178="Por reestimar",_xlfn.XLOOKUP(A178,'Por Reestimar '!$A$2:$A$500,'Por Reestimar '!$F$2:$F$500,""),
D178="Por estimar",_xlfn.XLOOKUP(A178,'Por estimar'!$A$2:$A$500,'Por estimar'!$F$2:$F$500,""),
D178="Registro incompleto",_xlfn.XLOOKUP(A178,'Registro incompleto'!$A$2:$A$500,'Registro incompleto'!$F$2:$F$500,""),
TRUE,""
))</f>
        <v>[192] Corrección de asistencia alumno</v>
      </c>
      <c r="C178" t="str">
        <f t="shared" si="2"/>
        <v>Ana Rojas</v>
      </c>
      <c r="D178" t="str" cm="1">
        <f t="array" ref="D178">IF(A178="","",_xlfn.IFS(
COUNTIF(Eliminados!$A$2:$A$500,A178)&gt;0,"Eliminados",
COUNTIF(Planificadas!$A$2:$A$500,A178)&gt;0,"Planificadas",
COUNTIF('Aprobar Planificación'!$A$2:$A$500,A178)&gt;0,"Aprobar planificación",
COUNTIF('Por planificar'!$A$2:$A$500,A178)&gt;0,"Por planificar",
COUNTIF('Por habilitar presup.'!$A$2:$A$500,A178)&gt;0,"Por habilitar presupuesto",
COUNTIF('Por aprobar estimacion'!$A$2:$A$500,A178)&gt;0,"Por aprobar estimación",
COUNTIF('Por Reestimar '!$A$2:$A$500,A178)&gt;0,"Por reestimar",
COUNTIF('Por estimar'!$A$2:$A$500,A178)&gt;0,"Por estimar",
COUNTIF('Registro incompleto'!$A$2:$A$500,A178)&gt;0,"Registro incompleto",
TRUE,"Sin estado"
))</f>
        <v>Planificadas</v>
      </c>
      <c r="E178" t="str" cm="1">
        <f t="array" ref="E178">IF(A178="","",_xlfn.LET(
_xlpm.base,_xlfn.IFS(
D178="Eliminados",_xlfn.XLOOKUP(A178,Eliminados!$A$2:$A$500,Eliminados!$AE$2:$AE$500,""),
D178="Planificadas",_xlfn.XLOOKUP(A178,Planificadas!$A$2:$A$500,Planificadas!$AE$2:$AE$500,""),
D178="Aprobar planificación",_xlfn.XLOOKUP(A178,'Aprobar Planificación'!$A$2:$A$500,'Aprobar Planificación'!$AE$2:$AE$500,""),
D178="Por planificar",_xlfn.XLOOKUP(A178,'Por planificar'!$A$2:$A$500,'Por planificar'!$AE$2:$AE$500,""),
D178="Por habilitar presupuesto",_xlfn.XLOOKUP(A178,'Por habilitar presup.'!$A$2:$A$500,'Por habilitar presup.'!$AE$2:$AE$500,""),
D178="Por aprobar estimación",_xlfn.XLOOKUP(A178,'Por aprobar estimacion'!$A$2:$A$500,'Por aprobar estimacion'!$AE$2:$AE$500,""),
D178="Por reestimar",_xlfn.XLOOKUP(A178,'Por Reestimar '!$A$2:$A$500,'Por Reestimar '!$AE$2:$AE$500,""),
D178="Por estimar",_xlfn.XLOOKUP(A178,'Por estimar'!$A$2:$A$500,'Por estimar'!$AE$2:$AE$500,""),
D178="Registro incompleto",_xlfn.XLOOKUP(A178,'Registro incompleto'!$A$2:$A$500,'Registro incompleto'!$AE$2:$AE$500,""),
TRUE,""
),
_xlpm.revision,_xlfn.IFS(
D178="Eliminados",_xlfn.XLOOKUP(A178,Eliminados!$A$2:$A$500,Eliminados!$AR$2:$AR$500,""),
D178="Planificadas",_xlfn.XLOOKUP(A178,Planificadas!$A$2:$A$500,Planificadas!$AR$2:$AR$500,""),
D178="Aprobar planificación",_xlfn.XLOOKUP(A178,'Aprobar Planificación'!$A$2:$A$500,'Aprobar Planificación'!$AR$2:$AR$500,""),
D178="Por planificar",_xlfn.XLOOKUP(A178,'Por planificar'!$A$2:$A$500,'Por planificar'!$AR$2:$AR$500,""),
D178="Por habilitar presupuesto",_xlfn.XLOOKUP(A178,'Por habilitar presup.'!$A$2:$A$500,'Por habilitar presup.'!$AR$2:$AR$500,""),
D178="Por aprobar estimación",_xlfn.XLOOKUP(A178,'Por aprobar estimacion'!$A$2:$A$500,'Por aprobar estimacion'!$AR$2:$AR$500,""),
D178="Por reestimar",_xlfn.XLOOKUP(A178,'Por Reestimar '!$A$2:$A$500,'Por Reestimar '!$AR$2:$AR$500,""),
TRUE,""
),
_xlpm.resultado,IF(OR(_xlpm.revision="",_xlpm.revision=0),_xlpm.base,_xlpm.revision),
IF(OR(_xlpm.resultado="",_xlpm.resultado=0),"Sin definir",_xlpm.resultado)
))</f>
        <v>Media</v>
      </c>
      <c r="F178" s="593" cm="1">
        <f t="array" ref="F178">IF(A178="","",_xlfn.LET(
_xlpm.fecha,_xlfn.IFS(
D178="Eliminados",_xlfn.XLOOKUP(A178,Eliminados!$A$2:$A$500,Eliminados!$AD$2:$AD$500,""),
D178="Planificadas",_xlfn.XLOOKUP(A178,Planificadas!$A$2:$A$500,Planificadas!$AD$2:$AD$500,""),
D178="Aprobar planificación",_xlfn.XLOOKUP(A178,'Aprobar Planificación'!$A$2:$A$500,'Aprobar Planificación'!$AD$2:$AD$500,""),
D178="Por planificar",_xlfn.XLOOKUP(A178,'Por planificar'!$A$2:$A$500,'Por planificar'!$AD$2:$AD$500,""),
D178="Por habilitar presupuesto",_xlfn.XLOOKUP(A178,'Por habilitar presup.'!$A$2:$A$500,'Por habilitar presup.'!$AD$2:$AD$500,""),
D178="Por aprobar estimación",_xlfn.XLOOKUP(A178,'Por aprobar estimacion'!$A$2:$A$500,'Por aprobar estimacion'!$AD$2:$AD$500,""),
D178="Por reestimar",_xlfn.XLOOKUP(A178,'Por Reestimar '!$A$2:$A$500,'Por Reestimar '!$AD$2:$AD$500,""),
D178="Por estimar",_xlfn.XLOOKUP(A178,'Por estimar'!$A$2:$A$500,'Por estimar'!$AD$2:$AD$500,""),
D178="Registro incompleto",_xlfn.XLOOKUP(A178,'Registro incompleto'!$A$2:$A$500,'Registro incompleto'!$AD$2:$AD$500,""),
TRUE,""
),
IF(OR(_xlpm.fecha="",_xlpm.fecha=0),"",_xlpm.fecha)
))</f>
        <v>46170</v>
      </c>
      <c r="G178" s="593" cm="1">
        <f t="array" ref="G178">IF(A178="","",_xlfn.LET(
_xlpm.base,_xlfn.IFS(
D178="Eliminados",_xlfn.XLOOKUP(A178,Eliminados!$A$2:$A$500,Eliminados!$AF$2:$AF$500,""),
D178="Planificadas",_xlfn.XLOOKUP(A178,Planificadas!$A$2:$A$500,Planificadas!$AF$2:$AF$500,""),
D178="Aprobar planificación",_xlfn.XLOOKUP(A178,'Aprobar Planificación'!$A$2:$A$500,'Aprobar Planificación'!$AF$2:$AF$500,""),
D178="Por planificar",_xlfn.XLOOKUP(A178,'Por planificar'!$A$2:$A$500,'Por planificar'!$AF$2:$AF$500,""),
D178="Por habilitar presupuesto",_xlfn.XLOOKUP(A178,'Por habilitar presup.'!$A$2:$A$500,'Por habilitar presup.'!$AF$2:$AF$500,""),
D178="Por aprobar estimación",_xlfn.XLOOKUP(A178,'Por aprobar estimacion'!$A$2:$A$500,'Por aprobar estimacion'!$AF$2:$AF$500,""),
D178="Por reestimar",_xlfn.XLOOKUP(A178,'Por Reestimar '!$A$2:$A$500,'Por Reestimar '!$AF$2:$AF$500,""),
D178="Por estimar",_xlfn.XLOOKUP(A178,'Por estimar'!$A$2:$A$500,'Por estimar'!$AF$2:$AF$500,""),
D178="Registro incompleto",_xlfn.XLOOKUP(A178,'Registro incompleto'!$A$2:$A$500,'Registro incompleto'!$AF$2:$AF$500,""),
TRUE,""
),
_xlpm.revision,_xlfn.IFS(
D178="Eliminados",_xlfn.XLOOKUP(A178,Eliminados!$A$2:$A$500,Eliminados!$AS$2:$AS$500,""),
D178="Planificadas",_xlfn.XLOOKUP(A178,Planificadas!$A$2:$A$500,Planificadas!$AS$2:$AS$500,""),
D178="Aprobar planificación",_xlfn.XLOOKUP(A178,'Aprobar Planificación'!$A$2:$A$500,'Aprobar Planificación'!$AS$2:$AS$500,""),
D178="Por planificar",_xlfn.XLOOKUP(A178,'Por planificar'!$A$2:$A$500,'Por planificar'!$AS$2:$AS$500,""),
D178="Por habilitar presupuesto",_xlfn.XLOOKUP(A178,'Por habilitar presup.'!$A$2:$A$500,'Por habilitar presup.'!$AS$2:$AS$500,""),
D178="Por aprobar estimación",_xlfn.XLOOKUP(A178,'Por aprobar estimacion'!$A$2:$A$500,'Por aprobar estimacion'!$AS$2:$AS$500,""),
D178="Por reestimar",_xlfn.XLOOKUP(A178,'Por Reestimar '!$A$2:$A$500,'Por Reestimar '!$AS$2:$AS$500,""),
TRUE,""
),
_xlpm.resultado,IF(OR(_xlpm.revision="",_xlpm.revision=0),_xlpm.base,_xlpm.revision),
IF(OR(_xlpm.resultado="",_xlpm.resultado=0),"",_xlpm.resultado)
))</f>
        <v>46184</v>
      </c>
      <c r="H178" s="593" t="str" cm="1">
        <f t="array" ref="H178">IF(A178="","",_xlfn.LET(
_xlpm.dias,_xlfn.IFS(
OR(UPPER(TRIM(E178))="BAJA",UPPER(TRIM(E178))="BAJO"),5,
OR(UPPER(TRIM(E178))="MEDIA",UPPER(TRIM(E178))="MEDIO"),10,
OR(UPPER(TRIM(E178))="ALTA",UPPER(TRIM(E178))="ALTO"),20,
TRUE,0
),
_xlpm.inicioRe,IF(D178="Por reestimar",_xlfn.XLOOKUP(A178,'Por Reestimar '!$A$2:$A$500,'Por Reestimar '!$AS$2:$AS$500,0),0),
_xlfn.IFS(
D178="Por reestimar",IF(AND(ISNUMBER(_xlpm.inicioRe),_xlpm.inicioRe&gt;0,_xlpm.dias&gt;0),WORKDAY(_xlpm.inicioRe,_xlpm.dias),""),
D178="Por estimar",IF(AND(ISNUMBER(G178),G178&gt;0),IF(_xlpm.dias&gt;0,WORKDAY(G178,_xlpm.dias),""),IF(AND(ISNUMBER(F178),F178&gt;0),WORKDAY(F178,5),"")),
TRUE,""
)
))</f>
        <v/>
      </c>
      <c r="I178" t="str" cm="1">
        <f t="array" ref="I178">IF(A178="","",_xlfn.IFS(
D178="Eliminados",_xlfn.XLOOKUP(A178,Eliminados!$A$2:$A$500,Eliminados!$AB$2:$AB$500,""),
D178="Planificadas",_xlfn.XLOOKUP(A178,Planificadas!$A$2:$A$500,Planificadas!$AB$2:$AB$500,""),
D178="Aprobar planificación",_xlfn.XLOOKUP(A178,'Aprobar Planificación'!$A$2:$A$500,'Aprobar Planificación'!$AB$2:$AB$500,""),
D178="Por planificar",_xlfn.XLOOKUP(A178,'Por planificar'!$A$2:$A$500,'Por planificar'!$AB$2:$AB$500,""),
D178="Por habilitar presupuesto",_xlfn.XLOOKUP(A178,'Por habilitar presup.'!$A$2:$A$500,'Por habilitar presup.'!$AB$2:$AB$500,""),
D178="Por aprobar estimación",_xlfn.XLOOKUP(A178,'Por aprobar estimacion'!$A$2:$A$500,'Por aprobar estimacion'!$AB$2:$AB$500,""),
D178="Por reestimar",_xlfn.XLOOKUP(A178,'Por Reestimar '!$A$2:$A$500,'Por Reestimar '!$AB$2:$AB$500,""),
D178="Por estimar",_xlfn.XLOOKUP(A178,'Por estimar'!$A$2:$A$500,'Por estimar'!$AB$2:$AB$500,""),
D178="Registro incompleto",_xlfn.XLOOKUP(A178,'Registro incompleto'!$A$2:$A$500,'Registro incompleto'!$AB$2:$AB$500,""),
TRUE,""
))</f>
        <v>Ana Rojas</v>
      </c>
    </row>
    <row r="179" spans="1:9">
      <c r="A179">
        <v>214</v>
      </c>
      <c r="B179" t="str" cm="1">
        <f t="array" ref="B179">IF(A179="","",_xlfn.IFS(
D179="Eliminados",_xlfn.XLOOKUP(A179,Eliminados!$A$2:$A$500,Eliminados!$F$2:$F$500,""),
D179="Planificadas",_xlfn.XLOOKUP(A179,Planificadas!$A$2:$A$500,Planificadas!$F$2:$F$500,""),
D179="Aprobar planificación",_xlfn.XLOOKUP(A179,'Aprobar Planificación'!$A$2:$A$500,'Aprobar Planificación'!$F$2:$F$500,""),
D179="Por planificar",_xlfn.XLOOKUP(A179,'Por planificar'!$A$2:$A$500,'Por planificar'!$F$2:$F$500,""),
D179="Por habilitar presupuesto",_xlfn.XLOOKUP(A179,'Por habilitar presup.'!$A$2:$A$500,'Por habilitar presup.'!$F$2:$F$500,""),
D179="Por aprobar estimación",_xlfn.XLOOKUP(A179,'Por aprobar estimacion'!$A$2:$A$500,'Por aprobar estimacion'!$F$2:$F$500,""),
D179="Por reestimar",_xlfn.XLOOKUP(A179,'Por Reestimar '!$A$2:$A$500,'Por Reestimar '!$F$2:$F$500,""),
D179="Por estimar",_xlfn.XLOOKUP(A179,'Por estimar'!$A$2:$A$500,'Por estimar'!$F$2:$F$500,""),
D179="Registro incompleto",_xlfn.XLOOKUP(A179,'Registro incompleto'!$A$2:$A$500,'Registro incompleto'!$F$2:$F$500,""),
TRUE,""
))</f>
        <v>[193] Corrección de asistencia docente</v>
      </c>
      <c r="C179" t="str">
        <f t="shared" si="2"/>
        <v>Ana Rojas</v>
      </c>
      <c r="D179" t="str" cm="1">
        <f t="array" ref="D179">IF(A179="","",_xlfn.IFS(
COUNTIF(Eliminados!$A$2:$A$500,A179)&gt;0,"Eliminados",
COUNTIF(Planificadas!$A$2:$A$500,A179)&gt;0,"Planificadas",
COUNTIF('Aprobar Planificación'!$A$2:$A$500,A179)&gt;0,"Aprobar planificación",
COUNTIF('Por planificar'!$A$2:$A$500,A179)&gt;0,"Por planificar",
COUNTIF('Por habilitar presup.'!$A$2:$A$500,A179)&gt;0,"Por habilitar presupuesto",
COUNTIF('Por aprobar estimacion'!$A$2:$A$500,A179)&gt;0,"Por aprobar estimación",
COUNTIF('Por Reestimar '!$A$2:$A$500,A179)&gt;0,"Por reestimar",
COUNTIF('Por estimar'!$A$2:$A$500,A179)&gt;0,"Por estimar",
COUNTIF('Registro incompleto'!$A$2:$A$500,A179)&gt;0,"Registro incompleto",
TRUE,"Sin estado"
))</f>
        <v>Planificadas</v>
      </c>
      <c r="E179" t="str" cm="1">
        <f t="array" ref="E179">IF(A179="","",_xlfn.LET(
_xlpm.base,_xlfn.IFS(
D179="Eliminados",_xlfn.XLOOKUP(A179,Eliminados!$A$2:$A$500,Eliminados!$AE$2:$AE$500,""),
D179="Planificadas",_xlfn.XLOOKUP(A179,Planificadas!$A$2:$A$500,Planificadas!$AE$2:$AE$500,""),
D179="Aprobar planificación",_xlfn.XLOOKUP(A179,'Aprobar Planificación'!$A$2:$A$500,'Aprobar Planificación'!$AE$2:$AE$500,""),
D179="Por planificar",_xlfn.XLOOKUP(A179,'Por planificar'!$A$2:$A$500,'Por planificar'!$AE$2:$AE$500,""),
D179="Por habilitar presupuesto",_xlfn.XLOOKUP(A179,'Por habilitar presup.'!$A$2:$A$500,'Por habilitar presup.'!$AE$2:$AE$500,""),
D179="Por aprobar estimación",_xlfn.XLOOKUP(A179,'Por aprobar estimacion'!$A$2:$A$500,'Por aprobar estimacion'!$AE$2:$AE$500,""),
D179="Por reestimar",_xlfn.XLOOKUP(A179,'Por Reestimar '!$A$2:$A$500,'Por Reestimar '!$AE$2:$AE$500,""),
D179="Por estimar",_xlfn.XLOOKUP(A179,'Por estimar'!$A$2:$A$500,'Por estimar'!$AE$2:$AE$500,""),
D179="Registro incompleto",_xlfn.XLOOKUP(A179,'Registro incompleto'!$A$2:$A$500,'Registro incompleto'!$AE$2:$AE$500,""),
TRUE,""
),
_xlpm.revision,_xlfn.IFS(
D179="Eliminados",_xlfn.XLOOKUP(A179,Eliminados!$A$2:$A$500,Eliminados!$AR$2:$AR$500,""),
D179="Planificadas",_xlfn.XLOOKUP(A179,Planificadas!$A$2:$A$500,Planificadas!$AR$2:$AR$500,""),
D179="Aprobar planificación",_xlfn.XLOOKUP(A179,'Aprobar Planificación'!$A$2:$A$500,'Aprobar Planificación'!$AR$2:$AR$500,""),
D179="Por planificar",_xlfn.XLOOKUP(A179,'Por planificar'!$A$2:$A$500,'Por planificar'!$AR$2:$AR$500,""),
D179="Por habilitar presupuesto",_xlfn.XLOOKUP(A179,'Por habilitar presup.'!$A$2:$A$500,'Por habilitar presup.'!$AR$2:$AR$500,""),
D179="Por aprobar estimación",_xlfn.XLOOKUP(A179,'Por aprobar estimacion'!$A$2:$A$500,'Por aprobar estimacion'!$AR$2:$AR$500,""),
D179="Por reestimar",_xlfn.XLOOKUP(A179,'Por Reestimar '!$A$2:$A$500,'Por Reestimar '!$AR$2:$AR$500,""),
TRUE,""
),
_xlpm.resultado,IF(OR(_xlpm.revision="",_xlpm.revision=0),_xlpm.base,_xlpm.revision),
IF(OR(_xlpm.resultado="",_xlpm.resultado=0),"Sin definir",_xlpm.resultado)
))</f>
        <v>Media</v>
      </c>
      <c r="F179" s="593" cm="1">
        <f t="array" ref="F179">IF(A179="","",_xlfn.LET(
_xlpm.fecha,_xlfn.IFS(
D179="Eliminados",_xlfn.XLOOKUP(A179,Eliminados!$A$2:$A$500,Eliminados!$AD$2:$AD$500,""),
D179="Planificadas",_xlfn.XLOOKUP(A179,Planificadas!$A$2:$A$500,Planificadas!$AD$2:$AD$500,""),
D179="Aprobar planificación",_xlfn.XLOOKUP(A179,'Aprobar Planificación'!$A$2:$A$500,'Aprobar Planificación'!$AD$2:$AD$500,""),
D179="Por planificar",_xlfn.XLOOKUP(A179,'Por planificar'!$A$2:$A$500,'Por planificar'!$AD$2:$AD$500,""),
D179="Por habilitar presupuesto",_xlfn.XLOOKUP(A179,'Por habilitar presup.'!$A$2:$A$500,'Por habilitar presup.'!$AD$2:$AD$500,""),
D179="Por aprobar estimación",_xlfn.XLOOKUP(A179,'Por aprobar estimacion'!$A$2:$A$500,'Por aprobar estimacion'!$AD$2:$AD$500,""),
D179="Por reestimar",_xlfn.XLOOKUP(A179,'Por Reestimar '!$A$2:$A$500,'Por Reestimar '!$AD$2:$AD$500,""),
D179="Por estimar",_xlfn.XLOOKUP(A179,'Por estimar'!$A$2:$A$500,'Por estimar'!$AD$2:$AD$500,""),
D179="Registro incompleto",_xlfn.XLOOKUP(A179,'Registro incompleto'!$A$2:$A$500,'Registro incompleto'!$AD$2:$AD$500,""),
TRUE,""
),
IF(OR(_xlpm.fecha="",_xlpm.fecha=0),"",_xlpm.fecha)
))</f>
        <v>46170</v>
      </c>
      <c r="G179" s="593" cm="1">
        <f t="array" ref="G179">IF(A179="","",_xlfn.LET(
_xlpm.base,_xlfn.IFS(
D179="Eliminados",_xlfn.XLOOKUP(A179,Eliminados!$A$2:$A$500,Eliminados!$AF$2:$AF$500,""),
D179="Planificadas",_xlfn.XLOOKUP(A179,Planificadas!$A$2:$A$500,Planificadas!$AF$2:$AF$500,""),
D179="Aprobar planificación",_xlfn.XLOOKUP(A179,'Aprobar Planificación'!$A$2:$A$500,'Aprobar Planificación'!$AF$2:$AF$500,""),
D179="Por planificar",_xlfn.XLOOKUP(A179,'Por planificar'!$A$2:$A$500,'Por planificar'!$AF$2:$AF$500,""),
D179="Por habilitar presupuesto",_xlfn.XLOOKUP(A179,'Por habilitar presup.'!$A$2:$A$500,'Por habilitar presup.'!$AF$2:$AF$500,""),
D179="Por aprobar estimación",_xlfn.XLOOKUP(A179,'Por aprobar estimacion'!$A$2:$A$500,'Por aprobar estimacion'!$AF$2:$AF$500,""),
D179="Por reestimar",_xlfn.XLOOKUP(A179,'Por Reestimar '!$A$2:$A$500,'Por Reestimar '!$AF$2:$AF$500,""),
D179="Por estimar",_xlfn.XLOOKUP(A179,'Por estimar'!$A$2:$A$500,'Por estimar'!$AF$2:$AF$500,""),
D179="Registro incompleto",_xlfn.XLOOKUP(A179,'Registro incompleto'!$A$2:$A$500,'Registro incompleto'!$AF$2:$AF$500,""),
TRUE,""
),
_xlpm.revision,_xlfn.IFS(
D179="Eliminados",_xlfn.XLOOKUP(A179,Eliminados!$A$2:$A$500,Eliminados!$AS$2:$AS$500,""),
D179="Planificadas",_xlfn.XLOOKUP(A179,Planificadas!$A$2:$A$500,Planificadas!$AS$2:$AS$500,""),
D179="Aprobar planificación",_xlfn.XLOOKUP(A179,'Aprobar Planificación'!$A$2:$A$500,'Aprobar Planificación'!$AS$2:$AS$500,""),
D179="Por planificar",_xlfn.XLOOKUP(A179,'Por planificar'!$A$2:$A$500,'Por planificar'!$AS$2:$AS$500,""),
D179="Por habilitar presupuesto",_xlfn.XLOOKUP(A179,'Por habilitar presup.'!$A$2:$A$500,'Por habilitar presup.'!$AS$2:$AS$500,""),
D179="Por aprobar estimación",_xlfn.XLOOKUP(A179,'Por aprobar estimacion'!$A$2:$A$500,'Por aprobar estimacion'!$AS$2:$AS$500,""),
D179="Por reestimar",_xlfn.XLOOKUP(A179,'Por Reestimar '!$A$2:$A$500,'Por Reestimar '!$AS$2:$AS$500,""),
TRUE,""
),
_xlpm.resultado,IF(OR(_xlpm.revision="",_xlpm.revision=0),_xlpm.base,_xlpm.revision),
IF(OR(_xlpm.resultado="",_xlpm.resultado=0),"",_xlpm.resultado)
))</f>
        <v>46184</v>
      </c>
      <c r="H179" s="593" t="str" cm="1">
        <f t="array" ref="H179">IF(A179="","",_xlfn.LET(
_xlpm.dias,_xlfn.IFS(
OR(UPPER(TRIM(E179))="BAJA",UPPER(TRIM(E179))="BAJO"),5,
OR(UPPER(TRIM(E179))="MEDIA",UPPER(TRIM(E179))="MEDIO"),10,
OR(UPPER(TRIM(E179))="ALTA",UPPER(TRIM(E179))="ALTO"),20,
TRUE,0
),
_xlpm.inicioRe,IF(D179="Por reestimar",_xlfn.XLOOKUP(A179,'Por Reestimar '!$A$2:$A$500,'Por Reestimar '!$AS$2:$AS$500,0),0),
_xlfn.IFS(
D179="Por reestimar",IF(AND(ISNUMBER(_xlpm.inicioRe),_xlpm.inicioRe&gt;0,_xlpm.dias&gt;0),WORKDAY(_xlpm.inicioRe,_xlpm.dias),""),
D179="Por estimar",IF(AND(ISNUMBER(G179),G179&gt;0),IF(_xlpm.dias&gt;0,WORKDAY(G179,_xlpm.dias),""),IF(AND(ISNUMBER(F179),F179&gt;0),WORKDAY(F179,5),"")),
TRUE,""
)
))</f>
        <v/>
      </c>
      <c r="I179" t="str" cm="1">
        <f t="array" ref="I179">IF(A179="","",_xlfn.IFS(
D179="Eliminados",_xlfn.XLOOKUP(A179,Eliminados!$A$2:$A$500,Eliminados!$AB$2:$AB$500,""),
D179="Planificadas",_xlfn.XLOOKUP(A179,Planificadas!$A$2:$A$500,Planificadas!$AB$2:$AB$500,""),
D179="Aprobar planificación",_xlfn.XLOOKUP(A179,'Aprobar Planificación'!$A$2:$A$500,'Aprobar Planificación'!$AB$2:$AB$500,""),
D179="Por planificar",_xlfn.XLOOKUP(A179,'Por planificar'!$A$2:$A$500,'Por planificar'!$AB$2:$AB$500,""),
D179="Por habilitar presupuesto",_xlfn.XLOOKUP(A179,'Por habilitar presup.'!$A$2:$A$500,'Por habilitar presup.'!$AB$2:$AB$500,""),
D179="Por aprobar estimación",_xlfn.XLOOKUP(A179,'Por aprobar estimacion'!$A$2:$A$500,'Por aprobar estimacion'!$AB$2:$AB$500,""),
D179="Por reestimar",_xlfn.XLOOKUP(A179,'Por Reestimar '!$A$2:$A$500,'Por Reestimar '!$AB$2:$AB$500,""),
D179="Por estimar",_xlfn.XLOOKUP(A179,'Por estimar'!$A$2:$A$500,'Por estimar'!$AB$2:$AB$500,""),
D179="Registro incompleto",_xlfn.XLOOKUP(A179,'Registro incompleto'!$A$2:$A$500,'Registro incompleto'!$AB$2:$AB$500,""),
TRUE,""
))</f>
        <v>Ana Rojas</v>
      </c>
    </row>
    <row r="180" spans="1:9">
      <c r="A180">
        <v>215</v>
      </c>
      <c r="B180" t="str" cm="1">
        <f t="array" ref="B180">IF(A180="","",_xlfn.IFS(
D180="Eliminados",_xlfn.XLOOKUP(A180,Eliminados!$A$2:$A$500,Eliminados!$F$2:$F$500,""),
D180="Planificadas",_xlfn.XLOOKUP(A180,Planificadas!$A$2:$A$500,Planificadas!$F$2:$F$500,""),
D180="Aprobar planificación",_xlfn.XLOOKUP(A180,'Aprobar Planificación'!$A$2:$A$500,'Aprobar Planificación'!$F$2:$F$500,""),
D180="Por planificar",_xlfn.XLOOKUP(A180,'Por planificar'!$A$2:$A$500,'Por planificar'!$F$2:$F$500,""),
D180="Por habilitar presupuesto",_xlfn.XLOOKUP(A180,'Por habilitar presup.'!$A$2:$A$500,'Por habilitar presup.'!$F$2:$F$500,""),
D180="Por aprobar estimación",_xlfn.XLOOKUP(A180,'Por aprobar estimacion'!$A$2:$A$500,'Por aprobar estimacion'!$F$2:$F$500,""),
D180="Por reestimar",_xlfn.XLOOKUP(A180,'Por Reestimar '!$A$2:$A$500,'Por Reestimar '!$F$2:$F$500,""),
D180="Por estimar",_xlfn.XLOOKUP(A180,'Por estimar'!$A$2:$A$500,'Por estimar'!$F$2:$F$500,""),
D180="Registro incompleto",_xlfn.XLOOKUP(A180,'Registro incompleto'!$A$2:$A$500,'Registro incompleto'!$F$2:$F$500,""),
TRUE,""
))</f>
        <v>[209] Implementación de Plataforma de Gestión de Cambios y Asignación docente de la Programación Horaria.</v>
      </c>
      <c r="C180" t="str">
        <f t="shared" si="2"/>
        <v>Ana Rojas</v>
      </c>
      <c r="D180" t="str" cm="1">
        <f t="array" ref="D180">IF(A180="","",_xlfn.IFS(
COUNTIF(Eliminados!$A$2:$A$500,A180)&gt;0,"Eliminados",
COUNTIF(Planificadas!$A$2:$A$500,A180)&gt;0,"Planificadas",
COUNTIF('Aprobar Planificación'!$A$2:$A$500,A180)&gt;0,"Aprobar planificación",
COUNTIF('Por planificar'!$A$2:$A$500,A180)&gt;0,"Por planificar",
COUNTIF('Por habilitar presup.'!$A$2:$A$500,A180)&gt;0,"Por habilitar presupuesto",
COUNTIF('Por aprobar estimacion'!$A$2:$A$500,A180)&gt;0,"Por aprobar estimación",
COUNTIF('Por Reestimar '!$A$2:$A$500,A180)&gt;0,"Por reestimar",
COUNTIF('Por estimar'!$A$2:$A$500,A180)&gt;0,"Por estimar",
COUNTIF('Registro incompleto'!$A$2:$A$500,A180)&gt;0,"Registro incompleto",
TRUE,"Sin estado"
))</f>
        <v>Planificadas</v>
      </c>
      <c r="E180" t="str" cm="1">
        <f t="array" ref="E180">IF(A180="","",_xlfn.LET(
_xlpm.base,_xlfn.IFS(
D180="Eliminados",_xlfn.XLOOKUP(A180,Eliminados!$A$2:$A$500,Eliminados!$AE$2:$AE$500,""),
D180="Planificadas",_xlfn.XLOOKUP(A180,Planificadas!$A$2:$A$500,Planificadas!$AE$2:$AE$500,""),
D180="Aprobar planificación",_xlfn.XLOOKUP(A180,'Aprobar Planificación'!$A$2:$A$500,'Aprobar Planificación'!$AE$2:$AE$500,""),
D180="Por planificar",_xlfn.XLOOKUP(A180,'Por planificar'!$A$2:$A$500,'Por planificar'!$AE$2:$AE$500,""),
D180="Por habilitar presupuesto",_xlfn.XLOOKUP(A180,'Por habilitar presup.'!$A$2:$A$500,'Por habilitar presup.'!$AE$2:$AE$500,""),
D180="Por aprobar estimación",_xlfn.XLOOKUP(A180,'Por aprobar estimacion'!$A$2:$A$500,'Por aprobar estimacion'!$AE$2:$AE$500,""),
D180="Por reestimar",_xlfn.XLOOKUP(A180,'Por Reestimar '!$A$2:$A$500,'Por Reestimar '!$AE$2:$AE$500,""),
D180="Por estimar",_xlfn.XLOOKUP(A180,'Por estimar'!$A$2:$A$500,'Por estimar'!$AE$2:$AE$500,""),
D180="Registro incompleto",_xlfn.XLOOKUP(A180,'Registro incompleto'!$A$2:$A$500,'Registro incompleto'!$AE$2:$AE$500,""),
TRUE,""
),
_xlpm.revision,_xlfn.IFS(
D180="Eliminados",_xlfn.XLOOKUP(A180,Eliminados!$A$2:$A$500,Eliminados!$AR$2:$AR$500,""),
D180="Planificadas",_xlfn.XLOOKUP(A180,Planificadas!$A$2:$A$500,Planificadas!$AR$2:$AR$500,""),
D180="Aprobar planificación",_xlfn.XLOOKUP(A180,'Aprobar Planificación'!$A$2:$A$500,'Aprobar Planificación'!$AR$2:$AR$500,""),
D180="Por planificar",_xlfn.XLOOKUP(A180,'Por planificar'!$A$2:$A$500,'Por planificar'!$AR$2:$AR$500,""),
D180="Por habilitar presupuesto",_xlfn.XLOOKUP(A180,'Por habilitar presup.'!$A$2:$A$500,'Por habilitar presup.'!$AR$2:$AR$500,""),
D180="Por aprobar estimación",_xlfn.XLOOKUP(A180,'Por aprobar estimacion'!$A$2:$A$500,'Por aprobar estimacion'!$AR$2:$AR$500,""),
D180="Por reestimar",_xlfn.XLOOKUP(A180,'Por Reestimar '!$A$2:$A$500,'Por Reestimar '!$AR$2:$AR$500,""),
TRUE,""
),
_xlpm.resultado,IF(OR(_xlpm.revision="",_xlpm.revision=0),_xlpm.base,_xlpm.revision),
IF(OR(_xlpm.resultado="",_xlpm.resultado=0),"Sin definir",_xlpm.resultado)
))</f>
        <v>Alta</v>
      </c>
      <c r="F180" s="593" cm="1">
        <f t="array" ref="F180">IF(A180="","",_xlfn.LET(
_xlpm.fecha,_xlfn.IFS(
D180="Eliminados",_xlfn.XLOOKUP(A180,Eliminados!$A$2:$A$500,Eliminados!$AD$2:$AD$500,""),
D180="Planificadas",_xlfn.XLOOKUP(A180,Planificadas!$A$2:$A$500,Planificadas!$AD$2:$AD$500,""),
D180="Aprobar planificación",_xlfn.XLOOKUP(A180,'Aprobar Planificación'!$A$2:$A$500,'Aprobar Planificación'!$AD$2:$AD$500,""),
D180="Por planificar",_xlfn.XLOOKUP(A180,'Por planificar'!$A$2:$A$500,'Por planificar'!$AD$2:$AD$500,""),
D180="Por habilitar presupuesto",_xlfn.XLOOKUP(A180,'Por habilitar presup.'!$A$2:$A$500,'Por habilitar presup.'!$AD$2:$AD$500,""),
D180="Por aprobar estimación",_xlfn.XLOOKUP(A180,'Por aprobar estimacion'!$A$2:$A$500,'Por aprobar estimacion'!$AD$2:$AD$500,""),
D180="Por reestimar",_xlfn.XLOOKUP(A180,'Por Reestimar '!$A$2:$A$500,'Por Reestimar '!$AD$2:$AD$500,""),
D180="Por estimar",_xlfn.XLOOKUP(A180,'Por estimar'!$A$2:$A$500,'Por estimar'!$AD$2:$AD$500,""),
D180="Registro incompleto",_xlfn.XLOOKUP(A180,'Registro incompleto'!$A$2:$A$500,'Registro incompleto'!$AD$2:$AD$500,""),
TRUE,""
),
IF(OR(_xlpm.fecha="",_xlpm.fecha=0),"",_xlpm.fecha)
))</f>
        <v>46170</v>
      </c>
      <c r="G180" s="593" cm="1">
        <f t="array" ref="G180">IF(A180="","",_xlfn.LET(
_xlpm.base,_xlfn.IFS(
D180="Eliminados",_xlfn.XLOOKUP(A180,Eliminados!$A$2:$A$500,Eliminados!$AF$2:$AF$500,""),
D180="Planificadas",_xlfn.XLOOKUP(A180,Planificadas!$A$2:$A$500,Planificadas!$AF$2:$AF$500,""),
D180="Aprobar planificación",_xlfn.XLOOKUP(A180,'Aprobar Planificación'!$A$2:$A$500,'Aprobar Planificación'!$AF$2:$AF$500,""),
D180="Por planificar",_xlfn.XLOOKUP(A180,'Por planificar'!$A$2:$A$500,'Por planificar'!$AF$2:$AF$500,""),
D180="Por habilitar presupuesto",_xlfn.XLOOKUP(A180,'Por habilitar presup.'!$A$2:$A$500,'Por habilitar presup.'!$AF$2:$AF$500,""),
D180="Por aprobar estimación",_xlfn.XLOOKUP(A180,'Por aprobar estimacion'!$A$2:$A$500,'Por aprobar estimacion'!$AF$2:$AF$500,""),
D180="Por reestimar",_xlfn.XLOOKUP(A180,'Por Reestimar '!$A$2:$A$500,'Por Reestimar '!$AF$2:$AF$500,""),
D180="Por estimar",_xlfn.XLOOKUP(A180,'Por estimar'!$A$2:$A$500,'Por estimar'!$AF$2:$AF$500,""),
D180="Registro incompleto",_xlfn.XLOOKUP(A180,'Registro incompleto'!$A$2:$A$500,'Registro incompleto'!$AF$2:$AF$500,""),
TRUE,""
),
_xlpm.revision,_xlfn.IFS(
D180="Eliminados",_xlfn.XLOOKUP(A180,Eliminados!$A$2:$A$500,Eliminados!$AS$2:$AS$500,""),
D180="Planificadas",_xlfn.XLOOKUP(A180,Planificadas!$A$2:$A$500,Planificadas!$AS$2:$AS$500,""),
D180="Aprobar planificación",_xlfn.XLOOKUP(A180,'Aprobar Planificación'!$A$2:$A$500,'Aprobar Planificación'!$AS$2:$AS$500,""),
D180="Por planificar",_xlfn.XLOOKUP(A180,'Por planificar'!$A$2:$A$500,'Por planificar'!$AS$2:$AS$500,""),
D180="Por habilitar presupuesto",_xlfn.XLOOKUP(A180,'Por habilitar presup.'!$A$2:$A$500,'Por habilitar presup.'!$AS$2:$AS$500,""),
D180="Por aprobar estimación",_xlfn.XLOOKUP(A180,'Por aprobar estimacion'!$A$2:$A$500,'Por aprobar estimacion'!$AS$2:$AS$500,""),
D180="Por reestimar",_xlfn.XLOOKUP(A180,'Por Reestimar '!$A$2:$A$500,'Por Reestimar '!$AS$2:$AS$500,""),
TRUE,""
),
_xlpm.resultado,IF(OR(_xlpm.revision="",_xlpm.revision=0),_xlpm.base,_xlpm.revision),
IF(OR(_xlpm.resultado="",_xlpm.resultado=0),"",_xlpm.resultado)
))</f>
        <v>46184</v>
      </c>
      <c r="H180" s="593" t="str" cm="1">
        <f t="array" ref="H180">IF(A180="","",_xlfn.LET(
_xlpm.dias,_xlfn.IFS(
OR(UPPER(TRIM(E180))="BAJA",UPPER(TRIM(E180))="BAJO"),5,
OR(UPPER(TRIM(E180))="MEDIA",UPPER(TRIM(E180))="MEDIO"),10,
OR(UPPER(TRIM(E180))="ALTA",UPPER(TRIM(E180))="ALTO"),20,
TRUE,0
),
_xlpm.inicioRe,IF(D180="Por reestimar",_xlfn.XLOOKUP(A180,'Por Reestimar '!$A$2:$A$500,'Por Reestimar '!$AS$2:$AS$500,0),0),
_xlfn.IFS(
D180="Por reestimar",IF(AND(ISNUMBER(_xlpm.inicioRe),_xlpm.inicioRe&gt;0,_xlpm.dias&gt;0),WORKDAY(_xlpm.inicioRe,_xlpm.dias),""),
D180="Por estimar",IF(AND(ISNUMBER(G180),G180&gt;0),IF(_xlpm.dias&gt;0,WORKDAY(G180,_xlpm.dias),""),IF(AND(ISNUMBER(F180),F180&gt;0),WORKDAY(F180,5),"")),
TRUE,""
)
))</f>
        <v/>
      </c>
      <c r="I180" t="str" cm="1">
        <f t="array" ref="I180">IF(A180="","",_xlfn.IFS(
D180="Eliminados",_xlfn.XLOOKUP(A180,Eliminados!$A$2:$A$500,Eliminados!$AB$2:$AB$500,""),
D180="Planificadas",_xlfn.XLOOKUP(A180,Planificadas!$A$2:$A$500,Planificadas!$AB$2:$AB$500,""),
D180="Aprobar planificación",_xlfn.XLOOKUP(A180,'Aprobar Planificación'!$A$2:$A$500,'Aprobar Planificación'!$AB$2:$AB$500,""),
D180="Por planificar",_xlfn.XLOOKUP(A180,'Por planificar'!$A$2:$A$500,'Por planificar'!$AB$2:$AB$500,""),
D180="Por habilitar presupuesto",_xlfn.XLOOKUP(A180,'Por habilitar presup.'!$A$2:$A$500,'Por habilitar presup.'!$AB$2:$AB$500,""),
D180="Por aprobar estimación",_xlfn.XLOOKUP(A180,'Por aprobar estimacion'!$A$2:$A$500,'Por aprobar estimacion'!$AB$2:$AB$500,""),
D180="Por reestimar",_xlfn.XLOOKUP(A180,'Por Reestimar '!$A$2:$A$500,'Por Reestimar '!$AB$2:$AB$500,""),
D180="Por estimar",_xlfn.XLOOKUP(A180,'Por estimar'!$A$2:$A$500,'Por estimar'!$AB$2:$AB$500,""),
D180="Registro incompleto",_xlfn.XLOOKUP(A180,'Registro incompleto'!$A$2:$A$500,'Registro incompleto'!$AB$2:$AB$500,""),
TRUE,""
))</f>
        <v>Ana Rojas</v>
      </c>
    </row>
    <row r="181" spans="1:9">
      <c r="A181">
        <v>216</v>
      </c>
      <c r="B181" t="str" cm="1">
        <f t="array" ref="B181">IF(A181="","",_xlfn.IFS(
D181="Eliminados",_xlfn.XLOOKUP(A181,Eliminados!$A$2:$A$500,Eliminados!$F$2:$F$500,""),
D181="Planificadas",_xlfn.XLOOKUP(A181,Planificadas!$A$2:$A$500,Planificadas!$F$2:$F$500,""),
D181="Aprobar planificación",_xlfn.XLOOKUP(A181,'Aprobar Planificación'!$A$2:$A$500,'Aprobar Planificación'!$F$2:$F$500,""),
D181="Por planificar",_xlfn.XLOOKUP(A181,'Por planificar'!$A$2:$A$500,'Por planificar'!$F$2:$F$500,""),
D181="Por habilitar presupuesto",_xlfn.XLOOKUP(A181,'Por habilitar presup.'!$A$2:$A$500,'Por habilitar presup.'!$F$2:$F$500,""),
D181="Por aprobar estimación",_xlfn.XLOOKUP(A181,'Por aprobar estimacion'!$A$2:$A$500,'Por aprobar estimacion'!$F$2:$F$500,""),
D181="Por reestimar",_xlfn.XLOOKUP(A181,'Por Reestimar '!$A$2:$A$500,'Por Reestimar '!$F$2:$F$500,""),
D181="Por estimar",_xlfn.XLOOKUP(A181,'Por estimar'!$A$2:$A$500,'Por estimar'!$F$2:$F$500,""),
D181="Registro incompleto",_xlfn.XLOOKUP(A181,'Registro incompleto'!$A$2:$A$500,'Registro incompleto'!$F$2:$F$500,""),
TRUE,""
))</f>
        <v>[248] Registro de NRC a Bloque Horario</v>
      </c>
      <c r="C181" t="str">
        <f t="shared" si="2"/>
        <v>Ana Vega</v>
      </c>
      <c r="D181" t="str" cm="1">
        <f t="array" ref="D181">IF(A181="","",_xlfn.IFS(
COUNTIF(Eliminados!$A$2:$A$500,A181)&gt;0,"Eliminados",
COUNTIF(Planificadas!$A$2:$A$500,A181)&gt;0,"Planificadas",
COUNTIF('Aprobar Planificación'!$A$2:$A$500,A181)&gt;0,"Aprobar planificación",
COUNTIF('Por planificar'!$A$2:$A$500,A181)&gt;0,"Por planificar",
COUNTIF('Por habilitar presup.'!$A$2:$A$500,A181)&gt;0,"Por habilitar presupuesto",
COUNTIF('Por aprobar estimacion'!$A$2:$A$500,A181)&gt;0,"Por aprobar estimación",
COUNTIF('Por Reestimar '!$A$2:$A$500,A181)&gt;0,"Por reestimar",
COUNTIF('Por estimar'!$A$2:$A$500,A181)&gt;0,"Por estimar",
COUNTIF('Registro incompleto'!$A$2:$A$500,A181)&gt;0,"Registro incompleto",
TRUE,"Sin estado"
))</f>
        <v>Planificadas</v>
      </c>
      <c r="E181" t="str" cm="1">
        <f t="array" ref="E181">IF(A181="","",_xlfn.LET(
_xlpm.base,_xlfn.IFS(
D181="Eliminados",_xlfn.XLOOKUP(A181,Eliminados!$A$2:$A$500,Eliminados!$AE$2:$AE$500,""),
D181="Planificadas",_xlfn.XLOOKUP(A181,Planificadas!$A$2:$A$500,Planificadas!$AE$2:$AE$500,""),
D181="Aprobar planificación",_xlfn.XLOOKUP(A181,'Aprobar Planificación'!$A$2:$A$500,'Aprobar Planificación'!$AE$2:$AE$500,""),
D181="Por planificar",_xlfn.XLOOKUP(A181,'Por planificar'!$A$2:$A$500,'Por planificar'!$AE$2:$AE$500,""),
D181="Por habilitar presupuesto",_xlfn.XLOOKUP(A181,'Por habilitar presup.'!$A$2:$A$500,'Por habilitar presup.'!$AE$2:$AE$500,""),
D181="Por aprobar estimación",_xlfn.XLOOKUP(A181,'Por aprobar estimacion'!$A$2:$A$500,'Por aprobar estimacion'!$AE$2:$AE$500,""),
D181="Por reestimar",_xlfn.XLOOKUP(A181,'Por Reestimar '!$A$2:$A$500,'Por Reestimar '!$AE$2:$AE$500,""),
D181="Por estimar",_xlfn.XLOOKUP(A181,'Por estimar'!$A$2:$A$500,'Por estimar'!$AE$2:$AE$500,""),
D181="Registro incompleto",_xlfn.XLOOKUP(A181,'Registro incompleto'!$A$2:$A$500,'Registro incompleto'!$AE$2:$AE$500,""),
TRUE,""
),
_xlpm.revision,_xlfn.IFS(
D181="Eliminados",_xlfn.XLOOKUP(A181,Eliminados!$A$2:$A$500,Eliminados!$AR$2:$AR$500,""),
D181="Planificadas",_xlfn.XLOOKUP(A181,Planificadas!$A$2:$A$500,Planificadas!$AR$2:$AR$500,""),
D181="Aprobar planificación",_xlfn.XLOOKUP(A181,'Aprobar Planificación'!$A$2:$A$500,'Aprobar Planificación'!$AR$2:$AR$500,""),
D181="Por planificar",_xlfn.XLOOKUP(A181,'Por planificar'!$A$2:$A$500,'Por planificar'!$AR$2:$AR$500,""),
D181="Por habilitar presupuesto",_xlfn.XLOOKUP(A181,'Por habilitar presup.'!$A$2:$A$500,'Por habilitar presup.'!$AR$2:$AR$500,""),
D181="Por aprobar estimación",_xlfn.XLOOKUP(A181,'Por aprobar estimacion'!$A$2:$A$500,'Por aprobar estimacion'!$AR$2:$AR$500,""),
D181="Por reestimar",_xlfn.XLOOKUP(A181,'Por Reestimar '!$A$2:$A$500,'Por Reestimar '!$AR$2:$AR$500,""),
TRUE,""
),
_xlpm.resultado,IF(OR(_xlpm.revision="",_xlpm.revision=0),_xlpm.base,_xlpm.revision),
IF(OR(_xlpm.resultado="",_xlpm.resultado=0),"Sin definir",_xlpm.resultado)
))</f>
        <v>Media</v>
      </c>
      <c r="F181" s="593" cm="1">
        <f t="array" ref="F181">IF(A181="","",_xlfn.LET(
_xlpm.fecha,_xlfn.IFS(
D181="Eliminados",_xlfn.XLOOKUP(A181,Eliminados!$A$2:$A$500,Eliminados!$AD$2:$AD$500,""),
D181="Planificadas",_xlfn.XLOOKUP(A181,Planificadas!$A$2:$A$500,Planificadas!$AD$2:$AD$500,""),
D181="Aprobar planificación",_xlfn.XLOOKUP(A181,'Aprobar Planificación'!$A$2:$A$500,'Aprobar Planificación'!$AD$2:$AD$500,""),
D181="Por planificar",_xlfn.XLOOKUP(A181,'Por planificar'!$A$2:$A$500,'Por planificar'!$AD$2:$AD$500,""),
D181="Por habilitar presupuesto",_xlfn.XLOOKUP(A181,'Por habilitar presup.'!$A$2:$A$500,'Por habilitar presup.'!$AD$2:$AD$500,""),
D181="Por aprobar estimación",_xlfn.XLOOKUP(A181,'Por aprobar estimacion'!$A$2:$A$500,'Por aprobar estimacion'!$AD$2:$AD$500,""),
D181="Por reestimar",_xlfn.XLOOKUP(A181,'Por Reestimar '!$A$2:$A$500,'Por Reestimar '!$AD$2:$AD$500,""),
D181="Por estimar",_xlfn.XLOOKUP(A181,'Por estimar'!$A$2:$A$500,'Por estimar'!$AD$2:$AD$500,""),
D181="Registro incompleto",_xlfn.XLOOKUP(A181,'Registro incompleto'!$A$2:$A$500,'Registro incompleto'!$AD$2:$AD$500,""),
TRUE,""
),
IF(OR(_xlpm.fecha="",_xlpm.fecha=0),"",_xlpm.fecha)
))</f>
        <v>46170</v>
      </c>
      <c r="G181" s="593" cm="1">
        <f t="array" ref="G181">IF(A181="","",_xlfn.LET(
_xlpm.base,_xlfn.IFS(
D181="Eliminados",_xlfn.XLOOKUP(A181,Eliminados!$A$2:$A$500,Eliminados!$AF$2:$AF$500,""),
D181="Planificadas",_xlfn.XLOOKUP(A181,Planificadas!$A$2:$A$500,Planificadas!$AF$2:$AF$500,""),
D181="Aprobar planificación",_xlfn.XLOOKUP(A181,'Aprobar Planificación'!$A$2:$A$500,'Aprobar Planificación'!$AF$2:$AF$500,""),
D181="Por planificar",_xlfn.XLOOKUP(A181,'Por planificar'!$A$2:$A$500,'Por planificar'!$AF$2:$AF$500,""),
D181="Por habilitar presupuesto",_xlfn.XLOOKUP(A181,'Por habilitar presup.'!$A$2:$A$500,'Por habilitar presup.'!$AF$2:$AF$500,""),
D181="Por aprobar estimación",_xlfn.XLOOKUP(A181,'Por aprobar estimacion'!$A$2:$A$500,'Por aprobar estimacion'!$AF$2:$AF$500,""),
D181="Por reestimar",_xlfn.XLOOKUP(A181,'Por Reestimar '!$A$2:$A$500,'Por Reestimar '!$AF$2:$AF$500,""),
D181="Por estimar",_xlfn.XLOOKUP(A181,'Por estimar'!$A$2:$A$500,'Por estimar'!$AF$2:$AF$500,""),
D181="Registro incompleto",_xlfn.XLOOKUP(A181,'Registro incompleto'!$A$2:$A$500,'Registro incompleto'!$AF$2:$AF$500,""),
TRUE,""
),
_xlpm.revision,_xlfn.IFS(
D181="Eliminados",_xlfn.XLOOKUP(A181,Eliminados!$A$2:$A$500,Eliminados!$AS$2:$AS$500,""),
D181="Planificadas",_xlfn.XLOOKUP(A181,Planificadas!$A$2:$A$500,Planificadas!$AS$2:$AS$500,""),
D181="Aprobar planificación",_xlfn.XLOOKUP(A181,'Aprobar Planificación'!$A$2:$A$500,'Aprobar Planificación'!$AS$2:$AS$500,""),
D181="Por planificar",_xlfn.XLOOKUP(A181,'Por planificar'!$A$2:$A$500,'Por planificar'!$AS$2:$AS$500,""),
D181="Por habilitar presupuesto",_xlfn.XLOOKUP(A181,'Por habilitar presup.'!$A$2:$A$500,'Por habilitar presup.'!$AS$2:$AS$500,""),
D181="Por aprobar estimación",_xlfn.XLOOKUP(A181,'Por aprobar estimacion'!$A$2:$A$500,'Por aprobar estimacion'!$AS$2:$AS$500,""),
D181="Por reestimar",_xlfn.XLOOKUP(A181,'Por Reestimar '!$A$2:$A$500,'Por Reestimar '!$AS$2:$AS$500,""),
TRUE,""
),
_xlpm.resultado,IF(OR(_xlpm.revision="",_xlpm.revision=0),_xlpm.base,_xlpm.revision),
IF(OR(_xlpm.resultado="",_xlpm.resultado=0),"",_xlpm.resultado)
))</f>
        <v>46177</v>
      </c>
      <c r="H181" s="593" t="str" cm="1">
        <f t="array" ref="H181">IF(A181="","",_xlfn.LET(
_xlpm.dias,_xlfn.IFS(
OR(UPPER(TRIM(E181))="BAJA",UPPER(TRIM(E181))="BAJO"),5,
OR(UPPER(TRIM(E181))="MEDIA",UPPER(TRIM(E181))="MEDIO"),10,
OR(UPPER(TRIM(E181))="ALTA",UPPER(TRIM(E181))="ALTO"),20,
TRUE,0
),
_xlpm.inicioRe,IF(D181="Por reestimar",_xlfn.XLOOKUP(A181,'Por Reestimar '!$A$2:$A$500,'Por Reestimar '!$AS$2:$AS$500,0),0),
_xlfn.IFS(
D181="Por reestimar",IF(AND(ISNUMBER(_xlpm.inicioRe),_xlpm.inicioRe&gt;0,_xlpm.dias&gt;0),WORKDAY(_xlpm.inicioRe,_xlpm.dias),""),
D181="Por estimar",IF(AND(ISNUMBER(G181),G181&gt;0),IF(_xlpm.dias&gt;0,WORKDAY(G181,_xlpm.dias),""),IF(AND(ISNUMBER(F181),F181&gt;0),WORKDAY(F181,5),"")),
TRUE,""
)
))</f>
        <v/>
      </c>
      <c r="I181" t="str" cm="1">
        <f t="array" ref="I181">IF(A181="","",_xlfn.IFS(
D181="Eliminados",_xlfn.XLOOKUP(A181,Eliminados!$A$2:$A$500,Eliminados!$AB$2:$AB$500,""),
D181="Planificadas",_xlfn.XLOOKUP(A181,Planificadas!$A$2:$A$500,Planificadas!$AB$2:$AB$500,""),
D181="Aprobar planificación",_xlfn.XLOOKUP(A181,'Aprobar Planificación'!$A$2:$A$500,'Aprobar Planificación'!$AB$2:$AB$500,""),
D181="Por planificar",_xlfn.XLOOKUP(A181,'Por planificar'!$A$2:$A$500,'Por planificar'!$AB$2:$AB$500,""),
D181="Por habilitar presupuesto",_xlfn.XLOOKUP(A181,'Por habilitar presup.'!$A$2:$A$500,'Por habilitar presup.'!$AB$2:$AB$500,""),
D181="Por aprobar estimación",_xlfn.XLOOKUP(A181,'Por aprobar estimacion'!$A$2:$A$500,'Por aprobar estimacion'!$AB$2:$AB$500,""),
D181="Por reestimar",_xlfn.XLOOKUP(A181,'Por Reestimar '!$A$2:$A$500,'Por Reestimar '!$AB$2:$AB$500,""),
D181="Por estimar",_xlfn.XLOOKUP(A181,'Por estimar'!$A$2:$A$500,'Por estimar'!$AB$2:$AB$500,""),
D181="Registro incompleto",_xlfn.XLOOKUP(A181,'Registro incompleto'!$A$2:$A$500,'Registro incompleto'!$AB$2:$AB$500,""),
TRUE,""
))</f>
        <v>Ana Vega</v>
      </c>
    </row>
    <row r="182" spans="1:9">
      <c r="A182">
        <v>217</v>
      </c>
      <c r="B182" t="str" cm="1">
        <f t="array" ref="B182">IF(A182="","",_xlfn.IFS(
D182="Eliminados",_xlfn.XLOOKUP(A182,Eliminados!$A$2:$A$500,Eliminados!$F$2:$F$500,""),
D182="Planificadas",_xlfn.XLOOKUP(A182,Planificadas!$A$2:$A$500,Planificadas!$F$2:$F$500,""),
D182="Aprobar planificación",_xlfn.XLOOKUP(A182,'Aprobar Planificación'!$A$2:$A$500,'Aprobar Planificación'!$F$2:$F$500,""),
D182="Por planificar",_xlfn.XLOOKUP(A182,'Por planificar'!$A$2:$A$500,'Por planificar'!$F$2:$F$500,""),
D182="Por habilitar presupuesto",_xlfn.XLOOKUP(A182,'Por habilitar presup.'!$A$2:$A$500,'Por habilitar presup.'!$F$2:$F$500,""),
D182="Por aprobar estimación",_xlfn.XLOOKUP(A182,'Por aprobar estimacion'!$A$2:$A$500,'Por aprobar estimacion'!$F$2:$F$500,""),
D182="Por reestimar",_xlfn.XLOOKUP(A182,'Por Reestimar '!$A$2:$A$500,'Por Reestimar '!$F$2:$F$500,""),
D182="Por estimar",_xlfn.XLOOKUP(A182,'Por estimar'!$A$2:$A$500,'Por estimar'!$F$2:$F$500,""),
D182="Registro incompleto",_xlfn.XLOOKUP(A182,'Registro incompleto'!$A$2:$A$500,'Registro incompleto'!$F$2:$F$500,""),
TRUE,""
))</f>
        <v>[247] Registro de Horarios personalizado masivo (matricula)</v>
      </c>
      <c r="C182" t="str">
        <f t="shared" si="2"/>
        <v>Ana Vega</v>
      </c>
      <c r="D182" t="str" cm="1">
        <f t="array" ref="D182">IF(A182="","",_xlfn.IFS(
COUNTIF(Eliminados!$A$2:$A$500,A182)&gt;0,"Eliminados",
COUNTIF(Planificadas!$A$2:$A$500,A182)&gt;0,"Planificadas",
COUNTIF('Aprobar Planificación'!$A$2:$A$500,A182)&gt;0,"Aprobar planificación",
COUNTIF('Por planificar'!$A$2:$A$500,A182)&gt;0,"Por planificar",
COUNTIF('Por habilitar presup.'!$A$2:$A$500,A182)&gt;0,"Por habilitar presupuesto",
COUNTIF('Por aprobar estimacion'!$A$2:$A$500,A182)&gt;0,"Por aprobar estimación",
COUNTIF('Por Reestimar '!$A$2:$A$500,A182)&gt;0,"Por reestimar",
COUNTIF('Por estimar'!$A$2:$A$500,A182)&gt;0,"Por estimar",
COUNTIF('Registro incompleto'!$A$2:$A$500,A182)&gt;0,"Registro incompleto",
TRUE,"Sin estado"
))</f>
        <v>Planificadas</v>
      </c>
      <c r="E182" t="str" cm="1">
        <f t="array" ref="E182">IF(A182="","",_xlfn.LET(
_xlpm.base,_xlfn.IFS(
D182="Eliminados",_xlfn.XLOOKUP(A182,Eliminados!$A$2:$A$500,Eliminados!$AE$2:$AE$500,""),
D182="Planificadas",_xlfn.XLOOKUP(A182,Planificadas!$A$2:$A$500,Planificadas!$AE$2:$AE$500,""),
D182="Aprobar planificación",_xlfn.XLOOKUP(A182,'Aprobar Planificación'!$A$2:$A$500,'Aprobar Planificación'!$AE$2:$AE$500,""),
D182="Por planificar",_xlfn.XLOOKUP(A182,'Por planificar'!$A$2:$A$500,'Por planificar'!$AE$2:$AE$500,""),
D182="Por habilitar presupuesto",_xlfn.XLOOKUP(A182,'Por habilitar presup.'!$A$2:$A$500,'Por habilitar presup.'!$AE$2:$AE$500,""),
D182="Por aprobar estimación",_xlfn.XLOOKUP(A182,'Por aprobar estimacion'!$A$2:$A$500,'Por aprobar estimacion'!$AE$2:$AE$500,""),
D182="Por reestimar",_xlfn.XLOOKUP(A182,'Por Reestimar '!$A$2:$A$500,'Por Reestimar '!$AE$2:$AE$500,""),
D182="Por estimar",_xlfn.XLOOKUP(A182,'Por estimar'!$A$2:$A$500,'Por estimar'!$AE$2:$AE$500,""),
D182="Registro incompleto",_xlfn.XLOOKUP(A182,'Registro incompleto'!$A$2:$A$500,'Registro incompleto'!$AE$2:$AE$500,""),
TRUE,""
),
_xlpm.revision,_xlfn.IFS(
D182="Eliminados",_xlfn.XLOOKUP(A182,Eliminados!$A$2:$A$500,Eliminados!$AR$2:$AR$500,""),
D182="Planificadas",_xlfn.XLOOKUP(A182,Planificadas!$A$2:$A$500,Planificadas!$AR$2:$AR$500,""),
D182="Aprobar planificación",_xlfn.XLOOKUP(A182,'Aprobar Planificación'!$A$2:$A$500,'Aprobar Planificación'!$AR$2:$AR$500,""),
D182="Por planificar",_xlfn.XLOOKUP(A182,'Por planificar'!$A$2:$A$500,'Por planificar'!$AR$2:$AR$500,""),
D182="Por habilitar presupuesto",_xlfn.XLOOKUP(A182,'Por habilitar presup.'!$A$2:$A$500,'Por habilitar presup.'!$AR$2:$AR$500,""),
D182="Por aprobar estimación",_xlfn.XLOOKUP(A182,'Por aprobar estimacion'!$A$2:$A$500,'Por aprobar estimacion'!$AR$2:$AR$500,""),
D182="Por reestimar",_xlfn.XLOOKUP(A182,'Por Reestimar '!$A$2:$A$500,'Por Reestimar '!$AR$2:$AR$500,""),
TRUE,""
),
_xlpm.resultado,IF(OR(_xlpm.revision="",_xlpm.revision=0),_xlpm.base,_xlpm.revision),
IF(OR(_xlpm.resultado="",_xlpm.resultado=0),"Sin definir",_xlpm.resultado)
))</f>
        <v>Media</v>
      </c>
      <c r="F182" s="593" cm="1">
        <f t="array" ref="F182">IF(A182="","",_xlfn.LET(
_xlpm.fecha,_xlfn.IFS(
D182="Eliminados",_xlfn.XLOOKUP(A182,Eliminados!$A$2:$A$500,Eliminados!$AD$2:$AD$500,""),
D182="Planificadas",_xlfn.XLOOKUP(A182,Planificadas!$A$2:$A$500,Planificadas!$AD$2:$AD$500,""),
D182="Aprobar planificación",_xlfn.XLOOKUP(A182,'Aprobar Planificación'!$A$2:$A$500,'Aprobar Planificación'!$AD$2:$AD$500,""),
D182="Por planificar",_xlfn.XLOOKUP(A182,'Por planificar'!$A$2:$A$500,'Por planificar'!$AD$2:$AD$500,""),
D182="Por habilitar presupuesto",_xlfn.XLOOKUP(A182,'Por habilitar presup.'!$A$2:$A$500,'Por habilitar presup.'!$AD$2:$AD$500,""),
D182="Por aprobar estimación",_xlfn.XLOOKUP(A182,'Por aprobar estimacion'!$A$2:$A$500,'Por aprobar estimacion'!$AD$2:$AD$500,""),
D182="Por reestimar",_xlfn.XLOOKUP(A182,'Por Reestimar '!$A$2:$A$500,'Por Reestimar '!$AD$2:$AD$500,""),
D182="Por estimar",_xlfn.XLOOKUP(A182,'Por estimar'!$A$2:$A$500,'Por estimar'!$AD$2:$AD$500,""),
D182="Registro incompleto",_xlfn.XLOOKUP(A182,'Registro incompleto'!$A$2:$A$500,'Registro incompleto'!$AD$2:$AD$500,""),
TRUE,""
),
IF(OR(_xlpm.fecha="",_xlpm.fecha=0),"",_xlpm.fecha)
))</f>
        <v>46192</v>
      </c>
      <c r="G182" s="593" cm="1">
        <f t="array" ref="G182">IF(A182="","",_xlfn.LET(
_xlpm.base,_xlfn.IFS(
D182="Eliminados",_xlfn.XLOOKUP(A182,Eliminados!$A$2:$A$500,Eliminados!$AF$2:$AF$500,""),
D182="Planificadas",_xlfn.XLOOKUP(A182,Planificadas!$A$2:$A$500,Planificadas!$AF$2:$AF$500,""),
D182="Aprobar planificación",_xlfn.XLOOKUP(A182,'Aprobar Planificación'!$A$2:$A$500,'Aprobar Planificación'!$AF$2:$AF$500,""),
D182="Por planificar",_xlfn.XLOOKUP(A182,'Por planificar'!$A$2:$A$500,'Por planificar'!$AF$2:$AF$500,""),
D182="Por habilitar presupuesto",_xlfn.XLOOKUP(A182,'Por habilitar presup.'!$A$2:$A$500,'Por habilitar presup.'!$AF$2:$AF$500,""),
D182="Por aprobar estimación",_xlfn.XLOOKUP(A182,'Por aprobar estimacion'!$A$2:$A$500,'Por aprobar estimacion'!$AF$2:$AF$500,""),
D182="Por reestimar",_xlfn.XLOOKUP(A182,'Por Reestimar '!$A$2:$A$500,'Por Reestimar '!$AF$2:$AF$500,""),
D182="Por estimar",_xlfn.XLOOKUP(A182,'Por estimar'!$A$2:$A$500,'Por estimar'!$AF$2:$AF$500,""),
D182="Registro incompleto",_xlfn.XLOOKUP(A182,'Registro incompleto'!$A$2:$A$500,'Registro incompleto'!$AF$2:$AF$500,""),
TRUE,""
),
_xlpm.revision,_xlfn.IFS(
D182="Eliminados",_xlfn.XLOOKUP(A182,Eliminados!$A$2:$A$500,Eliminados!$AS$2:$AS$500,""),
D182="Planificadas",_xlfn.XLOOKUP(A182,Planificadas!$A$2:$A$500,Planificadas!$AS$2:$AS$500,""),
D182="Aprobar planificación",_xlfn.XLOOKUP(A182,'Aprobar Planificación'!$A$2:$A$500,'Aprobar Planificación'!$AS$2:$AS$500,""),
D182="Por planificar",_xlfn.XLOOKUP(A182,'Por planificar'!$A$2:$A$500,'Por planificar'!$AS$2:$AS$500,""),
D182="Por habilitar presupuesto",_xlfn.XLOOKUP(A182,'Por habilitar presup.'!$A$2:$A$500,'Por habilitar presup.'!$AS$2:$AS$500,""),
D182="Por aprobar estimación",_xlfn.XLOOKUP(A182,'Por aprobar estimacion'!$A$2:$A$500,'Por aprobar estimacion'!$AS$2:$AS$500,""),
D182="Por reestimar",_xlfn.XLOOKUP(A182,'Por Reestimar '!$A$2:$A$500,'Por Reestimar '!$AS$2:$AS$500,""),
TRUE,""
),
_xlpm.resultado,IF(OR(_xlpm.revision="",_xlpm.revision=0),_xlpm.base,_xlpm.revision),
IF(OR(_xlpm.resultado="",_xlpm.resultado=0),"",_xlpm.resultado)
))</f>
        <v>46209</v>
      </c>
      <c r="H182" s="593" t="str" cm="1">
        <f t="array" ref="H182">IF(A182="","",_xlfn.LET(
_xlpm.dias,_xlfn.IFS(
OR(UPPER(TRIM(E182))="BAJA",UPPER(TRIM(E182))="BAJO"),5,
OR(UPPER(TRIM(E182))="MEDIA",UPPER(TRIM(E182))="MEDIO"),10,
OR(UPPER(TRIM(E182))="ALTA",UPPER(TRIM(E182))="ALTO"),20,
TRUE,0
),
_xlpm.inicioRe,IF(D182="Por reestimar",_xlfn.XLOOKUP(A182,'Por Reestimar '!$A$2:$A$500,'Por Reestimar '!$AS$2:$AS$500,0),0),
_xlfn.IFS(
D182="Por reestimar",IF(AND(ISNUMBER(_xlpm.inicioRe),_xlpm.inicioRe&gt;0,_xlpm.dias&gt;0),WORKDAY(_xlpm.inicioRe,_xlpm.dias),""),
D182="Por estimar",IF(AND(ISNUMBER(G182),G182&gt;0),IF(_xlpm.dias&gt;0,WORKDAY(G182,_xlpm.dias),""),IF(AND(ISNUMBER(F182),F182&gt;0),WORKDAY(F182,5),"")),
TRUE,""
)
))</f>
        <v/>
      </c>
      <c r="I182" t="str" cm="1">
        <f t="array" ref="I182">IF(A182="","",_xlfn.IFS(
D182="Eliminados",_xlfn.XLOOKUP(A182,Eliminados!$A$2:$A$500,Eliminados!$AB$2:$AB$500,""),
D182="Planificadas",_xlfn.XLOOKUP(A182,Planificadas!$A$2:$A$500,Planificadas!$AB$2:$AB$500,""),
D182="Aprobar planificación",_xlfn.XLOOKUP(A182,'Aprobar Planificación'!$A$2:$A$500,'Aprobar Planificación'!$AB$2:$AB$500,""),
D182="Por planificar",_xlfn.XLOOKUP(A182,'Por planificar'!$A$2:$A$500,'Por planificar'!$AB$2:$AB$500,""),
D182="Por habilitar presupuesto",_xlfn.XLOOKUP(A182,'Por habilitar presup.'!$A$2:$A$500,'Por habilitar presup.'!$AB$2:$AB$500,""),
D182="Por aprobar estimación",_xlfn.XLOOKUP(A182,'Por aprobar estimacion'!$A$2:$A$500,'Por aprobar estimacion'!$AB$2:$AB$500,""),
D182="Por reestimar",_xlfn.XLOOKUP(A182,'Por Reestimar '!$A$2:$A$500,'Por Reestimar '!$AB$2:$AB$500,""),
D182="Por estimar",_xlfn.XLOOKUP(A182,'Por estimar'!$A$2:$A$500,'Por estimar'!$AB$2:$AB$500,""),
D182="Registro incompleto",_xlfn.XLOOKUP(A182,'Registro incompleto'!$A$2:$A$500,'Registro incompleto'!$AB$2:$AB$500,""),
TRUE,""
))</f>
        <v>Ana Vega</v>
      </c>
    </row>
    <row r="183" spans="1:9">
      <c r="A183">
        <v>218</v>
      </c>
      <c r="B183" t="str" cm="1">
        <f t="array" ref="B183">IF(A183="","",_xlfn.IFS(
D183="Eliminados",_xlfn.XLOOKUP(A183,Eliminados!$A$2:$A$500,Eliminados!$F$2:$F$500,""),
D183="Planificadas",_xlfn.XLOOKUP(A183,Planificadas!$A$2:$A$500,Planificadas!$F$2:$F$500,""),
D183="Aprobar planificación",_xlfn.XLOOKUP(A183,'Aprobar Planificación'!$A$2:$A$500,'Aprobar Planificación'!$F$2:$F$500,""),
D183="Por planificar",_xlfn.XLOOKUP(A183,'Por planificar'!$A$2:$A$500,'Por planificar'!$F$2:$F$500,""),
D183="Por habilitar presupuesto",_xlfn.XLOOKUP(A183,'Por habilitar presup.'!$A$2:$A$500,'Por habilitar presup.'!$F$2:$F$500,""),
D183="Por aprobar estimación",_xlfn.XLOOKUP(A183,'Por aprobar estimacion'!$A$2:$A$500,'Por aprobar estimacion'!$F$2:$F$500,""),
D183="Por reestimar",_xlfn.XLOOKUP(A183,'Por Reestimar '!$A$2:$A$500,'Por Reestimar '!$F$2:$F$500,""),
D183="Por estimar",_xlfn.XLOOKUP(A183,'Por estimar'!$A$2:$A$500,'Por estimar'!$F$2:$F$500,""),
D183="Registro incompleto",_xlfn.XLOOKUP(A183,'Registro incompleto'!$A$2:$A$500,'Registro incompleto'!$F$2:$F$500,""),
TRUE,""
))</f>
        <v>[187] Trámite de permisos para llevar cursos de otra carrera</v>
      </c>
      <c r="C183" t="str">
        <f t="shared" si="2"/>
        <v>Ana Rojas</v>
      </c>
      <c r="D183" t="str" cm="1">
        <f t="array" ref="D183">IF(A183="","",_xlfn.IFS(
COUNTIF(Eliminados!$A$2:$A$500,A183)&gt;0,"Eliminados",
COUNTIF(Planificadas!$A$2:$A$500,A183)&gt;0,"Planificadas",
COUNTIF('Aprobar Planificación'!$A$2:$A$500,A183)&gt;0,"Aprobar planificación",
COUNTIF('Por planificar'!$A$2:$A$500,A183)&gt;0,"Por planificar",
COUNTIF('Por habilitar presup.'!$A$2:$A$500,A183)&gt;0,"Por habilitar presupuesto",
COUNTIF('Por aprobar estimacion'!$A$2:$A$500,A183)&gt;0,"Por aprobar estimación",
COUNTIF('Por Reestimar '!$A$2:$A$500,A183)&gt;0,"Por reestimar",
COUNTIF('Por estimar'!$A$2:$A$500,A183)&gt;0,"Por estimar",
COUNTIF('Registro incompleto'!$A$2:$A$500,A183)&gt;0,"Registro incompleto",
TRUE,"Sin estado"
))</f>
        <v>Planificadas</v>
      </c>
      <c r="E183" t="str" cm="1">
        <f t="array" ref="E183">IF(A183="","",_xlfn.LET(
_xlpm.base,_xlfn.IFS(
D183="Eliminados",_xlfn.XLOOKUP(A183,Eliminados!$A$2:$A$500,Eliminados!$AE$2:$AE$500,""),
D183="Planificadas",_xlfn.XLOOKUP(A183,Planificadas!$A$2:$A$500,Planificadas!$AE$2:$AE$500,""),
D183="Aprobar planificación",_xlfn.XLOOKUP(A183,'Aprobar Planificación'!$A$2:$A$500,'Aprobar Planificación'!$AE$2:$AE$500,""),
D183="Por planificar",_xlfn.XLOOKUP(A183,'Por planificar'!$A$2:$A$500,'Por planificar'!$AE$2:$AE$500,""),
D183="Por habilitar presupuesto",_xlfn.XLOOKUP(A183,'Por habilitar presup.'!$A$2:$A$500,'Por habilitar presup.'!$AE$2:$AE$500,""),
D183="Por aprobar estimación",_xlfn.XLOOKUP(A183,'Por aprobar estimacion'!$A$2:$A$500,'Por aprobar estimacion'!$AE$2:$AE$500,""),
D183="Por reestimar",_xlfn.XLOOKUP(A183,'Por Reestimar '!$A$2:$A$500,'Por Reestimar '!$AE$2:$AE$500,""),
D183="Por estimar",_xlfn.XLOOKUP(A183,'Por estimar'!$A$2:$A$500,'Por estimar'!$AE$2:$AE$500,""),
D183="Registro incompleto",_xlfn.XLOOKUP(A183,'Registro incompleto'!$A$2:$A$500,'Registro incompleto'!$AE$2:$AE$500,""),
TRUE,""
),
_xlpm.revision,_xlfn.IFS(
D183="Eliminados",_xlfn.XLOOKUP(A183,Eliminados!$A$2:$A$500,Eliminados!$AR$2:$AR$500,""),
D183="Planificadas",_xlfn.XLOOKUP(A183,Planificadas!$A$2:$A$500,Planificadas!$AR$2:$AR$500,""),
D183="Aprobar planificación",_xlfn.XLOOKUP(A183,'Aprobar Planificación'!$A$2:$A$500,'Aprobar Planificación'!$AR$2:$AR$500,""),
D183="Por planificar",_xlfn.XLOOKUP(A183,'Por planificar'!$A$2:$A$500,'Por planificar'!$AR$2:$AR$500,""),
D183="Por habilitar presupuesto",_xlfn.XLOOKUP(A183,'Por habilitar presup.'!$A$2:$A$500,'Por habilitar presup.'!$AR$2:$AR$500,""),
D183="Por aprobar estimación",_xlfn.XLOOKUP(A183,'Por aprobar estimacion'!$A$2:$A$500,'Por aprobar estimacion'!$AR$2:$AR$500,""),
D183="Por reestimar",_xlfn.XLOOKUP(A183,'Por Reestimar '!$A$2:$A$500,'Por Reestimar '!$AR$2:$AR$500,""),
TRUE,""
),
_xlpm.resultado,IF(OR(_xlpm.revision="",_xlpm.revision=0),_xlpm.base,_xlpm.revision),
IF(OR(_xlpm.resultado="",_xlpm.resultado=0),"Sin definir",_xlpm.resultado)
))</f>
        <v>Media</v>
      </c>
      <c r="F183" s="593" cm="1">
        <f t="array" ref="F183">IF(A183="","",_xlfn.LET(
_xlpm.fecha,_xlfn.IFS(
D183="Eliminados",_xlfn.XLOOKUP(A183,Eliminados!$A$2:$A$500,Eliminados!$AD$2:$AD$500,""),
D183="Planificadas",_xlfn.XLOOKUP(A183,Planificadas!$A$2:$A$500,Planificadas!$AD$2:$AD$500,""),
D183="Aprobar planificación",_xlfn.XLOOKUP(A183,'Aprobar Planificación'!$A$2:$A$500,'Aprobar Planificación'!$AD$2:$AD$500,""),
D183="Por planificar",_xlfn.XLOOKUP(A183,'Por planificar'!$A$2:$A$500,'Por planificar'!$AD$2:$AD$500,""),
D183="Por habilitar presupuesto",_xlfn.XLOOKUP(A183,'Por habilitar presup.'!$A$2:$A$500,'Por habilitar presup.'!$AD$2:$AD$500,""),
D183="Por aprobar estimación",_xlfn.XLOOKUP(A183,'Por aprobar estimacion'!$A$2:$A$500,'Por aprobar estimacion'!$AD$2:$AD$500,""),
D183="Por reestimar",_xlfn.XLOOKUP(A183,'Por Reestimar '!$A$2:$A$500,'Por Reestimar '!$AD$2:$AD$500,""),
D183="Por estimar",_xlfn.XLOOKUP(A183,'Por estimar'!$A$2:$A$500,'Por estimar'!$AD$2:$AD$500,""),
D183="Registro incompleto",_xlfn.XLOOKUP(A183,'Registro incompleto'!$A$2:$A$500,'Registro incompleto'!$AD$2:$AD$500,""),
TRUE,""
),
IF(OR(_xlpm.fecha="",_xlpm.fecha=0),"",_xlpm.fecha)
))</f>
        <v>46170</v>
      </c>
      <c r="G183" s="593" cm="1">
        <f t="array" ref="G183">IF(A183="","",_xlfn.LET(
_xlpm.base,_xlfn.IFS(
D183="Eliminados",_xlfn.XLOOKUP(A183,Eliminados!$A$2:$A$500,Eliminados!$AF$2:$AF$500,""),
D183="Planificadas",_xlfn.XLOOKUP(A183,Planificadas!$A$2:$A$500,Planificadas!$AF$2:$AF$500,""),
D183="Aprobar planificación",_xlfn.XLOOKUP(A183,'Aprobar Planificación'!$A$2:$A$500,'Aprobar Planificación'!$AF$2:$AF$500,""),
D183="Por planificar",_xlfn.XLOOKUP(A183,'Por planificar'!$A$2:$A$500,'Por planificar'!$AF$2:$AF$500,""),
D183="Por habilitar presupuesto",_xlfn.XLOOKUP(A183,'Por habilitar presup.'!$A$2:$A$500,'Por habilitar presup.'!$AF$2:$AF$500,""),
D183="Por aprobar estimación",_xlfn.XLOOKUP(A183,'Por aprobar estimacion'!$A$2:$A$500,'Por aprobar estimacion'!$AF$2:$AF$500,""),
D183="Por reestimar",_xlfn.XLOOKUP(A183,'Por Reestimar '!$A$2:$A$500,'Por Reestimar '!$AF$2:$AF$500,""),
D183="Por estimar",_xlfn.XLOOKUP(A183,'Por estimar'!$A$2:$A$500,'Por estimar'!$AF$2:$AF$500,""),
D183="Registro incompleto",_xlfn.XLOOKUP(A183,'Registro incompleto'!$A$2:$A$500,'Registro incompleto'!$AF$2:$AF$500,""),
TRUE,""
),
_xlpm.revision,_xlfn.IFS(
D183="Eliminados",_xlfn.XLOOKUP(A183,Eliminados!$A$2:$A$500,Eliminados!$AS$2:$AS$500,""),
D183="Planificadas",_xlfn.XLOOKUP(A183,Planificadas!$A$2:$A$500,Planificadas!$AS$2:$AS$500,""),
D183="Aprobar planificación",_xlfn.XLOOKUP(A183,'Aprobar Planificación'!$A$2:$A$500,'Aprobar Planificación'!$AS$2:$AS$500,""),
D183="Por planificar",_xlfn.XLOOKUP(A183,'Por planificar'!$A$2:$A$500,'Por planificar'!$AS$2:$AS$500,""),
D183="Por habilitar presupuesto",_xlfn.XLOOKUP(A183,'Por habilitar presup.'!$A$2:$A$500,'Por habilitar presup.'!$AS$2:$AS$500,""),
D183="Por aprobar estimación",_xlfn.XLOOKUP(A183,'Por aprobar estimacion'!$A$2:$A$500,'Por aprobar estimacion'!$AS$2:$AS$500,""),
D183="Por reestimar",_xlfn.XLOOKUP(A183,'Por Reestimar '!$A$2:$A$500,'Por Reestimar '!$AS$2:$AS$500,""),
TRUE,""
),
_xlpm.resultado,IF(OR(_xlpm.revision="",_xlpm.revision=0),_xlpm.base,_xlpm.revision),
IF(OR(_xlpm.resultado="",_xlpm.resultado=0),"",_xlpm.resultado)
))</f>
        <v>46184</v>
      </c>
      <c r="H183" s="593" t="str" cm="1">
        <f t="array" ref="H183">IF(A183="","",_xlfn.LET(
_xlpm.dias,_xlfn.IFS(
OR(UPPER(TRIM(E183))="BAJA",UPPER(TRIM(E183))="BAJO"),5,
OR(UPPER(TRIM(E183))="MEDIA",UPPER(TRIM(E183))="MEDIO"),10,
OR(UPPER(TRIM(E183))="ALTA",UPPER(TRIM(E183))="ALTO"),20,
TRUE,0
),
_xlpm.inicioRe,IF(D183="Por reestimar",_xlfn.XLOOKUP(A183,'Por Reestimar '!$A$2:$A$500,'Por Reestimar '!$AS$2:$AS$500,0),0),
_xlfn.IFS(
D183="Por reestimar",IF(AND(ISNUMBER(_xlpm.inicioRe),_xlpm.inicioRe&gt;0,_xlpm.dias&gt;0),WORKDAY(_xlpm.inicioRe,_xlpm.dias),""),
D183="Por estimar",IF(AND(ISNUMBER(G183),G183&gt;0),IF(_xlpm.dias&gt;0,WORKDAY(G183,_xlpm.dias),""),IF(AND(ISNUMBER(F183),F183&gt;0),WORKDAY(F183,5),"")),
TRUE,""
)
))</f>
        <v/>
      </c>
      <c r="I183" t="str" cm="1">
        <f t="array" ref="I183">IF(A183="","",_xlfn.IFS(
D183="Eliminados",_xlfn.XLOOKUP(A183,Eliminados!$A$2:$A$500,Eliminados!$AB$2:$AB$500,""),
D183="Planificadas",_xlfn.XLOOKUP(A183,Planificadas!$A$2:$A$500,Planificadas!$AB$2:$AB$500,""),
D183="Aprobar planificación",_xlfn.XLOOKUP(A183,'Aprobar Planificación'!$A$2:$A$500,'Aprobar Planificación'!$AB$2:$AB$500,""),
D183="Por planificar",_xlfn.XLOOKUP(A183,'Por planificar'!$A$2:$A$500,'Por planificar'!$AB$2:$AB$500,""),
D183="Por habilitar presupuesto",_xlfn.XLOOKUP(A183,'Por habilitar presup.'!$A$2:$A$500,'Por habilitar presup.'!$AB$2:$AB$500,""),
D183="Por aprobar estimación",_xlfn.XLOOKUP(A183,'Por aprobar estimacion'!$A$2:$A$500,'Por aprobar estimacion'!$AB$2:$AB$500,""),
D183="Por reestimar",_xlfn.XLOOKUP(A183,'Por Reestimar '!$A$2:$A$500,'Por Reestimar '!$AB$2:$AB$500,""),
D183="Por estimar",_xlfn.XLOOKUP(A183,'Por estimar'!$A$2:$A$500,'Por estimar'!$AB$2:$AB$500,""),
D183="Registro incompleto",_xlfn.XLOOKUP(A183,'Registro incompleto'!$A$2:$A$500,'Registro incompleto'!$AB$2:$AB$500,""),
TRUE,""
))</f>
        <v>Ana Rojas</v>
      </c>
    </row>
    <row r="184" spans="1:9">
      <c r="A184">
        <v>219</v>
      </c>
      <c r="B184" t="str" cm="1">
        <f t="array" ref="B184">IF(A184="","",_xlfn.IFS(
D184="Eliminados",_xlfn.XLOOKUP(A184,Eliminados!$A$2:$A$500,Eliminados!$F$2:$F$500,""),
D184="Planificadas",_xlfn.XLOOKUP(A184,Planificadas!$A$2:$A$500,Planificadas!$F$2:$F$500,""),
D184="Aprobar planificación",_xlfn.XLOOKUP(A184,'Aprobar Planificación'!$A$2:$A$500,'Aprobar Planificación'!$F$2:$F$500,""),
D184="Por planificar",_xlfn.XLOOKUP(A184,'Por planificar'!$A$2:$A$500,'Por planificar'!$F$2:$F$500,""),
D184="Por habilitar presupuesto",_xlfn.XLOOKUP(A184,'Por habilitar presup.'!$A$2:$A$500,'Por habilitar presup.'!$F$2:$F$500,""),
D184="Por aprobar estimación",_xlfn.XLOOKUP(A184,'Por aprobar estimacion'!$A$2:$A$500,'Por aprobar estimacion'!$F$2:$F$500,""),
D184="Por reestimar",_xlfn.XLOOKUP(A184,'Por Reestimar '!$A$2:$A$500,'Por Reestimar '!$F$2:$F$500,""),
D184="Por estimar",_xlfn.XLOOKUP(A184,'Por estimar'!$A$2:$A$500,'Por estimar'!$F$2:$F$500,""),
D184="Registro incompleto",_xlfn.XLOOKUP(A184,'Registro incompleto'!$A$2:$A$500,'Registro incompleto'!$F$2:$F$500,""),
TRUE,""
))</f>
        <v>[257] Reporte alumnos reanudantes</v>
      </c>
      <c r="C184" t="str">
        <f t="shared" si="2"/>
        <v>Ana Vega</v>
      </c>
      <c r="D184" t="str" cm="1">
        <f t="array" ref="D184">IF(A184="","",_xlfn.IFS(
COUNTIF(Eliminados!$A$2:$A$500,A184)&gt;0,"Eliminados",
COUNTIF(Planificadas!$A$2:$A$500,A184)&gt;0,"Planificadas",
COUNTIF('Aprobar Planificación'!$A$2:$A$500,A184)&gt;0,"Aprobar planificación",
COUNTIF('Por planificar'!$A$2:$A$500,A184)&gt;0,"Por planificar",
COUNTIF('Por habilitar presup.'!$A$2:$A$500,A184)&gt;0,"Por habilitar presupuesto",
COUNTIF('Por aprobar estimacion'!$A$2:$A$500,A184)&gt;0,"Por aprobar estimación",
COUNTIF('Por Reestimar '!$A$2:$A$500,A184)&gt;0,"Por reestimar",
COUNTIF('Por estimar'!$A$2:$A$500,A184)&gt;0,"Por estimar",
COUNTIF('Registro incompleto'!$A$2:$A$500,A184)&gt;0,"Registro incompleto",
TRUE,"Sin estado"
))</f>
        <v>Eliminados</v>
      </c>
      <c r="E184" t="str" cm="1">
        <f t="array" ref="E184">IF(A184="","",_xlfn.LET(
_xlpm.base,_xlfn.IFS(
D184="Eliminados",_xlfn.XLOOKUP(A184,Eliminados!$A$2:$A$500,Eliminados!$AE$2:$AE$500,""),
D184="Planificadas",_xlfn.XLOOKUP(A184,Planificadas!$A$2:$A$500,Planificadas!$AE$2:$AE$500,""),
D184="Aprobar planificación",_xlfn.XLOOKUP(A184,'Aprobar Planificación'!$A$2:$A$500,'Aprobar Planificación'!$AE$2:$AE$500,""),
D184="Por planificar",_xlfn.XLOOKUP(A184,'Por planificar'!$A$2:$A$500,'Por planificar'!$AE$2:$AE$500,""),
D184="Por habilitar presupuesto",_xlfn.XLOOKUP(A184,'Por habilitar presup.'!$A$2:$A$500,'Por habilitar presup.'!$AE$2:$AE$500,""),
D184="Por aprobar estimación",_xlfn.XLOOKUP(A184,'Por aprobar estimacion'!$A$2:$A$500,'Por aprobar estimacion'!$AE$2:$AE$500,""),
D184="Por reestimar",_xlfn.XLOOKUP(A184,'Por Reestimar '!$A$2:$A$500,'Por Reestimar '!$AE$2:$AE$500,""),
D184="Por estimar",_xlfn.XLOOKUP(A184,'Por estimar'!$A$2:$A$500,'Por estimar'!$AE$2:$AE$500,""),
D184="Registro incompleto",_xlfn.XLOOKUP(A184,'Registro incompleto'!$A$2:$A$500,'Registro incompleto'!$AE$2:$AE$500,""),
TRUE,""
),
_xlpm.revision,_xlfn.IFS(
D184="Eliminados",_xlfn.XLOOKUP(A184,Eliminados!$A$2:$A$500,Eliminados!$AR$2:$AR$500,""),
D184="Planificadas",_xlfn.XLOOKUP(A184,Planificadas!$A$2:$A$500,Planificadas!$AR$2:$AR$500,""),
D184="Aprobar planificación",_xlfn.XLOOKUP(A184,'Aprobar Planificación'!$A$2:$A$500,'Aprobar Planificación'!$AR$2:$AR$500,""),
D184="Por planificar",_xlfn.XLOOKUP(A184,'Por planificar'!$A$2:$A$500,'Por planificar'!$AR$2:$AR$500,""),
D184="Por habilitar presupuesto",_xlfn.XLOOKUP(A184,'Por habilitar presup.'!$A$2:$A$500,'Por habilitar presup.'!$AR$2:$AR$500,""),
D184="Por aprobar estimación",_xlfn.XLOOKUP(A184,'Por aprobar estimacion'!$A$2:$A$500,'Por aprobar estimacion'!$AR$2:$AR$500,""),
D184="Por reestimar",_xlfn.XLOOKUP(A184,'Por Reestimar '!$A$2:$A$500,'Por Reestimar '!$AR$2:$AR$500,""),
TRUE,""
),
_xlpm.resultado,IF(OR(_xlpm.revision="",_xlpm.revision=0),_xlpm.base,_xlpm.revision),
IF(OR(_xlpm.resultado="",_xlpm.resultado=0),"Sin definir",_xlpm.resultado)
))</f>
        <v>Sin definir</v>
      </c>
      <c r="F184" s="593" cm="1">
        <f t="array" ref="F184">IF(A184="","",_xlfn.LET(
_xlpm.fecha,_xlfn.IFS(
D184="Eliminados",_xlfn.XLOOKUP(A184,Eliminados!$A$2:$A$500,Eliminados!$AD$2:$AD$500,""),
D184="Planificadas",_xlfn.XLOOKUP(A184,Planificadas!$A$2:$A$500,Planificadas!$AD$2:$AD$500,""),
D184="Aprobar planificación",_xlfn.XLOOKUP(A184,'Aprobar Planificación'!$A$2:$A$500,'Aprobar Planificación'!$AD$2:$AD$500,""),
D184="Por planificar",_xlfn.XLOOKUP(A184,'Por planificar'!$A$2:$A$500,'Por planificar'!$AD$2:$AD$500,""),
D184="Por habilitar presupuesto",_xlfn.XLOOKUP(A184,'Por habilitar presup.'!$A$2:$A$500,'Por habilitar presup.'!$AD$2:$AD$500,""),
D184="Por aprobar estimación",_xlfn.XLOOKUP(A184,'Por aprobar estimacion'!$A$2:$A$500,'Por aprobar estimacion'!$AD$2:$AD$500,""),
D184="Por reestimar",_xlfn.XLOOKUP(A184,'Por Reestimar '!$A$2:$A$500,'Por Reestimar '!$AD$2:$AD$500,""),
D184="Por estimar",_xlfn.XLOOKUP(A184,'Por estimar'!$A$2:$A$500,'Por estimar'!$AD$2:$AD$500,""),
D184="Registro incompleto",_xlfn.XLOOKUP(A184,'Registro incompleto'!$A$2:$A$500,'Registro incompleto'!$AD$2:$AD$500,""),
TRUE,""
),
IF(OR(_xlpm.fecha="",_xlpm.fecha=0),"",_xlpm.fecha)
))</f>
        <v>46170</v>
      </c>
      <c r="G184" s="593" t="str" cm="1">
        <f t="array" ref="G184">IF(A184="","",_xlfn.LET(
_xlpm.base,_xlfn.IFS(
D184="Eliminados",_xlfn.XLOOKUP(A184,Eliminados!$A$2:$A$500,Eliminados!$AF$2:$AF$500,""),
D184="Planificadas",_xlfn.XLOOKUP(A184,Planificadas!$A$2:$A$500,Planificadas!$AF$2:$AF$500,""),
D184="Aprobar planificación",_xlfn.XLOOKUP(A184,'Aprobar Planificación'!$A$2:$A$500,'Aprobar Planificación'!$AF$2:$AF$500,""),
D184="Por planificar",_xlfn.XLOOKUP(A184,'Por planificar'!$A$2:$A$500,'Por planificar'!$AF$2:$AF$500,""),
D184="Por habilitar presupuesto",_xlfn.XLOOKUP(A184,'Por habilitar presup.'!$A$2:$A$500,'Por habilitar presup.'!$AF$2:$AF$500,""),
D184="Por aprobar estimación",_xlfn.XLOOKUP(A184,'Por aprobar estimacion'!$A$2:$A$500,'Por aprobar estimacion'!$AF$2:$AF$500,""),
D184="Por reestimar",_xlfn.XLOOKUP(A184,'Por Reestimar '!$A$2:$A$500,'Por Reestimar '!$AF$2:$AF$500,""),
D184="Por estimar",_xlfn.XLOOKUP(A184,'Por estimar'!$A$2:$A$500,'Por estimar'!$AF$2:$AF$500,""),
D184="Registro incompleto",_xlfn.XLOOKUP(A184,'Registro incompleto'!$A$2:$A$500,'Registro incompleto'!$AF$2:$AF$500,""),
TRUE,""
),
_xlpm.revision,_xlfn.IFS(
D184="Eliminados",_xlfn.XLOOKUP(A184,Eliminados!$A$2:$A$500,Eliminados!$AS$2:$AS$500,""),
D184="Planificadas",_xlfn.XLOOKUP(A184,Planificadas!$A$2:$A$500,Planificadas!$AS$2:$AS$500,""),
D184="Aprobar planificación",_xlfn.XLOOKUP(A184,'Aprobar Planificación'!$A$2:$A$500,'Aprobar Planificación'!$AS$2:$AS$500,""),
D184="Por planificar",_xlfn.XLOOKUP(A184,'Por planificar'!$A$2:$A$500,'Por planificar'!$AS$2:$AS$500,""),
D184="Por habilitar presupuesto",_xlfn.XLOOKUP(A184,'Por habilitar presup.'!$A$2:$A$500,'Por habilitar presup.'!$AS$2:$AS$500,""),
D184="Por aprobar estimación",_xlfn.XLOOKUP(A184,'Por aprobar estimacion'!$A$2:$A$500,'Por aprobar estimacion'!$AS$2:$AS$500,""),
D184="Por reestimar",_xlfn.XLOOKUP(A184,'Por Reestimar '!$A$2:$A$500,'Por Reestimar '!$AS$2:$AS$500,""),
TRUE,""
),
_xlpm.resultado,IF(OR(_xlpm.revision="",_xlpm.revision=0),_xlpm.base,_xlpm.revision),
IF(OR(_xlpm.resultado="",_xlpm.resultado=0),"",_xlpm.resultado)
))</f>
        <v/>
      </c>
      <c r="H184" s="593" t="str" cm="1">
        <f t="array" ref="H184">IF(A184="","",_xlfn.LET(
_xlpm.dias,_xlfn.IFS(
OR(UPPER(TRIM(E184))="BAJA",UPPER(TRIM(E184))="BAJO"),5,
OR(UPPER(TRIM(E184))="MEDIA",UPPER(TRIM(E184))="MEDIO"),10,
OR(UPPER(TRIM(E184))="ALTA",UPPER(TRIM(E184))="ALTO"),20,
TRUE,0
),
_xlpm.inicioRe,IF(D184="Por reestimar",_xlfn.XLOOKUP(A184,'Por Reestimar '!$A$2:$A$500,'Por Reestimar '!$AS$2:$AS$500,0),0),
_xlfn.IFS(
D184="Por reestimar",IF(AND(ISNUMBER(_xlpm.inicioRe),_xlpm.inicioRe&gt;0,_xlpm.dias&gt;0),WORKDAY(_xlpm.inicioRe,_xlpm.dias),""),
D184="Por estimar",IF(AND(ISNUMBER(G184),G184&gt;0),IF(_xlpm.dias&gt;0,WORKDAY(G184,_xlpm.dias),""),IF(AND(ISNUMBER(F184),F184&gt;0),WORKDAY(F184,5),"")),
TRUE,""
)
))</f>
        <v/>
      </c>
      <c r="I184" t="str" cm="1">
        <f t="array" ref="I184">IF(A184="","",_xlfn.IFS(
D184="Eliminados",_xlfn.XLOOKUP(A184,Eliminados!$A$2:$A$500,Eliminados!$AB$2:$AB$500,""),
D184="Planificadas",_xlfn.XLOOKUP(A184,Planificadas!$A$2:$A$500,Planificadas!$AB$2:$AB$500,""),
D184="Aprobar planificación",_xlfn.XLOOKUP(A184,'Aprobar Planificación'!$A$2:$A$500,'Aprobar Planificación'!$AB$2:$AB$500,""),
D184="Por planificar",_xlfn.XLOOKUP(A184,'Por planificar'!$A$2:$A$500,'Por planificar'!$AB$2:$AB$500,""),
D184="Por habilitar presupuesto",_xlfn.XLOOKUP(A184,'Por habilitar presup.'!$A$2:$A$500,'Por habilitar presup.'!$AB$2:$AB$500,""),
D184="Por aprobar estimación",_xlfn.XLOOKUP(A184,'Por aprobar estimacion'!$A$2:$A$500,'Por aprobar estimacion'!$AB$2:$AB$500,""),
D184="Por reestimar",_xlfn.XLOOKUP(A184,'Por Reestimar '!$A$2:$A$500,'Por Reestimar '!$AB$2:$AB$500,""),
D184="Por estimar",_xlfn.XLOOKUP(A184,'Por estimar'!$A$2:$A$500,'Por estimar'!$AB$2:$AB$500,""),
D184="Registro incompleto",_xlfn.XLOOKUP(A184,'Registro incompleto'!$A$2:$A$500,'Registro incompleto'!$AB$2:$AB$500,""),
TRUE,""
))</f>
        <v>Ana Vega</v>
      </c>
    </row>
    <row r="185" spans="1:9">
      <c r="A185">
        <v>220</v>
      </c>
      <c r="B185" t="str" cm="1">
        <f t="array" ref="B185">IF(A185="","",_xlfn.IFS(
D185="Eliminados",_xlfn.XLOOKUP(A185,Eliminados!$A$2:$A$500,Eliminados!$F$2:$F$500,""),
D185="Planificadas",_xlfn.XLOOKUP(A185,Planificadas!$A$2:$A$500,Planificadas!$F$2:$F$500,""),
D185="Aprobar planificación",_xlfn.XLOOKUP(A185,'Aprobar Planificación'!$A$2:$A$500,'Aprobar Planificación'!$F$2:$F$500,""),
D185="Por planificar",_xlfn.XLOOKUP(A185,'Por planificar'!$A$2:$A$500,'Por planificar'!$F$2:$F$500,""),
D185="Por habilitar presupuesto",_xlfn.XLOOKUP(A185,'Por habilitar presup.'!$A$2:$A$500,'Por habilitar presup.'!$F$2:$F$500,""),
D185="Por aprobar estimación",_xlfn.XLOOKUP(A185,'Por aprobar estimacion'!$A$2:$A$500,'Por aprobar estimacion'!$F$2:$F$500,""),
D185="Por reestimar",_xlfn.XLOOKUP(A185,'Por Reestimar '!$A$2:$A$500,'Por Reestimar '!$F$2:$F$500,""),
D185="Por estimar",_xlfn.XLOOKUP(A185,'Por estimar'!$A$2:$A$500,'Por estimar'!$F$2:$F$500,""),
D185="Registro incompleto",_xlfn.XLOOKUP(A185,'Registro incompleto'!$A$2:$A$500,'Registro incompleto'!$F$2:$F$500,""),
TRUE,""
))</f>
        <v>[258] MDUU eliminación masiva de atributos</v>
      </c>
      <c r="C185" t="str">
        <f t="shared" si="2"/>
        <v>Ana Vega</v>
      </c>
      <c r="D185" t="str" cm="1">
        <f t="array" ref="D185">IF(A185="","",_xlfn.IFS(
COUNTIF(Eliminados!$A$2:$A$500,A185)&gt;0,"Eliminados",
COUNTIF(Planificadas!$A$2:$A$500,A185)&gt;0,"Planificadas",
COUNTIF('Aprobar Planificación'!$A$2:$A$500,A185)&gt;0,"Aprobar planificación",
COUNTIF('Por planificar'!$A$2:$A$500,A185)&gt;0,"Por planificar",
COUNTIF('Por habilitar presup.'!$A$2:$A$500,A185)&gt;0,"Por habilitar presupuesto",
COUNTIF('Por aprobar estimacion'!$A$2:$A$500,A185)&gt;0,"Por aprobar estimación",
COUNTIF('Por Reestimar '!$A$2:$A$500,A185)&gt;0,"Por reestimar",
COUNTIF('Por estimar'!$A$2:$A$500,A185)&gt;0,"Por estimar",
COUNTIF('Registro incompleto'!$A$2:$A$500,A185)&gt;0,"Registro incompleto",
TRUE,"Sin estado"
))</f>
        <v>Planificadas</v>
      </c>
      <c r="E185" t="str" cm="1">
        <f t="array" ref="E185">IF(A185="","",_xlfn.LET(
_xlpm.base,_xlfn.IFS(
D185="Eliminados",_xlfn.XLOOKUP(A185,Eliminados!$A$2:$A$500,Eliminados!$AE$2:$AE$500,""),
D185="Planificadas",_xlfn.XLOOKUP(A185,Planificadas!$A$2:$A$500,Planificadas!$AE$2:$AE$500,""),
D185="Aprobar planificación",_xlfn.XLOOKUP(A185,'Aprobar Planificación'!$A$2:$A$500,'Aprobar Planificación'!$AE$2:$AE$500,""),
D185="Por planificar",_xlfn.XLOOKUP(A185,'Por planificar'!$A$2:$A$500,'Por planificar'!$AE$2:$AE$500,""),
D185="Por habilitar presupuesto",_xlfn.XLOOKUP(A185,'Por habilitar presup.'!$A$2:$A$500,'Por habilitar presup.'!$AE$2:$AE$500,""),
D185="Por aprobar estimación",_xlfn.XLOOKUP(A185,'Por aprobar estimacion'!$A$2:$A$500,'Por aprobar estimacion'!$AE$2:$AE$500,""),
D185="Por reestimar",_xlfn.XLOOKUP(A185,'Por Reestimar '!$A$2:$A$500,'Por Reestimar '!$AE$2:$AE$500,""),
D185="Por estimar",_xlfn.XLOOKUP(A185,'Por estimar'!$A$2:$A$500,'Por estimar'!$AE$2:$AE$500,""),
D185="Registro incompleto",_xlfn.XLOOKUP(A185,'Registro incompleto'!$A$2:$A$500,'Registro incompleto'!$AE$2:$AE$500,""),
TRUE,""
),
_xlpm.revision,_xlfn.IFS(
D185="Eliminados",_xlfn.XLOOKUP(A185,Eliminados!$A$2:$A$500,Eliminados!$AR$2:$AR$500,""),
D185="Planificadas",_xlfn.XLOOKUP(A185,Planificadas!$A$2:$A$500,Planificadas!$AR$2:$AR$500,""),
D185="Aprobar planificación",_xlfn.XLOOKUP(A185,'Aprobar Planificación'!$A$2:$A$500,'Aprobar Planificación'!$AR$2:$AR$500,""),
D185="Por planificar",_xlfn.XLOOKUP(A185,'Por planificar'!$A$2:$A$500,'Por planificar'!$AR$2:$AR$500,""),
D185="Por habilitar presupuesto",_xlfn.XLOOKUP(A185,'Por habilitar presup.'!$A$2:$A$500,'Por habilitar presup.'!$AR$2:$AR$500,""),
D185="Por aprobar estimación",_xlfn.XLOOKUP(A185,'Por aprobar estimacion'!$A$2:$A$500,'Por aprobar estimacion'!$AR$2:$AR$500,""),
D185="Por reestimar",_xlfn.XLOOKUP(A185,'Por Reestimar '!$A$2:$A$500,'Por Reestimar '!$AR$2:$AR$500,""),
TRUE,""
),
_xlpm.resultado,IF(OR(_xlpm.revision="",_xlpm.revision=0),_xlpm.base,_xlpm.revision),
IF(OR(_xlpm.resultado="",_xlpm.resultado=0),"Sin definir",_xlpm.resultado)
))</f>
        <v>Baja</v>
      </c>
      <c r="F185" s="593" cm="1">
        <f t="array" ref="F185">IF(A185="","",_xlfn.LET(
_xlpm.fecha,_xlfn.IFS(
D185="Eliminados",_xlfn.XLOOKUP(A185,Eliminados!$A$2:$A$500,Eliminados!$AD$2:$AD$500,""),
D185="Planificadas",_xlfn.XLOOKUP(A185,Planificadas!$A$2:$A$500,Planificadas!$AD$2:$AD$500,""),
D185="Aprobar planificación",_xlfn.XLOOKUP(A185,'Aprobar Planificación'!$A$2:$A$500,'Aprobar Planificación'!$AD$2:$AD$500,""),
D185="Por planificar",_xlfn.XLOOKUP(A185,'Por planificar'!$A$2:$A$500,'Por planificar'!$AD$2:$AD$500,""),
D185="Por habilitar presupuesto",_xlfn.XLOOKUP(A185,'Por habilitar presup.'!$A$2:$A$500,'Por habilitar presup.'!$AD$2:$AD$500,""),
D185="Por aprobar estimación",_xlfn.XLOOKUP(A185,'Por aprobar estimacion'!$A$2:$A$500,'Por aprobar estimacion'!$AD$2:$AD$500,""),
D185="Por reestimar",_xlfn.XLOOKUP(A185,'Por Reestimar '!$A$2:$A$500,'Por Reestimar '!$AD$2:$AD$500,""),
D185="Por estimar",_xlfn.XLOOKUP(A185,'Por estimar'!$A$2:$A$500,'Por estimar'!$AD$2:$AD$500,""),
D185="Registro incompleto",_xlfn.XLOOKUP(A185,'Registro incompleto'!$A$2:$A$500,'Registro incompleto'!$AD$2:$AD$500,""),
TRUE,""
),
IF(OR(_xlpm.fecha="",_xlpm.fecha=0),"",_xlpm.fecha)
))</f>
        <v>46170</v>
      </c>
      <c r="G185" s="593" cm="1">
        <f t="array" ref="G185">IF(A185="","",_xlfn.LET(
_xlpm.base,_xlfn.IFS(
D185="Eliminados",_xlfn.XLOOKUP(A185,Eliminados!$A$2:$A$500,Eliminados!$AF$2:$AF$500,""),
D185="Planificadas",_xlfn.XLOOKUP(A185,Planificadas!$A$2:$A$500,Planificadas!$AF$2:$AF$500,""),
D185="Aprobar planificación",_xlfn.XLOOKUP(A185,'Aprobar Planificación'!$A$2:$A$500,'Aprobar Planificación'!$AF$2:$AF$500,""),
D185="Por planificar",_xlfn.XLOOKUP(A185,'Por planificar'!$A$2:$A$500,'Por planificar'!$AF$2:$AF$500,""),
D185="Por habilitar presupuesto",_xlfn.XLOOKUP(A185,'Por habilitar presup.'!$A$2:$A$500,'Por habilitar presup.'!$AF$2:$AF$500,""),
D185="Por aprobar estimación",_xlfn.XLOOKUP(A185,'Por aprobar estimacion'!$A$2:$A$500,'Por aprobar estimacion'!$AF$2:$AF$500,""),
D185="Por reestimar",_xlfn.XLOOKUP(A185,'Por Reestimar '!$A$2:$A$500,'Por Reestimar '!$AF$2:$AF$500,""),
D185="Por estimar",_xlfn.XLOOKUP(A185,'Por estimar'!$A$2:$A$500,'Por estimar'!$AF$2:$AF$500,""),
D185="Registro incompleto",_xlfn.XLOOKUP(A185,'Registro incompleto'!$A$2:$A$500,'Registro incompleto'!$AF$2:$AF$500,""),
TRUE,""
),
_xlpm.revision,_xlfn.IFS(
D185="Eliminados",_xlfn.XLOOKUP(A185,Eliminados!$A$2:$A$500,Eliminados!$AS$2:$AS$500,""),
D185="Planificadas",_xlfn.XLOOKUP(A185,Planificadas!$A$2:$A$500,Planificadas!$AS$2:$AS$500,""),
D185="Aprobar planificación",_xlfn.XLOOKUP(A185,'Aprobar Planificación'!$A$2:$A$500,'Aprobar Planificación'!$AS$2:$AS$500,""),
D185="Por planificar",_xlfn.XLOOKUP(A185,'Por planificar'!$A$2:$A$500,'Por planificar'!$AS$2:$AS$500,""),
D185="Por habilitar presupuesto",_xlfn.XLOOKUP(A185,'Por habilitar presup.'!$A$2:$A$500,'Por habilitar presup.'!$AS$2:$AS$500,""),
D185="Por aprobar estimación",_xlfn.XLOOKUP(A185,'Por aprobar estimacion'!$A$2:$A$500,'Por aprobar estimacion'!$AS$2:$AS$500,""),
D185="Por reestimar",_xlfn.XLOOKUP(A185,'Por Reestimar '!$A$2:$A$500,'Por Reestimar '!$AS$2:$AS$500,""),
TRUE,""
),
_xlpm.resultado,IF(OR(_xlpm.revision="",_xlpm.revision=0),_xlpm.base,_xlpm.revision),
IF(OR(_xlpm.resultado="",_xlpm.resultado=0),"",_xlpm.resultado)
))</f>
        <v>46176</v>
      </c>
      <c r="H185" s="593" t="str" cm="1">
        <f t="array" ref="H185">IF(A185="","",_xlfn.LET(
_xlpm.dias,_xlfn.IFS(
OR(UPPER(TRIM(E185))="BAJA",UPPER(TRIM(E185))="BAJO"),5,
OR(UPPER(TRIM(E185))="MEDIA",UPPER(TRIM(E185))="MEDIO"),10,
OR(UPPER(TRIM(E185))="ALTA",UPPER(TRIM(E185))="ALTO"),20,
TRUE,0
),
_xlpm.inicioRe,IF(D185="Por reestimar",_xlfn.XLOOKUP(A185,'Por Reestimar '!$A$2:$A$500,'Por Reestimar '!$AS$2:$AS$500,0),0),
_xlfn.IFS(
D185="Por reestimar",IF(AND(ISNUMBER(_xlpm.inicioRe),_xlpm.inicioRe&gt;0,_xlpm.dias&gt;0),WORKDAY(_xlpm.inicioRe,_xlpm.dias),""),
D185="Por estimar",IF(AND(ISNUMBER(G185),G185&gt;0),IF(_xlpm.dias&gt;0,WORKDAY(G185,_xlpm.dias),""),IF(AND(ISNUMBER(F185),F185&gt;0),WORKDAY(F185,5),"")),
TRUE,""
)
))</f>
        <v/>
      </c>
      <c r="I185" t="str" cm="1">
        <f t="array" ref="I185">IF(A185="","",_xlfn.IFS(
D185="Eliminados",_xlfn.XLOOKUP(A185,Eliminados!$A$2:$A$500,Eliminados!$AB$2:$AB$500,""),
D185="Planificadas",_xlfn.XLOOKUP(A185,Planificadas!$A$2:$A$500,Planificadas!$AB$2:$AB$500,""),
D185="Aprobar planificación",_xlfn.XLOOKUP(A185,'Aprobar Planificación'!$A$2:$A$500,'Aprobar Planificación'!$AB$2:$AB$500,""),
D185="Por planificar",_xlfn.XLOOKUP(A185,'Por planificar'!$A$2:$A$500,'Por planificar'!$AB$2:$AB$500,""),
D185="Por habilitar presupuesto",_xlfn.XLOOKUP(A185,'Por habilitar presup.'!$A$2:$A$500,'Por habilitar presup.'!$AB$2:$AB$500,""),
D185="Por aprobar estimación",_xlfn.XLOOKUP(A185,'Por aprobar estimacion'!$A$2:$A$500,'Por aprobar estimacion'!$AB$2:$AB$500,""),
D185="Por reestimar",_xlfn.XLOOKUP(A185,'Por Reestimar '!$A$2:$A$500,'Por Reestimar '!$AB$2:$AB$500,""),
D185="Por estimar",_xlfn.XLOOKUP(A185,'Por estimar'!$A$2:$A$500,'Por estimar'!$AB$2:$AB$500,""),
D185="Registro incompleto",_xlfn.XLOOKUP(A185,'Registro incompleto'!$A$2:$A$500,'Registro incompleto'!$AB$2:$AB$500,""),
TRUE,""
))</f>
        <v>Ana Vega</v>
      </c>
    </row>
    <row r="186" spans="1:9">
      <c r="A186">
        <v>221</v>
      </c>
      <c r="B186" t="str" cm="1">
        <f t="array" ref="B186">IF(A186="","",_xlfn.IFS(
D186="Eliminados",_xlfn.XLOOKUP(A186,Eliminados!$A$2:$A$500,Eliminados!$F$2:$F$500,""),
D186="Planificadas",_xlfn.XLOOKUP(A186,Planificadas!$A$2:$A$500,Planificadas!$F$2:$F$500,""),
D186="Aprobar planificación",_xlfn.XLOOKUP(A186,'Aprobar Planificación'!$A$2:$A$500,'Aprobar Planificación'!$F$2:$F$500,""),
D186="Por planificar",_xlfn.XLOOKUP(A186,'Por planificar'!$A$2:$A$500,'Por planificar'!$F$2:$F$500,""),
D186="Por habilitar presupuesto",_xlfn.XLOOKUP(A186,'Por habilitar presup.'!$A$2:$A$500,'Por habilitar presup.'!$F$2:$F$500,""),
D186="Por aprobar estimación",_xlfn.XLOOKUP(A186,'Por aprobar estimacion'!$A$2:$A$500,'Por aprobar estimacion'!$F$2:$F$500,""),
D186="Por reestimar",_xlfn.XLOOKUP(A186,'Por Reestimar '!$A$2:$A$500,'Por Reestimar '!$F$2:$F$500,""),
D186="Por estimar",_xlfn.XLOOKUP(A186,'Por estimar'!$A$2:$A$500,'Por estimar'!$F$2:$F$500,""),
D186="Registro incompleto",_xlfn.XLOOKUP(A186,'Registro incompleto'!$A$2:$A$500,'Registro incompleto'!$F$2:$F$500,""),
TRUE,""
))</f>
        <v>[263] MDUU CAMBIO_PERIODO_CTLG</v>
      </c>
      <c r="C186" t="str">
        <f t="shared" si="2"/>
        <v>Ana Vega</v>
      </c>
      <c r="D186" t="str" cm="1">
        <f t="array" ref="D186">IF(A186="","",_xlfn.IFS(
COUNTIF(Eliminados!$A$2:$A$500,A186)&gt;0,"Eliminados",
COUNTIF(Planificadas!$A$2:$A$500,A186)&gt;0,"Planificadas",
COUNTIF('Aprobar Planificación'!$A$2:$A$500,A186)&gt;0,"Aprobar planificación",
COUNTIF('Por planificar'!$A$2:$A$500,A186)&gt;0,"Por planificar",
COUNTIF('Por habilitar presup.'!$A$2:$A$500,A186)&gt;0,"Por habilitar presupuesto",
COUNTIF('Por aprobar estimacion'!$A$2:$A$500,A186)&gt;0,"Por aprobar estimación",
COUNTIF('Por Reestimar '!$A$2:$A$500,A186)&gt;0,"Por reestimar",
COUNTIF('Por estimar'!$A$2:$A$500,A186)&gt;0,"Por estimar",
COUNTIF('Registro incompleto'!$A$2:$A$500,A186)&gt;0,"Registro incompleto",
TRUE,"Sin estado"
))</f>
        <v>Planificadas</v>
      </c>
      <c r="E186" t="str" cm="1">
        <f t="array" ref="E186">IF(A186="","",_xlfn.LET(
_xlpm.base,_xlfn.IFS(
D186="Eliminados",_xlfn.XLOOKUP(A186,Eliminados!$A$2:$A$500,Eliminados!$AE$2:$AE$500,""),
D186="Planificadas",_xlfn.XLOOKUP(A186,Planificadas!$A$2:$A$500,Planificadas!$AE$2:$AE$500,""),
D186="Aprobar planificación",_xlfn.XLOOKUP(A186,'Aprobar Planificación'!$A$2:$A$500,'Aprobar Planificación'!$AE$2:$AE$500,""),
D186="Por planificar",_xlfn.XLOOKUP(A186,'Por planificar'!$A$2:$A$500,'Por planificar'!$AE$2:$AE$500,""),
D186="Por habilitar presupuesto",_xlfn.XLOOKUP(A186,'Por habilitar presup.'!$A$2:$A$500,'Por habilitar presup.'!$AE$2:$AE$500,""),
D186="Por aprobar estimación",_xlfn.XLOOKUP(A186,'Por aprobar estimacion'!$A$2:$A$500,'Por aprobar estimacion'!$AE$2:$AE$500,""),
D186="Por reestimar",_xlfn.XLOOKUP(A186,'Por Reestimar '!$A$2:$A$500,'Por Reestimar '!$AE$2:$AE$500,""),
D186="Por estimar",_xlfn.XLOOKUP(A186,'Por estimar'!$A$2:$A$500,'Por estimar'!$AE$2:$AE$500,""),
D186="Registro incompleto",_xlfn.XLOOKUP(A186,'Registro incompleto'!$A$2:$A$500,'Registro incompleto'!$AE$2:$AE$500,""),
TRUE,""
),
_xlpm.revision,_xlfn.IFS(
D186="Eliminados",_xlfn.XLOOKUP(A186,Eliminados!$A$2:$A$500,Eliminados!$AR$2:$AR$500,""),
D186="Planificadas",_xlfn.XLOOKUP(A186,Planificadas!$A$2:$A$500,Planificadas!$AR$2:$AR$500,""),
D186="Aprobar planificación",_xlfn.XLOOKUP(A186,'Aprobar Planificación'!$A$2:$A$500,'Aprobar Planificación'!$AR$2:$AR$500,""),
D186="Por planificar",_xlfn.XLOOKUP(A186,'Por planificar'!$A$2:$A$500,'Por planificar'!$AR$2:$AR$500,""),
D186="Por habilitar presupuesto",_xlfn.XLOOKUP(A186,'Por habilitar presup.'!$A$2:$A$500,'Por habilitar presup.'!$AR$2:$AR$500,""),
D186="Por aprobar estimación",_xlfn.XLOOKUP(A186,'Por aprobar estimacion'!$A$2:$A$500,'Por aprobar estimacion'!$AR$2:$AR$500,""),
D186="Por reestimar",_xlfn.XLOOKUP(A186,'Por Reestimar '!$A$2:$A$500,'Por Reestimar '!$AR$2:$AR$500,""),
TRUE,""
),
_xlpm.resultado,IF(OR(_xlpm.revision="",_xlpm.revision=0),_xlpm.base,_xlpm.revision),
IF(OR(_xlpm.resultado="",_xlpm.resultado=0),"Sin definir",_xlpm.resultado)
))</f>
        <v>Baja</v>
      </c>
      <c r="F186" s="593" cm="1">
        <f t="array" ref="F186">IF(A186="","",_xlfn.LET(
_xlpm.fecha,_xlfn.IFS(
D186="Eliminados",_xlfn.XLOOKUP(A186,Eliminados!$A$2:$A$500,Eliminados!$AD$2:$AD$500,""),
D186="Planificadas",_xlfn.XLOOKUP(A186,Planificadas!$A$2:$A$500,Planificadas!$AD$2:$AD$500,""),
D186="Aprobar planificación",_xlfn.XLOOKUP(A186,'Aprobar Planificación'!$A$2:$A$500,'Aprobar Planificación'!$AD$2:$AD$500,""),
D186="Por planificar",_xlfn.XLOOKUP(A186,'Por planificar'!$A$2:$A$500,'Por planificar'!$AD$2:$AD$500,""),
D186="Por habilitar presupuesto",_xlfn.XLOOKUP(A186,'Por habilitar presup.'!$A$2:$A$500,'Por habilitar presup.'!$AD$2:$AD$500,""),
D186="Por aprobar estimación",_xlfn.XLOOKUP(A186,'Por aprobar estimacion'!$A$2:$A$500,'Por aprobar estimacion'!$AD$2:$AD$500,""),
D186="Por reestimar",_xlfn.XLOOKUP(A186,'Por Reestimar '!$A$2:$A$500,'Por Reestimar '!$AD$2:$AD$500,""),
D186="Por estimar",_xlfn.XLOOKUP(A186,'Por estimar'!$A$2:$A$500,'Por estimar'!$AD$2:$AD$500,""),
D186="Registro incompleto",_xlfn.XLOOKUP(A186,'Registro incompleto'!$A$2:$A$500,'Registro incompleto'!$AD$2:$AD$500,""),
TRUE,""
),
IF(OR(_xlpm.fecha="",_xlpm.fecha=0),"",_xlpm.fecha)
))</f>
        <v>46170</v>
      </c>
      <c r="G186" s="593" cm="1">
        <f t="array" ref="G186">IF(A186="","",_xlfn.LET(
_xlpm.base,_xlfn.IFS(
D186="Eliminados",_xlfn.XLOOKUP(A186,Eliminados!$A$2:$A$500,Eliminados!$AF$2:$AF$500,""),
D186="Planificadas",_xlfn.XLOOKUP(A186,Planificadas!$A$2:$A$500,Planificadas!$AF$2:$AF$500,""),
D186="Aprobar planificación",_xlfn.XLOOKUP(A186,'Aprobar Planificación'!$A$2:$A$500,'Aprobar Planificación'!$AF$2:$AF$500,""),
D186="Por planificar",_xlfn.XLOOKUP(A186,'Por planificar'!$A$2:$A$500,'Por planificar'!$AF$2:$AF$500,""),
D186="Por habilitar presupuesto",_xlfn.XLOOKUP(A186,'Por habilitar presup.'!$A$2:$A$500,'Por habilitar presup.'!$AF$2:$AF$500,""),
D186="Por aprobar estimación",_xlfn.XLOOKUP(A186,'Por aprobar estimacion'!$A$2:$A$500,'Por aprobar estimacion'!$AF$2:$AF$500,""),
D186="Por reestimar",_xlfn.XLOOKUP(A186,'Por Reestimar '!$A$2:$A$500,'Por Reestimar '!$AF$2:$AF$500,""),
D186="Por estimar",_xlfn.XLOOKUP(A186,'Por estimar'!$A$2:$A$500,'Por estimar'!$AF$2:$AF$500,""),
D186="Registro incompleto",_xlfn.XLOOKUP(A186,'Registro incompleto'!$A$2:$A$500,'Registro incompleto'!$AF$2:$AF$500,""),
TRUE,""
),
_xlpm.revision,_xlfn.IFS(
D186="Eliminados",_xlfn.XLOOKUP(A186,Eliminados!$A$2:$A$500,Eliminados!$AS$2:$AS$500,""),
D186="Planificadas",_xlfn.XLOOKUP(A186,Planificadas!$A$2:$A$500,Planificadas!$AS$2:$AS$500,""),
D186="Aprobar planificación",_xlfn.XLOOKUP(A186,'Aprobar Planificación'!$A$2:$A$500,'Aprobar Planificación'!$AS$2:$AS$500,""),
D186="Por planificar",_xlfn.XLOOKUP(A186,'Por planificar'!$A$2:$A$500,'Por planificar'!$AS$2:$AS$500,""),
D186="Por habilitar presupuesto",_xlfn.XLOOKUP(A186,'Por habilitar presup.'!$A$2:$A$500,'Por habilitar presup.'!$AS$2:$AS$500,""),
D186="Por aprobar estimación",_xlfn.XLOOKUP(A186,'Por aprobar estimacion'!$A$2:$A$500,'Por aprobar estimacion'!$AS$2:$AS$500,""),
D186="Por reestimar",_xlfn.XLOOKUP(A186,'Por Reestimar '!$A$2:$A$500,'Por Reestimar '!$AS$2:$AS$500,""),
TRUE,""
),
_xlpm.resultado,IF(OR(_xlpm.revision="",_xlpm.revision=0),_xlpm.base,_xlpm.revision),
IF(OR(_xlpm.resultado="",_xlpm.resultado=0),"",_xlpm.resultado)
))</f>
        <v>46176</v>
      </c>
      <c r="H186" s="593" t="str" cm="1">
        <f t="array" ref="H186">IF(A186="","",_xlfn.LET(
_xlpm.dias,_xlfn.IFS(
OR(UPPER(TRIM(E186))="BAJA",UPPER(TRIM(E186))="BAJO"),5,
OR(UPPER(TRIM(E186))="MEDIA",UPPER(TRIM(E186))="MEDIO"),10,
OR(UPPER(TRIM(E186))="ALTA",UPPER(TRIM(E186))="ALTO"),20,
TRUE,0
),
_xlpm.inicioRe,IF(D186="Por reestimar",_xlfn.XLOOKUP(A186,'Por Reestimar '!$A$2:$A$500,'Por Reestimar '!$AS$2:$AS$500,0),0),
_xlfn.IFS(
D186="Por reestimar",IF(AND(ISNUMBER(_xlpm.inicioRe),_xlpm.inicioRe&gt;0,_xlpm.dias&gt;0),WORKDAY(_xlpm.inicioRe,_xlpm.dias),""),
D186="Por estimar",IF(AND(ISNUMBER(G186),G186&gt;0),IF(_xlpm.dias&gt;0,WORKDAY(G186,_xlpm.dias),""),IF(AND(ISNUMBER(F186),F186&gt;0),WORKDAY(F186,5),"")),
TRUE,""
)
))</f>
        <v/>
      </c>
      <c r="I186" t="str" cm="1">
        <f t="array" ref="I186">IF(A186="","",_xlfn.IFS(
D186="Eliminados",_xlfn.XLOOKUP(A186,Eliminados!$A$2:$A$500,Eliminados!$AB$2:$AB$500,""),
D186="Planificadas",_xlfn.XLOOKUP(A186,Planificadas!$A$2:$A$500,Planificadas!$AB$2:$AB$500,""),
D186="Aprobar planificación",_xlfn.XLOOKUP(A186,'Aprobar Planificación'!$A$2:$A$500,'Aprobar Planificación'!$AB$2:$AB$500,""),
D186="Por planificar",_xlfn.XLOOKUP(A186,'Por planificar'!$A$2:$A$500,'Por planificar'!$AB$2:$AB$500,""),
D186="Por habilitar presupuesto",_xlfn.XLOOKUP(A186,'Por habilitar presup.'!$A$2:$A$500,'Por habilitar presup.'!$AB$2:$AB$500,""),
D186="Por aprobar estimación",_xlfn.XLOOKUP(A186,'Por aprobar estimacion'!$A$2:$A$500,'Por aprobar estimacion'!$AB$2:$AB$500,""),
D186="Por reestimar",_xlfn.XLOOKUP(A186,'Por Reestimar '!$A$2:$A$500,'Por Reestimar '!$AB$2:$AB$500,""),
D186="Por estimar",_xlfn.XLOOKUP(A186,'Por estimar'!$A$2:$A$500,'Por estimar'!$AB$2:$AB$500,""),
D186="Registro incompleto",_xlfn.XLOOKUP(A186,'Registro incompleto'!$A$2:$A$500,'Registro incompleto'!$AB$2:$AB$500,""),
TRUE,""
))</f>
        <v>Ana Vega</v>
      </c>
    </row>
    <row r="187" spans="1:9">
      <c r="A187">
        <v>222</v>
      </c>
      <c r="B187" t="str" cm="1">
        <f t="array" ref="B187">IF(A187="","",_xlfn.IFS(
D187="Eliminados",_xlfn.XLOOKUP(A187,Eliminados!$A$2:$A$500,Eliminados!$F$2:$F$500,""),
D187="Planificadas",_xlfn.XLOOKUP(A187,Planificadas!$A$2:$A$500,Planificadas!$F$2:$F$500,""),
D187="Aprobar planificación",_xlfn.XLOOKUP(A187,'Aprobar Planificación'!$A$2:$A$500,'Aprobar Planificación'!$F$2:$F$500,""),
D187="Por planificar",_xlfn.XLOOKUP(A187,'Por planificar'!$A$2:$A$500,'Por planificar'!$F$2:$F$500,""),
D187="Por habilitar presupuesto",_xlfn.XLOOKUP(A187,'Por habilitar presup.'!$A$2:$A$500,'Por habilitar presup.'!$F$2:$F$500,""),
D187="Por aprobar estimación",_xlfn.XLOOKUP(A187,'Por aprobar estimacion'!$A$2:$A$500,'Por aprobar estimacion'!$F$2:$F$500,""),
D187="Por reestimar",_xlfn.XLOOKUP(A187,'Por Reestimar '!$A$2:$A$500,'Por Reestimar '!$F$2:$F$500,""),
D187="Por estimar",_xlfn.XLOOKUP(A187,'Por estimar'!$A$2:$A$500,'Por estimar'!$F$2:$F$500,""),
D187="Registro incompleto",_xlfn.XLOOKUP(A187,'Registro incompleto'!$A$2:$A$500,'Registro incompleto'!$F$2:$F$500,""),
TRUE,""
))</f>
        <v>UPC - Modernización y continuidad operativa del Repositorio Académico</v>
      </c>
      <c r="C187" t="str">
        <f t="shared" si="2"/>
        <v>Nohelí Cabrera</v>
      </c>
      <c r="D187" t="str" cm="1">
        <f t="array" ref="D187">IF(A187="","",_xlfn.IFS(
COUNTIF(Eliminados!$A$2:$A$500,A187)&gt;0,"Eliminados",
COUNTIF(Planificadas!$A$2:$A$500,A187)&gt;0,"Planificadas",
COUNTIF('Aprobar Planificación'!$A$2:$A$500,A187)&gt;0,"Aprobar planificación",
COUNTIF('Por planificar'!$A$2:$A$500,A187)&gt;0,"Por planificar",
COUNTIF('Por habilitar presup.'!$A$2:$A$500,A187)&gt;0,"Por habilitar presupuesto",
COUNTIF('Por aprobar estimacion'!$A$2:$A$500,A187)&gt;0,"Por aprobar estimación",
COUNTIF('Por Reestimar '!$A$2:$A$500,A187)&gt;0,"Por reestimar",
COUNTIF('Por estimar'!$A$2:$A$500,A187)&gt;0,"Por estimar",
COUNTIF('Registro incompleto'!$A$2:$A$500,A187)&gt;0,"Registro incompleto",
TRUE,"Sin estado"
))</f>
        <v>Por habilitar presupuesto</v>
      </c>
      <c r="E187" t="str" cm="1">
        <f t="array" ref="E187">IF(A187="","",_xlfn.LET(
_xlpm.base,_xlfn.IFS(
D187="Eliminados",_xlfn.XLOOKUP(A187,Eliminados!$A$2:$A$500,Eliminados!$AE$2:$AE$500,""),
D187="Planificadas",_xlfn.XLOOKUP(A187,Planificadas!$A$2:$A$500,Planificadas!$AE$2:$AE$500,""),
D187="Aprobar planificación",_xlfn.XLOOKUP(A187,'Aprobar Planificación'!$A$2:$A$500,'Aprobar Planificación'!$AE$2:$AE$500,""),
D187="Por planificar",_xlfn.XLOOKUP(A187,'Por planificar'!$A$2:$A$500,'Por planificar'!$AE$2:$AE$500,""),
D187="Por habilitar presupuesto",_xlfn.XLOOKUP(A187,'Por habilitar presup.'!$A$2:$A$500,'Por habilitar presup.'!$AE$2:$AE$500,""),
D187="Por aprobar estimación",_xlfn.XLOOKUP(A187,'Por aprobar estimacion'!$A$2:$A$500,'Por aprobar estimacion'!$AE$2:$AE$500,""),
D187="Por reestimar",_xlfn.XLOOKUP(A187,'Por Reestimar '!$A$2:$A$500,'Por Reestimar '!$AE$2:$AE$500,""),
D187="Por estimar",_xlfn.XLOOKUP(A187,'Por estimar'!$A$2:$A$500,'Por estimar'!$AE$2:$AE$500,""),
D187="Registro incompleto",_xlfn.XLOOKUP(A187,'Registro incompleto'!$A$2:$A$500,'Registro incompleto'!$AE$2:$AE$500,""),
TRUE,""
),
_xlpm.revision,_xlfn.IFS(
D187="Eliminados",_xlfn.XLOOKUP(A187,Eliminados!$A$2:$A$500,Eliminados!$AR$2:$AR$500,""),
D187="Planificadas",_xlfn.XLOOKUP(A187,Planificadas!$A$2:$A$500,Planificadas!$AR$2:$AR$500,""),
D187="Aprobar planificación",_xlfn.XLOOKUP(A187,'Aprobar Planificación'!$A$2:$A$500,'Aprobar Planificación'!$AR$2:$AR$500,""),
D187="Por planificar",_xlfn.XLOOKUP(A187,'Por planificar'!$A$2:$A$500,'Por planificar'!$AR$2:$AR$500,""),
D187="Por habilitar presupuesto",_xlfn.XLOOKUP(A187,'Por habilitar presup.'!$A$2:$A$500,'Por habilitar presup.'!$AR$2:$AR$500,""),
D187="Por aprobar estimación",_xlfn.XLOOKUP(A187,'Por aprobar estimacion'!$A$2:$A$500,'Por aprobar estimacion'!$AR$2:$AR$500,""),
D187="Por reestimar",_xlfn.XLOOKUP(A187,'Por Reestimar '!$A$2:$A$500,'Por Reestimar '!$AR$2:$AR$500,""),
TRUE,""
),
_xlpm.resultado,IF(OR(_xlpm.revision="",_xlpm.revision=0),_xlpm.base,_xlpm.revision),
IF(OR(_xlpm.resultado="",_xlpm.resultado=0),"Sin definir",_xlpm.resultado)
))</f>
        <v>Alta</v>
      </c>
      <c r="F187" s="593" cm="1">
        <f t="array" ref="F187">IF(A187="","",_xlfn.LET(
_xlpm.fecha,_xlfn.IFS(
D187="Eliminados",_xlfn.XLOOKUP(A187,Eliminados!$A$2:$A$500,Eliminados!$AD$2:$AD$500,""),
D187="Planificadas",_xlfn.XLOOKUP(A187,Planificadas!$A$2:$A$500,Planificadas!$AD$2:$AD$500,""),
D187="Aprobar planificación",_xlfn.XLOOKUP(A187,'Aprobar Planificación'!$A$2:$A$500,'Aprobar Planificación'!$AD$2:$AD$500,""),
D187="Por planificar",_xlfn.XLOOKUP(A187,'Por planificar'!$A$2:$A$500,'Por planificar'!$AD$2:$AD$500,""),
D187="Por habilitar presupuesto",_xlfn.XLOOKUP(A187,'Por habilitar presup.'!$A$2:$A$500,'Por habilitar presup.'!$AD$2:$AD$500,""),
D187="Por aprobar estimación",_xlfn.XLOOKUP(A187,'Por aprobar estimacion'!$A$2:$A$500,'Por aprobar estimacion'!$AD$2:$AD$500,""),
D187="Por reestimar",_xlfn.XLOOKUP(A187,'Por Reestimar '!$A$2:$A$500,'Por Reestimar '!$AD$2:$AD$500,""),
D187="Por estimar",_xlfn.XLOOKUP(A187,'Por estimar'!$A$2:$A$500,'Por estimar'!$AD$2:$AD$500,""),
D187="Registro incompleto",_xlfn.XLOOKUP(A187,'Registro incompleto'!$A$2:$A$500,'Registro incompleto'!$AD$2:$AD$500,""),
TRUE,""
),
IF(OR(_xlpm.fecha="",_xlpm.fecha=0),"",_xlpm.fecha)
))</f>
        <v>46181</v>
      </c>
      <c r="G187" s="593" cm="1">
        <f t="array" ref="G187">IF(A187="","",_xlfn.LET(
_xlpm.base,_xlfn.IFS(
D187="Eliminados",_xlfn.XLOOKUP(A187,Eliminados!$A$2:$A$500,Eliminados!$AF$2:$AF$500,""),
D187="Planificadas",_xlfn.XLOOKUP(A187,Planificadas!$A$2:$A$500,Planificadas!$AF$2:$AF$500,""),
D187="Aprobar planificación",_xlfn.XLOOKUP(A187,'Aprobar Planificación'!$A$2:$A$500,'Aprobar Planificación'!$AF$2:$AF$500,""),
D187="Por planificar",_xlfn.XLOOKUP(A187,'Por planificar'!$A$2:$A$500,'Por planificar'!$AF$2:$AF$500,""),
D187="Por habilitar presupuesto",_xlfn.XLOOKUP(A187,'Por habilitar presup.'!$A$2:$A$500,'Por habilitar presup.'!$AF$2:$AF$500,""),
D187="Por aprobar estimación",_xlfn.XLOOKUP(A187,'Por aprobar estimacion'!$A$2:$A$500,'Por aprobar estimacion'!$AF$2:$AF$500,""),
D187="Por reestimar",_xlfn.XLOOKUP(A187,'Por Reestimar '!$A$2:$A$500,'Por Reestimar '!$AF$2:$AF$500,""),
D187="Por estimar",_xlfn.XLOOKUP(A187,'Por estimar'!$A$2:$A$500,'Por estimar'!$AF$2:$AF$500,""),
D187="Registro incompleto",_xlfn.XLOOKUP(A187,'Registro incompleto'!$A$2:$A$500,'Registro incompleto'!$AF$2:$AF$500,""),
TRUE,""
),
_xlpm.revision,_xlfn.IFS(
D187="Eliminados",_xlfn.XLOOKUP(A187,Eliminados!$A$2:$A$500,Eliminados!$AS$2:$AS$500,""),
D187="Planificadas",_xlfn.XLOOKUP(A187,Planificadas!$A$2:$A$500,Planificadas!$AS$2:$AS$500,""),
D187="Aprobar planificación",_xlfn.XLOOKUP(A187,'Aprobar Planificación'!$A$2:$A$500,'Aprobar Planificación'!$AS$2:$AS$500,""),
D187="Por planificar",_xlfn.XLOOKUP(A187,'Por planificar'!$A$2:$A$500,'Por planificar'!$AS$2:$AS$500,""),
D187="Por habilitar presupuesto",_xlfn.XLOOKUP(A187,'Por habilitar presup.'!$A$2:$A$500,'Por habilitar presup.'!$AS$2:$AS$500,""),
D187="Por aprobar estimación",_xlfn.XLOOKUP(A187,'Por aprobar estimacion'!$A$2:$A$500,'Por aprobar estimacion'!$AS$2:$AS$500,""),
D187="Por reestimar",_xlfn.XLOOKUP(A187,'Por Reestimar '!$A$2:$A$500,'Por Reestimar '!$AS$2:$AS$500,""),
TRUE,""
),
_xlpm.resultado,IF(OR(_xlpm.revision="",_xlpm.revision=0),_xlpm.base,_xlpm.revision),
IF(OR(_xlpm.resultado="",_xlpm.resultado=0),"",_xlpm.resultado)
))</f>
        <v>46195</v>
      </c>
      <c r="H187" s="593" t="str" cm="1">
        <f t="array" ref="H187">IF(A187="","",_xlfn.LET(
_xlpm.dias,_xlfn.IFS(
OR(UPPER(TRIM(E187))="BAJA",UPPER(TRIM(E187))="BAJO"),5,
OR(UPPER(TRIM(E187))="MEDIA",UPPER(TRIM(E187))="MEDIO"),10,
OR(UPPER(TRIM(E187))="ALTA",UPPER(TRIM(E187))="ALTO"),20,
TRUE,0
),
_xlpm.inicioRe,IF(D187="Por reestimar",_xlfn.XLOOKUP(A187,'Por Reestimar '!$A$2:$A$500,'Por Reestimar '!$AS$2:$AS$500,0),0),
_xlfn.IFS(
D187="Por reestimar",IF(AND(ISNUMBER(_xlpm.inicioRe),_xlpm.inicioRe&gt;0,_xlpm.dias&gt;0),WORKDAY(_xlpm.inicioRe,_xlpm.dias),""),
D187="Por estimar",IF(AND(ISNUMBER(G187),G187&gt;0),IF(_xlpm.dias&gt;0,WORKDAY(G187,_xlpm.dias),""),IF(AND(ISNUMBER(F187),F187&gt;0),WORKDAY(F187,5),"")),
TRUE,""
)
))</f>
        <v/>
      </c>
      <c r="I187" t="str" cm="1">
        <f t="array" ref="I187">IF(A187="","",_xlfn.IFS(
D187="Eliminados",_xlfn.XLOOKUP(A187,Eliminados!$A$2:$A$500,Eliminados!$AB$2:$AB$500,""),
D187="Planificadas",_xlfn.XLOOKUP(A187,Planificadas!$A$2:$A$500,Planificadas!$AB$2:$AB$500,""),
D187="Aprobar planificación",_xlfn.XLOOKUP(A187,'Aprobar Planificación'!$A$2:$A$500,'Aprobar Planificación'!$AB$2:$AB$500,""),
D187="Por planificar",_xlfn.XLOOKUP(A187,'Por planificar'!$A$2:$A$500,'Por planificar'!$AB$2:$AB$500,""),
D187="Por habilitar presupuesto",_xlfn.XLOOKUP(A187,'Por habilitar presup.'!$A$2:$A$500,'Por habilitar presup.'!$AB$2:$AB$500,""),
D187="Por aprobar estimación",_xlfn.XLOOKUP(A187,'Por aprobar estimacion'!$A$2:$A$500,'Por aprobar estimacion'!$AB$2:$AB$500,""),
D187="Por reestimar",_xlfn.XLOOKUP(A187,'Por Reestimar '!$A$2:$A$500,'Por Reestimar '!$AB$2:$AB$500,""),
D187="Por estimar",_xlfn.XLOOKUP(A187,'Por estimar'!$A$2:$A$500,'Por estimar'!$AB$2:$AB$500,""),
D187="Registro incompleto",_xlfn.XLOOKUP(A187,'Registro incompleto'!$A$2:$A$500,'Registro incompleto'!$AB$2:$AB$500,""),
TRUE,""
))</f>
        <v>Nohelí Cabrera</v>
      </c>
    </row>
    <row r="188" spans="1:9">
      <c r="A188">
        <v>223</v>
      </c>
      <c r="B188" t="str" cm="1">
        <f t="array" ref="B188">IF(A188="","",_xlfn.IFS(
D188="Eliminados",_xlfn.XLOOKUP(A188,Eliminados!$A$2:$A$500,Eliminados!$F$2:$F$500,""),
D188="Planificadas",_xlfn.XLOOKUP(A188,Planificadas!$A$2:$A$500,Planificadas!$F$2:$F$500,""),
D188="Aprobar planificación",_xlfn.XLOOKUP(A188,'Aprobar Planificación'!$A$2:$A$500,'Aprobar Planificación'!$F$2:$F$500,""),
D188="Por planificar",_xlfn.XLOOKUP(A188,'Por planificar'!$A$2:$A$500,'Por planificar'!$F$2:$F$500,""),
D188="Por habilitar presupuesto",_xlfn.XLOOKUP(A188,'Por habilitar presup.'!$A$2:$A$500,'Por habilitar presup.'!$F$2:$F$500,""),
D188="Por aprobar estimación",_xlfn.XLOOKUP(A188,'Por aprobar estimacion'!$A$2:$A$500,'Por aprobar estimacion'!$F$2:$F$500,""),
D188="Por reestimar",_xlfn.XLOOKUP(A188,'Por Reestimar '!$A$2:$A$500,'Por Reestimar '!$F$2:$F$500,""),
D188="Por estimar",_xlfn.XLOOKUP(A188,'Por estimar'!$A$2:$A$500,'Por estimar'!$F$2:$F$500,""),
D188="Registro incompleto",_xlfn.XLOOKUP(A188,'Registro incompleto'!$A$2:$A$500,'Registro incompleto'!$F$2:$F$500,""),
TRUE,""
))</f>
        <v>Modificación de query de RPA de Horarios Convalidantes [urgente]</v>
      </c>
      <c r="C188" t="str">
        <f t="shared" si="2"/>
        <v>Ana Vega</v>
      </c>
      <c r="D188" t="str" cm="1">
        <f t="array" ref="D188">IF(A188="","",_xlfn.IFS(
COUNTIF(Eliminados!$A$2:$A$500,A188)&gt;0,"Eliminados",
COUNTIF(Planificadas!$A$2:$A$500,A188)&gt;0,"Planificadas",
COUNTIF('Aprobar Planificación'!$A$2:$A$500,A188)&gt;0,"Aprobar planificación",
COUNTIF('Por planificar'!$A$2:$A$500,A188)&gt;0,"Por planificar",
COUNTIF('Por habilitar presup.'!$A$2:$A$500,A188)&gt;0,"Por habilitar presupuesto",
COUNTIF('Por aprobar estimacion'!$A$2:$A$500,A188)&gt;0,"Por aprobar estimación",
COUNTIF('Por Reestimar '!$A$2:$A$500,A188)&gt;0,"Por reestimar",
COUNTIF('Por estimar'!$A$2:$A$500,A188)&gt;0,"Por estimar",
COUNTIF('Registro incompleto'!$A$2:$A$500,A188)&gt;0,"Registro incompleto",
TRUE,"Sin estado"
))</f>
        <v>Planificadas</v>
      </c>
      <c r="E188" t="str" cm="1">
        <f t="array" ref="E188">IF(A188="","",_xlfn.LET(
_xlpm.base,_xlfn.IFS(
D188="Eliminados",_xlfn.XLOOKUP(A188,Eliminados!$A$2:$A$500,Eliminados!$AE$2:$AE$500,""),
D188="Planificadas",_xlfn.XLOOKUP(A188,Planificadas!$A$2:$A$500,Planificadas!$AE$2:$AE$500,""),
D188="Aprobar planificación",_xlfn.XLOOKUP(A188,'Aprobar Planificación'!$A$2:$A$500,'Aprobar Planificación'!$AE$2:$AE$500,""),
D188="Por planificar",_xlfn.XLOOKUP(A188,'Por planificar'!$A$2:$A$500,'Por planificar'!$AE$2:$AE$500,""),
D188="Por habilitar presupuesto",_xlfn.XLOOKUP(A188,'Por habilitar presup.'!$A$2:$A$500,'Por habilitar presup.'!$AE$2:$AE$500,""),
D188="Por aprobar estimación",_xlfn.XLOOKUP(A188,'Por aprobar estimacion'!$A$2:$A$500,'Por aprobar estimacion'!$AE$2:$AE$500,""),
D188="Por reestimar",_xlfn.XLOOKUP(A188,'Por Reestimar '!$A$2:$A$500,'Por Reestimar '!$AE$2:$AE$500,""),
D188="Por estimar",_xlfn.XLOOKUP(A188,'Por estimar'!$A$2:$A$500,'Por estimar'!$AE$2:$AE$500,""),
D188="Registro incompleto",_xlfn.XLOOKUP(A188,'Registro incompleto'!$A$2:$A$500,'Registro incompleto'!$AE$2:$AE$500,""),
TRUE,""
),
_xlpm.revision,_xlfn.IFS(
D188="Eliminados",_xlfn.XLOOKUP(A188,Eliminados!$A$2:$A$500,Eliminados!$AR$2:$AR$500,""),
D188="Planificadas",_xlfn.XLOOKUP(A188,Planificadas!$A$2:$A$500,Planificadas!$AR$2:$AR$500,""),
D188="Aprobar planificación",_xlfn.XLOOKUP(A188,'Aprobar Planificación'!$A$2:$A$500,'Aprobar Planificación'!$AR$2:$AR$500,""),
D188="Por planificar",_xlfn.XLOOKUP(A188,'Por planificar'!$A$2:$A$500,'Por planificar'!$AR$2:$AR$500,""),
D188="Por habilitar presupuesto",_xlfn.XLOOKUP(A188,'Por habilitar presup.'!$A$2:$A$500,'Por habilitar presup.'!$AR$2:$AR$500,""),
D188="Por aprobar estimación",_xlfn.XLOOKUP(A188,'Por aprobar estimacion'!$A$2:$A$500,'Por aprobar estimacion'!$AR$2:$AR$500,""),
D188="Por reestimar",_xlfn.XLOOKUP(A188,'Por Reestimar '!$A$2:$A$500,'Por Reestimar '!$AR$2:$AR$500,""),
TRUE,""
),
_xlpm.resultado,IF(OR(_xlpm.revision="",_xlpm.revision=0),_xlpm.base,_xlpm.revision),
IF(OR(_xlpm.resultado="",_xlpm.resultado=0),"Sin definir",_xlpm.resultado)
))</f>
        <v>Media</v>
      </c>
      <c r="F188" s="593" cm="1">
        <f t="array" ref="F188">IF(A188="","",_xlfn.LET(
_xlpm.fecha,_xlfn.IFS(
D188="Eliminados",_xlfn.XLOOKUP(A188,Eliminados!$A$2:$A$500,Eliminados!$AD$2:$AD$500,""),
D188="Planificadas",_xlfn.XLOOKUP(A188,Planificadas!$A$2:$A$500,Planificadas!$AD$2:$AD$500,""),
D188="Aprobar planificación",_xlfn.XLOOKUP(A188,'Aprobar Planificación'!$A$2:$A$500,'Aprobar Planificación'!$AD$2:$AD$500,""),
D188="Por planificar",_xlfn.XLOOKUP(A188,'Por planificar'!$A$2:$A$500,'Por planificar'!$AD$2:$AD$500,""),
D188="Por habilitar presupuesto",_xlfn.XLOOKUP(A188,'Por habilitar presup.'!$A$2:$A$500,'Por habilitar presup.'!$AD$2:$AD$500,""),
D188="Por aprobar estimación",_xlfn.XLOOKUP(A188,'Por aprobar estimacion'!$A$2:$A$500,'Por aprobar estimacion'!$AD$2:$AD$500,""),
D188="Por reestimar",_xlfn.XLOOKUP(A188,'Por Reestimar '!$A$2:$A$500,'Por Reestimar '!$AD$2:$AD$500,""),
D188="Por estimar",_xlfn.XLOOKUP(A188,'Por estimar'!$A$2:$A$500,'Por estimar'!$AD$2:$AD$500,""),
D188="Registro incompleto",_xlfn.XLOOKUP(A188,'Registro incompleto'!$A$2:$A$500,'Registro incompleto'!$AD$2:$AD$500,""),
TRUE,""
),
IF(OR(_xlpm.fecha="",_xlpm.fecha=0),"",_xlpm.fecha)
))</f>
        <v>46174</v>
      </c>
      <c r="G188" s="593" cm="1">
        <f t="array" ref="G188">IF(A188="","",_xlfn.LET(
_xlpm.base,_xlfn.IFS(
D188="Eliminados",_xlfn.XLOOKUP(A188,Eliminados!$A$2:$A$500,Eliminados!$AF$2:$AF$500,""),
D188="Planificadas",_xlfn.XLOOKUP(A188,Planificadas!$A$2:$A$500,Planificadas!$AF$2:$AF$500,""),
D188="Aprobar planificación",_xlfn.XLOOKUP(A188,'Aprobar Planificación'!$A$2:$A$500,'Aprobar Planificación'!$AF$2:$AF$500,""),
D188="Por planificar",_xlfn.XLOOKUP(A188,'Por planificar'!$A$2:$A$500,'Por planificar'!$AF$2:$AF$500,""),
D188="Por habilitar presupuesto",_xlfn.XLOOKUP(A188,'Por habilitar presup.'!$A$2:$A$500,'Por habilitar presup.'!$AF$2:$AF$500,""),
D188="Por aprobar estimación",_xlfn.XLOOKUP(A188,'Por aprobar estimacion'!$A$2:$A$500,'Por aprobar estimacion'!$AF$2:$AF$500,""),
D188="Por reestimar",_xlfn.XLOOKUP(A188,'Por Reestimar '!$A$2:$A$500,'Por Reestimar '!$AF$2:$AF$500,""),
D188="Por estimar",_xlfn.XLOOKUP(A188,'Por estimar'!$A$2:$A$500,'Por estimar'!$AF$2:$AF$500,""),
D188="Registro incompleto",_xlfn.XLOOKUP(A188,'Registro incompleto'!$A$2:$A$500,'Registro incompleto'!$AF$2:$AF$500,""),
TRUE,""
),
_xlpm.revision,_xlfn.IFS(
D188="Eliminados",_xlfn.XLOOKUP(A188,Eliminados!$A$2:$A$500,Eliminados!$AS$2:$AS$500,""),
D188="Planificadas",_xlfn.XLOOKUP(A188,Planificadas!$A$2:$A$500,Planificadas!$AS$2:$AS$500,""),
D188="Aprobar planificación",_xlfn.XLOOKUP(A188,'Aprobar Planificación'!$A$2:$A$500,'Aprobar Planificación'!$AS$2:$AS$500,""),
D188="Por planificar",_xlfn.XLOOKUP(A188,'Por planificar'!$A$2:$A$500,'Por planificar'!$AS$2:$AS$500,""),
D188="Por habilitar presupuesto",_xlfn.XLOOKUP(A188,'Por habilitar presup.'!$A$2:$A$500,'Por habilitar presup.'!$AS$2:$AS$500,""),
D188="Por aprobar estimación",_xlfn.XLOOKUP(A188,'Por aprobar estimacion'!$A$2:$A$500,'Por aprobar estimacion'!$AS$2:$AS$500,""),
D188="Por reestimar",_xlfn.XLOOKUP(A188,'Por Reestimar '!$A$2:$A$500,'Por Reestimar '!$AS$2:$AS$500,""),
TRUE,""
),
_xlpm.resultado,IF(OR(_xlpm.revision="",_xlpm.revision=0),_xlpm.base,_xlpm.revision),
IF(OR(_xlpm.resultado="",_xlpm.resultado=0),"",_xlpm.resultado)
))</f>
        <v>46181</v>
      </c>
      <c r="H188" s="593" t="str" cm="1">
        <f t="array" ref="H188">IF(A188="","",_xlfn.LET(
_xlpm.dias,_xlfn.IFS(
OR(UPPER(TRIM(E188))="BAJA",UPPER(TRIM(E188))="BAJO"),5,
OR(UPPER(TRIM(E188))="MEDIA",UPPER(TRIM(E188))="MEDIO"),10,
OR(UPPER(TRIM(E188))="ALTA",UPPER(TRIM(E188))="ALTO"),20,
TRUE,0
),
_xlpm.inicioRe,IF(D188="Por reestimar",_xlfn.XLOOKUP(A188,'Por Reestimar '!$A$2:$A$500,'Por Reestimar '!$AS$2:$AS$500,0),0),
_xlfn.IFS(
D188="Por reestimar",IF(AND(ISNUMBER(_xlpm.inicioRe),_xlpm.inicioRe&gt;0,_xlpm.dias&gt;0),WORKDAY(_xlpm.inicioRe,_xlpm.dias),""),
D188="Por estimar",IF(AND(ISNUMBER(G188),G188&gt;0),IF(_xlpm.dias&gt;0,WORKDAY(G188,_xlpm.dias),""),IF(AND(ISNUMBER(F188),F188&gt;0),WORKDAY(F188,5),"")),
TRUE,""
)
))</f>
        <v/>
      </c>
      <c r="I188" t="str" cm="1">
        <f t="array" ref="I188">IF(A188="","",_xlfn.IFS(
D188="Eliminados",_xlfn.XLOOKUP(A188,Eliminados!$A$2:$A$500,Eliminados!$AB$2:$AB$500,""),
D188="Planificadas",_xlfn.XLOOKUP(A188,Planificadas!$A$2:$A$500,Planificadas!$AB$2:$AB$500,""),
D188="Aprobar planificación",_xlfn.XLOOKUP(A188,'Aprobar Planificación'!$A$2:$A$500,'Aprobar Planificación'!$AB$2:$AB$500,""),
D188="Por planificar",_xlfn.XLOOKUP(A188,'Por planificar'!$A$2:$A$500,'Por planificar'!$AB$2:$AB$500,""),
D188="Por habilitar presupuesto",_xlfn.XLOOKUP(A188,'Por habilitar presup.'!$A$2:$A$500,'Por habilitar presup.'!$AB$2:$AB$500,""),
D188="Por aprobar estimación",_xlfn.XLOOKUP(A188,'Por aprobar estimacion'!$A$2:$A$500,'Por aprobar estimacion'!$AB$2:$AB$500,""),
D188="Por reestimar",_xlfn.XLOOKUP(A188,'Por Reestimar '!$A$2:$A$500,'Por Reestimar '!$AB$2:$AB$500,""),
D188="Por estimar",_xlfn.XLOOKUP(A188,'Por estimar'!$A$2:$A$500,'Por estimar'!$AB$2:$AB$500,""),
D188="Registro incompleto",_xlfn.XLOOKUP(A188,'Registro incompleto'!$A$2:$A$500,'Registro incompleto'!$AB$2:$AB$500,""),
TRUE,""
))</f>
        <v>Ana Vega</v>
      </c>
    </row>
    <row r="189" spans="1:9">
      <c r="A189">
        <v>224</v>
      </c>
      <c r="B189" t="str" cm="1">
        <f t="array" ref="B189">IF(A189="","",_xlfn.IFS(
D189="Eliminados",_xlfn.XLOOKUP(A189,Eliminados!$A$2:$A$500,Eliminados!$F$2:$F$500,""),
D189="Planificadas",_xlfn.XLOOKUP(A189,Planificadas!$A$2:$A$500,Planificadas!$F$2:$F$500,""),
D189="Aprobar planificación",_xlfn.XLOOKUP(A189,'Aprobar Planificación'!$A$2:$A$500,'Aprobar Planificación'!$F$2:$F$500,""),
D189="Por planificar",_xlfn.XLOOKUP(A189,'Por planificar'!$A$2:$A$500,'Por planificar'!$F$2:$F$500,""),
D189="Por habilitar presupuesto",_xlfn.XLOOKUP(A189,'Por habilitar presup.'!$A$2:$A$500,'Por habilitar presup.'!$F$2:$F$500,""),
D189="Por aprobar estimación",_xlfn.XLOOKUP(A189,'Por aprobar estimacion'!$A$2:$A$500,'Por aprobar estimacion'!$F$2:$F$500,""),
D189="Por reestimar",_xlfn.XLOOKUP(A189,'Por Reestimar '!$A$2:$A$500,'Por Reestimar '!$F$2:$F$500,""),
D189="Por estimar",_xlfn.XLOOKUP(A189,'Por estimar'!$A$2:$A$500,'Por estimar'!$F$2:$F$500,""),
D189="Registro incompleto",_xlfn.XLOOKUP(A189,'Registro incompleto'!$A$2:$A$500,'Registro incompleto'!$F$2:$F$500,""),
TRUE,""
))</f>
        <v>[Urgente] Subsanar impacto en Retiro de Cursos</v>
      </c>
      <c r="C189" t="str">
        <f t="shared" si="2"/>
        <v>Ana Rojas</v>
      </c>
      <c r="D189" t="str" cm="1">
        <f t="array" ref="D189">IF(A189="","",_xlfn.IFS(
COUNTIF(Eliminados!$A$2:$A$500,A189)&gt;0,"Eliminados",
COUNTIF(Planificadas!$A$2:$A$500,A189)&gt;0,"Planificadas",
COUNTIF('Aprobar Planificación'!$A$2:$A$500,A189)&gt;0,"Aprobar planificación",
COUNTIF('Por planificar'!$A$2:$A$500,A189)&gt;0,"Por planificar",
COUNTIF('Por habilitar presup.'!$A$2:$A$500,A189)&gt;0,"Por habilitar presupuesto",
COUNTIF('Por aprobar estimacion'!$A$2:$A$500,A189)&gt;0,"Por aprobar estimación",
COUNTIF('Por Reestimar '!$A$2:$A$500,A189)&gt;0,"Por reestimar",
COUNTIF('Por estimar'!$A$2:$A$500,A189)&gt;0,"Por estimar",
COUNTIF('Registro incompleto'!$A$2:$A$500,A189)&gt;0,"Registro incompleto",
TRUE,"Sin estado"
))</f>
        <v>Eliminados</v>
      </c>
      <c r="E189" t="str" cm="1">
        <f t="array" ref="E189">IF(A189="","",_xlfn.LET(
_xlpm.base,_xlfn.IFS(
D189="Eliminados",_xlfn.XLOOKUP(A189,Eliminados!$A$2:$A$500,Eliminados!$AE$2:$AE$500,""),
D189="Planificadas",_xlfn.XLOOKUP(A189,Planificadas!$A$2:$A$500,Planificadas!$AE$2:$AE$500,""),
D189="Aprobar planificación",_xlfn.XLOOKUP(A189,'Aprobar Planificación'!$A$2:$A$500,'Aprobar Planificación'!$AE$2:$AE$500,""),
D189="Por planificar",_xlfn.XLOOKUP(A189,'Por planificar'!$A$2:$A$500,'Por planificar'!$AE$2:$AE$500,""),
D189="Por habilitar presupuesto",_xlfn.XLOOKUP(A189,'Por habilitar presup.'!$A$2:$A$500,'Por habilitar presup.'!$AE$2:$AE$500,""),
D189="Por aprobar estimación",_xlfn.XLOOKUP(A189,'Por aprobar estimacion'!$A$2:$A$500,'Por aprobar estimacion'!$AE$2:$AE$500,""),
D189="Por reestimar",_xlfn.XLOOKUP(A189,'Por Reestimar '!$A$2:$A$500,'Por Reestimar '!$AE$2:$AE$500,""),
D189="Por estimar",_xlfn.XLOOKUP(A189,'Por estimar'!$A$2:$A$500,'Por estimar'!$AE$2:$AE$500,""),
D189="Registro incompleto",_xlfn.XLOOKUP(A189,'Registro incompleto'!$A$2:$A$500,'Registro incompleto'!$AE$2:$AE$500,""),
TRUE,""
),
_xlpm.revision,_xlfn.IFS(
D189="Eliminados",_xlfn.XLOOKUP(A189,Eliminados!$A$2:$A$500,Eliminados!$AR$2:$AR$500,""),
D189="Planificadas",_xlfn.XLOOKUP(A189,Planificadas!$A$2:$A$500,Planificadas!$AR$2:$AR$500,""),
D189="Aprobar planificación",_xlfn.XLOOKUP(A189,'Aprobar Planificación'!$A$2:$A$500,'Aprobar Planificación'!$AR$2:$AR$500,""),
D189="Por planificar",_xlfn.XLOOKUP(A189,'Por planificar'!$A$2:$A$500,'Por planificar'!$AR$2:$AR$500,""),
D189="Por habilitar presupuesto",_xlfn.XLOOKUP(A189,'Por habilitar presup.'!$A$2:$A$500,'Por habilitar presup.'!$AR$2:$AR$500,""),
D189="Por aprobar estimación",_xlfn.XLOOKUP(A189,'Por aprobar estimacion'!$A$2:$A$500,'Por aprobar estimacion'!$AR$2:$AR$500,""),
D189="Por reestimar",_xlfn.XLOOKUP(A189,'Por Reestimar '!$A$2:$A$500,'Por Reestimar '!$AR$2:$AR$500,""),
TRUE,""
),
_xlpm.resultado,IF(OR(_xlpm.revision="",_xlpm.revision=0),_xlpm.base,_xlpm.revision),
IF(OR(_xlpm.resultado="",_xlpm.resultado=0),"Sin definir",_xlpm.resultado)
))</f>
        <v>Baja</v>
      </c>
      <c r="F189" s="593" cm="1">
        <f t="array" ref="F189">IF(A189="","",_xlfn.LET(
_xlpm.fecha,_xlfn.IFS(
D189="Eliminados",_xlfn.XLOOKUP(A189,Eliminados!$A$2:$A$500,Eliminados!$AD$2:$AD$500,""),
D189="Planificadas",_xlfn.XLOOKUP(A189,Planificadas!$A$2:$A$500,Planificadas!$AD$2:$AD$500,""),
D189="Aprobar planificación",_xlfn.XLOOKUP(A189,'Aprobar Planificación'!$A$2:$A$500,'Aprobar Planificación'!$AD$2:$AD$500,""),
D189="Por planificar",_xlfn.XLOOKUP(A189,'Por planificar'!$A$2:$A$500,'Por planificar'!$AD$2:$AD$500,""),
D189="Por habilitar presupuesto",_xlfn.XLOOKUP(A189,'Por habilitar presup.'!$A$2:$A$500,'Por habilitar presup.'!$AD$2:$AD$500,""),
D189="Por aprobar estimación",_xlfn.XLOOKUP(A189,'Por aprobar estimacion'!$A$2:$A$500,'Por aprobar estimacion'!$AD$2:$AD$500,""),
D189="Por reestimar",_xlfn.XLOOKUP(A189,'Por Reestimar '!$A$2:$A$500,'Por Reestimar '!$AD$2:$AD$500,""),
D189="Por estimar",_xlfn.XLOOKUP(A189,'Por estimar'!$A$2:$A$500,'Por estimar'!$AD$2:$AD$500,""),
D189="Registro incompleto",_xlfn.XLOOKUP(A189,'Registro incompleto'!$A$2:$A$500,'Registro incompleto'!$AD$2:$AD$500,""),
TRUE,""
),
IF(OR(_xlpm.fecha="",_xlpm.fecha=0),"",_xlpm.fecha)
))</f>
        <v>46177</v>
      </c>
      <c r="G189" s="593" cm="1">
        <f t="array" ref="G189">IF(A189="","",_xlfn.LET(
_xlpm.base,_xlfn.IFS(
D189="Eliminados",_xlfn.XLOOKUP(A189,Eliminados!$A$2:$A$500,Eliminados!$AF$2:$AF$500,""),
D189="Planificadas",_xlfn.XLOOKUP(A189,Planificadas!$A$2:$A$500,Planificadas!$AF$2:$AF$500,""),
D189="Aprobar planificación",_xlfn.XLOOKUP(A189,'Aprobar Planificación'!$A$2:$A$500,'Aprobar Planificación'!$AF$2:$AF$500,""),
D189="Por planificar",_xlfn.XLOOKUP(A189,'Por planificar'!$A$2:$A$500,'Por planificar'!$AF$2:$AF$500,""),
D189="Por habilitar presupuesto",_xlfn.XLOOKUP(A189,'Por habilitar presup.'!$A$2:$A$500,'Por habilitar presup.'!$AF$2:$AF$500,""),
D189="Por aprobar estimación",_xlfn.XLOOKUP(A189,'Por aprobar estimacion'!$A$2:$A$500,'Por aprobar estimacion'!$AF$2:$AF$500,""),
D189="Por reestimar",_xlfn.XLOOKUP(A189,'Por Reestimar '!$A$2:$A$500,'Por Reestimar '!$AF$2:$AF$500,""),
D189="Por estimar",_xlfn.XLOOKUP(A189,'Por estimar'!$A$2:$A$500,'Por estimar'!$AF$2:$AF$500,""),
D189="Registro incompleto",_xlfn.XLOOKUP(A189,'Registro incompleto'!$A$2:$A$500,'Registro incompleto'!$AF$2:$AF$500,""),
TRUE,""
),
_xlpm.revision,_xlfn.IFS(
D189="Eliminados",_xlfn.XLOOKUP(A189,Eliminados!$A$2:$A$500,Eliminados!$AS$2:$AS$500,""),
D189="Planificadas",_xlfn.XLOOKUP(A189,Planificadas!$A$2:$A$500,Planificadas!$AS$2:$AS$500,""),
D189="Aprobar planificación",_xlfn.XLOOKUP(A189,'Aprobar Planificación'!$A$2:$A$500,'Aprobar Planificación'!$AS$2:$AS$500,""),
D189="Por planificar",_xlfn.XLOOKUP(A189,'Por planificar'!$A$2:$A$500,'Por planificar'!$AS$2:$AS$500,""),
D189="Por habilitar presupuesto",_xlfn.XLOOKUP(A189,'Por habilitar presup.'!$A$2:$A$500,'Por habilitar presup.'!$AS$2:$AS$500,""),
D189="Por aprobar estimación",_xlfn.XLOOKUP(A189,'Por aprobar estimacion'!$A$2:$A$500,'Por aprobar estimacion'!$AS$2:$AS$500,""),
D189="Por reestimar",_xlfn.XLOOKUP(A189,'Por Reestimar '!$A$2:$A$500,'Por Reestimar '!$AS$2:$AS$500,""),
TRUE,""
),
_xlpm.resultado,IF(OR(_xlpm.revision="",_xlpm.revision=0),_xlpm.base,_xlpm.revision),
IF(OR(_xlpm.resultado="",_xlpm.resultado=0),"",_xlpm.resultado)
))</f>
        <v>46181</v>
      </c>
      <c r="H189" s="593" t="str" cm="1">
        <f t="array" ref="H189">IF(A189="","",_xlfn.LET(
_xlpm.dias,_xlfn.IFS(
OR(UPPER(TRIM(E189))="BAJA",UPPER(TRIM(E189))="BAJO"),5,
OR(UPPER(TRIM(E189))="MEDIA",UPPER(TRIM(E189))="MEDIO"),10,
OR(UPPER(TRIM(E189))="ALTA",UPPER(TRIM(E189))="ALTO"),20,
TRUE,0
),
_xlpm.inicioRe,IF(D189="Por reestimar",_xlfn.XLOOKUP(A189,'Por Reestimar '!$A$2:$A$500,'Por Reestimar '!$AS$2:$AS$500,0),0),
_xlfn.IFS(
D189="Por reestimar",IF(AND(ISNUMBER(_xlpm.inicioRe),_xlpm.inicioRe&gt;0,_xlpm.dias&gt;0),WORKDAY(_xlpm.inicioRe,_xlpm.dias),""),
D189="Por estimar",IF(AND(ISNUMBER(G189),G189&gt;0),IF(_xlpm.dias&gt;0,WORKDAY(G189,_xlpm.dias),""),IF(AND(ISNUMBER(F189),F189&gt;0),WORKDAY(F189,5),"")),
TRUE,""
)
))</f>
        <v/>
      </c>
      <c r="I189" t="str" cm="1">
        <f t="array" ref="I189">IF(A189="","",_xlfn.IFS(
D189="Eliminados",_xlfn.XLOOKUP(A189,Eliminados!$A$2:$A$500,Eliminados!$AB$2:$AB$500,""),
D189="Planificadas",_xlfn.XLOOKUP(A189,Planificadas!$A$2:$A$500,Planificadas!$AB$2:$AB$500,""),
D189="Aprobar planificación",_xlfn.XLOOKUP(A189,'Aprobar Planificación'!$A$2:$A$500,'Aprobar Planificación'!$AB$2:$AB$500,""),
D189="Por planificar",_xlfn.XLOOKUP(A189,'Por planificar'!$A$2:$A$500,'Por planificar'!$AB$2:$AB$500,""),
D189="Por habilitar presupuesto",_xlfn.XLOOKUP(A189,'Por habilitar presup.'!$A$2:$A$500,'Por habilitar presup.'!$AB$2:$AB$500,""),
D189="Por aprobar estimación",_xlfn.XLOOKUP(A189,'Por aprobar estimacion'!$A$2:$A$500,'Por aprobar estimacion'!$AB$2:$AB$500,""),
D189="Por reestimar",_xlfn.XLOOKUP(A189,'Por Reestimar '!$A$2:$A$500,'Por Reestimar '!$AB$2:$AB$500,""),
D189="Por estimar",_xlfn.XLOOKUP(A189,'Por estimar'!$A$2:$A$500,'Por estimar'!$AB$2:$AB$500,""),
D189="Registro incompleto",_xlfn.XLOOKUP(A189,'Registro incompleto'!$A$2:$A$500,'Registro incompleto'!$AB$2:$AB$500,""),
TRUE,""
))</f>
        <v>Ana Rojas</v>
      </c>
    </row>
    <row r="190" spans="1:9">
      <c r="A190">
        <v>225</v>
      </c>
      <c r="B190" t="str" cm="1">
        <f t="array" ref="B190">IF(A190="","",_xlfn.IFS(
D190="Eliminados",_xlfn.XLOOKUP(A190,Eliminados!$A$2:$A$500,Eliminados!$F$2:$F$500,""),
D190="Planificadas",_xlfn.XLOOKUP(A190,Planificadas!$A$2:$A$500,Planificadas!$F$2:$F$500,""),
D190="Aprobar planificación",_xlfn.XLOOKUP(A190,'Aprobar Planificación'!$A$2:$A$500,'Aprobar Planificación'!$F$2:$F$500,""),
D190="Por planificar",_xlfn.XLOOKUP(A190,'Por planificar'!$A$2:$A$500,'Por planificar'!$F$2:$F$500,""),
D190="Por habilitar presupuesto",_xlfn.XLOOKUP(A190,'Por habilitar presup.'!$A$2:$A$500,'Por habilitar presup.'!$F$2:$F$500,""),
D190="Por aprobar estimación",_xlfn.XLOOKUP(A190,'Por aprobar estimacion'!$A$2:$A$500,'Por aprobar estimacion'!$F$2:$F$500,""),
D190="Por reestimar",_xlfn.XLOOKUP(A190,'Por Reestimar '!$A$2:$A$500,'Por Reestimar '!$F$2:$F$500,""),
D190="Por estimar",_xlfn.XLOOKUP(A190,'Por estimar'!$A$2:$A$500,'Por estimar'!$F$2:$F$500,""),
D190="Registro incompleto",_xlfn.XLOOKUP(A190,'Registro incompleto'!$A$2:$A$500,'Registro incompleto'!$F$2:$F$500,""),
TRUE,""
))</f>
        <v>Mejora en el proceso de Matrícula WeTalk</v>
      </c>
      <c r="C190" t="str">
        <f t="shared" si="2"/>
        <v>Nicolas Morales</v>
      </c>
      <c r="D190" t="str" cm="1">
        <f t="array" ref="D190">IF(A190="","",_xlfn.IFS(
COUNTIF(Eliminados!$A$2:$A$500,A190)&gt;0,"Eliminados",
COUNTIF(Planificadas!$A$2:$A$500,A190)&gt;0,"Planificadas",
COUNTIF('Aprobar Planificación'!$A$2:$A$500,A190)&gt;0,"Aprobar planificación",
COUNTIF('Por planificar'!$A$2:$A$500,A190)&gt;0,"Por planificar",
COUNTIF('Por habilitar presup.'!$A$2:$A$500,A190)&gt;0,"Por habilitar presupuesto",
COUNTIF('Por aprobar estimacion'!$A$2:$A$500,A190)&gt;0,"Por aprobar estimación",
COUNTIF('Por Reestimar '!$A$2:$A$500,A190)&gt;0,"Por reestimar",
COUNTIF('Por estimar'!$A$2:$A$500,A190)&gt;0,"Por estimar",
COUNTIF('Registro incompleto'!$A$2:$A$500,A190)&gt;0,"Registro incompleto",
TRUE,"Sin estado"
))</f>
        <v>Eliminados</v>
      </c>
      <c r="E190" t="str" cm="1">
        <f t="array" ref="E190">IF(A190="","",_xlfn.LET(
_xlpm.base,_xlfn.IFS(
D190="Eliminados",_xlfn.XLOOKUP(A190,Eliminados!$A$2:$A$500,Eliminados!$AE$2:$AE$500,""),
D190="Planificadas",_xlfn.XLOOKUP(A190,Planificadas!$A$2:$A$500,Planificadas!$AE$2:$AE$500,""),
D190="Aprobar planificación",_xlfn.XLOOKUP(A190,'Aprobar Planificación'!$A$2:$A$500,'Aprobar Planificación'!$AE$2:$AE$500,""),
D190="Por planificar",_xlfn.XLOOKUP(A190,'Por planificar'!$A$2:$A$500,'Por planificar'!$AE$2:$AE$500,""),
D190="Por habilitar presupuesto",_xlfn.XLOOKUP(A190,'Por habilitar presup.'!$A$2:$A$500,'Por habilitar presup.'!$AE$2:$AE$500,""),
D190="Por aprobar estimación",_xlfn.XLOOKUP(A190,'Por aprobar estimacion'!$A$2:$A$500,'Por aprobar estimacion'!$AE$2:$AE$500,""),
D190="Por reestimar",_xlfn.XLOOKUP(A190,'Por Reestimar '!$A$2:$A$500,'Por Reestimar '!$AE$2:$AE$500,""),
D190="Por estimar",_xlfn.XLOOKUP(A190,'Por estimar'!$A$2:$A$500,'Por estimar'!$AE$2:$AE$500,""),
D190="Registro incompleto",_xlfn.XLOOKUP(A190,'Registro incompleto'!$A$2:$A$500,'Registro incompleto'!$AE$2:$AE$500,""),
TRUE,""
),
_xlpm.revision,_xlfn.IFS(
D190="Eliminados",_xlfn.XLOOKUP(A190,Eliminados!$A$2:$A$500,Eliminados!$AR$2:$AR$500,""),
D190="Planificadas",_xlfn.XLOOKUP(A190,Planificadas!$A$2:$A$500,Planificadas!$AR$2:$AR$500,""),
D190="Aprobar planificación",_xlfn.XLOOKUP(A190,'Aprobar Planificación'!$A$2:$A$500,'Aprobar Planificación'!$AR$2:$AR$500,""),
D190="Por planificar",_xlfn.XLOOKUP(A190,'Por planificar'!$A$2:$A$500,'Por planificar'!$AR$2:$AR$500,""),
D190="Por habilitar presupuesto",_xlfn.XLOOKUP(A190,'Por habilitar presup.'!$A$2:$A$500,'Por habilitar presup.'!$AR$2:$AR$500,""),
D190="Por aprobar estimación",_xlfn.XLOOKUP(A190,'Por aprobar estimacion'!$A$2:$A$500,'Por aprobar estimacion'!$AR$2:$AR$500,""),
D190="Por reestimar",_xlfn.XLOOKUP(A190,'Por Reestimar '!$A$2:$A$500,'Por Reestimar '!$AR$2:$AR$500,""),
TRUE,""
),
_xlpm.resultado,IF(OR(_xlpm.revision="",_xlpm.revision=0),_xlpm.base,_xlpm.revision),
IF(OR(_xlpm.resultado="",_xlpm.resultado=0),"Sin definir",_xlpm.resultado)
))</f>
        <v>Sin definir</v>
      </c>
      <c r="F190" s="593" cm="1">
        <f t="array" ref="F190">IF(A190="","",_xlfn.LET(
_xlpm.fecha,_xlfn.IFS(
D190="Eliminados",_xlfn.XLOOKUP(A190,Eliminados!$A$2:$A$500,Eliminados!$AD$2:$AD$500,""),
D190="Planificadas",_xlfn.XLOOKUP(A190,Planificadas!$A$2:$A$500,Planificadas!$AD$2:$AD$500,""),
D190="Aprobar planificación",_xlfn.XLOOKUP(A190,'Aprobar Planificación'!$A$2:$A$500,'Aprobar Planificación'!$AD$2:$AD$500,""),
D190="Por planificar",_xlfn.XLOOKUP(A190,'Por planificar'!$A$2:$A$500,'Por planificar'!$AD$2:$AD$500,""),
D190="Por habilitar presupuesto",_xlfn.XLOOKUP(A190,'Por habilitar presup.'!$A$2:$A$500,'Por habilitar presup.'!$AD$2:$AD$500,""),
D190="Por aprobar estimación",_xlfn.XLOOKUP(A190,'Por aprobar estimacion'!$A$2:$A$500,'Por aprobar estimacion'!$AD$2:$AD$500,""),
D190="Por reestimar",_xlfn.XLOOKUP(A190,'Por Reestimar '!$A$2:$A$500,'Por Reestimar '!$AD$2:$AD$500,""),
D190="Por estimar",_xlfn.XLOOKUP(A190,'Por estimar'!$A$2:$A$500,'Por estimar'!$AD$2:$AD$500,""),
D190="Registro incompleto",_xlfn.XLOOKUP(A190,'Registro incompleto'!$A$2:$A$500,'Registro incompleto'!$AD$2:$AD$500,""),
TRUE,""
),
IF(OR(_xlpm.fecha="",_xlpm.fecha=0),"",_xlpm.fecha)
))</f>
        <v>46184</v>
      </c>
      <c r="G190" s="593" t="str" cm="1">
        <f t="array" ref="G190">IF(A190="","",_xlfn.LET(
_xlpm.base,_xlfn.IFS(
D190="Eliminados",_xlfn.XLOOKUP(A190,Eliminados!$A$2:$A$500,Eliminados!$AF$2:$AF$500,""),
D190="Planificadas",_xlfn.XLOOKUP(A190,Planificadas!$A$2:$A$500,Planificadas!$AF$2:$AF$500,""),
D190="Aprobar planificación",_xlfn.XLOOKUP(A190,'Aprobar Planificación'!$A$2:$A$500,'Aprobar Planificación'!$AF$2:$AF$500,""),
D190="Por planificar",_xlfn.XLOOKUP(A190,'Por planificar'!$A$2:$A$500,'Por planificar'!$AF$2:$AF$500,""),
D190="Por habilitar presupuesto",_xlfn.XLOOKUP(A190,'Por habilitar presup.'!$A$2:$A$500,'Por habilitar presup.'!$AF$2:$AF$500,""),
D190="Por aprobar estimación",_xlfn.XLOOKUP(A190,'Por aprobar estimacion'!$A$2:$A$500,'Por aprobar estimacion'!$AF$2:$AF$500,""),
D190="Por reestimar",_xlfn.XLOOKUP(A190,'Por Reestimar '!$A$2:$A$500,'Por Reestimar '!$AF$2:$AF$500,""),
D190="Por estimar",_xlfn.XLOOKUP(A190,'Por estimar'!$A$2:$A$500,'Por estimar'!$AF$2:$AF$500,""),
D190="Registro incompleto",_xlfn.XLOOKUP(A190,'Registro incompleto'!$A$2:$A$500,'Registro incompleto'!$AF$2:$AF$500,""),
TRUE,""
),
_xlpm.revision,_xlfn.IFS(
D190="Eliminados",_xlfn.XLOOKUP(A190,Eliminados!$A$2:$A$500,Eliminados!$AS$2:$AS$500,""),
D190="Planificadas",_xlfn.XLOOKUP(A190,Planificadas!$A$2:$A$500,Planificadas!$AS$2:$AS$500,""),
D190="Aprobar planificación",_xlfn.XLOOKUP(A190,'Aprobar Planificación'!$A$2:$A$500,'Aprobar Planificación'!$AS$2:$AS$500,""),
D190="Por planificar",_xlfn.XLOOKUP(A190,'Por planificar'!$A$2:$A$500,'Por planificar'!$AS$2:$AS$500,""),
D190="Por habilitar presupuesto",_xlfn.XLOOKUP(A190,'Por habilitar presup.'!$A$2:$A$500,'Por habilitar presup.'!$AS$2:$AS$500,""),
D190="Por aprobar estimación",_xlfn.XLOOKUP(A190,'Por aprobar estimacion'!$A$2:$A$500,'Por aprobar estimacion'!$AS$2:$AS$500,""),
D190="Por reestimar",_xlfn.XLOOKUP(A190,'Por Reestimar '!$A$2:$A$500,'Por Reestimar '!$AS$2:$AS$500,""),
TRUE,""
),
_xlpm.resultado,IF(OR(_xlpm.revision="",_xlpm.revision=0),_xlpm.base,_xlpm.revision),
IF(OR(_xlpm.resultado="",_xlpm.resultado=0),"",_xlpm.resultado)
))</f>
        <v/>
      </c>
      <c r="H190" s="593" t="str" cm="1">
        <f t="array" ref="H190">IF(A190="","",_xlfn.LET(
_xlpm.dias,_xlfn.IFS(
OR(UPPER(TRIM(E190))="BAJA",UPPER(TRIM(E190))="BAJO"),5,
OR(UPPER(TRIM(E190))="MEDIA",UPPER(TRIM(E190))="MEDIO"),10,
OR(UPPER(TRIM(E190))="ALTA",UPPER(TRIM(E190))="ALTO"),20,
TRUE,0
),
_xlpm.inicioRe,IF(D190="Por reestimar",_xlfn.XLOOKUP(A190,'Por Reestimar '!$A$2:$A$500,'Por Reestimar '!$AS$2:$AS$500,0),0),
_xlfn.IFS(
D190="Por reestimar",IF(AND(ISNUMBER(_xlpm.inicioRe),_xlpm.inicioRe&gt;0,_xlpm.dias&gt;0),WORKDAY(_xlpm.inicioRe,_xlpm.dias),""),
D190="Por estimar",IF(AND(ISNUMBER(G190),G190&gt;0),IF(_xlpm.dias&gt;0,WORKDAY(G190,_xlpm.dias),""),IF(AND(ISNUMBER(F190),F190&gt;0),WORKDAY(F190,5),"")),
TRUE,""
)
))</f>
        <v/>
      </c>
      <c r="I190" t="str" cm="1">
        <f t="array" ref="I190">IF(A190="","",_xlfn.IFS(
D190="Eliminados",_xlfn.XLOOKUP(A190,Eliminados!$A$2:$A$500,Eliminados!$AB$2:$AB$500,""),
D190="Planificadas",_xlfn.XLOOKUP(A190,Planificadas!$A$2:$A$500,Planificadas!$AB$2:$AB$500,""),
D190="Aprobar planificación",_xlfn.XLOOKUP(A190,'Aprobar Planificación'!$A$2:$A$500,'Aprobar Planificación'!$AB$2:$AB$500,""),
D190="Por planificar",_xlfn.XLOOKUP(A190,'Por planificar'!$A$2:$A$500,'Por planificar'!$AB$2:$AB$500,""),
D190="Por habilitar presupuesto",_xlfn.XLOOKUP(A190,'Por habilitar presup.'!$A$2:$A$500,'Por habilitar presup.'!$AB$2:$AB$500,""),
D190="Por aprobar estimación",_xlfn.XLOOKUP(A190,'Por aprobar estimacion'!$A$2:$A$500,'Por aprobar estimacion'!$AB$2:$AB$500,""),
D190="Por reestimar",_xlfn.XLOOKUP(A190,'Por Reestimar '!$A$2:$A$500,'Por Reestimar '!$AB$2:$AB$500,""),
D190="Por estimar",_xlfn.XLOOKUP(A190,'Por estimar'!$A$2:$A$500,'Por estimar'!$AB$2:$AB$500,""),
D190="Registro incompleto",_xlfn.XLOOKUP(A190,'Registro incompleto'!$A$2:$A$500,'Registro incompleto'!$AB$2:$AB$500,""),
TRUE,""
))</f>
        <v>Nicolas Morales</v>
      </c>
    </row>
    <row r="191" spans="1:9">
      <c r="A191">
        <v>226</v>
      </c>
      <c r="B191" t="str" cm="1">
        <f t="array" ref="B191">IF(A191="","",_xlfn.IFS(
D191="Eliminados",_xlfn.XLOOKUP(A191,Eliminados!$A$2:$A$500,Eliminados!$F$2:$F$500,""),
D191="Planificadas",_xlfn.XLOOKUP(A191,Planificadas!$A$2:$A$500,Planificadas!$F$2:$F$500,""),
D191="Aprobar planificación",_xlfn.XLOOKUP(A191,'Aprobar Planificación'!$A$2:$A$500,'Aprobar Planificación'!$F$2:$F$500,""),
D191="Por planificar",_xlfn.XLOOKUP(A191,'Por planificar'!$A$2:$A$500,'Por planificar'!$F$2:$F$500,""),
D191="Por habilitar presupuesto",_xlfn.XLOOKUP(A191,'Por habilitar presup.'!$A$2:$A$500,'Por habilitar presup.'!$F$2:$F$500,""),
D191="Por aprobar estimación",_xlfn.XLOOKUP(A191,'Por aprobar estimacion'!$A$2:$A$500,'Por aprobar estimacion'!$F$2:$F$500,""),
D191="Por reestimar",_xlfn.XLOOKUP(A191,'Por Reestimar '!$A$2:$A$500,'Por Reestimar '!$F$2:$F$500,""),
D191="Por estimar",_xlfn.XLOOKUP(A191,'Por estimar'!$A$2:$A$500,'Por estimar'!$F$2:$F$500,""),
D191="Registro incompleto",_xlfn.XLOOKUP(A191,'Registro incompleto'!$A$2:$A$500,'Registro incompleto'!$F$2:$F$500,""),
TRUE,""
))</f>
        <v>Actualización en tiempo real del campo "Monto a Pagar" del CRM</v>
      </c>
      <c r="C191" t="str">
        <f t="shared" si="2"/>
        <v>César Soplín</v>
      </c>
      <c r="D191" t="str" cm="1">
        <f t="array" ref="D191">IF(A191="","",_xlfn.IFS(
COUNTIF(Eliminados!$A$2:$A$500,A191)&gt;0,"Eliminados",
COUNTIF(Planificadas!$A$2:$A$500,A191)&gt;0,"Planificadas",
COUNTIF('Aprobar Planificación'!$A$2:$A$500,A191)&gt;0,"Aprobar planificación",
COUNTIF('Por planificar'!$A$2:$A$500,A191)&gt;0,"Por planificar",
COUNTIF('Por habilitar presup.'!$A$2:$A$500,A191)&gt;0,"Por habilitar presupuesto",
COUNTIF('Por aprobar estimacion'!$A$2:$A$500,A191)&gt;0,"Por aprobar estimación",
COUNTIF('Por Reestimar '!$A$2:$A$500,A191)&gt;0,"Por reestimar",
COUNTIF('Por estimar'!$A$2:$A$500,A191)&gt;0,"Por estimar",
COUNTIF('Registro incompleto'!$A$2:$A$500,A191)&gt;0,"Registro incompleto",
TRUE,"Sin estado"
))</f>
        <v>Planificadas</v>
      </c>
      <c r="E191" t="str" cm="1">
        <f t="array" ref="E191">IF(A191="","",_xlfn.LET(
_xlpm.base,_xlfn.IFS(
D191="Eliminados",_xlfn.XLOOKUP(A191,Eliminados!$A$2:$A$500,Eliminados!$AE$2:$AE$500,""),
D191="Planificadas",_xlfn.XLOOKUP(A191,Planificadas!$A$2:$A$500,Planificadas!$AE$2:$AE$500,""),
D191="Aprobar planificación",_xlfn.XLOOKUP(A191,'Aprobar Planificación'!$A$2:$A$500,'Aprobar Planificación'!$AE$2:$AE$500,""),
D191="Por planificar",_xlfn.XLOOKUP(A191,'Por planificar'!$A$2:$A$500,'Por planificar'!$AE$2:$AE$500,""),
D191="Por habilitar presupuesto",_xlfn.XLOOKUP(A191,'Por habilitar presup.'!$A$2:$A$500,'Por habilitar presup.'!$AE$2:$AE$500,""),
D191="Por aprobar estimación",_xlfn.XLOOKUP(A191,'Por aprobar estimacion'!$A$2:$A$500,'Por aprobar estimacion'!$AE$2:$AE$500,""),
D191="Por reestimar",_xlfn.XLOOKUP(A191,'Por Reestimar '!$A$2:$A$500,'Por Reestimar '!$AE$2:$AE$500,""),
D191="Por estimar",_xlfn.XLOOKUP(A191,'Por estimar'!$A$2:$A$500,'Por estimar'!$AE$2:$AE$500,""),
D191="Registro incompleto",_xlfn.XLOOKUP(A191,'Registro incompleto'!$A$2:$A$500,'Registro incompleto'!$AE$2:$AE$500,""),
TRUE,""
),
_xlpm.revision,_xlfn.IFS(
D191="Eliminados",_xlfn.XLOOKUP(A191,Eliminados!$A$2:$A$500,Eliminados!$AR$2:$AR$500,""),
D191="Planificadas",_xlfn.XLOOKUP(A191,Planificadas!$A$2:$A$500,Planificadas!$AR$2:$AR$500,""),
D191="Aprobar planificación",_xlfn.XLOOKUP(A191,'Aprobar Planificación'!$A$2:$A$500,'Aprobar Planificación'!$AR$2:$AR$500,""),
D191="Por planificar",_xlfn.XLOOKUP(A191,'Por planificar'!$A$2:$A$500,'Por planificar'!$AR$2:$AR$500,""),
D191="Por habilitar presupuesto",_xlfn.XLOOKUP(A191,'Por habilitar presup.'!$A$2:$A$500,'Por habilitar presup.'!$AR$2:$AR$500,""),
D191="Por aprobar estimación",_xlfn.XLOOKUP(A191,'Por aprobar estimacion'!$A$2:$A$500,'Por aprobar estimacion'!$AR$2:$AR$500,""),
D191="Por reestimar",_xlfn.XLOOKUP(A191,'Por Reestimar '!$A$2:$A$500,'Por Reestimar '!$AR$2:$AR$500,""),
TRUE,""
),
_xlpm.resultado,IF(OR(_xlpm.revision="",_xlpm.revision=0),_xlpm.base,_xlpm.revision),
IF(OR(_xlpm.resultado="",_xlpm.resultado=0),"Sin definir",_xlpm.resultado)
))</f>
        <v>Media</v>
      </c>
      <c r="F191" s="593" cm="1">
        <f t="array" ref="F191">IF(A191="","",_xlfn.LET(
_xlpm.fecha,_xlfn.IFS(
D191="Eliminados",_xlfn.XLOOKUP(A191,Eliminados!$A$2:$A$500,Eliminados!$AD$2:$AD$500,""),
D191="Planificadas",_xlfn.XLOOKUP(A191,Planificadas!$A$2:$A$500,Planificadas!$AD$2:$AD$500,""),
D191="Aprobar planificación",_xlfn.XLOOKUP(A191,'Aprobar Planificación'!$A$2:$A$500,'Aprobar Planificación'!$AD$2:$AD$500,""),
D191="Por planificar",_xlfn.XLOOKUP(A191,'Por planificar'!$A$2:$A$500,'Por planificar'!$AD$2:$AD$500,""),
D191="Por habilitar presupuesto",_xlfn.XLOOKUP(A191,'Por habilitar presup.'!$A$2:$A$500,'Por habilitar presup.'!$AD$2:$AD$500,""),
D191="Por aprobar estimación",_xlfn.XLOOKUP(A191,'Por aprobar estimacion'!$A$2:$A$500,'Por aprobar estimacion'!$AD$2:$AD$500,""),
D191="Por reestimar",_xlfn.XLOOKUP(A191,'Por Reestimar '!$A$2:$A$500,'Por Reestimar '!$AD$2:$AD$500,""),
D191="Por estimar",_xlfn.XLOOKUP(A191,'Por estimar'!$A$2:$A$500,'Por estimar'!$AD$2:$AD$500,""),
D191="Registro incompleto",_xlfn.XLOOKUP(A191,'Registro incompleto'!$A$2:$A$500,'Registro incompleto'!$AD$2:$AD$500,""),
TRUE,""
),
IF(OR(_xlpm.fecha="",_xlpm.fecha=0),"",_xlpm.fecha)
))</f>
        <v>46183</v>
      </c>
      <c r="G191" s="593" cm="1">
        <f t="array" ref="G191">IF(A191="","",_xlfn.LET(
_xlpm.base,_xlfn.IFS(
D191="Eliminados",_xlfn.XLOOKUP(A191,Eliminados!$A$2:$A$500,Eliminados!$AF$2:$AF$500,""),
D191="Planificadas",_xlfn.XLOOKUP(A191,Planificadas!$A$2:$A$500,Planificadas!$AF$2:$AF$500,""),
D191="Aprobar planificación",_xlfn.XLOOKUP(A191,'Aprobar Planificación'!$A$2:$A$500,'Aprobar Planificación'!$AF$2:$AF$500,""),
D191="Por planificar",_xlfn.XLOOKUP(A191,'Por planificar'!$A$2:$A$500,'Por planificar'!$AF$2:$AF$500,""),
D191="Por habilitar presupuesto",_xlfn.XLOOKUP(A191,'Por habilitar presup.'!$A$2:$A$500,'Por habilitar presup.'!$AF$2:$AF$500,""),
D191="Por aprobar estimación",_xlfn.XLOOKUP(A191,'Por aprobar estimacion'!$A$2:$A$500,'Por aprobar estimacion'!$AF$2:$AF$500,""),
D191="Por reestimar",_xlfn.XLOOKUP(A191,'Por Reestimar '!$A$2:$A$500,'Por Reestimar '!$AF$2:$AF$500,""),
D191="Por estimar",_xlfn.XLOOKUP(A191,'Por estimar'!$A$2:$A$500,'Por estimar'!$AF$2:$AF$500,""),
D191="Registro incompleto",_xlfn.XLOOKUP(A191,'Registro incompleto'!$A$2:$A$500,'Registro incompleto'!$AF$2:$AF$500,""),
TRUE,""
),
_xlpm.revision,_xlfn.IFS(
D191="Eliminados",_xlfn.XLOOKUP(A191,Eliminados!$A$2:$A$500,Eliminados!$AS$2:$AS$500,""),
D191="Planificadas",_xlfn.XLOOKUP(A191,Planificadas!$A$2:$A$500,Planificadas!$AS$2:$AS$500,""),
D191="Aprobar planificación",_xlfn.XLOOKUP(A191,'Aprobar Planificación'!$A$2:$A$500,'Aprobar Planificación'!$AS$2:$AS$500,""),
D191="Por planificar",_xlfn.XLOOKUP(A191,'Por planificar'!$A$2:$A$500,'Por planificar'!$AS$2:$AS$500,""),
D191="Por habilitar presupuesto",_xlfn.XLOOKUP(A191,'Por habilitar presup.'!$A$2:$A$500,'Por habilitar presup.'!$AS$2:$AS$500,""),
D191="Por aprobar estimación",_xlfn.XLOOKUP(A191,'Por aprobar estimacion'!$A$2:$A$500,'Por aprobar estimacion'!$AS$2:$AS$500,""),
D191="Por reestimar",_xlfn.XLOOKUP(A191,'Por Reestimar '!$A$2:$A$500,'Por Reestimar '!$AS$2:$AS$500,""),
TRUE,""
),
_xlpm.resultado,IF(OR(_xlpm.revision="",_xlpm.revision=0),_xlpm.base,_xlpm.revision),
IF(OR(_xlpm.resultado="",_xlpm.resultado=0),"",_xlpm.resultado)
))</f>
        <v>46216</v>
      </c>
      <c r="H191" s="593" t="str" cm="1">
        <f t="array" ref="H191">IF(A191="","",_xlfn.LET(
_xlpm.dias,_xlfn.IFS(
OR(UPPER(TRIM(E191))="BAJA",UPPER(TRIM(E191))="BAJO"),5,
OR(UPPER(TRIM(E191))="MEDIA",UPPER(TRIM(E191))="MEDIO"),10,
OR(UPPER(TRIM(E191))="ALTA",UPPER(TRIM(E191))="ALTO"),20,
TRUE,0
),
_xlpm.inicioRe,IF(D191="Por reestimar",_xlfn.XLOOKUP(A191,'Por Reestimar '!$A$2:$A$500,'Por Reestimar '!$AS$2:$AS$500,0),0),
_xlfn.IFS(
D191="Por reestimar",IF(AND(ISNUMBER(_xlpm.inicioRe),_xlpm.inicioRe&gt;0,_xlpm.dias&gt;0),WORKDAY(_xlpm.inicioRe,_xlpm.dias),""),
D191="Por estimar",IF(AND(ISNUMBER(G191),G191&gt;0),IF(_xlpm.dias&gt;0,WORKDAY(G191,_xlpm.dias),""),IF(AND(ISNUMBER(F191),F191&gt;0),WORKDAY(F191,5),"")),
TRUE,""
)
))</f>
        <v/>
      </c>
      <c r="I191" t="str" cm="1">
        <f t="array" ref="I191">IF(A191="","",_xlfn.IFS(
D191="Eliminados",_xlfn.XLOOKUP(A191,Eliminados!$A$2:$A$500,Eliminados!$AB$2:$AB$500,""),
D191="Planificadas",_xlfn.XLOOKUP(A191,Planificadas!$A$2:$A$500,Planificadas!$AB$2:$AB$500,""),
D191="Aprobar planificación",_xlfn.XLOOKUP(A191,'Aprobar Planificación'!$A$2:$A$500,'Aprobar Planificación'!$AB$2:$AB$500,""),
D191="Por planificar",_xlfn.XLOOKUP(A191,'Por planificar'!$A$2:$A$500,'Por planificar'!$AB$2:$AB$500,""),
D191="Por habilitar presupuesto",_xlfn.XLOOKUP(A191,'Por habilitar presup.'!$A$2:$A$500,'Por habilitar presup.'!$AB$2:$AB$500,""),
D191="Por aprobar estimación",_xlfn.XLOOKUP(A191,'Por aprobar estimacion'!$A$2:$A$500,'Por aprobar estimacion'!$AB$2:$AB$500,""),
D191="Por reestimar",_xlfn.XLOOKUP(A191,'Por Reestimar '!$A$2:$A$500,'Por Reestimar '!$AB$2:$AB$500,""),
D191="Por estimar",_xlfn.XLOOKUP(A191,'Por estimar'!$A$2:$A$500,'Por estimar'!$AB$2:$AB$500,""),
D191="Registro incompleto",_xlfn.XLOOKUP(A191,'Registro incompleto'!$A$2:$A$500,'Registro incompleto'!$AB$2:$AB$500,""),
TRUE,""
))</f>
        <v>César Soplín</v>
      </c>
    </row>
    <row r="192" spans="1:9">
      <c r="A192">
        <v>227</v>
      </c>
      <c r="B192" t="str" cm="1">
        <f t="array" ref="B192">IF(A192="","",_xlfn.IFS(
D192="Eliminados",_xlfn.XLOOKUP(A192,Eliminados!$A$2:$A$500,Eliminados!$F$2:$F$500,""),
D192="Planificadas",_xlfn.XLOOKUP(A192,Planificadas!$A$2:$A$500,Planificadas!$F$2:$F$500,""),
D192="Aprobar planificación",_xlfn.XLOOKUP(A192,'Aprobar Planificación'!$A$2:$A$500,'Aprobar Planificación'!$F$2:$F$500,""),
D192="Por planificar",_xlfn.XLOOKUP(A192,'Por planificar'!$A$2:$A$500,'Por planificar'!$F$2:$F$500,""),
D192="Por habilitar presupuesto",_xlfn.XLOOKUP(A192,'Por habilitar presup.'!$A$2:$A$500,'Por habilitar presup.'!$F$2:$F$500,""),
D192="Por aprobar estimación",_xlfn.XLOOKUP(A192,'Por aprobar estimacion'!$A$2:$A$500,'Por aprobar estimacion'!$F$2:$F$500,""),
D192="Por reestimar",_xlfn.XLOOKUP(A192,'Por Reestimar '!$A$2:$A$500,'Por Reestimar '!$F$2:$F$500,""),
D192="Por estimar",_xlfn.XLOOKUP(A192,'Por estimar'!$A$2:$A$500,'Por estimar'!$F$2:$F$500,""),
D192="Registro incompleto",_xlfn.XLOOKUP(A192,'Registro incompleto'!$A$2:$A$500,'Registro incompleto'!$F$2:$F$500,""),
TRUE,""
))</f>
        <v>Aplicación de la gestión de la demanda</v>
      </c>
      <c r="C192" t="str">
        <f t="shared" si="2"/>
        <v>Nicolas Morales</v>
      </c>
      <c r="D192" t="str" cm="1">
        <f t="array" ref="D192">IF(A192="","",_xlfn.IFS(
COUNTIF(Eliminados!$A$2:$A$500,A192)&gt;0,"Eliminados",
COUNTIF(Planificadas!$A$2:$A$500,A192)&gt;0,"Planificadas",
COUNTIF('Aprobar Planificación'!$A$2:$A$500,A192)&gt;0,"Aprobar planificación",
COUNTIF('Por planificar'!$A$2:$A$500,A192)&gt;0,"Por planificar",
COUNTIF('Por habilitar presup.'!$A$2:$A$500,A192)&gt;0,"Por habilitar presupuesto",
COUNTIF('Por aprobar estimacion'!$A$2:$A$500,A192)&gt;0,"Por aprobar estimación",
COUNTIF('Por Reestimar '!$A$2:$A$500,A192)&gt;0,"Por reestimar",
COUNTIF('Por estimar'!$A$2:$A$500,A192)&gt;0,"Por estimar",
COUNTIF('Registro incompleto'!$A$2:$A$500,A192)&gt;0,"Registro incompleto",
TRUE,"Sin estado"
))</f>
        <v>Planificadas</v>
      </c>
      <c r="E192" t="str" cm="1">
        <f t="array" ref="E192">IF(A192="","",_xlfn.LET(
_xlpm.base,_xlfn.IFS(
D192="Eliminados",_xlfn.XLOOKUP(A192,Eliminados!$A$2:$A$500,Eliminados!$AE$2:$AE$500,""),
D192="Planificadas",_xlfn.XLOOKUP(A192,Planificadas!$A$2:$A$500,Planificadas!$AE$2:$AE$500,""),
D192="Aprobar planificación",_xlfn.XLOOKUP(A192,'Aprobar Planificación'!$A$2:$A$500,'Aprobar Planificación'!$AE$2:$AE$500,""),
D192="Por planificar",_xlfn.XLOOKUP(A192,'Por planificar'!$A$2:$A$500,'Por planificar'!$AE$2:$AE$500,""),
D192="Por habilitar presupuesto",_xlfn.XLOOKUP(A192,'Por habilitar presup.'!$A$2:$A$500,'Por habilitar presup.'!$AE$2:$AE$500,""),
D192="Por aprobar estimación",_xlfn.XLOOKUP(A192,'Por aprobar estimacion'!$A$2:$A$500,'Por aprobar estimacion'!$AE$2:$AE$500,""),
D192="Por reestimar",_xlfn.XLOOKUP(A192,'Por Reestimar '!$A$2:$A$500,'Por Reestimar '!$AE$2:$AE$500,""),
D192="Por estimar",_xlfn.XLOOKUP(A192,'Por estimar'!$A$2:$A$500,'Por estimar'!$AE$2:$AE$500,""),
D192="Registro incompleto",_xlfn.XLOOKUP(A192,'Registro incompleto'!$A$2:$A$500,'Registro incompleto'!$AE$2:$AE$500,""),
TRUE,""
),
_xlpm.revision,_xlfn.IFS(
D192="Eliminados",_xlfn.XLOOKUP(A192,Eliminados!$A$2:$A$500,Eliminados!$AR$2:$AR$500,""),
D192="Planificadas",_xlfn.XLOOKUP(A192,Planificadas!$A$2:$A$500,Planificadas!$AR$2:$AR$500,""),
D192="Aprobar planificación",_xlfn.XLOOKUP(A192,'Aprobar Planificación'!$A$2:$A$500,'Aprobar Planificación'!$AR$2:$AR$500,""),
D192="Por planificar",_xlfn.XLOOKUP(A192,'Por planificar'!$A$2:$A$500,'Por planificar'!$AR$2:$AR$500,""),
D192="Por habilitar presupuesto",_xlfn.XLOOKUP(A192,'Por habilitar presup.'!$A$2:$A$500,'Por habilitar presup.'!$AR$2:$AR$500,""),
D192="Por aprobar estimación",_xlfn.XLOOKUP(A192,'Por aprobar estimacion'!$A$2:$A$500,'Por aprobar estimacion'!$AR$2:$AR$500,""),
D192="Por reestimar",_xlfn.XLOOKUP(A192,'Por Reestimar '!$A$2:$A$500,'Por Reestimar '!$AR$2:$AR$500,""),
TRUE,""
),
_xlpm.resultado,IF(OR(_xlpm.revision="",_xlpm.revision=0),_xlpm.base,_xlpm.revision),
IF(OR(_xlpm.resultado="",_xlpm.resultado=0),"Sin definir",_xlpm.resultado)
))</f>
        <v>Sin definir</v>
      </c>
      <c r="F192" s="593" t="str" cm="1">
        <f t="array" ref="F192">IF(A192="","",_xlfn.LET(
_xlpm.fecha,_xlfn.IFS(
D192="Eliminados",_xlfn.XLOOKUP(A192,Eliminados!$A$2:$A$500,Eliminados!$AD$2:$AD$500,""),
D192="Planificadas",_xlfn.XLOOKUP(A192,Planificadas!$A$2:$A$500,Planificadas!$AD$2:$AD$500,""),
D192="Aprobar planificación",_xlfn.XLOOKUP(A192,'Aprobar Planificación'!$A$2:$A$500,'Aprobar Planificación'!$AD$2:$AD$500,""),
D192="Por planificar",_xlfn.XLOOKUP(A192,'Por planificar'!$A$2:$A$500,'Por planificar'!$AD$2:$AD$500,""),
D192="Por habilitar presupuesto",_xlfn.XLOOKUP(A192,'Por habilitar presup.'!$A$2:$A$500,'Por habilitar presup.'!$AD$2:$AD$500,""),
D192="Por aprobar estimación",_xlfn.XLOOKUP(A192,'Por aprobar estimacion'!$A$2:$A$500,'Por aprobar estimacion'!$AD$2:$AD$500,""),
D192="Por reestimar",_xlfn.XLOOKUP(A192,'Por Reestimar '!$A$2:$A$500,'Por Reestimar '!$AD$2:$AD$500,""),
D192="Por estimar",_xlfn.XLOOKUP(A192,'Por estimar'!$A$2:$A$500,'Por estimar'!$AD$2:$AD$500,""),
D192="Registro incompleto",_xlfn.XLOOKUP(A192,'Registro incompleto'!$A$2:$A$500,'Registro incompleto'!$AD$2:$AD$500,""),
TRUE,""
),
IF(OR(_xlpm.fecha="",_xlpm.fecha=0),"",_xlpm.fecha)
))</f>
        <v/>
      </c>
      <c r="G192" s="593" t="str" cm="1">
        <f t="array" ref="G192">IF(A192="","",_xlfn.LET(
_xlpm.base,_xlfn.IFS(
D192="Eliminados",_xlfn.XLOOKUP(A192,Eliminados!$A$2:$A$500,Eliminados!$AF$2:$AF$500,""),
D192="Planificadas",_xlfn.XLOOKUP(A192,Planificadas!$A$2:$A$500,Planificadas!$AF$2:$AF$500,""),
D192="Aprobar planificación",_xlfn.XLOOKUP(A192,'Aprobar Planificación'!$A$2:$A$500,'Aprobar Planificación'!$AF$2:$AF$500,""),
D192="Por planificar",_xlfn.XLOOKUP(A192,'Por planificar'!$A$2:$A$500,'Por planificar'!$AF$2:$AF$500,""),
D192="Por habilitar presupuesto",_xlfn.XLOOKUP(A192,'Por habilitar presup.'!$A$2:$A$500,'Por habilitar presup.'!$AF$2:$AF$500,""),
D192="Por aprobar estimación",_xlfn.XLOOKUP(A192,'Por aprobar estimacion'!$A$2:$A$500,'Por aprobar estimacion'!$AF$2:$AF$500,""),
D192="Por reestimar",_xlfn.XLOOKUP(A192,'Por Reestimar '!$A$2:$A$500,'Por Reestimar '!$AF$2:$AF$500,""),
D192="Por estimar",_xlfn.XLOOKUP(A192,'Por estimar'!$A$2:$A$500,'Por estimar'!$AF$2:$AF$500,""),
D192="Registro incompleto",_xlfn.XLOOKUP(A192,'Registro incompleto'!$A$2:$A$500,'Registro incompleto'!$AF$2:$AF$500,""),
TRUE,""
),
_xlpm.revision,_xlfn.IFS(
D192="Eliminados",_xlfn.XLOOKUP(A192,Eliminados!$A$2:$A$500,Eliminados!$AS$2:$AS$500,""),
D192="Planificadas",_xlfn.XLOOKUP(A192,Planificadas!$A$2:$A$500,Planificadas!$AS$2:$AS$500,""),
D192="Aprobar planificación",_xlfn.XLOOKUP(A192,'Aprobar Planificación'!$A$2:$A$500,'Aprobar Planificación'!$AS$2:$AS$500,""),
D192="Por planificar",_xlfn.XLOOKUP(A192,'Por planificar'!$A$2:$A$500,'Por planificar'!$AS$2:$AS$500,""),
D192="Por habilitar presupuesto",_xlfn.XLOOKUP(A192,'Por habilitar presup.'!$A$2:$A$500,'Por habilitar presup.'!$AS$2:$AS$500,""),
D192="Por aprobar estimación",_xlfn.XLOOKUP(A192,'Por aprobar estimacion'!$A$2:$A$500,'Por aprobar estimacion'!$AS$2:$AS$500,""),
D192="Por reestimar",_xlfn.XLOOKUP(A192,'Por Reestimar '!$A$2:$A$500,'Por Reestimar '!$AS$2:$AS$500,""),
TRUE,""
),
_xlpm.resultado,IF(OR(_xlpm.revision="",_xlpm.revision=0),_xlpm.base,_xlpm.revision),
IF(OR(_xlpm.resultado="",_xlpm.resultado=0),"",_xlpm.resultado)
))</f>
        <v/>
      </c>
      <c r="H192" s="593" t="str" cm="1">
        <f t="array" ref="H192">IF(A192="","",_xlfn.LET(
_xlpm.dias,_xlfn.IFS(
OR(UPPER(TRIM(E192))="BAJA",UPPER(TRIM(E192))="BAJO"),5,
OR(UPPER(TRIM(E192))="MEDIA",UPPER(TRIM(E192))="MEDIO"),10,
OR(UPPER(TRIM(E192))="ALTA",UPPER(TRIM(E192))="ALTO"),20,
TRUE,0
),
_xlpm.inicioRe,IF(D192="Por reestimar",_xlfn.XLOOKUP(A192,'Por Reestimar '!$A$2:$A$500,'Por Reestimar '!$AS$2:$AS$500,0),0),
_xlfn.IFS(
D192="Por reestimar",IF(AND(ISNUMBER(_xlpm.inicioRe),_xlpm.inicioRe&gt;0,_xlpm.dias&gt;0),WORKDAY(_xlpm.inicioRe,_xlpm.dias),""),
D192="Por estimar",IF(AND(ISNUMBER(G192),G192&gt;0),IF(_xlpm.dias&gt;0,WORKDAY(G192,_xlpm.dias),""),IF(AND(ISNUMBER(F192),F192&gt;0),WORKDAY(F192,5),"")),
TRUE,""
)
))</f>
        <v/>
      </c>
      <c r="I192" t="str" cm="1">
        <f t="array" ref="I192">IF(A192="","",_xlfn.IFS(
D192="Eliminados",_xlfn.XLOOKUP(A192,Eliminados!$A$2:$A$500,Eliminados!$AB$2:$AB$500,""),
D192="Planificadas",_xlfn.XLOOKUP(A192,Planificadas!$A$2:$A$500,Planificadas!$AB$2:$AB$500,""),
D192="Aprobar planificación",_xlfn.XLOOKUP(A192,'Aprobar Planificación'!$A$2:$A$500,'Aprobar Planificación'!$AB$2:$AB$500,""),
D192="Por planificar",_xlfn.XLOOKUP(A192,'Por planificar'!$A$2:$A$500,'Por planificar'!$AB$2:$AB$500,""),
D192="Por habilitar presupuesto",_xlfn.XLOOKUP(A192,'Por habilitar presup.'!$A$2:$A$500,'Por habilitar presup.'!$AB$2:$AB$500,""),
D192="Por aprobar estimación",_xlfn.XLOOKUP(A192,'Por aprobar estimacion'!$A$2:$A$500,'Por aprobar estimacion'!$AB$2:$AB$500,""),
D192="Por reestimar",_xlfn.XLOOKUP(A192,'Por Reestimar '!$A$2:$A$500,'Por Reestimar '!$AB$2:$AB$500,""),
D192="Por estimar",_xlfn.XLOOKUP(A192,'Por estimar'!$A$2:$A$500,'Por estimar'!$AB$2:$AB$500,""),
D192="Registro incompleto",_xlfn.XLOOKUP(A192,'Registro incompleto'!$A$2:$A$500,'Registro incompleto'!$AB$2:$AB$500,""),
TRUE,""
))</f>
        <v>Nicolas Morales</v>
      </c>
    </row>
    <row r="193" spans="1:9">
      <c r="A193">
        <v>228</v>
      </c>
      <c r="B193" t="str" cm="1">
        <f t="array" ref="B193">IF(A193="","",_xlfn.IFS(
D193="Eliminados",_xlfn.XLOOKUP(A193,Eliminados!$A$2:$A$500,Eliminados!$F$2:$F$500,""),
D193="Planificadas",_xlfn.XLOOKUP(A193,Planificadas!$A$2:$A$500,Planificadas!$F$2:$F$500,""),
D193="Aprobar planificación",_xlfn.XLOOKUP(A193,'Aprobar Planificación'!$A$2:$A$500,'Aprobar Planificación'!$F$2:$F$500,""),
D193="Por planificar",_xlfn.XLOOKUP(A193,'Por planificar'!$A$2:$A$500,'Por planificar'!$F$2:$F$500,""),
D193="Por habilitar presupuesto",_xlfn.XLOOKUP(A193,'Por habilitar presup.'!$A$2:$A$500,'Por habilitar presup.'!$F$2:$F$500,""),
D193="Por aprobar estimación",_xlfn.XLOOKUP(A193,'Por aprobar estimacion'!$A$2:$A$500,'Por aprobar estimacion'!$F$2:$F$500,""),
D193="Por reestimar",_xlfn.XLOOKUP(A193,'Por Reestimar '!$A$2:$A$500,'Por Reestimar '!$F$2:$F$500,""),
D193="Por estimar",_xlfn.XLOOKUP(A193,'Por estimar'!$A$2:$A$500,'Por estimar'!$F$2:$F$500,""),
D193="Registro incompleto",_xlfn.XLOOKUP(A193,'Registro incompleto'!$A$2:$A$500,'Registro incompleto'!$F$2:$F$500,""),
TRUE,""
))</f>
        <v>Uso de iProyection en ambientes academicos</v>
      </c>
      <c r="C193" t="str">
        <f t="shared" si="2"/>
        <v>José Carlos Martinez</v>
      </c>
      <c r="D193" t="str" cm="1">
        <f t="array" ref="D193">IF(A193="","",_xlfn.IFS(
COUNTIF(Eliminados!$A$2:$A$500,A193)&gt;0,"Eliminados",
COUNTIF(Planificadas!$A$2:$A$500,A193)&gt;0,"Planificadas",
COUNTIF('Aprobar Planificación'!$A$2:$A$500,A193)&gt;0,"Aprobar planificación",
COUNTIF('Por planificar'!$A$2:$A$500,A193)&gt;0,"Por planificar",
COUNTIF('Por habilitar presup.'!$A$2:$A$500,A193)&gt;0,"Por habilitar presupuesto",
COUNTIF('Por aprobar estimacion'!$A$2:$A$500,A193)&gt;0,"Por aprobar estimación",
COUNTIF('Por Reestimar '!$A$2:$A$500,A193)&gt;0,"Por reestimar",
COUNTIF('Por estimar'!$A$2:$A$500,A193)&gt;0,"Por estimar",
COUNTIF('Registro incompleto'!$A$2:$A$500,A193)&gt;0,"Registro incompleto",
TRUE,"Sin estado"
))</f>
        <v>Planificadas</v>
      </c>
      <c r="E193" t="str" cm="1">
        <f t="array" ref="E193">IF(A193="","",_xlfn.LET(
_xlpm.base,_xlfn.IFS(
D193="Eliminados",_xlfn.XLOOKUP(A193,Eliminados!$A$2:$A$500,Eliminados!$AE$2:$AE$500,""),
D193="Planificadas",_xlfn.XLOOKUP(A193,Planificadas!$A$2:$A$500,Planificadas!$AE$2:$AE$500,""),
D193="Aprobar planificación",_xlfn.XLOOKUP(A193,'Aprobar Planificación'!$A$2:$A$500,'Aprobar Planificación'!$AE$2:$AE$500,""),
D193="Por planificar",_xlfn.XLOOKUP(A193,'Por planificar'!$A$2:$A$500,'Por planificar'!$AE$2:$AE$500,""),
D193="Por habilitar presupuesto",_xlfn.XLOOKUP(A193,'Por habilitar presup.'!$A$2:$A$500,'Por habilitar presup.'!$AE$2:$AE$500,""),
D193="Por aprobar estimación",_xlfn.XLOOKUP(A193,'Por aprobar estimacion'!$A$2:$A$500,'Por aprobar estimacion'!$AE$2:$AE$500,""),
D193="Por reestimar",_xlfn.XLOOKUP(A193,'Por Reestimar '!$A$2:$A$500,'Por Reestimar '!$AE$2:$AE$500,""),
D193="Por estimar",_xlfn.XLOOKUP(A193,'Por estimar'!$A$2:$A$500,'Por estimar'!$AE$2:$AE$500,""),
D193="Registro incompleto",_xlfn.XLOOKUP(A193,'Registro incompleto'!$A$2:$A$500,'Registro incompleto'!$AE$2:$AE$500,""),
TRUE,""
),
_xlpm.revision,_xlfn.IFS(
D193="Eliminados",_xlfn.XLOOKUP(A193,Eliminados!$A$2:$A$500,Eliminados!$AR$2:$AR$500,""),
D193="Planificadas",_xlfn.XLOOKUP(A193,Planificadas!$A$2:$A$500,Planificadas!$AR$2:$AR$500,""),
D193="Aprobar planificación",_xlfn.XLOOKUP(A193,'Aprobar Planificación'!$A$2:$A$500,'Aprobar Planificación'!$AR$2:$AR$500,""),
D193="Por planificar",_xlfn.XLOOKUP(A193,'Por planificar'!$A$2:$A$500,'Por planificar'!$AR$2:$AR$500,""),
D193="Por habilitar presupuesto",_xlfn.XLOOKUP(A193,'Por habilitar presup.'!$A$2:$A$500,'Por habilitar presup.'!$AR$2:$AR$500,""),
D193="Por aprobar estimación",_xlfn.XLOOKUP(A193,'Por aprobar estimacion'!$A$2:$A$500,'Por aprobar estimacion'!$AR$2:$AR$500,""),
D193="Por reestimar",_xlfn.XLOOKUP(A193,'Por Reestimar '!$A$2:$A$500,'Por Reestimar '!$AR$2:$AR$500,""),
TRUE,""
),
_xlpm.resultado,IF(OR(_xlpm.revision="",_xlpm.revision=0),_xlpm.base,_xlpm.revision),
IF(OR(_xlpm.resultado="",_xlpm.resultado=0),"Sin definir",_xlpm.resultado)
))</f>
        <v>Baja</v>
      </c>
      <c r="F193" s="593" cm="1">
        <f t="array" ref="F193">IF(A193="","",_xlfn.LET(
_xlpm.fecha,_xlfn.IFS(
D193="Eliminados",_xlfn.XLOOKUP(A193,Eliminados!$A$2:$A$500,Eliminados!$AD$2:$AD$500,""),
D193="Planificadas",_xlfn.XLOOKUP(A193,Planificadas!$A$2:$A$500,Planificadas!$AD$2:$AD$500,""),
D193="Aprobar planificación",_xlfn.XLOOKUP(A193,'Aprobar Planificación'!$A$2:$A$500,'Aprobar Planificación'!$AD$2:$AD$500,""),
D193="Por planificar",_xlfn.XLOOKUP(A193,'Por planificar'!$A$2:$A$500,'Por planificar'!$AD$2:$AD$500,""),
D193="Por habilitar presupuesto",_xlfn.XLOOKUP(A193,'Por habilitar presup.'!$A$2:$A$500,'Por habilitar presup.'!$AD$2:$AD$500,""),
D193="Por aprobar estimación",_xlfn.XLOOKUP(A193,'Por aprobar estimacion'!$A$2:$A$500,'Por aprobar estimacion'!$AD$2:$AD$500,""),
D193="Por reestimar",_xlfn.XLOOKUP(A193,'Por Reestimar '!$A$2:$A$500,'Por Reestimar '!$AD$2:$AD$500,""),
D193="Por estimar",_xlfn.XLOOKUP(A193,'Por estimar'!$A$2:$A$500,'Por estimar'!$AD$2:$AD$500,""),
D193="Registro incompleto",_xlfn.XLOOKUP(A193,'Registro incompleto'!$A$2:$A$500,'Registro incompleto'!$AD$2:$AD$500,""),
TRUE,""
),
IF(OR(_xlpm.fecha="",_xlpm.fecha=0),"",_xlpm.fecha)
))</f>
        <v>46189</v>
      </c>
      <c r="G193" s="593" cm="1">
        <f t="array" ref="G193">IF(A193="","",_xlfn.LET(
_xlpm.base,_xlfn.IFS(
D193="Eliminados",_xlfn.XLOOKUP(A193,Eliminados!$A$2:$A$500,Eliminados!$AF$2:$AF$500,""),
D193="Planificadas",_xlfn.XLOOKUP(A193,Planificadas!$A$2:$A$500,Planificadas!$AF$2:$AF$500,""),
D193="Aprobar planificación",_xlfn.XLOOKUP(A193,'Aprobar Planificación'!$A$2:$A$500,'Aprobar Planificación'!$AF$2:$AF$500,""),
D193="Por planificar",_xlfn.XLOOKUP(A193,'Por planificar'!$A$2:$A$500,'Por planificar'!$AF$2:$AF$500,""),
D193="Por habilitar presupuesto",_xlfn.XLOOKUP(A193,'Por habilitar presup.'!$A$2:$A$500,'Por habilitar presup.'!$AF$2:$AF$500,""),
D193="Por aprobar estimación",_xlfn.XLOOKUP(A193,'Por aprobar estimacion'!$A$2:$A$500,'Por aprobar estimacion'!$AF$2:$AF$500,""),
D193="Por reestimar",_xlfn.XLOOKUP(A193,'Por Reestimar '!$A$2:$A$500,'Por Reestimar '!$AF$2:$AF$500,""),
D193="Por estimar",_xlfn.XLOOKUP(A193,'Por estimar'!$A$2:$A$500,'Por estimar'!$AF$2:$AF$500,""),
D193="Registro incompleto",_xlfn.XLOOKUP(A193,'Registro incompleto'!$A$2:$A$500,'Registro incompleto'!$AF$2:$AF$500,""),
TRUE,""
),
_xlpm.revision,_xlfn.IFS(
D193="Eliminados",_xlfn.XLOOKUP(A193,Eliminados!$A$2:$A$500,Eliminados!$AS$2:$AS$500,""),
D193="Planificadas",_xlfn.XLOOKUP(A193,Planificadas!$A$2:$A$500,Planificadas!$AS$2:$AS$500,""),
D193="Aprobar planificación",_xlfn.XLOOKUP(A193,'Aprobar Planificación'!$A$2:$A$500,'Aprobar Planificación'!$AS$2:$AS$500,""),
D193="Por planificar",_xlfn.XLOOKUP(A193,'Por planificar'!$A$2:$A$500,'Por planificar'!$AS$2:$AS$500,""),
D193="Por habilitar presupuesto",_xlfn.XLOOKUP(A193,'Por habilitar presup.'!$A$2:$A$500,'Por habilitar presup.'!$AS$2:$AS$500,""),
D193="Por aprobar estimación",_xlfn.XLOOKUP(A193,'Por aprobar estimacion'!$A$2:$A$500,'Por aprobar estimacion'!$AS$2:$AS$500,""),
D193="Por reestimar",_xlfn.XLOOKUP(A193,'Por Reestimar '!$A$2:$A$500,'Por Reestimar '!$AS$2:$AS$500,""),
TRUE,""
),
_xlpm.resultado,IF(OR(_xlpm.revision="",_xlpm.revision=0),_xlpm.base,_xlpm.revision),
IF(OR(_xlpm.resultado="",_xlpm.resultado=0),"",_xlpm.resultado)
))</f>
        <v>46203</v>
      </c>
      <c r="H193" s="593" t="str" cm="1">
        <f t="array" ref="H193">IF(A193="","",_xlfn.LET(
_xlpm.dias,_xlfn.IFS(
OR(UPPER(TRIM(E193))="BAJA",UPPER(TRIM(E193))="BAJO"),5,
OR(UPPER(TRIM(E193))="MEDIA",UPPER(TRIM(E193))="MEDIO"),10,
OR(UPPER(TRIM(E193))="ALTA",UPPER(TRIM(E193))="ALTO"),20,
TRUE,0
),
_xlpm.inicioRe,IF(D193="Por reestimar",_xlfn.XLOOKUP(A193,'Por Reestimar '!$A$2:$A$500,'Por Reestimar '!$AS$2:$AS$500,0),0),
_xlfn.IFS(
D193="Por reestimar",IF(AND(ISNUMBER(_xlpm.inicioRe),_xlpm.inicioRe&gt;0,_xlpm.dias&gt;0),WORKDAY(_xlpm.inicioRe,_xlpm.dias),""),
D193="Por estimar",IF(AND(ISNUMBER(G193),G193&gt;0),IF(_xlpm.dias&gt;0,WORKDAY(G193,_xlpm.dias),""),IF(AND(ISNUMBER(F193),F193&gt;0),WORKDAY(F193,5),"")),
TRUE,""
)
))</f>
        <v/>
      </c>
      <c r="I193" t="str" cm="1">
        <f t="array" ref="I193">IF(A193="","",_xlfn.IFS(
D193="Eliminados",_xlfn.XLOOKUP(A193,Eliminados!$A$2:$A$500,Eliminados!$AB$2:$AB$500,""),
D193="Planificadas",_xlfn.XLOOKUP(A193,Planificadas!$A$2:$A$500,Planificadas!$AB$2:$AB$500,""),
D193="Aprobar planificación",_xlfn.XLOOKUP(A193,'Aprobar Planificación'!$A$2:$A$500,'Aprobar Planificación'!$AB$2:$AB$500,""),
D193="Por planificar",_xlfn.XLOOKUP(A193,'Por planificar'!$A$2:$A$500,'Por planificar'!$AB$2:$AB$500,""),
D193="Por habilitar presupuesto",_xlfn.XLOOKUP(A193,'Por habilitar presup.'!$A$2:$A$500,'Por habilitar presup.'!$AB$2:$AB$500,""),
D193="Por aprobar estimación",_xlfn.XLOOKUP(A193,'Por aprobar estimacion'!$A$2:$A$500,'Por aprobar estimacion'!$AB$2:$AB$500,""),
D193="Por reestimar",_xlfn.XLOOKUP(A193,'Por Reestimar '!$A$2:$A$500,'Por Reestimar '!$AB$2:$AB$500,""),
D193="Por estimar",_xlfn.XLOOKUP(A193,'Por estimar'!$A$2:$A$500,'Por estimar'!$AB$2:$AB$500,""),
D193="Registro incompleto",_xlfn.XLOOKUP(A193,'Registro incompleto'!$A$2:$A$500,'Registro incompleto'!$AB$2:$AB$500,""),
TRUE,""
))</f>
        <v>José Carlos Martinez</v>
      </c>
    </row>
    <row r="194" spans="1:9">
      <c r="A194">
        <v>229</v>
      </c>
      <c r="B194" t="str" cm="1">
        <f t="array" ref="B194">IF(A194="","",_xlfn.IFS(
D194="Eliminados",_xlfn.XLOOKUP(A194,Eliminados!$A$2:$A$500,Eliminados!$F$2:$F$500,""),
D194="Planificadas",_xlfn.XLOOKUP(A194,Planificadas!$A$2:$A$500,Planificadas!$F$2:$F$500,""),
D194="Aprobar planificación",_xlfn.XLOOKUP(A194,'Aprobar Planificación'!$A$2:$A$500,'Aprobar Planificación'!$F$2:$F$500,""),
D194="Por planificar",_xlfn.XLOOKUP(A194,'Por planificar'!$A$2:$A$500,'Por planificar'!$F$2:$F$500,""),
D194="Por habilitar presupuesto",_xlfn.XLOOKUP(A194,'Por habilitar presup.'!$A$2:$A$500,'Por habilitar presup.'!$F$2:$F$500,""),
D194="Por aprobar estimación",_xlfn.XLOOKUP(A194,'Por aprobar estimacion'!$A$2:$A$500,'Por aprobar estimacion'!$F$2:$F$500,""),
D194="Por reestimar",_xlfn.XLOOKUP(A194,'Por Reestimar '!$A$2:$A$500,'Por Reestimar '!$F$2:$F$500,""),
D194="Por estimar",_xlfn.XLOOKUP(A194,'Por estimar'!$A$2:$A$500,'Por estimar'!$F$2:$F$500,""),
D194="Registro incompleto",_xlfn.XLOOKUP(A194,'Registro incompleto'!$A$2:$A$500,'Registro incompleto'!$F$2:$F$500,""),
TRUE,""
))</f>
        <v>Plataforma de Convalidación Online (Parte del proyecto de Admisión Online)</v>
      </c>
      <c r="C194" t="str">
        <f t="shared" si="2"/>
        <v>César Soplín</v>
      </c>
      <c r="D194" t="str" cm="1">
        <f t="array" ref="D194">IF(A194="","",_xlfn.IFS(
COUNTIF(Eliminados!$A$2:$A$500,A194)&gt;0,"Eliminados",
COUNTIF(Planificadas!$A$2:$A$500,A194)&gt;0,"Planificadas",
COUNTIF('Aprobar Planificación'!$A$2:$A$500,A194)&gt;0,"Aprobar planificación",
COUNTIF('Por planificar'!$A$2:$A$500,A194)&gt;0,"Por planificar",
COUNTIF('Por habilitar presup.'!$A$2:$A$500,A194)&gt;0,"Por habilitar presupuesto",
COUNTIF('Por aprobar estimacion'!$A$2:$A$500,A194)&gt;0,"Por aprobar estimación",
COUNTIF('Por Reestimar '!$A$2:$A$500,A194)&gt;0,"Por reestimar",
COUNTIF('Por estimar'!$A$2:$A$500,A194)&gt;0,"Por estimar",
COUNTIF('Registro incompleto'!$A$2:$A$500,A194)&gt;0,"Registro incompleto",
TRUE,"Sin estado"
))</f>
        <v>Por estimar</v>
      </c>
      <c r="E194" t="str" cm="1">
        <f t="array" ref="E194">IF(A194="","",_xlfn.LET(
_xlpm.base,_xlfn.IFS(
D194="Eliminados",_xlfn.XLOOKUP(A194,Eliminados!$A$2:$A$500,Eliminados!$AE$2:$AE$500,""),
D194="Planificadas",_xlfn.XLOOKUP(A194,Planificadas!$A$2:$A$500,Planificadas!$AE$2:$AE$500,""),
D194="Aprobar planificación",_xlfn.XLOOKUP(A194,'Aprobar Planificación'!$A$2:$A$500,'Aprobar Planificación'!$AE$2:$AE$500,""),
D194="Por planificar",_xlfn.XLOOKUP(A194,'Por planificar'!$A$2:$A$500,'Por planificar'!$AE$2:$AE$500,""),
D194="Por habilitar presupuesto",_xlfn.XLOOKUP(A194,'Por habilitar presup.'!$A$2:$A$500,'Por habilitar presup.'!$AE$2:$AE$500,""),
D194="Por aprobar estimación",_xlfn.XLOOKUP(A194,'Por aprobar estimacion'!$A$2:$A$500,'Por aprobar estimacion'!$AE$2:$AE$500,""),
D194="Por reestimar",_xlfn.XLOOKUP(A194,'Por Reestimar '!$A$2:$A$500,'Por Reestimar '!$AE$2:$AE$500,""),
D194="Por estimar",_xlfn.XLOOKUP(A194,'Por estimar'!$A$2:$A$500,'Por estimar'!$AE$2:$AE$500,""),
D194="Registro incompleto",_xlfn.XLOOKUP(A194,'Registro incompleto'!$A$2:$A$500,'Registro incompleto'!$AE$2:$AE$500,""),
TRUE,""
),
_xlpm.revision,_xlfn.IFS(
D194="Eliminados",_xlfn.XLOOKUP(A194,Eliminados!$A$2:$A$500,Eliminados!$AR$2:$AR$500,""),
D194="Planificadas",_xlfn.XLOOKUP(A194,Planificadas!$A$2:$A$500,Planificadas!$AR$2:$AR$500,""),
D194="Aprobar planificación",_xlfn.XLOOKUP(A194,'Aprobar Planificación'!$A$2:$A$500,'Aprobar Planificación'!$AR$2:$AR$500,""),
D194="Por planificar",_xlfn.XLOOKUP(A194,'Por planificar'!$A$2:$A$500,'Por planificar'!$AR$2:$AR$500,""),
D194="Por habilitar presupuesto",_xlfn.XLOOKUP(A194,'Por habilitar presup.'!$A$2:$A$500,'Por habilitar presup.'!$AR$2:$AR$500,""),
D194="Por aprobar estimación",_xlfn.XLOOKUP(A194,'Por aprobar estimacion'!$A$2:$A$500,'Por aprobar estimacion'!$AR$2:$AR$500,""),
D194="Por reestimar",_xlfn.XLOOKUP(A194,'Por Reestimar '!$A$2:$A$500,'Por Reestimar '!$AR$2:$AR$500,""),
TRUE,""
),
_xlpm.resultado,IF(OR(_xlpm.revision="",_xlpm.revision=0),_xlpm.base,_xlpm.revision),
IF(OR(_xlpm.resultado="",_xlpm.resultado=0),"Sin definir",_xlpm.resultado)
))</f>
        <v>Alta</v>
      </c>
      <c r="F194" s="593" cm="1">
        <f t="array" ref="F194">IF(A194="","",_xlfn.LET(
_xlpm.fecha,_xlfn.IFS(
D194="Eliminados",_xlfn.XLOOKUP(A194,Eliminados!$A$2:$A$500,Eliminados!$AD$2:$AD$500,""),
D194="Planificadas",_xlfn.XLOOKUP(A194,Planificadas!$A$2:$A$500,Planificadas!$AD$2:$AD$500,""),
D194="Aprobar planificación",_xlfn.XLOOKUP(A194,'Aprobar Planificación'!$A$2:$A$500,'Aprobar Planificación'!$AD$2:$AD$500,""),
D194="Por planificar",_xlfn.XLOOKUP(A194,'Por planificar'!$A$2:$A$500,'Por planificar'!$AD$2:$AD$500,""),
D194="Por habilitar presupuesto",_xlfn.XLOOKUP(A194,'Por habilitar presup.'!$A$2:$A$500,'Por habilitar presup.'!$AD$2:$AD$500,""),
D194="Por aprobar estimación",_xlfn.XLOOKUP(A194,'Por aprobar estimacion'!$A$2:$A$500,'Por aprobar estimacion'!$AD$2:$AD$500,""),
D194="Por reestimar",_xlfn.XLOOKUP(A194,'Por Reestimar '!$A$2:$A$500,'Por Reestimar '!$AD$2:$AD$500,""),
D194="Por estimar",_xlfn.XLOOKUP(A194,'Por estimar'!$A$2:$A$500,'Por estimar'!$AD$2:$AD$500,""),
D194="Registro incompleto",_xlfn.XLOOKUP(A194,'Registro incompleto'!$A$2:$A$500,'Registro incompleto'!$AD$2:$AD$500,""),
TRUE,""
),
IF(OR(_xlpm.fecha="",_xlpm.fecha=0),"",_xlpm.fecha)
))</f>
        <v>46247</v>
      </c>
      <c r="G194" s="593" cm="1">
        <f t="array" ref="G194">IF(A194="","",_xlfn.LET(
_xlpm.base,_xlfn.IFS(
D194="Eliminados",_xlfn.XLOOKUP(A194,Eliminados!$A$2:$A$500,Eliminados!$AF$2:$AF$500,""),
D194="Planificadas",_xlfn.XLOOKUP(A194,Planificadas!$A$2:$A$500,Planificadas!$AF$2:$AF$500,""),
D194="Aprobar planificación",_xlfn.XLOOKUP(A194,'Aprobar Planificación'!$A$2:$A$500,'Aprobar Planificación'!$AF$2:$AF$500,""),
D194="Por planificar",_xlfn.XLOOKUP(A194,'Por planificar'!$A$2:$A$500,'Por planificar'!$AF$2:$AF$500,""),
D194="Por habilitar presupuesto",_xlfn.XLOOKUP(A194,'Por habilitar presup.'!$A$2:$A$500,'Por habilitar presup.'!$AF$2:$AF$500,""),
D194="Por aprobar estimación",_xlfn.XLOOKUP(A194,'Por aprobar estimacion'!$A$2:$A$500,'Por aprobar estimacion'!$AF$2:$AF$500,""),
D194="Por reestimar",_xlfn.XLOOKUP(A194,'Por Reestimar '!$A$2:$A$500,'Por Reestimar '!$AF$2:$AF$500,""),
D194="Por estimar",_xlfn.XLOOKUP(A194,'Por estimar'!$A$2:$A$500,'Por estimar'!$AF$2:$AF$500,""),
D194="Registro incompleto",_xlfn.XLOOKUP(A194,'Registro incompleto'!$A$2:$A$500,'Registro incompleto'!$AF$2:$AF$500,""),
TRUE,""
),
_xlpm.revision,_xlfn.IFS(
D194="Eliminados",_xlfn.XLOOKUP(A194,Eliminados!$A$2:$A$500,Eliminados!$AS$2:$AS$500,""),
D194="Planificadas",_xlfn.XLOOKUP(A194,Planificadas!$A$2:$A$500,Planificadas!$AS$2:$AS$500,""),
D194="Aprobar planificación",_xlfn.XLOOKUP(A194,'Aprobar Planificación'!$A$2:$A$500,'Aprobar Planificación'!$AS$2:$AS$500,""),
D194="Por planificar",_xlfn.XLOOKUP(A194,'Por planificar'!$A$2:$A$500,'Por planificar'!$AS$2:$AS$500,""),
D194="Por habilitar presupuesto",_xlfn.XLOOKUP(A194,'Por habilitar presup.'!$A$2:$A$500,'Por habilitar presup.'!$AS$2:$AS$500,""),
D194="Por aprobar estimación",_xlfn.XLOOKUP(A194,'Por aprobar estimacion'!$A$2:$A$500,'Por aprobar estimacion'!$AS$2:$AS$500,""),
D194="Por reestimar",_xlfn.XLOOKUP(A194,'Por Reestimar '!$A$2:$A$500,'Por Reestimar '!$AS$2:$AS$500,""),
TRUE,""
),
_xlpm.resultado,IF(OR(_xlpm.revision="",_xlpm.revision=0),_xlpm.base,_xlpm.revision),
IF(OR(_xlpm.resultado="",_xlpm.resultado=0),"",_xlpm.resultado)
))</f>
        <v>46279</v>
      </c>
      <c r="H194" s="593" cm="1">
        <f t="array" ref="H194">IF(A194="","",_xlfn.LET(
_xlpm.dias,_xlfn.IFS(
OR(UPPER(TRIM(E194))="BAJA",UPPER(TRIM(E194))="BAJO"),5,
OR(UPPER(TRIM(E194))="MEDIA",UPPER(TRIM(E194))="MEDIO"),10,
OR(UPPER(TRIM(E194))="ALTA",UPPER(TRIM(E194))="ALTO"),20,
TRUE,0
),
_xlpm.inicioRe,IF(D194="Por reestimar",_xlfn.XLOOKUP(A194,'Por Reestimar '!$A$2:$A$500,'Por Reestimar '!$AS$2:$AS$500,0),0),
_xlfn.IFS(
D194="Por reestimar",IF(AND(ISNUMBER(_xlpm.inicioRe),_xlpm.inicioRe&gt;0,_xlpm.dias&gt;0),WORKDAY(_xlpm.inicioRe,_xlpm.dias),""),
D194="Por estimar",IF(AND(ISNUMBER(G194),G194&gt;0),IF(_xlpm.dias&gt;0,WORKDAY(G194,_xlpm.dias),""),IF(AND(ISNUMBER(F194),F194&gt;0),WORKDAY(F194,5),"")),
TRUE,""
)
))</f>
        <v>46307</v>
      </c>
      <c r="I194" t="str" cm="1">
        <f t="array" ref="I194">IF(A194="","",_xlfn.IFS(
D194="Eliminados",_xlfn.XLOOKUP(A194,Eliminados!$A$2:$A$500,Eliminados!$AB$2:$AB$500,""),
D194="Planificadas",_xlfn.XLOOKUP(A194,Planificadas!$A$2:$A$500,Planificadas!$AB$2:$AB$500,""),
D194="Aprobar planificación",_xlfn.XLOOKUP(A194,'Aprobar Planificación'!$A$2:$A$500,'Aprobar Planificación'!$AB$2:$AB$500,""),
D194="Por planificar",_xlfn.XLOOKUP(A194,'Por planificar'!$A$2:$A$500,'Por planificar'!$AB$2:$AB$500,""),
D194="Por habilitar presupuesto",_xlfn.XLOOKUP(A194,'Por habilitar presup.'!$A$2:$A$500,'Por habilitar presup.'!$AB$2:$AB$500,""),
D194="Por aprobar estimación",_xlfn.XLOOKUP(A194,'Por aprobar estimacion'!$A$2:$A$500,'Por aprobar estimacion'!$AB$2:$AB$500,""),
D194="Por reestimar",_xlfn.XLOOKUP(A194,'Por Reestimar '!$A$2:$A$500,'Por Reestimar '!$AB$2:$AB$500,""),
D194="Por estimar",_xlfn.XLOOKUP(A194,'Por estimar'!$A$2:$A$500,'Por estimar'!$AB$2:$AB$500,""),
D194="Registro incompleto",_xlfn.XLOOKUP(A194,'Registro incompleto'!$A$2:$A$500,'Registro incompleto'!$AB$2:$AB$500,""),
TRUE,""
))</f>
        <v>César Soplín</v>
      </c>
    </row>
    <row r="195" spans="1:9">
      <c r="A195">
        <v>230</v>
      </c>
      <c r="B195" t="str" cm="1">
        <f t="array" ref="B195">IF(A195="","",_xlfn.IFS(
D195="Eliminados",_xlfn.XLOOKUP(A195,Eliminados!$A$2:$A$500,Eliminados!$F$2:$F$500,""),
D195="Planificadas",_xlfn.XLOOKUP(A195,Planificadas!$A$2:$A$500,Planificadas!$F$2:$F$500,""),
D195="Aprobar planificación",_xlfn.XLOOKUP(A195,'Aprobar Planificación'!$A$2:$A$500,'Aprobar Planificación'!$F$2:$F$500,""),
D195="Por planificar",_xlfn.XLOOKUP(A195,'Por planificar'!$A$2:$A$500,'Por planificar'!$F$2:$F$500,""),
D195="Por habilitar presupuesto",_xlfn.XLOOKUP(A195,'Por habilitar presup.'!$A$2:$A$500,'Por habilitar presup.'!$F$2:$F$500,""),
D195="Por aprobar estimación",_xlfn.XLOOKUP(A195,'Por aprobar estimacion'!$A$2:$A$500,'Por aprobar estimacion'!$F$2:$F$500,""),
D195="Por reestimar",_xlfn.XLOOKUP(A195,'Por Reestimar '!$A$2:$A$500,'Por Reestimar '!$F$2:$F$500,""),
D195="Por estimar",_xlfn.XLOOKUP(A195,'Por estimar'!$A$2:$A$500,'Por estimar'!$F$2:$F$500,""),
D195="Registro incompleto",_xlfn.XLOOKUP(A195,'Registro incompleto'!$A$2:$A$500,'Registro incompleto'!$F$2:$F$500,""),
TRUE,""
))</f>
        <v>Inclusión del nuevo nivel "SE - Segunda Especialización" en integración Banner-Portal EPEC</v>
      </c>
      <c r="C195" t="str">
        <f t="shared" ref="C195:C258" si="3">IF(A195="","",IF(OR(
TRIM(I195&amp;"")="",
TRIM(I195&amp;"")="0",
UPPER(TRIM(I195&amp;""))="PENDIENTE LD"
),"Sin definir",I195))</f>
        <v>Ana Vega</v>
      </c>
      <c r="D195" t="str" cm="1">
        <f t="array" ref="D195">IF(A195="","",_xlfn.IFS(
COUNTIF(Eliminados!$A$2:$A$500,A195)&gt;0,"Eliminados",
COUNTIF(Planificadas!$A$2:$A$500,A195)&gt;0,"Planificadas",
COUNTIF('Aprobar Planificación'!$A$2:$A$500,A195)&gt;0,"Aprobar planificación",
COUNTIF('Por planificar'!$A$2:$A$500,A195)&gt;0,"Por planificar",
COUNTIF('Por habilitar presup.'!$A$2:$A$500,A195)&gt;0,"Por habilitar presupuesto",
COUNTIF('Por aprobar estimacion'!$A$2:$A$500,A195)&gt;0,"Por aprobar estimación",
COUNTIF('Por Reestimar '!$A$2:$A$500,A195)&gt;0,"Por reestimar",
COUNTIF('Por estimar'!$A$2:$A$500,A195)&gt;0,"Por estimar",
COUNTIF('Registro incompleto'!$A$2:$A$500,A195)&gt;0,"Registro incompleto",
TRUE,"Sin estado"
))</f>
        <v>Planificadas</v>
      </c>
      <c r="E195" t="str" cm="1">
        <f t="array" ref="E195">IF(A195="","",_xlfn.LET(
_xlpm.base,_xlfn.IFS(
D195="Eliminados",_xlfn.XLOOKUP(A195,Eliminados!$A$2:$A$500,Eliminados!$AE$2:$AE$500,""),
D195="Planificadas",_xlfn.XLOOKUP(A195,Planificadas!$A$2:$A$500,Planificadas!$AE$2:$AE$500,""),
D195="Aprobar planificación",_xlfn.XLOOKUP(A195,'Aprobar Planificación'!$A$2:$A$500,'Aprobar Planificación'!$AE$2:$AE$500,""),
D195="Por planificar",_xlfn.XLOOKUP(A195,'Por planificar'!$A$2:$A$500,'Por planificar'!$AE$2:$AE$500,""),
D195="Por habilitar presupuesto",_xlfn.XLOOKUP(A195,'Por habilitar presup.'!$A$2:$A$500,'Por habilitar presup.'!$AE$2:$AE$500,""),
D195="Por aprobar estimación",_xlfn.XLOOKUP(A195,'Por aprobar estimacion'!$A$2:$A$500,'Por aprobar estimacion'!$AE$2:$AE$500,""),
D195="Por reestimar",_xlfn.XLOOKUP(A195,'Por Reestimar '!$A$2:$A$500,'Por Reestimar '!$AE$2:$AE$500,""),
D195="Por estimar",_xlfn.XLOOKUP(A195,'Por estimar'!$A$2:$A$500,'Por estimar'!$AE$2:$AE$500,""),
D195="Registro incompleto",_xlfn.XLOOKUP(A195,'Registro incompleto'!$A$2:$A$500,'Registro incompleto'!$AE$2:$AE$500,""),
TRUE,""
),
_xlpm.revision,_xlfn.IFS(
D195="Eliminados",_xlfn.XLOOKUP(A195,Eliminados!$A$2:$A$500,Eliminados!$AR$2:$AR$500,""),
D195="Planificadas",_xlfn.XLOOKUP(A195,Planificadas!$A$2:$A$500,Planificadas!$AR$2:$AR$500,""),
D195="Aprobar planificación",_xlfn.XLOOKUP(A195,'Aprobar Planificación'!$A$2:$A$500,'Aprobar Planificación'!$AR$2:$AR$500,""),
D195="Por planificar",_xlfn.XLOOKUP(A195,'Por planificar'!$A$2:$A$500,'Por planificar'!$AR$2:$AR$500,""),
D195="Por habilitar presupuesto",_xlfn.XLOOKUP(A195,'Por habilitar presup.'!$A$2:$A$500,'Por habilitar presup.'!$AR$2:$AR$500,""),
D195="Por aprobar estimación",_xlfn.XLOOKUP(A195,'Por aprobar estimacion'!$A$2:$A$500,'Por aprobar estimacion'!$AR$2:$AR$500,""),
D195="Por reestimar",_xlfn.XLOOKUP(A195,'Por Reestimar '!$A$2:$A$500,'Por Reestimar '!$AR$2:$AR$500,""),
TRUE,""
),
_xlpm.resultado,IF(OR(_xlpm.revision="",_xlpm.revision=0),_xlpm.base,_xlpm.revision),
IF(OR(_xlpm.resultado="",_xlpm.resultado=0),"Sin definir",_xlpm.resultado)
))</f>
        <v>Media</v>
      </c>
      <c r="F195" s="593" cm="1">
        <f t="array" ref="F195">IF(A195="","",_xlfn.LET(
_xlpm.fecha,_xlfn.IFS(
D195="Eliminados",_xlfn.XLOOKUP(A195,Eliminados!$A$2:$A$500,Eliminados!$AD$2:$AD$500,""),
D195="Planificadas",_xlfn.XLOOKUP(A195,Planificadas!$A$2:$A$500,Planificadas!$AD$2:$AD$500,""),
D195="Aprobar planificación",_xlfn.XLOOKUP(A195,'Aprobar Planificación'!$A$2:$A$500,'Aprobar Planificación'!$AD$2:$AD$500,""),
D195="Por planificar",_xlfn.XLOOKUP(A195,'Por planificar'!$A$2:$A$500,'Por planificar'!$AD$2:$AD$500,""),
D195="Por habilitar presupuesto",_xlfn.XLOOKUP(A195,'Por habilitar presup.'!$A$2:$A$500,'Por habilitar presup.'!$AD$2:$AD$500,""),
D195="Por aprobar estimación",_xlfn.XLOOKUP(A195,'Por aprobar estimacion'!$A$2:$A$500,'Por aprobar estimacion'!$AD$2:$AD$500,""),
D195="Por reestimar",_xlfn.XLOOKUP(A195,'Por Reestimar '!$A$2:$A$500,'Por Reestimar '!$AD$2:$AD$500,""),
D195="Por estimar",_xlfn.XLOOKUP(A195,'Por estimar'!$A$2:$A$500,'Por estimar'!$AD$2:$AD$500,""),
D195="Registro incompleto",_xlfn.XLOOKUP(A195,'Registro incompleto'!$A$2:$A$500,'Registro incompleto'!$AD$2:$AD$500,""),
TRUE,""
),
IF(OR(_xlpm.fecha="",_xlpm.fecha=0),"",_xlpm.fecha)
))</f>
        <v>46189</v>
      </c>
      <c r="G195" s="593" cm="1">
        <f t="array" ref="G195">IF(A195="","",_xlfn.LET(
_xlpm.base,_xlfn.IFS(
D195="Eliminados",_xlfn.XLOOKUP(A195,Eliminados!$A$2:$A$500,Eliminados!$AF$2:$AF$500,""),
D195="Planificadas",_xlfn.XLOOKUP(A195,Planificadas!$A$2:$A$500,Planificadas!$AF$2:$AF$500,""),
D195="Aprobar planificación",_xlfn.XLOOKUP(A195,'Aprobar Planificación'!$A$2:$A$500,'Aprobar Planificación'!$AF$2:$AF$500,""),
D195="Por planificar",_xlfn.XLOOKUP(A195,'Por planificar'!$A$2:$A$500,'Por planificar'!$AF$2:$AF$500,""),
D195="Por habilitar presupuesto",_xlfn.XLOOKUP(A195,'Por habilitar presup.'!$A$2:$A$500,'Por habilitar presup.'!$AF$2:$AF$500,""),
D195="Por aprobar estimación",_xlfn.XLOOKUP(A195,'Por aprobar estimacion'!$A$2:$A$500,'Por aprobar estimacion'!$AF$2:$AF$500,""),
D195="Por reestimar",_xlfn.XLOOKUP(A195,'Por Reestimar '!$A$2:$A$500,'Por Reestimar '!$AF$2:$AF$500,""),
D195="Por estimar",_xlfn.XLOOKUP(A195,'Por estimar'!$A$2:$A$500,'Por estimar'!$AF$2:$AF$500,""),
D195="Registro incompleto",_xlfn.XLOOKUP(A195,'Registro incompleto'!$A$2:$A$500,'Registro incompleto'!$AF$2:$AF$500,""),
TRUE,""
),
_xlpm.revision,_xlfn.IFS(
D195="Eliminados",_xlfn.XLOOKUP(A195,Eliminados!$A$2:$A$500,Eliminados!$AS$2:$AS$500,""),
D195="Planificadas",_xlfn.XLOOKUP(A195,Planificadas!$A$2:$A$500,Planificadas!$AS$2:$AS$500,""),
D195="Aprobar planificación",_xlfn.XLOOKUP(A195,'Aprobar Planificación'!$A$2:$A$500,'Aprobar Planificación'!$AS$2:$AS$500,""),
D195="Por planificar",_xlfn.XLOOKUP(A195,'Por planificar'!$A$2:$A$500,'Por planificar'!$AS$2:$AS$500,""),
D195="Por habilitar presupuesto",_xlfn.XLOOKUP(A195,'Por habilitar presup.'!$A$2:$A$500,'Por habilitar presup.'!$AS$2:$AS$500,""),
D195="Por aprobar estimación",_xlfn.XLOOKUP(A195,'Por aprobar estimacion'!$A$2:$A$500,'Por aprobar estimacion'!$AS$2:$AS$500,""),
D195="Por reestimar",_xlfn.XLOOKUP(A195,'Por Reestimar '!$A$2:$A$500,'Por Reestimar '!$AS$2:$AS$500,""),
TRUE,""
),
_xlpm.resultado,IF(OR(_xlpm.revision="",_xlpm.revision=0),_xlpm.base,_xlpm.revision),
IF(OR(_xlpm.resultado="",_xlpm.resultado=0),"",_xlpm.resultado)
))</f>
        <v>46204</v>
      </c>
      <c r="H195" s="593" t="str" cm="1">
        <f t="array" ref="H195">IF(A195="","",_xlfn.LET(
_xlpm.dias,_xlfn.IFS(
OR(UPPER(TRIM(E195))="BAJA",UPPER(TRIM(E195))="BAJO"),5,
OR(UPPER(TRIM(E195))="MEDIA",UPPER(TRIM(E195))="MEDIO"),10,
OR(UPPER(TRIM(E195))="ALTA",UPPER(TRIM(E195))="ALTO"),20,
TRUE,0
),
_xlpm.inicioRe,IF(D195="Por reestimar",_xlfn.XLOOKUP(A195,'Por Reestimar '!$A$2:$A$500,'Por Reestimar '!$AS$2:$AS$500,0),0),
_xlfn.IFS(
D195="Por reestimar",IF(AND(ISNUMBER(_xlpm.inicioRe),_xlpm.inicioRe&gt;0,_xlpm.dias&gt;0),WORKDAY(_xlpm.inicioRe,_xlpm.dias),""),
D195="Por estimar",IF(AND(ISNUMBER(G195),G195&gt;0),IF(_xlpm.dias&gt;0,WORKDAY(G195,_xlpm.dias),""),IF(AND(ISNUMBER(F195),F195&gt;0),WORKDAY(F195,5),"")),
TRUE,""
)
))</f>
        <v/>
      </c>
      <c r="I195" t="str" cm="1">
        <f t="array" ref="I195">IF(A195="","",_xlfn.IFS(
D195="Eliminados",_xlfn.XLOOKUP(A195,Eliminados!$A$2:$A$500,Eliminados!$AB$2:$AB$500,""),
D195="Planificadas",_xlfn.XLOOKUP(A195,Planificadas!$A$2:$A$500,Planificadas!$AB$2:$AB$500,""),
D195="Aprobar planificación",_xlfn.XLOOKUP(A195,'Aprobar Planificación'!$A$2:$A$500,'Aprobar Planificación'!$AB$2:$AB$500,""),
D195="Por planificar",_xlfn.XLOOKUP(A195,'Por planificar'!$A$2:$A$500,'Por planificar'!$AB$2:$AB$500,""),
D195="Por habilitar presupuesto",_xlfn.XLOOKUP(A195,'Por habilitar presup.'!$A$2:$A$500,'Por habilitar presup.'!$AB$2:$AB$500,""),
D195="Por aprobar estimación",_xlfn.XLOOKUP(A195,'Por aprobar estimacion'!$A$2:$A$500,'Por aprobar estimacion'!$AB$2:$AB$500,""),
D195="Por reestimar",_xlfn.XLOOKUP(A195,'Por Reestimar '!$A$2:$A$500,'Por Reestimar '!$AB$2:$AB$500,""),
D195="Por estimar",_xlfn.XLOOKUP(A195,'Por estimar'!$A$2:$A$500,'Por estimar'!$AB$2:$AB$500,""),
D195="Registro incompleto",_xlfn.XLOOKUP(A195,'Registro incompleto'!$A$2:$A$500,'Registro incompleto'!$AB$2:$AB$500,""),
TRUE,""
))</f>
        <v>Ana Vega</v>
      </c>
    </row>
    <row r="196" spans="1:9">
      <c r="A196">
        <v>231</v>
      </c>
      <c r="B196" t="str" cm="1">
        <f t="array" ref="B196">IF(A196="","",_xlfn.IFS(
D196="Eliminados",_xlfn.XLOOKUP(A196,Eliminados!$A$2:$A$500,Eliminados!$F$2:$F$500,""),
D196="Planificadas",_xlfn.XLOOKUP(A196,Planificadas!$A$2:$A$500,Planificadas!$F$2:$F$500,""),
D196="Aprobar planificación",_xlfn.XLOOKUP(A196,'Aprobar Planificación'!$A$2:$A$500,'Aprobar Planificación'!$F$2:$F$500,""),
D196="Por planificar",_xlfn.XLOOKUP(A196,'Por planificar'!$A$2:$A$500,'Por planificar'!$F$2:$F$500,""),
D196="Por habilitar presupuesto",_xlfn.XLOOKUP(A196,'Por habilitar presup.'!$A$2:$A$500,'Por habilitar presup.'!$F$2:$F$500,""),
D196="Por aprobar estimación",_xlfn.XLOOKUP(A196,'Por aprobar estimacion'!$A$2:$A$500,'Por aprobar estimacion'!$F$2:$F$500,""),
D196="Por reestimar",_xlfn.XLOOKUP(A196,'Por Reestimar '!$A$2:$A$500,'Por Reestimar '!$F$2:$F$500,""),
D196="Por estimar",_xlfn.XLOOKUP(A196,'Por estimar'!$A$2:$A$500,'Por estimar'!$F$2:$F$500,""),
D196="Registro incompleto",_xlfn.XLOOKUP(A196,'Registro incompleto'!$A$2:$A$500,'Registro incompleto'!$F$2:$F$500,""),
TRUE,""
))</f>
        <v>Lean + IA - Gestión de egreso GyT - Digitalización y automatización de la venta de egreso y bachiller, y la generación de la constancia de egreso</v>
      </c>
      <c r="C196" t="str">
        <f t="shared" si="3"/>
        <v>Hugo Vega</v>
      </c>
      <c r="D196" t="str" cm="1">
        <f t="array" ref="D196">IF(A196="","",_xlfn.IFS(
COUNTIF(Eliminados!$A$2:$A$500,A196)&gt;0,"Eliminados",
COUNTIF(Planificadas!$A$2:$A$500,A196)&gt;0,"Planificadas",
COUNTIF('Aprobar Planificación'!$A$2:$A$500,A196)&gt;0,"Aprobar planificación",
COUNTIF('Por planificar'!$A$2:$A$500,A196)&gt;0,"Por planificar",
COUNTIF('Por habilitar presup.'!$A$2:$A$500,A196)&gt;0,"Por habilitar presupuesto",
COUNTIF('Por aprobar estimacion'!$A$2:$A$500,A196)&gt;0,"Por aprobar estimación",
COUNTIF('Por Reestimar '!$A$2:$A$500,A196)&gt;0,"Por reestimar",
COUNTIF('Por estimar'!$A$2:$A$500,A196)&gt;0,"Por estimar",
COUNTIF('Registro incompleto'!$A$2:$A$500,A196)&gt;0,"Registro incompleto",
TRUE,"Sin estado"
))</f>
        <v>Por estimar</v>
      </c>
      <c r="E196" t="str" cm="1">
        <f t="array" ref="E196">IF(A196="","",_xlfn.LET(
_xlpm.base,_xlfn.IFS(
D196="Eliminados",_xlfn.XLOOKUP(A196,Eliminados!$A$2:$A$500,Eliminados!$AE$2:$AE$500,""),
D196="Planificadas",_xlfn.XLOOKUP(A196,Planificadas!$A$2:$A$500,Planificadas!$AE$2:$AE$500,""),
D196="Aprobar planificación",_xlfn.XLOOKUP(A196,'Aprobar Planificación'!$A$2:$A$500,'Aprobar Planificación'!$AE$2:$AE$500,""),
D196="Por planificar",_xlfn.XLOOKUP(A196,'Por planificar'!$A$2:$A$500,'Por planificar'!$AE$2:$AE$500,""),
D196="Por habilitar presupuesto",_xlfn.XLOOKUP(A196,'Por habilitar presup.'!$A$2:$A$500,'Por habilitar presup.'!$AE$2:$AE$500,""),
D196="Por aprobar estimación",_xlfn.XLOOKUP(A196,'Por aprobar estimacion'!$A$2:$A$500,'Por aprobar estimacion'!$AE$2:$AE$500,""),
D196="Por reestimar",_xlfn.XLOOKUP(A196,'Por Reestimar '!$A$2:$A$500,'Por Reestimar '!$AE$2:$AE$500,""),
D196="Por estimar",_xlfn.XLOOKUP(A196,'Por estimar'!$A$2:$A$500,'Por estimar'!$AE$2:$AE$500,""),
D196="Registro incompleto",_xlfn.XLOOKUP(A196,'Registro incompleto'!$A$2:$A$500,'Registro incompleto'!$AE$2:$AE$500,""),
TRUE,""
),
_xlpm.revision,_xlfn.IFS(
D196="Eliminados",_xlfn.XLOOKUP(A196,Eliminados!$A$2:$A$500,Eliminados!$AR$2:$AR$500,""),
D196="Planificadas",_xlfn.XLOOKUP(A196,Planificadas!$A$2:$A$500,Planificadas!$AR$2:$AR$500,""),
D196="Aprobar planificación",_xlfn.XLOOKUP(A196,'Aprobar Planificación'!$A$2:$A$500,'Aprobar Planificación'!$AR$2:$AR$500,""),
D196="Por planificar",_xlfn.XLOOKUP(A196,'Por planificar'!$A$2:$A$500,'Por planificar'!$AR$2:$AR$500,""),
D196="Por habilitar presupuesto",_xlfn.XLOOKUP(A196,'Por habilitar presup.'!$A$2:$A$500,'Por habilitar presup.'!$AR$2:$AR$500,""),
D196="Por aprobar estimación",_xlfn.XLOOKUP(A196,'Por aprobar estimacion'!$A$2:$A$500,'Por aprobar estimacion'!$AR$2:$AR$500,""),
D196="Por reestimar",_xlfn.XLOOKUP(A196,'Por Reestimar '!$A$2:$A$500,'Por Reestimar '!$AR$2:$AR$500,""),
TRUE,""
),
_xlpm.resultado,IF(OR(_xlpm.revision="",_xlpm.revision=0),_xlpm.base,_xlpm.revision),
IF(OR(_xlpm.resultado="",_xlpm.resultado=0),"Sin definir",_xlpm.resultado)
))</f>
        <v>Alta</v>
      </c>
      <c r="F196" s="593" cm="1">
        <f t="array" ref="F196">IF(A196="","",_xlfn.LET(
_xlpm.fecha,_xlfn.IFS(
D196="Eliminados",_xlfn.XLOOKUP(A196,Eliminados!$A$2:$A$500,Eliminados!$AD$2:$AD$500,""),
D196="Planificadas",_xlfn.XLOOKUP(A196,Planificadas!$A$2:$A$500,Planificadas!$AD$2:$AD$500,""),
D196="Aprobar planificación",_xlfn.XLOOKUP(A196,'Aprobar Planificación'!$A$2:$A$500,'Aprobar Planificación'!$AD$2:$AD$500,""),
D196="Por planificar",_xlfn.XLOOKUP(A196,'Por planificar'!$A$2:$A$500,'Por planificar'!$AD$2:$AD$500,""),
D196="Por habilitar presupuesto",_xlfn.XLOOKUP(A196,'Por habilitar presup.'!$A$2:$A$500,'Por habilitar presup.'!$AD$2:$AD$500,""),
D196="Por aprobar estimación",_xlfn.XLOOKUP(A196,'Por aprobar estimacion'!$A$2:$A$500,'Por aprobar estimacion'!$AD$2:$AD$500,""),
D196="Por reestimar",_xlfn.XLOOKUP(A196,'Por Reestimar '!$A$2:$A$500,'Por Reestimar '!$AD$2:$AD$500,""),
D196="Por estimar",_xlfn.XLOOKUP(A196,'Por estimar'!$A$2:$A$500,'Por estimar'!$AD$2:$AD$500,""),
D196="Registro incompleto",_xlfn.XLOOKUP(A196,'Registro incompleto'!$A$2:$A$500,'Registro incompleto'!$AD$2:$AD$500,""),
TRUE,""
),
IF(OR(_xlpm.fecha="",_xlpm.fecha=0),"",_xlpm.fecha)
))</f>
        <v>46296</v>
      </c>
      <c r="G196" s="593" cm="1">
        <f t="array" ref="G196">IF(A196="","",_xlfn.LET(
_xlpm.base,_xlfn.IFS(
D196="Eliminados",_xlfn.XLOOKUP(A196,Eliminados!$A$2:$A$500,Eliminados!$AF$2:$AF$500,""),
D196="Planificadas",_xlfn.XLOOKUP(A196,Planificadas!$A$2:$A$500,Planificadas!$AF$2:$AF$500,""),
D196="Aprobar planificación",_xlfn.XLOOKUP(A196,'Aprobar Planificación'!$A$2:$A$500,'Aprobar Planificación'!$AF$2:$AF$500,""),
D196="Por planificar",_xlfn.XLOOKUP(A196,'Por planificar'!$A$2:$A$500,'Por planificar'!$AF$2:$AF$500,""),
D196="Por habilitar presupuesto",_xlfn.XLOOKUP(A196,'Por habilitar presup.'!$A$2:$A$500,'Por habilitar presup.'!$AF$2:$AF$500,""),
D196="Por aprobar estimación",_xlfn.XLOOKUP(A196,'Por aprobar estimacion'!$A$2:$A$500,'Por aprobar estimacion'!$AF$2:$AF$500,""),
D196="Por reestimar",_xlfn.XLOOKUP(A196,'Por Reestimar '!$A$2:$A$500,'Por Reestimar '!$AF$2:$AF$500,""),
D196="Por estimar",_xlfn.XLOOKUP(A196,'Por estimar'!$A$2:$A$500,'Por estimar'!$AF$2:$AF$500,""),
D196="Registro incompleto",_xlfn.XLOOKUP(A196,'Registro incompleto'!$A$2:$A$500,'Registro incompleto'!$AF$2:$AF$500,""),
TRUE,""
),
_xlpm.revision,_xlfn.IFS(
D196="Eliminados",_xlfn.XLOOKUP(A196,Eliminados!$A$2:$A$500,Eliminados!$AS$2:$AS$500,""),
D196="Planificadas",_xlfn.XLOOKUP(A196,Planificadas!$A$2:$A$500,Planificadas!$AS$2:$AS$500,""),
D196="Aprobar planificación",_xlfn.XLOOKUP(A196,'Aprobar Planificación'!$A$2:$A$500,'Aprobar Planificación'!$AS$2:$AS$500,""),
D196="Por planificar",_xlfn.XLOOKUP(A196,'Por planificar'!$A$2:$A$500,'Por planificar'!$AS$2:$AS$500,""),
D196="Por habilitar presupuesto",_xlfn.XLOOKUP(A196,'Por habilitar presup.'!$A$2:$A$500,'Por habilitar presup.'!$AS$2:$AS$500,""),
D196="Por aprobar estimación",_xlfn.XLOOKUP(A196,'Por aprobar estimacion'!$A$2:$A$500,'Por aprobar estimacion'!$AS$2:$AS$500,""),
D196="Por reestimar",_xlfn.XLOOKUP(A196,'Por Reestimar '!$A$2:$A$500,'Por Reestimar '!$AS$2:$AS$500,""),
TRUE,""
),
_xlpm.resultado,IF(OR(_xlpm.revision="",_xlpm.revision=0),_xlpm.base,_xlpm.revision),
IF(OR(_xlpm.resultado="",_xlpm.resultado=0),"",_xlpm.resultado)
))</f>
        <v>46218</v>
      </c>
      <c r="H196" s="593" cm="1">
        <f t="array" ref="H196">IF(A196="","",_xlfn.LET(
_xlpm.dias,_xlfn.IFS(
OR(UPPER(TRIM(E196))="BAJA",UPPER(TRIM(E196))="BAJO"),5,
OR(UPPER(TRIM(E196))="MEDIA",UPPER(TRIM(E196))="MEDIO"),10,
OR(UPPER(TRIM(E196))="ALTA",UPPER(TRIM(E196))="ALTO"),20,
TRUE,0
),
_xlpm.inicioRe,IF(D196="Por reestimar",_xlfn.XLOOKUP(A196,'Por Reestimar '!$A$2:$A$500,'Por Reestimar '!$AS$2:$AS$500,0),0),
_xlfn.IFS(
D196="Por reestimar",IF(AND(ISNUMBER(_xlpm.inicioRe),_xlpm.inicioRe&gt;0,_xlpm.dias&gt;0),WORKDAY(_xlpm.inicioRe,_xlpm.dias),""),
D196="Por estimar",IF(AND(ISNUMBER(G196),G196&gt;0),IF(_xlpm.dias&gt;0,WORKDAY(G196,_xlpm.dias),""),IF(AND(ISNUMBER(F196),F196&gt;0),WORKDAY(F196,5),"")),
TRUE,""
)
))</f>
        <v>46246</v>
      </c>
      <c r="I196" t="str" cm="1">
        <f t="array" ref="I196">IF(A196="","",_xlfn.IFS(
D196="Eliminados",_xlfn.XLOOKUP(A196,Eliminados!$A$2:$A$500,Eliminados!$AB$2:$AB$500,""),
D196="Planificadas",_xlfn.XLOOKUP(A196,Planificadas!$A$2:$A$500,Planificadas!$AB$2:$AB$500,""),
D196="Aprobar planificación",_xlfn.XLOOKUP(A196,'Aprobar Planificación'!$A$2:$A$500,'Aprobar Planificación'!$AB$2:$AB$500,""),
D196="Por planificar",_xlfn.XLOOKUP(A196,'Por planificar'!$A$2:$A$500,'Por planificar'!$AB$2:$AB$500,""),
D196="Por habilitar presupuesto",_xlfn.XLOOKUP(A196,'Por habilitar presup.'!$A$2:$A$500,'Por habilitar presup.'!$AB$2:$AB$500,""),
D196="Por aprobar estimación",_xlfn.XLOOKUP(A196,'Por aprobar estimacion'!$A$2:$A$500,'Por aprobar estimacion'!$AB$2:$AB$500,""),
D196="Por reestimar",_xlfn.XLOOKUP(A196,'Por Reestimar '!$A$2:$A$500,'Por Reestimar '!$AB$2:$AB$500,""),
D196="Por estimar",_xlfn.XLOOKUP(A196,'Por estimar'!$A$2:$A$500,'Por estimar'!$AB$2:$AB$500,""),
D196="Registro incompleto",_xlfn.XLOOKUP(A196,'Registro incompleto'!$A$2:$A$500,'Registro incompleto'!$AB$2:$AB$500,""),
TRUE,""
))</f>
        <v>Hugo Vega</v>
      </c>
    </row>
    <row r="197" spans="1:9">
      <c r="A197">
        <v>232</v>
      </c>
      <c r="B197" t="str" cm="1">
        <f t="array" ref="B197">IF(A197="","",_xlfn.IFS(
D197="Eliminados",_xlfn.XLOOKUP(A197,Eliminados!$A$2:$A$500,Eliminados!$F$2:$F$500,""),
D197="Planificadas",_xlfn.XLOOKUP(A197,Planificadas!$A$2:$A$500,Planificadas!$F$2:$F$500,""),
D197="Aprobar planificación",_xlfn.XLOOKUP(A197,'Aprobar Planificación'!$A$2:$A$500,'Aprobar Planificación'!$F$2:$F$500,""),
D197="Por planificar",_xlfn.XLOOKUP(A197,'Por planificar'!$A$2:$A$500,'Por planificar'!$F$2:$F$500,""),
D197="Por habilitar presupuesto",_xlfn.XLOOKUP(A197,'Por habilitar presup.'!$A$2:$A$500,'Por habilitar presup.'!$F$2:$F$500,""),
D197="Por aprobar estimación",_xlfn.XLOOKUP(A197,'Por aprobar estimacion'!$A$2:$A$500,'Por aprobar estimacion'!$F$2:$F$500,""),
D197="Por reestimar",_xlfn.XLOOKUP(A197,'Por Reestimar '!$A$2:$A$500,'Por Reestimar '!$F$2:$F$500,""),
D197="Por estimar",_xlfn.XLOOKUP(A197,'Por estimar'!$A$2:$A$500,'Por estimar'!$F$2:$F$500,""),
D197="Registro incompleto",_xlfn.XLOOKUP(A197,'Registro incompleto'!$A$2:$A$500,'Registro incompleto'!$F$2:$F$500,""),
TRUE,""
))</f>
        <v>Implementación de un Formulario Digital de Denuncias por Hostigamiento Sexual para la comunidad universitaria</v>
      </c>
      <c r="C197" t="str">
        <f t="shared" si="3"/>
        <v>Nicolas Morales</v>
      </c>
      <c r="D197" t="str" cm="1">
        <f t="array" ref="D197">IF(A197="","",_xlfn.IFS(
COUNTIF(Eliminados!$A$2:$A$500,A197)&gt;0,"Eliminados",
COUNTIF(Planificadas!$A$2:$A$500,A197)&gt;0,"Planificadas",
COUNTIF('Aprobar Planificación'!$A$2:$A$500,A197)&gt;0,"Aprobar planificación",
COUNTIF('Por planificar'!$A$2:$A$500,A197)&gt;0,"Por planificar",
COUNTIF('Por habilitar presup.'!$A$2:$A$500,A197)&gt;0,"Por habilitar presupuesto",
COUNTIF('Por aprobar estimacion'!$A$2:$A$500,A197)&gt;0,"Por aprobar estimación",
COUNTIF('Por Reestimar '!$A$2:$A$500,A197)&gt;0,"Por reestimar",
COUNTIF('Por estimar'!$A$2:$A$500,A197)&gt;0,"Por estimar",
COUNTIF('Registro incompleto'!$A$2:$A$500,A197)&gt;0,"Registro incompleto",
TRUE,"Sin estado"
))</f>
        <v>Por aprobar estimación</v>
      </c>
      <c r="E197" t="str" cm="1">
        <f t="array" ref="E197">IF(A197="","",_xlfn.LET(
_xlpm.base,_xlfn.IFS(
D197="Eliminados",_xlfn.XLOOKUP(A197,Eliminados!$A$2:$A$500,Eliminados!$AE$2:$AE$500,""),
D197="Planificadas",_xlfn.XLOOKUP(A197,Planificadas!$A$2:$A$500,Planificadas!$AE$2:$AE$500,""),
D197="Aprobar planificación",_xlfn.XLOOKUP(A197,'Aprobar Planificación'!$A$2:$A$500,'Aprobar Planificación'!$AE$2:$AE$500,""),
D197="Por planificar",_xlfn.XLOOKUP(A197,'Por planificar'!$A$2:$A$500,'Por planificar'!$AE$2:$AE$500,""),
D197="Por habilitar presupuesto",_xlfn.XLOOKUP(A197,'Por habilitar presup.'!$A$2:$A$500,'Por habilitar presup.'!$AE$2:$AE$500,""),
D197="Por aprobar estimación",_xlfn.XLOOKUP(A197,'Por aprobar estimacion'!$A$2:$A$500,'Por aprobar estimacion'!$AE$2:$AE$500,""),
D197="Por reestimar",_xlfn.XLOOKUP(A197,'Por Reestimar '!$A$2:$A$500,'Por Reestimar '!$AE$2:$AE$500,""),
D197="Por estimar",_xlfn.XLOOKUP(A197,'Por estimar'!$A$2:$A$500,'Por estimar'!$AE$2:$AE$500,""),
D197="Registro incompleto",_xlfn.XLOOKUP(A197,'Registro incompleto'!$A$2:$A$500,'Registro incompleto'!$AE$2:$AE$500,""),
TRUE,""
),
_xlpm.revision,_xlfn.IFS(
D197="Eliminados",_xlfn.XLOOKUP(A197,Eliminados!$A$2:$A$500,Eliminados!$AR$2:$AR$500,""),
D197="Planificadas",_xlfn.XLOOKUP(A197,Planificadas!$A$2:$A$500,Planificadas!$AR$2:$AR$500,""),
D197="Aprobar planificación",_xlfn.XLOOKUP(A197,'Aprobar Planificación'!$A$2:$A$500,'Aprobar Planificación'!$AR$2:$AR$500,""),
D197="Por planificar",_xlfn.XLOOKUP(A197,'Por planificar'!$A$2:$A$500,'Por planificar'!$AR$2:$AR$500,""),
D197="Por habilitar presupuesto",_xlfn.XLOOKUP(A197,'Por habilitar presup.'!$A$2:$A$500,'Por habilitar presup.'!$AR$2:$AR$500,""),
D197="Por aprobar estimación",_xlfn.XLOOKUP(A197,'Por aprobar estimacion'!$A$2:$A$500,'Por aprobar estimacion'!$AR$2:$AR$500,""),
D197="Por reestimar",_xlfn.XLOOKUP(A197,'Por Reestimar '!$A$2:$A$500,'Por Reestimar '!$AR$2:$AR$500,""),
TRUE,""
),
_xlpm.resultado,IF(OR(_xlpm.revision="",_xlpm.revision=0),_xlpm.base,_xlpm.revision),
IF(OR(_xlpm.resultado="",_xlpm.resultado=0),"Sin definir",_xlpm.resultado)
))</f>
        <v>Media</v>
      </c>
      <c r="F197" s="593" cm="1">
        <f t="array" ref="F197">IF(A197="","",_xlfn.LET(
_xlpm.fecha,_xlfn.IFS(
D197="Eliminados",_xlfn.XLOOKUP(A197,Eliminados!$A$2:$A$500,Eliminados!$AD$2:$AD$500,""),
D197="Planificadas",_xlfn.XLOOKUP(A197,Planificadas!$A$2:$A$500,Planificadas!$AD$2:$AD$500,""),
D197="Aprobar planificación",_xlfn.XLOOKUP(A197,'Aprobar Planificación'!$A$2:$A$500,'Aprobar Planificación'!$AD$2:$AD$500,""),
D197="Por planificar",_xlfn.XLOOKUP(A197,'Por planificar'!$A$2:$A$500,'Por planificar'!$AD$2:$AD$500,""),
D197="Por habilitar presupuesto",_xlfn.XLOOKUP(A197,'Por habilitar presup.'!$A$2:$A$500,'Por habilitar presup.'!$AD$2:$AD$500,""),
D197="Por aprobar estimación",_xlfn.XLOOKUP(A197,'Por aprobar estimacion'!$A$2:$A$500,'Por aprobar estimacion'!$AD$2:$AD$500,""),
D197="Por reestimar",_xlfn.XLOOKUP(A197,'Por Reestimar '!$A$2:$A$500,'Por Reestimar '!$AD$2:$AD$500,""),
D197="Por estimar",_xlfn.XLOOKUP(A197,'Por estimar'!$A$2:$A$500,'Por estimar'!$AD$2:$AD$500,""),
D197="Registro incompleto",_xlfn.XLOOKUP(A197,'Registro incompleto'!$A$2:$A$500,'Registro incompleto'!$AD$2:$AD$500,""),
TRUE,""
),
IF(OR(_xlpm.fecha="",_xlpm.fecha=0),"",_xlpm.fecha)
))</f>
        <v>46254</v>
      </c>
      <c r="G197" s="593" cm="1">
        <f t="array" ref="G197">IF(A197="","",_xlfn.LET(
_xlpm.base,_xlfn.IFS(
D197="Eliminados",_xlfn.XLOOKUP(A197,Eliminados!$A$2:$A$500,Eliminados!$AF$2:$AF$500,""),
D197="Planificadas",_xlfn.XLOOKUP(A197,Planificadas!$A$2:$A$500,Planificadas!$AF$2:$AF$500,""),
D197="Aprobar planificación",_xlfn.XLOOKUP(A197,'Aprobar Planificación'!$A$2:$A$500,'Aprobar Planificación'!$AF$2:$AF$500,""),
D197="Por planificar",_xlfn.XLOOKUP(A197,'Por planificar'!$A$2:$A$500,'Por planificar'!$AF$2:$AF$500,""),
D197="Por habilitar presupuesto",_xlfn.XLOOKUP(A197,'Por habilitar presup.'!$A$2:$A$500,'Por habilitar presup.'!$AF$2:$AF$500,""),
D197="Por aprobar estimación",_xlfn.XLOOKUP(A197,'Por aprobar estimacion'!$A$2:$A$500,'Por aprobar estimacion'!$AF$2:$AF$500,""),
D197="Por reestimar",_xlfn.XLOOKUP(A197,'Por Reestimar '!$A$2:$A$500,'Por Reestimar '!$AF$2:$AF$500,""),
D197="Por estimar",_xlfn.XLOOKUP(A197,'Por estimar'!$A$2:$A$500,'Por estimar'!$AF$2:$AF$500,""),
D197="Registro incompleto",_xlfn.XLOOKUP(A197,'Registro incompleto'!$A$2:$A$500,'Registro incompleto'!$AF$2:$AF$500,""),
TRUE,""
),
_xlpm.revision,_xlfn.IFS(
D197="Eliminados",_xlfn.XLOOKUP(A197,Eliminados!$A$2:$A$500,Eliminados!$AS$2:$AS$500,""),
D197="Planificadas",_xlfn.XLOOKUP(A197,Planificadas!$A$2:$A$500,Planificadas!$AS$2:$AS$500,""),
D197="Aprobar planificación",_xlfn.XLOOKUP(A197,'Aprobar Planificación'!$A$2:$A$500,'Aprobar Planificación'!$AS$2:$AS$500,""),
D197="Por planificar",_xlfn.XLOOKUP(A197,'Por planificar'!$A$2:$A$500,'Por planificar'!$AS$2:$AS$500,""),
D197="Por habilitar presupuesto",_xlfn.XLOOKUP(A197,'Por habilitar presup.'!$A$2:$A$500,'Por habilitar presup.'!$AS$2:$AS$500,""),
D197="Por aprobar estimación",_xlfn.XLOOKUP(A197,'Por aprobar estimacion'!$A$2:$A$500,'Por aprobar estimacion'!$AS$2:$AS$500,""),
D197="Por reestimar",_xlfn.XLOOKUP(A197,'Por Reestimar '!$A$2:$A$500,'Por Reestimar '!$AS$2:$AS$500,""),
TRUE,""
),
_xlpm.resultado,IF(OR(_xlpm.revision="",_xlpm.revision=0),_xlpm.base,_xlpm.revision),
IF(OR(_xlpm.resultado="",_xlpm.resultado=0),"",_xlpm.resultado)
))</f>
        <v>46286</v>
      </c>
      <c r="H197" s="593" t="str" cm="1">
        <f t="array" ref="H197">IF(A197="","",_xlfn.LET(
_xlpm.dias,_xlfn.IFS(
OR(UPPER(TRIM(E197))="BAJA",UPPER(TRIM(E197))="BAJO"),5,
OR(UPPER(TRIM(E197))="MEDIA",UPPER(TRIM(E197))="MEDIO"),10,
OR(UPPER(TRIM(E197))="ALTA",UPPER(TRIM(E197))="ALTO"),20,
TRUE,0
),
_xlpm.inicioRe,IF(D197="Por reestimar",_xlfn.XLOOKUP(A197,'Por Reestimar '!$A$2:$A$500,'Por Reestimar '!$AS$2:$AS$500,0),0),
_xlfn.IFS(
D197="Por reestimar",IF(AND(ISNUMBER(_xlpm.inicioRe),_xlpm.inicioRe&gt;0,_xlpm.dias&gt;0),WORKDAY(_xlpm.inicioRe,_xlpm.dias),""),
D197="Por estimar",IF(AND(ISNUMBER(G197),G197&gt;0),IF(_xlpm.dias&gt;0,WORKDAY(G197,_xlpm.dias),""),IF(AND(ISNUMBER(F197),F197&gt;0),WORKDAY(F197,5),"")),
TRUE,""
)
))</f>
        <v/>
      </c>
      <c r="I197" t="str" cm="1">
        <f t="array" ref="I197">IF(A197="","",_xlfn.IFS(
D197="Eliminados",_xlfn.XLOOKUP(A197,Eliminados!$A$2:$A$500,Eliminados!$AB$2:$AB$500,""),
D197="Planificadas",_xlfn.XLOOKUP(A197,Planificadas!$A$2:$A$500,Planificadas!$AB$2:$AB$500,""),
D197="Aprobar planificación",_xlfn.XLOOKUP(A197,'Aprobar Planificación'!$A$2:$A$500,'Aprobar Planificación'!$AB$2:$AB$500,""),
D197="Por planificar",_xlfn.XLOOKUP(A197,'Por planificar'!$A$2:$A$500,'Por planificar'!$AB$2:$AB$500,""),
D197="Por habilitar presupuesto",_xlfn.XLOOKUP(A197,'Por habilitar presup.'!$A$2:$A$500,'Por habilitar presup.'!$AB$2:$AB$500,""),
D197="Por aprobar estimación",_xlfn.XLOOKUP(A197,'Por aprobar estimacion'!$A$2:$A$500,'Por aprobar estimacion'!$AB$2:$AB$500,""),
D197="Por reestimar",_xlfn.XLOOKUP(A197,'Por Reestimar '!$A$2:$A$500,'Por Reestimar '!$AB$2:$AB$500,""),
D197="Por estimar",_xlfn.XLOOKUP(A197,'Por estimar'!$A$2:$A$500,'Por estimar'!$AB$2:$AB$500,""),
D197="Registro incompleto",_xlfn.XLOOKUP(A197,'Registro incompleto'!$A$2:$A$500,'Registro incompleto'!$AB$2:$AB$500,""),
TRUE,""
))</f>
        <v>Nicolas Morales</v>
      </c>
    </row>
    <row r="198" spans="1:9">
      <c r="A198">
        <v>233</v>
      </c>
      <c r="B198" t="str" cm="1">
        <f t="array" ref="B198">IF(A198="","",_xlfn.IFS(
D198="Eliminados",_xlfn.XLOOKUP(A198,Eliminados!$A$2:$A$500,Eliminados!$F$2:$F$500,""),
D198="Planificadas",_xlfn.XLOOKUP(A198,Planificadas!$A$2:$A$500,Planificadas!$F$2:$F$500,""),
D198="Aprobar planificación",_xlfn.XLOOKUP(A198,'Aprobar Planificación'!$A$2:$A$500,'Aprobar Planificación'!$F$2:$F$500,""),
D198="Por planificar",_xlfn.XLOOKUP(A198,'Por planificar'!$A$2:$A$500,'Por planificar'!$F$2:$F$500,""),
D198="Por habilitar presupuesto",_xlfn.XLOOKUP(A198,'Por habilitar presup.'!$A$2:$A$500,'Por habilitar presup.'!$F$2:$F$500,""),
D198="Por aprobar estimación",_xlfn.XLOOKUP(A198,'Por aprobar estimacion'!$A$2:$A$500,'Por aprobar estimacion'!$F$2:$F$500,""),
D198="Por reestimar",_xlfn.XLOOKUP(A198,'Por Reestimar '!$A$2:$A$500,'Por Reestimar '!$F$2:$F$500,""),
D198="Por estimar",_xlfn.XLOOKUP(A198,'Por estimar'!$A$2:$A$500,'Por estimar'!$F$2:$F$500,""),
D198="Registro incompleto",_xlfn.XLOOKUP(A198,'Registro incompleto'!$A$2:$A$500,'Registro incompleto'!$F$2:$F$500,""),
TRUE,""
))</f>
        <v>Problemas de accesos con Tramites V2 - Dependencia con IDusuarioprod</v>
      </c>
      <c r="C198" t="str">
        <f t="shared" si="3"/>
        <v>Nohelí Cabrera</v>
      </c>
      <c r="D198" t="str" cm="1">
        <f t="array" ref="D198">IF(A198="","",_xlfn.IFS(
COUNTIF(Eliminados!$A$2:$A$500,A198)&gt;0,"Eliminados",
COUNTIF(Planificadas!$A$2:$A$500,A198)&gt;0,"Planificadas",
COUNTIF('Aprobar Planificación'!$A$2:$A$500,A198)&gt;0,"Aprobar planificación",
COUNTIF('Por planificar'!$A$2:$A$500,A198)&gt;0,"Por planificar",
COUNTIF('Por habilitar presup.'!$A$2:$A$500,A198)&gt;0,"Por habilitar presupuesto",
COUNTIF('Por aprobar estimacion'!$A$2:$A$500,A198)&gt;0,"Por aprobar estimación",
COUNTIF('Por Reestimar '!$A$2:$A$500,A198)&gt;0,"Por reestimar",
COUNTIF('Por estimar'!$A$2:$A$500,A198)&gt;0,"Por estimar",
COUNTIF('Registro incompleto'!$A$2:$A$500,A198)&gt;0,"Registro incompleto",
TRUE,"Sin estado"
))</f>
        <v>Eliminados</v>
      </c>
      <c r="E198" t="str" cm="1">
        <f t="array" ref="E198">IF(A198="","",_xlfn.LET(
_xlpm.base,_xlfn.IFS(
D198="Eliminados",_xlfn.XLOOKUP(A198,Eliminados!$A$2:$A$500,Eliminados!$AE$2:$AE$500,""),
D198="Planificadas",_xlfn.XLOOKUP(A198,Planificadas!$A$2:$A$500,Planificadas!$AE$2:$AE$500,""),
D198="Aprobar planificación",_xlfn.XLOOKUP(A198,'Aprobar Planificación'!$A$2:$A$500,'Aprobar Planificación'!$AE$2:$AE$500,""),
D198="Por planificar",_xlfn.XLOOKUP(A198,'Por planificar'!$A$2:$A$500,'Por planificar'!$AE$2:$AE$500,""),
D198="Por habilitar presupuesto",_xlfn.XLOOKUP(A198,'Por habilitar presup.'!$A$2:$A$500,'Por habilitar presup.'!$AE$2:$AE$500,""),
D198="Por aprobar estimación",_xlfn.XLOOKUP(A198,'Por aprobar estimacion'!$A$2:$A$500,'Por aprobar estimacion'!$AE$2:$AE$500,""),
D198="Por reestimar",_xlfn.XLOOKUP(A198,'Por Reestimar '!$A$2:$A$500,'Por Reestimar '!$AE$2:$AE$500,""),
D198="Por estimar",_xlfn.XLOOKUP(A198,'Por estimar'!$A$2:$A$500,'Por estimar'!$AE$2:$AE$500,""),
D198="Registro incompleto",_xlfn.XLOOKUP(A198,'Registro incompleto'!$A$2:$A$500,'Registro incompleto'!$AE$2:$AE$500,""),
TRUE,""
),
_xlpm.revision,_xlfn.IFS(
D198="Eliminados",_xlfn.XLOOKUP(A198,Eliminados!$A$2:$A$500,Eliminados!$AR$2:$AR$500,""),
D198="Planificadas",_xlfn.XLOOKUP(A198,Planificadas!$A$2:$A$500,Planificadas!$AR$2:$AR$500,""),
D198="Aprobar planificación",_xlfn.XLOOKUP(A198,'Aprobar Planificación'!$A$2:$A$500,'Aprobar Planificación'!$AR$2:$AR$500,""),
D198="Por planificar",_xlfn.XLOOKUP(A198,'Por planificar'!$A$2:$A$500,'Por planificar'!$AR$2:$AR$500,""),
D198="Por habilitar presupuesto",_xlfn.XLOOKUP(A198,'Por habilitar presup.'!$A$2:$A$500,'Por habilitar presup.'!$AR$2:$AR$500,""),
D198="Por aprobar estimación",_xlfn.XLOOKUP(A198,'Por aprobar estimacion'!$A$2:$A$500,'Por aprobar estimacion'!$AR$2:$AR$500,""),
D198="Por reestimar",_xlfn.XLOOKUP(A198,'Por Reestimar '!$A$2:$A$500,'Por Reestimar '!$AR$2:$AR$500,""),
TRUE,""
),
_xlpm.resultado,IF(OR(_xlpm.revision="",_xlpm.revision=0),_xlpm.base,_xlpm.revision),
IF(OR(_xlpm.resultado="",_xlpm.resultado=0),"Sin definir",_xlpm.resultado)
))</f>
        <v>Alta</v>
      </c>
      <c r="F198" s="593" cm="1">
        <f t="array" ref="F198">IF(A198="","",_xlfn.LET(
_xlpm.fecha,_xlfn.IFS(
D198="Eliminados",_xlfn.XLOOKUP(A198,Eliminados!$A$2:$A$500,Eliminados!$AD$2:$AD$500,""),
D198="Planificadas",_xlfn.XLOOKUP(A198,Planificadas!$A$2:$A$500,Planificadas!$AD$2:$AD$500,""),
D198="Aprobar planificación",_xlfn.XLOOKUP(A198,'Aprobar Planificación'!$A$2:$A$500,'Aprobar Planificación'!$AD$2:$AD$500,""),
D198="Por planificar",_xlfn.XLOOKUP(A198,'Por planificar'!$A$2:$A$500,'Por planificar'!$AD$2:$AD$500,""),
D198="Por habilitar presupuesto",_xlfn.XLOOKUP(A198,'Por habilitar presup.'!$A$2:$A$500,'Por habilitar presup.'!$AD$2:$AD$500,""),
D198="Por aprobar estimación",_xlfn.XLOOKUP(A198,'Por aprobar estimacion'!$A$2:$A$500,'Por aprobar estimacion'!$AD$2:$AD$500,""),
D198="Por reestimar",_xlfn.XLOOKUP(A198,'Por Reestimar '!$A$2:$A$500,'Por Reestimar '!$AD$2:$AD$500,""),
D198="Por estimar",_xlfn.XLOOKUP(A198,'Por estimar'!$A$2:$A$500,'Por estimar'!$AD$2:$AD$500,""),
D198="Registro incompleto",_xlfn.XLOOKUP(A198,'Registro incompleto'!$A$2:$A$500,'Registro incompleto'!$AD$2:$AD$500,""),
TRUE,""
),
IF(OR(_xlpm.fecha="",_xlpm.fecha=0),"",_xlpm.fecha)
))</f>
        <v>46191</v>
      </c>
      <c r="G198" s="593" cm="1">
        <f t="array" ref="G198">IF(A198="","",_xlfn.LET(
_xlpm.base,_xlfn.IFS(
D198="Eliminados",_xlfn.XLOOKUP(A198,Eliminados!$A$2:$A$500,Eliminados!$AF$2:$AF$500,""),
D198="Planificadas",_xlfn.XLOOKUP(A198,Planificadas!$A$2:$A$500,Planificadas!$AF$2:$AF$500,""),
D198="Aprobar planificación",_xlfn.XLOOKUP(A198,'Aprobar Planificación'!$A$2:$A$500,'Aprobar Planificación'!$AF$2:$AF$500,""),
D198="Por planificar",_xlfn.XLOOKUP(A198,'Por planificar'!$A$2:$A$500,'Por planificar'!$AF$2:$AF$500,""),
D198="Por habilitar presupuesto",_xlfn.XLOOKUP(A198,'Por habilitar presup.'!$A$2:$A$500,'Por habilitar presup.'!$AF$2:$AF$500,""),
D198="Por aprobar estimación",_xlfn.XLOOKUP(A198,'Por aprobar estimacion'!$A$2:$A$500,'Por aprobar estimacion'!$AF$2:$AF$500,""),
D198="Por reestimar",_xlfn.XLOOKUP(A198,'Por Reestimar '!$A$2:$A$500,'Por Reestimar '!$AF$2:$AF$500,""),
D198="Por estimar",_xlfn.XLOOKUP(A198,'Por estimar'!$A$2:$A$500,'Por estimar'!$AF$2:$AF$500,""),
D198="Registro incompleto",_xlfn.XLOOKUP(A198,'Registro incompleto'!$A$2:$A$500,'Registro incompleto'!$AF$2:$AF$500,""),
TRUE,""
),
_xlpm.revision,_xlfn.IFS(
D198="Eliminados",_xlfn.XLOOKUP(A198,Eliminados!$A$2:$A$500,Eliminados!$AS$2:$AS$500,""),
D198="Planificadas",_xlfn.XLOOKUP(A198,Planificadas!$A$2:$A$500,Planificadas!$AS$2:$AS$500,""),
D198="Aprobar planificación",_xlfn.XLOOKUP(A198,'Aprobar Planificación'!$A$2:$A$500,'Aprobar Planificación'!$AS$2:$AS$500,""),
D198="Por planificar",_xlfn.XLOOKUP(A198,'Por planificar'!$A$2:$A$500,'Por planificar'!$AS$2:$AS$500,""),
D198="Por habilitar presupuesto",_xlfn.XLOOKUP(A198,'Por habilitar presup.'!$A$2:$A$500,'Por habilitar presup.'!$AS$2:$AS$500,""),
D198="Por aprobar estimación",_xlfn.XLOOKUP(A198,'Por aprobar estimacion'!$A$2:$A$500,'Por aprobar estimacion'!$AS$2:$AS$500,""),
D198="Por reestimar",_xlfn.XLOOKUP(A198,'Por Reestimar '!$A$2:$A$500,'Por Reestimar '!$AS$2:$AS$500,""),
TRUE,""
),
_xlpm.resultado,IF(OR(_xlpm.revision="",_xlpm.revision=0),_xlpm.base,_xlpm.revision),
IF(OR(_xlpm.resultado="",_xlpm.resultado=0),"",_xlpm.resultado)
))</f>
        <v>46217</v>
      </c>
      <c r="H198" s="593" t="str" cm="1">
        <f t="array" ref="H198">IF(A198="","",_xlfn.LET(
_xlpm.dias,_xlfn.IFS(
OR(UPPER(TRIM(E198))="BAJA",UPPER(TRIM(E198))="BAJO"),5,
OR(UPPER(TRIM(E198))="MEDIA",UPPER(TRIM(E198))="MEDIO"),10,
OR(UPPER(TRIM(E198))="ALTA",UPPER(TRIM(E198))="ALTO"),20,
TRUE,0
),
_xlpm.inicioRe,IF(D198="Por reestimar",_xlfn.XLOOKUP(A198,'Por Reestimar '!$A$2:$A$500,'Por Reestimar '!$AS$2:$AS$500,0),0),
_xlfn.IFS(
D198="Por reestimar",IF(AND(ISNUMBER(_xlpm.inicioRe),_xlpm.inicioRe&gt;0,_xlpm.dias&gt;0),WORKDAY(_xlpm.inicioRe,_xlpm.dias),""),
D198="Por estimar",IF(AND(ISNUMBER(G198),G198&gt;0),IF(_xlpm.dias&gt;0,WORKDAY(G198,_xlpm.dias),""),IF(AND(ISNUMBER(F198),F198&gt;0),WORKDAY(F198,5),"")),
TRUE,""
)
))</f>
        <v/>
      </c>
      <c r="I198" t="str" cm="1">
        <f t="array" ref="I198">IF(A198="","",_xlfn.IFS(
D198="Eliminados",_xlfn.XLOOKUP(A198,Eliminados!$A$2:$A$500,Eliminados!$AB$2:$AB$500,""),
D198="Planificadas",_xlfn.XLOOKUP(A198,Planificadas!$A$2:$A$500,Planificadas!$AB$2:$AB$500,""),
D198="Aprobar planificación",_xlfn.XLOOKUP(A198,'Aprobar Planificación'!$A$2:$A$500,'Aprobar Planificación'!$AB$2:$AB$500,""),
D198="Por planificar",_xlfn.XLOOKUP(A198,'Por planificar'!$A$2:$A$500,'Por planificar'!$AB$2:$AB$500,""),
D198="Por habilitar presupuesto",_xlfn.XLOOKUP(A198,'Por habilitar presup.'!$A$2:$A$500,'Por habilitar presup.'!$AB$2:$AB$500,""),
D198="Por aprobar estimación",_xlfn.XLOOKUP(A198,'Por aprobar estimacion'!$A$2:$A$500,'Por aprobar estimacion'!$AB$2:$AB$500,""),
D198="Por reestimar",_xlfn.XLOOKUP(A198,'Por Reestimar '!$A$2:$A$500,'Por Reestimar '!$AB$2:$AB$500,""),
D198="Por estimar",_xlfn.XLOOKUP(A198,'Por estimar'!$A$2:$A$500,'Por estimar'!$AB$2:$AB$500,""),
D198="Registro incompleto",_xlfn.XLOOKUP(A198,'Registro incompleto'!$A$2:$A$500,'Registro incompleto'!$AB$2:$AB$500,""),
TRUE,""
))</f>
        <v>Nohelí Cabrera</v>
      </c>
    </row>
    <row r="199" spans="1:9">
      <c r="A199">
        <v>234</v>
      </c>
      <c r="B199" t="str" cm="1">
        <f t="array" ref="B199">IF(A199="","",_xlfn.IFS(
D199="Eliminados",_xlfn.XLOOKUP(A199,Eliminados!$A$2:$A$500,Eliminados!$F$2:$F$500,""),
D199="Planificadas",_xlfn.XLOOKUP(A199,Planificadas!$A$2:$A$500,Planificadas!$F$2:$F$500,""),
D199="Aprobar planificación",_xlfn.XLOOKUP(A199,'Aprobar Planificación'!$A$2:$A$500,'Aprobar Planificación'!$F$2:$F$500,""),
D199="Por planificar",_xlfn.XLOOKUP(A199,'Por planificar'!$A$2:$A$500,'Por planificar'!$F$2:$F$500,""),
D199="Por habilitar presupuesto",_xlfn.XLOOKUP(A199,'Por habilitar presup.'!$A$2:$A$500,'Por habilitar presup.'!$F$2:$F$500,""),
D199="Por aprobar estimación",_xlfn.XLOOKUP(A199,'Por aprobar estimacion'!$A$2:$A$500,'Por aprobar estimacion'!$F$2:$F$500,""),
D199="Por reestimar",_xlfn.XLOOKUP(A199,'Por Reestimar '!$A$2:$A$500,'Por Reestimar '!$F$2:$F$500,""),
D199="Por estimar",_xlfn.XLOOKUP(A199,'Por estimar'!$A$2:$A$500,'Por estimar'!$F$2:$F$500,""),
D199="Registro incompleto",_xlfn.XLOOKUP(A199,'Registro incompleto'!$A$2:$A$500,'Registro incompleto'!$F$2:$F$500,""),
TRUE,""
))</f>
        <v>PRB0043036 Revisión de caídas de alto relacionadas a pase a producción por desarrollo</v>
      </c>
      <c r="C199" t="str">
        <f t="shared" si="3"/>
        <v>Johnny Rodriguez</v>
      </c>
      <c r="D199" t="str" cm="1">
        <f t="array" ref="D199">IF(A199="","",_xlfn.IFS(
COUNTIF(Eliminados!$A$2:$A$500,A199)&gt;0,"Eliminados",
COUNTIF(Planificadas!$A$2:$A$500,A199)&gt;0,"Planificadas",
COUNTIF('Aprobar Planificación'!$A$2:$A$500,A199)&gt;0,"Aprobar planificación",
COUNTIF('Por planificar'!$A$2:$A$500,A199)&gt;0,"Por planificar",
COUNTIF('Por habilitar presup.'!$A$2:$A$500,A199)&gt;0,"Por habilitar presupuesto",
COUNTIF('Por aprobar estimacion'!$A$2:$A$500,A199)&gt;0,"Por aprobar estimación",
COUNTIF('Por Reestimar '!$A$2:$A$500,A199)&gt;0,"Por reestimar",
COUNTIF('Por estimar'!$A$2:$A$500,A199)&gt;0,"Por estimar",
COUNTIF('Registro incompleto'!$A$2:$A$500,A199)&gt;0,"Registro incompleto",
TRUE,"Sin estado"
))</f>
        <v>Por estimar</v>
      </c>
      <c r="E199" t="str" cm="1">
        <f t="array" ref="E199">IF(A199="","",_xlfn.LET(
_xlpm.base,_xlfn.IFS(
D199="Eliminados",_xlfn.XLOOKUP(A199,Eliminados!$A$2:$A$500,Eliminados!$AE$2:$AE$500,""),
D199="Planificadas",_xlfn.XLOOKUP(A199,Planificadas!$A$2:$A$500,Planificadas!$AE$2:$AE$500,""),
D199="Aprobar planificación",_xlfn.XLOOKUP(A199,'Aprobar Planificación'!$A$2:$A$500,'Aprobar Planificación'!$AE$2:$AE$500,""),
D199="Por planificar",_xlfn.XLOOKUP(A199,'Por planificar'!$A$2:$A$500,'Por planificar'!$AE$2:$AE$500,""),
D199="Por habilitar presupuesto",_xlfn.XLOOKUP(A199,'Por habilitar presup.'!$A$2:$A$500,'Por habilitar presup.'!$AE$2:$AE$500,""),
D199="Por aprobar estimación",_xlfn.XLOOKUP(A199,'Por aprobar estimacion'!$A$2:$A$500,'Por aprobar estimacion'!$AE$2:$AE$500,""),
D199="Por reestimar",_xlfn.XLOOKUP(A199,'Por Reestimar '!$A$2:$A$500,'Por Reestimar '!$AE$2:$AE$500,""),
D199="Por estimar",_xlfn.XLOOKUP(A199,'Por estimar'!$A$2:$A$500,'Por estimar'!$AE$2:$AE$500,""),
D199="Registro incompleto",_xlfn.XLOOKUP(A199,'Registro incompleto'!$A$2:$A$500,'Registro incompleto'!$AE$2:$AE$500,""),
TRUE,""
),
_xlpm.revision,_xlfn.IFS(
D199="Eliminados",_xlfn.XLOOKUP(A199,Eliminados!$A$2:$A$500,Eliminados!$AR$2:$AR$500,""),
D199="Planificadas",_xlfn.XLOOKUP(A199,Planificadas!$A$2:$A$500,Planificadas!$AR$2:$AR$500,""),
D199="Aprobar planificación",_xlfn.XLOOKUP(A199,'Aprobar Planificación'!$A$2:$A$500,'Aprobar Planificación'!$AR$2:$AR$500,""),
D199="Por planificar",_xlfn.XLOOKUP(A199,'Por planificar'!$A$2:$A$500,'Por planificar'!$AR$2:$AR$500,""),
D199="Por habilitar presupuesto",_xlfn.XLOOKUP(A199,'Por habilitar presup.'!$A$2:$A$500,'Por habilitar presup.'!$AR$2:$AR$500,""),
D199="Por aprobar estimación",_xlfn.XLOOKUP(A199,'Por aprobar estimacion'!$A$2:$A$500,'Por aprobar estimacion'!$AR$2:$AR$500,""),
D199="Por reestimar",_xlfn.XLOOKUP(A199,'Por Reestimar '!$A$2:$A$500,'Por Reestimar '!$AR$2:$AR$500,""),
TRUE,""
),
_xlpm.resultado,IF(OR(_xlpm.revision="",_xlpm.revision=0),_xlpm.base,_xlpm.revision),
IF(OR(_xlpm.resultado="",_xlpm.resultado=0),"Sin definir",_xlpm.resultado)
))</f>
        <v>Sin definir</v>
      </c>
      <c r="F199" s="593" cm="1">
        <f t="array" ref="F199">IF(A199="","",_xlfn.LET(
_xlpm.fecha,_xlfn.IFS(
D199="Eliminados",_xlfn.XLOOKUP(A199,Eliminados!$A$2:$A$500,Eliminados!$AD$2:$AD$500,""),
D199="Planificadas",_xlfn.XLOOKUP(A199,Planificadas!$A$2:$A$500,Planificadas!$AD$2:$AD$500,""),
D199="Aprobar planificación",_xlfn.XLOOKUP(A199,'Aprobar Planificación'!$A$2:$A$500,'Aprobar Planificación'!$AD$2:$AD$500,""),
D199="Por planificar",_xlfn.XLOOKUP(A199,'Por planificar'!$A$2:$A$500,'Por planificar'!$AD$2:$AD$500,""),
D199="Por habilitar presupuesto",_xlfn.XLOOKUP(A199,'Por habilitar presup.'!$A$2:$A$500,'Por habilitar presup.'!$AD$2:$AD$500,""),
D199="Por aprobar estimación",_xlfn.XLOOKUP(A199,'Por aprobar estimacion'!$A$2:$A$500,'Por aprobar estimacion'!$AD$2:$AD$500,""),
D199="Por reestimar",_xlfn.XLOOKUP(A199,'Por Reestimar '!$A$2:$A$500,'Por Reestimar '!$AD$2:$AD$500,""),
D199="Por estimar",_xlfn.XLOOKUP(A199,'Por estimar'!$A$2:$A$500,'Por estimar'!$AD$2:$AD$500,""),
D199="Registro incompleto",_xlfn.XLOOKUP(A199,'Registro incompleto'!$A$2:$A$500,'Registro incompleto'!$AD$2:$AD$500,""),
TRUE,""
),
IF(OR(_xlpm.fecha="",_xlpm.fecha=0),"",_xlpm.fecha)
))</f>
        <v>46197</v>
      </c>
      <c r="G199" s="593" t="str" cm="1">
        <f t="array" ref="G199">IF(A199="","",_xlfn.LET(
_xlpm.base,_xlfn.IFS(
D199="Eliminados",_xlfn.XLOOKUP(A199,Eliminados!$A$2:$A$500,Eliminados!$AF$2:$AF$500,""),
D199="Planificadas",_xlfn.XLOOKUP(A199,Planificadas!$A$2:$A$500,Planificadas!$AF$2:$AF$500,""),
D199="Aprobar planificación",_xlfn.XLOOKUP(A199,'Aprobar Planificación'!$A$2:$A$500,'Aprobar Planificación'!$AF$2:$AF$500,""),
D199="Por planificar",_xlfn.XLOOKUP(A199,'Por planificar'!$A$2:$A$500,'Por planificar'!$AF$2:$AF$500,""),
D199="Por habilitar presupuesto",_xlfn.XLOOKUP(A199,'Por habilitar presup.'!$A$2:$A$500,'Por habilitar presup.'!$AF$2:$AF$500,""),
D199="Por aprobar estimación",_xlfn.XLOOKUP(A199,'Por aprobar estimacion'!$A$2:$A$500,'Por aprobar estimacion'!$AF$2:$AF$500,""),
D199="Por reestimar",_xlfn.XLOOKUP(A199,'Por Reestimar '!$A$2:$A$500,'Por Reestimar '!$AF$2:$AF$500,""),
D199="Por estimar",_xlfn.XLOOKUP(A199,'Por estimar'!$A$2:$A$500,'Por estimar'!$AF$2:$AF$500,""),
D199="Registro incompleto",_xlfn.XLOOKUP(A199,'Registro incompleto'!$A$2:$A$500,'Registro incompleto'!$AF$2:$AF$500,""),
TRUE,""
),
_xlpm.revision,_xlfn.IFS(
D199="Eliminados",_xlfn.XLOOKUP(A199,Eliminados!$A$2:$A$500,Eliminados!$AS$2:$AS$500,""),
D199="Planificadas",_xlfn.XLOOKUP(A199,Planificadas!$A$2:$A$500,Planificadas!$AS$2:$AS$500,""),
D199="Aprobar planificación",_xlfn.XLOOKUP(A199,'Aprobar Planificación'!$A$2:$A$500,'Aprobar Planificación'!$AS$2:$AS$500,""),
D199="Por planificar",_xlfn.XLOOKUP(A199,'Por planificar'!$A$2:$A$500,'Por planificar'!$AS$2:$AS$500,""),
D199="Por habilitar presupuesto",_xlfn.XLOOKUP(A199,'Por habilitar presup.'!$A$2:$A$500,'Por habilitar presup.'!$AS$2:$AS$500,""),
D199="Por aprobar estimación",_xlfn.XLOOKUP(A199,'Por aprobar estimacion'!$A$2:$A$500,'Por aprobar estimacion'!$AS$2:$AS$500,""),
D199="Por reestimar",_xlfn.XLOOKUP(A199,'Por Reestimar '!$A$2:$A$500,'Por Reestimar '!$AS$2:$AS$500,""),
TRUE,""
),
_xlpm.resultado,IF(OR(_xlpm.revision="",_xlpm.revision=0),_xlpm.base,_xlpm.revision),
IF(OR(_xlpm.resultado="",_xlpm.resultado=0),"",_xlpm.resultado)
))</f>
        <v/>
      </c>
      <c r="H199" s="593" cm="1">
        <f t="array" ref="H199">IF(A199="","",_xlfn.LET(
_xlpm.dias,_xlfn.IFS(
OR(UPPER(TRIM(E199))="BAJA",UPPER(TRIM(E199))="BAJO"),5,
OR(UPPER(TRIM(E199))="MEDIA",UPPER(TRIM(E199))="MEDIO"),10,
OR(UPPER(TRIM(E199))="ALTA",UPPER(TRIM(E199))="ALTO"),20,
TRUE,0
),
_xlpm.inicioRe,IF(D199="Por reestimar",_xlfn.XLOOKUP(A199,'Por Reestimar '!$A$2:$A$500,'Por Reestimar '!$AS$2:$AS$500,0),0),
_xlfn.IFS(
D199="Por reestimar",IF(AND(ISNUMBER(_xlpm.inicioRe),_xlpm.inicioRe&gt;0,_xlpm.dias&gt;0),WORKDAY(_xlpm.inicioRe,_xlpm.dias),""),
D199="Por estimar",IF(AND(ISNUMBER(G199),G199&gt;0),IF(_xlpm.dias&gt;0,WORKDAY(G199,_xlpm.dias),""),IF(AND(ISNUMBER(F199),F199&gt;0),WORKDAY(F199,5),"")),
TRUE,""
)
))</f>
        <v>46204</v>
      </c>
      <c r="I199" t="str" cm="1">
        <f t="array" ref="I199">IF(A199="","",_xlfn.IFS(
D199="Eliminados",_xlfn.XLOOKUP(A199,Eliminados!$A$2:$A$500,Eliminados!$AB$2:$AB$500,""),
D199="Planificadas",_xlfn.XLOOKUP(A199,Planificadas!$A$2:$A$500,Planificadas!$AB$2:$AB$500,""),
D199="Aprobar planificación",_xlfn.XLOOKUP(A199,'Aprobar Planificación'!$A$2:$A$500,'Aprobar Planificación'!$AB$2:$AB$500,""),
D199="Por planificar",_xlfn.XLOOKUP(A199,'Por planificar'!$A$2:$A$500,'Por planificar'!$AB$2:$AB$500,""),
D199="Por habilitar presupuesto",_xlfn.XLOOKUP(A199,'Por habilitar presup.'!$A$2:$A$500,'Por habilitar presup.'!$AB$2:$AB$500,""),
D199="Por aprobar estimación",_xlfn.XLOOKUP(A199,'Por aprobar estimacion'!$A$2:$A$500,'Por aprobar estimacion'!$AB$2:$AB$500,""),
D199="Por reestimar",_xlfn.XLOOKUP(A199,'Por Reestimar '!$A$2:$A$500,'Por Reestimar '!$AB$2:$AB$500,""),
D199="Por estimar",_xlfn.XLOOKUP(A199,'Por estimar'!$A$2:$A$500,'Por estimar'!$AB$2:$AB$500,""),
D199="Registro incompleto",_xlfn.XLOOKUP(A199,'Registro incompleto'!$A$2:$A$500,'Registro incompleto'!$AB$2:$AB$500,""),
TRUE,""
))</f>
        <v>Johnny Rodriguez</v>
      </c>
    </row>
    <row r="200" spans="1:9">
      <c r="A200">
        <v>235</v>
      </c>
      <c r="B200" t="str" cm="1">
        <f t="array" ref="B200">IF(A200="","",_xlfn.IFS(
D200="Eliminados",_xlfn.XLOOKUP(A200,Eliminados!$A$2:$A$500,Eliminados!$F$2:$F$500,""),
D200="Planificadas",_xlfn.XLOOKUP(A200,Planificadas!$A$2:$A$500,Planificadas!$F$2:$F$500,""),
D200="Aprobar planificación",_xlfn.XLOOKUP(A200,'Aprobar Planificación'!$A$2:$A$500,'Aprobar Planificación'!$F$2:$F$500,""),
D200="Por planificar",_xlfn.XLOOKUP(A200,'Por planificar'!$A$2:$A$500,'Por planificar'!$F$2:$F$500,""),
D200="Por habilitar presupuesto",_xlfn.XLOOKUP(A200,'Por habilitar presup.'!$A$2:$A$500,'Por habilitar presup.'!$F$2:$F$500,""),
D200="Por aprobar estimación",_xlfn.XLOOKUP(A200,'Por aprobar estimacion'!$A$2:$A$500,'Por aprobar estimacion'!$F$2:$F$500,""),
D200="Por reestimar",_xlfn.XLOOKUP(A200,'Por Reestimar '!$A$2:$A$500,'Por Reestimar '!$F$2:$F$500,""),
D200="Por estimar",_xlfn.XLOOKUP(A200,'Por estimar'!$A$2:$A$500,'Por estimar'!$F$2:$F$500,""),
D200="Registro incompleto",_xlfn.XLOOKUP(A200,'Registro incompleto'!$A$2:$A$500,'Registro incompleto'!$F$2:$F$500,""),
TRUE,""
))</f>
        <v>Implementación de una Plataforma Integral de Gestión Documental para Procedimientos Disciplinarios</v>
      </c>
      <c r="C200" t="str">
        <f t="shared" si="3"/>
        <v>Nicolas Morales</v>
      </c>
      <c r="D200" t="str" cm="1">
        <f t="array" ref="D200">IF(A200="","",_xlfn.IFS(
COUNTIF(Eliminados!$A$2:$A$500,A200)&gt;0,"Eliminados",
COUNTIF(Planificadas!$A$2:$A$500,A200)&gt;0,"Planificadas",
COUNTIF('Aprobar Planificación'!$A$2:$A$500,A200)&gt;0,"Aprobar planificación",
COUNTIF('Por planificar'!$A$2:$A$500,A200)&gt;0,"Por planificar",
COUNTIF('Por habilitar presup.'!$A$2:$A$500,A200)&gt;0,"Por habilitar presupuesto",
COUNTIF('Por aprobar estimacion'!$A$2:$A$500,A200)&gt;0,"Por aprobar estimación",
COUNTIF('Por Reestimar '!$A$2:$A$500,A200)&gt;0,"Por reestimar",
COUNTIF('Por estimar'!$A$2:$A$500,A200)&gt;0,"Por estimar",
COUNTIF('Registro incompleto'!$A$2:$A$500,A200)&gt;0,"Registro incompleto",
TRUE,"Sin estado"
))</f>
        <v>Eliminados</v>
      </c>
      <c r="E200" t="str" cm="1">
        <f t="array" ref="E200">IF(A200="","",_xlfn.LET(
_xlpm.base,_xlfn.IFS(
D200="Eliminados",_xlfn.XLOOKUP(A200,Eliminados!$A$2:$A$500,Eliminados!$AE$2:$AE$500,""),
D200="Planificadas",_xlfn.XLOOKUP(A200,Planificadas!$A$2:$A$500,Planificadas!$AE$2:$AE$500,""),
D200="Aprobar planificación",_xlfn.XLOOKUP(A200,'Aprobar Planificación'!$A$2:$A$500,'Aprobar Planificación'!$AE$2:$AE$500,""),
D200="Por planificar",_xlfn.XLOOKUP(A200,'Por planificar'!$A$2:$A$500,'Por planificar'!$AE$2:$AE$500,""),
D200="Por habilitar presupuesto",_xlfn.XLOOKUP(A200,'Por habilitar presup.'!$A$2:$A$500,'Por habilitar presup.'!$AE$2:$AE$500,""),
D200="Por aprobar estimación",_xlfn.XLOOKUP(A200,'Por aprobar estimacion'!$A$2:$A$500,'Por aprobar estimacion'!$AE$2:$AE$500,""),
D200="Por reestimar",_xlfn.XLOOKUP(A200,'Por Reestimar '!$A$2:$A$500,'Por Reestimar '!$AE$2:$AE$500,""),
D200="Por estimar",_xlfn.XLOOKUP(A200,'Por estimar'!$A$2:$A$500,'Por estimar'!$AE$2:$AE$500,""),
D200="Registro incompleto",_xlfn.XLOOKUP(A200,'Registro incompleto'!$A$2:$A$500,'Registro incompleto'!$AE$2:$AE$500,""),
TRUE,""
),
_xlpm.revision,_xlfn.IFS(
D200="Eliminados",_xlfn.XLOOKUP(A200,Eliminados!$A$2:$A$500,Eliminados!$AR$2:$AR$500,""),
D200="Planificadas",_xlfn.XLOOKUP(A200,Planificadas!$A$2:$A$500,Planificadas!$AR$2:$AR$500,""),
D200="Aprobar planificación",_xlfn.XLOOKUP(A200,'Aprobar Planificación'!$A$2:$A$500,'Aprobar Planificación'!$AR$2:$AR$500,""),
D200="Por planificar",_xlfn.XLOOKUP(A200,'Por planificar'!$A$2:$A$500,'Por planificar'!$AR$2:$AR$500,""),
D200="Por habilitar presupuesto",_xlfn.XLOOKUP(A200,'Por habilitar presup.'!$A$2:$A$500,'Por habilitar presup.'!$AR$2:$AR$500,""),
D200="Por aprobar estimación",_xlfn.XLOOKUP(A200,'Por aprobar estimacion'!$A$2:$A$500,'Por aprobar estimacion'!$AR$2:$AR$500,""),
D200="Por reestimar",_xlfn.XLOOKUP(A200,'Por Reestimar '!$A$2:$A$500,'Por Reestimar '!$AR$2:$AR$500,""),
TRUE,""
),
_xlpm.resultado,IF(OR(_xlpm.revision="",_xlpm.revision=0),_xlpm.base,_xlpm.revision),
IF(OR(_xlpm.resultado="",_xlpm.resultado=0),"Sin definir",_xlpm.resultado)
))</f>
        <v>Sin definir</v>
      </c>
      <c r="F200" s="593" cm="1">
        <f t="array" ref="F200">IF(A200="","",_xlfn.LET(
_xlpm.fecha,_xlfn.IFS(
D200="Eliminados",_xlfn.XLOOKUP(A200,Eliminados!$A$2:$A$500,Eliminados!$AD$2:$AD$500,""),
D200="Planificadas",_xlfn.XLOOKUP(A200,Planificadas!$A$2:$A$500,Planificadas!$AD$2:$AD$500,""),
D200="Aprobar planificación",_xlfn.XLOOKUP(A200,'Aprobar Planificación'!$A$2:$A$500,'Aprobar Planificación'!$AD$2:$AD$500,""),
D200="Por planificar",_xlfn.XLOOKUP(A200,'Por planificar'!$A$2:$A$500,'Por planificar'!$AD$2:$AD$500,""),
D200="Por habilitar presupuesto",_xlfn.XLOOKUP(A200,'Por habilitar presup.'!$A$2:$A$500,'Por habilitar presup.'!$AD$2:$AD$500,""),
D200="Por aprobar estimación",_xlfn.XLOOKUP(A200,'Por aprobar estimacion'!$A$2:$A$500,'Por aprobar estimacion'!$AD$2:$AD$500,""),
D200="Por reestimar",_xlfn.XLOOKUP(A200,'Por Reestimar '!$A$2:$A$500,'Por Reestimar '!$AD$2:$AD$500,""),
D200="Por estimar",_xlfn.XLOOKUP(A200,'Por estimar'!$A$2:$A$500,'Por estimar'!$AD$2:$AD$500,""),
D200="Registro incompleto",_xlfn.XLOOKUP(A200,'Registro incompleto'!$A$2:$A$500,'Registro incompleto'!$AD$2:$AD$500,""),
TRUE,""
),
IF(OR(_xlpm.fecha="",_xlpm.fecha=0),"",_xlpm.fecha)
))</f>
        <v>46197</v>
      </c>
      <c r="G200" s="593" t="str" cm="1">
        <f t="array" ref="G200">IF(A200="","",_xlfn.LET(
_xlpm.base,_xlfn.IFS(
D200="Eliminados",_xlfn.XLOOKUP(A200,Eliminados!$A$2:$A$500,Eliminados!$AF$2:$AF$500,""),
D200="Planificadas",_xlfn.XLOOKUP(A200,Planificadas!$A$2:$A$500,Planificadas!$AF$2:$AF$500,""),
D200="Aprobar planificación",_xlfn.XLOOKUP(A200,'Aprobar Planificación'!$A$2:$A$500,'Aprobar Planificación'!$AF$2:$AF$500,""),
D200="Por planificar",_xlfn.XLOOKUP(A200,'Por planificar'!$A$2:$A$500,'Por planificar'!$AF$2:$AF$500,""),
D200="Por habilitar presupuesto",_xlfn.XLOOKUP(A200,'Por habilitar presup.'!$A$2:$A$500,'Por habilitar presup.'!$AF$2:$AF$500,""),
D200="Por aprobar estimación",_xlfn.XLOOKUP(A200,'Por aprobar estimacion'!$A$2:$A$500,'Por aprobar estimacion'!$AF$2:$AF$500,""),
D200="Por reestimar",_xlfn.XLOOKUP(A200,'Por Reestimar '!$A$2:$A$500,'Por Reestimar '!$AF$2:$AF$500,""),
D200="Por estimar",_xlfn.XLOOKUP(A200,'Por estimar'!$A$2:$A$500,'Por estimar'!$AF$2:$AF$500,""),
D200="Registro incompleto",_xlfn.XLOOKUP(A200,'Registro incompleto'!$A$2:$A$500,'Registro incompleto'!$AF$2:$AF$500,""),
TRUE,""
),
_xlpm.revision,_xlfn.IFS(
D200="Eliminados",_xlfn.XLOOKUP(A200,Eliminados!$A$2:$A$500,Eliminados!$AS$2:$AS$500,""),
D200="Planificadas",_xlfn.XLOOKUP(A200,Planificadas!$A$2:$A$500,Planificadas!$AS$2:$AS$500,""),
D200="Aprobar planificación",_xlfn.XLOOKUP(A200,'Aprobar Planificación'!$A$2:$A$500,'Aprobar Planificación'!$AS$2:$AS$500,""),
D200="Por planificar",_xlfn.XLOOKUP(A200,'Por planificar'!$A$2:$A$500,'Por planificar'!$AS$2:$AS$500,""),
D200="Por habilitar presupuesto",_xlfn.XLOOKUP(A200,'Por habilitar presup.'!$A$2:$A$500,'Por habilitar presup.'!$AS$2:$AS$500,""),
D200="Por aprobar estimación",_xlfn.XLOOKUP(A200,'Por aprobar estimacion'!$A$2:$A$500,'Por aprobar estimacion'!$AS$2:$AS$500,""),
D200="Por reestimar",_xlfn.XLOOKUP(A200,'Por Reestimar '!$A$2:$A$500,'Por Reestimar '!$AS$2:$AS$500,""),
TRUE,""
),
_xlpm.resultado,IF(OR(_xlpm.revision="",_xlpm.revision=0),_xlpm.base,_xlpm.revision),
IF(OR(_xlpm.resultado="",_xlpm.resultado=0),"",_xlpm.resultado)
))</f>
        <v/>
      </c>
      <c r="H200" s="593" t="str" cm="1">
        <f t="array" ref="H200">IF(A200="","",_xlfn.LET(
_xlpm.dias,_xlfn.IFS(
OR(UPPER(TRIM(E200))="BAJA",UPPER(TRIM(E200))="BAJO"),5,
OR(UPPER(TRIM(E200))="MEDIA",UPPER(TRIM(E200))="MEDIO"),10,
OR(UPPER(TRIM(E200))="ALTA",UPPER(TRIM(E200))="ALTO"),20,
TRUE,0
),
_xlpm.inicioRe,IF(D200="Por reestimar",_xlfn.XLOOKUP(A200,'Por Reestimar '!$A$2:$A$500,'Por Reestimar '!$AS$2:$AS$500,0),0),
_xlfn.IFS(
D200="Por reestimar",IF(AND(ISNUMBER(_xlpm.inicioRe),_xlpm.inicioRe&gt;0,_xlpm.dias&gt;0),WORKDAY(_xlpm.inicioRe,_xlpm.dias),""),
D200="Por estimar",IF(AND(ISNUMBER(G200),G200&gt;0),IF(_xlpm.dias&gt;0,WORKDAY(G200,_xlpm.dias),""),IF(AND(ISNUMBER(F200),F200&gt;0),WORKDAY(F200,5),"")),
TRUE,""
)
))</f>
        <v/>
      </c>
      <c r="I200" t="str" cm="1">
        <f t="array" ref="I200">IF(A200="","",_xlfn.IFS(
D200="Eliminados",_xlfn.XLOOKUP(A200,Eliminados!$A$2:$A$500,Eliminados!$AB$2:$AB$500,""),
D200="Planificadas",_xlfn.XLOOKUP(A200,Planificadas!$A$2:$A$500,Planificadas!$AB$2:$AB$500,""),
D200="Aprobar planificación",_xlfn.XLOOKUP(A200,'Aprobar Planificación'!$A$2:$A$500,'Aprobar Planificación'!$AB$2:$AB$500,""),
D200="Por planificar",_xlfn.XLOOKUP(A200,'Por planificar'!$A$2:$A$500,'Por planificar'!$AB$2:$AB$500,""),
D200="Por habilitar presupuesto",_xlfn.XLOOKUP(A200,'Por habilitar presup.'!$A$2:$A$500,'Por habilitar presup.'!$AB$2:$AB$500,""),
D200="Por aprobar estimación",_xlfn.XLOOKUP(A200,'Por aprobar estimacion'!$A$2:$A$500,'Por aprobar estimacion'!$AB$2:$AB$500,""),
D200="Por reestimar",_xlfn.XLOOKUP(A200,'Por Reestimar '!$A$2:$A$500,'Por Reestimar '!$AB$2:$AB$500,""),
D200="Por estimar",_xlfn.XLOOKUP(A200,'Por estimar'!$A$2:$A$500,'Por estimar'!$AB$2:$AB$500,""),
D200="Registro incompleto",_xlfn.XLOOKUP(A200,'Registro incompleto'!$A$2:$A$500,'Registro incompleto'!$AB$2:$AB$500,""),
TRUE,""
))</f>
        <v>Nicolas Morales</v>
      </c>
    </row>
    <row r="201" spans="1:9">
      <c r="A201">
        <v>236</v>
      </c>
      <c r="B201" t="str" cm="1">
        <f t="array" ref="B201">IF(A201="","",_xlfn.IFS(
D201="Eliminados",_xlfn.XLOOKUP(A201,Eliminados!$A$2:$A$500,Eliminados!$F$2:$F$500,""),
D201="Planificadas",_xlfn.XLOOKUP(A201,Planificadas!$A$2:$A$500,Planificadas!$F$2:$F$500,""),
D201="Aprobar planificación",_xlfn.XLOOKUP(A201,'Aprobar Planificación'!$A$2:$A$500,'Aprobar Planificación'!$F$2:$F$500,""),
D201="Por planificar",_xlfn.XLOOKUP(A201,'Por planificar'!$A$2:$A$500,'Por planificar'!$F$2:$F$500,""),
D201="Por habilitar presupuesto",_xlfn.XLOOKUP(A201,'Por habilitar presup.'!$A$2:$A$500,'Por habilitar presup.'!$F$2:$F$500,""),
D201="Por aprobar estimación",_xlfn.XLOOKUP(A201,'Por aprobar estimacion'!$A$2:$A$500,'Por aprobar estimacion'!$F$2:$F$500,""),
D201="Por reestimar",_xlfn.XLOOKUP(A201,'Por Reestimar '!$A$2:$A$500,'Por Reestimar '!$F$2:$F$500,""),
D201="Por estimar",_xlfn.XLOOKUP(A201,'Por estimar'!$A$2:$A$500,'Por estimar'!$F$2:$F$500,""),
D201="Registro incompleto",_xlfn.XLOOKUP(A201,'Registro incompleto'!$A$2:$A$500,'Registro incompleto'!$F$2:$F$500,""),
TRUE,""
))</f>
        <v xml:space="preserve">PRB0043077 Revisión del aplicaciones alojadas en el servidor PEAWSBDPW06 </v>
      </c>
      <c r="C201" t="str">
        <f t="shared" si="3"/>
        <v>Nicolas Morales</v>
      </c>
      <c r="D201" t="str" cm="1">
        <f t="array" ref="D201">IF(A201="","",_xlfn.IFS(
COUNTIF(Eliminados!$A$2:$A$500,A201)&gt;0,"Eliminados",
COUNTIF(Planificadas!$A$2:$A$500,A201)&gt;0,"Planificadas",
COUNTIF('Aprobar Planificación'!$A$2:$A$500,A201)&gt;0,"Aprobar planificación",
COUNTIF('Por planificar'!$A$2:$A$500,A201)&gt;0,"Por planificar",
COUNTIF('Por habilitar presup.'!$A$2:$A$500,A201)&gt;0,"Por habilitar presupuesto",
COUNTIF('Por aprobar estimacion'!$A$2:$A$500,A201)&gt;0,"Por aprobar estimación",
COUNTIF('Por Reestimar '!$A$2:$A$500,A201)&gt;0,"Por reestimar",
COUNTIF('Por estimar'!$A$2:$A$500,A201)&gt;0,"Por estimar",
COUNTIF('Registro incompleto'!$A$2:$A$500,A201)&gt;0,"Registro incompleto",
TRUE,"Sin estado"
))</f>
        <v>Por estimar</v>
      </c>
      <c r="E201" t="str" cm="1">
        <f t="array" ref="E201">IF(A201="","",_xlfn.LET(
_xlpm.base,_xlfn.IFS(
D201="Eliminados",_xlfn.XLOOKUP(A201,Eliminados!$A$2:$A$500,Eliminados!$AE$2:$AE$500,""),
D201="Planificadas",_xlfn.XLOOKUP(A201,Planificadas!$A$2:$A$500,Planificadas!$AE$2:$AE$500,""),
D201="Aprobar planificación",_xlfn.XLOOKUP(A201,'Aprobar Planificación'!$A$2:$A$500,'Aprobar Planificación'!$AE$2:$AE$500,""),
D201="Por planificar",_xlfn.XLOOKUP(A201,'Por planificar'!$A$2:$A$500,'Por planificar'!$AE$2:$AE$500,""),
D201="Por habilitar presupuesto",_xlfn.XLOOKUP(A201,'Por habilitar presup.'!$A$2:$A$500,'Por habilitar presup.'!$AE$2:$AE$500,""),
D201="Por aprobar estimación",_xlfn.XLOOKUP(A201,'Por aprobar estimacion'!$A$2:$A$500,'Por aprobar estimacion'!$AE$2:$AE$500,""),
D201="Por reestimar",_xlfn.XLOOKUP(A201,'Por Reestimar '!$A$2:$A$500,'Por Reestimar '!$AE$2:$AE$500,""),
D201="Por estimar",_xlfn.XLOOKUP(A201,'Por estimar'!$A$2:$A$500,'Por estimar'!$AE$2:$AE$500,""),
D201="Registro incompleto",_xlfn.XLOOKUP(A201,'Registro incompleto'!$A$2:$A$500,'Registro incompleto'!$AE$2:$AE$500,""),
TRUE,""
),
_xlpm.revision,_xlfn.IFS(
D201="Eliminados",_xlfn.XLOOKUP(A201,Eliminados!$A$2:$A$500,Eliminados!$AR$2:$AR$500,""),
D201="Planificadas",_xlfn.XLOOKUP(A201,Planificadas!$A$2:$A$500,Planificadas!$AR$2:$AR$500,""),
D201="Aprobar planificación",_xlfn.XLOOKUP(A201,'Aprobar Planificación'!$A$2:$A$500,'Aprobar Planificación'!$AR$2:$AR$500,""),
D201="Por planificar",_xlfn.XLOOKUP(A201,'Por planificar'!$A$2:$A$500,'Por planificar'!$AR$2:$AR$500,""),
D201="Por habilitar presupuesto",_xlfn.XLOOKUP(A201,'Por habilitar presup.'!$A$2:$A$500,'Por habilitar presup.'!$AR$2:$AR$500,""),
D201="Por aprobar estimación",_xlfn.XLOOKUP(A201,'Por aprobar estimacion'!$A$2:$A$500,'Por aprobar estimacion'!$AR$2:$AR$500,""),
D201="Por reestimar",_xlfn.XLOOKUP(A201,'Por Reestimar '!$A$2:$A$500,'Por Reestimar '!$AR$2:$AR$500,""),
TRUE,""
),
_xlpm.resultado,IF(OR(_xlpm.revision="",_xlpm.revision=0),_xlpm.base,_xlpm.revision),
IF(OR(_xlpm.resultado="",_xlpm.resultado=0),"Sin definir",_xlpm.resultado)
))</f>
        <v>Alta</v>
      </c>
      <c r="F201" s="593" cm="1">
        <f t="array" ref="F201">IF(A201="","",_xlfn.LET(
_xlpm.fecha,_xlfn.IFS(
D201="Eliminados",_xlfn.XLOOKUP(A201,Eliminados!$A$2:$A$500,Eliminados!$AD$2:$AD$500,""),
D201="Planificadas",_xlfn.XLOOKUP(A201,Planificadas!$A$2:$A$500,Planificadas!$AD$2:$AD$500,""),
D201="Aprobar planificación",_xlfn.XLOOKUP(A201,'Aprobar Planificación'!$A$2:$A$500,'Aprobar Planificación'!$AD$2:$AD$500,""),
D201="Por planificar",_xlfn.XLOOKUP(A201,'Por planificar'!$A$2:$A$500,'Por planificar'!$AD$2:$AD$500,""),
D201="Por habilitar presupuesto",_xlfn.XLOOKUP(A201,'Por habilitar presup.'!$A$2:$A$500,'Por habilitar presup.'!$AD$2:$AD$500,""),
D201="Por aprobar estimación",_xlfn.XLOOKUP(A201,'Por aprobar estimacion'!$A$2:$A$500,'Por aprobar estimacion'!$AD$2:$AD$500,""),
D201="Por reestimar",_xlfn.XLOOKUP(A201,'Por Reestimar '!$A$2:$A$500,'Por Reestimar '!$AD$2:$AD$500,""),
D201="Por estimar",_xlfn.XLOOKUP(A201,'Por estimar'!$A$2:$A$500,'Por estimar'!$AD$2:$AD$500,""),
D201="Registro incompleto",_xlfn.XLOOKUP(A201,'Registro incompleto'!$A$2:$A$500,'Registro incompleto'!$AD$2:$AD$500,""),
TRUE,""
),
IF(OR(_xlpm.fecha="",_xlpm.fecha=0),"",_xlpm.fecha)
))</f>
        <v>46197</v>
      </c>
      <c r="G201" s="593" cm="1">
        <f t="array" ref="G201">IF(A201="","",_xlfn.LET(
_xlpm.base,_xlfn.IFS(
D201="Eliminados",_xlfn.XLOOKUP(A201,Eliminados!$A$2:$A$500,Eliminados!$AF$2:$AF$500,""),
D201="Planificadas",_xlfn.XLOOKUP(A201,Planificadas!$A$2:$A$500,Planificadas!$AF$2:$AF$500,""),
D201="Aprobar planificación",_xlfn.XLOOKUP(A201,'Aprobar Planificación'!$A$2:$A$500,'Aprobar Planificación'!$AF$2:$AF$500,""),
D201="Por planificar",_xlfn.XLOOKUP(A201,'Por planificar'!$A$2:$A$500,'Por planificar'!$AF$2:$AF$500,""),
D201="Por habilitar presupuesto",_xlfn.XLOOKUP(A201,'Por habilitar presup.'!$A$2:$A$500,'Por habilitar presup.'!$AF$2:$AF$500,""),
D201="Por aprobar estimación",_xlfn.XLOOKUP(A201,'Por aprobar estimacion'!$A$2:$A$500,'Por aprobar estimacion'!$AF$2:$AF$500,""),
D201="Por reestimar",_xlfn.XLOOKUP(A201,'Por Reestimar '!$A$2:$A$500,'Por Reestimar '!$AF$2:$AF$500,""),
D201="Por estimar",_xlfn.XLOOKUP(A201,'Por estimar'!$A$2:$A$500,'Por estimar'!$AF$2:$AF$500,""),
D201="Registro incompleto",_xlfn.XLOOKUP(A201,'Registro incompleto'!$A$2:$A$500,'Registro incompleto'!$AF$2:$AF$500,""),
TRUE,""
),
_xlpm.revision,_xlfn.IFS(
D201="Eliminados",_xlfn.XLOOKUP(A201,Eliminados!$A$2:$A$500,Eliminados!$AS$2:$AS$500,""),
D201="Planificadas",_xlfn.XLOOKUP(A201,Planificadas!$A$2:$A$500,Planificadas!$AS$2:$AS$500,""),
D201="Aprobar planificación",_xlfn.XLOOKUP(A201,'Aprobar Planificación'!$A$2:$A$500,'Aprobar Planificación'!$AS$2:$AS$500,""),
D201="Por planificar",_xlfn.XLOOKUP(A201,'Por planificar'!$A$2:$A$500,'Por planificar'!$AS$2:$AS$500,""),
D201="Por habilitar presupuesto",_xlfn.XLOOKUP(A201,'Por habilitar presup.'!$A$2:$A$500,'Por habilitar presup.'!$AS$2:$AS$500,""),
D201="Por aprobar estimación",_xlfn.XLOOKUP(A201,'Por aprobar estimacion'!$A$2:$A$500,'Por aprobar estimacion'!$AS$2:$AS$500,""),
D201="Por reestimar",_xlfn.XLOOKUP(A201,'Por Reestimar '!$A$2:$A$500,'Por Reestimar '!$AS$2:$AS$500,""),
TRUE,""
),
_xlpm.resultado,IF(OR(_xlpm.revision="",_xlpm.revision=0),_xlpm.base,_xlpm.revision),
IF(OR(_xlpm.resultado="",_xlpm.resultado=0),"",_xlpm.resultado)
))</f>
        <v>46238</v>
      </c>
      <c r="H201" s="593" cm="1">
        <f t="array" ref="H201">IF(A201="","",_xlfn.LET(
_xlpm.dias,_xlfn.IFS(
OR(UPPER(TRIM(E201))="BAJA",UPPER(TRIM(E201))="BAJO"),5,
OR(UPPER(TRIM(E201))="MEDIA",UPPER(TRIM(E201))="MEDIO"),10,
OR(UPPER(TRIM(E201))="ALTA",UPPER(TRIM(E201))="ALTO"),20,
TRUE,0
),
_xlpm.inicioRe,IF(D201="Por reestimar",_xlfn.XLOOKUP(A201,'Por Reestimar '!$A$2:$A$500,'Por Reestimar '!$AS$2:$AS$500,0),0),
_xlfn.IFS(
D201="Por reestimar",IF(AND(ISNUMBER(_xlpm.inicioRe),_xlpm.inicioRe&gt;0,_xlpm.dias&gt;0),WORKDAY(_xlpm.inicioRe,_xlpm.dias),""),
D201="Por estimar",IF(AND(ISNUMBER(G201),G201&gt;0),IF(_xlpm.dias&gt;0,WORKDAY(G201,_xlpm.dias),""),IF(AND(ISNUMBER(F201),F201&gt;0),WORKDAY(F201,5),"")),
TRUE,""
)
))</f>
        <v>46266</v>
      </c>
      <c r="I201" t="str" cm="1">
        <f t="array" ref="I201">IF(A201="","",_xlfn.IFS(
D201="Eliminados",_xlfn.XLOOKUP(A201,Eliminados!$A$2:$A$500,Eliminados!$AB$2:$AB$500,""),
D201="Planificadas",_xlfn.XLOOKUP(A201,Planificadas!$A$2:$A$500,Planificadas!$AB$2:$AB$500,""),
D201="Aprobar planificación",_xlfn.XLOOKUP(A201,'Aprobar Planificación'!$A$2:$A$500,'Aprobar Planificación'!$AB$2:$AB$500,""),
D201="Por planificar",_xlfn.XLOOKUP(A201,'Por planificar'!$A$2:$A$500,'Por planificar'!$AB$2:$AB$500,""),
D201="Por habilitar presupuesto",_xlfn.XLOOKUP(A201,'Por habilitar presup.'!$A$2:$A$500,'Por habilitar presup.'!$AB$2:$AB$500,""),
D201="Por aprobar estimación",_xlfn.XLOOKUP(A201,'Por aprobar estimacion'!$A$2:$A$500,'Por aprobar estimacion'!$AB$2:$AB$500,""),
D201="Por reestimar",_xlfn.XLOOKUP(A201,'Por Reestimar '!$A$2:$A$500,'Por Reestimar '!$AB$2:$AB$500,""),
D201="Por estimar",_xlfn.XLOOKUP(A201,'Por estimar'!$A$2:$A$500,'Por estimar'!$AB$2:$AB$500,""),
D201="Registro incompleto",_xlfn.XLOOKUP(A201,'Registro incompleto'!$A$2:$A$500,'Registro incompleto'!$AB$2:$AB$500,""),
TRUE,""
))</f>
        <v>Nicolas Morales</v>
      </c>
    </row>
    <row r="202" spans="1:9">
      <c r="A202">
        <v>237</v>
      </c>
      <c r="B202" t="str" cm="1">
        <f t="array" ref="B202">IF(A202="","",_xlfn.IFS(
D202="Eliminados",_xlfn.XLOOKUP(A202,Eliminados!$A$2:$A$500,Eliminados!$F$2:$F$500,""),
D202="Planificadas",_xlfn.XLOOKUP(A202,Planificadas!$A$2:$A$500,Planificadas!$F$2:$F$500,""),
D202="Aprobar planificación",_xlfn.XLOOKUP(A202,'Aprobar Planificación'!$A$2:$A$500,'Aprobar Planificación'!$F$2:$F$500,""),
D202="Por planificar",_xlfn.XLOOKUP(A202,'Por planificar'!$A$2:$A$500,'Por planificar'!$F$2:$F$500,""),
D202="Por habilitar presupuesto",_xlfn.XLOOKUP(A202,'Por habilitar presup.'!$A$2:$A$500,'Por habilitar presup.'!$F$2:$F$500,""),
D202="Por aprobar estimación",_xlfn.XLOOKUP(A202,'Por aprobar estimacion'!$A$2:$A$500,'Por aprobar estimacion'!$F$2:$F$500,""),
D202="Por reestimar",_xlfn.XLOOKUP(A202,'Por Reestimar '!$A$2:$A$500,'Por Reestimar '!$F$2:$F$500,""),
D202="Por estimar",_xlfn.XLOOKUP(A202,'Por estimar'!$A$2:$A$500,'Por estimar'!$F$2:$F$500,""),
D202="Registro incompleto",_xlfn.XLOOKUP(A202,'Registro incompleto'!$A$2:$A$500,'Registro incompleto'!$F$2:$F$500,""),
TRUE,""
))</f>
        <v>Lean + IA - Gestión de egreso GyT - Trámite de titulación UPC</v>
      </c>
      <c r="C202" t="str">
        <f t="shared" si="3"/>
        <v>Hugo Vega</v>
      </c>
      <c r="D202" t="str" cm="1">
        <f t="array" ref="D202">IF(A202="","",_xlfn.IFS(
COUNTIF(Eliminados!$A$2:$A$500,A202)&gt;0,"Eliminados",
COUNTIF(Planificadas!$A$2:$A$500,A202)&gt;0,"Planificadas",
COUNTIF('Aprobar Planificación'!$A$2:$A$500,A202)&gt;0,"Aprobar planificación",
COUNTIF('Por planificar'!$A$2:$A$500,A202)&gt;0,"Por planificar",
COUNTIF('Por habilitar presup.'!$A$2:$A$500,A202)&gt;0,"Por habilitar presupuesto",
COUNTIF('Por aprobar estimacion'!$A$2:$A$500,A202)&gt;0,"Por aprobar estimación",
COUNTIF('Por Reestimar '!$A$2:$A$500,A202)&gt;0,"Por reestimar",
COUNTIF('Por estimar'!$A$2:$A$500,A202)&gt;0,"Por estimar",
COUNTIF('Registro incompleto'!$A$2:$A$500,A202)&gt;0,"Registro incompleto",
TRUE,"Sin estado"
))</f>
        <v>Por estimar</v>
      </c>
      <c r="E202" t="str" cm="1">
        <f t="array" ref="E202">IF(A202="","",_xlfn.LET(
_xlpm.base,_xlfn.IFS(
D202="Eliminados",_xlfn.XLOOKUP(A202,Eliminados!$A$2:$A$500,Eliminados!$AE$2:$AE$500,""),
D202="Planificadas",_xlfn.XLOOKUP(A202,Planificadas!$A$2:$A$500,Planificadas!$AE$2:$AE$500,""),
D202="Aprobar planificación",_xlfn.XLOOKUP(A202,'Aprobar Planificación'!$A$2:$A$500,'Aprobar Planificación'!$AE$2:$AE$500,""),
D202="Por planificar",_xlfn.XLOOKUP(A202,'Por planificar'!$A$2:$A$500,'Por planificar'!$AE$2:$AE$500,""),
D202="Por habilitar presupuesto",_xlfn.XLOOKUP(A202,'Por habilitar presup.'!$A$2:$A$500,'Por habilitar presup.'!$AE$2:$AE$500,""),
D202="Por aprobar estimación",_xlfn.XLOOKUP(A202,'Por aprobar estimacion'!$A$2:$A$500,'Por aprobar estimacion'!$AE$2:$AE$500,""),
D202="Por reestimar",_xlfn.XLOOKUP(A202,'Por Reestimar '!$A$2:$A$500,'Por Reestimar '!$AE$2:$AE$500,""),
D202="Por estimar",_xlfn.XLOOKUP(A202,'Por estimar'!$A$2:$A$500,'Por estimar'!$AE$2:$AE$500,""),
D202="Registro incompleto",_xlfn.XLOOKUP(A202,'Registro incompleto'!$A$2:$A$500,'Registro incompleto'!$AE$2:$AE$500,""),
TRUE,""
),
_xlpm.revision,_xlfn.IFS(
D202="Eliminados",_xlfn.XLOOKUP(A202,Eliminados!$A$2:$A$500,Eliminados!$AR$2:$AR$500,""),
D202="Planificadas",_xlfn.XLOOKUP(A202,Planificadas!$A$2:$A$500,Planificadas!$AR$2:$AR$500,""),
D202="Aprobar planificación",_xlfn.XLOOKUP(A202,'Aprobar Planificación'!$A$2:$A$500,'Aprobar Planificación'!$AR$2:$AR$500,""),
D202="Por planificar",_xlfn.XLOOKUP(A202,'Por planificar'!$A$2:$A$500,'Por planificar'!$AR$2:$AR$500,""),
D202="Por habilitar presupuesto",_xlfn.XLOOKUP(A202,'Por habilitar presup.'!$A$2:$A$500,'Por habilitar presup.'!$AR$2:$AR$500,""),
D202="Por aprobar estimación",_xlfn.XLOOKUP(A202,'Por aprobar estimacion'!$A$2:$A$500,'Por aprobar estimacion'!$AR$2:$AR$500,""),
D202="Por reestimar",_xlfn.XLOOKUP(A202,'Por Reestimar '!$A$2:$A$500,'Por Reestimar '!$AR$2:$AR$500,""),
TRUE,""
),
_xlpm.resultado,IF(OR(_xlpm.revision="",_xlpm.revision=0),_xlpm.base,_xlpm.revision),
IF(OR(_xlpm.resultado="",_xlpm.resultado=0),"Sin definir",_xlpm.resultado)
))</f>
        <v>Alta</v>
      </c>
      <c r="F202" s="593" cm="1">
        <f t="array" ref="F202">IF(A202="","",_xlfn.LET(
_xlpm.fecha,_xlfn.IFS(
D202="Eliminados",_xlfn.XLOOKUP(A202,Eliminados!$A$2:$A$500,Eliminados!$AD$2:$AD$500,""),
D202="Planificadas",_xlfn.XLOOKUP(A202,Planificadas!$A$2:$A$500,Planificadas!$AD$2:$AD$500,""),
D202="Aprobar planificación",_xlfn.XLOOKUP(A202,'Aprobar Planificación'!$A$2:$A$500,'Aprobar Planificación'!$AD$2:$AD$500,""),
D202="Por planificar",_xlfn.XLOOKUP(A202,'Por planificar'!$A$2:$A$500,'Por planificar'!$AD$2:$AD$500,""),
D202="Por habilitar presupuesto",_xlfn.XLOOKUP(A202,'Por habilitar presup.'!$A$2:$A$500,'Por habilitar presup.'!$AD$2:$AD$500,""),
D202="Por aprobar estimación",_xlfn.XLOOKUP(A202,'Por aprobar estimacion'!$A$2:$A$500,'Por aprobar estimacion'!$AD$2:$AD$500,""),
D202="Por reestimar",_xlfn.XLOOKUP(A202,'Por Reestimar '!$A$2:$A$500,'Por Reestimar '!$AD$2:$AD$500,""),
D202="Por estimar",_xlfn.XLOOKUP(A202,'Por estimar'!$A$2:$A$500,'Por estimar'!$AD$2:$AD$500,""),
D202="Registro incompleto",_xlfn.XLOOKUP(A202,'Registro incompleto'!$A$2:$A$500,'Registro incompleto'!$AD$2:$AD$500,""),
TRUE,""
),
IF(OR(_xlpm.fecha="",_xlpm.fecha=0),"",_xlpm.fecha)
))</f>
        <v>46296</v>
      </c>
      <c r="G202" s="593" cm="1">
        <f t="array" ref="G202">IF(A202="","",_xlfn.LET(
_xlpm.base,_xlfn.IFS(
D202="Eliminados",_xlfn.XLOOKUP(A202,Eliminados!$A$2:$A$500,Eliminados!$AF$2:$AF$500,""),
D202="Planificadas",_xlfn.XLOOKUP(A202,Planificadas!$A$2:$A$500,Planificadas!$AF$2:$AF$500,""),
D202="Aprobar planificación",_xlfn.XLOOKUP(A202,'Aprobar Planificación'!$A$2:$A$500,'Aprobar Planificación'!$AF$2:$AF$500,""),
D202="Por planificar",_xlfn.XLOOKUP(A202,'Por planificar'!$A$2:$A$500,'Por planificar'!$AF$2:$AF$500,""),
D202="Por habilitar presupuesto",_xlfn.XLOOKUP(A202,'Por habilitar presup.'!$A$2:$A$500,'Por habilitar presup.'!$AF$2:$AF$500,""),
D202="Por aprobar estimación",_xlfn.XLOOKUP(A202,'Por aprobar estimacion'!$A$2:$A$500,'Por aprobar estimacion'!$AF$2:$AF$500,""),
D202="Por reestimar",_xlfn.XLOOKUP(A202,'Por Reestimar '!$A$2:$A$500,'Por Reestimar '!$AF$2:$AF$500,""),
D202="Por estimar",_xlfn.XLOOKUP(A202,'Por estimar'!$A$2:$A$500,'Por estimar'!$AF$2:$AF$500,""),
D202="Registro incompleto",_xlfn.XLOOKUP(A202,'Registro incompleto'!$A$2:$A$500,'Registro incompleto'!$AF$2:$AF$500,""),
TRUE,""
),
_xlpm.revision,_xlfn.IFS(
D202="Eliminados",_xlfn.XLOOKUP(A202,Eliminados!$A$2:$A$500,Eliminados!$AS$2:$AS$500,""),
D202="Planificadas",_xlfn.XLOOKUP(A202,Planificadas!$A$2:$A$500,Planificadas!$AS$2:$AS$500,""),
D202="Aprobar planificación",_xlfn.XLOOKUP(A202,'Aprobar Planificación'!$A$2:$A$500,'Aprobar Planificación'!$AS$2:$AS$500,""),
D202="Por planificar",_xlfn.XLOOKUP(A202,'Por planificar'!$A$2:$A$500,'Por planificar'!$AS$2:$AS$500,""),
D202="Por habilitar presupuesto",_xlfn.XLOOKUP(A202,'Por habilitar presup.'!$A$2:$A$500,'Por habilitar presup.'!$AS$2:$AS$500,""),
D202="Por aprobar estimación",_xlfn.XLOOKUP(A202,'Por aprobar estimacion'!$A$2:$A$500,'Por aprobar estimacion'!$AS$2:$AS$500,""),
D202="Por reestimar",_xlfn.XLOOKUP(A202,'Por Reestimar '!$A$2:$A$500,'Por Reestimar '!$AS$2:$AS$500,""),
TRUE,""
),
_xlpm.resultado,IF(OR(_xlpm.revision="",_xlpm.revision=0),_xlpm.base,_xlpm.revision),
IF(OR(_xlpm.resultado="",_xlpm.resultado=0),"",_xlpm.resultado)
))</f>
        <v>46218</v>
      </c>
      <c r="H202" s="593" cm="1">
        <f t="array" ref="H202">IF(A202="","",_xlfn.LET(
_xlpm.dias,_xlfn.IFS(
OR(UPPER(TRIM(E202))="BAJA",UPPER(TRIM(E202))="BAJO"),5,
OR(UPPER(TRIM(E202))="MEDIA",UPPER(TRIM(E202))="MEDIO"),10,
OR(UPPER(TRIM(E202))="ALTA",UPPER(TRIM(E202))="ALTO"),20,
TRUE,0
),
_xlpm.inicioRe,IF(D202="Por reestimar",_xlfn.XLOOKUP(A202,'Por Reestimar '!$A$2:$A$500,'Por Reestimar '!$AS$2:$AS$500,0),0),
_xlfn.IFS(
D202="Por reestimar",IF(AND(ISNUMBER(_xlpm.inicioRe),_xlpm.inicioRe&gt;0,_xlpm.dias&gt;0),WORKDAY(_xlpm.inicioRe,_xlpm.dias),""),
D202="Por estimar",IF(AND(ISNUMBER(G202),G202&gt;0),IF(_xlpm.dias&gt;0,WORKDAY(G202,_xlpm.dias),""),IF(AND(ISNUMBER(F202),F202&gt;0),WORKDAY(F202,5),"")),
TRUE,""
)
))</f>
        <v>46246</v>
      </c>
      <c r="I202" t="str" cm="1">
        <f t="array" ref="I202">IF(A202="","",_xlfn.IFS(
D202="Eliminados",_xlfn.XLOOKUP(A202,Eliminados!$A$2:$A$500,Eliminados!$AB$2:$AB$500,""),
D202="Planificadas",_xlfn.XLOOKUP(A202,Planificadas!$A$2:$A$500,Planificadas!$AB$2:$AB$500,""),
D202="Aprobar planificación",_xlfn.XLOOKUP(A202,'Aprobar Planificación'!$A$2:$A$500,'Aprobar Planificación'!$AB$2:$AB$500,""),
D202="Por planificar",_xlfn.XLOOKUP(A202,'Por planificar'!$A$2:$A$500,'Por planificar'!$AB$2:$AB$500,""),
D202="Por habilitar presupuesto",_xlfn.XLOOKUP(A202,'Por habilitar presup.'!$A$2:$A$500,'Por habilitar presup.'!$AB$2:$AB$500,""),
D202="Por aprobar estimación",_xlfn.XLOOKUP(A202,'Por aprobar estimacion'!$A$2:$A$500,'Por aprobar estimacion'!$AB$2:$AB$500,""),
D202="Por reestimar",_xlfn.XLOOKUP(A202,'Por Reestimar '!$A$2:$A$500,'Por Reestimar '!$AB$2:$AB$500,""),
D202="Por estimar",_xlfn.XLOOKUP(A202,'Por estimar'!$A$2:$A$500,'Por estimar'!$AB$2:$AB$500,""),
D202="Registro incompleto",_xlfn.XLOOKUP(A202,'Registro incompleto'!$A$2:$A$500,'Registro incompleto'!$AB$2:$AB$500,""),
TRUE,""
))</f>
        <v>Hugo Vega</v>
      </c>
    </row>
    <row r="203" spans="1:9">
      <c r="A203">
        <v>238</v>
      </c>
      <c r="B203" t="str" cm="1">
        <f t="array" ref="B203">IF(A203="","",_xlfn.IFS(
D203="Eliminados",_xlfn.XLOOKUP(A203,Eliminados!$A$2:$A$500,Eliminados!$F$2:$F$500,""),
D203="Planificadas",_xlfn.XLOOKUP(A203,Planificadas!$A$2:$A$500,Planificadas!$F$2:$F$500,""),
D203="Aprobar planificación",_xlfn.XLOOKUP(A203,'Aprobar Planificación'!$A$2:$A$500,'Aprobar Planificación'!$F$2:$F$500,""),
D203="Por planificar",_xlfn.XLOOKUP(A203,'Por planificar'!$A$2:$A$500,'Por planificar'!$F$2:$F$500,""),
D203="Por habilitar presupuesto",_xlfn.XLOOKUP(A203,'Por habilitar presup.'!$A$2:$A$500,'Por habilitar presup.'!$F$2:$F$500,""),
D203="Por aprobar estimación",_xlfn.XLOOKUP(A203,'Por aprobar estimacion'!$A$2:$A$500,'Por aprobar estimacion'!$F$2:$F$500,""),
D203="Por reestimar",_xlfn.XLOOKUP(A203,'Por Reestimar '!$A$2:$A$500,'Por Reestimar '!$F$2:$F$500,""),
D203="Por estimar",_xlfn.XLOOKUP(A203,'Por estimar'!$A$2:$A$500,'Por estimar'!$F$2:$F$500,""),
D203="Registro incompleto",_xlfn.XLOOKUP(A203,'Registro incompleto'!$A$2:$A$500,'Registro incompleto'!$F$2:$F$500,""),
TRUE,""
))</f>
        <v>Lean + IA - Gestión de egreso GyT - Venta y programa de titulación UPC</v>
      </c>
      <c r="C203" t="str">
        <f t="shared" si="3"/>
        <v>Hugo Vega</v>
      </c>
      <c r="D203" t="str" cm="1">
        <f t="array" ref="D203">IF(A203="","",_xlfn.IFS(
COUNTIF(Eliminados!$A$2:$A$500,A203)&gt;0,"Eliminados",
COUNTIF(Planificadas!$A$2:$A$500,A203)&gt;0,"Planificadas",
COUNTIF('Aprobar Planificación'!$A$2:$A$500,A203)&gt;0,"Aprobar planificación",
COUNTIF('Por planificar'!$A$2:$A$500,A203)&gt;0,"Por planificar",
COUNTIF('Por habilitar presup.'!$A$2:$A$500,A203)&gt;0,"Por habilitar presupuesto",
COUNTIF('Por aprobar estimacion'!$A$2:$A$500,A203)&gt;0,"Por aprobar estimación",
COUNTIF('Por Reestimar '!$A$2:$A$500,A203)&gt;0,"Por reestimar",
COUNTIF('Por estimar'!$A$2:$A$500,A203)&gt;0,"Por estimar",
COUNTIF('Registro incompleto'!$A$2:$A$500,A203)&gt;0,"Registro incompleto",
TRUE,"Sin estado"
))</f>
        <v>Por estimar</v>
      </c>
      <c r="E203" t="str" cm="1">
        <f t="array" ref="E203">IF(A203="","",_xlfn.LET(
_xlpm.base,_xlfn.IFS(
D203="Eliminados",_xlfn.XLOOKUP(A203,Eliminados!$A$2:$A$500,Eliminados!$AE$2:$AE$500,""),
D203="Planificadas",_xlfn.XLOOKUP(A203,Planificadas!$A$2:$A$500,Planificadas!$AE$2:$AE$500,""),
D203="Aprobar planificación",_xlfn.XLOOKUP(A203,'Aprobar Planificación'!$A$2:$A$500,'Aprobar Planificación'!$AE$2:$AE$500,""),
D203="Por planificar",_xlfn.XLOOKUP(A203,'Por planificar'!$A$2:$A$500,'Por planificar'!$AE$2:$AE$500,""),
D203="Por habilitar presupuesto",_xlfn.XLOOKUP(A203,'Por habilitar presup.'!$A$2:$A$500,'Por habilitar presup.'!$AE$2:$AE$500,""),
D203="Por aprobar estimación",_xlfn.XLOOKUP(A203,'Por aprobar estimacion'!$A$2:$A$500,'Por aprobar estimacion'!$AE$2:$AE$500,""),
D203="Por reestimar",_xlfn.XLOOKUP(A203,'Por Reestimar '!$A$2:$A$500,'Por Reestimar '!$AE$2:$AE$500,""),
D203="Por estimar",_xlfn.XLOOKUP(A203,'Por estimar'!$A$2:$A$500,'Por estimar'!$AE$2:$AE$500,""),
D203="Registro incompleto",_xlfn.XLOOKUP(A203,'Registro incompleto'!$A$2:$A$500,'Registro incompleto'!$AE$2:$AE$500,""),
TRUE,""
),
_xlpm.revision,_xlfn.IFS(
D203="Eliminados",_xlfn.XLOOKUP(A203,Eliminados!$A$2:$A$500,Eliminados!$AR$2:$AR$500,""),
D203="Planificadas",_xlfn.XLOOKUP(A203,Planificadas!$A$2:$A$500,Planificadas!$AR$2:$AR$500,""),
D203="Aprobar planificación",_xlfn.XLOOKUP(A203,'Aprobar Planificación'!$A$2:$A$500,'Aprobar Planificación'!$AR$2:$AR$500,""),
D203="Por planificar",_xlfn.XLOOKUP(A203,'Por planificar'!$A$2:$A$500,'Por planificar'!$AR$2:$AR$500,""),
D203="Por habilitar presupuesto",_xlfn.XLOOKUP(A203,'Por habilitar presup.'!$A$2:$A$500,'Por habilitar presup.'!$AR$2:$AR$500,""),
D203="Por aprobar estimación",_xlfn.XLOOKUP(A203,'Por aprobar estimacion'!$A$2:$A$500,'Por aprobar estimacion'!$AR$2:$AR$500,""),
D203="Por reestimar",_xlfn.XLOOKUP(A203,'Por Reestimar '!$A$2:$A$500,'Por Reestimar '!$AR$2:$AR$500,""),
TRUE,""
),
_xlpm.resultado,IF(OR(_xlpm.revision="",_xlpm.revision=0),_xlpm.base,_xlpm.revision),
IF(OR(_xlpm.resultado="",_xlpm.resultado=0),"Sin definir",_xlpm.resultado)
))</f>
        <v>Alta</v>
      </c>
      <c r="F203" s="593" cm="1">
        <f t="array" ref="F203">IF(A203="","",_xlfn.LET(
_xlpm.fecha,_xlfn.IFS(
D203="Eliminados",_xlfn.XLOOKUP(A203,Eliminados!$A$2:$A$500,Eliminados!$AD$2:$AD$500,""),
D203="Planificadas",_xlfn.XLOOKUP(A203,Planificadas!$A$2:$A$500,Planificadas!$AD$2:$AD$500,""),
D203="Aprobar planificación",_xlfn.XLOOKUP(A203,'Aprobar Planificación'!$A$2:$A$500,'Aprobar Planificación'!$AD$2:$AD$500,""),
D203="Por planificar",_xlfn.XLOOKUP(A203,'Por planificar'!$A$2:$A$500,'Por planificar'!$AD$2:$AD$500,""),
D203="Por habilitar presupuesto",_xlfn.XLOOKUP(A203,'Por habilitar presup.'!$A$2:$A$500,'Por habilitar presup.'!$AD$2:$AD$500,""),
D203="Por aprobar estimación",_xlfn.XLOOKUP(A203,'Por aprobar estimacion'!$A$2:$A$500,'Por aprobar estimacion'!$AD$2:$AD$500,""),
D203="Por reestimar",_xlfn.XLOOKUP(A203,'Por Reestimar '!$A$2:$A$500,'Por Reestimar '!$AD$2:$AD$500,""),
D203="Por estimar",_xlfn.XLOOKUP(A203,'Por estimar'!$A$2:$A$500,'Por estimar'!$AD$2:$AD$500,""),
D203="Registro incompleto",_xlfn.XLOOKUP(A203,'Registro incompleto'!$A$2:$A$500,'Registro incompleto'!$AD$2:$AD$500,""),
TRUE,""
),
IF(OR(_xlpm.fecha="",_xlpm.fecha=0),"",_xlpm.fecha)
))</f>
        <v>46296</v>
      </c>
      <c r="G203" s="593" cm="1">
        <f t="array" ref="G203">IF(A203="","",_xlfn.LET(
_xlpm.base,_xlfn.IFS(
D203="Eliminados",_xlfn.XLOOKUP(A203,Eliminados!$A$2:$A$500,Eliminados!$AF$2:$AF$500,""),
D203="Planificadas",_xlfn.XLOOKUP(A203,Planificadas!$A$2:$A$500,Planificadas!$AF$2:$AF$500,""),
D203="Aprobar planificación",_xlfn.XLOOKUP(A203,'Aprobar Planificación'!$A$2:$A$500,'Aprobar Planificación'!$AF$2:$AF$500,""),
D203="Por planificar",_xlfn.XLOOKUP(A203,'Por planificar'!$A$2:$A$500,'Por planificar'!$AF$2:$AF$500,""),
D203="Por habilitar presupuesto",_xlfn.XLOOKUP(A203,'Por habilitar presup.'!$A$2:$A$500,'Por habilitar presup.'!$AF$2:$AF$500,""),
D203="Por aprobar estimación",_xlfn.XLOOKUP(A203,'Por aprobar estimacion'!$A$2:$A$500,'Por aprobar estimacion'!$AF$2:$AF$500,""),
D203="Por reestimar",_xlfn.XLOOKUP(A203,'Por Reestimar '!$A$2:$A$500,'Por Reestimar '!$AF$2:$AF$500,""),
D203="Por estimar",_xlfn.XLOOKUP(A203,'Por estimar'!$A$2:$A$500,'Por estimar'!$AF$2:$AF$500,""),
D203="Registro incompleto",_xlfn.XLOOKUP(A203,'Registro incompleto'!$A$2:$A$500,'Registro incompleto'!$AF$2:$AF$500,""),
TRUE,""
),
_xlpm.revision,_xlfn.IFS(
D203="Eliminados",_xlfn.XLOOKUP(A203,Eliminados!$A$2:$A$500,Eliminados!$AS$2:$AS$500,""),
D203="Planificadas",_xlfn.XLOOKUP(A203,Planificadas!$A$2:$A$500,Planificadas!$AS$2:$AS$500,""),
D203="Aprobar planificación",_xlfn.XLOOKUP(A203,'Aprobar Planificación'!$A$2:$A$500,'Aprobar Planificación'!$AS$2:$AS$500,""),
D203="Por planificar",_xlfn.XLOOKUP(A203,'Por planificar'!$A$2:$A$500,'Por planificar'!$AS$2:$AS$500,""),
D203="Por habilitar presupuesto",_xlfn.XLOOKUP(A203,'Por habilitar presup.'!$A$2:$A$500,'Por habilitar presup.'!$AS$2:$AS$500,""),
D203="Por aprobar estimación",_xlfn.XLOOKUP(A203,'Por aprobar estimacion'!$A$2:$A$500,'Por aprobar estimacion'!$AS$2:$AS$500,""),
D203="Por reestimar",_xlfn.XLOOKUP(A203,'Por Reestimar '!$A$2:$A$500,'Por Reestimar '!$AS$2:$AS$500,""),
TRUE,""
),
_xlpm.resultado,IF(OR(_xlpm.revision="",_xlpm.revision=0),_xlpm.base,_xlpm.revision),
IF(OR(_xlpm.resultado="",_xlpm.resultado=0),"",_xlpm.resultado)
))</f>
        <v>46218</v>
      </c>
      <c r="H203" s="593" cm="1">
        <f t="array" ref="H203">IF(A203="","",_xlfn.LET(
_xlpm.dias,_xlfn.IFS(
OR(UPPER(TRIM(E203))="BAJA",UPPER(TRIM(E203))="BAJO"),5,
OR(UPPER(TRIM(E203))="MEDIA",UPPER(TRIM(E203))="MEDIO"),10,
OR(UPPER(TRIM(E203))="ALTA",UPPER(TRIM(E203))="ALTO"),20,
TRUE,0
),
_xlpm.inicioRe,IF(D203="Por reestimar",_xlfn.XLOOKUP(A203,'Por Reestimar '!$A$2:$A$500,'Por Reestimar '!$AS$2:$AS$500,0),0),
_xlfn.IFS(
D203="Por reestimar",IF(AND(ISNUMBER(_xlpm.inicioRe),_xlpm.inicioRe&gt;0,_xlpm.dias&gt;0),WORKDAY(_xlpm.inicioRe,_xlpm.dias),""),
D203="Por estimar",IF(AND(ISNUMBER(G203),G203&gt;0),IF(_xlpm.dias&gt;0,WORKDAY(G203,_xlpm.dias),""),IF(AND(ISNUMBER(F203),F203&gt;0),WORKDAY(F203,5),"")),
TRUE,""
)
))</f>
        <v>46246</v>
      </c>
      <c r="I203" t="str" cm="1">
        <f t="array" ref="I203">IF(A203="","",_xlfn.IFS(
D203="Eliminados",_xlfn.XLOOKUP(A203,Eliminados!$A$2:$A$500,Eliminados!$AB$2:$AB$500,""),
D203="Planificadas",_xlfn.XLOOKUP(A203,Planificadas!$A$2:$A$500,Planificadas!$AB$2:$AB$500,""),
D203="Aprobar planificación",_xlfn.XLOOKUP(A203,'Aprobar Planificación'!$A$2:$A$500,'Aprobar Planificación'!$AB$2:$AB$500,""),
D203="Por planificar",_xlfn.XLOOKUP(A203,'Por planificar'!$A$2:$A$500,'Por planificar'!$AB$2:$AB$500,""),
D203="Por habilitar presupuesto",_xlfn.XLOOKUP(A203,'Por habilitar presup.'!$A$2:$A$500,'Por habilitar presup.'!$AB$2:$AB$500,""),
D203="Por aprobar estimación",_xlfn.XLOOKUP(A203,'Por aprobar estimacion'!$A$2:$A$500,'Por aprobar estimacion'!$AB$2:$AB$500,""),
D203="Por reestimar",_xlfn.XLOOKUP(A203,'Por Reestimar '!$A$2:$A$500,'Por Reestimar '!$AB$2:$AB$500,""),
D203="Por estimar",_xlfn.XLOOKUP(A203,'Por estimar'!$A$2:$A$500,'Por estimar'!$AB$2:$AB$500,""),
D203="Registro incompleto",_xlfn.XLOOKUP(A203,'Registro incompleto'!$A$2:$A$500,'Registro incompleto'!$AB$2:$AB$500,""),
TRUE,""
))</f>
        <v>Hugo Vega</v>
      </c>
    </row>
    <row r="204" spans="1:9">
      <c r="A204">
        <v>239</v>
      </c>
      <c r="B204" t="str" cm="1">
        <f t="array" ref="B204">IF(A204="","",_xlfn.IFS(
D204="Eliminados",_xlfn.XLOOKUP(A204,Eliminados!$A$2:$A$500,Eliminados!$F$2:$F$500,""),
D204="Planificadas",_xlfn.XLOOKUP(A204,Planificadas!$A$2:$A$500,Planificadas!$F$2:$F$500,""),
D204="Aprobar planificación",_xlfn.XLOOKUP(A204,'Aprobar Planificación'!$A$2:$A$500,'Aprobar Planificación'!$F$2:$F$500,""),
D204="Por planificar",_xlfn.XLOOKUP(A204,'Por planificar'!$A$2:$A$500,'Por planificar'!$F$2:$F$500,""),
D204="Por habilitar presupuesto",_xlfn.XLOOKUP(A204,'Por habilitar presup.'!$A$2:$A$500,'Por habilitar presup.'!$F$2:$F$500,""),
D204="Por aprobar estimación",_xlfn.XLOOKUP(A204,'Por aprobar estimacion'!$A$2:$A$500,'Por aprobar estimacion'!$F$2:$F$500,""),
D204="Por reestimar",_xlfn.XLOOKUP(A204,'Por Reestimar '!$A$2:$A$500,'Por Reestimar '!$F$2:$F$500,""),
D204="Por estimar",_xlfn.XLOOKUP(A204,'Por estimar'!$A$2:$A$500,'Por estimar'!$F$2:$F$500,""),
D204="Registro incompleto",_xlfn.XLOOKUP(A204,'Registro incompleto'!$A$2:$A$500,'Registro incompleto'!$F$2:$F$500,""),
TRUE,""
))</f>
        <v>Lean + IA - Gestión de egreso GyT - Venta y trámite de titulación UPN</v>
      </c>
      <c r="C204" t="str">
        <f t="shared" si="3"/>
        <v>Hugo Vega</v>
      </c>
      <c r="D204" t="str" cm="1">
        <f t="array" ref="D204">IF(A204="","",_xlfn.IFS(
COUNTIF(Eliminados!$A$2:$A$500,A204)&gt;0,"Eliminados",
COUNTIF(Planificadas!$A$2:$A$500,A204)&gt;0,"Planificadas",
COUNTIF('Aprobar Planificación'!$A$2:$A$500,A204)&gt;0,"Aprobar planificación",
COUNTIF('Por planificar'!$A$2:$A$500,A204)&gt;0,"Por planificar",
COUNTIF('Por habilitar presup.'!$A$2:$A$500,A204)&gt;0,"Por habilitar presupuesto",
COUNTIF('Por aprobar estimacion'!$A$2:$A$500,A204)&gt;0,"Por aprobar estimación",
COUNTIF('Por Reestimar '!$A$2:$A$500,A204)&gt;0,"Por reestimar",
COUNTIF('Por estimar'!$A$2:$A$500,A204)&gt;0,"Por estimar",
COUNTIF('Registro incompleto'!$A$2:$A$500,A204)&gt;0,"Registro incompleto",
TRUE,"Sin estado"
))</f>
        <v>Por estimar</v>
      </c>
      <c r="E204" t="str" cm="1">
        <f t="array" ref="E204">IF(A204="","",_xlfn.LET(
_xlpm.base,_xlfn.IFS(
D204="Eliminados",_xlfn.XLOOKUP(A204,Eliminados!$A$2:$A$500,Eliminados!$AE$2:$AE$500,""),
D204="Planificadas",_xlfn.XLOOKUP(A204,Planificadas!$A$2:$A$500,Planificadas!$AE$2:$AE$500,""),
D204="Aprobar planificación",_xlfn.XLOOKUP(A204,'Aprobar Planificación'!$A$2:$A$500,'Aprobar Planificación'!$AE$2:$AE$500,""),
D204="Por planificar",_xlfn.XLOOKUP(A204,'Por planificar'!$A$2:$A$500,'Por planificar'!$AE$2:$AE$500,""),
D204="Por habilitar presupuesto",_xlfn.XLOOKUP(A204,'Por habilitar presup.'!$A$2:$A$500,'Por habilitar presup.'!$AE$2:$AE$500,""),
D204="Por aprobar estimación",_xlfn.XLOOKUP(A204,'Por aprobar estimacion'!$A$2:$A$500,'Por aprobar estimacion'!$AE$2:$AE$500,""),
D204="Por reestimar",_xlfn.XLOOKUP(A204,'Por Reestimar '!$A$2:$A$500,'Por Reestimar '!$AE$2:$AE$500,""),
D204="Por estimar",_xlfn.XLOOKUP(A204,'Por estimar'!$A$2:$A$500,'Por estimar'!$AE$2:$AE$500,""),
D204="Registro incompleto",_xlfn.XLOOKUP(A204,'Registro incompleto'!$A$2:$A$500,'Registro incompleto'!$AE$2:$AE$500,""),
TRUE,""
),
_xlpm.revision,_xlfn.IFS(
D204="Eliminados",_xlfn.XLOOKUP(A204,Eliminados!$A$2:$A$500,Eliminados!$AR$2:$AR$500,""),
D204="Planificadas",_xlfn.XLOOKUP(A204,Planificadas!$A$2:$A$500,Planificadas!$AR$2:$AR$500,""),
D204="Aprobar planificación",_xlfn.XLOOKUP(A204,'Aprobar Planificación'!$A$2:$A$500,'Aprobar Planificación'!$AR$2:$AR$500,""),
D204="Por planificar",_xlfn.XLOOKUP(A204,'Por planificar'!$A$2:$A$500,'Por planificar'!$AR$2:$AR$500,""),
D204="Por habilitar presupuesto",_xlfn.XLOOKUP(A204,'Por habilitar presup.'!$A$2:$A$500,'Por habilitar presup.'!$AR$2:$AR$500,""),
D204="Por aprobar estimación",_xlfn.XLOOKUP(A204,'Por aprobar estimacion'!$A$2:$A$500,'Por aprobar estimacion'!$AR$2:$AR$500,""),
D204="Por reestimar",_xlfn.XLOOKUP(A204,'Por Reestimar '!$A$2:$A$500,'Por Reestimar '!$AR$2:$AR$500,""),
TRUE,""
),
_xlpm.resultado,IF(OR(_xlpm.revision="",_xlpm.revision=0),_xlpm.base,_xlpm.revision),
IF(OR(_xlpm.resultado="",_xlpm.resultado=0),"Sin definir",_xlpm.resultado)
))</f>
        <v>Alta</v>
      </c>
      <c r="F204" s="593" cm="1">
        <f t="array" ref="F204">IF(A204="","",_xlfn.LET(
_xlpm.fecha,_xlfn.IFS(
D204="Eliminados",_xlfn.XLOOKUP(A204,Eliminados!$A$2:$A$500,Eliminados!$AD$2:$AD$500,""),
D204="Planificadas",_xlfn.XLOOKUP(A204,Planificadas!$A$2:$A$500,Planificadas!$AD$2:$AD$500,""),
D204="Aprobar planificación",_xlfn.XLOOKUP(A204,'Aprobar Planificación'!$A$2:$A$500,'Aprobar Planificación'!$AD$2:$AD$500,""),
D204="Por planificar",_xlfn.XLOOKUP(A204,'Por planificar'!$A$2:$A$500,'Por planificar'!$AD$2:$AD$500,""),
D204="Por habilitar presupuesto",_xlfn.XLOOKUP(A204,'Por habilitar presup.'!$A$2:$A$500,'Por habilitar presup.'!$AD$2:$AD$500,""),
D204="Por aprobar estimación",_xlfn.XLOOKUP(A204,'Por aprobar estimacion'!$A$2:$A$500,'Por aprobar estimacion'!$AD$2:$AD$500,""),
D204="Por reestimar",_xlfn.XLOOKUP(A204,'Por Reestimar '!$A$2:$A$500,'Por Reestimar '!$AD$2:$AD$500,""),
D204="Por estimar",_xlfn.XLOOKUP(A204,'Por estimar'!$A$2:$A$500,'Por estimar'!$AD$2:$AD$500,""),
D204="Registro incompleto",_xlfn.XLOOKUP(A204,'Registro incompleto'!$A$2:$A$500,'Registro incompleto'!$AD$2:$AD$500,""),
TRUE,""
),
IF(OR(_xlpm.fecha="",_xlpm.fecha=0),"",_xlpm.fecha)
))</f>
        <v>46296</v>
      </c>
      <c r="G204" s="593" cm="1">
        <f t="array" ref="G204">IF(A204="","",_xlfn.LET(
_xlpm.base,_xlfn.IFS(
D204="Eliminados",_xlfn.XLOOKUP(A204,Eliminados!$A$2:$A$500,Eliminados!$AF$2:$AF$500,""),
D204="Planificadas",_xlfn.XLOOKUP(A204,Planificadas!$A$2:$A$500,Planificadas!$AF$2:$AF$500,""),
D204="Aprobar planificación",_xlfn.XLOOKUP(A204,'Aprobar Planificación'!$A$2:$A$500,'Aprobar Planificación'!$AF$2:$AF$500,""),
D204="Por planificar",_xlfn.XLOOKUP(A204,'Por planificar'!$A$2:$A$500,'Por planificar'!$AF$2:$AF$500,""),
D204="Por habilitar presupuesto",_xlfn.XLOOKUP(A204,'Por habilitar presup.'!$A$2:$A$500,'Por habilitar presup.'!$AF$2:$AF$500,""),
D204="Por aprobar estimación",_xlfn.XLOOKUP(A204,'Por aprobar estimacion'!$A$2:$A$500,'Por aprobar estimacion'!$AF$2:$AF$500,""),
D204="Por reestimar",_xlfn.XLOOKUP(A204,'Por Reestimar '!$A$2:$A$500,'Por Reestimar '!$AF$2:$AF$500,""),
D204="Por estimar",_xlfn.XLOOKUP(A204,'Por estimar'!$A$2:$A$500,'Por estimar'!$AF$2:$AF$500,""),
D204="Registro incompleto",_xlfn.XLOOKUP(A204,'Registro incompleto'!$A$2:$A$500,'Registro incompleto'!$AF$2:$AF$500,""),
TRUE,""
),
_xlpm.revision,_xlfn.IFS(
D204="Eliminados",_xlfn.XLOOKUP(A204,Eliminados!$A$2:$A$500,Eliminados!$AS$2:$AS$500,""),
D204="Planificadas",_xlfn.XLOOKUP(A204,Planificadas!$A$2:$A$500,Planificadas!$AS$2:$AS$500,""),
D204="Aprobar planificación",_xlfn.XLOOKUP(A204,'Aprobar Planificación'!$A$2:$A$500,'Aprobar Planificación'!$AS$2:$AS$500,""),
D204="Por planificar",_xlfn.XLOOKUP(A204,'Por planificar'!$A$2:$A$500,'Por planificar'!$AS$2:$AS$500,""),
D204="Por habilitar presupuesto",_xlfn.XLOOKUP(A204,'Por habilitar presup.'!$A$2:$A$500,'Por habilitar presup.'!$AS$2:$AS$500,""),
D204="Por aprobar estimación",_xlfn.XLOOKUP(A204,'Por aprobar estimacion'!$A$2:$A$500,'Por aprobar estimacion'!$AS$2:$AS$500,""),
D204="Por reestimar",_xlfn.XLOOKUP(A204,'Por Reestimar '!$A$2:$A$500,'Por Reestimar '!$AS$2:$AS$500,""),
TRUE,""
),
_xlpm.resultado,IF(OR(_xlpm.revision="",_xlpm.revision=0),_xlpm.base,_xlpm.revision),
IF(OR(_xlpm.resultado="",_xlpm.resultado=0),"",_xlpm.resultado)
))</f>
        <v>46218</v>
      </c>
      <c r="H204" s="593" cm="1">
        <f t="array" ref="H204">IF(A204="","",_xlfn.LET(
_xlpm.dias,_xlfn.IFS(
OR(UPPER(TRIM(E204))="BAJA",UPPER(TRIM(E204))="BAJO"),5,
OR(UPPER(TRIM(E204))="MEDIA",UPPER(TRIM(E204))="MEDIO"),10,
OR(UPPER(TRIM(E204))="ALTA",UPPER(TRIM(E204))="ALTO"),20,
TRUE,0
),
_xlpm.inicioRe,IF(D204="Por reestimar",_xlfn.XLOOKUP(A204,'Por Reestimar '!$A$2:$A$500,'Por Reestimar '!$AS$2:$AS$500,0),0),
_xlfn.IFS(
D204="Por reestimar",IF(AND(ISNUMBER(_xlpm.inicioRe),_xlpm.inicioRe&gt;0,_xlpm.dias&gt;0),WORKDAY(_xlpm.inicioRe,_xlpm.dias),""),
D204="Por estimar",IF(AND(ISNUMBER(G204),G204&gt;0),IF(_xlpm.dias&gt;0,WORKDAY(G204,_xlpm.dias),""),IF(AND(ISNUMBER(F204),F204&gt;0),WORKDAY(F204,5),"")),
TRUE,""
)
))</f>
        <v>46246</v>
      </c>
      <c r="I204" t="str" cm="1">
        <f t="array" ref="I204">IF(A204="","",_xlfn.IFS(
D204="Eliminados",_xlfn.XLOOKUP(A204,Eliminados!$A$2:$A$500,Eliminados!$AB$2:$AB$500,""),
D204="Planificadas",_xlfn.XLOOKUP(A204,Planificadas!$A$2:$A$500,Planificadas!$AB$2:$AB$500,""),
D204="Aprobar planificación",_xlfn.XLOOKUP(A204,'Aprobar Planificación'!$A$2:$A$500,'Aprobar Planificación'!$AB$2:$AB$500,""),
D204="Por planificar",_xlfn.XLOOKUP(A204,'Por planificar'!$A$2:$A$500,'Por planificar'!$AB$2:$AB$500,""),
D204="Por habilitar presupuesto",_xlfn.XLOOKUP(A204,'Por habilitar presup.'!$A$2:$A$500,'Por habilitar presup.'!$AB$2:$AB$500,""),
D204="Por aprobar estimación",_xlfn.XLOOKUP(A204,'Por aprobar estimacion'!$A$2:$A$500,'Por aprobar estimacion'!$AB$2:$AB$500,""),
D204="Por reestimar",_xlfn.XLOOKUP(A204,'Por Reestimar '!$A$2:$A$500,'Por Reestimar '!$AB$2:$AB$500,""),
D204="Por estimar",_xlfn.XLOOKUP(A204,'Por estimar'!$A$2:$A$500,'Por estimar'!$AB$2:$AB$500,""),
D204="Registro incompleto",_xlfn.XLOOKUP(A204,'Registro incompleto'!$A$2:$A$500,'Registro incompleto'!$AB$2:$AB$500,""),
TRUE,""
))</f>
        <v>Hugo Vega</v>
      </c>
    </row>
    <row r="205" spans="1:9">
      <c r="A205">
        <v>240</v>
      </c>
      <c r="B205" t="str" cm="1">
        <f t="array" ref="B205">IF(A205="","",_xlfn.IFS(
D205="Eliminados",_xlfn.XLOOKUP(A205,Eliminados!$A$2:$A$500,Eliminados!$F$2:$F$500,""),
D205="Planificadas",_xlfn.XLOOKUP(A205,Planificadas!$A$2:$A$500,Planificadas!$F$2:$F$500,""),
D205="Aprobar planificación",_xlfn.XLOOKUP(A205,'Aprobar Planificación'!$A$2:$A$500,'Aprobar Planificación'!$F$2:$F$500,""),
D205="Por planificar",_xlfn.XLOOKUP(A205,'Por planificar'!$A$2:$A$500,'Por planificar'!$F$2:$F$500,""),
D205="Por habilitar presupuesto",_xlfn.XLOOKUP(A205,'Por habilitar presup.'!$A$2:$A$500,'Por habilitar presup.'!$F$2:$F$500,""),
D205="Por aprobar estimación",_xlfn.XLOOKUP(A205,'Por aprobar estimacion'!$A$2:$A$500,'Por aprobar estimacion'!$F$2:$F$500,""),
D205="Por reestimar",_xlfn.XLOOKUP(A205,'Por Reestimar '!$A$2:$A$500,'Por Reestimar '!$F$2:$F$500,""),
D205="Por estimar",_xlfn.XLOOKUP(A205,'Por estimar'!$A$2:$A$500,'Por estimar'!$F$2:$F$500,""),
D205="Registro incompleto",_xlfn.XLOOKUP(A205,'Registro incompleto'!$A$2:$A$500,'Registro incompleto'!$F$2:$F$500,""),
TRUE,""
))</f>
        <v>Lean + IA - Gestión de egreso GyT -Generación del diploma de bachiller y título</v>
      </c>
      <c r="C205" t="str">
        <f t="shared" si="3"/>
        <v>Hugo Vega</v>
      </c>
      <c r="D205" t="str" cm="1">
        <f t="array" ref="D205">IF(A205="","",_xlfn.IFS(
COUNTIF(Eliminados!$A$2:$A$500,A205)&gt;0,"Eliminados",
COUNTIF(Planificadas!$A$2:$A$500,A205)&gt;0,"Planificadas",
COUNTIF('Aprobar Planificación'!$A$2:$A$500,A205)&gt;0,"Aprobar planificación",
COUNTIF('Por planificar'!$A$2:$A$500,A205)&gt;0,"Por planificar",
COUNTIF('Por habilitar presup.'!$A$2:$A$500,A205)&gt;0,"Por habilitar presupuesto",
COUNTIF('Por aprobar estimacion'!$A$2:$A$500,A205)&gt;0,"Por aprobar estimación",
COUNTIF('Por Reestimar '!$A$2:$A$500,A205)&gt;0,"Por reestimar",
COUNTIF('Por estimar'!$A$2:$A$500,A205)&gt;0,"Por estimar",
COUNTIF('Registro incompleto'!$A$2:$A$500,A205)&gt;0,"Registro incompleto",
TRUE,"Sin estado"
))</f>
        <v>Por estimar</v>
      </c>
      <c r="E205" t="str" cm="1">
        <f t="array" ref="E205">IF(A205="","",_xlfn.LET(
_xlpm.base,_xlfn.IFS(
D205="Eliminados",_xlfn.XLOOKUP(A205,Eliminados!$A$2:$A$500,Eliminados!$AE$2:$AE$500,""),
D205="Planificadas",_xlfn.XLOOKUP(A205,Planificadas!$A$2:$A$500,Planificadas!$AE$2:$AE$500,""),
D205="Aprobar planificación",_xlfn.XLOOKUP(A205,'Aprobar Planificación'!$A$2:$A$500,'Aprobar Planificación'!$AE$2:$AE$500,""),
D205="Por planificar",_xlfn.XLOOKUP(A205,'Por planificar'!$A$2:$A$500,'Por planificar'!$AE$2:$AE$500,""),
D205="Por habilitar presupuesto",_xlfn.XLOOKUP(A205,'Por habilitar presup.'!$A$2:$A$500,'Por habilitar presup.'!$AE$2:$AE$500,""),
D205="Por aprobar estimación",_xlfn.XLOOKUP(A205,'Por aprobar estimacion'!$A$2:$A$500,'Por aprobar estimacion'!$AE$2:$AE$500,""),
D205="Por reestimar",_xlfn.XLOOKUP(A205,'Por Reestimar '!$A$2:$A$500,'Por Reestimar '!$AE$2:$AE$500,""),
D205="Por estimar",_xlfn.XLOOKUP(A205,'Por estimar'!$A$2:$A$500,'Por estimar'!$AE$2:$AE$500,""),
D205="Registro incompleto",_xlfn.XLOOKUP(A205,'Registro incompleto'!$A$2:$A$500,'Registro incompleto'!$AE$2:$AE$500,""),
TRUE,""
),
_xlpm.revision,_xlfn.IFS(
D205="Eliminados",_xlfn.XLOOKUP(A205,Eliminados!$A$2:$A$500,Eliminados!$AR$2:$AR$500,""),
D205="Planificadas",_xlfn.XLOOKUP(A205,Planificadas!$A$2:$A$500,Planificadas!$AR$2:$AR$500,""),
D205="Aprobar planificación",_xlfn.XLOOKUP(A205,'Aprobar Planificación'!$A$2:$A$500,'Aprobar Planificación'!$AR$2:$AR$500,""),
D205="Por planificar",_xlfn.XLOOKUP(A205,'Por planificar'!$A$2:$A$500,'Por planificar'!$AR$2:$AR$500,""),
D205="Por habilitar presupuesto",_xlfn.XLOOKUP(A205,'Por habilitar presup.'!$A$2:$A$500,'Por habilitar presup.'!$AR$2:$AR$500,""),
D205="Por aprobar estimación",_xlfn.XLOOKUP(A205,'Por aprobar estimacion'!$A$2:$A$500,'Por aprobar estimacion'!$AR$2:$AR$500,""),
D205="Por reestimar",_xlfn.XLOOKUP(A205,'Por Reestimar '!$A$2:$A$500,'Por Reestimar '!$AR$2:$AR$500,""),
TRUE,""
),
_xlpm.resultado,IF(OR(_xlpm.revision="",_xlpm.revision=0),_xlpm.base,_xlpm.revision),
IF(OR(_xlpm.resultado="",_xlpm.resultado=0),"Sin definir",_xlpm.resultado)
))</f>
        <v>Alta</v>
      </c>
      <c r="F205" s="593" cm="1">
        <f t="array" ref="F205">IF(A205="","",_xlfn.LET(
_xlpm.fecha,_xlfn.IFS(
D205="Eliminados",_xlfn.XLOOKUP(A205,Eliminados!$A$2:$A$500,Eliminados!$AD$2:$AD$500,""),
D205="Planificadas",_xlfn.XLOOKUP(A205,Planificadas!$A$2:$A$500,Planificadas!$AD$2:$AD$500,""),
D205="Aprobar planificación",_xlfn.XLOOKUP(A205,'Aprobar Planificación'!$A$2:$A$500,'Aprobar Planificación'!$AD$2:$AD$500,""),
D205="Por planificar",_xlfn.XLOOKUP(A205,'Por planificar'!$A$2:$A$500,'Por planificar'!$AD$2:$AD$500,""),
D205="Por habilitar presupuesto",_xlfn.XLOOKUP(A205,'Por habilitar presup.'!$A$2:$A$500,'Por habilitar presup.'!$AD$2:$AD$500,""),
D205="Por aprobar estimación",_xlfn.XLOOKUP(A205,'Por aprobar estimacion'!$A$2:$A$500,'Por aprobar estimacion'!$AD$2:$AD$500,""),
D205="Por reestimar",_xlfn.XLOOKUP(A205,'Por Reestimar '!$A$2:$A$500,'Por Reestimar '!$AD$2:$AD$500,""),
D205="Por estimar",_xlfn.XLOOKUP(A205,'Por estimar'!$A$2:$A$500,'Por estimar'!$AD$2:$AD$500,""),
D205="Registro incompleto",_xlfn.XLOOKUP(A205,'Registro incompleto'!$A$2:$A$500,'Registro incompleto'!$AD$2:$AD$500,""),
TRUE,""
),
IF(OR(_xlpm.fecha="",_xlpm.fecha=0),"",_xlpm.fecha)
))</f>
        <v>46296</v>
      </c>
      <c r="G205" s="593" cm="1">
        <f t="array" ref="G205">IF(A205="","",_xlfn.LET(
_xlpm.base,_xlfn.IFS(
D205="Eliminados",_xlfn.XLOOKUP(A205,Eliminados!$A$2:$A$500,Eliminados!$AF$2:$AF$500,""),
D205="Planificadas",_xlfn.XLOOKUP(A205,Planificadas!$A$2:$A$500,Planificadas!$AF$2:$AF$500,""),
D205="Aprobar planificación",_xlfn.XLOOKUP(A205,'Aprobar Planificación'!$A$2:$A$500,'Aprobar Planificación'!$AF$2:$AF$500,""),
D205="Por planificar",_xlfn.XLOOKUP(A205,'Por planificar'!$A$2:$A$500,'Por planificar'!$AF$2:$AF$500,""),
D205="Por habilitar presupuesto",_xlfn.XLOOKUP(A205,'Por habilitar presup.'!$A$2:$A$500,'Por habilitar presup.'!$AF$2:$AF$500,""),
D205="Por aprobar estimación",_xlfn.XLOOKUP(A205,'Por aprobar estimacion'!$A$2:$A$500,'Por aprobar estimacion'!$AF$2:$AF$500,""),
D205="Por reestimar",_xlfn.XLOOKUP(A205,'Por Reestimar '!$A$2:$A$500,'Por Reestimar '!$AF$2:$AF$500,""),
D205="Por estimar",_xlfn.XLOOKUP(A205,'Por estimar'!$A$2:$A$500,'Por estimar'!$AF$2:$AF$500,""),
D205="Registro incompleto",_xlfn.XLOOKUP(A205,'Registro incompleto'!$A$2:$A$500,'Registro incompleto'!$AF$2:$AF$500,""),
TRUE,""
),
_xlpm.revision,_xlfn.IFS(
D205="Eliminados",_xlfn.XLOOKUP(A205,Eliminados!$A$2:$A$500,Eliminados!$AS$2:$AS$500,""),
D205="Planificadas",_xlfn.XLOOKUP(A205,Planificadas!$A$2:$A$500,Planificadas!$AS$2:$AS$500,""),
D205="Aprobar planificación",_xlfn.XLOOKUP(A205,'Aprobar Planificación'!$A$2:$A$500,'Aprobar Planificación'!$AS$2:$AS$500,""),
D205="Por planificar",_xlfn.XLOOKUP(A205,'Por planificar'!$A$2:$A$500,'Por planificar'!$AS$2:$AS$500,""),
D205="Por habilitar presupuesto",_xlfn.XLOOKUP(A205,'Por habilitar presup.'!$A$2:$A$500,'Por habilitar presup.'!$AS$2:$AS$500,""),
D205="Por aprobar estimación",_xlfn.XLOOKUP(A205,'Por aprobar estimacion'!$A$2:$A$500,'Por aprobar estimacion'!$AS$2:$AS$500,""),
D205="Por reestimar",_xlfn.XLOOKUP(A205,'Por Reestimar '!$A$2:$A$500,'Por Reestimar '!$AS$2:$AS$500,""),
TRUE,""
),
_xlpm.resultado,IF(OR(_xlpm.revision="",_xlpm.revision=0),_xlpm.base,_xlpm.revision),
IF(OR(_xlpm.resultado="",_xlpm.resultado=0),"",_xlpm.resultado)
))</f>
        <v>46218</v>
      </c>
      <c r="H205" s="593" cm="1">
        <f t="array" ref="H205">IF(A205="","",_xlfn.LET(
_xlpm.dias,_xlfn.IFS(
OR(UPPER(TRIM(E205))="BAJA",UPPER(TRIM(E205))="BAJO"),5,
OR(UPPER(TRIM(E205))="MEDIA",UPPER(TRIM(E205))="MEDIO"),10,
OR(UPPER(TRIM(E205))="ALTA",UPPER(TRIM(E205))="ALTO"),20,
TRUE,0
),
_xlpm.inicioRe,IF(D205="Por reestimar",_xlfn.XLOOKUP(A205,'Por Reestimar '!$A$2:$A$500,'Por Reestimar '!$AS$2:$AS$500,0),0),
_xlfn.IFS(
D205="Por reestimar",IF(AND(ISNUMBER(_xlpm.inicioRe),_xlpm.inicioRe&gt;0,_xlpm.dias&gt;0),WORKDAY(_xlpm.inicioRe,_xlpm.dias),""),
D205="Por estimar",IF(AND(ISNUMBER(G205),G205&gt;0),IF(_xlpm.dias&gt;0,WORKDAY(G205,_xlpm.dias),""),IF(AND(ISNUMBER(F205),F205&gt;0),WORKDAY(F205,5),"")),
TRUE,""
)
))</f>
        <v>46246</v>
      </c>
      <c r="I205" t="str" cm="1">
        <f t="array" ref="I205">IF(A205="","",_xlfn.IFS(
D205="Eliminados",_xlfn.XLOOKUP(A205,Eliminados!$A$2:$A$500,Eliminados!$AB$2:$AB$500,""),
D205="Planificadas",_xlfn.XLOOKUP(A205,Planificadas!$A$2:$A$500,Planificadas!$AB$2:$AB$500,""),
D205="Aprobar planificación",_xlfn.XLOOKUP(A205,'Aprobar Planificación'!$A$2:$A$500,'Aprobar Planificación'!$AB$2:$AB$500,""),
D205="Por planificar",_xlfn.XLOOKUP(A205,'Por planificar'!$A$2:$A$500,'Por planificar'!$AB$2:$AB$500,""),
D205="Por habilitar presupuesto",_xlfn.XLOOKUP(A205,'Por habilitar presup.'!$A$2:$A$500,'Por habilitar presup.'!$AB$2:$AB$500,""),
D205="Por aprobar estimación",_xlfn.XLOOKUP(A205,'Por aprobar estimacion'!$A$2:$A$500,'Por aprobar estimacion'!$AB$2:$AB$500,""),
D205="Por reestimar",_xlfn.XLOOKUP(A205,'Por Reestimar '!$A$2:$A$500,'Por Reestimar '!$AB$2:$AB$500,""),
D205="Por estimar",_xlfn.XLOOKUP(A205,'Por estimar'!$A$2:$A$500,'Por estimar'!$AB$2:$AB$500,""),
D205="Registro incompleto",_xlfn.XLOOKUP(A205,'Registro incompleto'!$A$2:$A$500,'Registro incompleto'!$AB$2:$AB$500,""),
TRUE,""
))</f>
        <v>Hugo Vega</v>
      </c>
    </row>
    <row r="206" spans="1:9">
      <c r="A206">
        <v>241</v>
      </c>
      <c r="B206" t="str" cm="1">
        <f t="array" ref="B206">IF(A206="","",_xlfn.IFS(
D206="Eliminados",_xlfn.XLOOKUP(A206,Eliminados!$A$2:$A$500,Eliminados!$F$2:$F$500,""),
D206="Planificadas",_xlfn.XLOOKUP(A206,Planificadas!$A$2:$A$500,Planificadas!$F$2:$F$500,""),
D206="Aprobar planificación",_xlfn.XLOOKUP(A206,'Aprobar Planificación'!$A$2:$A$500,'Aprobar Planificación'!$F$2:$F$500,""),
D206="Por planificar",_xlfn.XLOOKUP(A206,'Por planificar'!$A$2:$A$500,'Por planificar'!$F$2:$F$500,""),
D206="Por habilitar presupuesto",_xlfn.XLOOKUP(A206,'Por habilitar presup.'!$A$2:$A$500,'Por habilitar presup.'!$F$2:$F$500,""),
D206="Por aprobar estimación",_xlfn.XLOOKUP(A206,'Por aprobar estimacion'!$A$2:$A$500,'Por aprobar estimacion'!$F$2:$F$500,""),
D206="Por reestimar",_xlfn.XLOOKUP(A206,'Por Reestimar '!$A$2:$A$500,'Por Reestimar '!$F$2:$F$500,""),
D206="Por estimar",_xlfn.XLOOKUP(A206,'Por estimar'!$A$2:$A$500,'Por estimar'!$F$2:$F$500,""),
D206="Registro incompleto",_xlfn.XLOOKUP(A206,'Registro incompleto'!$A$2:$A$500,'Registro incompleto'!$F$2:$F$500,""),
TRUE,""
))</f>
        <v>PRB0042770 RE: Banner reconstrucción de las instancia a un punto anterior para estabilizar el servicio - Guardado de logs Banner</v>
      </c>
      <c r="C206" t="str">
        <f t="shared" si="3"/>
        <v>Ana Vega</v>
      </c>
      <c r="D206" t="str" cm="1">
        <f t="array" ref="D206">IF(A206="","",_xlfn.IFS(
COUNTIF(Eliminados!$A$2:$A$500,A206)&gt;0,"Eliminados",
COUNTIF(Planificadas!$A$2:$A$500,A206)&gt;0,"Planificadas",
COUNTIF('Aprobar Planificación'!$A$2:$A$500,A206)&gt;0,"Aprobar planificación",
COUNTIF('Por planificar'!$A$2:$A$500,A206)&gt;0,"Por planificar",
COUNTIF('Por habilitar presup.'!$A$2:$A$500,A206)&gt;0,"Por habilitar presupuesto",
COUNTIF('Por aprobar estimacion'!$A$2:$A$500,A206)&gt;0,"Por aprobar estimación",
COUNTIF('Por Reestimar '!$A$2:$A$500,A206)&gt;0,"Por reestimar",
COUNTIF('Por estimar'!$A$2:$A$500,A206)&gt;0,"Por estimar",
COUNTIF('Registro incompleto'!$A$2:$A$500,A206)&gt;0,"Registro incompleto",
TRUE,"Sin estado"
))</f>
        <v>Por habilitar presupuesto</v>
      </c>
      <c r="E206" t="str" cm="1">
        <f t="array" ref="E206">IF(A206="","",_xlfn.LET(
_xlpm.base,_xlfn.IFS(
D206="Eliminados",_xlfn.XLOOKUP(A206,Eliminados!$A$2:$A$500,Eliminados!$AE$2:$AE$500,""),
D206="Planificadas",_xlfn.XLOOKUP(A206,Planificadas!$A$2:$A$500,Planificadas!$AE$2:$AE$500,""),
D206="Aprobar planificación",_xlfn.XLOOKUP(A206,'Aprobar Planificación'!$A$2:$A$500,'Aprobar Planificación'!$AE$2:$AE$500,""),
D206="Por planificar",_xlfn.XLOOKUP(A206,'Por planificar'!$A$2:$A$500,'Por planificar'!$AE$2:$AE$500,""),
D206="Por habilitar presupuesto",_xlfn.XLOOKUP(A206,'Por habilitar presup.'!$A$2:$A$500,'Por habilitar presup.'!$AE$2:$AE$500,""),
D206="Por aprobar estimación",_xlfn.XLOOKUP(A206,'Por aprobar estimacion'!$A$2:$A$500,'Por aprobar estimacion'!$AE$2:$AE$500,""),
D206="Por reestimar",_xlfn.XLOOKUP(A206,'Por Reestimar '!$A$2:$A$500,'Por Reestimar '!$AE$2:$AE$500,""),
D206="Por estimar",_xlfn.XLOOKUP(A206,'Por estimar'!$A$2:$A$500,'Por estimar'!$AE$2:$AE$500,""),
D206="Registro incompleto",_xlfn.XLOOKUP(A206,'Registro incompleto'!$A$2:$A$500,'Registro incompleto'!$AE$2:$AE$500,""),
TRUE,""
),
_xlpm.revision,_xlfn.IFS(
D206="Eliminados",_xlfn.XLOOKUP(A206,Eliminados!$A$2:$A$500,Eliminados!$AR$2:$AR$500,""),
D206="Planificadas",_xlfn.XLOOKUP(A206,Planificadas!$A$2:$A$500,Planificadas!$AR$2:$AR$500,""),
D206="Aprobar planificación",_xlfn.XLOOKUP(A206,'Aprobar Planificación'!$A$2:$A$500,'Aprobar Planificación'!$AR$2:$AR$500,""),
D206="Por planificar",_xlfn.XLOOKUP(A206,'Por planificar'!$A$2:$A$500,'Por planificar'!$AR$2:$AR$500,""),
D206="Por habilitar presupuesto",_xlfn.XLOOKUP(A206,'Por habilitar presup.'!$A$2:$A$500,'Por habilitar presup.'!$AR$2:$AR$500,""),
D206="Por aprobar estimación",_xlfn.XLOOKUP(A206,'Por aprobar estimacion'!$A$2:$A$500,'Por aprobar estimacion'!$AR$2:$AR$500,""),
D206="Por reestimar",_xlfn.XLOOKUP(A206,'Por Reestimar '!$A$2:$A$500,'Por Reestimar '!$AR$2:$AR$500,""),
TRUE,""
),
_xlpm.resultado,IF(OR(_xlpm.revision="",_xlpm.revision=0),_xlpm.base,_xlpm.revision),
IF(OR(_xlpm.resultado="",_xlpm.resultado=0),"Sin definir",_xlpm.resultado)
))</f>
        <v>Alta</v>
      </c>
      <c r="F206" s="593" cm="1">
        <f t="array" ref="F206">IF(A206="","",_xlfn.LET(
_xlpm.fecha,_xlfn.IFS(
D206="Eliminados",_xlfn.XLOOKUP(A206,Eliminados!$A$2:$A$500,Eliminados!$AD$2:$AD$500,""),
D206="Planificadas",_xlfn.XLOOKUP(A206,Planificadas!$A$2:$A$500,Planificadas!$AD$2:$AD$500,""),
D206="Aprobar planificación",_xlfn.XLOOKUP(A206,'Aprobar Planificación'!$A$2:$A$500,'Aprobar Planificación'!$AD$2:$AD$500,""),
D206="Por planificar",_xlfn.XLOOKUP(A206,'Por planificar'!$A$2:$A$500,'Por planificar'!$AD$2:$AD$500,""),
D206="Por habilitar presupuesto",_xlfn.XLOOKUP(A206,'Por habilitar presup.'!$A$2:$A$500,'Por habilitar presup.'!$AD$2:$AD$500,""),
D206="Por aprobar estimación",_xlfn.XLOOKUP(A206,'Por aprobar estimacion'!$A$2:$A$500,'Por aprobar estimacion'!$AD$2:$AD$500,""),
D206="Por reestimar",_xlfn.XLOOKUP(A206,'Por Reestimar '!$A$2:$A$500,'Por Reestimar '!$AD$2:$AD$500,""),
D206="Por estimar",_xlfn.XLOOKUP(A206,'Por estimar'!$A$2:$A$500,'Por estimar'!$AD$2:$AD$500,""),
D206="Registro incompleto",_xlfn.XLOOKUP(A206,'Registro incompleto'!$A$2:$A$500,'Registro incompleto'!$AD$2:$AD$500,""),
TRUE,""
),
IF(OR(_xlpm.fecha="",_xlpm.fecha=0),"",_xlpm.fecha)
))</f>
        <v>46191</v>
      </c>
      <c r="G206" s="593" cm="1">
        <f t="array" ref="G206">IF(A206="","",_xlfn.LET(
_xlpm.base,_xlfn.IFS(
D206="Eliminados",_xlfn.XLOOKUP(A206,Eliminados!$A$2:$A$500,Eliminados!$AF$2:$AF$500,""),
D206="Planificadas",_xlfn.XLOOKUP(A206,Planificadas!$A$2:$A$500,Planificadas!$AF$2:$AF$500,""),
D206="Aprobar planificación",_xlfn.XLOOKUP(A206,'Aprobar Planificación'!$A$2:$A$500,'Aprobar Planificación'!$AF$2:$AF$500,""),
D206="Por planificar",_xlfn.XLOOKUP(A206,'Por planificar'!$A$2:$A$500,'Por planificar'!$AF$2:$AF$500,""),
D206="Por habilitar presupuesto",_xlfn.XLOOKUP(A206,'Por habilitar presup.'!$A$2:$A$500,'Por habilitar presup.'!$AF$2:$AF$500,""),
D206="Por aprobar estimación",_xlfn.XLOOKUP(A206,'Por aprobar estimacion'!$A$2:$A$500,'Por aprobar estimacion'!$AF$2:$AF$500,""),
D206="Por reestimar",_xlfn.XLOOKUP(A206,'Por Reestimar '!$A$2:$A$500,'Por Reestimar '!$AF$2:$AF$500,""),
D206="Por estimar",_xlfn.XLOOKUP(A206,'Por estimar'!$A$2:$A$500,'Por estimar'!$AF$2:$AF$500,""),
D206="Registro incompleto",_xlfn.XLOOKUP(A206,'Registro incompleto'!$A$2:$A$500,'Registro incompleto'!$AF$2:$AF$500,""),
TRUE,""
),
_xlpm.revision,_xlfn.IFS(
D206="Eliminados",_xlfn.XLOOKUP(A206,Eliminados!$A$2:$A$500,Eliminados!$AS$2:$AS$500,""),
D206="Planificadas",_xlfn.XLOOKUP(A206,Planificadas!$A$2:$A$500,Planificadas!$AS$2:$AS$500,""),
D206="Aprobar planificación",_xlfn.XLOOKUP(A206,'Aprobar Planificación'!$A$2:$A$500,'Aprobar Planificación'!$AS$2:$AS$500,""),
D206="Por planificar",_xlfn.XLOOKUP(A206,'Por planificar'!$A$2:$A$500,'Por planificar'!$AS$2:$AS$500,""),
D206="Por habilitar presupuesto",_xlfn.XLOOKUP(A206,'Por habilitar presup.'!$A$2:$A$500,'Por habilitar presup.'!$AS$2:$AS$500,""),
D206="Por aprobar estimación",_xlfn.XLOOKUP(A206,'Por aprobar estimacion'!$A$2:$A$500,'Por aprobar estimacion'!$AS$2:$AS$500,""),
D206="Por reestimar",_xlfn.XLOOKUP(A206,'Por Reestimar '!$A$2:$A$500,'Por Reestimar '!$AS$2:$AS$500,""),
TRUE,""
),
_xlpm.resultado,IF(OR(_xlpm.revision="",_xlpm.revision=0),_xlpm.base,_xlpm.revision),
IF(OR(_xlpm.resultado="",_xlpm.resultado=0),"",_xlpm.resultado)
))</f>
        <v>46202</v>
      </c>
      <c r="H206" s="593" t="str" cm="1">
        <f t="array" ref="H206">IF(A206="","",_xlfn.LET(
_xlpm.dias,_xlfn.IFS(
OR(UPPER(TRIM(E206))="BAJA",UPPER(TRIM(E206))="BAJO"),5,
OR(UPPER(TRIM(E206))="MEDIA",UPPER(TRIM(E206))="MEDIO"),10,
OR(UPPER(TRIM(E206))="ALTA",UPPER(TRIM(E206))="ALTO"),20,
TRUE,0
),
_xlpm.inicioRe,IF(D206="Por reestimar",_xlfn.XLOOKUP(A206,'Por Reestimar '!$A$2:$A$500,'Por Reestimar '!$AS$2:$AS$500,0),0),
_xlfn.IFS(
D206="Por reestimar",IF(AND(ISNUMBER(_xlpm.inicioRe),_xlpm.inicioRe&gt;0,_xlpm.dias&gt;0),WORKDAY(_xlpm.inicioRe,_xlpm.dias),""),
D206="Por estimar",IF(AND(ISNUMBER(G206),G206&gt;0),IF(_xlpm.dias&gt;0,WORKDAY(G206,_xlpm.dias),""),IF(AND(ISNUMBER(F206),F206&gt;0),WORKDAY(F206,5),"")),
TRUE,""
)
))</f>
        <v/>
      </c>
      <c r="I206" t="str" cm="1">
        <f t="array" ref="I206">IF(A206="","",_xlfn.IFS(
D206="Eliminados",_xlfn.XLOOKUP(A206,Eliminados!$A$2:$A$500,Eliminados!$AB$2:$AB$500,""),
D206="Planificadas",_xlfn.XLOOKUP(A206,Planificadas!$A$2:$A$500,Planificadas!$AB$2:$AB$500,""),
D206="Aprobar planificación",_xlfn.XLOOKUP(A206,'Aprobar Planificación'!$A$2:$A$500,'Aprobar Planificación'!$AB$2:$AB$500,""),
D206="Por planificar",_xlfn.XLOOKUP(A206,'Por planificar'!$A$2:$A$500,'Por planificar'!$AB$2:$AB$500,""),
D206="Por habilitar presupuesto",_xlfn.XLOOKUP(A206,'Por habilitar presup.'!$A$2:$A$500,'Por habilitar presup.'!$AB$2:$AB$500,""),
D206="Por aprobar estimación",_xlfn.XLOOKUP(A206,'Por aprobar estimacion'!$A$2:$A$500,'Por aprobar estimacion'!$AB$2:$AB$500,""),
D206="Por reestimar",_xlfn.XLOOKUP(A206,'Por Reestimar '!$A$2:$A$500,'Por Reestimar '!$AB$2:$AB$500,""),
D206="Por estimar",_xlfn.XLOOKUP(A206,'Por estimar'!$A$2:$A$500,'Por estimar'!$AB$2:$AB$500,""),
D206="Registro incompleto",_xlfn.XLOOKUP(A206,'Registro incompleto'!$A$2:$A$500,'Registro incompleto'!$AB$2:$AB$500,""),
TRUE,""
))</f>
        <v>Ana Vega</v>
      </c>
    </row>
    <row r="207" spans="1:9">
      <c r="A207">
        <v>242</v>
      </c>
      <c r="B207" t="str" cm="1">
        <f t="array" ref="B207">IF(A207="","",_xlfn.IFS(
D207="Eliminados",_xlfn.XLOOKUP(A207,Eliminados!$A$2:$A$500,Eliminados!$F$2:$F$500,""),
D207="Planificadas",_xlfn.XLOOKUP(A207,Planificadas!$A$2:$A$500,Planificadas!$F$2:$F$500,""),
D207="Aprobar planificación",_xlfn.XLOOKUP(A207,'Aprobar Planificación'!$A$2:$A$500,'Aprobar Planificación'!$F$2:$F$500,""),
D207="Por planificar",_xlfn.XLOOKUP(A207,'Por planificar'!$A$2:$A$500,'Por planificar'!$F$2:$F$500,""),
D207="Por habilitar presupuesto",_xlfn.XLOOKUP(A207,'Por habilitar presup.'!$A$2:$A$500,'Por habilitar presup.'!$F$2:$F$500,""),
D207="Por aprobar estimación",_xlfn.XLOOKUP(A207,'Por aprobar estimacion'!$A$2:$A$500,'Por aprobar estimacion'!$F$2:$F$500,""),
D207="Por reestimar",_xlfn.XLOOKUP(A207,'Por Reestimar '!$A$2:$A$500,'Por Reestimar '!$F$2:$F$500,""),
D207="Por estimar",_xlfn.XLOOKUP(A207,'Por estimar'!$A$2:$A$500,'Por estimar'!$F$2:$F$500,""),
D207="Registro incompleto",_xlfn.XLOOKUP(A207,'Registro incompleto'!$A$2:$A$500,'Registro incompleto'!$F$2:$F$500,""),
TRUE,""
))</f>
        <v>Mejora en el proceso de matrícula WeTalk</v>
      </c>
      <c r="C207" t="str">
        <f t="shared" si="3"/>
        <v>Nicolas Morales</v>
      </c>
      <c r="D207" t="str" cm="1">
        <f t="array" ref="D207">IF(A207="","",_xlfn.IFS(
COUNTIF(Eliminados!$A$2:$A$500,A207)&gt;0,"Eliminados",
COUNTIF(Planificadas!$A$2:$A$500,A207)&gt;0,"Planificadas",
COUNTIF('Aprobar Planificación'!$A$2:$A$500,A207)&gt;0,"Aprobar planificación",
COUNTIF('Por planificar'!$A$2:$A$500,A207)&gt;0,"Por planificar",
COUNTIF('Por habilitar presup.'!$A$2:$A$500,A207)&gt;0,"Por habilitar presupuesto",
COUNTIF('Por aprobar estimacion'!$A$2:$A$500,A207)&gt;0,"Por aprobar estimación",
COUNTIF('Por Reestimar '!$A$2:$A$500,A207)&gt;0,"Por reestimar",
COUNTIF('Por estimar'!$A$2:$A$500,A207)&gt;0,"Por estimar",
COUNTIF('Registro incompleto'!$A$2:$A$500,A207)&gt;0,"Registro incompleto",
TRUE,"Sin estado"
))</f>
        <v>Eliminados</v>
      </c>
      <c r="E207" t="str" cm="1">
        <f t="array" ref="E207">IF(A207="","",_xlfn.LET(
_xlpm.base,_xlfn.IFS(
D207="Eliminados",_xlfn.XLOOKUP(A207,Eliminados!$A$2:$A$500,Eliminados!$AE$2:$AE$500,""),
D207="Planificadas",_xlfn.XLOOKUP(A207,Planificadas!$A$2:$A$500,Planificadas!$AE$2:$AE$500,""),
D207="Aprobar planificación",_xlfn.XLOOKUP(A207,'Aprobar Planificación'!$A$2:$A$500,'Aprobar Planificación'!$AE$2:$AE$500,""),
D207="Por planificar",_xlfn.XLOOKUP(A207,'Por planificar'!$A$2:$A$500,'Por planificar'!$AE$2:$AE$500,""),
D207="Por habilitar presupuesto",_xlfn.XLOOKUP(A207,'Por habilitar presup.'!$A$2:$A$500,'Por habilitar presup.'!$AE$2:$AE$500,""),
D207="Por aprobar estimación",_xlfn.XLOOKUP(A207,'Por aprobar estimacion'!$A$2:$A$500,'Por aprobar estimacion'!$AE$2:$AE$500,""),
D207="Por reestimar",_xlfn.XLOOKUP(A207,'Por Reestimar '!$A$2:$A$500,'Por Reestimar '!$AE$2:$AE$500,""),
D207="Por estimar",_xlfn.XLOOKUP(A207,'Por estimar'!$A$2:$A$500,'Por estimar'!$AE$2:$AE$500,""),
D207="Registro incompleto",_xlfn.XLOOKUP(A207,'Registro incompleto'!$A$2:$A$500,'Registro incompleto'!$AE$2:$AE$500,""),
TRUE,""
),
_xlpm.revision,_xlfn.IFS(
D207="Eliminados",_xlfn.XLOOKUP(A207,Eliminados!$A$2:$A$500,Eliminados!$AR$2:$AR$500,""),
D207="Planificadas",_xlfn.XLOOKUP(A207,Planificadas!$A$2:$A$500,Planificadas!$AR$2:$AR$500,""),
D207="Aprobar planificación",_xlfn.XLOOKUP(A207,'Aprobar Planificación'!$A$2:$A$500,'Aprobar Planificación'!$AR$2:$AR$500,""),
D207="Por planificar",_xlfn.XLOOKUP(A207,'Por planificar'!$A$2:$A$500,'Por planificar'!$AR$2:$AR$500,""),
D207="Por habilitar presupuesto",_xlfn.XLOOKUP(A207,'Por habilitar presup.'!$A$2:$A$500,'Por habilitar presup.'!$AR$2:$AR$500,""),
D207="Por aprobar estimación",_xlfn.XLOOKUP(A207,'Por aprobar estimacion'!$A$2:$A$500,'Por aprobar estimacion'!$AR$2:$AR$500,""),
D207="Por reestimar",_xlfn.XLOOKUP(A207,'Por Reestimar '!$A$2:$A$500,'Por Reestimar '!$AR$2:$AR$500,""),
TRUE,""
),
_xlpm.resultado,IF(OR(_xlpm.revision="",_xlpm.revision=0),_xlpm.base,_xlpm.revision),
IF(OR(_xlpm.resultado="",_xlpm.resultado=0),"Sin definir",_xlpm.resultado)
))</f>
        <v>Media</v>
      </c>
      <c r="F207" s="593" cm="1">
        <f t="array" ref="F207">IF(A207="","",_xlfn.LET(
_xlpm.fecha,_xlfn.IFS(
D207="Eliminados",_xlfn.XLOOKUP(A207,Eliminados!$A$2:$A$500,Eliminados!$AD$2:$AD$500,""),
D207="Planificadas",_xlfn.XLOOKUP(A207,Planificadas!$A$2:$A$500,Planificadas!$AD$2:$AD$500,""),
D207="Aprobar planificación",_xlfn.XLOOKUP(A207,'Aprobar Planificación'!$A$2:$A$500,'Aprobar Planificación'!$AD$2:$AD$500,""),
D207="Por planificar",_xlfn.XLOOKUP(A207,'Por planificar'!$A$2:$A$500,'Por planificar'!$AD$2:$AD$500,""),
D207="Por habilitar presupuesto",_xlfn.XLOOKUP(A207,'Por habilitar presup.'!$A$2:$A$500,'Por habilitar presup.'!$AD$2:$AD$500,""),
D207="Por aprobar estimación",_xlfn.XLOOKUP(A207,'Por aprobar estimacion'!$A$2:$A$500,'Por aprobar estimacion'!$AD$2:$AD$500,""),
D207="Por reestimar",_xlfn.XLOOKUP(A207,'Por Reestimar '!$A$2:$A$500,'Por Reestimar '!$AD$2:$AD$500,""),
D207="Por estimar",_xlfn.XLOOKUP(A207,'Por estimar'!$A$2:$A$500,'Por estimar'!$AD$2:$AD$500,""),
D207="Registro incompleto",_xlfn.XLOOKUP(A207,'Registro incompleto'!$A$2:$A$500,'Registro incompleto'!$AD$2:$AD$500,""),
TRUE,""
),
IF(OR(_xlpm.fecha="",_xlpm.fecha=0),"",_xlpm.fecha)
))</f>
        <v>46191</v>
      </c>
      <c r="G207" s="593" cm="1">
        <f t="array" ref="G207">IF(A207="","",_xlfn.LET(
_xlpm.base,_xlfn.IFS(
D207="Eliminados",_xlfn.XLOOKUP(A207,Eliminados!$A$2:$A$500,Eliminados!$AF$2:$AF$500,""),
D207="Planificadas",_xlfn.XLOOKUP(A207,Planificadas!$A$2:$A$500,Planificadas!$AF$2:$AF$500,""),
D207="Aprobar planificación",_xlfn.XLOOKUP(A207,'Aprobar Planificación'!$A$2:$A$500,'Aprobar Planificación'!$AF$2:$AF$500,""),
D207="Por planificar",_xlfn.XLOOKUP(A207,'Por planificar'!$A$2:$A$500,'Por planificar'!$AF$2:$AF$500,""),
D207="Por habilitar presupuesto",_xlfn.XLOOKUP(A207,'Por habilitar presup.'!$A$2:$A$500,'Por habilitar presup.'!$AF$2:$AF$500,""),
D207="Por aprobar estimación",_xlfn.XLOOKUP(A207,'Por aprobar estimacion'!$A$2:$A$500,'Por aprobar estimacion'!$AF$2:$AF$500,""),
D207="Por reestimar",_xlfn.XLOOKUP(A207,'Por Reestimar '!$A$2:$A$500,'Por Reestimar '!$AF$2:$AF$500,""),
D207="Por estimar",_xlfn.XLOOKUP(A207,'Por estimar'!$A$2:$A$500,'Por estimar'!$AF$2:$AF$500,""),
D207="Registro incompleto",_xlfn.XLOOKUP(A207,'Registro incompleto'!$A$2:$A$500,'Registro incompleto'!$AF$2:$AF$500,""),
TRUE,""
),
_xlpm.revision,_xlfn.IFS(
D207="Eliminados",_xlfn.XLOOKUP(A207,Eliminados!$A$2:$A$500,Eliminados!$AS$2:$AS$500,""),
D207="Planificadas",_xlfn.XLOOKUP(A207,Planificadas!$A$2:$A$500,Planificadas!$AS$2:$AS$500,""),
D207="Aprobar planificación",_xlfn.XLOOKUP(A207,'Aprobar Planificación'!$A$2:$A$500,'Aprobar Planificación'!$AS$2:$AS$500,""),
D207="Por planificar",_xlfn.XLOOKUP(A207,'Por planificar'!$A$2:$A$500,'Por planificar'!$AS$2:$AS$500,""),
D207="Por habilitar presupuesto",_xlfn.XLOOKUP(A207,'Por habilitar presup.'!$A$2:$A$500,'Por habilitar presup.'!$AS$2:$AS$500,""),
D207="Por aprobar estimación",_xlfn.XLOOKUP(A207,'Por aprobar estimacion'!$A$2:$A$500,'Por aprobar estimacion'!$AS$2:$AS$500,""),
D207="Por reestimar",_xlfn.XLOOKUP(A207,'Por Reestimar '!$A$2:$A$500,'Por Reestimar '!$AS$2:$AS$500,""),
TRUE,""
),
_xlpm.resultado,IF(OR(_xlpm.revision="",_xlpm.revision=0),_xlpm.base,_xlpm.revision),
IF(OR(_xlpm.resultado="",_xlpm.resultado=0),"",_xlpm.resultado)
))</f>
        <v>46202</v>
      </c>
      <c r="H207" s="593" t="str" cm="1">
        <f t="array" ref="H207">IF(A207="","",_xlfn.LET(
_xlpm.dias,_xlfn.IFS(
OR(UPPER(TRIM(E207))="BAJA",UPPER(TRIM(E207))="BAJO"),5,
OR(UPPER(TRIM(E207))="MEDIA",UPPER(TRIM(E207))="MEDIO"),10,
OR(UPPER(TRIM(E207))="ALTA",UPPER(TRIM(E207))="ALTO"),20,
TRUE,0
),
_xlpm.inicioRe,IF(D207="Por reestimar",_xlfn.XLOOKUP(A207,'Por Reestimar '!$A$2:$A$500,'Por Reestimar '!$AS$2:$AS$500,0),0),
_xlfn.IFS(
D207="Por reestimar",IF(AND(ISNUMBER(_xlpm.inicioRe),_xlpm.inicioRe&gt;0,_xlpm.dias&gt;0),WORKDAY(_xlpm.inicioRe,_xlpm.dias),""),
D207="Por estimar",IF(AND(ISNUMBER(G207),G207&gt;0),IF(_xlpm.dias&gt;0,WORKDAY(G207,_xlpm.dias),""),IF(AND(ISNUMBER(F207),F207&gt;0),WORKDAY(F207,5),"")),
TRUE,""
)
))</f>
        <v/>
      </c>
      <c r="I207" t="str" cm="1">
        <f t="array" ref="I207">IF(A207="","",_xlfn.IFS(
D207="Eliminados",_xlfn.XLOOKUP(A207,Eliminados!$A$2:$A$500,Eliminados!$AB$2:$AB$500,""),
D207="Planificadas",_xlfn.XLOOKUP(A207,Planificadas!$A$2:$A$500,Planificadas!$AB$2:$AB$500,""),
D207="Aprobar planificación",_xlfn.XLOOKUP(A207,'Aprobar Planificación'!$A$2:$A$500,'Aprobar Planificación'!$AB$2:$AB$500,""),
D207="Por planificar",_xlfn.XLOOKUP(A207,'Por planificar'!$A$2:$A$500,'Por planificar'!$AB$2:$AB$500,""),
D207="Por habilitar presupuesto",_xlfn.XLOOKUP(A207,'Por habilitar presup.'!$A$2:$A$500,'Por habilitar presup.'!$AB$2:$AB$500,""),
D207="Por aprobar estimación",_xlfn.XLOOKUP(A207,'Por aprobar estimacion'!$A$2:$A$500,'Por aprobar estimacion'!$AB$2:$AB$500,""),
D207="Por reestimar",_xlfn.XLOOKUP(A207,'Por Reestimar '!$A$2:$A$500,'Por Reestimar '!$AB$2:$AB$500,""),
D207="Por estimar",_xlfn.XLOOKUP(A207,'Por estimar'!$A$2:$A$500,'Por estimar'!$AB$2:$AB$500,""),
D207="Registro incompleto",_xlfn.XLOOKUP(A207,'Registro incompleto'!$A$2:$A$500,'Registro incompleto'!$AB$2:$AB$500,""),
TRUE,""
))</f>
        <v>Nicolas Morales</v>
      </c>
    </row>
    <row r="208" spans="1:9">
      <c r="A208">
        <v>243</v>
      </c>
      <c r="B208" t="str" cm="1">
        <f t="array" ref="B208">IF(A208="","",_xlfn.IFS(
D208="Eliminados",_xlfn.XLOOKUP(A208,Eliminados!$A$2:$A$500,Eliminados!$F$2:$F$500,""),
D208="Planificadas",_xlfn.XLOOKUP(A208,Planificadas!$A$2:$A$500,Planificadas!$F$2:$F$500,""),
D208="Aprobar planificación",_xlfn.XLOOKUP(A208,'Aprobar Planificación'!$A$2:$A$500,'Aprobar Planificación'!$F$2:$F$500,""),
D208="Por planificar",_xlfn.XLOOKUP(A208,'Por planificar'!$A$2:$A$500,'Por planificar'!$F$2:$F$500,""),
D208="Por habilitar presupuesto",_xlfn.XLOOKUP(A208,'Por habilitar presup.'!$A$2:$A$500,'Por habilitar presup.'!$F$2:$F$500,""),
D208="Por aprobar estimación",_xlfn.XLOOKUP(A208,'Por aprobar estimacion'!$A$2:$A$500,'Por aprobar estimacion'!$F$2:$F$500,""),
D208="Por reestimar",_xlfn.XLOOKUP(A208,'Por Reestimar '!$A$2:$A$500,'Por Reestimar '!$F$2:$F$500,""),
D208="Por estimar",_xlfn.XLOOKUP(A208,'Por estimar'!$A$2:$A$500,'Por estimar'!$F$2:$F$500,""),
D208="Registro incompleto",_xlfn.XLOOKUP(A208,'Registro incompleto'!$A$2:$A$500,'Registro incompleto'!$F$2:$F$500,""),
TRUE,""
))</f>
        <v>CIBERTEC - Implementación de mecanismo de redireccionamiento post cambio de contraseña hacia Aula Virtual (BB) integrado con Microsoft Password Reset</v>
      </c>
      <c r="C208" t="str">
        <f t="shared" si="3"/>
        <v>Sin definir</v>
      </c>
      <c r="D208" t="str" cm="1">
        <f t="array" ref="D208">IF(A208="","",_xlfn.IFS(
COUNTIF(Eliminados!$A$2:$A$500,A208)&gt;0,"Eliminados",
COUNTIF(Planificadas!$A$2:$A$500,A208)&gt;0,"Planificadas",
COUNTIF('Aprobar Planificación'!$A$2:$A$500,A208)&gt;0,"Aprobar planificación",
COUNTIF('Por planificar'!$A$2:$A$500,A208)&gt;0,"Por planificar",
COUNTIF('Por habilitar presup.'!$A$2:$A$500,A208)&gt;0,"Por habilitar presupuesto",
COUNTIF('Por aprobar estimacion'!$A$2:$A$500,A208)&gt;0,"Por aprobar estimación",
COUNTIF('Por Reestimar '!$A$2:$A$500,A208)&gt;0,"Por reestimar",
COUNTIF('Por estimar'!$A$2:$A$500,A208)&gt;0,"Por estimar",
COUNTIF('Registro incompleto'!$A$2:$A$500,A208)&gt;0,"Registro incompleto",
TRUE,"Sin estado"
))</f>
        <v>Eliminados</v>
      </c>
      <c r="E208" t="str" cm="1">
        <f t="array" ref="E208">IF(A208="","",_xlfn.LET(
_xlpm.base,_xlfn.IFS(
D208="Eliminados",_xlfn.XLOOKUP(A208,Eliminados!$A$2:$A$500,Eliminados!$AE$2:$AE$500,""),
D208="Planificadas",_xlfn.XLOOKUP(A208,Planificadas!$A$2:$A$500,Planificadas!$AE$2:$AE$500,""),
D208="Aprobar planificación",_xlfn.XLOOKUP(A208,'Aprobar Planificación'!$A$2:$A$500,'Aprobar Planificación'!$AE$2:$AE$500,""),
D208="Por planificar",_xlfn.XLOOKUP(A208,'Por planificar'!$A$2:$A$500,'Por planificar'!$AE$2:$AE$500,""),
D208="Por habilitar presupuesto",_xlfn.XLOOKUP(A208,'Por habilitar presup.'!$A$2:$A$500,'Por habilitar presup.'!$AE$2:$AE$500,""),
D208="Por aprobar estimación",_xlfn.XLOOKUP(A208,'Por aprobar estimacion'!$A$2:$A$500,'Por aprobar estimacion'!$AE$2:$AE$500,""),
D208="Por reestimar",_xlfn.XLOOKUP(A208,'Por Reestimar '!$A$2:$A$500,'Por Reestimar '!$AE$2:$AE$500,""),
D208="Por estimar",_xlfn.XLOOKUP(A208,'Por estimar'!$A$2:$A$500,'Por estimar'!$AE$2:$AE$500,""),
D208="Registro incompleto",_xlfn.XLOOKUP(A208,'Registro incompleto'!$A$2:$A$500,'Registro incompleto'!$AE$2:$AE$500,""),
TRUE,""
),
_xlpm.revision,_xlfn.IFS(
D208="Eliminados",_xlfn.XLOOKUP(A208,Eliminados!$A$2:$A$500,Eliminados!$AR$2:$AR$500,""),
D208="Planificadas",_xlfn.XLOOKUP(A208,Planificadas!$A$2:$A$500,Planificadas!$AR$2:$AR$500,""),
D208="Aprobar planificación",_xlfn.XLOOKUP(A208,'Aprobar Planificación'!$A$2:$A$500,'Aprobar Planificación'!$AR$2:$AR$500,""),
D208="Por planificar",_xlfn.XLOOKUP(A208,'Por planificar'!$A$2:$A$500,'Por planificar'!$AR$2:$AR$500,""),
D208="Por habilitar presupuesto",_xlfn.XLOOKUP(A208,'Por habilitar presup.'!$A$2:$A$500,'Por habilitar presup.'!$AR$2:$AR$500,""),
D208="Por aprobar estimación",_xlfn.XLOOKUP(A208,'Por aprobar estimacion'!$A$2:$A$500,'Por aprobar estimacion'!$AR$2:$AR$500,""),
D208="Por reestimar",_xlfn.XLOOKUP(A208,'Por Reestimar '!$A$2:$A$500,'Por Reestimar '!$AR$2:$AR$500,""),
TRUE,""
),
_xlpm.resultado,IF(OR(_xlpm.revision="",_xlpm.revision=0),_xlpm.base,_xlpm.revision),
IF(OR(_xlpm.resultado="",_xlpm.resultado=0),"Sin definir",_xlpm.resultado)
))</f>
        <v>Sin definir</v>
      </c>
      <c r="F208" s="593" t="str" cm="1">
        <f t="array" ref="F208">IF(A208="","",_xlfn.LET(
_xlpm.fecha,_xlfn.IFS(
D208="Eliminados",_xlfn.XLOOKUP(A208,Eliminados!$A$2:$A$500,Eliminados!$AD$2:$AD$500,""),
D208="Planificadas",_xlfn.XLOOKUP(A208,Planificadas!$A$2:$A$500,Planificadas!$AD$2:$AD$500,""),
D208="Aprobar planificación",_xlfn.XLOOKUP(A208,'Aprobar Planificación'!$A$2:$A$500,'Aprobar Planificación'!$AD$2:$AD$500,""),
D208="Por planificar",_xlfn.XLOOKUP(A208,'Por planificar'!$A$2:$A$500,'Por planificar'!$AD$2:$AD$500,""),
D208="Por habilitar presupuesto",_xlfn.XLOOKUP(A208,'Por habilitar presup.'!$A$2:$A$500,'Por habilitar presup.'!$AD$2:$AD$500,""),
D208="Por aprobar estimación",_xlfn.XLOOKUP(A208,'Por aprobar estimacion'!$A$2:$A$500,'Por aprobar estimacion'!$AD$2:$AD$500,""),
D208="Por reestimar",_xlfn.XLOOKUP(A208,'Por Reestimar '!$A$2:$A$500,'Por Reestimar '!$AD$2:$AD$500,""),
D208="Por estimar",_xlfn.XLOOKUP(A208,'Por estimar'!$A$2:$A$500,'Por estimar'!$AD$2:$AD$500,""),
D208="Registro incompleto",_xlfn.XLOOKUP(A208,'Registro incompleto'!$A$2:$A$500,'Registro incompleto'!$AD$2:$AD$500,""),
TRUE,""
),
IF(OR(_xlpm.fecha="",_xlpm.fecha=0),"",_xlpm.fecha)
))</f>
        <v/>
      </c>
      <c r="G208" s="593" t="str" cm="1">
        <f t="array" ref="G208">IF(A208="","",_xlfn.LET(
_xlpm.base,_xlfn.IFS(
D208="Eliminados",_xlfn.XLOOKUP(A208,Eliminados!$A$2:$A$500,Eliminados!$AF$2:$AF$500,""),
D208="Planificadas",_xlfn.XLOOKUP(A208,Planificadas!$A$2:$A$500,Planificadas!$AF$2:$AF$500,""),
D208="Aprobar planificación",_xlfn.XLOOKUP(A208,'Aprobar Planificación'!$A$2:$A$500,'Aprobar Planificación'!$AF$2:$AF$500,""),
D208="Por planificar",_xlfn.XLOOKUP(A208,'Por planificar'!$A$2:$A$500,'Por planificar'!$AF$2:$AF$500,""),
D208="Por habilitar presupuesto",_xlfn.XLOOKUP(A208,'Por habilitar presup.'!$A$2:$A$500,'Por habilitar presup.'!$AF$2:$AF$500,""),
D208="Por aprobar estimación",_xlfn.XLOOKUP(A208,'Por aprobar estimacion'!$A$2:$A$500,'Por aprobar estimacion'!$AF$2:$AF$500,""),
D208="Por reestimar",_xlfn.XLOOKUP(A208,'Por Reestimar '!$A$2:$A$500,'Por Reestimar '!$AF$2:$AF$500,""),
D208="Por estimar",_xlfn.XLOOKUP(A208,'Por estimar'!$A$2:$A$500,'Por estimar'!$AF$2:$AF$500,""),
D208="Registro incompleto",_xlfn.XLOOKUP(A208,'Registro incompleto'!$A$2:$A$500,'Registro incompleto'!$AF$2:$AF$500,""),
TRUE,""
),
_xlpm.revision,_xlfn.IFS(
D208="Eliminados",_xlfn.XLOOKUP(A208,Eliminados!$A$2:$A$500,Eliminados!$AS$2:$AS$500,""),
D208="Planificadas",_xlfn.XLOOKUP(A208,Planificadas!$A$2:$A$500,Planificadas!$AS$2:$AS$500,""),
D208="Aprobar planificación",_xlfn.XLOOKUP(A208,'Aprobar Planificación'!$A$2:$A$500,'Aprobar Planificación'!$AS$2:$AS$500,""),
D208="Por planificar",_xlfn.XLOOKUP(A208,'Por planificar'!$A$2:$A$500,'Por planificar'!$AS$2:$AS$500,""),
D208="Por habilitar presupuesto",_xlfn.XLOOKUP(A208,'Por habilitar presup.'!$A$2:$A$500,'Por habilitar presup.'!$AS$2:$AS$500,""),
D208="Por aprobar estimación",_xlfn.XLOOKUP(A208,'Por aprobar estimacion'!$A$2:$A$500,'Por aprobar estimacion'!$AS$2:$AS$500,""),
D208="Por reestimar",_xlfn.XLOOKUP(A208,'Por Reestimar '!$A$2:$A$500,'Por Reestimar '!$AS$2:$AS$500,""),
TRUE,""
),
_xlpm.resultado,IF(OR(_xlpm.revision="",_xlpm.revision=0),_xlpm.base,_xlpm.revision),
IF(OR(_xlpm.resultado="",_xlpm.resultado=0),"",_xlpm.resultado)
))</f>
        <v/>
      </c>
      <c r="H208" s="593" t="str" cm="1">
        <f t="array" ref="H208">IF(A208="","",_xlfn.LET(
_xlpm.dias,_xlfn.IFS(
OR(UPPER(TRIM(E208))="BAJA",UPPER(TRIM(E208))="BAJO"),5,
OR(UPPER(TRIM(E208))="MEDIA",UPPER(TRIM(E208))="MEDIO"),10,
OR(UPPER(TRIM(E208))="ALTA",UPPER(TRIM(E208))="ALTO"),20,
TRUE,0
),
_xlpm.inicioRe,IF(D208="Por reestimar",_xlfn.XLOOKUP(A208,'Por Reestimar '!$A$2:$A$500,'Por Reestimar '!$AS$2:$AS$500,0),0),
_xlfn.IFS(
D208="Por reestimar",IF(AND(ISNUMBER(_xlpm.inicioRe),_xlpm.inicioRe&gt;0,_xlpm.dias&gt;0),WORKDAY(_xlpm.inicioRe,_xlpm.dias),""),
D208="Por estimar",IF(AND(ISNUMBER(G208),G208&gt;0),IF(_xlpm.dias&gt;0,WORKDAY(G208,_xlpm.dias),""),IF(AND(ISNUMBER(F208),F208&gt;0),WORKDAY(F208,5),"")),
TRUE,""
)
))</f>
        <v/>
      </c>
      <c r="I208" cm="1">
        <f t="array" ref="I208">IF(A208="","",_xlfn.IFS(
D208="Eliminados",_xlfn.XLOOKUP(A208,Eliminados!$A$2:$A$500,Eliminados!$AB$2:$AB$500,""),
D208="Planificadas",_xlfn.XLOOKUP(A208,Planificadas!$A$2:$A$500,Planificadas!$AB$2:$AB$500,""),
D208="Aprobar planificación",_xlfn.XLOOKUP(A208,'Aprobar Planificación'!$A$2:$A$500,'Aprobar Planificación'!$AB$2:$AB$500,""),
D208="Por planificar",_xlfn.XLOOKUP(A208,'Por planificar'!$A$2:$A$500,'Por planificar'!$AB$2:$AB$500,""),
D208="Por habilitar presupuesto",_xlfn.XLOOKUP(A208,'Por habilitar presup.'!$A$2:$A$500,'Por habilitar presup.'!$AB$2:$AB$500,""),
D208="Por aprobar estimación",_xlfn.XLOOKUP(A208,'Por aprobar estimacion'!$A$2:$A$500,'Por aprobar estimacion'!$AB$2:$AB$500,""),
D208="Por reestimar",_xlfn.XLOOKUP(A208,'Por Reestimar '!$A$2:$A$500,'Por Reestimar '!$AB$2:$AB$500,""),
D208="Por estimar",_xlfn.XLOOKUP(A208,'Por estimar'!$A$2:$A$500,'Por estimar'!$AB$2:$AB$500,""),
D208="Registro incompleto",_xlfn.XLOOKUP(A208,'Registro incompleto'!$A$2:$A$500,'Registro incompleto'!$AB$2:$AB$500,""),
TRUE,""
))</f>
        <v>0</v>
      </c>
    </row>
    <row r="209" spans="1:9">
      <c r="A209">
        <v>244</v>
      </c>
      <c r="B209" t="str" cm="1">
        <f t="array" ref="B209">IF(A209="","",_xlfn.IFS(
D209="Eliminados",_xlfn.XLOOKUP(A209,Eliminados!$A$2:$A$500,Eliminados!$F$2:$F$500,""),
D209="Planificadas",_xlfn.XLOOKUP(A209,Planificadas!$A$2:$A$500,Planificadas!$F$2:$F$500,""),
D209="Aprobar planificación",_xlfn.XLOOKUP(A209,'Aprobar Planificación'!$A$2:$A$500,'Aprobar Planificación'!$F$2:$F$500,""),
D209="Por planificar",_xlfn.XLOOKUP(A209,'Por planificar'!$A$2:$A$500,'Por planificar'!$F$2:$F$500,""),
D209="Por habilitar presupuesto",_xlfn.XLOOKUP(A209,'Por habilitar presup.'!$A$2:$A$500,'Por habilitar presup.'!$F$2:$F$500,""),
D209="Por aprobar estimación",_xlfn.XLOOKUP(A209,'Por aprobar estimacion'!$A$2:$A$500,'Por aprobar estimacion'!$F$2:$F$500,""),
D209="Por reestimar",_xlfn.XLOOKUP(A209,'Por Reestimar '!$A$2:$A$500,'Por Reestimar '!$F$2:$F$500,""),
D209="Por estimar",_xlfn.XLOOKUP(A209,'Por estimar'!$A$2:$A$500,'Por estimar'!$F$2:$F$500,""),
D209="Registro incompleto",_xlfn.XLOOKUP(A209,'Registro incompleto'!$A$2:$A$500,'Registro incompleto'!$F$2:$F$500,""),
TRUE,""
))</f>
        <v>UPN - Implementación de mecanismo de redireccionamiento post cambio de contraseña hacia Aula Virtual (BB) integrado con Microsoft Password Reset</v>
      </c>
      <c r="C209" t="str">
        <f t="shared" si="3"/>
        <v>Sin definir</v>
      </c>
      <c r="D209" t="str" cm="1">
        <f t="array" ref="D209">IF(A209="","",_xlfn.IFS(
COUNTIF(Eliminados!$A$2:$A$500,A209)&gt;0,"Eliminados",
COUNTIF(Planificadas!$A$2:$A$500,A209)&gt;0,"Planificadas",
COUNTIF('Aprobar Planificación'!$A$2:$A$500,A209)&gt;0,"Aprobar planificación",
COUNTIF('Por planificar'!$A$2:$A$500,A209)&gt;0,"Por planificar",
COUNTIF('Por habilitar presup.'!$A$2:$A$500,A209)&gt;0,"Por habilitar presupuesto",
COUNTIF('Por aprobar estimacion'!$A$2:$A$500,A209)&gt;0,"Por aprobar estimación",
COUNTIF('Por Reestimar '!$A$2:$A$500,A209)&gt;0,"Por reestimar",
COUNTIF('Por estimar'!$A$2:$A$500,A209)&gt;0,"Por estimar",
COUNTIF('Registro incompleto'!$A$2:$A$500,A209)&gt;0,"Registro incompleto",
TRUE,"Sin estado"
))</f>
        <v>Eliminados</v>
      </c>
      <c r="E209" t="str" cm="1">
        <f t="array" ref="E209">IF(A209="","",_xlfn.LET(
_xlpm.base,_xlfn.IFS(
D209="Eliminados",_xlfn.XLOOKUP(A209,Eliminados!$A$2:$A$500,Eliminados!$AE$2:$AE$500,""),
D209="Planificadas",_xlfn.XLOOKUP(A209,Planificadas!$A$2:$A$500,Planificadas!$AE$2:$AE$500,""),
D209="Aprobar planificación",_xlfn.XLOOKUP(A209,'Aprobar Planificación'!$A$2:$A$500,'Aprobar Planificación'!$AE$2:$AE$500,""),
D209="Por planificar",_xlfn.XLOOKUP(A209,'Por planificar'!$A$2:$A$500,'Por planificar'!$AE$2:$AE$500,""),
D209="Por habilitar presupuesto",_xlfn.XLOOKUP(A209,'Por habilitar presup.'!$A$2:$A$500,'Por habilitar presup.'!$AE$2:$AE$500,""),
D209="Por aprobar estimación",_xlfn.XLOOKUP(A209,'Por aprobar estimacion'!$A$2:$A$500,'Por aprobar estimacion'!$AE$2:$AE$500,""),
D209="Por reestimar",_xlfn.XLOOKUP(A209,'Por Reestimar '!$A$2:$A$500,'Por Reestimar '!$AE$2:$AE$500,""),
D209="Por estimar",_xlfn.XLOOKUP(A209,'Por estimar'!$A$2:$A$500,'Por estimar'!$AE$2:$AE$500,""),
D209="Registro incompleto",_xlfn.XLOOKUP(A209,'Registro incompleto'!$A$2:$A$500,'Registro incompleto'!$AE$2:$AE$500,""),
TRUE,""
),
_xlpm.revision,_xlfn.IFS(
D209="Eliminados",_xlfn.XLOOKUP(A209,Eliminados!$A$2:$A$500,Eliminados!$AR$2:$AR$500,""),
D209="Planificadas",_xlfn.XLOOKUP(A209,Planificadas!$A$2:$A$500,Planificadas!$AR$2:$AR$500,""),
D209="Aprobar planificación",_xlfn.XLOOKUP(A209,'Aprobar Planificación'!$A$2:$A$500,'Aprobar Planificación'!$AR$2:$AR$500,""),
D209="Por planificar",_xlfn.XLOOKUP(A209,'Por planificar'!$A$2:$A$500,'Por planificar'!$AR$2:$AR$500,""),
D209="Por habilitar presupuesto",_xlfn.XLOOKUP(A209,'Por habilitar presup.'!$A$2:$A$500,'Por habilitar presup.'!$AR$2:$AR$500,""),
D209="Por aprobar estimación",_xlfn.XLOOKUP(A209,'Por aprobar estimacion'!$A$2:$A$500,'Por aprobar estimacion'!$AR$2:$AR$500,""),
D209="Por reestimar",_xlfn.XLOOKUP(A209,'Por Reestimar '!$A$2:$A$500,'Por Reestimar '!$AR$2:$AR$500,""),
TRUE,""
),
_xlpm.resultado,IF(OR(_xlpm.revision="",_xlpm.revision=0),_xlpm.base,_xlpm.revision),
IF(OR(_xlpm.resultado="",_xlpm.resultado=0),"Sin definir",_xlpm.resultado)
))</f>
        <v>Sin definir</v>
      </c>
      <c r="F209" s="593" t="str" cm="1">
        <f t="array" ref="F209">IF(A209="","",_xlfn.LET(
_xlpm.fecha,_xlfn.IFS(
D209="Eliminados",_xlfn.XLOOKUP(A209,Eliminados!$A$2:$A$500,Eliminados!$AD$2:$AD$500,""),
D209="Planificadas",_xlfn.XLOOKUP(A209,Planificadas!$A$2:$A$500,Planificadas!$AD$2:$AD$500,""),
D209="Aprobar planificación",_xlfn.XLOOKUP(A209,'Aprobar Planificación'!$A$2:$A$500,'Aprobar Planificación'!$AD$2:$AD$500,""),
D209="Por planificar",_xlfn.XLOOKUP(A209,'Por planificar'!$A$2:$A$500,'Por planificar'!$AD$2:$AD$500,""),
D209="Por habilitar presupuesto",_xlfn.XLOOKUP(A209,'Por habilitar presup.'!$A$2:$A$500,'Por habilitar presup.'!$AD$2:$AD$500,""),
D209="Por aprobar estimación",_xlfn.XLOOKUP(A209,'Por aprobar estimacion'!$A$2:$A$500,'Por aprobar estimacion'!$AD$2:$AD$500,""),
D209="Por reestimar",_xlfn.XLOOKUP(A209,'Por Reestimar '!$A$2:$A$500,'Por Reestimar '!$AD$2:$AD$500,""),
D209="Por estimar",_xlfn.XLOOKUP(A209,'Por estimar'!$A$2:$A$500,'Por estimar'!$AD$2:$AD$500,""),
D209="Registro incompleto",_xlfn.XLOOKUP(A209,'Registro incompleto'!$A$2:$A$500,'Registro incompleto'!$AD$2:$AD$500,""),
TRUE,""
),
IF(OR(_xlpm.fecha="",_xlpm.fecha=0),"",_xlpm.fecha)
))</f>
        <v/>
      </c>
      <c r="G209" s="593" t="str" cm="1">
        <f t="array" ref="G209">IF(A209="","",_xlfn.LET(
_xlpm.base,_xlfn.IFS(
D209="Eliminados",_xlfn.XLOOKUP(A209,Eliminados!$A$2:$A$500,Eliminados!$AF$2:$AF$500,""),
D209="Planificadas",_xlfn.XLOOKUP(A209,Planificadas!$A$2:$A$500,Planificadas!$AF$2:$AF$500,""),
D209="Aprobar planificación",_xlfn.XLOOKUP(A209,'Aprobar Planificación'!$A$2:$A$500,'Aprobar Planificación'!$AF$2:$AF$500,""),
D209="Por planificar",_xlfn.XLOOKUP(A209,'Por planificar'!$A$2:$A$500,'Por planificar'!$AF$2:$AF$500,""),
D209="Por habilitar presupuesto",_xlfn.XLOOKUP(A209,'Por habilitar presup.'!$A$2:$A$500,'Por habilitar presup.'!$AF$2:$AF$500,""),
D209="Por aprobar estimación",_xlfn.XLOOKUP(A209,'Por aprobar estimacion'!$A$2:$A$500,'Por aprobar estimacion'!$AF$2:$AF$500,""),
D209="Por reestimar",_xlfn.XLOOKUP(A209,'Por Reestimar '!$A$2:$A$500,'Por Reestimar '!$AF$2:$AF$500,""),
D209="Por estimar",_xlfn.XLOOKUP(A209,'Por estimar'!$A$2:$A$500,'Por estimar'!$AF$2:$AF$500,""),
D209="Registro incompleto",_xlfn.XLOOKUP(A209,'Registro incompleto'!$A$2:$A$500,'Registro incompleto'!$AF$2:$AF$500,""),
TRUE,""
),
_xlpm.revision,_xlfn.IFS(
D209="Eliminados",_xlfn.XLOOKUP(A209,Eliminados!$A$2:$A$500,Eliminados!$AS$2:$AS$500,""),
D209="Planificadas",_xlfn.XLOOKUP(A209,Planificadas!$A$2:$A$500,Planificadas!$AS$2:$AS$500,""),
D209="Aprobar planificación",_xlfn.XLOOKUP(A209,'Aprobar Planificación'!$A$2:$A$500,'Aprobar Planificación'!$AS$2:$AS$500,""),
D209="Por planificar",_xlfn.XLOOKUP(A209,'Por planificar'!$A$2:$A$500,'Por planificar'!$AS$2:$AS$500,""),
D209="Por habilitar presupuesto",_xlfn.XLOOKUP(A209,'Por habilitar presup.'!$A$2:$A$500,'Por habilitar presup.'!$AS$2:$AS$500,""),
D209="Por aprobar estimación",_xlfn.XLOOKUP(A209,'Por aprobar estimacion'!$A$2:$A$500,'Por aprobar estimacion'!$AS$2:$AS$500,""),
D209="Por reestimar",_xlfn.XLOOKUP(A209,'Por Reestimar '!$A$2:$A$500,'Por Reestimar '!$AS$2:$AS$500,""),
TRUE,""
),
_xlpm.resultado,IF(OR(_xlpm.revision="",_xlpm.revision=0),_xlpm.base,_xlpm.revision),
IF(OR(_xlpm.resultado="",_xlpm.resultado=0),"",_xlpm.resultado)
))</f>
        <v/>
      </c>
      <c r="H209" s="593" t="str" cm="1">
        <f t="array" ref="H209">IF(A209="","",_xlfn.LET(
_xlpm.dias,_xlfn.IFS(
OR(UPPER(TRIM(E209))="BAJA",UPPER(TRIM(E209))="BAJO"),5,
OR(UPPER(TRIM(E209))="MEDIA",UPPER(TRIM(E209))="MEDIO"),10,
OR(UPPER(TRIM(E209))="ALTA",UPPER(TRIM(E209))="ALTO"),20,
TRUE,0
),
_xlpm.inicioRe,IF(D209="Por reestimar",_xlfn.XLOOKUP(A209,'Por Reestimar '!$A$2:$A$500,'Por Reestimar '!$AS$2:$AS$500,0),0),
_xlfn.IFS(
D209="Por reestimar",IF(AND(ISNUMBER(_xlpm.inicioRe),_xlpm.inicioRe&gt;0,_xlpm.dias&gt;0),WORKDAY(_xlpm.inicioRe,_xlpm.dias),""),
D209="Por estimar",IF(AND(ISNUMBER(G209),G209&gt;0),IF(_xlpm.dias&gt;0,WORKDAY(G209,_xlpm.dias),""),IF(AND(ISNUMBER(F209),F209&gt;0),WORKDAY(F209,5),"")),
TRUE,""
)
))</f>
        <v/>
      </c>
      <c r="I209" cm="1">
        <f t="array" ref="I209">IF(A209="","",_xlfn.IFS(
D209="Eliminados",_xlfn.XLOOKUP(A209,Eliminados!$A$2:$A$500,Eliminados!$AB$2:$AB$500,""),
D209="Planificadas",_xlfn.XLOOKUP(A209,Planificadas!$A$2:$A$500,Planificadas!$AB$2:$AB$500,""),
D209="Aprobar planificación",_xlfn.XLOOKUP(A209,'Aprobar Planificación'!$A$2:$A$500,'Aprobar Planificación'!$AB$2:$AB$500,""),
D209="Por planificar",_xlfn.XLOOKUP(A209,'Por planificar'!$A$2:$A$500,'Por planificar'!$AB$2:$AB$500,""),
D209="Por habilitar presupuesto",_xlfn.XLOOKUP(A209,'Por habilitar presup.'!$A$2:$A$500,'Por habilitar presup.'!$AB$2:$AB$500,""),
D209="Por aprobar estimación",_xlfn.XLOOKUP(A209,'Por aprobar estimacion'!$A$2:$A$500,'Por aprobar estimacion'!$AB$2:$AB$500,""),
D209="Por reestimar",_xlfn.XLOOKUP(A209,'Por Reestimar '!$A$2:$A$500,'Por Reestimar '!$AB$2:$AB$500,""),
D209="Por estimar",_xlfn.XLOOKUP(A209,'Por estimar'!$A$2:$A$500,'Por estimar'!$AB$2:$AB$500,""),
D209="Registro incompleto",_xlfn.XLOOKUP(A209,'Registro incompleto'!$A$2:$A$500,'Registro incompleto'!$AB$2:$AB$500,""),
TRUE,""
))</f>
        <v>0</v>
      </c>
    </row>
    <row r="210" spans="1:9">
      <c r="A210">
        <v>245</v>
      </c>
      <c r="B210" t="str" cm="1">
        <f t="array" ref="B210">IF(A210="","",_xlfn.IFS(
D210="Eliminados",_xlfn.XLOOKUP(A210,Eliminados!$A$2:$A$500,Eliminados!$F$2:$F$500,""),
D210="Planificadas",_xlfn.XLOOKUP(A210,Planificadas!$A$2:$A$500,Planificadas!$F$2:$F$500,""),
D210="Aprobar planificación",_xlfn.XLOOKUP(A210,'Aprobar Planificación'!$A$2:$A$500,'Aprobar Planificación'!$F$2:$F$500,""),
D210="Por planificar",_xlfn.XLOOKUP(A210,'Por planificar'!$A$2:$A$500,'Por planificar'!$F$2:$F$500,""),
D210="Por habilitar presupuesto",_xlfn.XLOOKUP(A210,'Por habilitar presup.'!$A$2:$A$500,'Por habilitar presup.'!$F$2:$F$500,""),
D210="Por aprobar estimación",_xlfn.XLOOKUP(A210,'Por aprobar estimacion'!$A$2:$A$500,'Por aprobar estimacion'!$F$2:$F$500,""),
D210="Por reestimar",_xlfn.XLOOKUP(A210,'Por Reestimar '!$A$2:$A$500,'Por Reestimar '!$F$2:$F$500,""),
D210="Por estimar",_xlfn.XLOOKUP(A210,'Por estimar'!$A$2:$A$500,'Por estimar'!$F$2:$F$500,""),
D210="Registro incompleto",_xlfn.XLOOKUP(A210,'Registro incompleto'!$A$2:$A$500,'Registro incompleto'!$F$2:$F$500,""),
TRUE,""
))</f>
        <v>Solución temporal CIB: Inclusión de mensaje con acceso a Aula Virtual (BB) posterior al cambio de contraseña</v>
      </c>
      <c r="C210" t="str">
        <f t="shared" si="3"/>
        <v>Ana Rojas</v>
      </c>
      <c r="D210" t="str" cm="1">
        <f t="array" ref="D210">IF(A210="","",_xlfn.IFS(
COUNTIF(Eliminados!$A$2:$A$500,A210)&gt;0,"Eliminados",
COUNTIF(Planificadas!$A$2:$A$500,A210)&gt;0,"Planificadas",
COUNTIF('Aprobar Planificación'!$A$2:$A$500,A210)&gt;0,"Aprobar planificación",
COUNTIF('Por planificar'!$A$2:$A$500,A210)&gt;0,"Por planificar",
COUNTIF('Por habilitar presup.'!$A$2:$A$500,A210)&gt;0,"Por habilitar presupuesto",
COUNTIF('Por aprobar estimacion'!$A$2:$A$500,A210)&gt;0,"Por aprobar estimación",
COUNTIF('Por Reestimar '!$A$2:$A$500,A210)&gt;0,"Por reestimar",
COUNTIF('Por estimar'!$A$2:$A$500,A210)&gt;0,"Por estimar",
COUNTIF('Registro incompleto'!$A$2:$A$500,A210)&gt;0,"Registro incompleto",
TRUE,"Sin estado"
))</f>
        <v>Planificadas</v>
      </c>
      <c r="E210" t="str" cm="1">
        <f t="array" ref="E210">IF(A210="","",_xlfn.LET(
_xlpm.base,_xlfn.IFS(
D210="Eliminados",_xlfn.XLOOKUP(A210,Eliminados!$A$2:$A$500,Eliminados!$AE$2:$AE$500,""),
D210="Planificadas",_xlfn.XLOOKUP(A210,Planificadas!$A$2:$A$500,Planificadas!$AE$2:$AE$500,""),
D210="Aprobar planificación",_xlfn.XLOOKUP(A210,'Aprobar Planificación'!$A$2:$A$500,'Aprobar Planificación'!$AE$2:$AE$500,""),
D210="Por planificar",_xlfn.XLOOKUP(A210,'Por planificar'!$A$2:$A$500,'Por planificar'!$AE$2:$AE$500,""),
D210="Por habilitar presupuesto",_xlfn.XLOOKUP(A210,'Por habilitar presup.'!$A$2:$A$500,'Por habilitar presup.'!$AE$2:$AE$500,""),
D210="Por aprobar estimación",_xlfn.XLOOKUP(A210,'Por aprobar estimacion'!$A$2:$A$500,'Por aprobar estimacion'!$AE$2:$AE$500,""),
D210="Por reestimar",_xlfn.XLOOKUP(A210,'Por Reestimar '!$A$2:$A$500,'Por Reestimar '!$AE$2:$AE$500,""),
D210="Por estimar",_xlfn.XLOOKUP(A210,'Por estimar'!$A$2:$A$500,'Por estimar'!$AE$2:$AE$500,""),
D210="Registro incompleto",_xlfn.XLOOKUP(A210,'Registro incompleto'!$A$2:$A$500,'Registro incompleto'!$AE$2:$AE$500,""),
TRUE,""
),
_xlpm.revision,_xlfn.IFS(
D210="Eliminados",_xlfn.XLOOKUP(A210,Eliminados!$A$2:$A$500,Eliminados!$AR$2:$AR$500,""),
D210="Planificadas",_xlfn.XLOOKUP(A210,Planificadas!$A$2:$A$500,Planificadas!$AR$2:$AR$500,""),
D210="Aprobar planificación",_xlfn.XLOOKUP(A210,'Aprobar Planificación'!$A$2:$A$500,'Aprobar Planificación'!$AR$2:$AR$500,""),
D210="Por planificar",_xlfn.XLOOKUP(A210,'Por planificar'!$A$2:$A$500,'Por planificar'!$AR$2:$AR$500,""),
D210="Por habilitar presupuesto",_xlfn.XLOOKUP(A210,'Por habilitar presup.'!$A$2:$A$500,'Por habilitar presup.'!$AR$2:$AR$500,""),
D210="Por aprobar estimación",_xlfn.XLOOKUP(A210,'Por aprobar estimacion'!$A$2:$A$500,'Por aprobar estimacion'!$AR$2:$AR$500,""),
D210="Por reestimar",_xlfn.XLOOKUP(A210,'Por Reestimar '!$A$2:$A$500,'Por Reestimar '!$AR$2:$AR$500,""),
TRUE,""
),
_xlpm.resultado,IF(OR(_xlpm.revision="",_xlpm.revision=0),_xlpm.base,_xlpm.revision),
IF(OR(_xlpm.resultado="",_xlpm.resultado=0),"Sin definir",_xlpm.resultado)
))</f>
        <v>Baja</v>
      </c>
      <c r="F210" s="593" cm="1">
        <f t="array" ref="F210">IF(A210="","",_xlfn.LET(
_xlpm.fecha,_xlfn.IFS(
D210="Eliminados",_xlfn.XLOOKUP(A210,Eliminados!$A$2:$A$500,Eliminados!$AD$2:$AD$500,""),
D210="Planificadas",_xlfn.XLOOKUP(A210,Planificadas!$A$2:$A$500,Planificadas!$AD$2:$AD$500,""),
D210="Aprobar planificación",_xlfn.XLOOKUP(A210,'Aprobar Planificación'!$A$2:$A$500,'Aprobar Planificación'!$AD$2:$AD$500,""),
D210="Por planificar",_xlfn.XLOOKUP(A210,'Por planificar'!$A$2:$A$500,'Por planificar'!$AD$2:$AD$500,""),
D210="Por habilitar presupuesto",_xlfn.XLOOKUP(A210,'Por habilitar presup.'!$A$2:$A$500,'Por habilitar presup.'!$AD$2:$AD$500,""),
D210="Por aprobar estimación",_xlfn.XLOOKUP(A210,'Por aprobar estimacion'!$A$2:$A$500,'Por aprobar estimacion'!$AD$2:$AD$500,""),
D210="Por reestimar",_xlfn.XLOOKUP(A210,'Por Reestimar '!$A$2:$A$500,'Por Reestimar '!$AD$2:$AD$500,""),
D210="Por estimar",_xlfn.XLOOKUP(A210,'Por estimar'!$A$2:$A$500,'Por estimar'!$AD$2:$AD$500,""),
D210="Registro incompleto",_xlfn.XLOOKUP(A210,'Registro incompleto'!$A$2:$A$500,'Registro incompleto'!$AD$2:$AD$500,""),
TRUE,""
),
IF(OR(_xlpm.fecha="",_xlpm.fecha=0),"",_xlpm.fecha)
))</f>
        <v>46196</v>
      </c>
      <c r="G210" s="593" cm="1">
        <f t="array" ref="G210">IF(A210="","",_xlfn.LET(
_xlpm.base,_xlfn.IFS(
D210="Eliminados",_xlfn.XLOOKUP(A210,Eliminados!$A$2:$A$500,Eliminados!$AF$2:$AF$500,""),
D210="Planificadas",_xlfn.XLOOKUP(A210,Planificadas!$A$2:$A$500,Planificadas!$AF$2:$AF$500,""),
D210="Aprobar planificación",_xlfn.XLOOKUP(A210,'Aprobar Planificación'!$A$2:$A$500,'Aprobar Planificación'!$AF$2:$AF$500,""),
D210="Por planificar",_xlfn.XLOOKUP(A210,'Por planificar'!$A$2:$A$500,'Por planificar'!$AF$2:$AF$500,""),
D210="Por habilitar presupuesto",_xlfn.XLOOKUP(A210,'Por habilitar presup.'!$A$2:$A$500,'Por habilitar presup.'!$AF$2:$AF$500,""),
D210="Por aprobar estimación",_xlfn.XLOOKUP(A210,'Por aprobar estimacion'!$A$2:$A$500,'Por aprobar estimacion'!$AF$2:$AF$500,""),
D210="Por reestimar",_xlfn.XLOOKUP(A210,'Por Reestimar '!$A$2:$A$500,'Por Reestimar '!$AF$2:$AF$500,""),
D210="Por estimar",_xlfn.XLOOKUP(A210,'Por estimar'!$A$2:$A$500,'Por estimar'!$AF$2:$AF$500,""),
D210="Registro incompleto",_xlfn.XLOOKUP(A210,'Registro incompleto'!$A$2:$A$500,'Registro incompleto'!$AF$2:$AF$500,""),
TRUE,""
),
_xlpm.revision,_xlfn.IFS(
D210="Eliminados",_xlfn.XLOOKUP(A210,Eliminados!$A$2:$A$500,Eliminados!$AS$2:$AS$500,""),
D210="Planificadas",_xlfn.XLOOKUP(A210,Planificadas!$A$2:$A$500,Planificadas!$AS$2:$AS$500,""),
D210="Aprobar planificación",_xlfn.XLOOKUP(A210,'Aprobar Planificación'!$A$2:$A$500,'Aprobar Planificación'!$AS$2:$AS$500,""),
D210="Por planificar",_xlfn.XLOOKUP(A210,'Por planificar'!$A$2:$A$500,'Por planificar'!$AS$2:$AS$500,""),
D210="Por habilitar presupuesto",_xlfn.XLOOKUP(A210,'Por habilitar presup.'!$A$2:$A$500,'Por habilitar presup.'!$AS$2:$AS$500,""),
D210="Por aprobar estimación",_xlfn.XLOOKUP(A210,'Por aprobar estimacion'!$A$2:$A$500,'Por aprobar estimacion'!$AS$2:$AS$500,""),
D210="Por reestimar",_xlfn.XLOOKUP(A210,'Por Reestimar '!$A$2:$A$500,'Por Reestimar '!$AS$2:$AS$500,""),
TRUE,""
),
_xlpm.resultado,IF(OR(_xlpm.revision="",_xlpm.revision=0),_xlpm.base,_xlpm.revision),
IF(OR(_xlpm.resultado="",_xlpm.resultado=0),"",_xlpm.resultado)
))</f>
        <v>46198</v>
      </c>
      <c r="H210" s="593" t="str" cm="1">
        <f t="array" ref="H210">IF(A210="","",_xlfn.LET(
_xlpm.dias,_xlfn.IFS(
OR(UPPER(TRIM(E210))="BAJA",UPPER(TRIM(E210))="BAJO"),5,
OR(UPPER(TRIM(E210))="MEDIA",UPPER(TRIM(E210))="MEDIO"),10,
OR(UPPER(TRIM(E210))="ALTA",UPPER(TRIM(E210))="ALTO"),20,
TRUE,0
),
_xlpm.inicioRe,IF(D210="Por reestimar",_xlfn.XLOOKUP(A210,'Por Reestimar '!$A$2:$A$500,'Por Reestimar '!$AS$2:$AS$500,0),0),
_xlfn.IFS(
D210="Por reestimar",IF(AND(ISNUMBER(_xlpm.inicioRe),_xlpm.inicioRe&gt;0,_xlpm.dias&gt;0),WORKDAY(_xlpm.inicioRe,_xlpm.dias),""),
D210="Por estimar",IF(AND(ISNUMBER(G210),G210&gt;0),IF(_xlpm.dias&gt;0,WORKDAY(G210,_xlpm.dias),""),IF(AND(ISNUMBER(F210),F210&gt;0),WORKDAY(F210,5),"")),
TRUE,""
)
))</f>
        <v/>
      </c>
      <c r="I210" t="str" cm="1">
        <f t="array" ref="I210">IF(A210="","",_xlfn.IFS(
D210="Eliminados",_xlfn.XLOOKUP(A210,Eliminados!$A$2:$A$500,Eliminados!$AB$2:$AB$500,""),
D210="Planificadas",_xlfn.XLOOKUP(A210,Planificadas!$A$2:$A$500,Planificadas!$AB$2:$AB$500,""),
D210="Aprobar planificación",_xlfn.XLOOKUP(A210,'Aprobar Planificación'!$A$2:$A$500,'Aprobar Planificación'!$AB$2:$AB$500,""),
D210="Por planificar",_xlfn.XLOOKUP(A210,'Por planificar'!$A$2:$A$500,'Por planificar'!$AB$2:$AB$500,""),
D210="Por habilitar presupuesto",_xlfn.XLOOKUP(A210,'Por habilitar presup.'!$A$2:$A$500,'Por habilitar presup.'!$AB$2:$AB$500,""),
D210="Por aprobar estimación",_xlfn.XLOOKUP(A210,'Por aprobar estimacion'!$A$2:$A$500,'Por aprobar estimacion'!$AB$2:$AB$500,""),
D210="Por reestimar",_xlfn.XLOOKUP(A210,'Por Reestimar '!$A$2:$A$500,'Por Reestimar '!$AB$2:$AB$500,""),
D210="Por estimar",_xlfn.XLOOKUP(A210,'Por estimar'!$A$2:$A$500,'Por estimar'!$AB$2:$AB$500,""),
D210="Registro incompleto",_xlfn.XLOOKUP(A210,'Registro incompleto'!$A$2:$A$500,'Registro incompleto'!$AB$2:$AB$500,""),
TRUE,""
))</f>
        <v>Ana Rojas</v>
      </c>
    </row>
    <row r="211" spans="1:9">
      <c r="A211">
        <v>246</v>
      </c>
      <c r="B211" t="str" cm="1">
        <f t="array" ref="B211">IF(A211="","",_xlfn.IFS(
D211="Eliminados",_xlfn.XLOOKUP(A211,Eliminados!$A$2:$A$500,Eliminados!$F$2:$F$500,""),
D211="Planificadas",_xlfn.XLOOKUP(A211,Planificadas!$A$2:$A$500,Planificadas!$F$2:$F$500,""),
D211="Aprobar planificación",_xlfn.XLOOKUP(A211,'Aprobar Planificación'!$A$2:$A$500,'Aprobar Planificación'!$F$2:$F$500,""),
D211="Por planificar",_xlfn.XLOOKUP(A211,'Por planificar'!$A$2:$A$500,'Por planificar'!$F$2:$F$500,""),
D211="Por habilitar presupuesto",_xlfn.XLOOKUP(A211,'Por habilitar presup.'!$A$2:$A$500,'Por habilitar presup.'!$F$2:$F$500,""),
D211="Por aprobar estimación",_xlfn.XLOOKUP(A211,'Por aprobar estimacion'!$A$2:$A$500,'Por aprobar estimacion'!$F$2:$F$500,""),
D211="Por reestimar",_xlfn.XLOOKUP(A211,'Por Reestimar '!$A$2:$A$500,'Por Reestimar '!$F$2:$F$500,""),
D211="Por estimar",_xlfn.XLOOKUP(A211,'Por estimar'!$A$2:$A$500,'Por estimar'!$F$2:$F$500,""),
D211="Registro incompleto",_xlfn.XLOOKUP(A211,'Registro incompleto'!$A$2:$A$500,'Registro incompleto'!$F$2:$F$500,""),
TRUE,""
))</f>
        <v>Habilitación de capacidad editable en cursos de Onboarding de Banner CIB para agrupación masiva de estudiantes en Blackboard</v>
      </c>
      <c r="C211" t="str">
        <f t="shared" si="3"/>
        <v>Ana Vega</v>
      </c>
      <c r="D211" t="str" cm="1">
        <f t="array" ref="D211">IF(A211="","",_xlfn.IFS(
COUNTIF(Eliminados!$A$2:$A$500,A211)&gt;0,"Eliminados",
COUNTIF(Planificadas!$A$2:$A$500,A211)&gt;0,"Planificadas",
COUNTIF('Aprobar Planificación'!$A$2:$A$500,A211)&gt;0,"Aprobar planificación",
COUNTIF('Por planificar'!$A$2:$A$500,A211)&gt;0,"Por planificar",
COUNTIF('Por habilitar presup.'!$A$2:$A$500,A211)&gt;0,"Por habilitar presupuesto",
COUNTIF('Por aprobar estimacion'!$A$2:$A$500,A211)&gt;0,"Por aprobar estimación",
COUNTIF('Por Reestimar '!$A$2:$A$500,A211)&gt;0,"Por reestimar",
COUNTIF('Por estimar'!$A$2:$A$500,A211)&gt;0,"Por estimar",
COUNTIF('Registro incompleto'!$A$2:$A$500,A211)&gt;0,"Registro incompleto",
TRUE,"Sin estado"
))</f>
        <v>Eliminados</v>
      </c>
      <c r="E211" t="str" cm="1">
        <f t="array" ref="E211">IF(A211="","",_xlfn.LET(
_xlpm.base,_xlfn.IFS(
D211="Eliminados",_xlfn.XLOOKUP(A211,Eliminados!$A$2:$A$500,Eliminados!$AE$2:$AE$500,""),
D211="Planificadas",_xlfn.XLOOKUP(A211,Planificadas!$A$2:$A$500,Planificadas!$AE$2:$AE$500,""),
D211="Aprobar planificación",_xlfn.XLOOKUP(A211,'Aprobar Planificación'!$A$2:$A$500,'Aprobar Planificación'!$AE$2:$AE$500,""),
D211="Por planificar",_xlfn.XLOOKUP(A211,'Por planificar'!$A$2:$A$500,'Por planificar'!$AE$2:$AE$500,""),
D211="Por habilitar presupuesto",_xlfn.XLOOKUP(A211,'Por habilitar presup.'!$A$2:$A$500,'Por habilitar presup.'!$AE$2:$AE$500,""),
D211="Por aprobar estimación",_xlfn.XLOOKUP(A211,'Por aprobar estimacion'!$A$2:$A$500,'Por aprobar estimacion'!$AE$2:$AE$500,""),
D211="Por reestimar",_xlfn.XLOOKUP(A211,'Por Reestimar '!$A$2:$A$500,'Por Reestimar '!$AE$2:$AE$500,""),
D211="Por estimar",_xlfn.XLOOKUP(A211,'Por estimar'!$A$2:$A$500,'Por estimar'!$AE$2:$AE$500,""),
D211="Registro incompleto",_xlfn.XLOOKUP(A211,'Registro incompleto'!$A$2:$A$500,'Registro incompleto'!$AE$2:$AE$500,""),
TRUE,""
),
_xlpm.revision,_xlfn.IFS(
D211="Eliminados",_xlfn.XLOOKUP(A211,Eliminados!$A$2:$A$500,Eliminados!$AR$2:$AR$500,""),
D211="Planificadas",_xlfn.XLOOKUP(A211,Planificadas!$A$2:$A$500,Planificadas!$AR$2:$AR$500,""),
D211="Aprobar planificación",_xlfn.XLOOKUP(A211,'Aprobar Planificación'!$A$2:$A$500,'Aprobar Planificación'!$AR$2:$AR$500,""),
D211="Por planificar",_xlfn.XLOOKUP(A211,'Por planificar'!$A$2:$A$500,'Por planificar'!$AR$2:$AR$500,""),
D211="Por habilitar presupuesto",_xlfn.XLOOKUP(A211,'Por habilitar presup.'!$A$2:$A$500,'Por habilitar presup.'!$AR$2:$AR$500,""),
D211="Por aprobar estimación",_xlfn.XLOOKUP(A211,'Por aprobar estimacion'!$A$2:$A$500,'Por aprobar estimacion'!$AR$2:$AR$500,""),
D211="Por reestimar",_xlfn.XLOOKUP(A211,'Por Reestimar '!$A$2:$A$500,'Por Reestimar '!$AR$2:$AR$500,""),
TRUE,""
),
_xlpm.resultado,IF(OR(_xlpm.revision="",_xlpm.revision=0),_xlpm.base,_xlpm.revision),
IF(OR(_xlpm.resultado="",_xlpm.resultado=0),"Sin definir",_xlpm.resultado)
))</f>
        <v>Sin definir</v>
      </c>
      <c r="F211" s="593" cm="1">
        <f t="array" ref="F211">IF(A211="","",_xlfn.LET(
_xlpm.fecha,_xlfn.IFS(
D211="Eliminados",_xlfn.XLOOKUP(A211,Eliminados!$A$2:$A$500,Eliminados!$AD$2:$AD$500,""),
D211="Planificadas",_xlfn.XLOOKUP(A211,Planificadas!$A$2:$A$500,Planificadas!$AD$2:$AD$500,""),
D211="Aprobar planificación",_xlfn.XLOOKUP(A211,'Aprobar Planificación'!$A$2:$A$500,'Aprobar Planificación'!$AD$2:$AD$500,""),
D211="Por planificar",_xlfn.XLOOKUP(A211,'Por planificar'!$A$2:$A$500,'Por planificar'!$AD$2:$AD$500,""),
D211="Por habilitar presupuesto",_xlfn.XLOOKUP(A211,'Por habilitar presup.'!$A$2:$A$500,'Por habilitar presup.'!$AD$2:$AD$500,""),
D211="Por aprobar estimación",_xlfn.XLOOKUP(A211,'Por aprobar estimacion'!$A$2:$A$500,'Por aprobar estimacion'!$AD$2:$AD$500,""),
D211="Por reestimar",_xlfn.XLOOKUP(A211,'Por Reestimar '!$A$2:$A$500,'Por Reestimar '!$AD$2:$AD$500,""),
D211="Por estimar",_xlfn.XLOOKUP(A211,'Por estimar'!$A$2:$A$500,'Por estimar'!$AD$2:$AD$500,""),
D211="Registro incompleto",_xlfn.XLOOKUP(A211,'Registro incompleto'!$A$2:$A$500,'Registro incompleto'!$AD$2:$AD$500,""),
TRUE,""
),
IF(OR(_xlpm.fecha="",_xlpm.fecha=0),"",_xlpm.fecha)
))</f>
        <v>46191</v>
      </c>
      <c r="G211" s="593" t="str" cm="1">
        <f t="array" ref="G211">IF(A211="","",_xlfn.LET(
_xlpm.base,_xlfn.IFS(
D211="Eliminados",_xlfn.XLOOKUP(A211,Eliminados!$A$2:$A$500,Eliminados!$AF$2:$AF$500,""),
D211="Planificadas",_xlfn.XLOOKUP(A211,Planificadas!$A$2:$A$500,Planificadas!$AF$2:$AF$500,""),
D211="Aprobar planificación",_xlfn.XLOOKUP(A211,'Aprobar Planificación'!$A$2:$A$500,'Aprobar Planificación'!$AF$2:$AF$500,""),
D211="Por planificar",_xlfn.XLOOKUP(A211,'Por planificar'!$A$2:$A$500,'Por planificar'!$AF$2:$AF$500,""),
D211="Por habilitar presupuesto",_xlfn.XLOOKUP(A211,'Por habilitar presup.'!$A$2:$A$500,'Por habilitar presup.'!$AF$2:$AF$500,""),
D211="Por aprobar estimación",_xlfn.XLOOKUP(A211,'Por aprobar estimacion'!$A$2:$A$500,'Por aprobar estimacion'!$AF$2:$AF$500,""),
D211="Por reestimar",_xlfn.XLOOKUP(A211,'Por Reestimar '!$A$2:$A$500,'Por Reestimar '!$AF$2:$AF$500,""),
D211="Por estimar",_xlfn.XLOOKUP(A211,'Por estimar'!$A$2:$A$500,'Por estimar'!$AF$2:$AF$500,""),
D211="Registro incompleto",_xlfn.XLOOKUP(A211,'Registro incompleto'!$A$2:$A$500,'Registro incompleto'!$AF$2:$AF$500,""),
TRUE,""
),
_xlpm.revision,_xlfn.IFS(
D211="Eliminados",_xlfn.XLOOKUP(A211,Eliminados!$A$2:$A$500,Eliminados!$AS$2:$AS$500,""),
D211="Planificadas",_xlfn.XLOOKUP(A211,Planificadas!$A$2:$A$500,Planificadas!$AS$2:$AS$500,""),
D211="Aprobar planificación",_xlfn.XLOOKUP(A211,'Aprobar Planificación'!$A$2:$A$500,'Aprobar Planificación'!$AS$2:$AS$500,""),
D211="Por planificar",_xlfn.XLOOKUP(A211,'Por planificar'!$A$2:$A$500,'Por planificar'!$AS$2:$AS$500,""),
D211="Por habilitar presupuesto",_xlfn.XLOOKUP(A211,'Por habilitar presup.'!$A$2:$A$500,'Por habilitar presup.'!$AS$2:$AS$500,""),
D211="Por aprobar estimación",_xlfn.XLOOKUP(A211,'Por aprobar estimacion'!$A$2:$A$500,'Por aprobar estimacion'!$AS$2:$AS$500,""),
D211="Por reestimar",_xlfn.XLOOKUP(A211,'Por Reestimar '!$A$2:$A$500,'Por Reestimar '!$AS$2:$AS$500,""),
TRUE,""
),
_xlpm.resultado,IF(OR(_xlpm.revision="",_xlpm.revision=0),_xlpm.base,_xlpm.revision),
IF(OR(_xlpm.resultado="",_xlpm.resultado=0),"",_xlpm.resultado)
))</f>
        <v/>
      </c>
      <c r="H211" s="593" t="str" cm="1">
        <f t="array" ref="H211">IF(A211="","",_xlfn.LET(
_xlpm.dias,_xlfn.IFS(
OR(UPPER(TRIM(E211))="BAJA",UPPER(TRIM(E211))="BAJO"),5,
OR(UPPER(TRIM(E211))="MEDIA",UPPER(TRIM(E211))="MEDIO"),10,
OR(UPPER(TRIM(E211))="ALTA",UPPER(TRIM(E211))="ALTO"),20,
TRUE,0
),
_xlpm.inicioRe,IF(D211="Por reestimar",_xlfn.XLOOKUP(A211,'Por Reestimar '!$A$2:$A$500,'Por Reestimar '!$AS$2:$AS$500,0),0),
_xlfn.IFS(
D211="Por reestimar",IF(AND(ISNUMBER(_xlpm.inicioRe),_xlpm.inicioRe&gt;0,_xlpm.dias&gt;0),WORKDAY(_xlpm.inicioRe,_xlpm.dias),""),
D211="Por estimar",IF(AND(ISNUMBER(G211),G211&gt;0),IF(_xlpm.dias&gt;0,WORKDAY(G211,_xlpm.dias),""),IF(AND(ISNUMBER(F211),F211&gt;0),WORKDAY(F211,5),"")),
TRUE,""
)
))</f>
        <v/>
      </c>
      <c r="I211" t="str" cm="1">
        <f t="array" ref="I211">IF(A211="","",_xlfn.IFS(
D211="Eliminados",_xlfn.XLOOKUP(A211,Eliminados!$A$2:$A$500,Eliminados!$AB$2:$AB$500,""),
D211="Planificadas",_xlfn.XLOOKUP(A211,Planificadas!$A$2:$A$500,Planificadas!$AB$2:$AB$500,""),
D211="Aprobar planificación",_xlfn.XLOOKUP(A211,'Aprobar Planificación'!$A$2:$A$500,'Aprobar Planificación'!$AB$2:$AB$500,""),
D211="Por planificar",_xlfn.XLOOKUP(A211,'Por planificar'!$A$2:$A$500,'Por planificar'!$AB$2:$AB$500,""),
D211="Por habilitar presupuesto",_xlfn.XLOOKUP(A211,'Por habilitar presup.'!$A$2:$A$500,'Por habilitar presup.'!$AB$2:$AB$500,""),
D211="Por aprobar estimación",_xlfn.XLOOKUP(A211,'Por aprobar estimacion'!$A$2:$A$500,'Por aprobar estimacion'!$AB$2:$AB$500,""),
D211="Por reestimar",_xlfn.XLOOKUP(A211,'Por Reestimar '!$A$2:$A$500,'Por Reestimar '!$AB$2:$AB$500,""),
D211="Por estimar",_xlfn.XLOOKUP(A211,'Por estimar'!$A$2:$A$500,'Por estimar'!$AB$2:$AB$500,""),
D211="Registro incompleto",_xlfn.XLOOKUP(A211,'Registro incompleto'!$A$2:$A$500,'Registro incompleto'!$AB$2:$AB$500,""),
TRUE,""
))</f>
        <v>Ana Vega</v>
      </c>
    </row>
    <row r="212" spans="1:9">
      <c r="A212">
        <v>247</v>
      </c>
      <c r="B212" t="str" cm="1">
        <f t="array" ref="B212">IF(A212="","",_xlfn.IFS(
D212="Eliminados",_xlfn.XLOOKUP(A212,Eliminados!$A$2:$A$500,Eliminados!$F$2:$F$500,""),
D212="Planificadas",_xlfn.XLOOKUP(A212,Planificadas!$A$2:$A$500,Planificadas!$F$2:$F$500,""),
D212="Aprobar planificación",_xlfn.XLOOKUP(A212,'Aprobar Planificación'!$A$2:$A$500,'Aprobar Planificación'!$F$2:$F$500,""),
D212="Por planificar",_xlfn.XLOOKUP(A212,'Por planificar'!$A$2:$A$500,'Por planificar'!$F$2:$F$500,""),
D212="Por habilitar presupuesto",_xlfn.XLOOKUP(A212,'Por habilitar presup.'!$A$2:$A$500,'Por habilitar presup.'!$F$2:$F$500,""),
D212="Por aprobar estimación",_xlfn.XLOOKUP(A212,'Por aprobar estimacion'!$A$2:$A$500,'Por aprobar estimacion'!$F$2:$F$500,""),
D212="Por reestimar",_xlfn.XLOOKUP(A212,'Por Reestimar '!$A$2:$A$500,'Por Reestimar '!$F$2:$F$500,""),
D212="Por estimar",_xlfn.XLOOKUP(A212,'Por estimar'!$A$2:$A$500,'Por estimar'!$F$2:$F$500,""),
D212="Registro incompleto",_xlfn.XLOOKUP(A212,'Registro incompleto'!$A$2:$A$500,'Registro incompleto'!$F$2:$F$500,""),
TRUE,""
))</f>
        <v>CIB: Acceso anticipado a cursos en Blackboard mediante habilitación temprana de NRC seleccionados</v>
      </c>
      <c r="C212" t="str">
        <f t="shared" si="3"/>
        <v>Ana Vega</v>
      </c>
      <c r="D212" t="str" cm="1">
        <f t="array" ref="D212">IF(A212="","",_xlfn.IFS(
COUNTIF(Eliminados!$A$2:$A$500,A212)&gt;0,"Eliminados",
COUNTIF(Planificadas!$A$2:$A$500,A212)&gt;0,"Planificadas",
COUNTIF('Aprobar Planificación'!$A$2:$A$500,A212)&gt;0,"Aprobar planificación",
COUNTIF('Por planificar'!$A$2:$A$500,A212)&gt;0,"Por planificar",
COUNTIF('Por habilitar presup.'!$A$2:$A$500,A212)&gt;0,"Por habilitar presupuesto",
COUNTIF('Por aprobar estimacion'!$A$2:$A$500,A212)&gt;0,"Por aprobar estimación",
COUNTIF('Por Reestimar '!$A$2:$A$500,A212)&gt;0,"Por reestimar",
COUNTIF('Por estimar'!$A$2:$A$500,A212)&gt;0,"Por estimar",
COUNTIF('Registro incompleto'!$A$2:$A$500,A212)&gt;0,"Registro incompleto",
TRUE,"Sin estado"
))</f>
        <v>Eliminados</v>
      </c>
      <c r="E212" t="str" cm="1">
        <f t="array" ref="E212">IF(A212="","",_xlfn.LET(
_xlpm.base,_xlfn.IFS(
D212="Eliminados",_xlfn.XLOOKUP(A212,Eliminados!$A$2:$A$500,Eliminados!$AE$2:$AE$500,""),
D212="Planificadas",_xlfn.XLOOKUP(A212,Planificadas!$A$2:$A$500,Planificadas!$AE$2:$AE$500,""),
D212="Aprobar planificación",_xlfn.XLOOKUP(A212,'Aprobar Planificación'!$A$2:$A$500,'Aprobar Planificación'!$AE$2:$AE$500,""),
D212="Por planificar",_xlfn.XLOOKUP(A212,'Por planificar'!$A$2:$A$500,'Por planificar'!$AE$2:$AE$500,""),
D212="Por habilitar presupuesto",_xlfn.XLOOKUP(A212,'Por habilitar presup.'!$A$2:$A$500,'Por habilitar presup.'!$AE$2:$AE$500,""),
D212="Por aprobar estimación",_xlfn.XLOOKUP(A212,'Por aprobar estimacion'!$A$2:$A$500,'Por aprobar estimacion'!$AE$2:$AE$500,""),
D212="Por reestimar",_xlfn.XLOOKUP(A212,'Por Reestimar '!$A$2:$A$500,'Por Reestimar '!$AE$2:$AE$500,""),
D212="Por estimar",_xlfn.XLOOKUP(A212,'Por estimar'!$A$2:$A$500,'Por estimar'!$AE$2:$AE$500,""),
D212="Registro incompleto",_xlfn.XLOOKUP(A212,'Registro incompleto'!$A$2:$A$500,'Registro incompleto'!$AE$2:$AE$500,""),
TRUE,""
),
_xlpm.revision,_xlfn.IFS(
D212="Eliminados",_xlfn.XLOOKUP(A212,Eliminados!$A$2:$A$500,Eliminados!$AR$2:$AR$500,""),
D212="Planificadas",_xlfn.XLOOKUP(A212,Planificadas!$A$2:$A$500,Planificadas!$AR$2:$AR$500,""),
D212="Aprobar planificación",_xlfn.XLOOKUP(A212,'Aprobar Planificación'!$A$2:$A$500,'Aprobar Planificación'!$AR$2:$AR$500,""),
D212="Por planificar",_xlfn.XLOOKUP(A212,'Por planificar'!$A$2:$A$500,'Por planificar'!$AR$2:$AR$500,""),
D212="Por habilitar presupuesto",_xlfn.XLOOKUP(A212,'Por habilitar presup.'!$A$2:$A$500,'Por habilitar presup.'!$AR$2:$AR$500,""),
D212="Por aprobar estimación",_xlfn.XLOOKUP(A212,'Por aprobar estimacion'!$A$2:$A$500,'Por aprobar estimacion'!$AR$2:$AR$500,""),
D212="Por reestimar",_xlfn.XLOOKUP(A212,'Por Reestimar '!$A$2:$A$500,'Por Reestimar '!$AR$2:$AR$500,""),
TRUE,""
),
_xlpm.resultado,IF(OR(_xlpm.revision="",_xlpm.revision=0),_xlpm.base,_xlpm.revision),
IF(OR(_xlpm.resultado="",_xlpm.resultado=0),"Sin definir",_xlpm.resultado)
))</f>
        <v>Sin definir</v>
      </c>
      <c r="F212" s="593" cm="1">
        <f t="array" ref="F212">IF(A212="","",_xlfn.LET(
_xlpm.fecha,_xlfn.IFS(
D212="Eliminados",_xlfn.XLOOKUP(A212,Eliminados!$A$2:$A$500,Eliminados!$AD$2:$AD$500,""),
D212="Planificadas",_xlfn.XLOOKUP(A212,Planificadas!$A$2:$A$500,Planificadas!$AD$2:$AD$500,""),
D212="Aprobar planificación",_xlfn.XLOOKUP(A212,'Aprobar Planificación'!$A$2:$A$500,'Aprobar Planificación'!$AD$2:$AD$500,""),
D212="Por planificar",_xlfn.XLOOKUP(A212,'Por planificar'!$A$2:$A$500,'Por planificar'!$AD$2:$AD$500,""),
D212="Por habilitar presupuesto",_xlfn.XLOOKUP(A212,'Por habilitar presup.'!$A$2:$A$500,'Por habilitar presup.'!$AD$2:$AD$500,""),
D212="Por aprobar estimación",_xlfn.XLOOKUP(A212,'Por aprobar estimacion'!$A$2:$A$500,'Por aprobar estimacion'!$AD$2:$AD$500,""),
D212="Por reestimar",_xlfn.XLOOKUP(A212,'Por Reestimar '!$A$2:$A$500,'Por Reestimar '!$AD$2:$AD$500,""),
D212="Por estimar",_xlfn.XLOOKUP(A212,'Por estimar'!$A$2:$A$500,'Por estimar'!$AD$2:$AD$500,""),
D212="Registro incompleto",_xlfn.XLOOKUP(A212,'Registro incompleto'!$A$2:$A$500,'Registro incompleto'!$AD$2:$AD$500,""),
TRUE,""
),
IF(OR(_xlpm.fecha="",_xlpm.fecha=0),"",_xlpm.fecha)
))</f>
        <v>46196</v>
      </c>
      <c r="G212" s="593" t="str" cm="1">
        <f t="array" ref="G212">IF(A212="","",_xlfn.LET(
_xlpm.base,_xlfn.IFS(
D212="Eliminados",_xlfn.XLOOKUP(A212,Eliminados!$A$2:$A$500,Eliminados!$AF$2:$AF$500,""),
D212="Planificadas",_xlfn.XLOOKUP(A212,Planificadas!$A$2:$A$500,Planificadas!$AF$2:$AF$500,""),
D212="Aprobar planificación",_xlfn.XLOOKUP(A212,'Aprobar Planificación'!$A$2:$A$500,'Aprobar Planificación'!$AF$2:$AF$500,""),
D212="Por planificar",_xlfn.XLOOKUP(A212,'Por planificar'!$A$2:$A$500,'Por planificar'!$AF$2:$AF$500,""),
D212="Por habilitar presupuesto",_xlfn.XLOOKUP(A212,'Por habilitar presup.'!$A$2:$A$500,'Por habilitar presup.'!$AF$2:$AF$500,""),
D212="Por aprobar estimación",_xlfn.XLOOKUP(A212,'Por aprobar estimacion'!$A$2:$A$500,'Por aprobar estimacion'!$AF$2:$AF$500,""),
D212="Por reestimar",_xlfn.XLOOKUP(A212,'Por Reestimar '!$A$2:$A$500,'Por Reestimar '!$AF$2:$AF$500,""),
D212="Por estimar",_xlfn.XLOOKUP(A212,'Por estimar'!$A$2:$A$500,'Por estimar'!$AF$2:$AF$500,""),
D212="Registro incompleto",_xlfn.XLOOKUP(A212,'Registro incompleto'!$A$2:$A$500,'Registro incompleto'!$AF$2:$AF$500,""),
TRUE,""
),
_xlpm.revision,_xlfn.IFS(
D212="Eliminados",_xlfn.XLOOKUP(A212,Eliminados!$A$2:$A$500,Eliminados!$AS$2:$AS$500,""),
D212="Planificadas",_xlfn.XLOOKUP(A212,Planificadas!$A$2:$A$500,Planificadas!$AS$2:$AS$500,""),
D212="Aprobar planificación",_xlfn.XLOOKUP(A212,'Aprobar Planificación'!$A$2:$A$500,'Aprobar Planificación'!$AS$2:$AS$500,""),
D212="Por planificar",_xlfn.XLOOKUP(A212,'Por planificar'!$A$2:$A$500,'Por planificar'!$AS$2:$AS$500,""),
D212="Por habilitar presupuesto",_xlfn.XLOOKUP(A212,'Por habilitar presup.'!$A$2:$A$500,'Por habilitar presup.'!$AS$2:$AS$500,""),
D212="Por aprobar estimación",_xlfn.XLOOKUP(A212,'Por aprobar estimacion'!$A$2:$A$500,'Por aprobar estimacion'!$AS$2:$AS$500,""),
D212="Por reestimar",_xlfn.XLOOKUP(A212,'Por Reestimar '!$A$2:$A$500,'Por Reestimar '!$AS$2:$AS$500,""),
TRUE,""
),
_xlpm.resultado,IF(OR(_xlpm.revision="",_xlpm.revision=0),_xlpm.base,_xlpm.revision),
IF(OR(_xlpm.resultado="",_xlpm.resultado=0),"",_xlpm.resultado)
))</f>
        <v/>
      </c>
      <c r="H212" s="593" t="str" cm="1">
        <f t="array" ref="H212">IF(A212="","",_xlfn.LET(
_xlpm.dias,_xlfn.IFS(
OR(UPPER(TRIM(E212))="BAJA",UPPER(TRIM(E212))="BAJO"),5,
OR(UPPER(TRIM(E212))="MEDIA",UPPER(TRIM(E212))="MEDIO"),10,
OR(UPPER(TRIM(E212))="ALTA",UPPER(TRIM(E212))="ALTO"),20,
TRUE,0
),
_xlpm.inicioRe,IF(D212="Por reestimar",_xlfn.XLOOKUP(A212,'Por Reestimar '!$A$2:$A$500,'Por Reestimar '!$AS$2:$AS$500,0),0),
_xlfn.IFS(
D212="Por reestimar",IF(AND(ISNUMBER(_xlpm.inicioRe),_xlpm.inicioRe&gt;0,_xlpm.dias&gt;0),WORKDAY(_xlpm.inicioRe,_xlpm.dias),""),
D212="Por estimar",IF(AND(ISNUMBER(G212),G212&gt;0),IF(_xlpm.dias&gt;0,WORKDAY(G212,_xlpm.dias),""),IF(AND(ISNUMBER(F212),F212&gt;0),WORKDAY(F212,5),"")),
TRUE,""
)
))</f>
        <v/>
      </c>
      <c r="I212" t="str" cm="1">
        <f t="array" ref="I212">IF(A212="","",_xlfn.IFS(
D212="Eliminados",_xlfn.XLOOKUP(A212,Eliminados!$A$2:$A$500,Eliminados!$AB$2:$AB$500,""),
D212="Planificadas",_xlfn.XLOOKUP(A212,Planificadas!$A$2:$A$500,Planificadas!$AB$2:$AB$500,""),
D212="Aprobar planificación",_xlfn.XLOOKUP(A212,'Aprobar Planificación'!$A$2:$A$500,'Aprobar Planificación'!$AB$2:$AB$500,""),
D212="Por planificar",_xlfn.XLOOKUP(A212,'Por planificar'!$A$2:$A$500,'Por planificar'!$AB$2:$AB$500,""),
D212="Por habilitar presupuesto",_xlfn.XLOOKUP(A212,'Por habilitar presup.'!$A$2:$A$500,'Por habilitar presup.'!$AB$2:$AB$500,""),
D212="Por aprobar estimación",_xlfn.XLOOKUP(A212,'Por aprobar estimacion'!$A$2:$A$500,'Por aprobar estimacion'!$AB$2:$AB$500,""),
D212="Por reestimar",_xlfn.XLOOKUP(A212,'Por Reestimar '!$A$2:$A$500,'Por Reestimar '!$AB$2:$AB$500,""),
D212="Por estimar",_xlfn.XLOOKUP(A212,'Por estimar'!$A$2:$A$500,'Por estimar'!$AB$2:$AB$500,""),
D212="Registro incompleto",_xlfn.XLOOKUP(A212,'Registro incompleto'!$A$2:$A$500,'Registro incompleto'!$AB$2:$AB$500,""),
TRUE,""
))</f>
        <v>Ana Vega</v>
      </c>
    </row>
    <row r="213" spans="1:9">
      <c r="A213">
        <v>248</v>
      </c>
      <c r="B213" t="str" cm="1">
        <f t="array" ref="B213">IF(A213="","",_xlfn.IFS(
D213="Eliminados",_xlfn.XLOOKUP(A213,Eliminados!$A$2:$A$500,Eliminados!$F$2:$F$500,""),
D213="Planificadas",_xlfn.XLOOKUP(A213,Planificadas!$A$2:$A$500,Planificadas!$F$2:$F$500,""),
D213="Aprobar planificación",_xlfn.XLOOKUP(A213,'Aprobar Planificación'!$A$2:$A$500,'Aprobar Planificación'!$F$2:$F$500,""),
D213="Por planificar",_xlfn.XLOOKUP(A213,'Por planificar'!$A$2:$A$500,'Por planificar'!$F$2:$F$500,""),
D213="Por habilitar presupuesto",_xlfn.XLOOKUP(A213,'Por habilitar presup.'!$A$2:$A$500,'Por habilitar presup.'!$F$2:$F$500,""),
D213="Por aprobar estimación",_xlfn.XLOOKUP(A213,'Por aprobar estimacion'!$A$2:$A$500,'Por aprobar estimacion'!$F$2:$F$500,""),
D213="Por reestimar",_xlfn.XLOOKUP(A213,'Por Reestimar '!$A$2:$A$500,'Por Reestimar '!$F$2:$F$500,""),
D213="Por estimar",_xlfn.XLOOKUP(A213,'Por estimar'!$A$2:$A$500,'Por estimar'!$F$2:$F$500,""),
D213="Registro incompleto",_xlfn.XLOOKUP(A213,'Registro incompleto'!$A$2:$A$500,'Registro incompleto'!$F$2:$F$500,""),
TRUE,""
))</f>
        <v>Validación automática del requisito de idioma para el trámite de Carpeta Bachiller</v>
      </c>
      <c r="C213" t="str">
        <f t="shared" si="3"/>
        <v>Ana Rojas</v>
      </c>
      <c r="D213" t="str" cm="1">
        <f t="array" ref="D213">IF(A213="","",_xlfn.IFS(
COUNTIF(Eliminados!$A$2:$A$500,A213)&gt;0,"Eliminados",
COUNTIF(Planificadas!$A$2:$A$500,A213)&gt;0,"Planificadas",
COUNTIF('Aprobar Planificación'!$A$2:$A$500,A213)&gt;0,"Aprobar planificación",
COUNTIF('Por planificar'!$A$2:$A$500,A213)&gt;0,"Por planificar",
COUNTIF('Por habilitar presup.'!$A$2:$A$500,A213)&gt;0,"Por habilitar presupuesto",
COUNTIF('Por aprobar estimacion'!$A$2:$A$500,A213)&gt;0,"Por aprobar estimación",
COUNTIF('Por Reestimar '!$A$2:$A$500,A213)&gt;0,"Por reestimar",
COUNTIF('Por estimar'!$A$2:$A$500,A213)&gt;0,"Por estimar",
COUNTIF('Registro incompleto'!$A$2:$A$500,A213)&gt;0,"Registro incompleto",
TRUE,"Sin estado"
))</f>
        <v>Planificadas</v>
      </c>
      <c r="E213" t="str" cm="1">
        <f t="array" ref="E213">IF(A213="","",_xlfn.LET(
_xlpm.base,_xlfn.IFS(
D213="Eliminados",_xlfn.XLOOKUP(A213,Eliminados!$A$2:$A$500,Eliminados!$AE$2:$AE$500,""),
D213="Planificadas",_xlfn.XLOOKUP(A213,Planificadas!$A$2:$A$500,Planificadas!$AE$2:$AE$500,""),
D213="Aprobar planificación",_xlfn.XLOOKUP(A213,'Aprobar Planificación'!$A$2:$A$500,'Aprobar Planificación'!$AE$2:$AE$500,""),
D213="Por planificar",_xlfn.XLOOKUP(A213,'Por planificar'!$A$2:$A$500,'Por planificar'!$AE$2:$AE$500,""),
D213="Por habilitar presupuesto",_xlfn.XLOOKUP(A213,'Por habilitar presup.'!$A$2:$A$500,'Por habilitar presup.'!$AE$2:$AE$500,""),
D213="Por aprobar estimación",_xlfn.XLOOKUP(A213,'Por aprobar estimacion'!$A$2:$A$500,'Por aprobar estimacion'!$AE$2:$AE$500,""),
D213="Por reestimar",_xlfn.XLOOKUP(A213,'Por Reestimar '!$A$2:$A$500,'Por Reestimar '!$AE$2:$AE$500,""),
D213="Por estimar",_xlfn.XLOOKUP(A213,'Por estimar'!$A$2:$A$500,'Por estimar'!$AE$2:$AE$500,""),
D213="Registro incompleto",_xlfn.XLOOKUP(A213,'Registro incompleto'!$A$2:$A$500,'Registro incompleto'!$AE$2:$AE$500,""),
TRUE,""
),
_xlpm.revision,_xlfn.IFS(
D213="Eliminados",_xlfn.XLOOKUP(A213,Eliminados!$A$2:$A$500,Eliminados!$AR$2:$AR$500,""),
D213="Planificadas",_xlfn.XLOOKUP(A213,Planificadas!$A$2:$A$500,Planificadas!$AR$2:$AR$500,""),
D213="Aprobar planificación",_xlfn.XLOOKUP(A213,'Aprobar Planificación'!$A$2:$A$500,'Aprobar Planificación'!$AR$2:$AR$500,""),
D213="Por planificar",_xlfn.XLOOKUP(A213,'Por planificar'!$A$2:$A$500,'Por planificar'!$AR$2:$AR$500,""),
D213="Por habilitar presupuesto",_xlfn.XLOOKUP(A213,'Por habilitar presup.'!$A$2:$A$500,'Por habilitar presup.'!$AR$2:$AR$500,""),
D213="Por aprobar estimación",_xlfn.XLOOKUP(A213,'Por aprobar estimacion'!$A$2:$A$500,'Por aprobar estimacion'!$AR$2:$AR$500,""),
D213="Por reestimar",_xlfn.XLOOKUP(A213,'Por Reestimar '!$A$2:$A$500,'Por Reestimar '!$AR$2:$AR$500,""),
TRUE,""
),
_xlpm.resultado,IF(OR(_xlpm.revision="",_xlpm.revision=0),_xlpm.base,_xlpm.revision),
IF(OR(_xlpm.resultado="",_xlpm.resultado=0),"Sin definir",_xlpm.resultado)
))</f>
        <v>Media</v>
      </c>
      <c r="F213" s="593" cm="1">
        <f t="array" ref="F213">IF(A213="","",_xlfn.LET(
_xlpm.fecha,_xlfn.IFS(
D213="Eliminados",_xlfn.XLOOKUP(A213,Eliminados!$A$2:$A$500,Eliminados!$AD$2:$AD$500,""),
D213="Planificadas",_xlfn.XLOOKUP(A213,Planificadas!$A$2:$A$500,Planificadas!$AD$2:$AD$500,""),
D213="Aprobar planificación",_xlfn.XLOOKUP(A213,'Aprobar Planificación'!$A$2:$A$500,'Aprobar Planificación'!$AD$2:$AD$500,""),
D213="Por planificar",_xlfn.XLOOKUP(A213,'Por planificar'!$A$2:$A$500,'Por planificar'!$AD$2:$AD$500,""),
D213="Por habilitar presupuesto",_xlfn.XLOOKUP(A213,'Por habilitar presup.'!$A$2:$A$500,'Por habilitar presup.'!$AD$2:$AD$500,""),
D213="Por aprobar estimación",_xlfn.XLOOKUP(A213,'Por aprobar estimacion'!$A$2:$A$500,'Por aprobar estimacion'!$AD$2:$AD$500,""),
D213="Por reestimar",_xlfn.XLOOKUP(A213,'Por Reestimar '!$A$2:$A$500,'Por Reestimar '!$AD$2:$AD$500,""),
D213="Por estimar",_xlfn.XLOOKUP(A213,'Por estimar'!$A$2:$A$500,'Por estimar'!$AD$2:$AD$500,""),
D213="Registro incompleto",_xlfn.XLOOKUP(A213,'Registro incompleto'!$A$2:$A$500,'Registro incompleto'!$AD$2:$AD$500,""),
TRUE,""
),
IF(OR(_xlpm.fecha="",_xlpm.fecha=0),"",_xlpm.fecha)
))</f>
        <v>46197</v>
      </c>
      <c r="G213" s="593" cm="1">
        <f t="array" ref="G213">IF(A213="","",_xlfn.LET(
_xlpm.base,_xlfn.IFS(
D213="Eliminados",_xlfn.XLOOKUP(A213,Eliminados!$A$2:$A$500,Eliminados!$AF$2:$AF$500,""),
D213="Planificadas",_xlfn.XLOOKUP(A213,Planificadas!$A$2:$A$500,Planificadas!$AF$2:$AF$500,""),
D213="Aprobar planificación",_xlfn.XLOOKUP(A213,'Aprobar Planificación'!$A$2:$A$500,'Aprobar Planificación'!$AF$2:$AF$500,""),
D213="Por planificar",_xlfn.XLOOKUP(A213,'Por planificar'!$A$2:$A$500,'Por planificar'!$AF$2:$AF$500,""),
D213="Por habilitar presupuesto",_xlfn.XLOOKUP(A213,'Por habilitar presup.'!$A$2:$A$500,'Por habilitar presup.'!$AF$2:$AF$500,""),
D213="Por aprobar estimación",_xlfn.XLOOKUP(A213,'Por aprobar estimacion'!$A$2:$A$500,'Por aprobar estimacion'!$AF$2:$AF$500,""),
D213="Por reestimar",_xlfn.XLOOKUP(A213,'Por Reestimar '!$A$2:$A$500,'Por Reestimar '!$AF$2:$AF$500,""),
D213="Por estimar",_xlfn.XLOOKUP(A213,'Por estimar'!$A$2:$A$500,'Por estimar'!$AF$2:$AF$500,""),
D213="Registro incompleto",_xlfn.XLOOKUP(A213,'Registro incompleto'!$A$2:$A$500,'Registro incompleto'!$AF$2:$AF$500,""),
TRUE,""
),
_xlpm.revision,_xlfn.IFS(
D213="Eliminados",_xlfn.XLOOKUP(A213,Eliminados!$A$2:$A$500,Eliminados!$AS$2:$AS$500,""),
D213="Planificadas",_xlfn.XLOOKUP(A213,Planificadas!$A$2:$A$500,Planificadas!$AS$2:$AS$500,""),
D213="Aprobar planificación",_xlfn.XLOOKUP(A213,'Aprobar Planificación'!$A$2:$A$500,'Aprobar Planificación'!$AS$2:$AS$500,""),
D213="Por planificar",_xlfn.XLOOKUP(A213,'Por planificar'!$A$2:$A$500,'Por planificar'!$AS$2:$AS$500,""),
D213="Por habilitar presupuesto",_xlfn.XLOOKUP(A213,'Por habilitar presup.'!$A$2:$A$500,'Por habilitar presup.'!$AS$2:$AS$500,""),
D213="Por aprobar estimación",_xlfn.XLOOKUP(A213,'Por aprobar estimacion'!$A$2:$A$500,'Por aprobar estimacion'!$AS$2:$AS$500,""),
D213="Por reestimar",_xlfn.XLOOKUP(A213,'Por Reestimar '!$A$2:$A$500,'Por Reestimar '!$AS$2:$AS$500,""),
TRUE,""
),
_xlpm.resultado,IF(OR(_xlpm.revision="",_xlpm.revision=0),_xlpm.base,_xlpm.revision),
IF(OR(_xlpm.resultado="",_xlpm.resultado=0),"",_xlpm.resultado)
))</f>
        <v>46203</v>
      </c>
      <c r="H213" s="593" t="str" cm="1">
        <f t="array" ref="H213">IF(A213="","",_xlfn.LET(
_xlpm.dias,_xlfn.IFS(
OR(UPPER(TRIM(E213))="BAJA",UPPER(TRIM(E213))="BAJO"),5,
OR(UPPER(TRIM(E213))="MEDIA",UPPER(TRIM(E213))="MEDIO"),10,
OR(UPPER(TRIM(E213))="ALTA",UPPER(TRIM(E213))="ALTO"),20,
TRUE,0
),
_xlpm.inicioRe,IF(D213="Por reestimar",_xlfn.XLOOKUP(A213,'Por Reestimar '!$A$2:$A$500,'Por Reestimar '!$AS$2:$AS$500,0),0),
_xlfn.IFS(
D213="Por reestimar",IF(AND(ISNUMBER(_xlpm.inicioRe),_xlpm.inicioRe&gt;0,_xlpm.dias&gt;0),WORKDAY(_xlpm.inicioRe,_xlpm.dias),""),
D213="Por estimar",IF(AND(ISNUMBER(G213),G213&gt;0),IF(_xlpm.dias&gt;0,WORKDAY(G213,_xlpm.dias),""),IF(AND(ISNUMBER(F213),F213&gt;0),WORKDAY(F213,5),"")),
TRUE,""
)
))</f>
        <v/>
      </c>
      <c r="I213" t="str" cm="1">
        <f t="array" ref="I213">IF(A213="","",_xlfn.IFS(
D213="Eliminados",_xlfn.XLOOKUP(A213,Eliminados!$A$2:$A$500,Eliminados!$AB$2:$AB$500,""),
D213="Planificadas",_xlfn.XLOOKUP(A213,Planificadas!$A$2:$A$500,Planificadas!$AB$2:$AB$500,""),
D213="Aprobar planificación",_xlfn.XLOOKUP(A213,'Aprobar Planificación'!$A$2:$A$500,'Aprobar Planificación'!$AB$2:$AB$500,""),
D213="Por planificar",_xlfn.XLOOKUP(A213,'Por planificar'!$A$2:$A$500,'Por planificar'!$AB$2:$AB$500,""),
D213="Por habilitar presupuesto",_xlfn.XLOOKUP(A213,'Por habilitar presup.'!$A$2:$A$500,'Por habilitar presup.'!$AB$2:$AB$500,""),
D213="Por aprobar estimación",_xlfn.XLOOKUP(A213,'Por aprobar estimacion'!$A$2:$A$500,'Por aprobar estimacion'!$AB$2:$AB$500,""),
D213="Por reestimar",_xlfn.XLOOKUP(A213,'Por Reestimar '!$A$2:$A$500,'Por Reestimar '!$AB$2:$AB$500,""),
D213="Por estimar",_xlfn.XLOOKUP(A213,'Por estimar'!$A$2:$A$500,'Por estimar'!$AB$2:$AB$500,""),
D213="Registro incompleto",_xlfn.XLOOKUP(A213,'Registro incompleto'!$A$2:$A$500,'Registro incompleto'!$AB$2:$AB$500,""),
TRUE,""
))</f>
        <v>Ana Rojas</v>
      </c>
    </row>
    <row r="214" spans="1:9">
      <c r="A214">
        <v>249</v>
      </c>
      <c r="B214" t="str" cm="1">
        <f t="array" ref="B214">IF(A214="","",_xlfn.IFS(
D214="Eliminados",_xlfn.XLOOKUP(A214,Eliminados!$A$2:$A$500,Eliminados!$F$2:$F$500,""),
D214="Planificadas",_xlfn.XLOOKUP(A214,Planificadas!$A$2:$A$500,Planificadas!$F$2:$F$500,""),
D214="Aprobar planificación",_xlfn.XLOOKUP(A214,'Aprobar Planificación'!$A$2:$A$500,'Aprobar Planificación'!$F$2:$F$500,""),
D214="Por planificar",_xlfn.XLOOKUP(A214,'Por planificar'!$A$2:$A$500,'Por planificar'!$F$2:$F$500,""),
D214="Por habilitar presupuesto",_xlfn.XLOOKUP(A214,'Por habilitar presup.'!$A$2:$A$500,'Por habilitar presup.'!$F$2:$F$500,""),
D214="Por aprobar estimación",_xlfn.XLOOKUP(A214,'Por aprobar estimacion'!$A$2:$A$500,'Por aprobar estimacion'!$F$2:$F$500,""),
D214="Por reestimar",_xlfn.XLOOKUP(A214,'Por Reestimar '!$A$2:$A$500,'Por Reestimar '!$F$2:$F$500,""),
D214="Por estimar",_xlfn.XLOOKUP(A214,'Por estimar'!$A$2:$A$500,'Por estimar'!$F$2:$F$500,""),
D214="Registro incompleto",_xlfn.XLOOKUP(A214,'Registro incompleto'!$A$2:$A$500,'Registro incompleto'!$F$2:$F$500,""),
TRUE,""
))</f>
        <v>Automatizar el registro de productos financieron de UPC</v>
      </c>
      <c r="C214" t="str">
        <f t="shared" si="3"/>
        <v>Elmer Zapata</v>
      </c>
      <c r="D214" t="str" cm="1">
        <f t="array" ref="D214">IF(A214="","",_xlfn.IFS(
COUNTIF(Eliminados!$A$2:$A$500,A214)&gt;0,"Eliminados",
COUNTIF(Planificadas!$A$2:$A$500,A214)&gt;0,"Planificadas",
COUNTIF('Aprobar Planificación'!$A$2:$A$500,A214)&gt;0,"Aprobar planificación",
COUNTIF('Por planificar'!$A$2:$A$500,A214)&gt;0,"Por planificar",
COUNTIF('Por habilitar presup.'!$A$2:$A$500,A214)&gt;0,"Por habilitar presupuesto",
COUNTIF('Por aprobar estimacion'!$A$2:$A$500,A214)&gt;0,"Por aprobar estimación",
COUNTIF('Por Reestimar '!$A$2:$A$500,A214)&gt;0,"Por reestimar",
COUNTIF('Por estimar'!$A$2:$A$500,A214)&gt;0,"Por estimar",
COUNTIF('Registro incompleto'!$A$2:$A$500,A214)&gt;0,"Registro incompleto",
TRUE,"Sin estado"
))</f>
        <v>Por estimar</v>
      </c>
      <c r="E214" t="str" cm="1">
        <f t="array" ref="E214">IF(A214="","",_xlfn.LET(
_xlpm.base,_xlfn.IFS(
D214="Eliminados",_xlfn.XLOOKUP(A214,Eliminados!$A$2:$A$500,Eliminados!$AE$2:$AE$500,""),
D214="Planificadas",_xlfn.XLOOKUP(A214,Planificadas!$A$2:$A$500,Planificadas!$AE$2:$AE$500,""),
D214="Aprobar planificación",_xlfn.XLOOKUP(A214,'Aprobar Planificación'!$A$2:$A$500,'Aprobar Planificación'!$AE$2:$AE$500,""),
D214="Por planificar",_xlfn.XLOOKUP(A214,'Por planificar'!$A$2:$A$500,'Por planificar'!$AE$2:$AE$500,""),
D214="Por habilitar presupuesto",_xlfn.XLOOKUP(A214,'Por habilitar presup.'!$A$2:$A$500,'Por habilitar presup.'!$AE$2:$AE$500,""),
D214="Por aprobar estimación",_xlfn.XLOOKUP(A214,'Por aprobar estimacion'!$A$2:$A$500,'Por aprobar estimacion'!$AE$2:$AE$500,""),
D214="Por reestimar",_xlfn.XLOOKUP(A214,'Por Reestimar '!$A$2:$A$500,'Por Reestimar '!$AE$2:$AE$500,""),
D214="Por estimar",_xlfn.XLOOKUP(A214,'Por estimar'!$A$2:$A$500,'Por estimar'!$AE$2:$AE$500,""),
D214="Registro incompleto",_xlfn.XLOOKUP(A214,'Registro incompleto'!$A$2:$A$500,'Registro incompleto'!$AE$2:$AE$500,""),
TRUE,""
),
_xlpm.revision,_xlfn.IFS(
D214="Eliminados",_xlfn.XLOOKUP(A214,Eliminados!$A$2:$A$500,Eliminados!$AR$2:$AR$500,""),
D214="Planificadas",_xlfn.XLOOKUP(A214,Planificadas!$A$2:$A$500,Planificadas!$AR$2:$AR$500,""),
D214="Aprobar planificación",_xlfn.XLOOKUP(A214,'Aprobar Planificación'!$A$2:$A$500,'Aprobar Planificación'!$AR$2:$AR$500,""),
D214="Por planificar",_xlfn.XLOOKUP(A214,'Por planificar'!$A$2:$A$500,'Por planificar'!$AR$2:$AR$500,""),
D214="Por habilitar presupuesto",_xlfn.XLOOKUP(A214,'Por habilitar presup.'!$A$2:$A$500,'Por habilitar presup.'!$AR$2:$AR$500,""),
D214="Por aprobar estimación",_xlfn.XLOOKUP(A214,'Por aprobar estimacion'!$A$2:$A$500,'Por aprobar estimacion'!$AR$2:$AR$500,""),
D214="Por reestimar",_xlfn.XLOOKUP(A214,'Por Reestimar '!$A$2:$A$500,'Por Reestimar '!$AR$2:$AR$500,""),
TRUE,""
),
_xlpm.resultado,IF(OR(_xlpm.revision="",_xlpm.revision=0),_xlpm.base,_xlpm.revision),
IF(OR(_xlpm.resultado="",_xlpm.resultado=0),"Sin definir",_xlpm.resultado)
))</f>
        <v>Media</v>
      </c>
      <c r="F214" s="593" cm="1">
        <f t="array" ref="F214">IF(A214="","",_xlfn.LET(
_xlpm.fecha,_xlfn.IFS(
D214="Eliminados",_xlfn.XLOOKUP(A214,Eliminados!$A$2:$A$500,Eliminados!$AD$2:$AD$500,""),
D214="Planificadas",_xlfn.XLOOKUP(A214,Planificadas!$A$2:$A$500,Planificadas!$AD$2:$AD$500,""),
D214="Aprobar planificación",_xlfn.XLOOKUP(A214,'Aprobar Planificación'!$A$2:$A$500,'Aprobar Planificación'!$AD$2:$AD$500,""),
D214="Por planificar",_xlfn.XLOOKUP(A214,'Por planificar'!$A$2:$A$500,'Por planificar'!$AD$2:$AD$500,""),
D214="Por habilitar presupuesto",_xlfn.XLOOKUP(A214,'Por habilitar presup.'!$A$2:$A$500,'Por habilitar presup.'!$AD$2:$AD$500,""),
D214="Por aprobar estimación",_xlfn.XLOOKUP(A214,'Por aprobar estimacion'!$A$2:$A$500,'Por aprobar estimacion'!$AD$2:$AD$500,""),
D214="Por reestimar",_xlfn.XLOOKUP(A214,'Por Reestimar '!$A$2:$A$500,'Por Reestimar '!$AD$2:$AD$500,""),
D214="Por estimar",_xlfn.XLOOKUP(A214,'Por estimar'!$A$2:$A$500,'Por estimar'!$AD$2:$AD$500,""),
D214="Registro incompleto",_xlfn.XLOOKUP(A214,'Registro incompleto'!$A$2:$A$500,'Registro incompleto'!$AD$2:$AD$500,""),
TRUE,""
),
IF(OR(_xlpm.fecha="",_xlpm.fecha=0),"",_xlpm.fecha)
))</f>
        <v>46197</v>
      </c>
      <c r="G214" s="593" cm="1">
        <f t="array" ref="G214">IF(A214="","",_xlfn.LET(
_xlpm.base,_xlfn.IFS(
D214="Eliminados",_xlfn.XLOOKUP(A214,Eliminados!$A$2:$A$500,Eliminados!$AF$2:$AF$500,""),
D214="Planificadas",_xlfn.XLOOKUP(A214,Planificadas!$A$2:$A$500,Planificadas!$AF$2:$AF$500,""),
D214="Aprobar planificación",_xlfn.XLOOKUP(A214,'Aprobar Planificación'!$A$2:$A$500,'Aprobar Planificación'!$AF$2:$AF$500,""),
D214="Por planificar",_xlfn.XLOOKUP(A214,'Por planificar'!$A$2:$A$500,'Por planificar'!$AF$2:$AF$500,""),
D214="Por habilitar presupuesto",_xlfn.XLOOKUP(A214,'Por habilitar presup.'!$A$2:$A$500,'Por habilitar presup.'!$AF$2:$AF$500,""),
D214="Por aprobar estimación",_xlfn.XLOOKUP(A214,'Por aprobar estimacion'!$A$2:$A$500,'Por aprobar estimacion'!$AF$2:$AF$500,""),
D214="Por reestimar",_xlfn.XLOOKUP(A214,'Por Reestimar '!$A$2:$A$500,'Por Reestimar '!$AF$2:$AF$500,""),
D214="Por estimar",_xlfn.XLOOKUP(A214,'Por estimar'!$A$2:$A$500,'Por estimar'!$AF$2:$AF$500,""),
D214="Registro incompleto",_xlfn.XLOOKUP(A214,'Registro incompleto'!$A$2:$A$500,'Registro incompleto'!$AF$2:$AF$500,""),
TRUE,""
),
_xlpm.revision,_xlfn.IFS(
D214="Eliminados",_xlfn.XLOOKUP(A214,Eliminados!$A$2:$A$500,Eliminados!$AS$2:$AS$500,""),
D214="Planificadas",_xlfn.XLOOKUP(A214,Planificadas!$A$2:$A$500,Planificadas!$AS$2:$AS$500,""),
D214="Aprobar planificación",_xlfn.XLOOKUP(A214,'Aprobar Planificación'!$A$2:$A$500,'Aprobar Planificación'!$AS$2:$AS$500,""),
D214="Por planificar",_xlfn.XLOOKUP(A214,'Por planificar'!$A$2:$A$500,'Por planificar'!$AS$2:$AS$500,""),
D214="Por habilitar presupuesto",_xlfn.XLOOKUP(A214,'Por habilitar presup.'!$A$2:$A$500,'Por habilitar presup.'!$AS$2:$AS$500,""),
D214="Por aprobar estimación",_xlfn.XLOOKUP(A214,'Por aprobar estimacion'!$A$2:$A$500,'Por aprobar estimacion'!$AS$2:$AS$500,""),
D214="Por reestimar",_xlfn.XLOOKUP(A214,'Por Reestimar '!$A$2:$A$500,'Por Reestimar '!$AS$2:$AS$500,""),
TRUE,""
),
_xlpm.resultado,IF(OR(_xlpm.revision="",_xlpm.revision=0),_xlpm.base,_xlpm.revision),
IF(OR(_xlpm.resultado="",_xlpm.resultado=0),"",_xlpm.resultado)
))</f>
        <v>46293</v>
      </c>
      <c r="H214" s="593" cm="1">
        <f t="array" ref="H214">IF(A214="","",_xlfn.LET(
_xlpm.dias,_xlfn.IFS(
OR(UPPER(TRIM(E214))="BAJA",UPPER(TRIM(E214))="BAJO"),5,
OR(UPPER(TRIM(E214))="MEDIA",UPPER(TRIM(E214))="MEDIO"),10,
OR(UPPER(TRIM(E214))="ALTA",UPPER(TRIM(E214))="ALTO"),20,
TRUE,0
),
_xlpm.inicioRe,IF(D214="Por reestimar",_xlfn.XLOOKUP(A214,'Por Reestimar '!$A$2:$A$500,'Por Reestimar '!$AS$2:$AS$500,0),0),
_xlfn.IFS(
D214="Por reestimar",IF(AND(ISNUMBER(_xlpm.inicioRe),_xlpm.inicioRe&gt;0,_xlpm.dias&gt;0),WORKDAY(_xlpm.inicioRe,_xlpm.dias),""),
D214="Por estimar",IF(AND(ISNUMBER(G214),G214&gt;0),IF(_xlpm.dias&gt;0,WORKDAY(G214,_xlpm.dias),""),IF(AND(ISNUMBER(F214),F214&gt;0),WORKDAY(F214,5),"")),
TRUE,""
)
))</f>
        <v>46307</v>
      </c>
      <c r="I214" t="str" cm="1">
        <f t="array" ref="I214">IF(A214="","",_xlfn.IFS(
D214="Eliminados",_xlfn.XLOOKUP(A214,Eliminados!$A$2:$A$500,Eliminados!$AB$2:$AB$500,""),
D214="Planificadas",_xlfn.XLOOKUP(A214,Planificadas!$A$2:$A$500,Planificadas!$AB$2:$AB$500,""),
D214="Aprobar planificación",_xlfn.XLOOKUP(A214,'Aprobar Planificación'!$A$2:$A$500,'Aprobar Planificación'!$AB$2:$AB$500,""),
D214="Por planificar",_xlfn.XLOOKUP(A214,'Por planificar'!$A$2:$A$500,'Por planificar'!$AB$2:$AB$500,""),
D214="Por habilitar presupuesto",_xlfn.XLOOKUP(A214,'Por habilitar presup.'!$A$2:$A$500,'Por habilitar presup.'!$AB$2:$AB$500,""),
D214="Por aprobar estimación",_xlfn.XLOOKUP(A214,'Por aprobar estimacion'!$A$2:$A$500,'Por aprobar estimacion'!$AB$2:$AB$500,""),
D214="Por reestimar",_xlfn.XLOOKUP(A214,'Por Reestimar '!$A$2:$A$500,'Por Reestimar '!$AB$2:$AB$500,""),
D214="Por estimar",_xlfn.XLOOKUP(A214,'Por estimar'!$A$2:$A$500,'Por estimar'!$AB$2:$AB$500,""),
D214="Registro incompleto",_xlfn.XLOOKUP(A214,'Registro incompleto'!$A$2:$A$500,'Registro incompleto'!$AB$2:$AB$500,""),
TRUE,""
))</f>
        <v>Elmer Zapata</v>
      </c>
    </row>
    <row r="215" spans="1:9">
      <c r="A215">
        <v>250</v>
      </c>
      <c r="B215" t="str" cm="1">
        <f t="array" ref="B215">IF(A215="","",_xlfn.IFS(
D215="Eliminados",_xlfn.XLOOKUP(A215,Eliminados!$A$2:$A$500,Eliminados!$F$2:$F$500,""),
D215="Planificadas",_xlfn.XLOOKUP(A215,Planificadas!$A$2:$A$500,Planificadas!$F$2:$F$500,""),
D215="Aprobar planificación",_xlfn.XLOOKUP(A215,'Aprobar Planificación'!$A$2:$A$500,'Aprobar Planificación'!$F$2:$F$500,""),
D215="Por planificar",_xlfn.XLOOKUP(A215,'Por planificar'!$A$2:$A$500,'Por planificar'!$F$2:$F$500,""),
D215="Por habilitar presupuesto",_xlfn.XLOOKUP(A215,'Por habilitar presup.'!$A$2:$A$500,'Por habilitar presup.'!$F$2:$F$500,""),
D215="Por aprobar estimación",_xlfn.XLOOKUP(A215,'Por aprobar estimacion'!$A$2:$A$500,'Por aprobar estimacion'!$F$2:$F$500,""),
D215="Por reestimar",_xlfn.XLOOKUP(A215,'Por Reestimar '!$A$2:$A$500,'Por Reestimar '!$F$2:$F$500,""),
D215="Por estimar",_xlfn.XLOOKUP(A215,'Por estimar'!$A$2:$A$500,'Por estimar'!$F$2:$F$500,""),
D215="Registro incompleto",_xlfn.XLOOKUP(A215,'Registro incompleto'!$A$2:$A$500,'Registro incompleto'!$F$2:$F$500,""),
TRUE,""
))</f>
        <v>Autoservicio: Cambio de contraseña alumnos y docentes nuevos + Actualización de número celular</v>
      </c>
      <c r="C215" t="str">
        <f t="shared" si="3"/>
        <v>Nicolas Morales</v>
      </c>
      <c r="D215" t="str" cm="1">
        <f t="array" ref="D215">IF(A215="","",_xlfn.IFS(
COUNTIF(Eliminados!$A$2:$A$500,A215)&gt;0,"Eliminados",
COUNTIF(Planificadas!$A$2:$A$500,A215)&gt;0,"Planificadas",
COUNTIF('Aprobar Planificación'!$A$2:$A$500,A215)&gt;0,"Aprobar planificación",
COUNTIF('Por planificar'!$A$2:$A$500,A215)&gt;0,"Por planificar",
COUNTIF('Por habilitar presup.'!$A$2:$A$500,A215)&gt;0,"Por habilitar presupuesto",
COUNTIF('Por aprobar estimacion'!$A$2:$A$500,A215)&gt;0,"Por aprobar estimación",
COUNTIF('Por Reestimar '!$A$2:$A$500,A215)&gt;0,"Por reestimar",
COUNTIF('Por estimar'!$A$2:$A$500,A215)&gt;0,"Por estimar",
COUNTIF('Registro incompleto'!$A$2:$A$500,A215)&gt;0,"Registro incompleto",
TRUE,"Sin estado"
))</f>
        <v>Por estimar</v>
      </c>
      <c r="E215" t="str" cm="1">
        <f t="array" ref="E215">IF(A215="","",_xlfn.LET(
_xlpm.base,_xlfn.IFS(
D215="Eliminados",_xlfn.XLOOKUP(A215,Eliminados!$A$2:$A$500,Eliminados!$AE$2:$AE$500,""),
D215="Planificadas",_xlfn.XLOOKUP(A215,Planificadas!$A$2:$A$500,Planificadas!$AE$2:$AE$500,""),
D215="Aprobar planificación",_xlfn.XLOOKUP(A215,'Aprobar Planificación'!$A$2:$A$500,'Aprobar Planificación'!$AE$2:$AE$500,""),
D215="Por planificar",_xlfn.XLOOKUP(A215,'Por planificar'!$A$2:$A$500,'Por planificar'!$AE$2:$AE$500,""),
D215="Por habilitar presupuesto",_xlfn.XLOOKUP(A215,'Por habilitar presup.'!$A$2:$A$500,'Por habilitar presup.'!$AE$2:$AE$500,""),
D215="Por aprobar estimación",_xlfn.XLOOKUP(A215,'Por aprobar estimacion'!$A$2:$A$500,'Por aprobar estimacion'!$AE$2:$AE$500,""),
D215="Por reestimar",_xlfn.XLOOKUP(A215,'Por Reestimar '!$A$2:$A$500,'Por Reestimar '!$AE$2:$AE$500,""),
D215="Por estimar",_xlfn.XLOOKUP(A215,'Por estimar'!$A$2:$A$500,'Por estimar'!$AE$2:$AE$500,""),
D215="Registro incompleto",_xlfn.XLOOKUP(A215,'Registro incompleto'!$A$2:$A$500,'Registro incompleto'!$AE$2:$AE$500,""),
TRUE,""
),
_xlpm.revision,_xlfn.IFS(
D215="Eliminados",_xlfn.XLOOKUP(A215,Eliminados!$A$2:$A$500,Eliminados!$AR$2:$AR$500,""),
D215="Planificadas",_xlfn.XLOOKUP(A215,Planificadas!$A$2:$A$500,Planificadas!$AR$2:$AR$500,""),
D215="Aprobar planificación",_xlfn.XLOOKUP(A215,'Aprobar Planificación'!$A$2:$A$500,'Aprobar Planificación'!$AR$2:$AR$500,""),
D215="Por planificar",_xlfn.XLOOKUP(A215,'Por planificar'!$A$2:$A$500,'Por planificar'!$AR$2:$AR$500,""),
D215="Por habilitar presupuesto",_xlfn.XLOOKUP(A215,'Por habilitar presup.'!$A$2:$A$500,'Por habilitar presup.'!$AR$2:$AR$500,""),
D215="Por aprobar estimación",_xlfn.XLOOKUP(A215,'Por aprobar estimacion'!$A$2:$A$500,'Por aprobar estimacion'!$AR$2:$AR$500,""),
D215="Por reestimar",_xlfn.XLOOKUP(A215,'Por Reestimar '!$A$2:$A$500,'Por Reestimar '!$AR$2:$AR$500,""),
TRUE,""
),
_xlpm.resultado,IF(OR(_xlpm.revision="",_xlpm.revision=0),_xlpm.base,_xlpm.revision),
IF(OR(_xlpm.resultado="",_xlpm.resultado=0),"Sin definir",_xlpm.resultado)
))</f>
        <v>Alta</v>
      </c>
      <c r="F215" s="593" cm="1">
        <f t="array" ref="F215">IF(A215="","",_xlfn.LET(
_xlpm.fecha,_xlfn.IFS(
D215="Eliminados",_xlfn.XLOOKUP(A215,Eliminados!$A$2:$A$500,Eliminados!$AD$2:$AD$500,""),
D215="Planificadas",_xlfn.XLOOKUP(A215,Planificadas!$A$2:$A$500,Planificadas!$AD$2:$AD$500,""),
D215="Aprobar planificación",_xlfn.XLOOKUP(A215,'Aprobar Planificación'!$A$2:$A$500,'Aprobar Planificación'!$AD$2:$AD$500,""),
D215="Por planificar",_xlfn.XLOOKUP(A215,'Por planificar'!$A$2:$A$500,'Por planificar'!$AD$2:$AD$500,""),
D215="Por habilitar presupuesto",_xlfn.XLOOKUP(A215,'Por habilitar presup.'!$A$2:$A$500,'Por habilitar presup.'!$AD$2:$AD$500,""),
D215="Por aprobar estimación",_xlfn.XLOOKUP(A215,'Por aprobar estimacion'!$A$2:$A$500,'Por aprobar estimacion'!$AD$2:$AD$500,""),
D215="Por reestimar",_xlfn.XLOOKUP(A215,'Por Reestimar '!$A$2:$A$500,'Por Reestimar '!$AD$2:$AD$500,""),
D215="Por estimar",_xlfn.XLOOKUP(A215,'Por estimar'!$A$2:$A$500,'Por estimar'!$AD$2:$AD$500,""),
D215="Registro incompleto",_xlfn.XLOOKUP(A215,'Registro incompleto'!$A$2:$A$500,'Registro incompleto'!$AD$2:$AD$500,""),
TRUE,""
),
IF(OR(_xlpm.fecha="",_xlpm.fecha=0),"",_xlpm.fecha)
))</f>
        <v>46205</v>
      </c>
      <c r="G215" s="593" cm="1">
        <f t="array" ref="G215">IF(A215="","",_xlfn.LET(
_xlpm.base,_xlfn.IFS(
D215="Eliminados",_xlfn.XLOOKUP(A215,Eliminados!$A$2:$A$500,Eliminados!$AF$2:$AF$500,""),
D215="Planificadas",_xlfn.XLOOKUP(A215,Planificadas!$A$2:$A$500,Planificadas!$AF$2:$AF$500,""),
D215="Aprobar planificación",_xlfn.XLOOKUP(A215,'Aprobar Planificación'!$A$2:$A$500,'Aprobar Planificación'!$AF$2:$AF$500,""),
D215="Por planificar",_xlfn.XLOOKUP(A215,'Por planificar'!$A$2:$A$500,'Por planificar'!$AF$2:$AF$500,""),
D215="Por habilitar presupuesto",_xlfn.XLOOKUP(A215,'Por habilitar presup.'!$A$2:$A$500,'Por habilitar presup.'!$AF$2:$AF$500,""),
D215="Por aprobar estimación",_xlfn.XLOOKUP(A215,'Por aprobar estimacion'!$A$2:$A$500,'Por aprobar estimacion'!$AF$2:$AF$500,""),
D215="Por reestimar",_xlfn.XLOOKUP(A215,'Por Reestimar '!$A$2:$A$500,'Por Reestimar '!$AF$2:$AF$500,""),
D215="Por estimar",_xlfn.XLOOKUP(A215,'Por estimar'!$A$2:$A$500,'Por estimar'!$AF$2:$AF$500,""),
D215="Registro incompleto",_xlfn.XLOOKUP(A215,'Registro incompleto'!$A$2:$A$500,'Registro incompleto'!$AF$2:$AF$500,""),
TRUE,""
),
_xlpm.revision,_xlfn.IFS(
D215="Eliminados",_xlfn.XLOOKUP(A215,Eliminados!$A$2:$A$500,Eliminados!$AS$2:$AS$500,""),
D215="Planificadas",_xlfn.XLOOKUP(A215,Planificadas!$A$2:$A$500,Planificadas!$AS$2:$AS$500,""),
D215="Aprobar planificación",_xlfn.XLOOKUP(A215,'Aprobar Planificación'!$A$2:$A$500,'Aprobar Planificación'!$AS$2:$AS$500,""),
D215="Por planificar",_xlfn.XLOOKUP(A215,'Por planificar'!$A$2:$A$500,'Por planificar'!$AS$2:$AS$500,""),
D215="Por habilitar presupuesto",_xlfn.XLOOKUP(A215,'Por habilitar presup.'!$A$2:$A$500,'Por habilitar presup.'!$AS$2:$AS$500,""),
D215="Por aprobar estimación",_xlfn.XLOOKUP(A215,'Por aprobar estimacion'!$A$2:$A$500,'Por aprobar estimacion'!$AS$2:$AS$500,""),
D215="Por reestimar",_xlfn.XLOOKUP(A215,'Por Reestimar '!$A$2:$A$500,'Por Reestimar '!$AS$2:$AS$500,""),
TRUE,""
),
_xlpm.resultado,IF(OR(_xlpm.revision="",_xlpm.revision=0),_xlpm.base,_xlpm.revision),
IF(OR(_xlpm.resultado="",_xlpm.resultado=0),"",_xlpm.resultado)
))</f>
        <v>46267</v>
      </c>
      <c r="H215" s="593" cm="1">
        <f t="array" ref="H215">IF(A215="","",_xlfn.LET(
_xlpm.dias,_xlfn.IFS(
OR(UPPER(TRIM(E215))="BAJA",UPPER(TRIM(E215))="BAJO"),5,
OR(UPPER(TRIM(E215))="MEDIA",UPPER(TRIM(E215))="MEDIO"),10,
OR(UPPER(TRIM(E215))="ALTA",UPPER(TRIM(E215))="ALTO"),20,
TRUE,0
),
_xlpm.inicioRe,IF(D215="Por reestimar",_xlfn.XLOOKUP(A215,'Por Reestimar '!$A$2:$A$500,'Por Reestimar '!$AS$2:$AS$500,0),0),
_xlfn.IFS(
D215="Por reestimar",IF(AND(ISNUMBER(_xlpm.inicioRe),_xlpm.inicioRe&gt;0,_xlpm.dias&gt;0),WORKDAY(_xlpm.inicioRe,_xlpm.dias),""),
D215="Por estimar",IF(AND(ISNUMBER(G215),G215&gt;0),IF(_xlpm.dias&gt;0,WORKDAY(G215,_xlpm.dias),""),IF(AND(ISNUMBER(F215),F215&gt;0),WORKDAY(F215,5),"")),
TRUE,""
)
))</f>
        <v>46295</v>
      </c>
      <c r="I215" t="str" cm="1">
        <f t="array" ref="I215">IF(A215="","",_xlfn.IFS(
D215="Eliminados",_xlfn.XLOOKUP(A215,Eliminados!$A$2:$A$500,Eliminados!$AB$2:$AB$500,""),
D215="Planificadas",_xlfn.XLOOKUP(A215,Planificadas!$A$2:$A$500,Planificadas!$AB$2:$AB$500,""),
D215="Aprobar planificación",_xlfn.XLOOKUP(A215,'Aprobar Planificación'!$A$2:$A$500,'Aprobar Planificación'!$AB$2:$AB$500,""),
D215="Por planificar",_xlfn.XLOOKUP(A215,'Por planificar'!$A$2:$A$500,'Por planificar'!$AB$2:$AB$500,""),
D215="Por habilitar presupuesto",_xlfn.XLOOKUP(A215,'Por habilitar presup.'!$A$2:$A$500,'Por habilitar presup.'!$AB$2:$AB$500,""),
D215="Por aprobar estimación",_xlfn.XLOOKUP(A215,'Por aprobar estimacion'!$A$2:$A$500,'Por aprobar estimacion'!$AB$2:$AB$500,""),
D215="Por reestimar",_xlfn.XLOOKUP(A215,'Por Reestimar '!$A$2:$A$500,'Por Reestimar '!$AB$2:$AB$500,""),
D215="Por estimar",_xlfn.XLOOKUP(A215,'Por estimar'!$A$2:$A$500,'Por estimar'!$AB$2:$AB$500,""),
D215="Registro incompleto",_xlfn.XLOOKUP(A215,'Registro incompleto'!$A$2:$A$500,'Registro incompleto'!$AB$2:$AB$500,""),
TRUE,""
))</f>
        <v>Nicolas Morales</v>
      </c>
    </row>
    <row r="216" spans="1:9">
      <c r="A216">
        <v>251</v>
      </c>
      <c r="B216" t="str" cm="1">
        <f t="array" ref="B216">IF(A216="","",_xlfn.IFS(
D216="Eliminados",_xlfn.XLOOKUP(A216,Eliminados!$A$2:$A$500,Eliminados!$F$2:$F$500,""),
D216="Planificadas",_xlfn.XLOOKUP(A216,Planificadas!$A$2:$A$500,Planificadas!$F$2:$F$500,""),
D216="Aprobar planificación",_xlfn.XLOOKUP(A216,'Aprobar Planificación'!$A$2:$A$500,'Aprobar Planificación'!$F$2:$F$500,""),
D216="Por planificar",_xlfn.XLOOKUP(A216,'Por planificar'!$A$2:$A$500,'Por planificar'!$F$2:$F$500,""),
D216="Por habilitar presupuesto",_xlfn.XLOOKUP(A216,'Por habilitar presup.'!$A$2:$A$500,'Por habilitar presup.'!$F$2:$F$500,""),
D216="Por aprobar estimación",_xlfn.XLOOKUP(A216,'Por aprobar estimacion'!$A$2:$A$500,'Por aprobar estimacion'!$F$2:$F$500,""),
D216="Por reestimar",_xlfn.XLOOKUP(A216,'Por Reestimar '!$A$2:$A$500,'Por Reestimar '!$F$2:$F$500,""),
D216="Por estimar",_xlfn.XLOOKUP(A216,'Por estimar'!$A$2:$A$500,'Por estimar'!$F$2:$F$500,""),
D216="Registro incompleto",_xlfn.XLOOKUP(A216,'Registro incompleto'!$A$2:$A$500,'Registro incompleto'!$F$2:$F$500,""),
TRUE,""
))</f>
        <v>Asincronía Cibertec: CRM (solución temporal)</v>
      </c>
      <c r="C216" t="str">
        <f t="shared" si="3"/>
        <v>César Soplín</v>
      </c>
      <c r="D216" t="str" cm="1">
        <f t="array" ref="D216">IF(A216="","",_xlfn.IFS(
COUNTIF(Eliminados!$A$2:$A$500,A216)&gt;0,"Eliminados",
COUNTIF(Planificadas!$A$2:$A$500,A216)&gt;0,"Planificadas",
COUNTIF('Aprobar Planificación'!$A$2:$A$500,A216)&gt;0,"Aprobar planificación",
COUNTIF('Por planificar'!$A$2:$A$500,A216)&gt;0,"Por planificar",
COUNTIF('Por habilitar presup.'!$A$2:$A$500,A216)&gt;0,"Por habilitar presupuesto",
COUNTIF('Por aprobar estimacion'!$A$2:$A$500,A216)&gt;0,"Por aprobar estimación",
COUNTIF('Por Reestimar '!$A$2:$A$500,A216)&gt;0,"Por reestimar",
COUNTIF('Por estimar'!$A$2:$A$500,A216)&gt;0,"Por estimar",
COUNTIF('Registro incompleto'!$A$2:$A$500,A216)&gt;0,"Registro incompleto",
TRUE,"Sin estado"
))</f>
        <v>Eliminados</v>
      </c>
      <c r="E216" t="str" cm="1">
        <f t="array" ref="E216">IF(A216="","",_xlfn.LET(
_xlpm.base,_xlfn.IFS(
D216="Eliminados",_xlfn.XLOOKUP(A216,Eliminados!$A$2:$A$500,Eliminados!$AE$2:$AE$500,""),
D216="Planificadas",_xlfn.XLOOKUP(A216,Planificadas!$A$2:$A$500,Planificadas!$AE$2:$AE$500,""),
D216="Aprobar planificación",_xlfn.XLOOKUP(A216,'Aprobar Planificación'!$A$2:$A$500,'Aprobar Planificación'!$AE$2:$AE$500,""),
D216="Por planificar",_xlfn.XLOOKUP(A216,'Por planificar'!$A$2:$A$500,'Por planificar'!$AE$2:$AE$500,""),
D216="Por habilitar presupuesto",_xlfn.XLOOKUP(A216,'Por habilitar presup.'!$A$2:$A$500,'Por habilitar presup.'!$AE$2:$AE$500,""),
D216="Por aprobar estimación",_xlfn.XLOOKUP(A216,'Por aprobar estimacion'!$A$2:$A$500,'Por aprobar estimacion'!$AE$2:$AE$500,""),
D216="Por reestimar",_xlfn.XLOOKUP(A216,'Por Reestimar '!$A$2:$A$500,'Por Reestimar '!$AE$2:$AE$500,""),
D216="Por estimar",_xlfn.XLOOKUP(A216,'Por estimar'!$A$2:$A$500,'Por estimar'!$AE$2:$AE$500,""),
D216="Registro incompleto",_xlfn.XLOOKUP(A216,'Registro incompleto'!$A$2:$A$500,'Registro incompleto'!$AE$2:$AE$500,""),
TRUE,""
),
_xlpm.revision,_xlfn.IFS(
D216="Eliminados",_xlfn.XLOOKUP(A216,Eliminados!$A$2:$A$500,Eliminados!$AR$2:$AR$500,""),
D216="Planificadas",_xlfn.XLOOKUP(A216,Planificadas!$A$2:$A$500,Planificadas!$AR$2:$AR$500,""),
D216="Aprobar planificación",_xlfn.XLOOKUP(A216,'Aprobar Planificación'!$A$2:$A$500,'Aprobar Planificación'!$AR$2:$AR$500,""),
D216="Por planificar",_xlfn.XLOOKUP(A216,'Por planificar'!$A$2:$A$500,'Por planificar'!$AR$2:$AR$500,""),
D216="Por habilitar presupuesto",_xlfn.XLOOKUP(A216,'Por habilitar presup.'!$A$2:$A$500,'Por habilitar presup.'!$AR$2:$AR$500,""),
D216="Por aprobar estimación",_xlfn.XLOOKUP(A216,'Por aprobar estimacion'!$A$2:$A$500,'Por aprobar estimacion'!$AR$2:$AR$500,""),
D216="Por reestimar",_xlfn.XLOOKUP(A216,'Por Reestimar '!$A$2:$A$500,'Por Reestimar '!$AR$2:$AR$500,""),
TRUE,""
),
_xlpm.resultado,IF(OR(_xlpm.revision="",_xlpm.revision=0),_xlpm.base,_xlpm.revision),
IF(OR(_xlpm.resultado="",_xlpm.resultado=0),"Sin definir",_xlpm.resultado)
))</f>
        <v>Alta</v>
      </c>
      <c r="F216" s="593" cm="1">
        <f t="array" ref="F216">IF(A216="","",_xlfn.LET(
_xlpm.fecha,_xlfn.IFS(
D216="Eliminados",_xlfn.XLOOKUP(A216,Eliminados!$A$2:$A$500,Eliminados!$AD$2:$AD$500,""),
D216="Planificadas",_xlfn.XLOOKUP(A216,Planificadas!$A$2:$A$500,Planificadas!$AD$2:$AD$500,""),
D216="Aprobar planificación",_xlfn.XLOOKUP(A216,'Aprobar Planificación'!$A$2:$A$500,'Aprobar Planificación'!$AD$2:$AD$500,""),
D216="Por planificar",_xlfn.XLOOKUP(A216,'Por planificar'!$A$2:$A$500,'Por planificar'!$AD$2:$AD$500,""),
D216="Por habilitar presupuesto",_xlfn.XLOOKUP(A216,'Por habilitar presup.'!$A$2:$A$500,'Por habilitar presup.'!$AD$2:$AD$500,""),
D216="Por aprobar estimación",_xlfn.XLOOKUP(A216,'Por aprobar estimacion'!$A$2:$A$500,'Por aprobar estimacion'!$AD$2:$AD$500,""),
D216="Por reestimar",_xlfn.XLOOKUP(A216,'Por Reestimar '!$A$2:$A$500,'Por Reestimar '!$AD$2:$AD$500,""),
D216="Por estimar",_xlfn.XLOOKUP(A216,'Por estimar'!$A$2:$A$500,'Por estimar'!$AD$2:$AD$500,""),
D216="Registro incompleto",_xlfn.XLOOKUP(A216,'Registro incompleto'!$A$2:$A$500,'Registro incompleto'!$AD$2:$AD$500,""),
TRUE,""
),
IF(OR(_xlpm.fecha="",_xlpm.fecha=0),"",_xlpm.fecha)
))</f>
        <v>46212</v>
      </c>
      <c r="G216" s="593" cm="1">
        <f t="array" ref="G216">IF(A216="","",_xlfn.LET(
_xlpm.base,_xlfn.IFS(
D216="Eliminados",_xlfn.XLOOKUP(A216,Eliminados!$A$2:$A$500,Eliminados!$AF$2:$AF$500,""),
D216="Planificadas",_xlfn.XLOOKUP(A216,Planificadas!$A$2:$A$500,Planificadas!$AF$2:$AF$500,""),
D216="Aprobar planificación",_xlfn.XLOOKUP(A216,'Aprobar Planificación'!$A$2:$A$500,'Aprobar Planificación'!$AF$2:$AF$500,""),
D216="Por planificar",_xlfn.XLOOKUP(A216,'Por planificar'!$A$2:$A$500,'Por planificar'!$AF$2:$AF$500,""),
D216="Por habilitar presupuesto",_xlfn.XLOOKUP(A216,'Por habilitar presup.'!$A$2:$A$500,'Por habilitar presup.'!$AF$2:$AF$500,""),
D216="Por aprobar estimación",_xlfn.XLOOKUP(A216,'Por aprobar estimacion'!$A$2:$A$500,'Por aprobar estimacion'!$AF$2:$AF$500,""),
D216="Por reestimar",_xlfn.XLOOKUP(A216,'Por Reestimar '!$A$2:$A$500,'Por Reestimar '!$AF$2:$AF$500,""),
D216="Por estimar",_xlfn.XLOOKUP(A216,'Por estimar'!$A$2:$A$500,'Por estimar'!$AF$2:$AF$500,""),
D216="Registro incompleto",_xlfn.XLOOKUP(A216,'Registro incompleto'!$A$2:$A$500,'Registro incompleto'!$AF$2:$AF$500,""),
TRUE,""
),
_xlpm.revision,_xlfn.IFS(
D216="Eliminados",_xlfn.XLOOKUP(A216,Eliminados!$A$2:$A$500,Eliminados!$AS$2:$AS$500,""),
D216="Planificadas",_xlfn.XLOOKUP(A216,Planificadas!$A$2:$A$500,Planificadas!$AS$2:$AS$500,""),
D216="Aprobar planificación",_xlfn.XLOOKUP(A216,'Aprobar Planificación'!$A$2:$A$500,'Aprobar Planificación'!$AS$2:$AS$500,""),
D216="Por planificar",_xlfn.XLOOKUP(A216,'Por planificar'!$A$2:$A$500,'Por planificar'!$AS$2:$AS$500,""),
D216="Por habilitar presupuesto",_xlfn.XLOOKUP(A216,'Por habilitar presup.'!$A$2:$A$500,'Por habilitar presup.'!$AS$2:$AS$500,""),
D216="Por aprobar estimación",_xlfn.XLOOKUP(A216,'Por aprobar estimacion'!$A$2:$A$500,'Por aprobar estimacion'!$AS$2:$AS$500,""),
D216="Por reestimar",_xlfn.XLOOKUP(A216,'Por Reestimar '!$A$2:$A$500,'Por Reestimar '!$AS$2:$AS$500,""),
TRUE,""
),
_xlpm.resultado,IF(OR(_xlpm.revision="",_xlpm.revision=0),_xlpm.base,_xlpm.revision),
IF(OR(_xlpm.resultado="",_xlpm.resultado=0),"",_xlpm.resultado)
))</f>
        <v>46244</v>
      </c>
      <c r="H216" s="593" t="str" cm="1">
        <f t="array" ref="H216">IF(A216="","",_xlfn.LET(
_xlpm.dias,_xlfn.IFS(
OR(UPPER(TRIM(E216))="BAJA",UPPER(TRIM(E216))="BAJO"),5,
OR(UPPER(TRIM(E216))="MEDIA",UPPER(TRIM(E216))="MEDIO"),10,
OR(UPPER(TRIM(E216))="ALTA",UPPER(TRIM(E216))="ALTO"),20,
TRUE,0
),
_xlpm.inicioRe,IF(D216="Por reestimar",_xlfn.XLOOKUP(A216,'Por Reestimar '!$A$2:$A$500,'Por Reestimar '!$AS$2:$AS$500,0),0),
_xlfn.IFS(
D216="Por reestimar",IF(AND(ISNUMBER(_xlpm.inicioRe),_xlpm.inicioRe&gt;0,_xlpm.dias&gt;0),WORKDAY(_xlpm.inicioRe,_xlpm.dias),""),
D216="Por estimar",IF(AND(ISNUMBER(G216),G216&gt;0),IF(_xlpm.dias&gt;0,WORKDAY(G216,_xlpm.dias),""),IF(AND(ISNUMBER(F216),F216&gt;0),WORKDAY(F216,5),"")),
TRUE,""
)
))</f>
        <v/>
      </c>
      <c r="I216" t="str" cm="1">
        <f t="array" ref="I216">IF(A216="","",_xlfn.IFS(
D216="Eliminados",_xlfn.XLOOKUP(A216,Eliminados!$A$2:$A$500,Eliminados!$AB$2:$AB$500,""),
D216="Planificadas",_xlfn.XLOOKUP(A216,Planificadas!$A$2:$A$500,Planificadas!$AB$2:$AB$500,""),
D216="Aprobar planificación",_xlfn.XLOOKUP(A216,'Aprobar Planificación'!$A$2:$A$500,'Aprobar Planificación'!$AB$2:$AB$500,""),
D216="Por planificar",_xlfn.XLOOKUP(A216,'Por planificar'!$A$2:$A$500,'Por planificar'!$AB$2:$AB$500,""),
D216="Por habilitar presupuesto",_xlfn.XLOOKUP(A216,'Por habilitar presup.'!$A$2:$A$500,'Por habilitar presup.'!$AB$2:$AB$500,""),
D216="Por aprobar estimación",_xlfn.XLOOKUP(A216,'Por aprobar estimacion'!$A$2:$A$500,'Por aprobar estimacion'!$AB$2:$AB$500,""),
D216="Por reestimar",_xlfn.XLOOKUP(A216,'Por Reestimar '!$A$2:$A$500,'Por Reestimar '!$AB$2:$AB$500,""),
D216="Por estimar",_xlfn.XLOOKUP(A216,'Por estimar'!$A$2:$A$500,'Por estimar'!$AB$2:$AB$500,""),
D216="Registro incompleto",_xlfn.XLOOKUP(A216,'Registro incompleto'!$A$2:$A$500,'Registro incompleto'!$AB$2:$AB$500,""),
TRUE,""
))</f>
        <v>César Soplín</v>
      </c>
    </row>
    <row r="217" spans="1:9">
      <c r="A217">
        <v>252</v>
      </c>
      <c r="B217" t="str" cm="1">
        <f t="array" ref="B217">IF(A217="","",_xlfn.IFS(
D217="Eliminados",_xlfn.XLOOKUP(A217,Eliminados!$A$2:$A$500,Eliminados!$F$2:$F$500,""),
D217="Planificadas",_xlfn.XLOOKUP(A217,Planificadas!$A$2:$A$500,Planificadas!$F$2:$F$500,""),
D217="Aprobar planificación",_xlfn.XLOOKUP(A217,'Aprobar Planificación'!$A$2:$A$500,'Aprobar Planificación'!$F$2:$F$500,""),
D217="Por planificar",_xlfn.XLOOKUP(A217,'Por planificar'!$A$2:$A$500,'Por planificar'!$F$2:$F$500,""),
D217="Por habilitar presupuesto",_xlfn.XLOOKUP(A217,'Por habilitar presup.'!$A$2:$A$500,'Por habilitar presup.'!$F$2:$F$500,""),
D217="Por aprobar estimación",_xlfn.XLOOKUP(A217,'Por aprobar estimacion'!$A$2:$A$500,'Por aprobar estimacion'!$F$2:$F$500,""),
D217="Por reestimar",_xlfn.XLOOKUP(A217,'Por Reestimar '!$A$2:$A$500,'Por Reestimar '!$F$2:$F$500,""),
D217="Por estimar",_xlfn.XLOOKUP(A217,'Por estimar'!$A$2:$A$500,'Por estimar'!$F$2:$F$500,""),
D217="Registro incompleto",_xlfn.XLOOKUP(A217,'Registro incompleto'!$A$2:$A$500,'Registro incompleto'!$F$2:$F$500,""),
TRUE,""
))</f>
        <v>Aurora Data Lake</v>
      </c>
      <c r="C217" t="str">
        <f t="shared" si="3"/>
        <v>Cristy Vargas</v>
      </c>
      <c r="D217" t="str" cm="1">
        <f t="array" ref="D217">IF(A217="","",_xlfn.IFS(
COUNTIF(Eliminados!$A$2:$A$500,A217)&gt;0,"Eliminados",
COUNTIF(Planificadas!$A$2:$A$500,A217)&gt;0,"Planificadas",
COUNTIF('Aprobar Planificación'!$A$2:$A$500,A217)&gt;0,"Aprobar planificación",
COUNTIF('Por planificar'!$A$2:$A$500,A217)&gt;0,"Por planificar",
COUNTIF('Por habilitar presup.'!$A$2:$A$500,A217)&gt;0,"Por habilitar presupuesto",
COUNTIF('Por aprobar estimacion'!$A$2:$A$500,A217)&gt;0,"Por aprobar estimación",
COUNTIF('Por Reestimar '!$A$2:$A$500,A217)&gt;0,"Por reestimar",
COUNTIF('Por estimar'!$A$2:$A$500,A217)&gt;0,"Por estimar",
COUNTIF('Registro incompleto'!$A$2:$A$500,A217)&gt;0,"Registro incompleto",
TRUE,"Sin estado"
))</f>
        <v>Por estimar</v>
      </c>
      <c r="E217" t="str" cm="1">
        <f t="array" ref="E217">IF(A217="","",_xlfn.LET(
_xlpm.base,_xlfn.IFS(
D217="Eliminados",_xlfn.XLOOKUP(A217,Eliminados!$A$2:$A$500,Eliminados!$AE$2:$AE$500,""),
D217="Planificadas",_xlfn.XLOOKUP(A217,Planificadas!$A$2:$A$500,Planificadas!$AE$2:$AE$500,""),
D217="Aprobar planificación",_xlfn.XLOOKUP(A217,'Aprobar Planificación'!$A$2:$A$500,'Aprobar Planificación'!$AE$2:$AE$500,""),
D217="Por planificar",_xlfn.XLOOKUP(A217,'Por planificar'!$A$2:$A$500,'Por planificar'!$AE$2:$AE$500,""),
D217="Por habilitar presupuesto",_xlfn.XLOOKUP(A217,'Por habilitar presup.'!$A$2:$A$500,'Por habilitar presup.'!$AE$2:$AE$500,""),
D217="Por aprobar estimación",_xlfn.XLOOKUP(A217,'Por aprobar estimacion'!$A$2:$A$500,'Por aprobar estimacion'!$AE$2:$AE$500,""),
D217="Por reestimar",_xlfn.XLOOKUP(A217,'Por Reestimar '!$A$2:$A$500,'Por Reestimar '!$AE$2:$AE$500,""),
D217="Por estimar",_xlfn.XLOOKUP(A217,'Por estimar'!$A$2:$A$500,'Por estimar'!$AE$2:$AE$500,""),
D217="Registro incompleto",_xlfn.XLOOKUP(A217,'Registro incompleto'!$A$2:$A$500,'Registro incompleto'!$AE$2:$AE$500,""),
TRUE,""
),
_xlpm.revision,_xlfn.IFS(
D217="Eliminados",_xlfn.XLOOKUP(A217,Eliminados!$A$2:$A$500,Eliminados!$AR$2:$AR$500,""),
D217="Planificadas",_xlfn.XLOOKUP(A217,Planificadas!$A$2:$A$500,Planificadas!$AR$2:$AR$500,""),
D217="Aprobar planificación",_xlfn.XLOOKUP(A217,'Aprobar Planificación'!$A$2:$A$500,'Aprobar Planificación'!$AR$2:$AR$500,""),
D217="Por planificar",_xlfn.XLOOKUP(A217,'Por planificar'!$A$2:$A$500,'Por planificar'!$AR$2:$AR$500,""),
D217="Por habilitar presupuesto",_xlfn.XLOOKUP(A217,'Por habilitar presup.'!$A$2:$A$500,'Por habilitar presup.'!$AR$2:$AR$500,""),
D217="Por aprobar estimación",_xlfn.XLOOKUP(A217,'Por aprobar estimacion'!$A$2:$A$500,'Por aprobar estimacion'!$AR$2:$AR$500,""),
D217="Por reestimar",_xlfn.XLOOKUP(A217,'Por Reestimar '!$A$2:$A$500,'Por Reestimar '!$AR$2:$AR$500,""),
TRUE,""
),
_xlpm.resultado,IF(OR(_xlpm.revision="",_xlpm.revision=0),_xlpm.base,_xlpm.revision),
IF(OR(_xlpm.resultado="",_xlpm.resultado=0),"Sin definir",_xlpm.resultado)
))</f>
        <v>Alta</v>
      </c>
      <c r="F217" s="593" cm="1">
        <f t="array" ref="F217">IF(A217="","",_xlfn.LET(
_xlpm.fecha,_xlfn.IFS(
D217="Eliminados",_xlfn.XLOOKUP(A217,Eliminados!$A$2:$A$500,Eliminados!$AD$2:$AD$500,""),
D217="Planificadas",_xlfn.XLOOKUP(A217,Planificadas!$A$2:$A$500,Planificadas!$AD$2:$AD$500,""),
D217="Aprobar planificación",_xlfn.XLOOKUP(A217,'Aprobar Planificación'!$A$2:$A$500,'Aprobar Planificación'!$AD$2:$AD$500,""),
D217="Por planificar",_xlfn.XLOOKUP(A217,'Por planificar'!$A$2:$A$500,'Por planificar'!$AD$2:$AD$500,""),
D217="Por habilitar presupuesto",_xlfn.XLOOKUP(A217,'Por habilitar presup.'!$A$2:$A$500,'Por habilitar presup.'!$AD$2:$AD$500,""),
D217="Por aprobar estimación",_xlfn.XLOOKUP(A217,'Por aprobar estimacion'!$A$2:$A$500,'Por aprobar estimacion'!$AD$2:$AD$500,""),
D217="Por reestimar",_xlfn.XLOOKUP(A217,'Por Reestimar '!$A$2:$A$500,'Por Reestimar '!$AD$2:$AD$500,""),
D217="Por estimar",_xlfn.XLOOKUP(A217,'Por estimar'!$A$2:$A$500,'Por estimar'!$AD$2:$AD$500,""),
D217="Registro incompleto",_xlfn.XLOOKUP(A217,'Registro incompleto'!$A$2:$A$500,'Registro incompleto'!$AD$2:$AD$500,""),
TRUE,""
),
IF(OR(_xlpm.fecha="",_xlpm.fecha=0),"",_xlpm.fecha)
))</f>
        <v>46203</v>
      </c>
      <c r="G217" s="593" cm="1">
        <f t="array" ref="G217">IF(A217="","",_xlfn.LET(
_xlpm.base,_xlfn.IFS(
D217="Eliminados",_xlfn.XLOOKUP(A217,Eliminados!$A$2:$A$500,Eliminados!$AF$2:$AF$500,""),
D217="Planificadas",_xlfn.XLOOKUP(A217,Planificadas!$A$2:$A$500,Planificadas!$AF$2:$AF$500,""),
D217="Aprobar planificación",_xlfn.XLOOKUP(A217,'Aprobar Planificación'!$A$2:$A$500,'Aprobar Planificación'!$AF$2:$AF$500,""),
D217="Por planificar",_xlfn.XLOOKUP(A217,'Por planificar'!$A$2:$A$500,'Por planificar'!$AF$2:$AF$500,""),
D217="Por habilitar presupuesto",_xlfn.XLOOKUP(A217,'Por habilitar presup.'!$A$2:$A$500,'Por habilitar presup.'!$AF$2:$AF$500,""),
D217="Por aprobar estimación",_xlfn.XLOOKUP(A217,'Por aprobar estimacion'!$A$2:$A$500,'Por aprobar estimacion'!$AF$2:$AF$500,""),
D217="Por reestimar",_xlfn.XLOOKUP(A217,'Por Reestimar '!$A$2:$A$500,'Por Reestimar '!$AF$2:$AF$500,""),
D217="Por estimar",_xlfn.XLOOKUP(A217,'Por estimar'!$A$2:$A$500,'Por estimar'!$AF$2:$AF$500,""),
D217="Registro incompleto",_xlfn.XLOOKUP(A217,'Registro incompleto'!$A$2:$A$500,'Registro incompleto'!$AF$2:$AF$500,""),
TRUE,""
),
_xlpm.revision,_xlfn.IFS(
D217="Eliminados",_xlfn.XLOOKUP(A217,Eliminados!$A$2:$A$500,Eliminados!$AS$2:$AS$500,""),
D217="Planificadas",_xlfn.XLOOKUP(A217,Planificadas!$A$2:$A$500,Planificadas!$AS$2:$AS$500,""),
D217="Aprobar planificación",_xlfn.XLOOKUP(A217,'Aprobar Planificación'!$A$2:$A$500,'Aprobar Planificación'!$AS$2:$AS$500,""),
D217="Por planificar",_xlfn.XLOOKUP(A217,'Por planificar'!$A$2:$A$500,'Por planificar'!$AS$2:$AS$500,""),
D217="Por habilitar presupuesto",_xlfn.XLOOKUP(A217,'Por habilitar presup.'!$A$2:$A$500,'Por habilitar presup.'!$AS$2:$AS$500,""),
D217="Por aprobar estimación",_xlfn.XLOOKUP(A217,'Por aprobar estimacion'!$A$2:$A$500,'Por aprobar estimacion'!$AS$2:$AS$500,""),
D217="Por reestimar",_xlfn.XLOOKUP(A217,'Por Reestimar '!$A$2:$A$500,'Por Reestimar '!$AS$2:$AS$500,""),
TRUE,""
),
_xlpm.resultado,IF(OR(_xlpm.revision="",_xlpm.revision=0),_xlpm.base,_xlpm.revision),
IF(OR(_xlpm.resultado="",_xlpm.resultado=0),"",_xlpm.resultado)
))</f>
        <v>46188</v>
      </c>
      <c r="H217" s="593" cm="1">
        <f t="array" ref="H217">IF(A217="","",_xlfn.LET(
_xlpm.dias,_xlfn.IFS(
OR(UPPER(TRIM(E217))="BAJA",UPPER(TRIM(E217))="BAJO"),5,
OR(UPPER(TRIM(E217))="MEDIA",UPPER(TRIM(E217))="MEDIO"),10,
OR(UPPER(TRIM(E217))="ALTA",UPPER(TRIM(E217))="ALTO"),20,
TRUE,0
),
_xlpm.inicioRe,IF(D217="Por reestimar",_xlfn.XLOOKUP(A217,'Por Reestimar '!$A$2:$A$500,'Por Reestimar '!$AS$2:$AS$500,0),0),
_xlfn.IFS(
D217="Por reestimar",IF(AND(ISNUMBER(_xlpm.inicioRe),_xlpm.inicioRe&gt;0,_xlpm.dias&gt;0),WORKDAY(_xlpm.inicioRe,_xlpm.dias),""),
D217="Por estimar",IF(AND(ISNUMBER(G217),G217&gt;0),IF(_xlpm.dias&gt;0,WORKDAY(G217,_xlpm.dias),""),IF(AND(ISNUMBER(F217),F217&gt;0),WORKDAY(F217,5),"")),
TRUE,""
)
))</f>
        <v>46216</v>
      </c>
      <c r="I217" t="str" cm="1">
        <f t="array" ref="I217">IF(A217="","",_xlfn.IFS(
D217="Eliminados",_xlfn.XLOOKUP(A217,Eliminados!$A$2:$A$500,Eliminados!$AB$2:$AB$500,""),
D217="Planificadas",_xlfn.XLOOKUP(A217,Planificadas!$A$2:$A$500,Planificadas!$AB$2:$AB$500,""),
D217="Aprobar planificación",_xlfn.XLOOKUP(A217,'Aprobar Planificación'!$A$2:$A$500,'Aprobar Planificación'!$AB$2:$AB$500,""),
D217="Por planificar",_xlfn.XLOOKUP(A217,'Por planificar'!$A$2:$A$500,'Por planificar'!$AB$2:$AB$500,""),
D217="Por habilitar presupuesto",_xlfn.XLOOKUP(A217,'Por habilitar presup.'!$A$2:$A$500,'Por habilitar presup.'!$AB$2:$AB$500,""),
D217="Por aprobar estimación",_xlfn.XLOOKUP(A217,'Por aprobar estimacion'!$A$2:$A$500,'Por aprobar estimacion'!$AB$2:$AB$500,""),
D217="Por reestimar",_xlfn.XLOOKUP(A217,'Por Reestimar '!$A$2:$A$500,'Por Reestimar '!$AB$2:$AB$500,""),
D217="Por estimar",_xlfn.XLOOKUP(A217,'Por estimar'!$A$2:$A$500,'Por estimar'!$AB$2:$AB$500,""),
D217="Registro incompleto",_xlfn.XLOOKUP(A217,'Registro incompleto'!$A$2:$A$500,'Registro incompleto'!$AB$2:$AB$500,""),
TRUE,""
))</f>
        <v>Cristy Vargas</v>
      </c>
    </row>
    <row r="218" spans="1:9">
      <c r="A218">
        <v>253</v>
      </c>
      <c r="B218" t="str" cm="1">
        <f t="array" ref="B218">IF(A218="","",_xlfn.IFS(
D218="Eliminados",_xlfn.XLOOKUP(A218,Eliminados!$A$2:$A$500,Eliminados!$F$2:$F$500,""),
D218="Planificadas",_xlfn.XLOOKUP(A218,Planificadas!$A$2:$A$500,Planificadas!$F$2:$F$500,""),
D218="Aprobar planificación",_xlfn.XLOOKUP(A218,'Aprobar Planificación'!$A$2:$A$500,'Aprobar Planificación'!$F$2:$F$500,""),
D218="Por planificar",_xlfn.XLOOKUP(A218,'Por planificar'!$A$2:$A$500,'Por planificar'!$F$2:$F$500,""),
D218="Por habilitar presupuesto",_xlfn.XLOOKUP(A218,'Por habilitar presup.'!$A$2:$A$500,'Por habilitar presup.'!$F$2:$F$500,""),
D218="Por aprobar estimación",_xlfn.XLOOKUP(A218,'Por aprobar estimacion'!$A$2:$A$500,'Por aprobar estimacion'!$F$2:$F$500,""),
D218="Por reestimar",_xlfn.XLOOKUP(A218,'Por Reestimar '!$A$2:$A$500,'Por Reestimar '!$F$2:$F$500,""),
D218="Por estimar",_xlfn.XLOOKUP(A218,'Por estimar'!$A$2:$A$500,'Por estimar'!$F$2:$F$500,""),
D218="Registro incompleto",_xlfn.XLOOKUP(A218,'Registro incompleto'!$A$2:$A$500,'Registro incompleto'!$F$2:$F$500,""),
TRUE,""
))</f>
        <v>Aurora Data Explorer</v>
      </c>
      <c r="C218" t="str">
        <f t="shared" si="3"/>
        <v>Hugo Vega</v>
      </c>
      <c r="D218" t="str" cm="1">
        <f t="array" ref="D218">IF(A218="","",_xlfn.IFS(
COUNTIF(Eliminados!$A$2:$A$500,A218)&gt;0,"Eliminados",
COUNTIF(Planificadas!$A$2:$A$500,A218)&gt;0,"Planificadas",
COUNTIF('Aprobar Planificación'!$A$2:$A$500,A218)&gt;0,"Aprobar planificación",
COUNTIF('Por planificar'!$A$2:$A$500,A218)&gt;0,"Por planificar",
COUNTIF('Por habilitar presup.'!$A$2:$A$500,A218)&gt;0,"Por habilitar presupuesto",
COUNTIF('Por aprobar estimacion'!$A$2:$A$500,A218)&gt;0,"Por aprobar estimación",
COUNTIF('Por Reestimar '!$A$2:$A$500,A218)&gt;0,"Por reestimar",
COUNTIF('Por estimar'!$A$2:$A$500,A218)&gt;0,"Por estimar",
COUNTIF('Registro incompleto'!$A$2:$A$500,A218)&gt;0,"Registro incompleto",
TRUE,"Sin estado"
))</f>
        <v>Por estimar</v>
      </c>
      <c r="E218" t="str" cm="1">
        <f t="array" ref="E218">IF(A218="","",_xlfn.LET(
_xlpm.base,_xlfn.IFS(
D218="Eliminados",_xlfn.XLOOKUP(A218,Eliminados!$A$2:$A$500,Eliminados!$AE$2:$AE$500,""),
D218="Planificadas",_xlfn.XLOOKUP(A218,Planificadas!$A$2:$A$500,Planificadas!$AE$2:$AE$500,""),
D218="Aprobar planificación",_xlfn.XLOOKUP(A218,'Aprobar Planificación'!$A$2:$A$500,'Aprobar Planificación'!$AE$2:$AE$500,""),
D218="Por planificar",_xlfn.XLOOKUP(A218,'Por planificar'!$A$2:$A$500,'Por planificar'!$AE$2:$AE$500,""),
D218="Por habilitar presupuesto",_xlfn.XLOOKUP(A218,'Por habilitar presup.'!$A$2:$A$500,'Por habilitar presup.'!$AE$2:$AE$500,""),
D218="Por aprobar estimación",_xlfn.XLOOKUP(A218,'Por aprobar estimacion'!$A$2:$A$500,'Por aprobar estimacion'!$AE$2:$AE$500,""),
D218="Por reestimar",_xlfn.XLOOKUP(A218,'Por Reestimar '!$A$2:$A$500,'Por Reestimar '!$AE$2:$AE$500,""),
D218="Por estimar",_xlfn.XLOOKUP(A218,'Por estimar'!$A$2:$A$500,'Por estimar'!$AE$2:$AE$500,""),
D218="Registro incompleto",_xlfn.XLOOKUP(A218,'Registro incompleto'!$A$2:$A$500,'Registro incompleto'!$AE$2:$AE$500,""),
TRUE,""
),
_xlpm.revision,_xlfn.IFS(
D218="Eliminados",_xlfn.XLOOKUP(A218,Eliminados!$A$2:$A$500,Eliminados!$AR$2:$AR$500,""),
D218="Planificadas",_xlfn.XLOOKUP(A218,Planificadas!$A$2:$A$500,Planificadas!$AR$2:$AR$500,""),
D218="Aprobar planificación",_xlfn.XLOOKUP(A218,'Aprobar Planificación'!$A$2:$A$500,'Aprobar Planificación'!$AR$2:$AR$500,""),
D218="Por planificar",_xlfn.XLOOKUP(A218,'Por planificar'!$A$2:$A$500,'Por planificar'!$AR$2:$AR$500,""),
D218="Por habilitar presupuesto",_xlfn.XLOOKUP(A218,'Por habilitar presup.'!$A$2:$A$500,'Por habilitar presup.'!$AR$2:$AR$500,""),
D218="Por aprobar estimación",_xlfn.XLOOKUP(A218,'Por aprobar estimacion'!$A$2:$A$500,'Por aprobar estimacion'!$AR$2:$AR$500,""),
D218="Por reestimar",_xlfn.XLOOKUP(A218,'Por Reestimar '!$A$2:$A$500,'Por Reestimar '!$AR$2:$AR$500,""),
TRUE,""
),
_xlpm.resultado,IF(OR(_xlpm.revision="",_xlpm.revision=0),_xlpm.base,_xlpm.revision),
IF(OR(_xlpm.resultado="",_xlpm.resultado=0),"Sin definir",_xlpm.resultado)
))</f>
        <v>Sin definir</v>
      </c>
      <c r="F218" s="593" cm="1">
        <f t="array" ref="F218">IF(A218="","",_xlfn.LET(
_xlpm.fecha,_xlfn.IFS(
D218="Eliminados",_xlfn.XLOOKUP(A218,Eliminados!$A$2:$A$500,Eliminados!$AD$2:$AD$500,""),
D218="Planificadas",_xlfn.XLOOKUP(A218,Planificadas!$A$2:$A$500,Planificadas!$AD$2:$AD$500,""),
D218="Aprobar planificación",_xlfn.XLOOKUP(A218,'Aprobar Planificación'!$A$2:$A$500,'Aprobar Planificación'!$AD$2:$AD$500,""),
D218="Por planificar",_xlfn.XLOOKUP(A218,'Por planificar'!$A$2:$A$500,'Por planificar'!$AD$2:$AD$500,""),
D218="Por habilitar presupuesto",_xlfn.XLOOKUP(A218,'Por habilitar presup.'!$A$2:$A$500,'Por habilitar presup.'!$AD$2:$AD$500,""),
D218="Por aprobar estimación",_xlfn.XLOOKUP(A218,'Por aprobar estimacion'!$A$2:$A$500,'Por aprobar estimacion'!$AD$2:$AD$500,""),
D218="Por reestimar",_xlfn.XLOOKUP(A218,'Por Reestimar '!$A$2:$A$500,'Por Reestimar '!$AD$2:$AD$500,""),
D218="Por estimar",_xlfn.XLOOKUP(A218,'Por estimar'!$A$2:$A$500,'Por estimar'!$AD$2:$AD$500,""),
D218="Registro incompleto",_xlfn.XLOOKUP(A218,'Registro incompleto'!$A$2:$A$500,'Registro incompleto'!$AD$2:$AD$500,""),
TRUE,""
),
IF(OR(_xlpm.fecha="",_xlpm.fecha=0),"",_xlpm.fecha)
))</f>
        <v>46203</v>
      </c>
      <c r="G218" s="593" t="str" cm="1">
        <f t="array" ref="G218">IF(A218="","",_xlfn.LET(
_xlpm.base,_xlfn.IFS(
D218="Eliminados",_xlfn.XLOOKUP(A218,Eliminados!$A$2:$A$500,Eliminados!$AF$2:$AF$500,""),
D218="Planificadas",_xlfn.XLOOKUP(A218,Planificadas!$A$2:$A$500,Planificadas!$AF$2:$AF$500,""),
D218="Aprobar planificación",_xlfn.XLOOKUP(A218,'Aprobar Planificación'!$A$2:$A$500,'Aprobar Planificación'!$AF$2:$AF$500,""),
D218="Por planificar",_xlfn.XLOOKUP(A218,'Por planificar'!$A$2:$A$500,'Por planificar'!$AF$2:$AF$500,""),
D218="Por habilitar presupuesto",_xlfn.XLOOKUP(A218,'Por habilitar presup.'!$A$2:$A$500,'Por habilitar presup.'!$AF$2:$AF$500,""),
D218="Por aprobar estimación",_xlfn.XLOOKUP(A218,'Por aprobar estimacion'!$A$2:$A$500,'Por aprobar estimacion'!$AF$2:$AF$500,""),
D218="Por reestimar",_xlfn.XLOOKUP(A218,'Por Reestimar '!$A$2:$A$500,'Por Reestimar '!$AF$2:$AF$500,""),
D218="Por estimar",_xlfn.XLOOKUP(A218,'Por estimar'!$A$2:$A$500,'Por estimar'!$AF$2:$AF$500,""),
D218="Registro incompleto",_xlfn.XLOOKUP(A218,'Registro incompleto'!$A$2:$A$500,'Registro incompleto'!$AF$2:$AF$500,""),
TRUE,""
),
_xlpm.revision,_xlfn.IFS(
D218="Eliminados",_xlfn.XLOOKUP(A218,Eliminados!$A$2:$A$500,Eliminados!$AS$2:$AS$500,""),
D218="Planificadas",_xlfn.XLOOKUP(A218,Planificadas!$A$2:$A$500,Planificadas!$AS$2:$AS$500,""),
D218="Aprobar planificación",_xlfn.XLOOKUP(A218,'Aprobar Planificación'!$A$2:$A$500,'Aprobar Planificación'!$AS$2:$AS$500,""),
D218="Por planificar",_xlfn.XLOOKUP(A218,'Por planificar'!$A$2:$A$500,'Por planificar'!$AS$2:$AS$500,""),
D218="Por habilitar presupuesto",_xlfn.XLOOKUP(A218,'Por habilitar presup.'!$A$2:$A$500,'Por habilitar presup.'!$AS$2:$AS$500,""),
D218="Por aprobar estimación",_xlfn.XLOOKUP(A218,'Por aprobar estimacion'!$A$2:$A$500,'Por aprobar estimacion'!$AS$2:$AS$500,""),
D218="Por reestimar",_xlfn.XLOOKUP(A218,'Por Reestimar '!$A$2:$A$500,'Por Reestimar '!$AS$2:$AS$500,""),
TRUE,""
),
_xlpm.resultado,IF(OR(_xlpm.revision="",_xlpm.revision=0),_xlpm.base,_xlpm.revision),
IF(OR(_xlpm.resultado="",_xlpm.resultado=0),"",_xlpm.resultado)
))</f>
        <v/>
      </c>
      <c r="H218" s="593" cm="1">
        <f t="array" ref="H218">IF(A218="","",_xlfn.LET(
_xlpm.dias,_xlfn.IFS(
OR(UPPER(TRIM(E218))="BAJA",UPPER(TRIM(E218))="BAJO"),5,
OR(UPPER(TRIM(E218))="MEDIA",UPPER(TRIM(E218))="MEDIO"),10,
OR(UPPER(TRIM(E218))="ALTA",UPPER(TRIM(E218))="ALTO"),20,
TRUE,0
),
_xlpm.inicioRe,IF(D218="Por reestimar",_xlfn.XLOOKUP(A218,'Por Reestimar '!$A$2:$A$500,'Por Reestimar '!$AS$2:$AS$500,0),0),
_xlfn.IFS(
D218="Por reestimar",IF(AND(ISNUMBER(_xlpm.inicioRe),_xlpm.inicioRe&gt;0,_xlpm.dias&gt;0),WORKDAY(_xlpm.inicioRe,_xlpm.dias),""),
D218="Por estimar",IF(AND(ISNUMBER(G218),G218&gt;0),IF(_xlpm.dias&gt;0,WORKDAY(G218,_xlpm.dias),""),IF(AND(ISNUMBER(F218),F218&gt;0),WORKDAY(F218,5),"")),
TRUE,""
)
))</f>
        <v>46210</v>
      </c>
      <c r="I218" t="str" cm="1">
        <f t="array" ref="I218">IF(A218="","",_xlfn.IFS(
D218="Eliminados",_xlfn.XLOOKUP(A218,Eliminados!$A$2:$A$500,Eliminados!$AB$2:$AB$500,""),
D218="Planificadas",_xlfn.XLOOKUP(A218,Planificadas!$A$2:$A$500,Planificadas!$AB$2:$AB$500,""),
D218="Aprobar planificación",_xlfn.XLOOKUP(A218,'Aprobar Planificación'!$A$2:$A$500,'Aprobar Planificación'!$AB$2:$AB$500,""),
D218="Por planificar",_xlfn.XLOOKUP(A218,'Por planificar'!$A$2:$A$500,'Por planificar'!$AB$2:$AB$500,""),
D218="Por habilitar presupuesto",_xlfn.XLOOKUP(A218,'Por habilitar presup.'!$A$2:$A$500,'Por habilitar presup.'!$AB$2:$AB$500,""),
D218="Por aprobar estimación",_xlfn.XLOOKUP(A218,'Por aprobar estimacion'!$A$2:$A$500,'Por aprobar estimacion'!$AB$2:$AB$500,""),
D218="Por reestimar",_xlfn.XLOOKUP(A218,'Por Reestimar '!$A$2:$A$500,'Por Reestimar '!$AB$2:$AB$500,""),
D218="Por estimar",_xlfn.XLOOKUP(A218,'Por estimar'!$A$2:$A$500,'Por estimar'!$AB$2:$AB$500,""),
D218="Registro incompleto",_xlfn.XLOOKUP(A218,'Registro incompleto'!$A$2:$A$500,'Registro incompleto'!$AB$2:$AB$500,""),
TRUE,""
))</f>
        <v>Hugo Vega</v>
      </c>
    </row>
    <row r="219" spans="1:9">
      <c r="A219">
        <v>254</v>
      </c>
      <c r="B219" t="str" cm="1">
        <f t="array" ref="B219">IF(A219="","",_xlfn.IFS(
D219="Eliminados",_xlfn.XLOOKUP(A219,Eliminados!$A$2:$A$500,Eliminados!$F$2:$F$500,""),
D219="Planificadas",_xlfn.XLOOKUP(A219,Planificadas!$A$2:$A$500,Planificadas!$F$2:$F$500,""),
D219="Aprobar planificación",_xlfn.XLOOKUP(A219,'Aprobar Planificación'!$A$2:$A$500,'Aprobar Planificación'!$F$2:$F$500,""),
D219="Por planificar",_xlfn.XLOOKUP(A219,'Por planificar'!$A$2:$A$500,'Por planificar'!$F$2:$F$500,""),
D219="Por habilitar presupuesto",_xlfn.XLOOKUP(A219,'Por habilitar presup.'!$A$2:$A$500,'Por habilitar presup.'!$F$2:$F$500,""),
D219="Por aprobar estimación",_xlfn.XLOOKUP(A219,'Por aprobar estimacion'!$A$2:$A$500,'Por aprobar estimacion'!$F$2:$F$500,""),
D219="Por reestimar",_xlfn.XLOOKUP(A219,'Por Reestimar '!$A$2:$A$500,'Por Reestimar '!$F$2:$F$500,""),
D219="Por estimar",_xlfn.XLOOKUP(A219,'Por estimar'!$A$2:$A$500,'Por estimar'!$F$2:$F$500,""),
D219="Registro incompleto",_xlfn.XLOOKUP(A219,'Registro incompleto'!$A$2:$A$500,'Registro incompleto'!$F$2:$F$500,""),
TRUE,""
))</f>
        <v>Modelo de Cliente Único en UPN</v>
      </c>
      <c r="C219" t="str">
        <f t="shared" si="3"/>
        <v>César Soplín</v>
      </c>
      <c r="D219" t="str" cm="1">
        <f t="array" ref="D219">IF(A219="","",_xlfn.IFS(
COUNTIF(Eliminados!$A$2:$A$500,A219)&gt;0,"Eliminados",
COUNTIF(Planificadas!$A$2:$A$500,A219)&gt;0,"Planificadas",
COUNTIF('Aprobar Planificación'!$A$2:$A$500,A219)&gt;0,"Aprobar planificación",
COUNTIF('Por planificar'!$A$2:$A$500,A219)&gt;0,"Por planificar",
COUNTIF('Por habilitar presup.'!$A$2:$A$500,A219)&gt;0,"Por habilitar presupuesto",
COUNTIF('Por aprobar estimacion'!$A$2:$A$500,A219)&gt;0,"Por aprobar estimación",
COUNTIF('Por Reestimar '!$A$2:$A$500,A219)&gt;0,"Por reestimar",
COUNTIF('Por estimar'!$A$2:$A$500,A219)&gt;0,"Por estimar",
COUNTIF('Registro incompleto'!$A$2:$A$500,A219)&gt;0,"Registro incompleto",
TRUE,"Sin estado"
))</f>
        <v>Por estimar</v>
      </c>
      <c r="E219" t="str" cm="1">
        <f t="array" ref="E219">IF(A219="","",_xlfn.LET(
_xlpm.base,_xlfn.IFS(
D219="Eliminados",_xlfn.XLOOKUP(A219,Eliminados!$A$2:$A$500,Eliminados!$AE$2:$AE$500,""),
D219="Planificadas",_xlfn.XLOOKUP(A219,Planificadas!$A$2:$A$500,Planificadas!$AE$2:$AE$500,""),
D219="Aprobar planificación",_xlfn.XLOOKUP(A219,'Aprobar Planificación'!$A$2:$A$500,'Aprobar Planificación'!$AE$2:$AE$500,""),
D219="Por planificar",_xlfn.XLOOKUP(A219,'Por planificar'!$A$2:$A$500,'Por planificar'!$AE$2:$AE$500,""),
D219="Por habilitar presupuesto",_xlfn.XLOOKUP(A219,'Por habilitar presup.'!$A$2:$A$500,'Por habilitar presup.'!$AE$2:$AE$500,""),
D219="Por aprobar estimación",_xlfn.XLOOKUP(A219,'Por aprobar estimacion'!$A$2:$A$500,'Por aprobar estimacion'!$AE$2:$AE$500,""),
D219="Por reestimar",_xlfn.XLOOKUP(A219,'Por Reestimar '!$A$2:$A$500,'Por Reestimar '!$AE$2:$AE$500,""),
D219="Por estimar",_xlfn.XLOOKUP(A219,'Por estimar'!$A$2:$A$500,'Por estimar'!$AE$2:$AE$500,""),
D219="Registro incompleto",_xlfn.XLOOKUP(A219,'Registro incompleto'!$A$2:$A$500,'Registro incompleto'!$AE$2:$AE$500,""),
TRUE,""
),
_xlpm.revision,_xlfn.IFS(
D219="Eliminados",_xlfn.XLOOKUP(A219,Eliminados!$A$2:$A$500,Eliminados!$AR$2:$AR$500,""),
D219="Planificadas",_xlfn.XLOOKUP(A219,Planificadas!$A$2:$A$500,Planificadas!$AR$2:$AR$500,""),
D219="Aprobar planificación",_xlfn.XLOOKUP(A219,'Aprobar Planificación'!$A$2:$A$500,'Aprobar Planificación'!$AR$2:$AR$500,""),
D219="Por planificar",_xlfn.XLOOKUP(A219,'Por planificar'!$A$2:$A$500,'Por planificar'!$AR$2:$AR$500,""),
D219="Por habilitar presupuesto",_xlfn.XLOOKUP(A219,'Por habilitar presup.'!$A$2:$A$500,'Por habilitar presup.'!$AR$2:$AR$500,""),
D219="Por aprobar estimación",_xlfn.XLOOKUP(A219,'Por aprobar estimacion'!$A$2:$A$500,'Por aprobar estimacion'!$AR$2:$AR$500,""),
D219="Por reestimar",_xlfn.XLOOKUP(A219,'Por Reestimar '!$A$2:$A$500,'Por Reestimar '!$AR$2:$AR$500,""),
TRUE,""
),
_xlpm.resultado,IF(OR(_xlpm.revision="",_xlpm.revision=0),_xlpm.base,_xlpm.revision),
IF(OR(_xlpm.resultado="",_xlpm.resultado=0),"Sin definir",_xlpm.resultado)
))</f>
        <v>Alta</v>
      </c>
      <c r="F219" s="593" cm="1">
        <f t="array" ref="F219">IF(A219="","",_xlfn.LET(
_xlpm.fecha,_xlfn.IFS(
D219="Eliminados",_xlfn.XLOOKUP(A219,Eliminados!$A$2:$A$500,Eliminados!$AD$2:$AD$500,""),
D219="Planificadas",_xlfn.XLOOKUP(A219,Planificadas!$A$2:$A$500,Planificadas!$AD$2:$AD$500,""),
D219="Aprobar planificación",_xlfn.XLOOKUP(A219,'Aprobar Planificación'!$A$2:$A$500,'Aprobar Planificación'!$AD$2:$AD$500,""),
D219="Por planificar",_xlfn.XLOOKUP(A219,'Por planificar'!$A$2:$A$500,'Por planificar'!$AD$2:$AD$500,""),
D219="Por habilitar presupuesto",_xlfn.XLOOKUP(A219,'Por habilitar presup.'!$A$2:$A$500,'Por habilitar presup.'!$AD$2:$AD$500,""),
D219="Por aprobar estimación",_xlfn.XLOOKUP(A219,'Por aprobar estimacion'!$A$2:$A$500,'Por aprobar estimacion'!$AD$2:$AD$500,""),
D219="Por reestimar",_xlfn.XLOOKUP(A219,'Por Reestimar '!$A$2:$A$500,'Por Reestimar '!$AD$2:$AD$500,""),
D219="Por estimar",_xlfn.XLOOKUP(A219,'Por estimar'!$A$2:$A$500,'Por estimar'!$AD$2:$AD$500,""),
D219="Registro incompleto",_xlfn.XLOOKUP(A219,'Registro incompleto'!$A$2:$A$500,'Registro incompleto'!$AD$2:$AD$500,""),
TRUE,""
),
IF(OR(_xlpm.fecha="",_xlpm.fecha=0),"",_xlpm.fecha)
))</f>
        <v>46225</v>
      </c>
      <c r="G219" s="593" cm="1">
        <f t="array" ref="G219">IF(A219="","",_xlfn.LET(
_xlpm.base,_xlfn.IFS(
D219="Eliminados",_xlfn.XLOOKUP(A219,Eliminados!$A$2:$A$500,Eliminados!$AF$2:$AF$500,""),
D219="Planificadas",_xlfn.XLOOKUP(A219,Planificadas!$A$2:$A$500,Planificadas!$AF$2:$AF$500,""),
D219="Aprobar planificación",_xlfn.XLOOKUP(A219,'Aprobar Planificación'!$A$2:$A$500,'Aprobar Planificación'!$AF$2:$AF$500,""),
D219="Por planificar",_xlfn.XLOOKUP(A219,'Por planificar'!$A$2:$A$500,'Por planificar'!$AF$2:$AF$500,""),
D219="Por habilitar presupuesto",_xlfn.XLOOKUP(A219,'Por habilitar presup.'!$A$2:$A$500,'Por habilitar presup.'!$AF$2:$AF$500,""),
D219="Por aprobar estimación",_xlfn.XLOOKUP(A219,'Por aprobar estimacion'!$A$2:$A$500,'Por aprobar estimacion'!$AF$2:$AF$500,""),
D219="Por reestimar",_xlfn.XLOOKUP(A219,'Por Reestimar '!$A$2:$A$500,'Por Reestimar '!$AF$2:$AF$500,""),
D219="Por estimar",_xlfn.XLOOKUP(A219,'Por estimar'!$A$2:$A$500,'Por estimar'!$AF$2:$AF$500,""),
D219="Registro incompleto",_xlfn.XLOOKUP(A219,'Registro incompleto'!$A$2:$A$500,'Registro incompleto'!$AF$2:$AF$500,""),
TRUE,""
),
_xlpm.revision,_xlfn.IFS(
D219="Eliminados",_xlfn.XLOOKUP(A219,Eliminados!$A$2:$A$500,Eliminados!$AS$2:$AS$500,""),
D219="Planificadas",_xlfn.XLOOKUP(A219,Planificadas!$A$2:$A$500,Planificadas!$AS$2:$AS$500,""),
D219="Aprobar planificación",_xlfn.XLOOKUP(A219,'Aprobar Planificación'!$A$2:$A$500,'Aprobar Planificación'!$AS$2:$AS$500,""),
D219="Por planificar",_xlfn.XLOOKUP(A219,'Por planificar'!$A$2:$A$500,'Por planificar'!$AS$2:$AS$500,""),
D219="Por habilitar presupuesto",_xlfn.XLOOKUP(A219,'Por habilitar presup.'!$A$2:$A$500,'Por habilitar presup.'!$AS$2:$AS$500,""),
D219="Por aprobar estimación",_xlfn.XLOOKUP(A219,'Por aprobar estimacion'!$A$2:$A$500,'Por aprobar estimacion'!$AS$2:$AS$500,""),
D219="Por reestimar",_xlfn.XLOOKUP(A219,'Por Reestimar '!$A$2:$A$500,'Por Reestimar '!$AS$2:$AS$500,""),
TRUE,""
),
_xlpm.resultado,IF(OR(_xlpm.revision="",_xlpm.revision=0),_xlpm.base,_xlpm.revision),
IF(OR(_xlpm.resultado="",_xlpm.resultado=0),"",_xlpm.resultado)
))</f>
        <v>46258</v>
      </c>
      <c r="H219" s="593" cm="1">
        <f t="array" ref="H219">IF(A219="","",_xlfn.LET(
_xlpm.dias,_xlfn.IFS(
OR(UPPER(TRIM(E219))="BAJA",UPPER(TRIM(E219))="BAJO"),5,
OR(UPPER(TRIM(E219))="MEDIA",UPPER(TRIM(E219))="MEDIO"),10,
OR(UPPER(TRIM(E219))="ALTA",UPPER(TRIM(E219))="ALTO"),20,
TRUE,0
),
_xlpm.inicioRe,IF(D219="Por reestimar",_xlfn.XLOOKUP(A219,'Por Reestimar '!$A$2:$A$500,'Por Reestimar '!$AS$2:$AS$500,0),0),
_xlfn.IFS(
D219="Por reestimar",IF(AND(ISNUMBER(_xlpm.inicioRe),_xlpm.inicioRe&gt;0,_xlpm.dias&gt;0),WORKDAY(_xlpm.inicioRe,_xlpm.dias),""),
D219="Por estimar",IF(AND(ISNUMBER(G219),G219&gt;0),IF(_xlpm.dias&gt;0,WORKDAY(G219,_xlpm.dias),""),IF(AND(ISNUMBER(F219),F219&gt;0),WORKDAY(F219,5),"")),
TRUE,""
)
))</f>
        <v>46286</v>
      </c>
      <c r="I219" t="str" cm="1">
        <f t="array" ref="I219">IF(A219="","",_xlfn.IFS(
D219="Eliminados",_xlfn.XLOOKUP(A219,Eliminados!$A$2:$A$500,Eliminados!$AB$2:$AB$500,""),
D219="Planificadas",_xlfn.XLOOKUP(A219,Planificadas!$A$2:$A$500,Planificadas!$AB$2:$AB$500,""),
D219="Aprobar planificación",_xlfn.XLOOKUP(A219,'Aprobar Planificación'!$A$2:$A$500,'Aprobar Planificación'!$AB$2:$AB$500,""),
D219="Por planificar",_xlfn.XLOOKUP(A219,'Por planificar'!$A$2:$A$500,'Por planificar'!$AB$2:$AB$500,""),
D219="Por habilitar presupuesto",_xlfn.XLOOKUP(A219,'Por habilitar presup.'!$A$2:$A$500,'Por habilitar presup.'!$AB$2:$AB$500,""),
D219="Por aprobar estimación",_xlfn.XLOOKUP(A219,'Por aprobar estimacion'!$A$2:$A$500,'Por aprobar estimacion'!$AB$2:$AB$500,""),
D219="Por reestimar",_xlfn.XLOOKUP(A219,'Por Reestimar '!$A$2:$A$500,'Por Reestimar '!$AB$2:$AB$500,""),
D219="Por estimar",_xlfn.XLOOKUP(A219,'Por estimar'!$A$2:$A$500,'Por estimar'!$AB$2:$AB$500,""),
D219="Registro incompleto",_xlfn.XLOOKUP(A219,'Registro incompleto'!$A$2:$A$500,'Registro incompleto'!$AB$2:$AB$500,""),
TRUE,""
))</f>
        <v>César Soplín</v>
      </c>
    </row>
    <row r="220" spans="1:9">
      <c r="A220">
        <v>255</v>
      </c>
      <c r="B220" t="str" cm="1">
        <f t="array" ref="B220">IF(A220="","",_xlfn.IFS(
D220="Eliminados",_xlfn.XLOOKUP(A220,Eliminados!$A$2:$A$500,Eliminados!$F$2:$F$500,""),
D220="Planificadas",_xlfn.XLOOKUP(A220,Planificadas!$A$2:$A$500,Planificadas!$F$2:$F$500,""),
D220="Aprobar planificación",_xlfn.XLOOKUP(A220,'Aprobar Planificación'!$A$2:$A$500,'Aprobar Planificación'!$F$2:$F$500,""),
D220="Por planificar",_xlfn.XLOOKUP(A220,'Por planificar'!$A$2:$A$500,'Por planificar'!$F$2:$F$500,""),
D220="Por habilitar presupuesto",_xlfn.XLOOKUP(A220,'Por habilitar presup.'!$A$2:$A$500,'Por habilitar presup.'!$F$2:$F$500,""),
D220="Por aprobar estimación",_xlfn.XLOOKUP(A220,'Por aprobar estimacion'!$A$2:$A$500,'Por aprobar estimacion'!$F$2:$F$500,""),
D220="Por reestimar",_xlfn.XLOOKUP(A220,'Por Reestimar '!$A$2:$A$500,'Por Reestimar '!$F$2:$F$500,""),
D220="Por estimar",_xlfn.XLOOKUP(A220,'Por estimar'!$A$2:$A$500,'Por estimar'!$F$2:$F$500,""),
D220="Registro incompleto",_xlfn.XLOOKUP(A220,'Registro incompleto'!$A$2:$A$500,'Registro incompleto'!$F$2:$F$500,""),
TRUE,""
))</f>
        <v>Integración de las variables de la oferta</v>
      </c>
      <c r="C220" t="str">
        <f t="shared" si="3"/>
        <v>César Soplín</v>
      </c>
      <c r="D220" t="str" cm="1">
        <f t="array" ref="D220">IF(A220="","",_xlfn.IFS(
COUNTIF(Eliminados!$A$2:$A$500,A220)&gt;0,"Eliminados",
COUNTIF(Planificadas!$A$2:$A$500,A220)&gt;0,"Planificadas",
COUNTIF('Aprobar Planificación'!$A$2:$A$500,A220)&gt;0,"Aprobar planificación",
COUNTIF('Por planificar'!$A$2:$A$500,A220)&gt;0,"Por planificar",
COUNTIF('Por habilitar presup.'!$A$2:$A$500,A220)&gt;0,"Por habilitar presupuesto",
COUNTIF('Por aprobar estimacion'!$A$2:$A$500,A220)&gt;0,"Por aprobar estimación",
COUNTIF('Por Reestimar '!$A$2:$A$500,A220)&gt;0,"Por reestimar",
COUNTIF('Por estimar'!$A$2:$A$500,A220)&gt;0,"Por estimar",
COUNTIF('Registro incompleto'!$A$2:$A$500,A220)&gt;0,"Registro incompleto",
TRUE,"Sin estado"
))</f>
        <v>Por estimar</v>
      </c>
      <c r="E220" t="str" cm="1">
        <f t="array" ref="E220">IF(A220="","",_xlfn.LET(
_xlpm.base,_xlfn.IFS(
D220="Eliminados",_xlfn.XLOOKUP(A220,Eliminados!$A$2:$A$500,Eliminados!$AE$2:$AE$500,""),
D220="Planificadas",_xlfn.XLOOKUP(A220,Planificadas!$A$2:$A$500,Planificadas!$AE$2:$AE$500,""),
D220="Aprobar planificación",_xlfn.XLOOKUP(A220,'Aprobar Planificación'!$A$2:$A$500,'Aprobar Planificación'!$AE$2:$AE$500,""),
D220="Por planificar",_xlfn.XLOOKUP(A220,'Por planificar'!$A$2:$A$500,'Por planificar'!$AE$2:$AE$500,""),
D220="Por habilitar presupuesto",_xlfn.XLOOKUP(A220,'Por habilitar presup.'!$A$2:$A$500,'Por habilitar presup.'!$AE$2:$AE$500,""),
D220="Por aprobar estimación",_xlfn.XLOOKUP(A220,'Por aprobar estimacion'!$A$2:$A$500,'Por aprobar estimacion'!$AE$2:$AE$500,""),
D220="Por reestimar",_xlfn.XLOOKUP(A220,'Por Reestimar '!$A$2:$A$500,'Por Reestimar '!$AE$2:$AE$500,""),
D220="Por estimar",_xlfn.XLOOKUP(A220,'Por estimar'!$A$2:$A$500,'Por estimar'!$AE$2:$AE$500,""),
D220="Registro incompleto",_xlfn.XLOOKUP(A220,'Registro incompleto'!$A$2:$A$500,'Registro incompleto'!$AE$2:$AE$500,""),
TRUE,""
),
_xlpm.revision,_xlfn.IFS(
D220="Eliminados",_xlfn.XLOOKUP(A220,Eliminados!$A$2:$A$500,Eliminados!$AR$2:$AR$500,""),
D220="Planificadas",_xlfn.XLOOKUP(A220,Planificadas!$A$2:$A$500,Planificadas!$AR$2:$AR$500,""),
D220="Aprobar planificación",_xlfn.XLOOKUP(A220,'Aprobar Planificación'!$A$2:$A$500,'Aprobar Planificación'!$AR$2:$AR$500,""),
D220="Por planificar",_xlfn.XLOOKUP(A220,'Por planificar'!$A$2:$A$500,'Por planificar'!$AR$2:$AR$500,""),
D220="Por habilitar presupuesto",_xlfn.XLOOKUP(A220,'Por habilitar presup.'!$A$2:$A$500,'Por habilitar presup.'!$AR$2:$AR$500,""),
D220="Por aprobar estimación",_xlfn.XLOOKUP(A220,'Por aprobar estimacion'!$A$2:$A$500,'Por aprobar estimacion'!$AR$2:$AR$500,""),
D220="Por reestimar",_xlfn.XLOOKUP(A220,'Por Reestimar '!$A$2:$A$500,'Por Reestimar '!$AR$2:$AR$500,""),
TRUE,""
),
_xlpm.resultado,IF(OR(_xlpm.revision="",_xlpm.revision=0),_xlpm.base,_xlpm.revision),
IF(OR(_xlpm.resultado="",_xlpm.resultado=0),"Sin definir",_xlpm.resultado)
))</f>
        <v>Alta</v>
      </c>
      <c r="F220" s="593" cm="1">
        <f t="array" ref="F220">IF(A220="","",_xlfn.LET(
_xlpm.fecha,_xlfn.IFS(
D220="Eliminados",_xlfn.XLOOKUP(A220,Eliminados!$A$2:$A$500,Eliminados!$AD$2:$AD$500,""),
D220="Planificadas",_xlfn.XLOOKUP(A220,Planificadas!$A$2:$A$500,Planificadas!$AD$2:$AD$500,""),
D220="Aprobar planificación",_xlfn.XLOOKUP(A220,'Aprobar Planificación'!$A$2:$A$500,'Aprobar Planificación'!$AD$2:$AD$500,""),
D220="Por planificar",_xlfn.XLOOKUP(A220,'Por planificar'!$A$2:$A$500,'Por planificar'!$AD$2:$AD$500,""),
D220="Por habilitar presupuesto",_xlfn.XLOOKUP(A220,'Por habilitar presup.'!$A$2:$A$500,'Por habilitar presup.'!$AD$2:$AD$500,""),
D220="Por aprobar estimación",_xlfn.XLOOKUP(A220,'Por aprobar estimacion'!$A$2:$A$500,'Por aprobar estimacion'!$AD$2:$AD$500,""),
D220="Por reestimar",_xlfn.XLOOKUP(A220,'Por Reestimar '!$A$2:$A$500,'Por Reestimar '!$AD$2:$AD$500,""),
D220="Por estimar",_xlfn.XLOOKUP(A220,'Por estimar'!$A$2:$A$500,'Por estimar'!$AD$2:$AD$500,""),
D220="Registro incompleto",_xlfn.XLOOKUP(A220,'Registro incompleto'!$A$2:$A$500,'Registro incompleto'!$AD$2:$AD$500,""),
TRUE,""
),
IF(OR(_xlpm.fecha="",_xlpm.fecha=0),"",_xlpm.fecha)
))</f>
        <v>46237</v>
      </c>
      <c r="G220" s="593" cm="1">
        <f t="array" ref="G220">IF(A220="","",_xlfn.LET(
_xlpm.base,_xlfn.IFS(
D220="Eliminados",_xlfn.XLOOKUP(A220,Eliminados!$A$2:$A$500,Eliminados!$AF$2:$AF$500,""),
D220="Planificadas",_xlfn.XLOOKUP(A220,Planificadas!$A$2:$A$500,Planificadas!$AF$2:$AF$500,""),
D220="Aprobar planificación",_xlfn.XLOOKUP(A220,'Aprobar Planificación'!$A$2:$A$500,'Aprobar Planificación'!$AF$2:$AF$500,""),
D220="Por planificar",_xlfn.XLOOKUP(A220,'Por planificar'!$A$2:$A$500,'Por planificar'!$AF$2:$AF$500,""),
D220="Por habilitar presupuesto",_xlfn.XLOOKUP(A220,'Por habilitar presup.'!$A$2:$A$500,'Por habilitar presup.'!$AF$2:$AF$500,""),
D220="Por aprobar estimación",_xlfn.XLOOKUP(A220,'Por aprobar estimacion'!$A$2:$A$500,'Por aprobar estimacion'!$AF$2:$AF$500,""),
D220="Por reestimar",_xlfn.XLOOKUP(A220,'Por Reestimar '!$A$2:$A$500,'Por Reestimar '!$AF$2:$AF$500,""),
D220="Por estimar",_xlfn.XLOOKUP(A220,'Por estimar'!$A$2:$A$500,'Por estimar'!$AF$2:$AF$500,""),
D220="Registro incompleto",_xlfn.XLOOKUP(A220,'Registro incompleto'!$A$2:$A$500,'Registro incompleto'!$AF$2:$AF$500,""),
TRUE,""
),
_xlpm.revision,_xlfn.IFS(
D220="Eliminados",_xlfn.XLOOKUP(A220,Eliminados!$A$2:$A$500,Eliminados!$AS$2:$AS$500,""),
D220="Planificadas",_xlfn.XLOOKUP(A220,Planificadas!$A$2:$A$500,Planificadas!$AS$2:$AS$500,""),
D220="Aprobar planificación",_xlfn.XLOOKUP(A220,'Aprobar Planificación'!$A$2:$A$500,'Aprobar Planificación'!$AS$2:$AS$500,""),
D220="Por planificar",_xlfn.XLOOKUP(A220,'Por planificar'!$A$2:$A$500,'Por planificar'!$AS$2:$AS$500,""),
D220="Por habilitar presupuesto",_xlfn.XLOOKUP(A220,'Por habilitar presup.'!$A$2:$A$500,'Por habilitar presup.'!$AS$2:$AS$500,""),
D220="Por aprobar estimación",_xlfn.XLOOKUP(A220,'Por aprobar estimacion'!$A$2:$A$500,'Por aprobar estimacion'!$AS$2:$AS$500,""),
D220="Por reestimar",_xlfn.XLOOKUP(A220,'Por Reestimar '!$A$2:$A$500,'Por Reestimar '!$AS$2:$AS$500,""),
TRUE,""
),
_xlpm.resultado,IF(OR(_xlpm.revision="",_xlpm.revision=0),_xlpm.base,_xlpm.revision),
IF(OR(_xlpm.resultado="",_xlpm.resultado=0),"",_xlpm.resultado)
))</f>
        <v>46258</v>
      </c>
      <c r="H220" s="593" cm="1">
        <f t="array" ref="H220">IF(A220="","",_xlfn.LET(
_xlpm.dias,_xlfn.IFS(
OR(UPPER(TRIM(E220))="BAJA",UPPER(TRIM(E220))="BAJO"),5,
OR(UPPER(TRIM(E220))="MEDIA",UPPER(TRIM(E220))="MEDIO"),10,
OR(UPPER(TRIM(E220))="ALTA",UPPER(TRIM(E220))="ALTO"),20,
TRUE,0
),
_xlpm.inicioRe,IF(D220="Por reestimar",_xlfn.XLOOKUP(A220,'Por Reestimar '!$A$2:$A$500,'Por Reestimar '!$AS$2:$AS$500,0),0),
_xlfn.IFS(
D220="Por reestimar",IF(AND(ISNUMBER(_xlpm.inicioRe),_xlpm.inicioRe&gt;0,_xlpm.dias&gt;0),WORKDAY(_xlpm.inicioRe,_xlpm.dias),""),
D220="Por estimar",IF(AND(ISNUMBER(G220),G220&gt;0),IF(_xlpm.dias&gt;0,WORKDAY(G220,_xlpm.dias),""),IF(AND(ISNUMBER(F220),F220&gt;0),WORKDAY(F220,5),"")),
TRUE,""
)
))</f>
        <v>46286</v>
      </c>
      <c r="I220" t="str" cm="1">
        <f t="array" ref="I220">IF(A220="","",_xlfn.IFS(
D220="Eliminados",_xlfn.XLOOKUP(A220,Eliminados!$A$2:$A$500,Eliminados!$AB$2:$AB$500,""),
D220="Planificadas",_xlfn.XLOOKUP(A220,Planificadas!$A$2:$A$500,Planificadas!$AB$2:$AB$500,""),
D220="Aprobar planificación",_xlfn.XLOOKUP(A220,'Aprobar Planificación'!$A$2:$A$500,'Aprobar Planificación'!$AB$2:$AB$500,""),
D220="Por planificar",_xlfn.XLOOKUP(A220,'Por planificar'!$A$2:$A$500,'Por planificar'!$AB$2:$AB$500,""),
D220="Por habilitar presupuesto",_xlfn.XLOOKUP(A220,'Por habilitar presup.'!$A$2:$A$500,'Por habilitar presup.'!$AB$2:$AB$500,""),
D220="Por aprobar estimación",_xlfn.XLOOKUP(A220,'Por aprobar estimacion'!$A$2:$A$500,'Por aprobar estimacion'!$AB$2:$AB$500,""),
D220="Por reestimar",_xlfn.XLOOKUP(A220,'Por Reestimar '!$A$2:$A$500,'Por Reestimar '!$AB$2:$AB$500,""),
D220="Por estimar",_xlfn.XLOOKUP(A220,'Por estimar'!$A$2:$A$500,'Por estimar'!$AB$2:$AB$500,""),
D220="Registro incompleto",_xlfn.XLOOKUP(A220,'Registro incompleto'!$A$2:$A$500,'Registro incompleto'!$AB$2:$AB$500,""),
TRUE,""
))</f>
        <v>César Soplín</v>
      </c>
    </row>
    <row r="221" spans="1:9">
      <c r="A221">
        <v>256</v>
      </c>
      <c r="B221" t="str" cm="1">
        <f t="array" ref="B221">IF(A221="","",_xlfn.IFS(
D221="Eliminados",_xlfn.XLOOKUP(A221,Eliminados!$A$2:$A$500,Eliminados!$F$2:$F$500,""),
D221="Planificadas",_xlfn.XLOOKUP(A221,Planificadas!$A$2:$A$500,Planificadas!$F$2:$F$500,""),
D221="Aprobar planificación",_xlfn.XLOOKUP(A221,'Aprobar Planificación'!$A$2:$A$500,'Aprobar Planificación'!$F$2:$F$500,""),
D221="Por planificar",_xlfn.XLOOKUP(A221,'Por planificar'!$A$2:$A$500,'Por planificar'!$F$2:$F$500,""),
D221="Por habilitar presupuesto",_xlfn.XLOOKUP(A221,'Por habilitar presup.'!$A$2:$A$500,'Por habilitar presup.'!$F$2:$F$500,""),
D221="Por aprobar estimación",_xlfn.XLOOKUP(A221,'Por aprobar estimacion'!$A$2:$A$500,'Por aprobar estimacion'!$F$2:$F$500,""),
D221="Por reestimar",_xlfn.XLOOKUP(A221,'Por Reestimar '!$A$2:$A$500,'Por Reestimar '!$F$2:$F$500,""),
D221="Por estimar",_xlfn.XLOOKUP(A221,'Por estimar'!$A$2:$A$500,'Por estimar'!$F$2:$F$500,""),
D221="Registro incompleto",_xlfn.XLOOKUP(A221,'Registro incompleto'!$A$2:$A$500,'Registro incompleto'!$F$2:$F$500,""),
TRUE,""
))</f>
        <v>Que el asesor pueda generar y enviar constancias de ingreso</v>
      </c>
      <c r="C221" t="str">
        <f t="shared" si="3"/>
        <v>César Soplín</v>
      </c>
      <c r="D221" t="str" cm="1">
        <f t="array" ref="D221">IF(A221="","",_xlfn.IFS(
COUNTIF(Eliminados!$A$2:$A$500,A221)&gt;0,"Eliminados",
COUNTIF(Planificadas!$A$2:$A$500,A221)&gt;0,"Planificadas",
COUNTIF('Aprobar Planificación'!$A$2:$A$500,A221)&gt;0,"Aprobar planificación",
COUNTIF('Por planificar'!$A$2:$A$500,A221)&gt;0,"Por planificar",
COUNTIF('Por habilitar presup.'!$A$2:$A$500,A221)&gt;0,"Por habilitar presupuesto",
COUNTIF('Por aprobar estimacion'!$A$2:$A$500,A221)&gt;0,"Por aprobar estimación",
COUNTIF('Por Reestimar '!$A$2:$A$500,A221)&gt;0,"Por reestimar",
COUNTIF('Por estimar'!$A$2:$A$500,A221)&gt;0,"Por estimar",
COUNTIF('Registro incompleto'!$A$2:$A$500,A221)&gt;0,"Registro incompleto",
TRUE,"Sin estado"
))</f>
        <v>Por estimar</v>
      </c>
      <c r="E221" t="str" cm="1">
        <f t="array" ref="E221">IF(A221="","",_xlfn.LET(
_xlpm.base,_xlfn.IFS(
D221="Eliminados",_xlfn.XLOOKUP(A221,Eliminados!$A$2:$A$500,Eliminados!$AE$2:$AE$500,""),
D221="Planificadas",_xlfn.XLOOKUP(A221,Planificadas!$A$2:$A$500,Planificadas!$AE$2:$AE$500,""),
D221="Aprobar planificación",_xlfn.XLOOKUP(A221,'Aprobar Planificación'!$A$2:$A$500,'Aprobar Planificación'!$AE$2:$AE$500,""),
D221="Por planificar",_xlfn.XLOOKUP(A221,'Por planificar'!$A$2:$A$500,'Por planificar'!$AE$2:$AE$500,""),
D221="Por habilitar presupuesto",_xlfn.XLOOKUP(A221,'Por habilitar presup.'!$A$2:$A$500,'Por habilitar presup.'!$AE$2:$AE$500,""),
D221="Por aprobar estimación",_xlfn.XLOOKUP(A221,'Por aprobar estimacion'!$A$2:$A$500,'Por aprobar estimacion'!$AE$2:$AE$500,""),
D221="Por reestimar",_xlfn.XLOOKUP(A221,'Por Reestimar '!$A$2:$A$500,'Por Reestimar '!$AE$2:$AE$500,""),
D221="Por estimar",_xlfn.XLOOKUP(A221,'Por estimar'!$A$2:$A$500,'Por estimar'!$AE$2:$AE$500,""),
D221="Registro incompleto",_xlfn.XLOOKUP(A221,'Registro incompleto'!$A$2:$A$500,'Registro incompleto'!$AE$2:$AE$500,""),
TRUE,""
),
_xlpm.revision,_xlfn.IFS(
D221="Eliminados",_xlfn.XLOOKUP(A221,Eliminados!$A$2:$A$500,Eliminados!$AR$2:$AR$500,""),
D221="Planificadas",_xlfn.XLOOKUP(A221,Planificadas!$A$2:$A$500,Planificadas!$AR$2:$AR$500,""),
D221="Aprobar planificación",_xlfn.XLOOKUP(A221,'Aprobar Planificación'!$A$2:$A$500,'Aprobar Planificación'!$AR$2:$AR$500,""),
D221="Por planificar",_xlfn.XLOOKUP(A221,'Por planificar'!$A$2:$A$500,'Por planificar'!$AR$2:$AR$500,""),
D221="Por habilitar presupuesto",_xlfn.XLOOKUP(A221,'Por habilitar presup.'!$A$2:$A$500,'Por habilitar presup.'!$AR$2:$AR$500,""),
D221="Por aprobar estimación",_xlfn.XLOOKUP(A221,'Por aprobar estimacion'!$A$2:$A$500,'Por aprobar estimacion'!$AR$2:$AR$500,""),
D221="Por reestimar",_xlfn.XLOOKUP(A221,'Por Reestimar '!$A$2:$A$500,'Por Reestimar '!$AR$2:$AR$500,""),
TRUE,""
),
_xlpm.resultado,IF(OR(_xlpm.revision="",_xlpm.revision=0),_xlpm.base,_xlpm.revision),
IF(OR(_xlpm.resultado="",_xlpm.resultado=0),"Sin definir",_xlpm.resultado)
))</f>
        <v>Alta</v>
      </c>
      <c r="F221" s="593" cm="1">
        <f t="array" ref="F221">IF(A221="","",_xlfn.LET(
_xlpm.fecha,_xlfn.IFS(
D221="Eliminados",_xlfn.XLOOKUP(A221,Eliminados!$A$2:$A$500,Eliminados!$AD$2:$AD$500,""),
D221="Planificadas",_xlfn.XLOOKUP(A221,Planificadas!$A$2:$A$500,Planificadas!$AD$2:$AD$500,""),
D221="Aprobar planificación",_xlfn.XLOOKUP(A221,'Aprobar Planificación'!$A$2:$A$500,'Aprobar Planificación'!$AD$2:$AD$500,""),
D221="Por planificar",_xlfn.XLOOKUP(A221,'Por planificar'!$A$2:$A$500,'Por planificar'!$AD$2:$AD$500,""),
D221="Por habilitar presupuesto",_xlfn.XLOOKUP(A221,'Por habilitar presup.'!$A$2:$A$500,'Por habilitar presup.'!$AD$2:$AD$500,""),
D221="Por aprobar estimación",_xlfn.XLOOKUP(A221,'Por aprobar estimacion'!$A$2:$A$500,'Por aprobar estimacion'!$AD$2:$AD$500,""),
D221="Por reestimar",_xlfn.XLOOKUP(A221,'Por Reestimar '!$A$2:$A$500,'Por Reestimar '!$AD$2:$AD$500,""),
D221="Por estimar",_xlfn.XLOOKUP(A221,'Por estimar'!$A$2:$A$500,'Por estimar'!$AD$2:$AD$500,""),
D221="Registro incompleto",_xlfn.XLOOKUP(A221,'Registro incompleto'!$A$2:$A$500,'Registro incompleto'!$AD$2:$AD$500,""),
TRUE,""
),
IF(OR(_xlpm.fecha="",_xlpm.fecha=0),"",_xlpm.fecha)
))</f>
        <v>46237</v>
      </c>
      <c r="G221" s="593" cm="1">
        <f t="array" ref="G221">IF(A221="","",_xlfn.LET(
_xlpm.base,_xlfn.IFS(
D221="Eliminados",_xlfn.XLOOKUP(A221,Eliminados!$A$2:$A$500,Eliminados!$AF$2:$AF$500,""),
D221="Planificadas",_xlfn.XLOOKUP(A221,Planificadas!$A$2:$A$500,Planificadas!$AF$2:$AF$500,""),
D221="Aprobar planificación",_xlfn.XLOOKUP(A221,'Aprobar Planificación'!$A$2:$A$500,'Aprobar Planificación'!$AF$2:$AF$500,""),
D221="Por planificar",_xlfn.XLOOKUP(A221,'Por planificar'!$A$2:$A$500,'Por planificar'!$AF$2:$AF$500,""),
D221="Por habilitar presupuesto",_xlfn.XLOOKUP(A221,'Por habilitar presup.'!$A$2:$A$500,'Por habilitar presup.'!$AF$2:$AF$500,""),
D221="Por aprobar estimación",_xlfn.XLOOKUP(A221,'Por aprobar estimacion'!$A$2:$A$500,'Por aprobar estimacion'!$AF$2:$AF$500,""),
D221="Por reestimar",_xlfn.XLOOKUP(A221,'Por Reestimar '!$A$2:$A$500,'Por Reestimar '!$AF$2:$AF$500,""),
D221="Por estimar",_xlfn.XLOOKUP(A221,'Por estimar'!$A$2:$A$500,'Por estimar'!$AF$2:$AF$500,""),
D221="Registro incompleto",_xlfn.XLOOKUP(A221,'Registro incompleto'!$A$2:$A$500,'Registro incompleto'!$AF$2:$AF$500,""),
TRUE,""
),
_xlpm.revision,_xlfn.IFS(
D221="Eliminados",_xlfn.XLOOKUP(A221,Eliminados!$A$2:$A$500,Eliminados!$AS$2:$AS$500,""),
D221="Planificadas",_xlfn.XLOOKUP(A221,Planificadas!$A$2:$A$500,Planificadas!$AS$2:$AS$500,""),
D221="Aprobar planificación",_xlfn.XLOOKUP(A221,'Aprobar Planificación'!$A$2:$A$500,'Aprobar Planificación'!$AS$2:$AS$500,""),
D221="Por planificar",_xlfn.XLOOKUP(A221,'Por planificar'!$A$2:$A$500,'Por planificar'!$AS$2:$AS$500,""),
D221="Por habilitar presupuesto",_xlfn.XLOOKUP(A221,'Por habilitar presup.'!$A$2:$A$500,'Por habilitar presup.'!$AS$2:$AS$500,""),
D221="Por aprobar estimación",_xlfn.XLOOKUP(A221,'Por aprobar estimacion'!$A$2:$A$500,'Por aprobar estimacion'!$AS$2:$AS$500,""),
D221="Por reestimar",_xlfn.XLOOKUP(A221,'Por Reestimar '!$A$2:$A$500,'Por Reestimar '!$AS$2:$AS$500,""),
TRUE,""
),
_xlpm.resultado,IF(OR(_xlpm.revision="",_xlpm.revision=0),_xlpm.base,_xlpm.revision),
IF(OR(_xlpm.resultado="",_xlpm.resultado=0),"",_xlpm.resultado)
))</f>
        <v>46258</v>
      </c>
      <c r="H221" s="593" cm="1">
        <f t="array" ref="H221">IF(A221="","",_xlfn.LET(
_xlpm.dias,_xlfn.IFS(
OR(UPPER(TRIM(E221))="BAJA",UPPER(TRIM(E221))="BAJO"),5,
OR(UPPER(TRIM(E221))="MEDIA",UPPER(TRIM(E221))="MEDIO"),10,
OR(UPPER(TRIM(E221))="ALTA",UPPER(TRIM(E221))="ALTO"),20,
TRUE,0
),
_xlpm.inicioRe,IF(D221="Por reestimar",_xlfn.XLOOKUP(A221,'Por Reestimar '!$A$2:$A$500,'Por Reestimar '!$AS$2:$AS$500,0),0),
_xlfn.IFS(
D221="Por reestimar",IF(AND(ISNUMBER(_xlpm.inicioRe),_xlpm.inicioRe&gt;0,_xlpm.dias&gt;0),WORKDAY(_xlpm.inicioRe,_xlpm.dias),""),
D221="Por estimar",IF(AND(ISNUMBER(G221),G221&gt;0),IF(_xlpm.dias&gt;0,WORKDAY(G221,_xlpm.dias),""),IF(AND(ISNUMBER(F221),F221&gt;0),WORKDAY(F221,5),"")),
TRUE,""
)
))</f>
        <v>46286</v>
      </c>
      <c r="I221" t="str" cm="1">
        <f t="array" ref="I221">IF(A221="","",_xlfn.IFS(
D221="Eliminados",_xlfn.XLOOKUP(A221,Eliminados!$A$2:$A$500,Eliminados!$AB$2:$AB$500,""),
D221="Planificadas",_xlfn.XLOOKUP(A221,Planificadas!$A$2:$A$500,Planificadas!$AB$2:$AB$500,""),
D221="Aprobar planificación",_xlfn.XLOOKUP(A221,'Aprobar Planificación'!$A$2:$A$500,'Aprobar Planificación'!$AB$2:$AB$500,""),
D221="Por planificar",_xlfn.XLOOKUP(A221,'Por planificar'!$A$2:$A$500,'Por planificar'!$AB$2:$AB$500,""),
D221="Por habilitar presupuesto",_xlfn.XLOOKUP(A221,'Por habilitar presup.'!$A$2:$A$500,'Por habilitar presup.'!$AB$2:$AB$500,""),
D221="Por aprobar estimación",_xlfn.XLOOKUP(A221,'Por aprobar estimacion'!$A$2:$A$500,'Por aprobar estimacion'!$AB$2:$AB$500,""),
D221="Por reestimar",_xlfn.XLOOKUP(A221,'Por Reestimar '!$A$2:$A$500,'Por Reestimar '!$AB$2:$AB$500,""),
D221="Por estimar",_xlfn.XLOOKUP(A221,'Por estimar'!$A$2:$A$500,'Por estimar'!$AB$2:$AB$500,""),
D221="Registro incompleto",_xlfn.XLOOKUP(A221,'Registro incompleto'!$A$2:$A$500,'Registro incompleto'!$AB$2:$AB$500,""),
TRUE,""
))</f>
        <v>César Soplín</v>
      </c>
    </row>
    <row r="222" spans="1:9">
      <c r="A222">
        <v>257</v>
      </c>
      <c r="B222" t="str" cm="1">
        <f t="array" ref="B222">IF(A222="","",_xlfn.IFS(
D222="Eliminados",_xlfn.XLOOKUP(A222,Eliminados!$A$2:$A$500,Eliminados!$F$2:$F$500,""),
D222="Planificadas",_xlfn.XLOOKUP(A222,Planificadas!$A$2:$A$500,Planificadas!$F$2:$F$500,""),
D222="Aprobar planificación",_xlfn.XLOOKUP(A222,'Aprobar Planificación'!$A$2:$A$500,'Aprobar Planificación'!$F$2:$F$500,""),
D222="Por planificar",_xlfn.XLOOKUP(A222,'Por planificar'!$A$2:$A$500,'Por planificar'!$F$2:$F$500,""),
D222="Por habilitar presupuesto",_xlfn.XLOOKUP(A222,'Por habilitar presup.'!$A$2:$A$500,'Por habilitar presup.'!$F$2:$F$500,""),
D222="Por aprobar estimación",_xlfn.XLOOKUP(A222,'Por aprobar estimacion'!$A$2:$A$500,'Por aprobar estimacion'!$F$2:$F$500,""),
D222="Por reestimar",_xlfn.XLOOKUP(A222,'Por Reestimar '!$A$2:$A$500,'Por Reestimar '!$F$2:$F$500,""),
D222="Por estimar",_xlfn.XLOOKUP(A222,'Por estimar'!$A$2:$A$500,'Por estimar'!$F$2:$F$500,""),
D222="Registro incompleto",_xlfn.XLOOKUP(A222,'Registro incompleto'!$A$2:$A$500,'Registro incompleto'!$F$2:$F$500,""),
TRUE,""
))</f>
        <v>Dato telefónico del apoderado no permite marcarlo desde CRM</v>
      </c>
      <c r="C222" t="str">
        <f t="shared" si="3"/>
        <v>César Soplín</v>
      </c>
      <c r="D222" t="str" cm="1">
        <f t="array" ref="D222">IF(A222="","",_xlfn.IFS(
COUNTIF(Eliminados!$A$2:$A$500,A222)&gt;0,"Eliminados",
COUNTIF(Planificadas!$A$2:$A$500,A222)&gt;0,"Planificadas",
COUNTIF('Aprobar Planificación'!$A$2:$A$500,A222)&gt;0,"Aprobar planificación",
COUNTIF('Por planificar'!$A$2:$A$500,A222)&gt;0,"Por planificar",
COUNTIF('Por habilitar presup.'!$A$2:$A$500,A222)&gt;0,"Por habilitar presupuesto",
COUNTIF('Por aprobar estimacion'!$A$2:$A$500,A222)&gt;0,"Por aprobar estimación",
COUNTIF('Por Reestimar '!$A$2:$A$500,A222)&gt;0,"Por reestimar",
COUNTIF('Por estimar'!$A$2:$A$500,A222)&gt;0,"Por estimar",
COUNTIF('Registro incompleto'!$A$2:$A$500,A222)&gt;0,"Registro incompleto",
TRUE,"Sin estado"
))</f>
        <v>Por habilitar presupuesto</v>
      </c>
      <c r="E222" t="str" cm="1">
        <f t="array" ref="E222">IF(A222="","",_xlfn.LET(
_xlpm.base,_xlfn.IFS(
D222="Eliminados",_xlfn.XLOOKUP(A222,Eliminados!$A$2:$A$500,Eliminados!$AE$2:$AE$500,""),
D222="Planificadas",_xlfn.XLOOKUP(A222,Planificadas!$A$2:$A$500,Planificadas!$AE$2:$AE$500,""),
D222="Aprobar planificación",_xlfn.XLOOKUP(A222,'Aprobar Planificación'!$A$2:$A$500,'Aprobar Planificación'!$AE$2:$AE$500,""),
D222="Por planificar",_xlfn.XLOOKUP(A222,'Por planificar'!$A$2:$A$500,'Por planificar'!$AE$2:$AE$500,""),
D222="Por habilitar presupuesto",_xlfn.XLOOKUP(A222,'Por habilitar presup.'!$A$2:$A$500,'Por habilitar presup.'!$AE$2:$AE$500,""),
D222="Por aprobar estimación",_xlfn.XLOOKUP(A222,'Por aprobar estimacion'!$A$2:$A$500,'Por aprobar estimacion'!$AE$2:$AE$500,""),
D222="Por reestimar",_xlfn.XLOOKUP(A222,'Por Reestimar '!$A$2:$A$500,'Por Reestimar '!$AE$2:$AE$500,""),
D222="Por estimar",_xlfn.XLOOKUP(A222,'Por estimar'!$A$2:$A$500,'Por estimar'!$AE$2:$AE$500,""),
D222="Registro incompleto",_xlfn.XLOOKUP(A222,'Registro incompleto'!$A$2:$A$500,'Registro incompleto'!$AE$2:$AE$500,""),
TRUE,""
),
_xlpm.revision,_xlfn.IFS(
D222="Eliminados",_xlfn.XLOOKUP(A222,Eliminados!$A$2:$A$500,Eliminados!$AR$2:$AR$500,""),
D222="Planificadas",_xlfn.XLOOKUP(A222,Planificadas!$A$2:$A$500,Planificadas!$AR$2:$AR$500,""),
D222="Aprobar planificación",_xlfn.XLOOKUP(A222,'Aprobar Planificación'!$A$2:$A$500,'Aprobar Planificación'!$AR$2:$AR$500,""),
D222="Por planificar",_xlfn.XLOOKUP(A222,'Por planificar'!$A$2:$A$500,'Por planificar'!$AR$2:$AR$500,""),
D222="Por habilitar presupuesto",_xlfn.XLOOKUP(A222,'Por habilitar presup.'!$A$2:$A$500,'Por habilitar presup.'!$AR$2:$AR$500,""),
D222="Por aprobar estimación",_xlfn.XLOOKUP(A222,'Por aprobar estimacion'!$A$2:$A$500,'Por aprobar estimacion'!$AR$2:$AR$500,""),
D222="Por reestimar",_xlfn.XLOOKUP(A222,'Por Reestimar '!$A$2:$A$500,'Por Reestimar '!$AR$2:$AR$500,""),
TRUE,""
),
_xlpm.resultado,IF(OR(_xlpm.revision="",_xlpm.revision=0),_xlpm.base,_xlpm.revision),
IF(OR(_xlpm.resultado="",_xlpm.resultado=0),"Sin definir",_xlpm.resultado)
))</f>
        <v>Media</v>
      </c>
      <c r="F222" s="593" cm="1">
        <f t="array" ref="F222">IF(A222="","",_xlfn.LET(
_xlpm.fecha,_xlfn.IFS(
D222="Eliminados",_xlfn.XLOOKUP(A222,Eliminados!$A$2:$A$500,Eliminados!$AD$2:$AD$500,""),
D222="Planificadas",_xlfn.XLOOKUP(A222,Planificadas!$A$2:$A$500,Planificadas!$AD$2:$AD$500,""),
D222="Aprobar planificación",_xlfn.XLOOKUP(A222,'Aprobar Planificación'!$A$2:$A$500,'Aprobar Planificación'!$AD$2:$AD$500,""),
D222="Por planificar",_xlfn.XLOOKUP(A222,'Por planificar'!$A$2:$A$500,'Por planificar'!$AD$2:$AD$500,""),
D222="Por habilitar presupuesto",_xlfn.XLOOKUP(A222,'Por habilitar presup.'!$A$2:$A$500,'Por habilitar presup.'!$AD$2:$AD$500,""),
D222="Por aprobar estimación",_xlfn.XLOOKUP(A222,'Por aprobar estimacion'!$A$2:$A$500,'Por aprobar estimacion'!$AD$2:$AD$500,""),
D222="Por reestimar",_xlfn.XLOOKUP(A222,'Por Reestimar '!$A$2:$A$500,'Por Reestimar '!$AD$2:$AD$500,""),
D222="Por estimar",_xlfn.XLOOKUP(A222,'Por estimar'!$A$2:$A$500,'Por estimar'!$AD$2:$AD$500,""),
D222="Registro incompleto",_xlfn.XLOOKUP(A222,'Registro incompleto'!$A$2:$A$500,'Registro incompleto'!$AD$2:$AD$500,""),
TRUE,""
),
IF(OR(_xlpm.fecha="",_xlpm.fecha=0),"",_xlpm.fecha)
))</f>
        <v>46237</v>
      </c>
      <c r="G222" s="593" cm="1">
        <f t="array" ref="G222">IF(A222="","",_xlfn.LET(
_xlpm.base,_xlfn.IFS(
D222="Eliminados",_xlfn.XLOOKUP(A222,Eliminados!$A$2:$A$500,Eliminados!$AF$2:$AF$500,""),
D222="Planificadas",_xlfn.XLOOKUP(A222,Planificadas!$A$2:$A$500,Planificadas!$AF$2:$AF$500,""),
D222="Aprobar planificación",_xlfn.XLOOKUP(A222,'Aprobar Planificación'!$A$2:$A$500,'Aprobar Planificación'!$AF$2:$AF$500,""),
D222="Por planificar",_xlfn.XLOOKUP(A222,'Por planificar'!$A$2:$A$500,'Por planificar'!$AF$2:$AF$500,""),
D222="Por habilitar presupuesto",_xlfn.XLOOKUP(A222,'Por habilitar presup.'!$A$2:$A$500,'Por habilitar presup.'!$AF$2:$AF$500,""),
D222="Por aprobar estimación",_xlfn.XLOOKUP(A222,'Por aprobar estimacion'!$A$2:$A$500,'Por aprobar estimacion'!$AF$2:$AF$500,""),
D222="Por reestimar",_xlfn.XLOOKUP(A222,'Por Reestimar '!$A$2:$A$500,'Por Reestimar '!$AF$2:$AF$500,""),
D222="Por estimar",_xlfn.XLOOKUP(A222,'Por estimar'!$A$2:$A$500,'Por estimar'!$AF$2:$AF$500,""),
D222="Registro incompleto",_xlfn.XLOOKUP(A222,'Registro incompleto'!$A$2:$A$500,'Registro incompleto'!$AF$2:$AF$500,""),
TRUE,""
),
_xlpm.revision,_xlfn.IFS(
D222="Eliminados",_xlfn.XLOOKUP(A222,Eliminados!$A$2:$A$500,Eliminados!$AS$2:$AS$500,""),
D222="Planificadas",_xlfn.XLOOKUP(A222,Planificadas!$A$2:$A$500,Planificadas!$AS$2:$AS$500,""),
D222="Aprobar planificación",_xlfn.XLOOKUP(A222,'Aprobar Planificación'!$A$2:$A$500,'Aprobar Planificación'!$AS$2:$AS$500,""),
D222="Por planificar",_xlfn.XLOOKUP(A222,'Por planificar'!$A$2:$A$500,'Por planificar'!$AS$2:$AS$500,""),
D222="Por habilitar presupuesto",_xlfn.XLOOKUP(A222,'Por habilitar presup.'!$A$2:$A$500,'Por habilitar presup.'!$AS$2:$AS$500,""),
D222="Por aprobar estimación",_xlfn.XLOOKUP(A222,'Por aprobar estimacion'!$A$2:$A$500,'Por aprobar estimacion'!$AS$2:$AS$500,""),
D222="Por reestimar",_xlfn.XLOOKUP(A222,'Por Reestimar '!$A$2:$A$500,'Por Reestimar '!$AS$2:$AS$500,""),
TRUE,""
),
_xlpm.resultado,IF(OR(_xlpm.revision="",_xlpm.revision=0),_xlpm.base,_xlpm.revision),
IF(OR(_xlpm.resultado="",_xlpm.resultado=0),"",_xlpm.resultado)
))</f>
        <v>46237</v>
      </c>
      <c r="H222" s="593" t="str" cm="1">
        <f t="array" ref="H222">IF(A222="","",_xlfn.LET(
_xlpm.dias,_xlfn.IFS(
OR(UPPER(TRIM(E222))="BAJA",UPPER(TRIM(E222))="BAJO"),5,
OR(UPPER(TRIM(E222))="MEDIA",UPPER(TRIM(E222))="MEDIO"),10,
OR(UPPER(TRIM(E222))="ALTA",UPPER(TRIM(E222))="ALTO"),20,
TRUE,0
),
_xlpm.inicioRe,IF(D222="Por reestimar",_xlfn.XLOOKUP(A222,'Por Reestimar '!$A$2:$A$500,'Por Reestimar '!$AS$2:$AS$500,0),0),
_xlfn.IFS(
D222="Por reestimar",IF(AND(ISNUMBER(_xlpm.inicioRe),_xlpm.inicioRe&gt;0,_xlpm.dias&gt;0),WORKDAY(_xlpm.inicioRe,_xlpm.dias),""),
D222="Por estimar",IF(AND(ISNUMBER(G222),G222&gt;0),IF(_xlpm.dias&gt;0,WORKDAY(G222,_xlpm.dias),""),IF(AND(ISNUMBER(F222),F222&gt;0),WORKDAY(F222,5),"")),
TRUE,""
)
))</f>
        <v/>
      </c>
      <c r="I222" t="str" cm="1">
        <f t="array" ref="I222">IF(A222="","",_xlfn.IFS(
D222="Eliminados",_xlfn.XLOOKUP(A222,Eliminados!$A$2:$A$500,Eliminados!$AB$2:$AB$500,""),
D222="Planificadas",_xlfn.XLOOKUP(A222,Planificadas!$A$2:$A$500,Planificadas!$AB$2:$AB$500,""),
D222="Aprobar planificación",_xlfn.XLOOKUP(A222,'Aprobar Planificación'!$A$2:$A$500,'Aprobar Planificación'!$AB$2:$AB$500,""),
D222="Por planificar",_xlfn.XLOOKUP(A222,'Por planificar'!$A$2:$A$500,'Por planificar'!$AB$2:$AB$500,""),
D222="Por habilitar presupuesto",_xlfn.XLOOKUP(A222,'Por habilitar presup.'!$A$2:$A$500,'Por habilitar presup.'!$AB$2:$AB$500,""),
D222="Por aprobar estimación",_xlfn.XLOOKUP(A222,'Por aprobar estimacion'!$A$2:$A$500,'Por aprobar estimacion'!$AB$2:$AB$500,""),
D222="Por reestimar",_xlfn.XLOOKUP(A222,'Por Reestimar '!$A$2:$A$500,'Por Reestimar '!$AB$2:$AB$500,""),
D222="Por estimar",_xlfn.XLOOKUP(A222,'Por estimar'!$A$2:$A$500,'Por estimar'!$AB$2:$AB$500,""),
D222="Registro incompleto",_xlfn.XLOOKUP(A222,'Registro incompleto'!$A$2:$A$500,'Registro incompleto'!$AB$2:$AB$500,""),
TRUE,""
))</f>
        <v>César Soplín</v>
      </c>
    </row>
    <row r="223" spans="1:9">
      <c r="A223">
        <v>258</v>
      </c>
      <c r="B223" t="str" cm="1">
        <f t="array" ref="B223">IF(A223="","",_xlfn.IFS(
D223="Eliminados",_xlfn.XLOOKUP(A223,Eliminados!$A$2:$A$500,Eliminados!$F$2:$F$500,""),
D223="Planificadas",_xlfn.XLOOKUP(A223,Planificadas!$A$2:$A$500,Planificadas!$F$2:$F$500,""),
D223="Aprobar planificación",_xlfn.XLOOKUP(A223,'Aprobar Planificación'!$A$2:$A$500,'Aprobar Planificación'!$F$2:$F$500,""),
D223="Por planificar",_xlfn.XLOOKUP(A223,'Por planificar'!$A$2:$A$500,'Por planificar'!$F$2:$F$500,""),
D223="Por habilitar presupuesto",_xlfn.XLOOKUP(A223,'Por habilitar presup.'!$A$2:$A$500,'Por habilitar presup.'!$F$2:$F$500,""),
D223="Por aprobar estimación",_xlfn.XLOOKUP(A223,'Por aprobar estimacion'!$A$2:$A$500,'Por aprobar estimacion'!$F$2:$F$500,""),
D223="Por reestimar",_xlfn.XLOOKUP(A223,'Por Reestimar '!$A$2:$A$500,'Por Reestimar '!$F$2:$F$500,""),
D223="Por estimar",_xlfn.XLOOKUP(A223,'Por estimar'!$A$2:$A$500,'Por estimar'!$F$2:$F$500,""),
D223="Registro incompleto",_xlfn.XLOOKUP(A223,'Registro incompleto'!$A$2:$A$500,'Registro incompleto'!$F$2:$F$500,""),
TRUE,""
))</f>
        <v>Doble tipificación (CRM – Genesys – Chatigo)</v>
      </c>
      <c r="C223" t="str">
        <f t="shared" si="3"/>
        <v>César Soplín</v>
      </c>
      <c r="D223" t="str" cm="1">
        <f t="array" ref="D223">IF(A223="","",_xlfn.IFS(
COUNTIF(Eliminados!$A$2:$A$500,A223)&gt;0,"Eliminados",
COUNTIF(Planificadas!$A$2:$A$500,A223)&gt;0,"Planificadas",
COUNTIF('Aprobar Planificación'!$A$2:$A$500,A223)&gt;0,"Aprobar planificación",
COUNTIF('Por planificar'!$A$2:$A$500,A223)&gt;0,"Por planificar",
COUNTIF('Por habilitar presup.'!$A$2:$A$500,A223)&gt;0,"Por habilitar presupuesto",
COUNTIF('Por aprobar estimacion'!$A$2:$A$500,A223)&gt;0,"Por aprobar estimación",
COUNTIF('Por Reestimar '!$A$2:$A$500,A223)&gt;0,"Por reestimar",
COUNTIF('Por estimar'!$A$2:$A$500,A223)&gt;0,"Por estimar",
COUNTIF('Registro incompleto'!$A$2:$A$500,A223)&gt;0,"Registro incompleto",
TRUE,"Sin estado"
))</f>
        <v>Por estimar</v>
      </c>
      <c r="E223" t="str" cm="1">
        <f t="array" ref="E223">IF(A223="","",_xlfn.LET(
_xlpm.base,_xlfn.IFS(
D223="Eliminados",_xlfn.XLOOKUP(A223,Eliminados!$A$2:$A$500,Eliminados!$AE$2:$AE$500,""),
D223="Planificadas",_xlfn.XLOOKUP(A223,Planificadas!$A$2:$A$500,Planificadas!$AE$2:$AE$500,""),
D223="Aprobar planificación",_xlfn.XLOOKUP(A223,'Aprobar Planificación'!$A$2:$A$500,'Aprobar Planificación'!$AE$2:$AE$500,""),
D223="Por planificar",_xlfn.XLOOKUP(A223,'Por planificar'!$A$2:$A$500,'Por planificar'!$AE$2:$AE$500,""),
D223="Por habilitar presupuesto",_xlfn.XLOOKUP(A223,'Por habilitar presup.'!$A$2:$A$500,'Por habilitar presup.'!$AE$2:$AE$500,""),
D223="Por aprobar estimación",_xlfn.XLOOKUP(A223,'Por aprobar estimacion'!$A$2:$A$500,'Por aprobar estimacion'!$AE$2:$AE$500,""),
D223="Por reestimar",_xlfn.XLOOKUP(A223,'Por Reestimar '!$A$2:$A$500,'Por Reestimar '!$AE$2:$AE$500,""),
D223="Por estimar",_xlfn.XLOOKUP(A223,'Por estimar'!$A$2:$A$500,'Por estimar'!$AE$2:$AE$500,""),
D223="Registro incompleto",_xlfn.XLOOKUP(A223,'Registro incompleto'!$A$2:$A$500,'Registro incompleto'!$AE$2:$AE$500,""),
TRUE,""
),
_xlpm.revision,_xlfn.IFS(
D223="Eliminados",_xlfn.XLOOKUP(A223,Eliminados!$A$2:$A$500,Eliminados!$AR$2:$AR$500,""),
D223="Planificadas",_xlfn.XLOOKUP(A223,Planificadas!$A$2:$A$500,Planificadas!$AR$2:$AR$500,""),
D223="Aprobar planificación",_xlfn.XLOOKUP(A223,'Aprobar Planificación'!$A$2:$A$500,'Aprobar Planificación'!$AR$2:$AR$500,""),
D223="Por planificar",_xlfn.XLOOKUP(A223,'Por planificar'!$A$2:$A$500,'Por planificar'!$AR$2:$AR$500,""),
D223="Por habilitar presupuesto",_xlfn.XLOOKUP(A223,'Por habilitar presup.'!$A$2:$A$500,'Por habilitar presup.'!$AR$2:$AR$500,""),
D223="Por aprobar estimación",_xlfn.XLOOKUP(A223,'Por aprobar estimacion'!$A$2:$A$500,'Por aprobar estimacion'!$AR$2:$AR$500,""),
D223="Por reestimar",_xlfn.XLOOKUP(A223,'Por Reestimar '!$A$2:$A$500,'Por Reestimar '!$AR$2:$AR$500,""),
TRUE,""
),
_xlpm.resultado,IF(OR(_xlpm.revision="",_xlpm.revision=0),_xlpm.base,_xlpm.revision),
IF(OR(_xlpm.resultado="",_xlpm.resultado=0),"Sin definir",_xlpm.resultado)
))</f>
        <v>Alta</v>
      </c>
      <c r="F223" s="593" cm="1">
        <f t="array" ref="F223">IF(A223="","",_xlfn.LET(
_xlpm.fecha,_xlfn.IFS(
D223="Eliminados",_xlfn.XLOOKUP(A223,Eliminados!$A$2:$A$500,Eliminados!$AD$2:$AD$500,""),
D223="Planificadas",_xlfn.XLOOKUP(A223,Planificadas!$A$2:$A$500,Planificadas!$AD$2:$AD$500,""),
D223="Aprobar planificación",_xlfn.XLOOKUP(A223,'Aprobar Planificación'!$A$2:$A$500,'Aprobar Planificación'!$AD$2:$AD$500,""),
D223="Por planificar",_xlfn.XLOOKUP(A223,'Por planificar'!$A$2:$A$500,'Por planificar'!$AD$2:$AD$500,""),
D223="Por habilitar presupuesto",_xlfn.XLOOKUP(A223,'Por habilitar presup.'!$A$2:$A$500,'Por habilitar presup.'!$AD$2:$AD$500,""),
D223="Por aprobar estimación",_xlfn.XLOOKUP(A223,'Por aprobar estimacion'!$A$2:$A$500,'Por aprobar estimacion'!$AD$2:$AD$500,""),
D223="Por reestimar",_xlfn.XLOOKUP(A223,'Por Reestimar '!$A$2:$A$500,'Por Reestimar '!$AD$2:$AD$500,""),
D223="Por estimar",_xlfn.XLOOKUP(A223,'Por estimar'!$A$2:$A$500,'Por estimar'!$AD$2:$AD$500,""),
D223="Registro incompleto",_xlfn.XLOOKUP(A223,'Registro incompleto'!$A$2:$A$500,'Registro incompleto'!$AD$2:$AD$500,""),
TRUE,""
),
IF(OR(_xlpm.fecha="",_xlpm.fecha=0),"",_xlpm.fecha)
))</f>
        <v>46225</v>
      </c>
      <c r="G223" s="593" cm="1">
        <f t="array" ref="G223">IF(A223="","",_xlfn.LET(
_xlpm.base,_xlfn.IFS(
D223="Eliminados",_xlfn.XLOOKUP(A223,Eliminados!$A$2:$A$500,Eliminados!$AF$2:$AF$500,""),
D223="Planificadas",_xlfn.XLOOKUP(A223,Planificadas!$A$2:$A$500,Planificadas!$AF$2:$AF$500,""),
D223="Aprobar planificación",_xlfn.XLOOKUP(A223,'Aprobar Planificación'!$A$2:$A$500,'Aprobar Planificación'!$AF$2:$AF$500,""),
D223="Por planificar",_xlfn.XLOOKUP(A223,'Por planificar'!$A$2:$A$500,'Por planificar'!$AF$2:$AF$500,""),
D223="Por habilitar presupuesto",_xlfn.XLOOKUP(A223,'Por habilitar presup.'!$A$2:$A$500,'Por habilitar presup.'!$AF$2:$AF$500,""),
D223="Por aprobar estimación",_xlfn.XLOOKUP(A223,'Por aprobar estimacion'!$A$2:$A$500,'Por aprobar estimacion'!$AF$2:$AF$500,""),
D223="Por reestimar",_xlfn.XLOOKUP(A223,'Por Reestimar '!$A$2:$A$500,'Por Reestimar '!$AF$2:$AF$500,""),
D223="Por estimar",_xlfn.XLOOKUP(A223,'Por estimar'!$A$2:$A$500,'Por estimar'!$AF$2:$AF$500,""),
D223="Registro incompleto",_xlfn.XLOOKUP(A223,'Registro incompleto'!$A$2:$A$500,'Registro incompleto'!$AF$2:$AF$500,""),
TRUE,""
),
_xlpm.revision,_xlfn.IFS(
D223="Eliminados",_xlfn.XLOOKUP(A223,Eliminados!$A$2:$A$500,Eliminados!$AS$2:$AS$500,""),
D223="Planificadas",_xlfn.XLOOKUP(A223,Planificadas!$A$2:$A$500,Planificadas!$AS$2:$AS$500,""),
D223="Aprobar planificación",_xlfn.XLOOKUP(A223,'Aprobar Planificación'!$A$2:$A$500,'Aprobar Planificación'!$AS$2:$AS$500,""),
D223="Por planificar",_xlfn.XLOOKUP(A223,'Por planificar'!$A$2:$A$500,'Por planificar'!$AS$2:$AS$500,""),
D223="Por habilitar presupuesto",_xlfn.XLOOKUP(A223,'Por habilitar presup.'!$A$2:$A$500,'Por habilitar presup.'!$AS$2:$AS$500,""),
D223="Por aprobar estimación",_xlfn.XLOOKUP(A223,'Por aprobar estimacion'!$A$2:$A$500,'Por aprobar estimacion'!$AS$2:$AS$500,""),
D223="Por reestimar",_xlfn.XLOOKUP(A223,'Por Reestimar '!$A$2:$A$500,'Por Reestimar '!$AS$2:$AS$500,""),
TRUE,""
),
_xlpm.resultado,IF(OR(_xlpm.revision="",_xlpm.revision=0),_xlpm.base,_xlpm.revision),
IF(OR(_xlpm.resultado="",_xlpm.resultado=0),"",_xlpm.resultado)
))</f>
        <v>46258</v>
      </c>
      <c r="H223" s="593" cm="1">
        <f t="array" ref="H223">IF(A223="","",_xlfn.LET(
_xlpm.dias,_xlfn.IFS(
OR(UPPER(TRIM(E223))="BAJA",UPPER(TRIM(E223))="BAJO"),5,
OR(UPPER(TRIM(E223))="MEDIA",UPPER(TRIM(E223))="MEDIO"),10,
OR(UPPER(TRIM(E223))="ALTA",UPPER(TRIM(E223))="ALTO"),20,
TRUE,0
),
_xlpm.inicioRe,IF(D223="Por reestimar",_xlfn.XLOOKUP(A223,'Por Reestimar '!$A$2:$A$500,'Por Reestimar '!$AS$2:$AS$500,0),0),
_xlfn.IFS(
D223="Por reestimar",IF(AND(ISNUMBER(_xlpm.inicioRe),_xlpm.inicioRe&gt;0,_xlpm.dias&gt;0),WORKDAY(_xlpm.inicioRe,_xlpm.dias),""),
D223="Por estimar",IF(AND(ISNUMBER(G223),G223&gt;0),IF(_xlpm.dias&gt;0,WORKDAY(G223,_xlpm.dias),""),IF(AND(ISNUMBER(F223),F223&gt;0),WORKDAY(F223,5),"")),
TRUE,""
)
))</f>
        <v>46286</v>
      </c>
      <c r="I223" t="str" cm="1">
        <f t="array" ref="I223">IF(A223="","",_xlfn.IFS(
D223="Eliminados",_xlfn.XLOOKUP(A223,Eliminados!$A$2:$A$500,Eliminados!$AB$2:$AB$500,""),
D223="Planificadas",_xlfn.XLOOKUP(A223,Planificadas!$A$2:$A$500,Planificadas!$AB$2:$AB$500,""),
D223="Aprobar planificación",_xlfn.XLOOKUP(A223,'Aprobar Planificación'!$A$2:$A$500,'Aprobar Planificación'!$AB$2:$AB$500,""),
D223="Por planificar",_xlfn.XLOOKUP(A223,'Por planificar'!$A$2:$A$500,'Por planificar'!$AB$2:$AB$500,""),
D223="Por habilitar presupuesto",_xlfn.XLOOKUP(A223,'Por habilitar presup.'!$A$2:$A$500,'Por habilitar presup.'!$AB$2:$AB$500,""),
D223="Por aprobar estimación",_xlfn.XLOOKUP(A223,'Por aprobar estimacion'!$A$2:$A$500,'Por aprobar estimacion'!$AB$2:$AB$500,""),
D223="Por reestimar",_xlfn.XLOOKUP(A223,'Por Reestimar '!$A$2:$A$500,'Por Reestimar '!$AB$2:$AB$500,""),
D223="Por estimar",_xlfn.XLOOKUP(A223,'Por estimar'!$A$2:$A$500,'Por estimar'!$AB$2:$AB$500,""),
D223="Registro incompleto",_xlfn.XLOOKUP(A223,'Registro incompleto'!$A$2:$A$500,'Registro incompleto'!$AB$2:$AB$500,""),
TRUE,""
))</f>
        <v>César Soplín</v>
      </c>
    </row>
    <row r="224" spans="1:9">
      <c r="A224">
        <v>259</v>
      </c>
      <c r="B224" t="str" cm="1">
        <f t="array" ref="B224">IF(A224="","",_xlfn.IFS(
D224="Eliminados",_xlfn.XLOOKUP(A224,Eliminados!$A$2:$A$500,Eliminados!$F$2:$F$500,""),
D224="Planificadas",_xlfn.XLOOKUP(A224,Planificadas!$A$2:$A$500,Planificadas!$F$2:$F$500,""),
D224="Aprobar planificación",_xlfn.XLOOKUP(A224,'Aprobar Planificación'!$A$2:$A$500,'Aprobar Planificación'!$F$2:$F$500,""),
D224="Por planificar",_xlfn.XLOOKUP(A224,'Por planificar'!$A$2:$A$500,'Por planificar'!$F$2:$F$500,""),
D224="Por habilitar presupuesto",_xlfn.XLOOKUP(A224,'Por habilitar presup.'!$A$2:$A$500,'Por habilitar presup.'!$F$2:$F$500,""),
D224="Por aprobar estimación",_xlfn.XLOOKUP(A224,'Por aprobar estimacion'!$A$2:$A$500,'Por aprobar estimacion'!$F$2:$F$500,""),
D224="Por reestimar",_xlfn.XLOOKUP(A224,'Por Reestimar '!$A$2:$A$500,'Por Reestimar '!$F$2:$F$500,""),
D224="Por estimar",_xlfn.XLOOKUP(A224,'Por estimar'!$A$2:$A$500,'Por estimar'!$F$2:$F$500,""),
D224="Registro incompleto",_xlfn.XLOOKUP(A224,'Registro incompleto'!$A$2:$A$500,'Registro incompleto'!$F$2:$F$500,""),
TRUE,""
))</f>
        <v>Actualización automática de Hitos en CRM</v>
      </c>
      <c r="C224" t="str">
        <f t="shared" si="3"/>
        <v>César Soplín</v>
      </c>
      <c r="D224" t="str" cm="1">
        <f t="array" ref="D224">IF(A224="","",_xlfn.IFS(
COUNTIF(Eliminados!$A$2:$A$500,A224)&gt;0,"Eliminados",
COUNTIF(Planificadas!$A$2:$A$500,A224)&gt;0,"Planificadas",
COUNTIF('Aprobar Planificación'!$A$2:$A$500,A224)&gt;0,"Aprobar planificación",
COUNTIF('Por planificar'!$A$2:$A$500,A224)&gt;0,"Por planificar",
COUNTIF('Por habilitar presup.'!$A$2:$A$500,A224)&gt;0,"Por habilitar presupuesto",
COUNTIF('Por aprobar estimacion'!$A$2:$A$500,A224)&gt;0,"Por aprobar estimación",
COUNTIF('Por Reestimar '!$A$2:$A$500,A224)&gt;0,"Por reestimar",
COUNTIF('Por estimar'!$A$2:$A$500,A224)&gt;0,"Por estimar",
COUNTIF('Registro incompleto'!$A$2:$A$500,A224)&gt;0,"Registro incompleto",
TRUE,"Sin estado"
))</f>
        <v>Por estimar</v>
      </c>
      <c r="E224" t="str" cm="1">
        <f t="array" ref="E224">IF(A224="","",_xlfn.LET(
_xlpm.base,_xlfn.IFS(
D224="Eliminados",_xlfn.XLOOKUP(A224,Eliminados!$A$2:$A$500,Eliminados!$AE$2:$AE$500,""),
D224="Planificadas",_xlfn.XLOOKUP(A224,Planificadas!$A$2:$A$500,Planificadas!$AE$2:$AE$500,""),
D224="Aprobar planificación",_xlfn.XLOOKUP(A224,'Aprobar Planificación'!$A$2:$A$500,'Aprobar Planificación'!$AE$2:$AE$500,""),
D224="Por planificar",_xlfn.XLOOKUP(A224,'Por planificar'!$A$2:$A$500,'Por planificar'!$AE$2:$AE$500,""),
D224="Por habilitar presupuesto",_xlfn.XLOOKUP(A224,'Por habilitar presup.'!$A$2:$A$500,'Por habilitar presup.'!$AE$2:$AE$500,""),
D224="Por aprobar estimación",_xlfn.XLOOKUP(A224,'Por aprobar estimacion'!$A$2:$A$500,'Por aprobar estimacion'!$AE$2:$AE$500,""),
D224="Por reestimar",_xlfn.XLOOKUP(A224,'Por Reestimar '!$A$2:$A$500,'Por Reestimar '!$AE$2:$AE$500,""),
D224="Por estimar",_xlfn.XLOOKUP(A224,'Por estimar'!$A$2:$A$500,'Por estimar'!$AE$2:$AE$500,""),
D224="Registro incompleto",_xlfn.XLOOKUP(A224,'Registro incompleto'!$A$2:$A$500,'Registro incompleto'!$AE$2:$AE$500,""),
TRUE,""
),
_xlpm.revision,_xlfn.IFS(
D224="Eliminados",_xlfn.XLOOKUP(A224,Eliminados!$A$2:$A$500,Eliminados!$AR$2:$AR$500,""),
D224="Planificadas",_xlfn.XLOOKUP(A224,Planificadas!$A$2:$A$500,Planificadas!$AR$2:$AR$500,""),
D224="Aprobar planificación",_xlfn.XLOOKUP(A224,'Aprobar Planificación'!$A$2:$A$500,'Aprobar Planificación'!$AR$2:$AR$500,""),
D224="Por planificar",_xlfn.XLOOKUP(A224,'Por planificar'!$A$2:$A$500,'Por planificar'!$AR$2:$AR$500,""),
D224="Por habilitar presupuesto",_xlfn.XLOOKUP(A224,'Por habilitar presup.'!$A$2:$A$500,'Por habilitar presup.'!$AR$2:$AR$500,""),
D224="Por aprobar estimación",_xlfn.XLOOKUP(A224,'Por aprobar estimacion'!$A$2:$A$500,'Por aprobar estimacion'!$AR$2:$AR$500,""),
D224="Por reestimar",_xlfn.XLOOKUP(A224,'Por Reestimar '!$A$2:$A$500,'Por Reestimar '!$AR$2:$AR$500,""),
TRUE,""
),
_xlpm.resultado,IF(OR(_xlpm.revision="",_xlpm.revision=0),_xlpm.base,_xlpm.revision),
IF(OR(_xlpm.resultado="",_xlpm.resultado=0),"Sin definir",_xlpm.resultado)
))</f>
        <v>Alta</v>
      </c>
      <c r="F224" s="593" cm="1">
        <f t="array" ref="F224">IF(A224="","",_xlfn.LET(
_xlpm.fecha,_xlfn.IFS(
D224="Eliminados",_xlfn.XLOOKUP(A224,Eliminados!$A$2:$A$500,Eliminados!$AD$2:$AD$500,""),
D224="Planificadas",_xlfn.XLOOKUP(A224,Planificadas!$A$2:$A$500,Planificadas!$AD$2:$AD$500,""),
D224="Aprobar planificación",_xlfn.XLOOKUP(A224,'Aprobar Planificación'!$A$2:$A$500,'Aprobar Planificación'!$AD$2:$AD$500,""),
D224="Por planificar",_xlfn.XLOOKUP(A224,'Por planificar'!$A$2:$A$500,'Por planificar'!$AD$2:$AD$500,""),
D224="Por habilitar presupuesto",_xlfn.XLOOKUP(A224,'Por habilitar presup.'!$A$2:$A$500,'Por habilitar presup.'!$AD$2:$AD$500,""),
D224="Por aprobar estimación",_xlfn.XLOOKUP(A224,'Por aprobar estimacion'!$A$2:$A$500,'Por aprobar estimacion'!$AD$2:$AD$500,""),
D224="Por reestimar",_xlfn.XLOOKUP(A224,'Por Reestimar '!$A$2:$A$500,'Por Reestimar '!$AD$2:$AD$500,""),
D224="Por estimar",_xlfn.XLOOKUP(A224,'Por estimar'!$A$2:$A$500,'Por estimar'!$AD$2:$AD$500,""),
D224="Registro incompleto",_xlfn.XLOOKUP(A224,'Registro incompleto'!$A$2:$A$500,'Registro incompleto'!$AD$2:$AD$500,""),
TRUE,""
),
IF(OR(_xlpm.fecha="",_xlpm.fecha=0),"",_xlpm.fecha)
))</f>
        <v>46248</v>
      </c>
      <c r="G224" s="593" cm="1">
        <f t="array" ref="G224">IF(A224="","",_xlfn.LET(
_xlpm.base,_xlfn.IFS(
D224="Eliminados",_xlfn.XLOOKUP(A224,Eliminados!$A$2:$A$500,Eliminados!$AF$2:$AF$500,""),
D224="Planificadas",_xlfn.XLOOKUP(A224,Planificadas!$A$2:$A$500,Planificadas!$AF$2:$AF$500,""),
D224="Aprobar planificación",_xlfn.XLOOKUP(A224,'Aprobar Planificación'!$A$2:$A$500,'Aprobar Planificación'!$AF$2:$AF$500,""),
D224="Por planificar",_xlfn.XLOOKUP(A224,'Por planificar'!$A$2:$A$500,'Por planificar'!$AF$2:$AF$500,""),
D224="Por habilitar presupuesto",_xlfn.XLOOKUP(A224,'Por habilitar presup.'!$A$2:$A$500,'Por habilitar presup.'!$AF$2:$AF$500,""),
D224="Por aprobar estimación",_xlfn.XLOOKUP(A224,'Por aprobar estimacion'!$A$2:$A$500,'Por aprobar estimacion'!$AF$2:$AF$500,""),
D224="Por reestimar",_xlfn.XLOOKUP(A224,'Por Reestimar '!$A$2:$A$500,'Por Reestimar '!$AF$2:$AF$500,""),
D224="Por estimar",_xlfn.XLOOKUP(A224,'Por estimar'!$A$2:$A$500,'Por estimar'!$AF$2:$AF$500,""),
D224="Registro incompleto",_xlfn.XLOOKUP(A224,'Registro incompleto'!$A$2:$A$500,'Registro incompleto'!$AF$2:$AF$500,""),
TRUE,""
),
_xlpm.revision,_xlfn.IFS(
D224="Eliminados",_xlfn.XLOOKUP(A224,Eliminados!$A$2:$A$500,Eliminados!$AS$2:$AS$500,""),
D224="Planificadas",_xlfn.XLOOKUP(A224,Planificadas!$A$2:$A$500,Planificadas!$AS$2:$AS$500,""),
D224="Aprobar planificación",_xlfn.XLOOKUP(A224,'Aprobar Planificación'!$A$2:$A$500,'Aprobar Planificación'!$AS$2:$AS$500,""),
D224="Por planificar",_xlfn.XLOOKUP(A224,'Por planificar'!$A$2:$A$500,'Por planificar'!$AS$2:$AS$500,""),
D224="Por habilitar presupuesto",_xlfn.XLOOKUP(A224,'Por habilitar presup.'!$A$2:$A$500,'Por habilitar presup.'!$AS$2:$AS$500,""),
D224="Por aprobar estimación",_xlfn.XLOOKUP(A224,'Por aprobar estimacion'!$A$2:$A$500,'Por aprobar estimacion'!$AS$2:$AS$500,""),
D224="Por reestimar",_xlfn.XLOOKUP(A224,'Por Reestimar '!$A$2:$A$500,'Por Reestimar '!$AS$2:$AS$500,""),
TRUE,""
),
_xlpm.resultado,IF(OR(_xlpm.revision="",_xlpm.revision=0),_xlpm.base,_xlpm.revision),
IF(OR(_xlpm.resultado="",_xlpm.resultado=0),"",_xlpm.resultado)
))</f>
        <v>46279</v>
      </c>
      <c r="H224" s="593" cm="1">
        <f t="array" ref="H224">IF(A224="","",_xlfn.LET(
_xlpm.dias,_xlfn.IFS(
OR(UPPER(TRIM(E224))="BAJA",UPPER(TRIM(E224))="BAJO"),5,
OR(UPPER(TRIM(E224))="MEDIA",UPPER(TRIM(E224))="MEDIO"),10,
OR(UPPER(TRIM(E224))="ALTA",UPPER(TRIM(E224))="ALTO"),20,
TRUE,0
),
_xlpm.inicioRe,IF(D224="Por reestimar",_xlfn.XLOOKUP(A224,'Por Reestimar '!$A$2:$A$500,'Por Reestimar '!$AS$2:$AS$500,0),0),
_xlfn.IFS(
D224="Por reestimar",IF(AND(ISNUMBER(_xlpm.inicioRe),_xlpm.inicioRe&gt;0,_xlpm.dias&gt;0),WORKDAY(_xlpm.inicioRe,_xlpm.dias),""),
D224="Por estimar",IF(AND(ISNUMBER(G224),G224&gt;0),IF(_xlpm.dias&gt;0,WORKDAY(G224,_xlpm.dias),""),IF(AND(ISNUMBER(F224),F224&gt;0),WORKDAY(F224,5),"")),
TRUE,""
)
))</f>
        <v>46307</v>
      </c>
      <c r="I224" t="str" cm="1">
        <f t="array" ref="I224">IF(A224="","",_xlfn.IFS(
D224="Eliminados",_xlfn.XLOOKUP(A224,Eliminados!$A$2:$A$500,Eliminados!$AB$2:$AB$500,""),
D224="Planificadas",_xlfn.XLOOKUP(A224,Planificadas!$A$2:$A$500,Planificadas!$AB$2:$AB$500,""),
D224="Aprobar planificación",_xlfn.XLOOKUP(A224,'Aprobar Planificación'!$A$2:$A$500,'Aprobar Planificación'!$AB$2:$AB$500,""),
D224="Por planificar",_xlfn.XLOOKUP(A224,'Por planificar'!$A$2:$A$500,'Por planificar'!$AB$2:$AB$500,""),
D224="Por habilitar presupuesto",_xlfn.XLOOKUP(A224,'Por habilitar presup.'!$A$2:$A$500,'Por habilitar presup.'!$AB$2:$AB$500,""),
D224="Por aprobar estimación",_xlfn.XLOOKUP(A224,'Por aprobar estimacion'!$A$2:$A$500,'Por aprobar estimacion'!$AB$2:$AB$500,""),
D224="Por reestimar",_xlfn.XLOOKUP(A224,'Por Reestimar '!$A$2:$A$500,'Por Reestimar '!$AB$2:$AB$500,""),
D224="Por estimar",_xlfn.XLOOKUP(A224,'Por estimar'!$A$2:$A$500,'Por estimar'!$AB$2:$AB$500,""),
D224="Registro incompleto",_xlfn.XLOOKUP(A224,'Registro incompleto'!$A$2:$A$500,'Registro incompleto'!$AB$2:$AB$500,""),
TRUE,""
))</f>
        <v>César Soplín</v>
      </c>
    </row>
    <row r="225" spans="1:9">
      <c r="A225">
        <v>260</v>
      </c>
      <c r="B225" t="str" cm="1">
        <f t="array" ref="B225">IF(A225="","",_xlfn.IFS(
D225="Eliminados",_xlfn.XLOOKUP(A225,Eliminados!$A$2:$A$500,Eliminados!$F$2:$F$500,""),
D225="Planificadas",_xlfn.XLOOKUP(A225,Planificadas!$A$2:$A$500,Planificadas!$F$2:$F$500,""),
D225="Aprobar planificación",_xlfn.XLOOKUP(A225,'Aprobar Planificación'!$A$2:$A$500,'Aprobar Planificación'!$F$2:$F$500,""),
D225="Por planificar",_xlfn.XLOOKUP(A225,'Por planificar'!$A$2:$A$500,'Por planificar'!$F$2:$F$500,""),
D225="Por habilitar presupuesto",_xlfn.XLOOKUP(A225,'Por habilitar presup.'!$A$2:$A$500,'Por habilitar presup.'!$F$2:$F$500,""),
D225="Por aprobar estimación",_xlfn.XLOOKUP(A225,'Por aprobar estimacion'!$A$2:$A$500,'Por aprobar estimacion'!$F$2:$F$500,""),
D225="Por reestimar",_xlfn.XLOOKUP(A225,'Por Reestimar '!$A$2:$A$500,'Por Reestimar '!$F$2:$F$500,""),
D225="Por estimar",_xlfn.XLOOKUP(A225,'Por estimar'!$A$2:$A$500,'Por estimar'!$F$2:$F$500,""),
D225="Registro incompleto",_xlfn.XLOOKUP(A225,'Registro incompleto'!$A$2:$A$500,'Registro incompleto'!$F$2:$F$500,""),
TRUE,""
))</f>
        <v>TOOL EN ALCANCE SOX - SHAREPOINT POWER PLATFORM UPC: Se requiere retirar del rol privilegiado site_admin al grupo de acceso UPC - ADMIN UPC TRAMITES</v>
      </c>
      <c r="C225" t="str">
        <f t="shared" si="3"/>
        <v>Ana Rojas</v>
      </c>
      <c r="D225" t="str" cm="1">
        <f t="array" ref="D225">IF(A225="","",_xlfn.IFS(
COUNTIF(Eliminados!$A$2:$A$500,A225)&gt;0,"Eliminados",
COUNTIF(Planificadas!$A$2:$A$500,A225)&gt;0,"Planificadas",
COUNTIF('Aprobar Planificación'!$A$2:$A$500,A225)&gt;0,"Aprobar planificación",
COUNTIF('Por planificar'!$A$2:$A$500,A225)&gt;0,"Por planificar",
COUNTIF('Por habilitar presup.'!$A$2:$A$500,A225)&gt;0,"Por habilitar presupuesto",
COUNTIF('Por aprobar estimacion'!$A$2:$A$500,A225)&gt;0,"Por aprobar estimación",
COUNTIF('Por Reestimar '!$A$2:$A$500,A225)&gt;0,"Por reestimar",
COUNTIF('Por estimar'!$A$2:$A$500,A225)&gt;0,"Por estimar",
COUNTIF('Registro incompleto'!$A$2:$A$500,A225)&gt;0,"Registro incompleto",
TRUE,"Sin estado"
))</f>
        <v>Por habilitar presupuesto</v>
      </c>
      <c r="E225" t="str" cm="1">
        <f t="array" ref="E225">IF(A225="","",_xlfn.LET(
_xlpm.base,_xlfn.IFS(
D225="Eliminados",_xlfn.XLOOKUP(A225,Eliminados!$A$2:$A$500,Eliminados!$AE$2:$AE$500,""),
D225="Planificadas",_xlfn.XLOOKUP(A225,Planificadas!$A$2:$A$500,Planificadas!$AE$2:$AE$500,""),
D225="Aprobar planificación",_xlfn.XLOOKUP(A225,'Aprobar Planificación'!$A$2:$A$500,'Aprobar Planificación'!$AE$2:$AE$500,""),
D225="Por planificar",_xlfn.XLOOKUP(A225,'Por planificar'!$A$2:$A$500,'Por planificar'!$AE$2:$AE$500,""),
D225="Por habilitar presupuesto",_xlfn.XLOOKUP(A225,'Por habilitar presup.'!$A$2:$A$500,'Por habilitar presup.'!$AE$2:$AE$500,""),
D225="Por aprobar estimación",_xlfn.XLOOKUP(A225,'Por aprobar estimacion'!$A$2:$A$500,'Por aprobar estimacion'!$AE$2:$AE$500,""),
D225="Por reestimar",_xlfn.XLOOKUP(A225,'Por Reestimar '!$A$2:$A$500,'Por Reestimar '!$AE$2:$AE$500,""),
D225="Por estimar",_xlfn.XLOOKUP(A225,'Por estimar'!$A$2:$A$500,'Por estimar'!$AE$2:$AE$500,""),
D225="Registro incompleto",_xlfn.XLOOKUP(A225,'Registro incompleto'!$A$2:$A$500,'Registro incompleto'!$AE$2:$AE$500,""),
TRUE,""
),
_xlpm.revision,_xlfn.IFS(
D225="Eliminados",_xlfn.XLOOKUP(A225,Eliminados!$A$2:$A$500,Eliminados!$AR$2:$AR$500,""),
D225="Planificadas",_xlfn.XLOOKUP(A225,Planificadas!$A$2:$A$500,Planificadas!$AR$2:$AR$500,""),
D225="Aprobar planificación",_xlfn.XLOOKUP(A225,'Aprobar Planificación'!$A$2:$A$500,'Aprobar Planificación'!$AR$2:$AR$500,""),
D225="Por planificar",_xlfn.XLOOKUP(A225,'Por planificar'!$A$2:$A$500,'Por planificar'!$AR$2:$AR$500,""),
D225="Por habilitar presupuesto",_xlfn.XLOOKUP(A225,'Por habilitar presup.'!$A$2:$A$500,'Por habilitar presup.'!$AR$2:$AR$500,""),
D225="Por aprobar estimación",_xlfn.XLOOKUP(A225,'Por aprobar estimacion'!$A$2:$A$500,'Por aprobar estimacion'!$AR$2:$AR$500,""),
D225="Por reestimar",_xlfn.XLOOKUP(A225,'Por Reestimar '!$A$2:$A$500,'Por Reestimar '!$AR$2:$AR$500,""),
TRUE,""
),
_xlpm.resultado,IF(OR(_xlpm.revision="",_xlpm.revision=0),_xlpm.base,_xlpm.revision),
IF(OR(_xlpm.resultado="",_xlpm.resultado=0),"Sin definir",_xlpm.resultado)
))</f>
        <v>Alta</v>
      </c>
      <c r="F225" s="593" cm="1">
        <f t="array" ref="F225">IF(A225="","",_xlfn.LET(
_xlpm.fecha,_xlfn.IFS(
D225="Eliminados",_xlfn.XLOOKUP(A225,Eliminados!$A$2:$A$500,Eliminados!$AD$2:$AD$500,""),
D225="Planificadas",_xlfn.XLOOKUP(A225,Planificadas!$A$2:$A$500,Planificadas!$AD$2:$AD$500,""),
D225="Aprobar planificación",_xlfn.XLOOKUP(A225,'Aprobar Planificación'!$A$2:$A$500,'Aprobar Planificación'!$AD$2:$AD$500,""),
D225="Por planificar",_xlfn.XLOOKUP(A225,'Por planificar'!$A$2:$A$500,'Por planificar'!$AD$2:$AD$500,""),
D225="Por habilitar presupuesto",_xlfn.XLOOKUP(A225,'Por habilitar presup.'!$A$2:$A$500,'Por habilitar presup.'!$AD$2:$AD$500,""),
D225="Por aprobar estimación",_xlfn.XLOOKUP(A225,'Por aprobar estimacion'!$A$2:$A$500,'Por aprobar estimacion'!$AD$2:$AD$500,""),
D225="Por reestimar",_xlfn.XLOOKUP(A225,'Por Reestimar '!$A$2:$A$500,'Por Reestimar '!$AD$2:$AD$500,""),
D225="Por estimar",_xlfn.XLOOKUP(A225,'Por estimar'!$A$2:$A$500,'Por estimar'!$AD$2:$AD$500,""),
D225="Registro incompleto",_xlfn.XLOOKUP(A225,'Registro incompleto'!$A$2:$A$500,'Registro incompleto'!$AD$2:$AD$500,""),
TRUE,""
),
IF(OR(_xlpm.fecha="",_xlpm.fecha=0),"",_xlpm.fecha)
))</f>
        <v>46209</v>
      </c>
      <c r="G225" s="593" cm="1">
        <f t="array" ref="G225">IF(A225="","",_xlfn.LET(
_xlpm.base,_xlfn.IFS(
D225="Eliminados",_xlfn.XLOOKUP(A225,Eliminados!$A$2:$A$500,Eliminados!$AF$2:$AF$500,""),
D225="Planificadas",_xlfn.XLOOKUP(A225,Planificadas!$A$2:$A$500,Planificadas!$AF$2:$AF$500,""),
D225="Aprobar planificación",_xlfn.XLOOKUP(A225,'Aprobar Planificación'!$A$2:$A$500,'Aprobar Planificación'!$AF$2:$AF$500,""),
D225="Por planificar",_xlfn.XLOOKUP(A225,'Por planificar'!$A$2:$A$500,'Por planificar'!$AF$2:$AF$500,""),
D225="Por habilitar presupuesto",_xlfn.XLOOKUP(A225,'Por habilitar presup.'!$A$2:$A$500,'Por habilitar presup.'!$AF$2:$AF$500,""),
D225="Por aprobar estimación",_xlfn.XLOOKUP(A225,'Por aprobar estimacion'!$A$2:$A$500,'Por aprobar estimacion'!$AF$2:$AF$500,""),
D225="Por reestimar",_xlfn.XLOOKUP(A225,'Por Reestimar '!$A$2:$A$500,'Por Reestimar '!$AF$2:$AF$500,""),
D225="Por estimar",_xlfn.XLOOKUP(A225,'Por estimar'!$A$2:$A$500,'Por estimar'!$AF$2:$AF$500,""),
D225="Registro incompleto",_xlfn.XLOOKUP(A225,'Registro incompleto'!$A$2:$A$500,'Registro incompleto'!$AF$2:$AF$500,""),
TRUE,""
),
_xlpm.revision,_xlfn.IFS(
D225="Eliminados",_xlfn.XLOOKUP(A225,Eliminados!$A$2:$A$500,Eliminados!$AS$2:$AS$500,""),
D225="Planificadas",_xlfn.XLOOKUP(A225,Planificadas!$A$2:$A$500,Planificadas!$AS$2:$AS$500,""),
D225="Aprobar planificación",_xlfn.XLOOKUP(A225,'Aprobar Planificación'!$A$2:$A$500,'Aprobar Planificación'!$AS$2:$AS$500,""),
D225="Por planificar",_xlfn.XLOOKUP(A225,'Por planificar'!$A$2:$A$500,'Por planificar'!$AS$2:$AS$500,""),
D225="Por habilitar presupuesto",_xlfn.XLOOKUP(A225,'Por habilitar presup.'!$A$2:$A$500,'Por habilitar presup.'!$AS$2:$AS$500,""),
D225="Por aprobar estimación",_xlfn.XLOOKUP(A225,'Por aprobar estimacion'!$A$2:$A$500,'Por aprobar estimacion'!$AS$2:$AS$500,""),
D225="Por reestimar",_xlfn.XLOOKUP(A225,'Por Reestimar '!$A$2:$A$500,'Por Reestimar '!$AS$2:$AS$500,""),
TRUE,""
),
_xlpm.resultado,IF(OR(_xlpm.revision="",_xlpm.revision=0),_xlpm.base,_xlpm.revision),
IF(OR(_xlpm.resultado="",_xlpm.resultado=0),"",_xlpm.resultado)
))</f>
        <v>46216</v>
      </c>
      <c r="H225" s="593" t="str" cm="1">
        <f t="array" ref="H225">IF(A225="","",_xlfn.LET(
_xlpm.dias,_xlfn.IFS(
OR(UPPER(TRIM(E225))="BAJA",UPPER(TRIM(E225))="BAJO"),5,
OR(UPPER(TRIM(E225))="MEDIA",UPPER(TRIM(E225))="MEDIO"),10,
OR(UPPER(TRIM(E225))="ALTA",UPPER(TRIM(E225))="ALTO"),20,
TRUE,0
),
_xlpm.inicioRe,IF(D225="Por reestimar",_xlfn.XLOOKUP(A225,'Por Reestimar '!$A$2:$A$500,'Por Reestimar '!$AS$2:$AS$500,0),0),
_xlfn.IFS(
D225="Por reestimar",IF(AND(ISNUMBER(_xlpm.inicioRe),_xlpm.inicioRe&gt;0,_xlpm.dias&gt;0),WORKDAY(_xlpm.inicioRe,_xlpm.dias),""),
D225="Por estimar",IF(AND(ISNUMBER(G225),G225&gt;0),IF(_xlpm.dias&gt;0,WORKDAY(G225,_xlpm.dias),""),IF(AND(ISNUMBER(F225),F225&gt;0),WORKDAY(F225,5),"")),
TRUE,""
)
))</f>
        <v/>
      </c>
      <c r="I225" t="str" cm="1">
        <f t="array" ref="I225">IF(A225="","",_xlfn.IFS(
D225="Eliminados",_xlfn.XLOOKUP(A225,Eliminados!$A$2:$A$500,Eliminados!$AB$2:$AB$500,""),
D225="Planificadas",_xlfn.XLOOKUP(A225,Planificadas!$A$2:$A$500,Planificadas!$AB$2:$AB$500,""),
D225="Aprobar planificación",_xlfn.XLOOKUP(A225,'Aprobar Planificación'!$A$2:$A$500,'Aprobar Planificación'!$AB$2:$AB$500,""),
D225="Por planificar",_xlfn.XLOOKUP(A225,'Por planificar'!$A$2:$A$500,'Por planificar'!$AB$2:$AB$500,""),
D225="Por habilitar presupuesto",_xlfn.XLOOKUP(A225,'Por habilitar presup.'!$A$2:$A$500,'Por habilitar presup.'!$AB$2:$AB$500,""),
D225="Por aprobar estimación",_xlfn.XLOOKUP(A225,'Por aprobar estimacion'!$A$2:$A$500,'Por aprobar estimacion'!$AB$2:$AB$500,""),
D225="Por reestimar",_xlfn.XLOOKUP(A225,'Por Reestimar '!$A$2:$A$500,'Por Reestimar '!$AB$2:$AB$500,""),
D225="Por estimar",_xlfn.XLOOKUP(A225,'Por estimar'!$A$2:$A$500,'Por estimar'!$AB$2:$AB$500,""),
D225="Registro incompleto",_xlfn.XLOOKUP(A225,'Registro incompleto'!$A$2:$A$500,'Registro incompleto'!$AB$2:$AB$500,""),
TRUE,""
))</f>
        <v>Ana Rojas</v>
      </c>
    </row>
    <row r="226" spans="1:9">
      <c r="A226">
        <v>261</v>
      </c>
      <c r="B226" t="str" cm="1">
        <f t="array" ref="B226">IF(A226="","",_xlfn.IFS(
D226="Eliminados",_xlfn.XLOOKUP(A226,Eliminados!$A$2:$A$500,Eliminados!$F$2:$F$500,""),
D226="Planificadas",_xlfn.XLOOKUP(A226,Planificadas!$A$2:$A$500,Planificadas!$F$2:$F$500,""),
D226="Aprobar planificación",_xlfn.XLOOKUP(A226,'Aprobar Planificación'!$A$2:$A$500,'Aprobar Planificación'!$F$2:$F$500,""),
D226="Por planificar",_xlfn.XLOOKUP(A226,'Por planificar'!$A$2:$A$500,'Por planificar'!$F$2:$F$500,""),
D226="Por habilitar presupuesto",_xlfn.XLOOKUP(A226,'Por habilitar presup.'!$A$2:$A$500,'Por habilitar presup.'!$F$2:$F$500,""),
D226="Por aprobar estimación",_xlfn.XLOOKUP(A226,'Por aprobar estimacion'!$A$2:$A$500,'Por aprobar estimacion'!$F$2:$F$500,""),
D226="Por reestimar",_xlfn.XLOOKUP(A226,'Por Reestimar '!$A$2:$A$500,'Por Reestimar '!$F$2:$F$500,""),
D226="Por estimar",_xlfn.XLOOKUP(A226,'Por estimar'!$A$2:$A$500,'Por estimar'!$F$2:$F$500,""),
D226="Registro incompleto",_xlfn.XLOOKUP(A226,'Registro incompleto'!$A$2:$A$500,'Registro incompleto'!$F$2:$F$500,""),
TRUE,""
))</f>
        <v>Api CRM para registro de información de Trámites Bachiller.</v>
      </c>
      <c r="C226" t="str">
        <f t="shared" si="3"/>
        <v>César Soplín</v>
      </c>
      <c r="D226" t="str" cm="1">
        <f t="array" ref="D226">IF(A226="","",_xlfn.IFS(
COUNTIF(Eliminados!$A$2:$A$500,A226)&gt;0,"Eliminados",
COUNTIF(Planificadas!$A$2:$A$500,A226)&gt;0,"Planificadas",
COUNTIF('Aprobar Planificación'!$A$2:$A$500,A226)&gt;0,"Aprobar planificación",
COUNTIF('Por planificar'!$A$2:$A$500,A226)&gt;0,"Por planificar",
COUNTIF('Por habilitar presup.'!$A$2:$A$500,A226)&gt;0,"Por habilitar presupuesto",
COUNTIF('Por aprobar estimacion'!$A$2:$A$500,A226)&gt;0,"Por aprobar estimación",
COUNTIF('Por Reestimar '!$A$2:$A$500,A226)&gt;0,"Por reestimar",
COUNTIF('Por estimar'!$A$2:$A$500,A226)&gt;0,"Por estimar",
COUNTIF('Registro incompleto'!$A$2:$A$500,A226)&gt;0,"Registro incompleto",
TRUE,"Sin estado"
))</f>
        <v>Eliminados</v>
      </c>
      <c r="E226" t="str" cm="1">
        <f t="array" ref="E226">IF(A226="","",_xlfn.LET(
_xlpm.base,_xlfn.IFS(
D226="Eliminados",_xlfn.XLOOKUP(A226,Eliminados!$A$2:$A$500,Eliminados!$AE$2:$AE$500,""),
D226="Planificadas",_xlfn.XLOOKUP(A226,Planificadas!$A$2:$A$500,Planificadas!$AE$2:$AE$500,""),
D226="Aprobar planificación",_xlfn.XLOOKUP(A226,'Aprobar Planificación'!$A$2:$A$500,'Aprobar Planificación'!$AE$2:$AE$500,""),
D226="Por planificar",_xlfn.XLOOKUP(A226,'Por planificar'!$A$2:$A$500,'Por planificar'!$AE$2:$AE$500,""),
D226="Por habilitar presupuesto",_xlfn.XLOOKUP(A226,'Por habilitar presup.'!$A$2:$A$500,'Por habilitar presup.'!$AE$2:$AE$500,""),
D226="Por aprobar estimación",_xlfn.XLOOKUP(A226,'Por aprobar estimacion'!$A$2:$A$500,'Por aprobar estimacion'!$AE$2:$AE$500,""),
D226="Por reestimar",_xlfn.XLOOKUP(A226,'Por Reestimar '!$A$2:$A$500,'Por Reestimar '!$AE$2:$AE$500,""),
D226="Por estimar",_xlfn.XLOOKUP(A226,'Por estimar'!$A$2:$A$500,'Por estimar'!$AE$2:$AE$500,""),
D226="Registro incompleto",_xlfn.XLOOKUP(A226,'Registro incompleto'!$A$2:$A$500,'Registro incompleto'!$AE$2:$AE$500,""),
TRUE,""
),
_xlpm.revision,_xlfn.IFS(
D226="Eliminados",_xlfn.XLOOKUP(A226,Eliminados!$A$2:$A$500,Eliminados!$AR$2:$AR$500,""),
D226="Planificadas",_xlfn.XLOOKUP(A226,Planificadas!$A$2:$A$500,Planificadas!$AR$2:$AR$500,""),
D226="Aprobar planificación",_xlfn.XLOOKUP(A226,'Aprobar Planificación'!$A$2:$A$500,'Aprobar Planificación'!$AR$2:$AR$500,""),
D226="Por planificar",_xlfn.XLOOKUP(A226,'Por planificar'!$A$2:$A$500,'Por planificar'!$AR$2:$AR$500,""),
D226="Por habilitar presupuesto",_xlfn.XLOOKUP(A226,'Por habilitar presup.'!$A$2:$A$500,'Por habilitar presup.'!$AR$2:$AR$500,""),
D226="Por aprobar estimación",_xlfn.XLOOKUP(A226,'Por aprobar estimacion'!$A$2:$A$500,'Por aprobar estimacion'!$AR$2:$AR$500,""),
D226="Por reestimar",_xlfn.XLOOKUP(A226,'Por Reestimar '!$A$2:$A$500,'Por Reestimar '!$AR$2:$AR$500,""),
TRUE,""
),
_xlpm.resultado,IF(OR(_xlpm.revision="",_xlpm.revision=0),_xlpm.base,_xlpm.revision),
IF(OR(_xlpm.resultado="",_xlpm.resultado=0),"Sin definir",_xlpm.resultado)
))</f>
        <v>Alta</v>
      </c>
      <c r="F226" s="593" cm="1">
        <f t="array" ref="F226">IF(A226="","",_xlfn.LET(
_xlpm.fecha,_xlfn.IFS(
D226="Eliminados",_xlfn.XLOOKUP(A226,Eliminados!$A$2:$A$500,Eliminados!$AD$2:$AD$500,""),
D226="Planificadas",_xlfn.XLOOKUP(A226,Planificadas!$A$2:$A$500,Planificadas!$AD$2:$AD$500,""),
D226="Aprobar planificación",_xlfn.XLOOKUP(A226,'Aprobar Planificación'!$A$2:$A$500,'Aprobar Planificación'!$AD$2:$AD$500,""),
D226="Por planificar",_xlfn.XLOOKUP(A226,'Por planificar'!$A$2:$A$500,'Por planificar'!$AD$2:$AD$500,""),
D226="Por habilitar presupuesto",_xlfn.XLOOKUP(A226,'Por habilitar presup.'!$A$2:$A$500,'Por habilitar presup.'!$AD$2:$AD$500,""),
D226="Por aprobar estimación",_xlfn.XLOOKUP(A226,'Por aprobar estimacion'!$A$2:$A$500,'Por aprobar estimacion'!$AD$2:$AD$500,""),
D226="Por reestimar",_xlfn.XLOOKUP(A226,'Por Reestimar '!$A$2:$A$500,'Por Reestimar '!$AD$2:$AD$500,""),
D226="Por estimar",_xlfn.XLOOKUP(A226,'Por estimar'!$A$2:$A$500,'Por estimar'!$AD$2:$AD$500,""),
D226="Registro incompleto",_xlfn.XLOOKUP(A226,'Registro incompleto'!$A$2:$A$500,'Registro incompleto'!$AD$2:$AD$500,""),
TRUE,""
),
IF(OR(_xlpm.fecha="",_xlpm.fecha=0),"",_xlpm.fecha)
))</f>
        <v>46209</v>
      </c>
      <c r="G226" s="593" t="str" cm="1">
        <f t="array" ref="G226">IF(A226="","",_xlfn.LET(
_xlpm.base,_xlfn.IFS(
D226="Eliminados",_xlfn.XLOOKUP(A226,Eliminados!$A$2:$A$500,Eliminados!$AF$2:$AF$500,""),
D226="Planificadas",_xlfn.XLOOKUP(A226,Planificadas!$A$2:$A$500,Planificadas!$AF$2:$AF$500,""),
D226="Aprobar planificación",_xlfn.XLOOKUP(A226,'Aprobar Planificación'!$A$2:$A$500,'Aprobar Planificación'!$AF$2:$AF$500,""),
D226="Por planificar",_xlfn.XLOOKUP(A226,'Por planificar'!$A$2:$A$500,'Por planificar'!$AF$2:$AF$500,""),
D226="Por habilitar presupuesto",_xlfn.XLOOKUP(A226,'Por habilitar presup.'!$A$2:$A$500,'Por habilitar presup.'!$AF$2:$AF$500,""),
D226="Por aprobar estimación",_xlfn.XLOOKUP(A226,'Por aprobar estimacion'!$A$2:$A$500,'Por aprobar estimacion'!$AF$2:$AF$500,""),
D226="Por reestimar",_xlfn.XLOOKUP(A226,'Por Reestimar '!$A$2:$A$500,'Por Reestimar '!$AF$2:$AF$500,""),
D226="Por estimar",_xlfn.XLOOKUP(A226,'Por estimar'!$A$2:$A$500,'Por estimar'!$AF$2:$AF$500,""),
D226="Registro incompleto",_xlfn.XLOOKUP(A226,'Registro incompleto'!$A$2:$A$500,'Registro incompleto'!$AF$2:$AF$500,""),
TRUE,""
),
_xlpm.revision,_xlfn.IFS(
D226="Eliminados",_xlfn.XLOOKUP(A226,Eliminados!$A$2:$A$500,Eliminados!$AS$2:$AS$500,""),
D226="Planificadas",_xlfn.XLOOKUP(A226,Planificadas!$A$2:$A$500,Planificadas!$AS$2:$AS$500,""),
D226="Aprobar planificación",_xlfn.XLOOKUP(A226,'Aprobar Planificación'!$A$2:$A$500,'Aprobar Planificación'!$AS$2:$AS$500,""),
D226="Por planificar",_xlfn.XLOOKUP(A226,'Por planificar'!$A$2:$A$500,'Por planificar'!$AS$2:$AS$500,""),
D226="Por habilitar presupuesto",_xlfn.XLOOKUP(A226,'Por habilitar presup.'!$A$2:$A$500,'Por habilitar presup.'!$AS$2:$AS$500,""),
D226="Por aprobar estimación",_xlfn.XLOOKUP(A226,'Por aprobar estimacion'!$A$2:$A$500,'Por aprobar estimacion'!$AS$2:$AS$500,""),
D226="Por reestimar",_xlfn.XLOOKUP(A226,'Por Reestimar '!$A$2:$A$500,'Por Reestimar '!$AS$2:$AS$500,""),
TRUE,""
),
_xlpm.resultado,IF(OR(_xlpm.revision="",_xlpm.revision=0),_xlpm.base,_xlpm.revision),
IF(OR(_xlpm.resultado="",_xlpm.resultado=0),"",_xlpm.resultado)
))</f>
        <v/>
      </c>
      <c r="H226" s="593" t="str" cm="1">
        <f t="array" ref="H226">IF(A226="","",_xlfn.LET(
_xlpm.dias,_xlfn.IFS(
OR(UPPER(TRIM(E226))="BAJA",UPPER(TRIM(E226))="BAJO"),5,
OR(UPPER(TRIM(E226))="MEDIA",UPPER(TRIM(E226))="MEDIO"),10,
OR(UPPER(TRIM(E226))="ALTA",UPPER(TRIM(E226))="ALTO"),20,
TRUE,0
),
_xlpm.inicioRe,IF(D226="Por reestimar",_xlfn.XLOOKUP(A226,'Por Reestimar '!$A$2:$A$500,'Por Reestimar '!$AS$2:$AS$500,0),0),
_xlfn.IFS(
D226="Por reestimar",IF(AND(ISNUMBER(_xlpm.inicioRe),_xlpm.inicioRe&gt;0,_xlpm.dias&gt;0),WORKDAY(_xlpm.inicioRe,_xlpm.dias),""),
D226="Por estimar",IF(AND(ISNUMBER(G226),G226&gt;0),IF(_xlpm.dias&gt;0,WORKDAY(G226,_xlpm.dias),""),IF(AND(ISNUMBER(F226),F226&gt;0),WORKDAY(F226,5),"")),
TRUE,""
)
))</f>
        <v/>
      </c>
      <c r="I226" t="str" cm="1">
        <f t="array" ref="I226">IF(A226="","",_xlfn.IFS(
D226="Eliminados",_xlfn.XLOOKUP(A226,Eliminados!$A$2:$A$500,Eliminados!$AB$2:$AB$500,""),
D226="Planificadas",_xlfn.XLOOKUP(A226,Planificadas!$A$2:$A$500,Planificadas!$AB$2:$AB$500,""),
D226="Aprobar planificación",_xlfn.XLOOKUP(A226,'Aprobar Planificación'!$A$2:$A$500,'Aprobar Planificación'!$AB$2:$AB$500,""),
D226="Por planificar",_xlfn.XLOOKUP(A226,'Por planificar'!$A$2:$A$500,'Por planificar'!$AB$2:$AB$500,""),
D226="Por habilitar presupuesto",_xlfn.XLOOKUP(A226,'Por habilitar presup.'!$A$2:$A$500,'Por habilitar presup.'!$AB$2:$AB$500,""),
D226="Por aprobar estimación",_xlfn.XLOOKUP(A226,'Por aprobar estimacion'!$A$2:$A$500,'Por aprobar estimacion'!$AB$2:$AB$500,""),
D226="Por reestimar",_xlfn.XLOOKUP(A226,'Por Reestimar '!$A$2:$A$500,'Por Reestimar '!$AB$2:$AB$500,""),
D226="Por estimar",_xlfn.XLOOKUP(A226,'Por estimar'!$A$2:$A$500,'Por estimar'!$AB$2:$AB$500,""),
D226="Registro incompleto",_xlfn.XLOOKUP(A226,'Registro incompleto'!$A$2:$A$500,'Registro incompleto'!$AB$2:$AB$500,""),
TRUE,""
))</f>
        <v>César Soplín</v>
      </c>
    </row>
    <row r="227" spans="1:9">
      <c r="A227">
        <v>262</v>
      </c>
      <c r="B227" t="str" cm="1">
        <f t="array" ref="B227">IF(A227="","",_xlfn.IFS(
D227="Eliminados",_xlfn.XLOOKUP(A227,Eliminados!$A$2:$A$500,Eliminados!$F$2:$F$500,""),
D227="Planificadas",_xlfn.XLOOKUP(A227,Planificadas!$A$2:$A$500,Planificadas!$F$2:$F$500,""),
D227="Aprobar planificación",_xlfn.XLOOKUP(A227,'Aprobar Planificación'!$A$2:$A$500,'Aprobar Planificación'!$F$2:$F$500,""),
D227="Por planificar",_xlfn.XLOOKUP(A227,'Por planificar'!$A$2:$A$500,'Por planificar'!$F$2:$F$500,""),
D227="Por habilitar presupuesto",_xlfn.XLOOKUP(A227,'Por habilitar presup.'!$A$2:$A$500,'Por habilitar presup.'!$F$2:$F$500,""),
D227="Por aprobar estimación",_xlfn.XLOOKUP(A227,'Por aprobar estimacion'!$A$2:$A$500,'Por aprobar estimacion'!$F$2:$F$500,""),
D227="Por reestimar",_xlfn.XLOOKUP(A227,'Por Reestimar '!$A$2:$A$500,'Por Reestimar '!$F$2:$F$500,""),
D227="Por estimar",_xlfn.XLOOKUP(A227,'Por estimar'!$A$2:$A$500,'Por estimar'!$F$2:$F$500,""),
D227="Registro incompleto",_xlfn.XLOOKUP(A227,'Registro incompleto'!$A$2:$A$500,'Registro incompleto'!$F$2:$F$500,""),
TRUE,""
))</f>
        <v>Sistema Automatizado de Apertura y Cierre de Aulas</v>
      </c>
      <c r="C227" t="str">
        <f t="shared" si="3"/>
        <v>Ana Vega</v>
      </c>
      <c r="D227" t="str" cm="1">
        <f t="array" ref="D227">IF(A227="","",_xlfn.IFS(
COUNTIF(Eliminados!$A$2:$A$500,A227)&gt;0,"Eliminados",
COUNTIF(Planificadas!$A$2:$A$500,A227)&gt;0,"Planificadas",
COUNTIF('Aprobar Planificación'!$A$2:$A$500,A227)&gt;0,"Aprobar planificación",
COUNTIF('Por planificar'!$A$2:$A$500,A227)&gt;0,"Por planificar",
COUNTIF('Por habilitar presup.'!$A$2:$A$500,A227)&gt;0,"Por habilitar presupuesto",
COUNTIF('Por aprobar estimacion'!$A$2:$A$500,A227)&gt;0,"Por aprobar estimación",
COUNTIF('Por Reestimar '!$A$2:$A$500,A227)&gt;0,"Por reestimar",
COUNTIF('Por estimar'!$A$2:$A$500,A227)&gt;0,"Por estimar",
COUNTIF('Registro incompleto'!$A$2:$A$500,A227)&gt;0,"Registro incompleto",
TRUE,"Sin estado"
))</f>
        <v>Por habilitar presupuesto</v>
      </c>
      <c r="E227" t="str" cm="1">
        <f t="array" ref="E227">IF(A227="","",_xlfn.LET(
_xlpm.base,_xlfn.IFS(
D227="Eliminados",_xlfn.XLOOKUP(A227,Eliminados!$A$2:$A$500,Eliminados!$AE$2:$AE$500,""),
D227="Planificadas",_xlfn.XLOOKUP(A227,Planificadas!$A$2:$A$500,Planificadas!$AE$2:$AE$500,""),
D227="Aprobar planificación",_xlfn.XLOOKUP(A227,'Aprobar Planificación'!$A$2:$A$500,'Aprobar Planificación'!$AE$2:$AE$500,""),
D227="Por planificar",_xlfn.XLOOKUP(A227,'Por planificar'!$A$2:$A$500,'Por planificar'!$AE$2:$AE$500,""),
D227="Por habilitar presupuesto",_xlfn.XLOOKUP(A227,'Por habilitar presup.'!$A$2:$A$500,'Por habilitar presup.'!$AE$2:$AE$500,""),
D227="Por aprobar estimación",_xlfn.XLOOKUP(A227,'Por aprobar estimacion'!$A$2:$A$500,'Por aprobar estimacion'!$AE$2:$AE$500,""),
D227="Por reestimar",_xlfn.XLOOKUP(A227,'Por Reestimar '!$A$2:$A$500,'Por Reestimar '!$AE$2:$AE$500,""),
D227="Por estimar",_xlfn.XLOOKUP(A227,'Por estimar'!$A$2:$A$500,'Por estimar'!$AE$2:$AE$500,""),
D227="Registro incompleto",_xlfn.XLOOKUP(A227,'Registro incompleto'!$A$2:$A$500,'Registro incompleto'!$AE$2:$AE$500,""),
TRUE,""
),
_xlpm.revision,_xlfn.IFS(
D227="Eliminados",_xlfn.XLOOKUP(A227,Eliminados!$A$2:$A$500,Eliminados!$AR$2:$AR$500,""),
D227="Planificadas",_xlfn.XLOOKUP(A227,Planificadas!$A$2:$A$500,Planificadas!$AR$2:$AR$500,""),
D227="Aprobar planificación",_xlfn.XLOOKUP(A227,'Aprobar Planificación'!$A$2:$A$500,'Aprobar Planificación'!$AR$2:$AR$500,""),
D227="Por planificar",_xlfn.XLOOKUP(A227,'Por planificar'!$A$2:$A$500,'Por planificar'!$AR$2:$AR$500,""),
D227="Por habilitar presupuesto",_xlfn.XLOOKUP(A227,'Por habilitar presup.'!$A$2:$A$500,'Por habilitar presup.'!$AR$2:$AR$500,""),
D227="Por aprobar estimación",_xlfn.XLOOKUP(A227,'Por aprobar estimacion'!$A$2:$A$500,'Por aprobar estimacion'!$AR$2:$AR$500,""),
D227="Por reestimar",_xlfn.XLOOKUP(A227,'Por Reestimar '!$A$2:$A$500,'Por Reestimar '!$AR$2:$AR$500,""),
TRUE,""
),
_xlpm.resultado,IF(OR(_xlpm.revision="",_xlpm.revision=0),_xlpm.base,_xlpm.revision),
IF(OR(_xlpm.resultado="",_xlpm.resultado=0),"Sin definir",_xlpm.resultado)
))</f>
        <v>Media</v>
      </c>
      <c r="F227" s="593" cm="1">
        <f t="array" ref="F227">IF(A227="","",_xlfn.LET(
_xlpm.fecha,_xlfn.IFS(
D227="Eliminados",_xlfn.XLOOKUP(A227,Eliminados!$A$2:$A$500,Eliminados!$AD$2:$AD$500,""),
D227="Planificadas",_xlfn.XLOOKUP(A227,Planificadas!$A$2:$A$500,Planificadas!$AD$2:$AD$500,""),
D227="Aprobar planificación",_xlfn.XLOOKUP(A227,'Aprobar Planificación'!$A$2:$A$500,'Aprobar Planificación'!$AD$2:$AD$500,""),
D227="Por planificar",_xlfn.XLOOKUP(A227,'Por planificar'!$A$2:$A$500,'Por planificar'!$AD$2:$AD$500,""),
D227="Por habilitar presupuesto",_xlfn.XLOOKUP(A227,'Por habilitar presup.'!$A$2:$A$500,'Por habilitar presup.'!$AD$2:$AD$500,""),
D227="Por aprobar estimación",_xlfn.XLOOKUP(A227,'Por aprobar estimacion'!$A$2:$A$500,'Por aprobar estimacion'!$AD$2:$AD$500,""),
D227="Por reestimar",_xlfn.XLOOKUP(A227,'Por Reestimar '!$A$2:$A$500,'Por Reestimar '!$AD$2:$AD$500,""),
D227="Por estimar",_xlfn.XLOOKUP(A227,'Por estimar'!$A$2:$A$500,'Por estimar'!$AD$2:$AD$500,""),
D227="Registro incompleto",_xlfn.XLOOKUP(A227,'Registro incompleto'!$A$2:$A$500,'Registro incompleto'!$AD$2:$AD$500,""),
TRUE,""
),
IF(OR(_xlpm.fecha="",_xlpm.fecha=0),"",_xlpm.fecha)
))</f>
        <v>46204</v>
      </c>
      <c r="G227" s="593" cm="1">
        <f t="array" ref="G227">IF(A227="","",_xlfn.LET(
_xlpm.base,_xlfn.IFS(
D227="Eliminados",_xlfn.XLOOKUP(A227,Eliminados!$A$2:$A$500,Eliminados!$AF$2:$AF$500,""),
D227="Planificadas",_xlfn.XLOOKUP(A227,Planificadas!$A$2:$A$500,Planificadas!$AF$2:$AF$500,""),
D227="Aprobar planificación",_xlfn.XLOOKUP(A227,'Aprobar Planificación'!$A$2:$A$500,'Aprobar Planificación'!$AF$2:$AF$500,""),
D227="Por planificar",_xlfn.XLOOKUP(A227,'Por planificar'!$A$2:$A$500,'Por planificar'!$AF$2:$AF$500,""),
D227="Por habilitar presupuesto",_xlfn.XLOOKUP(A227,'Por habilitar presup.'!$A$2:$A$500,'Por habilitar presup.'!$AF$2:$AF$500,""),
D227="Por aprobar estimación",_xlfn.XLOOKUP(A227,'Por aprobar estimacion'!$A$2:$A$500,'Por aprobar estimacion'!$AF$2:$AF$500,""),
D227="Por reestimar",_xlfn.XLOOKUP(A227,'Por Reestimar '!$A$2:$A$500,'Por Reestimar '!$AF$2:$AF$500,""),
D227="Por estimar",_xlfn.XLOOKUP(A227,'Por estimar'!$A$2:$A$500,'Por estimar'!$AF$2:$AF$500,""),
D227="Registro incompleto",_xlfn.XLOOKUP(A227,'Registro incompleto'!$A$2:$A$500,'Registro incompleto'!$AF$2:$AF$500,""),
TRUE,""
),
_xlpm.revision,_xlfn.IFS(
D227="Eliminados",_xlfn.XLOOKUP(A227,Eliminados!$A$2:$A$500,Eliminados!$AS$2:$AS$500,""),
D227="Planificadas",_xlfn.XLOOKUP(A227,Planificadas!$A$2:$A$500,Planificadas!$AS$2:$AS$500,""),
D227="Aprobar planificación",_xlfn.XLOOKUP(A227,'Aprobar Planificación'!$A$2:$A$500,'Aprobar Planificación'!$AS$2:$AS$500,""),
D227="Por planificar",_xlfn.XLOOKUP(A227,'Por planificar'!$A$2:$A$500,'Por planificar'!$AS$2:$AS$500,""),
D227="Por habilitar presupuesto",_xlfn.XLOOKUP(A227,'Por habilitar presup.'!$A$2:$A$500,'Por habilitar presup.'!$AS$2:$AS$500,""),
D227="Por aprobar estimación",_xlfn.XLOOKUP(A227,'Por aprobar estimacion'!$A$2:$A$500,'Por aprobar estimacion'!$AS$2:$AS$500,""),
D227="Por reestimar",_xlfn.XLOOKUP(A227,'Por Reestimar '!$A$2:$A$500,'Por Reestimar '!$AS$2:$AS$500,""),
TRUE,""
),
_xlpm.resultado,IF(OR(_xlpm.revision="",_xlpm.revision=0),_xlpm.base,_xlpm.revision),
IF(OR(_xlpm.resultado="",_xlpm.resultado=0),"",_xlpm.resultado)
))</f>
        <v>46219</v>
      </c>
      <c r="H227" s="593" t="str" cm="1">
        <f t="array" ref="H227">IF(A227="","",_xlfn.LET(
_xlpm.dias,_xlfn.IFS(
OR(UPPER(TRIM(E227))="BAJA",UPPER(TRIM(E227))="BAJO"),5,
OR(UPPER(TRIM(E227))="MEDIA",UPPER(TRIM(E227))="MEDIO"),10,
OR(UPPER(TRIM(E227))="ALTA",UPPER(TRIM(E227))="ALTO"),20,
TRUE,0
),
_xlpm.inicioRe,IF(D227="Por reestimar",_xlfn.XLOOKUP(A227,'Por Reestimar '!$A$2:$A$500,'Por Reestimar '!$AS$2:$AS$500,0),0),
_xlfn.IFS(
D227="Por reestimar",IF(AND(ISNUMBER(_xlpm.inicioRe),_xlpm.inicioRe&gt;0,_xlpm.dias&gt;0),WORKDAY(_xlpm.inicioRe,_xlpm.dias),""),
D227="Por estimar",IF(AND(ISNUMBER(G227),G227&gt;0),IF(_xlpm.dias&gt;0,WORKDAY(G227,_xlpm.dias),""),IF(AND(ISNUMBER(F227),F227&gt;0),WORKDAY(F227,5),"")),
TRUE,""
)
))</f>
        <v/>
      </c>
      <c r="I227" t="str" cm="1">
        <f t="array" ref="I227">IF(A227="","",_xlfn.IFS(
D227="Eliminados",_xlfn.XLOOKUP(A227,Eliminados!$A$2:$A$500,Eliminados!$AB$2:$AB$500,""),
D227="Planificadas",_xlfn.XLOOKUP(A227,Planificadas!$A$2:$A$500,Planificadas!$AB$2:$AB$500,""),
D227="Aprobar planificación",_xlfn.XLOOKUP(A227,'Aprobar Planificación'!$A$2:$A$500,'Aprobar Planificación'!$AB$2:$AB$500,""),
D227="Por planificar",_xlfn.XLOOKUP(A227,'Por planificar'!$A$2:$A$500,'Por planificar'!$AB$2:$AB$500,""),
D227="Por habilitar presupuesto",_xlfn.XLOOKUP(A227,'Por habilitar presup.'!$A$2:$A$500,'Por habilitar presup.'!$AB$2:$AB$500,""),
D227="Por aprobar estimación",_xlfn.XLOOKUP(A227,'Por aprobar estimacion'!$A$2:$A$500,'Por aprobar estimacion'!$AB$2:$AB$500,""),
D227="Por reestimar",_xlfn.XLOOKUP(A227,'Por Reestimar '!$A$2:$A$500,'Por Reestimar '!$AB$2:$AB$500,""),
D227="Por estimar",_xlfn.XLOOKUP(A227,'Por estimar'!$A$2:$A$500,'Por estimar'!$AB$2:$AB$500,""),
D227="Registro incompleto",_xlfn.XLOOKUP(A227,'Registro incompleto'!$A$2:$A$500,'Registro incompleto'!$AB$2:$AB$500,""),
TRUE,""
))</f>
        <v>Ana Vega</v>
      </c>
    </row>
    <row r="228" spans="1:9">
      <c r="A228">
        <v>263</v>
      </c>
      <c r="B228" t="str" cm="1">
        <f t="array" ref="B228">IF(A228="","",_xlfn.IFS(
D228="Eliminados",_xlfn.XLOOKUP(A228,Eliminados!$A$2:$A$500,Eliminados!$F$2:$F$500,""),
D228="Planificadas",_xlfn.XLOOKUP(A228,Planificadas!$A$2:$A$500,Planificadas!$F$2:$F$500,""),
D228="Aprobar planificación",_xlfn.XLOOKUP(A228,'Aprobar Planificación'!$A$2:$A$500,'Aprobar Planificación'!$F$2:$F$500,""),
D228="Por planificar",_xlfn.XLOOKUP(A228,'Por planificar'!$A$2:$A$500,'Por planificar'!$F$2:$F$500,""),
D228="Por habilitar presupuesto",_xlfn.XLOOKUP(A228,'Por habilitar presup.'!$A$2:$A$500,'Por habilitar presup.'!$F$2:$F$500,""),
D228="Por aprobar estimación",_xlfn.XLOOKUP(A228,'Por aprobar estimacion'!$A$2:$A$500,'Por aprobar estimacion'!$F$2:$F$500,""),
D228="Por reestimar",_xlfn.XLOOKUP(A228,'Por Reestimar '!$A$2:$A$500,'Por Reestimar '!$F$2:$F$500,""),
D228="Por estimar",_xlfn.XLOOKUP(A228,'Por estimar'!$A$2:$A$500,'Por estimar'!$F$2:$F$500,""),
D228="Registro incompleto",_xlfn.XLOOKUP(A228,'Registro incompleto'!$A$2:$A$500,'Registro incompleto'!$F$2:$F$500,""),
TRUE,""
))</f>
        <v>Sistema Automatizado de Apertura y Cierre de Aulas</v>
      </c>
      <c r="C228" t="str">
        <f t="shared" si="3"/>
        <v>Ana Vega</v>
      </c>
      <c r="D228" t="str" cm="1">
        <f t="array" ref="D228">IF(A228="","",_xlfn.IFS(
COUNTIF(Eliminados!$A$2:$A$500,A228)&gt;0,"Eliminados",
COUNTIF(Planificadas!$A$2:$A$500,A228)&gt;0,"Planificadas",
COUNTIF('Aprobar Planificación'!$A$2:$A$500,A228)&gt;0,"Aprobar planificación",
COUNTIF('Por planificar'!$A$2:$A$500,A228)&gt;0,"Por planificar",
COUNTIF('Por habilitar presup.'!$A$2:$A$500,A228)&gt;0,"Por habilitar presupuesto",
COUNTIF('Por aprobar estimacion'!$A$2:$A$500,A228)&gt;0,"Por aprobar estimación",
COUNTIF('Por Reestimar '!$A$2:$A$500,A228)&gt;0,"Por reestimar",
COUNTIF('Por estimar'!$A$2:$A$500,A228)&gt;0,"Por estimar",
COUNTIF('Registro incompleto'!$A$2:$A$500,A228)&gt;0,"Registro incompleto",
TRUE,"Sin estado"
))</f>
        <v>Eliminados</v>
      </c>
      <c r="E228" t="str" cm="1">
        <f t="array" ref="E228">IF(A228="","",_xlfn.LET(
_xlpm.base,_xlfn.IFS(
D228="Eliminados",_xlfn.XLOOKUP(A228,Eliminados!$A$2:$A$500,Eliminados!$AE$2:$AE$500,""),
D228="Planificadas",_xlfn.XLOOKUP(A228,Planificadas!$A$2:$A$500,Planificadas!$AE$2:$AE$500,""),
D228="Aprobar planificación",_xlfn.XLOOKUP(A228,'Aprobar Planificación'!$A$2:$A$500,'Aprobar Planificación'!$AE$2:$AE$500,""),
D228="Por planificar",_xlfn.XLOOKUP(A228,'Por planificar'!$A$2:$A$500,'Por planificar'!$AE$2:$AE$500,""),
D228="Por habilitar presupuesto",_xlfn.XLOOKUP(A228,'Por habilitar presup.'!$A$2:$A$500,'Por habilitar presup.'!$AE$2:$AE$500,""),
D228="Por aprobar estimación",_xlfn.XLOOKUP(A228,'Por aprobar estimacion'!$A$2:$A$500,'Por aprobar estimacion'!$AE$2:$AE$500,""),
D228="Por reestimar",_xlfn.XLOOKUP(A228,'Por Reestimar '!$A$2:$A$500,'Por Reestimar '!$AE$2:$AE$500,""),
D228="Por estimar",_xlfn.XLOOKUP(A228,'Por estimar'!$A$2:$A$500,'Por estimar'!$AE$2:$AE$500,""),
D228="Registro incompleto",_xlfn.XLOOKUP(A228,'Registro incompleto'!$A$2:$A$500,'Registro incompleto'!$AE$2:$AE$500,""),
TRUE,""
),
_xlpm.revision,_xlfn.IFS(
D228="Eliminados",_xlfn.XLOOKUP(A228,Eliminados!$A$2:$A$500,Eliminados!$AR$2:$AR$500,""),
D228="Planificadas",_xlfn.XLOOKUP(A228,Planificadas!$A$2:$A$500,Planificadas!$AR$2:$AR$500,""),
D228="Aprobar planificación",_xlfn.XLOOKUP(A228,'Aprobar Planificación'!$A$2:$A$500,'Aprobar Planificación'!$AR$2:$AR$500,""),
D228="Por planificar",_xlfn.XLOOKUP(A228,'Por planificar'!$A$2:$A$500,'Por planificar'!$AR$2:$AR$500,""),
D228="Por habilitar presupuesto",_xlfn.XLOOKUP(A228,'Por habilitar presup.'!$A$2:$A$500,'Por habilitar presup.'!$AR$2:$AR$500,""),
D228="Por aprobar estimación",_xlfn.XLOOKUP(A228,'Por aprobar estimacion'!$A$2:$A$500,'Por aprobar estimacion'!$AR$2:$AR$500,""),
D228="Por reestimar",_xlfn.XLOOKUP(A228,'Por Reestimar '!$A$2:$A$500,'Por Reestimar '!$AR$2:$AR$500,""),
TRUE,""
),
_xlpm.resultado,IF(OR(_xlpm.revision="",_xlpm.revision=0),_xlpm.base,_xlpm.revision),
IF(OR(_xlpm.resultado="",_xlpm.resultado=0),"Sin definir",_xlpm.resultado)
))</f>
        <v>Media</v>
      </c>
      <c r="F228" s="593" cm="1">
        <f t="array" ref="F228">IF(A228="","",_xlfn.LET(
_xlpm.fecha,_xlfn.IFS(
D228="Eliminados",_xlfn.XLOOKUP(A228,Eliminados!$A$2:$A$500,Eliminados!$AD$2:$AD$500,""),
D228="Planificadas",_xlfn.XLOOKUP(A228,Planificadas!$A$2:$A$500,Planificadas!$AD$2:$AD$500,""),
D228="Aprobar planificación",_xlfn.XLOOKUP(A228,'Aprobar Planificación'!$A$2:$A$500,'Aprobar Planificación'!$AD$2:$AD$500,""),
D228="Por planificar",_xlfn.XLOOKUP(A228,'Por planificar'!$A$2:$A$500,'Por planificar'!$AD$2:$AD$500,""),
D228="Por habilitar presupuesto",_xlfn.XLOOKUP(A228,'Por habilitar presup.'!$A$2:$A$500,'Por habilitar presup.'!$AD$2:$AD$500,""),
D228="Por aprobar estimación",_xlfn.XLOOKUP(A228,'Por aprobar estimacion'!$A$2:$A$500,'Por aprobar estimacion'!$AD$2:$AD$500,""),
D228="Por reestimar",_xlfn.XLOOKUP(A228,'Por Reestimar '!$A$2:$A$500,'Por Reestimar '!$AD$2:$AD$500,""),
D228="Por estimar",_xlfn.XLOOKUP(A228,'Por estimar'!$A$2:$A$500,'Por estimar'!$AD$2:$AD$500,""),
D228="Registro incompleto",_xlfn.XLOOKUP(A228,'Registro incompleto'!$A$2:$A$500,'Registro incompleto'!$AD$2:$AD$500,""),
TRUE,""
),
IF(OR(_xlpm.fecha="",_xlpm.fecha=0),"",_xlpm.fecha)
))</f>
        <v>46204</v>
      </c>
      <c r="G228" s="593" cm="1">
        <f t="array" ref="G228">IF(A228="","",_xlfn.LET(
_xlpm.base,_xlfn.IFS(
D228="Eliminados",_xlfn.XLOOKUP(A228,Eliminados!$A$2:$A$500,Eliminados!$AF$2:$AF$500,""),
D228="Planificadas",_xlfn.XLOOKUP(A228,Planificadas!$A$2:$A$500,Planificadas!$AF$2:$AF$500,""),
D228="Aprobar planificación",_xlfn.XLOOKUP(A228,'Aprobar Planificación'!$A$2:$A$500,'Aprobar Planificación'!$AF$2:$AF$500,""),
D228="Por planificar",_xlfn.XLOOKUP(A228,'Por planificar'!$A$2:$A$500,'Por planificar'!$AF$2:$AF$500,""),
D228="Por habilitar presupuesto",_xlfn.XLOOKUP(A228,'Por habilitar presup.'!$A$2:$A$500,'Por habilitar presup.'!$AF$2:$AF$500,""),
D228="Por aprobar estimación",_xlfn.XLOOKUP(A228,'Por aprobar estimacion'!$A$2:$A$500,'Por aprobar estimacion'!$AF$2:$AF$500,""),
D228="Por reestimar",_xlfn.XLOOKUP(A228,'Por Reestimar '!$A$2:$A$500,'Por Reestimar '!$AF$2:$AF$500,""),
D228="Por estimar",_xlfn.XLOOKUP(A228,'Por estimar'!$A$2:$A$500,'Por estimar'!$AF$2:$AF$500,""),
D228="Registro incompleto",_xlfn.XLOOKUP(A228,'Registro incompleto'!$A$2:$A$500,'Registro incompleto'!$AF$2:$AF$500,""),
TRUE,""
),
_xlpm.revision,_xlfn.IFS(
D228="Eliminados",_xlfn.XLOOKUP(A228,Eliminados!$A$2:$A$500,Eliminados!$AS$2:$AS$500,""),
D228="Planificadas",_xlfn.XLOOKUP(A228,Planificadas!$A$2:$A$500,Planificadas!$AS$2:$AS$500,""),
D228="Aprobar planificación",_xlfn.XLOOKUP(A228,'Aprobar Planificación'!$A$2:$A$500,'Aprobar Planificación'!$AS$2:$AS$500,""),
D228="Por planificar",_xlfn.XLOOKUP(A228,'Por planificar'!$A$2:$A$500,'Por planificar'!$AS$2:$AS$500,""),
D228="Por habilitar presupuesto",_xlfn.XLOOKUP(A228,'Por habilitar presup.'!$A$2:$A$500,'Por habilitar presup.'!$AS$2:$AS$500,""),
D228="Por aprobar estimación",_xlfn.XLOOKUP(A228,'Por aprobar estimacion'!$A$2:$A$500,'Por aprobar estimacion'!$AS$2:$AS$500,""),
D228="Por reestimar",_xlfn.XLOOKUP(A228,'Por Reestimar '!$A$2:$A$500,'Por Reestimar '!$AS$2:$AS$500,""),
TRUE,""
),
_xlpm.resultado,IF(OR(_xlpm.revision="",_xlpm.revision=0),_xlpm.base,_xlpm.revision),
IF(OR(_xlpm.resultado="",_xlpm.resultado=0),"",_xlpm.resultado)
))</f>
        <v>46219</v>
      </c>
      <c r="H228" s="593" t="str" cm="1">
        <f t="array" ref="H228">IF(A228="","",_xlfn.LET(
_xlpm.dias,_xlfn.IFS(
OR(UPPER(TRIM(E228))="BAJA",UPPER(TRIM(E228))="BAJO"),5,
OR(UPPER(TRIM(E228))="MEDIA",UPPER(TRIM(E228))="MEDIO"),10,
OR(UPPER(TRIM(E228))="ALTA",UPPER(TRIM(E228))="ALTO"),20,
TRUE,0
),
_xlpm.inicioRe,IF(D228="Por reestimar",_xlfn.XLOOKUP(A228,'Por Reestimar '!$A$2:$A$500,'Por Reestimar '!$AS$2:$AS$500,0),0),
_xlfn.IFS(
D228="Por reestimar",IF(AND(ISNUMBER(_xlpm.inicioRe),_xlpm.inicioRe&gt;0,_xlpm.dias&gt;0),WORKDAY(_xlpm.inicioRe,_xlpm.dias),""),
D228="Por estimar",IF(AND(ISNUMBER(G228),G228&gt;0),IF(_xlpm.dias&gt;0,WORKDAY(G228,_xlpm.dias),""),IF(AND(ISNUMBER(F228),F228&gt;0),WORKDAY(F228,5),"")),
TRUE,""
)
))</f>
        <v/>
      </c>
      <c r="I228" t="str" cm="1">
        <f t="array" ref="I228">IF(A228="","",_xlfn.IFS(
D228="Eliminados",_xlfn.XLOOKUP(A228,Eliminados!$A$2:$A$500,Eliminados!$AB$2:$AB$500,""),
D228="Planificadas",_xlfn.XLOOKUP(A228,Planificadas!$A$2:$A$500,Planificadas!$AB$2:$AB$500,""),
D228="Aprobar planificación",_xlfn.XLOOKUP(A228,'Aprobar Planificación'!$A$2:$A$500,'Aprobar Planificación'!$AB$2:$AB$500,""),
D228="Por planificar",_xlfn.XLOOKUP(A228,'Por planificar'!$A$2:$A$500,'Por planificar'!$AB$2:$AB$500,""),
D228="Por habilitar presupuesto",_xlfn.XLOOKUP(A228,'Por habilitar presup.'!$A$2:$A$500,'Por habilitar presup.'!$AB$2:$AB$500,""),
D228="Por aprobar estimación",_xlfn.XLOOKUP(A228,'Por aprobar estimacion'!$A$2:$A$500,'Por aprobar estimacion'!$AB$2:$AB$500,""),
D228="Por reestimar",_xlfn.XLOOKUP(A228,'Por Reestimar '!$A$2:$A$500,'Por Reestimar '!$AB$2:$AB$500,""),
D228="Por estimar",_xlfn.XLOOKUP(A228,'Por estimar'!$A$2:$A$500,'Por estimar'!$AB$2:$AB$500,""),
D228="Registro incompleto",_xlfn.XLOOKUP(A228,'Registro incompleto'!$A$2:$A$500,'Registro incompleto'!$AB$2:$AB$500,""),
TRUE,""
))</f>
        <v>Ana Vega</v>
      </c>
    </row>
    <row r="229" spans="1:9">
      <c r="A229">
        <v>264</v>
      </c>
      <c r="B229" t="str" cm="1">
        <f t="array" ref="B229">IF(A229="","",_xlfn.IFS(
D229="Eliminados",_xlfn.XLOOKUP(A229,Eliminados!$A$2:$A$500,Eliminados!$F$2:$F$500,""),
D229="Planificadas",_xlfn.XLOOKUP(A229,Planificadas!$A$2:$A$500,Planificadas!$F$2:$F$500,""),
D229="Aprobar planificación",_xlfn.XLOOKUP(A229,'Aprobar Planificación'!$A$2:$A$500,'Aprobar Planificación'!$F$2:$F$500,""),
D229="Por planificar",_xlfn.XLOOKUP(A229,'Por planificar'!$A$2:$A$500,'Por planificar'!$F$2:$F$500,""),
D229="Por habilitar presupuesto",_xlfn.XLOOKUP(A229,'Por habilitar presup.'!$A$2:$A$500,'Por habilitar presup.'!$F$2:$F$500,""),
D229="Por aprobar estimación",_xlfn.XLOOKUP(A229,'Por aprobar estimacion'!$A$2:$A$500,'Por aprobar estimacion'!$F$2:$F$500,""),
D229="Por reestimar",_xlfn.XLOOKUP(A229,'Por Reestimar '!$A$2:$A$500,'Por Reestimar '!$F$2:$F$500,""),
D229="Por estimar",_xlfn.XLOOKUP(A229,'Por estimar'!$A$2:$A$500,'Por estimar'!$F$2:$F$500,""),
D229="Registro incompleto",_xlfn.XLOOKUP(A229,'Registro incompleto'!$A$2:$A$500,'Registro incompleto'!$F$2:$F$500,""),
TRUE,""
))</f>
        <v>Emisión de Certificados para la Universidad de Arizona</v>
      </c>
      <c r="C229" t="str">
        <f t="shared" si="3"/>
        <v>Nicolas Morales</v>
      </c>
      <c r="D229" t="str" cm="1">
        <f t="array" ref="D229">IF(A229="","",_xlfn.IFS(
COUNTIF(Eliminados!$A$2:$A$500,A229)&gt;0,"Eliminados",
COUNTIF(Planificadas!$A$2:$A$500,A229)&gt;0,"Planificadas",
COUNTIF('Aprobar Planificación'!$A$2:$A$500,A229)&gt;0,"Aprobar planificación",
COUNTIF('Por planificar'!$A$2:$A$500,A229)&gt;0,"Por planificar",
COUNTIF('Por habilitar presup.'!$A$2:$A$500,A229)&gt;0,"Por habilitar presupuesto",
COUNTIF('Por aprobar estimacion'!$A$2:$A$500,A229)&gt;0,"Por aprobar estimación",
COUNTIF('Por Reestimar '!$A$2:$A$500,A229)&gt;0,"Por reestimar",
COUNTIF('Por estimar'!$A$2:$A$500,A229)&gt;0,"Por estimar",
COUNTIF('Registro incompleto'!$A$2:$A$500,A229)&gt;0,"Registro incompleto",
TRUE,"Sin estado"
))</f>
        <v>Aprobar planificación</v>
      </c>
      <c r="E229" t="str" cm="1">
        <f t="array" ref="E229">IF(A229="","",_xlfn.LET(
_xlpm.base,_xlfn.IFS(
D229="Eliminados",_xlfn.XLOOKUP(A229,Eliminados!$A$2:$A$500,Eliminados!$AE$2:$AE$500,""),
D229="Planificadas",_xlfn.XLOOKUP(A229,Planificadas!$A$2:$A$500,Planificadas!$AE$2:$AE$500,""),
D229="Aprobar planificación",_xlfn.XLOOKUP(A229,'Aprobar Planificación'!$A$2:$A$500,'Aprobar Planificación'!$AE$2:$AE$500,""),
D229="Por planificar",_xlfn.XLOOKUP(A229,'Por planificar'!$A$2:$A$500,'Por planificar'!$AE$2:$AE$500,""),
D229="Por habilitar presupuesto",_xlfn.XLOOKUP(A229,'Por habilitar presup.'!$A$2:$A$500,'Por habilitar presup.'!$AE$2:$AE$500,""),
D229="Por aprobar estimación",_xlfn.XLOOKUP(A229,'Por aprobar estimacion'!$A$2:$A$500,'Por aprobar estimacion'!$AE$2:$AE$500,""),
D229="Por reestimar",_xlfn.XLOOKUP(A229,'Por Reestimar '!$A$2:$A$500,'Por Reestimar '!$AE$2:$AE$500,""),
D229="Por estimar",_xlfn.XLOOKUP(A229,'Por estimar'!$A$2:$A$500,'Por estimar'!$AE$2:$AE$500,""),
D229="Registro incompleto",_xlfn.XLOOKUP(A229,'Registro incompleto'!$A$2:$A$500,'Registro incompleto'!$AE$2:$AE$500,""),
TRUE,""
),
_xlpm.revision,_xlfn.IFS(
D229="Eliminados",_xlfn.XLOOKUP(A229,Eliminados!$A$2:$A$500,Eliminados!$AR$2:$AR$500,""),
D229="Planificadas",_xlfn.XLOOKUP(A229,Planificadas!$A$2:$A$500,Planificadas!$AR$2:$AR$500,""),
D229="Aprobar planificación",_xlfn.XLOOKUP(A229,'Aprobar Planificación'!$A$2:$A$500,'Aprobar Planificación'!$AR$2:$AR$500,""),
D229="Por planificar",_xlfn.XLOOKUP(A229,'Por planificar'!$A$2:$A$500,'Por planificar'!$AR$2:$AR$500,""),
D229="Por habilitar presupuesto",_xlfn.XLOOKUP(A229,'Por habilitar presup.'!$A$2:$A$500,'Por habilitar presup.'!$AR$2:$AR$500,""),
D229="Por aprobar estimación",_xlfn.XLOOKUP(A229,'Por aprobar estimacion'!$A$2:$A$500,'Por aprobar estimacion'!$AR$2:$AR$500,""),
D229="Por reestimar",_xlfn.XLOOKUP(A229,'Por Reestimar '!$A$2:$A$500,'Por Reestimar '!$AR$2:$AR$500,""),
TRUE,""
),
_xlpm.resultado,IF(OR(_xlpm.revision="",_xlpm.revision=0),_xlpm.base,_xlpm.revision),
IF(OR(_xlpm.resultado="",_xlpm.resultado=0),"Sin definir",_xlpm.resultado)
))</f>
        <v>Baja</v>
      </c>
      <c r="F229" s="593" cm="1">
        <f t="array" ref="F229">IF(A229="","",_xlfn.LET(
_xlpm.fecha,_xlfn.IFS(
D229="Eliminados",_xlfn.XLOOKUP(A229,Eliminados!$A$2:$A$500,Eliminados!$AD$2:$AD$500,""),
D229="Planificadas",_xlfn.XLOOKUP(A229,Planificadas!$A$2:$A$500,Planificadas!$AD$2:$AD$500,""),
D229="Aprobar planificación",_xlfn.XLOOKUP(A229,'Aprobar Planificación'!$A$2:$A$500,'Aprobar Planificación'!$AD$2:$AD$500,""),
D229="Por planificar",_xlfn.XLOOKUP(A229,'Por planificar'!$A$2:$A$500,'Por planificar'!$AD$2:$AD$500,""),
D229="Por habilitar presupuesto",_xlfn.XLOOKUP(A229,'Por habilitar presup.'!$A$2:$A$500,'Por habilitar presup.'!$AD$2:$AD$500,""),
D229="Por aprobar estimación",_xlfn.XLOOKUP(A229,'Por aprobar estimacion'!$A$2:$A$500,'Por aprobar estimacion'!$AD$2:$AD$500,""),
D229="Por reestimar",_xlfn.XLOOKUP(A229,'Por Reestimar '!$A$2:$A$500,'Por Reestimar '!$AD$2:$AD$500,""),
D229="Por estimar",_xlfn.XLOOKUP(A229,'Por estimar'!$A$2:$A$500,'Por estimar'!$AD$2:$AD$500,""),
D229="Registro incompleto",_xlfn.XLOOKUP(A229,'Registro incompleto'!$A$2:$A$500,'Registro incompleto'!$AD$2:$AD$500,""),
TRUE,""
),
IF(OR(_xlpm.fecha="",_xlpm.fecha=0),"",_xlpm.fecha)
))</f>
        <v>46204</v>
      </c>
      <c r="G229" s="593" cm="1">
        <f t="array" ref="G229">IF(A229="","",_xlfn.LET(
_xlpm.base,_xlfn.IFS(
D229="Eliminados",_xlfn.XLOOKUP(A229,Eliminados!$A$2:$A$500,Eliminados!$AF$2:$AF$500,""),
D229="Planificadas",_xlfn.XLOOKUP(A229,Planificadas!$A$2:$A$500,Planificadas!$AF$2:$AF$500,""),
D229="Aprobar planificación",_xlfn.XLOOKUP(A229,'Aprobar Planificación'!$A$2:$A$500,'Aprobar Planificación'!$AF$2:$AF$500,""),
D229="Por planificar",_xlfn.XLOOKUP(A229,'Por planificar'!$A$2:$A$500,'Por planificar'!$AF$2:$AF$500,""),
D229="Por habilitar presupuesto",_xlfn.XLOOKUP(A229,'Por habilitar presup.'!$A$2:$A$500,'Por habilitar presup.'!$AF$2:$AF$500,""),
D229="Por aprobar estimación",_xlfn.XLOOKUP(A229,'Por aprobar estimacion'!$A$2:$A$500,'Por aprobar estimacion'!$AF$2:$AF$500,""),
D229="Por reestimar",_xlfn.XLOOKUP(A229,'Por Reestimar '!$A$2:$A$500,'Por Reestimar '!$AF$2:$AF$500,""),
D229="Por estimar",_xlfn.XLOOKUP(A229,'Por estimar'!$A$2:$A$500,'Por estimar'!$AF$2:$AF$500,""),
D229="Registro incompleto",_xlfn.XLOOKUP(A229,'Registro incompleto'!$A$2:$A$500,'Registro incompleto'!$AF$2:$AF$500,""),
TRUE,""
),
_xlpm.revision,_xlfn.IFS(
D229="Eliminados",_xlfn.XLOOKUP(A229,Eliminados!$A$2:$A$500,Eliminados!$AS$2:$AS$500,""),
D229="Planificadas",_xlfn.XLOOKUP(A229,Planificadas!$A$2:$A$500,Planificadas!$AS$2:$AS$500,""),
D229="Aprobar planificación",_xlfn.XLOOKUP(A229,'Aprobar Planificación'!$A$2:$A$500,'Aprobar Planificación'!$AS$2:$AS$500,""),
D229="Por planificar",_xlfn.XLOOKUP(A229,'Por planificar'!$A$2:$A$500,'Por planificar'!$AS$2:$AS$500,""),
D229="Por habilitar presupuesto",_xlfn.XLOOKUP(A229,'Por habilitar presup.'!$A$2:$A$500,'Por habilitar presup.'!$AS$2:$AS$500,""),
D229="Por aprobar estimación",_xlfn.XLOOKUP(A229,'Por aprobar estimacion'!$A$2:$A$500,'Por aprobar estimacion'!$AS$2:$AS$500,""),
D229="Por reestimar",_xlfn.XLOOKUP(A229,'Por Reestimar '!$A$2:$A$500,'Por Reestimar '!$AS$2:$AS$500,""),
TRUE,""
),
_xlpm.resultado,IF(OR(_xlpm.revision="",_xlpm.revision=0),_xlpm.base,_xlpm.revision),
IF(OR(_xlpm.resultado="",_xlpm.resultado=0),"",_xlpm.resultado)
))</f>
        <v>46205</v>
      </c>
      <c r="H229" s="593" t="str" cm="1">
        <f t="array" ref="H229">IF(A229="","",_xlfn.LET(
_xlpm.dias,_xlfn.IFS(
OR(UPPER(TRIM(E229))="BAJA",UPPER(TRIM(E229))="BAJO"),5,
OR(UPPER(TRIM(E229))="MEDIA",UPPER(TRIM(E229))="MEDIO"),10,
OR(UPPER(TRIM(E229))="ALTA",UPPER(TRIM(E229))="ALTO"),20,
TRUE,0
),
_xlpm.inicioRe,IF(D229="Por reestimar",_xlfn.XLOOKUP(A229,'Por Reestimar '!$A$2:$A$500,'Por Reestimar '!$AS$2:$AS$500,0),0),
_xlfn.IFS(
D229="Por reestimar",IF(AND(ISNUMBER(_xlpm.inicioRe),_xlpm.inicioRe&gt;0,_xlpm.dias&gt;0),WORKDAY(_xlpm.inicioRe,_xlpm.dias),""),
D229="Por estimar",IF(AND(ISNUMBER(G229),G229&gt;0),IF(_xlpm.dias&gt;0,WORKDAY(G229,_xlpm.dias),""),IF(AND(ISNUMBER(F229),F229&gt;0),WORKDAY(F229,5),"")),
TRUE,""
)
))</f>
        <v/>
      </c>
      <c r="I229" t="str" cm="1">
        <f t="array" ref="I229">IF(A229="","",_xlfn.IFS(
D229="Eliminados",_xlfn.XLOOKUP(A229,Eliminados!$A$2:$A$500,Eliminados!$AB$2:$AB$500,""),
D229="Planificadas",_xlfn.XLOOKUP(A229,Planificadas!$A$2:$A$500,Planificadas!$AB$2:$AB$500,""),
D229="Aprobar planificación",_xlfn.XLOOKUP(A229,'Aprobar Planificación'!$A$2:$A$500,'Aprobar Planificación'!$AB$2:$AB$500,""),
D229="Por planificar",_xlfn.XLOOKUP(A229,'Por planificar'!$A$2:$A$500,'Por planificar'!$AB$2:$AB$500,""),
D229="Por habilitar presupuesto",_xlfn.XLOOKUP(A229,'Por habilitar presup.'!$A$2:$A$500,'Por habilitar presup.'!$AB$2:$AB$500,""),
D229="Por aprobar estimación",_xlfn.XLOOKUP(A229,'Por aprobar estimacion'!$A$2:$A$500,'Por aprobar estimacion'!$AB$2:$AB$500,""),
D229="Por reestimar",_xlfn.XLOOKUP(A229,'Por Reestimar '!$A$2:$A$500,'Por Reestimar '!$AB$2:$AB$500,""),
D229="Por estimar",_xlfn.XLOOKUP(A229,'Por estimar'!$A$2:$A$500,'Por estimar'!$AB$2:$AB$500,""),
D229="Registro incompleto",_xlfn.XLOOKUP(A229,'Registro incompleto'!$A$2:$A$500,'Registro incompleto'!$AB$2:$AB$500,""),
TRUE,""
))</f>
        <v>Nicolas Morales</v>
      </c>
    </row>
    <row r="230" spans="1:9">
      <c r="A230">
        <v>265</v>
      </c>
      <c r="B230" t="str" cm="1">
        <f t="array" ref="B230">IF(A230="","",_xlfn.IFS(
D230="Eliminados",_xlfn.XLOOKUP(A230,Eliminados!$A$2:$A$500,Eliminados!$F$2:$F$500,""),
D230="Planificadas",_xlfn.XLOOKUP(A230,Planificadas!$A$2:$A$500,Planificadas!$F$2:$F$500,""),
D230="Aprobar planificación",_xlfn.XLOOKUP(A230,'Aprobar Planificación'!$A$2:$A$500,'Aprobar Planificación'!$F$2:$F$500,""),
D230="Por planificar",_xlfn.XLOOKUP(A230,'Por planificar'!$A$2:$A$500,'Por planificar'!$F$2:$F$500,""),
D230="Por habilitar presupuesto",_xlfn.XLOOKUP(A230,'Por habilitar presup.'!$A$2:$A$500,'Por habilitar presup.'!$F$2:$F$500,""),
D230="Por aprobar estimación",_xlfn.XLOOKUP(A230,'Por aprobar estimacion'!$A$2:$A$500,'Por aprobar estimacion'!$F$2:$F$500,""),
D230="Por reestimar",_xlfn.XLOOKUP(A230,'Por Reestimar '!$A$2:$A$500,'Por Reestimar '!$F$2:$F$500,""),
D230="Por estimar",_xlfn.XLOOKUP(A230,'Por estimar'!$A$2:$A$500,'Por estimar'!$F$2:$F$500,""),
D230="Registro incompleto",_xlfn.XLOOKUP(A230,'Registro incompleto'!$A$2:$A$500,'Registro incompleto'!$F$2:$F$500,""),
TRUE,""
))</f>
        <v>Acompañamiento para implementación de Plataforma para la gestión de Atenciones Psicológicas y psicopedagógicas</v>
      </c>
      <c r="C230" t="str">
        <f t="shared" si="3"/>
        <v>Nicolas Morales</v>
      </c>
      <c r="D230" t="str" cm="1">
        <f t="array" ref="D230">IF(A230="","",_xlfn.IFS(
COUNTIF(Eliminados!$A$2:$A$500,A230)&gt;0,"Eliminados",
COUNTIF(Planificadas!$A$2:$A$500,A230)&gt;0,"Planificadas",
COUNTIF('Aprobar Planificación'!$A$2:$A$500,A230)&gt;0,"Aprobar planificación",
COUNTIF('Por planificar'!$A$2:$A$500,A230)&gt;0,"Por planificar",
COUNTIF('Por habilitar presup.'!$A$2:$A$500,A230)&gt;0,"Por habilitar presupuesto",
COUNTIF('Por aprobar estimacion'!$A$2:$A$500,A230)&gt;0,"Por aprobar estimación",
COUNTIF('Por Reestimar '!$A$2:$A$500,A230)&gt;0,"Por reestimar",
COUNTIF('Por estimar'!$A$2:$A$500,A230)&gt;0,"Por estimar",
COUNTIF('Registro incompleto'!$A$2:$A$500,A230)&gt;0,"Registro incompleto",
TRUE,"Sin estado"
))</f>
        <v>Planificadas</v>
      </c>
      <c r="E230" t="str" cm="1">
        <f t="array" ref="E230">IF(A230="","",_xlfn.LET(
_xlpm.base,_xlfn.IFS(
D230="Eliminados",_xlfn.XLOOKUP(A230,Eliminados!$A$2:$A$500,Eliminados!$AE$2:$AE$500,""),
D230="Planificadas",_xlfn.XLOOKUP(A230,Planificadas!$A$2:$A$500,Planificadas!$AE$2:$AE$500,""),
D230="Aprobar planificación",_xlfn.XLOOKUP(A230,'Aprobar Planificación'!$A$2:$A$500,'Aprobar Planificación'!$AE$2:$AE$500,""),
D230="Por planificar",_xlfn.XLOOKUP(A230,'Por planificar'!$A$2:$A$500,'Por planificar'!$AE$2:$AE$500,""),
D230="Por habilitar presupuesto",_xlfn.XLOOKUP(A230,'Por habilitar presup.'!$A$2:$A$500,'Por habilitar presup.'!$AE$2:$AE$500,""),
D230="Por aprobar estimación",_xlfn.XLOOKUP(A230,'Por aprobar estimacion'!$A$2:$A$500,'Por aprobar estimacion'!$AE$2:$AE$500,""),
D230="Por reestimar",_xlfn.XLOOKUP(A230,'Por Reestimar '!$A$2:$A$500,'Por Reestimar '!$AE$2:$AE$500,""),
D230="Por estimar",_xlfn.XLOOKUP(A230,'Por estimar'!$A$2:$A$500,'Por estimar'!$AE$2:$AE$500,""),
D230="Registro incompleto",_xlfn.XLOOKUP(A230,'Registro incompleto'!$A$2:$A$500,'Registro incompleto'!$AE$2:$AE$500,""),
TRUE,""
),
_xlpm.revision,_xlfn.IFS(
D230="Eliminados",_xlfn.XLOOKUP(A230,Eliminados!$A$2:$A$500,Eliminados!$AR$2:$AR$500,""),
D230="Planificadas",_xlfn.XLOOKUP(A230,Planificadas!$A$2:$A$500,Planificadas!$AR$2:$AR$500,""),
D230="Aprobar planificación",_xlfn.XLOOKUP(A230,'Aprobar Planificación'!$A$2:$A$500,'Aprobar Planificación'!$AR$2:$AR$500,""),
D230="Por planificar",_xlfn.XLOOKUP(A230,'Por planificar'!$A$2:$A$500,'Por planificar'!$AR$2:$AR$500,""),
D230="Por habilitar presupuesto",_xlfn.XLOOKUP(A230,'Por habilitar presup.'!$A$2:$A$500,'Por habilitar presup.'!$AR$2:$AR$500,""),
D230="Por aprobar estimación",_xlfn.XLOOKUP(A230,'Por aprobar estimacion'!$A$2:$A$500,'Por aprobar estimacion'!$AR$2:$AR$500,""),
D230="Por reestimar",_xlfn.XLOOKUP(A230,'Por Reestimar '!$A$2:$A$500,'Por Reestimar '!$AR$2:$AR$500,""),
TRUE,""
),
_xlpm.resultado,IF(OR(_xlpm.revision="",_xlpm.revision=0),_xlpm.base,_xlpm.revision),
IF(OR(_xlpm.resultado="",_xlpm.resultado=0),"Sin definir",_xlpm.resultado)
))</f>
        <v>Baja</v>
      </c>
      <c r="F230" s="593" cm="1">
        <f t="array" ref="F230">IF(A230="","",_xlfn.LET(
_xlpm.fecha,_xlfn.IFS(
D230="Eliminados",_xlfn.XLOOKUP(A230,Eliminados!$A$2:$A$500,Eliminados!$AD$2:$AD$500,""),
D230="Planificadas",_xlfn.XLOOKUP(A230,Planificadas!$A$2:$A$500,Planificadas!$AD$2:$AD$500,""),
D230="Aprobar planificación",_xlfn.XLOOKUP(A230,'Aprobar Planificación'!$A$2:$A$500,'Aprobar Planificación'!$AD$2:$AD$500,""),
D230="Por planificar",_xlfn.XLOOKUP(A230,'Por planificar'!$A$2:$A$500,'Por planificar'!$AD$2:$AD$500,""),
D230="Por habilitar presupuesto",_xlfn.XLOOKUP(A230,'Por habilitar presup.'!$A$2:$A$500,'Por habilitar presup.'!$AD$2:$AD$500,""),
D230="Por aprobar estimación",_xlfn.XLOOKUP(A230,'Por aprobar estimacion'!$A$2:$A$500,'Por aprobar estimacion'!$AD$2:$AD$500,""),
D230="Por reestimar",_xlfn.XLOOKUP(A230,'Por Reestimar '!$A$2:$A$500,'Por Reestimar '!$AD$2:$AD$500,""),
D230="Por estimar",_xlfn.XLOOKUP(A230,'Por estimar'!$A$2:$A$500,'Por estimar'!$AD$2:$AD$500,""),
D230="Registro incompleto",_xlfn.XLOOKUP(A230,'Registro incompleto'!$A$2:$A$500,'Registro incompleto'!$AD$2:$AD$500,""),
TRUE,""
),
IF(OR(_xlpm.fecha="",_xlpm.fecha=0),"",_xlpm.fecha)
))</f>
        <v>46209</v>
      </c>
      <c r="G230" s="593" cm="1">
        <f t="array" ref="G230">IF(A230="","",_xlfn.LET(
_xlpm.base,_xlfn.IFS(
D230="Eliminados",_xlfn.XLOOKUP(A230,Eliminados!$A$2:$A$500,Eliminados!$AF$2:$AF$500,""),
D230="Planificadas",_xlfn.XLOOKUP(A230,Planificadas!$A$2:$A$500,Planificadas!$AF$2:$AF$500,""),
D230="Aprobar planificación",_xlfn.XLOOKUP(A230,'Aprobar Planificación'!$A$2:$A$500,'Aprobar Planificación'!$AF$2:$AF$500,""),
D230="Por planificar",_xlfn.XLOOKUP(A230,'Por planificar'!$A$2:$A$500,'Por planificar'!$AF$2:$AF$500,""),
D230="Por habilitar presupuesto",_xlfn.XLOOKUP(A230,'Por habilitar presup.'!$A$2:$A$500,'Por habilitar presup.'!$AF$2:$AF$500,""),
D230="Por aprobar estimación",_xlfn.XLOOKUP(A230,'Por aprobar estimacion'!$A$2:$A$500,'Por aprobar estimacion'!$AF$2:$AF$500,""),
D230="Por reestimar",_xlfn.XLOOKUP(A230,'Por Reestimar '!$A$2:$A$500,'Por Reestimar '!$AF$2:$AF$500,""),
D230="Por estimar",_xlfn.XLOOKUP(A230,'Por estimar'!$A$2:$A$500,'Por estimar'!$AF$2:$AF$500,""),
D230="Registro incompleto",_xlfn.XLOOKUP(A230,'Registro incompleto'!$A$2:$A$500,'Registro incompleto'!$AF$2:$AF$500,""),
TRUE,""
),
_xlpm.revision,_xlfn.IFS(
D230="Eliminados",_xlfn.XLOOKUP(A230,Eliminados!$A$2:$A$500,Eliminados!$AS$2:$AS$500,""),
D230="Planificadas",_xlfn.XLOOKUP(A230,Planificadas!$A$2:$A$500,Planificadas!$AS$2:$AS$500,""),
D230="Aprobar planificación",_xlfn.XLOOKUP(A230,'Aprobar Planificación'!$A$2:$A$500,'Aprobar Planificación'!$AS$2:$AS$500,""),
D230="Por planificar",_xlfn.XLOOKUP(A230,'Por planificar'!$A$2:$A$500,'Por planificar'!$AS$2:$AS$500,""),
D230="Por habilitar presupuesto",_xlfn.XLOOKUP(A230,'Por habilitar presup.'!$A$2:$A$500,'Por habilitar presup.'!$AS$2:$AS$500,""),
D230="Por aprobar estimación",_xlfn.XLOOKUP(A230,'Por aprobar estimacion'!$A$2:$A$500,'Por aprobar estimacion'!$AS$2:$AS$500,""),
D230="Por reestimar",_xlfn.XLOOKUP(A230,'Por Reestimar '!$A$2:$A$500,'Por Reestimar '!$AS$2:$AS$500,""),
TRUE,""
),
_xlpm.resultado,IF(OR(_xlpm.revision="",_xlpm.revision=0),_xlpm.base,_xlpm.revision),
IF(OR(_xlpm.resultado="",_xlpm.resultado=0),"",_xlpm.resultado)
))</f>
        <v>46258</v>
      </c>
      <c r="H230" s="593" t="str" cm="1">
        <f t="array" ref="H230">IF(A230="","",_xlfn.LET(
_xlpm.dias,_xlfn.IFS(
OR(UPPER(TRIM(E230))="BAJA",UPPER(TRIM(E230))="BAJO"),5,
OR(UPPER(TRIM(E230))="MEDIA",UPPER(TRIM(E230))="MEDIO"),10,
OR(UPPER(TRIM(E230))="ALTA",UPPER(TRIM(E230))="ALTO"),20,
TRUE,0
),
_xlpm.inicioRe,IF(D230="Por reestimar",_xlfn.XLOOKUP(A230,'Por Reestimar '!$A$2:$A$500,'Por Reestimar '!$AS$2:$AS$500,0),0),
_xlfn.IFS(
D230="Por reestimar",IF(AND(ISNUMBER(_xlpm.inicioRe),_xlpm.inicioRe&gt;0,_xlpm.dias&gt;0),WORKDAY(_xlpm.inicioRe,_xlpm.dias),""),
D230="Por estimar",IF(AND(ISNUMBER(G230),G230&gt;0),IF(_xlpm.dias&gt;0,WORKDAY(G230,_xlpm.dias),""),IF(AND(ISNUMBER(F230),F230&gt;0),WORKDAY(F230,5),"")),
TRUE,""
)
))</f>
        <v/>
      </c>
      <c r="I230" t="str" cm="1">
        <f t="array" ref="I230">IF(A230="","",_xlfn.IFS(
D230="Eliminados",_xlfn.XLOOKUP(A230,Eliminados!$A$2:$A$500,Eliminados!$AB$2:$AB$500,""),
D230="Planificadas",_xlfn.XLOOKUP(A230,Planificadas!$A$2:$A$500,Planificadas!$AB$2:$AB$500,""),
D230="Aprobar planificación",_xlfn.XLOOKUP(A230,'Aprobar Planificación'!$A$2:$A$500,'Aprobar Planificación'!$AB$2:$AB$500,""),
D230="Por planificar",_xlfn.XLOOKUP(A230,'Por planificar'!$A$2:$A$500,'Por planificar'!$AB$2:$AB$500,""),
D230="Por habilitar presupuesto",_xlfn.XLOOKUP(A230,'Por habilitar presup.'!$A$2:$A$500,'Por habilitar presup.'!$AB$2:$AB$500,""),
D230="Por aprobar estimación",_xlfn.XLOOKUP(A230,'Por aprobar estimacion'!$A$2:$A$500,'Por aprobar estimacion'!$AB$2:$AB$500,""),
D230="Por reestimar",_xlfn.XLOOKUP(A230,'Por Reestimar '!$A$2:$A$500,'Por Reestimar '!$AB$2:$AB$500,""),
D230="Por estimar",_xlfn.XLOOKUP(A230,'Por estimar'!$A$2:$A$500,'Por estimar'!$AB$2:$AB$500,""),
D230="Registro incompleto",_xlfn.XLOOKUP(A230,'Registro incompleto'!$A$2:$A$500,'Registro incompleto'!$AB$2:$AB$500,""),
TRUE,""
))</f>
        <v>Nicolas Morales</v>
      </c>
    </row>
    <row r="231" spans="1:9">
      <c r="A231">
        <v>266</v>
      </c>
      <c r="B231" t="str" cm="1">
        <f t="array" ref="B231">IF(A231="","",_xlfn.IFS(
D231="Eliminados",_xlfn.XLOOKUP(A231,Eliminados!$A$2:$A$500,Eliminados!$F$2:$F$500,""),
D231="Planificadas",_xlfn.XLOOKUP(A231,Planificadas!$A$2:$A$500,Planificadas!$F$2:$F$500,""),
D231="Aprobar planificación",_xlfn.XLOOKUP(A231,'Aprobar Planificación'!$A$2:$A$500,'Aprobar Planificación'!$F$2:$F$500,""),
D231="Por planificar",_xlfn.XLOOKUP(A231,'Por planificar'!$A$2:$A$500,'Por planificar'!$F$2:$F$500,""),
D231="Por habilitar presupuesto",_xlfn.XLOOKUP(A231,'Por habilitar presup.'!$A$2:$A$500,'Por habilitar presup.'!$F$2:$F$500,""),
D231="Por aprobar estimación",_xlfn.XLOOKUP(A231,'Por aprobar estimacion'!$A$2:$A$500,'Por aprobar estimacion'!$F$2:$F$500,""),
D231="Por reestimar",_xlfn.XLOOKUP(A231,'Por Reestimar '!$A$2:$A$500,'Por Reestimar '!$F$2:$F$500,""),
D231="Por estimar",_xlfn.XLOOKUP(A231,'Por estimar'!$A$2:$A$500,'Por estimar'!$F$2:$F$500,""),
D231="Registro incompleto",_xlfn.XLOOKUP(A231,'Registro incompleto'!$A$2:$A$500,'Registro incompleto'!$F$2:$F$500,""),
TRUE,""
))</f>
        <v>Implementación de Integración Bidireccional entre HubSpot y Microsoft Dynamics 365 para UPC, UPN y Cibertec</v>
      </c>
      <c r="C231" t="str">
        <f t="shared" si="3"/>
        <v>César Soplín</v>
      </c>
      <c r="D231" t="str" cm="1">
        <f t="array" ref="D231">IF(A231="","",_xlfn.IFS(
COUNTIF(Eliminados!$A$2:$A$500,A231)&gt;0,"Eliminados",
COUNTIF(Planificadas!$A$2:$A$500,A231)&gt;0,"Planificadas",
COUNTIF('Aprobar Planificación'!$A$2:$A$500,A231)&gt;0,"Aprobar planificación",
COUNTIF('Por planificar'!$A$2:$A$500,A231)&gt;0,"Por planificar",
COUNTIF('Por habilitar presup.'!$A$2:$A$500,A231)&gt;0,"Por habilitar presupuesto",
COUNTIF('Por aprobar estimacion'!$A$2:$A$500,A231)&gt;0,"Por aprobar estimación",
COUNTIF('Por Reestimar '!$A$2:$A$500,A231)&gt;0,"Por reestimar",
COUNTIF('Por estimar'!$A$2:$A$500,A231)&gt;0,"Por estimar",
COUNTIF('Registro incompleto'!$A$2:$A$500,A231)&gt;0,"Registro incompleto",
TRUE,"Sin estado"
))</f>
        <v>Eliminados</v>
      </c>
      <c r="E231" t="str" cm="1">
        <f t="array" ref="E231">IF(A231="","",_xlfn.LET(
_xlpm.base,_xlfn.IFS(
D231="Eliminados",_xlfn.XLOOKUP(A231,Eliminados!$A$2:$A$500,Eliminados!$AE$2:$AE$500,""),
D231="Planificadas",_xlfn.XLOOKUP(A231,Planificadas!$A$2:$A$500,Planificadas!$AE$2:$AE$500,""),
D231="Aprobar planificación",_xlfn.XLOOKUP(A231,'Aprobar Planificación'!$A$2:$A$500,'Aprobar Planificación'!$AE$2:$AE$500,""),
D231="Por planificar",_xlfn.XLOOKUP(A231,'Por planificar'!$A$2:$A$500,'Por planificar'!$AE$2:$AE$500,""),
D231="Por habilitar presupuesto",_xlfn.XLOOKUP(A231,'Por habilitar presup.'!$A$2:$A$500,'Por habilitar presup.'!$AE$2:$AE$500,""),
D231="Por aprobar estimación",_xlfn.XLOOKUP(A231,'Por aprobar estimacion'!$A$2:$A$500,'Por aprobar estimacion'!$AE$2:$AE$500,""),
D231="Por reestimar",_xlfn.XLOOKUP(A231,'Por Reestimar '!$A$2:$A$500,'Por Reestimar '!$AE$2:$AE$500,""),
D231="Por estimar",_xlfn.XLOOKUP(A231,'Por estimar'!$A$2:$A$500,'Por estimar'!$AE$2:$AE$500,""),
D231="Registro incompleto",_xlfn.XLOOKUP(A231,'Registro incompleto'!$A$2:$A$500,'Registro incompleto'!$AE$2:$AE$500,""),
TRUE,""
),
_xlpm.revision,_xlfn.IFS(
D231="Eliminados",_xlfn.XLOOKUP(A231,Eliminados!$A$2:$A$500,Eliminados!$AR$2:$AR$500,""),
D231="Planificadas",_xlfn.XLOOKUP(A231,Planificadas!$A$2:$A$500,Planificadas!$AR$2:$AR$500,""),
D231="Aprobar planificación",_xlfn.XLOOKUP(A231,'Aprobar Planificación'!$A$2:$A$500,'Aprobar Planificación'!$AR$2:$AR$500,""),
D231="Por planificar",_xlfn.XLOOKUP(A231,'Por planificar'!$A$2:$A$500,'Por planificar'!$AR$2:$AR$500,""),
D231="Por habilitar presupuesto",_xlfn.XLOOKUP(A231,'Por habilitar presup.'!$A$2:$A$500,'Por habilitar presup.'!$AR$2:$AR$500,""),
D231="Por aprobar estimación",_xlfn.XLOOKUP(A231,'Por aprobar estimacion'!$A$2:$A$500,'Por aprobar estimacion'!$AR$2:$AR$500,""),
D231="Por reestimar",_xlfn.XLOOKUP(A231,'Por Reestimar '!$A$2:$A$500,'Por Reestimar '!$AR$2:$AR$500,""),
TRUE,""
),
_xlpm.resultado,IF(OR(_xlpm.revision="",_xlpm.revision=0),_xlpm.base,_xlpm.revision),
IF(OR(_xlpm.resultado="",_xlpm.resultado=0),"Sin definir",_xlpm.resultado)
))</f>
        <v>Sin definir</v>
      </c>
      <c r="F231" s="593" cm="1">
        <f t="array" ref="F231">IF(A231="","",_xlfn.LET(
_xlpm.fecha,_xlfn.IFS(
D231="Eliminados",_xlfn.XLOOKUP(A231,Eliminados!$A$2:$A$500,Eliminados!$AD$2:$AD$500,""),
D231="Planificadas",_xlfn.XLOOKUP(A231,Planificadas!$A$2:$A$500,Planificadas!$AD$2:$AD$500,""),
D231="Aprobar planificación",_xlfn.XLOOKUP(A231,'Aprobar Planificación'!$A$2:$A$500,'Aprobar Planificación'!$AD$2:$AD$500,""),
D231="Por planificar",_xlfn.XLOOKUP(A231,'Por planificar'!$A$2:$A$500,'Por planificar'!$AD$2:$AD$500,""),
D231="Por habilitar presupuesto",_xlfn.XLOOKUP(A231,'Por habilitar presup.'!$A$2:$A$500,'Por habilitar presup.'!$AD$2:$AD$500,""),
D231="Por aprobar estimación",_xlfn.XLOOKUP(A231,'Por aprobar estimacion'!$A$2:$A$500,'Por aprobar estimacion'!$AD$2:$AD$500,""),
D231="Por reestimar",_xlfn.XLOOKUP(A231,'Por Reestimar '!$A$2:$A$500,'Por Reestimar '!$AD$2:$AD$500,""),
D231="Por estimar",_xlfn.XLOOKUP(A231,'Por estimar'!$A$2:$A$500,'Por estimar'!$AD$2:$AD$500,""),
D231="Registro incompleto",_xlfn.XLOOKUP(A231,'Registro incompleto'!$A$2:$A$500,'Registro incompleto'!$AD$2:$AD$500,""),
TRUE,""
),
IF(OR(_xlpm.fecha="",_xlpm.fecha=0),"",_xlpm.fecha)
))</f>
        <v>46209</v>
      </c>
      <c r="G231" s="593" t="str" cm="1">
        <f t="array" ref="G231">IF(A231="","",_xlfn.LET(
_xlpm.base,_xlfn.IFS(
D231="Eliminados",_xlfn.XLOOKUP(A231,Eliminados!$A$2:$A$500,Eliminados!$AF$2:$AF$500,""),
D231="Planificadas",_xlfn.XLOOKUP(A231,Planificadas!$A$2:$A$500,Planificadas!$AF$2:$AF$500,""),
D231="Aprobar planificación",_xlfn.XLOOKUP(A231,'Aprobar Planificación'!$A$2:$A$500,'Aprobar Planificación'!$AF$2:$AF$500,""),
D231="Por planificar",_xlfn.XLOOKUP(A231,'Por planificar'!$A$2:$A$500,'Por planificar'!$AF$2:$AF$500,""),
D231="Por habilitar presupuesto",_xlfn.XLOOKUP(A231,'Por habilitar presup.'!$A$2:$A$500,'Por habilitar presup.'!$AF$2:$AF$500,""),
D231="Por aprobar estimación",_xlfn.XLOOKUP(A231,'Por aprobar estimacion'!$A$2:$A$500,'Por aprobar estimacion'!$AF$2:$AF$500,""),
D231="Por reestimar",_xlfn.XLOOKUP(A231,'Por Reestimar '!$A$2:$A$500,'Por Reestimar '!$AF$2:$AF$500,""),
D231="Por estimar",_xlfn.XLOOKUP(A231,'Por estimar'!$A$2:$A$500,'Por estimar'!$AF$2:$AF$500,""),
D231="Registro incompleto",_xlfn.XLOOKUP(A231,'Registro incompleto'!$A$2:$A$500,'Registro incompleto'!$AF$2:$AF$500,""),
TRUE,""
),
_xlpm.revision,_xlfn.IFS(
D231="Eliminados",_xlfn.XLOOKUP(A231,Eliminados!$A$2:$A$500,Eliminados!$AS$2:$AS$500,""),
D231="Planificadas",_xlfn.XLOOKUP(A231,Planificadas!$A$2:$A$500,Planificadas!$AS$2:$AS$500,""),
D231="Aprobar planificación",_xlfn.XLOOKUP(A231,'Aprobar Planificación'!$A$2:$A$500,'Aprobar Planificación'!$AS$2:$AS$500,""),
D231="Por planificar",_xlfn.XLOOKUP(A231,'Por planificar'!$A$2:$A$500,'Por planificar'!$AS$2:$AS$500,""),
D231="Por habilitar presupuesto",_xlfn.XLOOKUP(A231,'Por habilitar presup.'!$A$2:$A$500,'Por habilitar presup.'!$AS$2:$AS$500,""),
D231="Por aprobar estimación",_xlfn.XLOOKUP(A231,'Por aprobar estimacion'!$A$2:$A$500,'Por aprobar estimacion'!$AS$2:$AS$500,""),
D231="Por reestimar",_xlfn.XLOOKUP(A231,'Por Reestimar '!$A$2:$A$500,'Por Reestimar '!$AS$2:$AS$500,""),
TRUE,""
),
_xlpm.resultado,IF(OR(_xlpm.revision="",_xlpm.revision=0),_xlpm.base,_xlpm.revision),
IF(OR(_xlpm.resultado="",_xlpm.resultado=0),"",_xlpm.resultado)
))</f>
        <v/>
      </c>
      <c r="H231" s="593" t="str" cm="1">
        <f t="array" ref="H231">IF(A231="","",_xlfn.LET(
_xlpm.dias,_xlfn.IFS(
OR(UPPER(TRIM(E231))="BAJA",UPPER(TRIM(E231))="BAJO"),5,
OR(UPPER(TRIM(E231))="MEDIA",UPPER(TRIM(E231))="MEDIO"),10,
OR(UPPER(TRIM(E231))="ALTA",UPPER(TRIM(E231))="ALTO"),20,
TRUE,0
),
_xlpm.inicioRe,IF(D231="Por reestimar",_xlfn.XLOOKUP(A231,'Por Reestimar '!$A$2:$A$500,'Por Reestimar '!$AS$2:$AS$500,0),0),
_xlfn.IFS(
D231="Por reestimar",IF(AND(ISNUMBER(_xlpm.inicioRe),_xlpm.inicioRe&gt;0,_xlpm.dias&gt;0),WORKDAY(_xlpm.inicioRe,_xlpm.dias),""),
D231="Por estimar",IF(AND(ISNUMBER(G231),G231&gt;0),IF(_xlpm.dias&gt;0,WORKDAY(G231,_xlpm.dias),""),IF(AND(ISNUMBER(F231),F231&gt;0),WORKDAY(F231,5),"")),
TRUE,""
)
))</f>
        <v/>
      </c>
      <c r="I231" t="str" cm="1">
        <f t="array" ref="I231">IF(A231="","",_xlfn.IFS(
D231="Eliminados",_xlfn.XLOOKUP(A231,Eliminados!$A$2:$A$500,Eliminados!$AB$2:$AB$500,""),
D231="Planificadas",_xlfn.XLOOKUP(A231,Planificadas!$A$2:$A$500,Planificadas!$AB$2:$AB$500,""),
D231="Aprobar planificación",_xlfn.XLOOKUP(A231,'Aprobar Planificación'!$A$2:$A$500,'Aprobar Planificación'!$AB$2:$AB$500,""),
D231="Por planificar",_xlfn.XLOOKUP(A231,'Por planificar'!$A$2:$A$500,'Por planificar'!$AB$2:$AB$500,""),
D231="Por habilitar presupuesto",_xlfn.XLOOKUP(A231,'Por habilitar presup.'!$A$2:$A$500,'Por habilitar presup.'!$AB$2:$AB$500,""),
D231="Por aprobar estimación",_xlfn.XLOOKUP(A231,'Por aprobar estimacion'!$A$2:$A$500,'Por aprobar estimacion'!$AB$2:$AB$500,""),
D231="Por reestimar",_xlfn.XLOOKUP(A231,'Por Reestimar '!$A$2:$A$500,'Por Reestimar '!$AB$2:$AB$500,""),
D231="Por estimar",_xlfn.XLOOKUP(A231,'Por estimar'!$A$2:$A$500,'Por estimar'!$AB$2:$AB$500,""),
D231="Registro incompleto",_xlfn.XLOOKUP(A231,'Registro incompleto'!$A$2:$A$500,'Registro incompleto'!$AB$2:$AB$500,""),
TRUE,""
))</f>
        <v>César Soplín</v>
      </c>
    </row>
    <row r="232" spans="1:9">
      <c r="A232">
        <v>267</v>
      </c>
      <c r="B232" t="str" cm="1">
        <f t="array" ref="B232">IF(A232="","",_xlfn.IFS(
D232="Eliminados",_xlfn.XLOOKUP(A232,Eliminados!$A$2:$A$500,Eliminados!$F$2:$F$500,""),
D232="Planificadas",_xlfn.XLOOKUP(A232,Planificadas!$A$2:$A$500,Planificadas!$F$2:$F$500,""),
D232="Aprobar planificación",_xlfn.XLOOKUP(A232,'Aprobar Planificación'!$A$2:$A$500,'Aprobar Planificación'!$F$2:$F$500,""),
D232="Por planificar",_xlfn.XLOOKUP(A232,'Por planificar'!$A$2:$A$500,'Por planificar'!$F$2:$F$500,""),
D232="Por habilitar presupuesto",_xlfn.XLOOKUP(A232,'Por habilitar presup.'!$A$2:$A$500,'Por habilitar presup.'!$F$2:$F$500,""),
D232="Por aprobar estimación",_xlfn.XLOOKUP(A232,'Por aprobar estimacion'!$A$2:$A$500,'Por aprobar estimacion'!$F$2:$F$500,""),
D232="Por reestimar",_xlfn.XLOOKUP(A232,'Por Reestimar '!$A$2:$A$500,'Por Reestimar '!$F$2:$F$500,""),
D232="Por estimar",_xlfn.XLOOKUP(A232,'Por estimar'!$A$2:$A$500,'Por estimar'!$F$2:$F$500,""),
D232="Registro incompleto",_xlfn.XLOOKUP(A232,'Registro incompleto'!$A$2:$A$500,'Registro incompleto'!$F$2:$F$500,""),
TRUE,""
))</f>
        <v>Implementación de Gestión de Convenios con Colegios en CRM</v>
      </c>
      <c r="C232" t="str">
        <f t="shared" si="3"/>
        <v>César Soplín</v>
      </c>
      <c r="D232" t="str" cm="1">
        <f t="array" ref="D232">IF(A232="","",_xlfn.IFS(
COUNTIF(Eliminados!$A$2:$A$500,A232)&gt;0,"Eliminados",
COUNTIF(Planificadas!$A$2:$A$500,A232)&gt;0,"Planificadas",
COUNTIF('Aprobar Planificación'!$A$2:$A$500,A232)&gt;0,"Aprobar planificación",
COUNTIF('Por planificar'!$A$2:$A$500,A232)&gt;0,"Por planificar",
COUNTIF('Por habilitar presup.'!$A$2:$A$500,A232)&gt;0,"Por habilitar presupuesto",
COUNTIF('Por aprobar estimacion'!$A$2:$A$500,A232)&gt;0,"Por aprobar estimación",
COUNTIF('Por Reestimar '!$A$2:$A$500,A232)&gt;0,"Por reestimar",
COUNTIF('Por estimar'!$A$2:$A$500,A232)&gt;0,"Por estimar",
COUNTIF('Registro incompleto'!$A$2:$A$500,A232)&gt;0,"Registro incompleto",
TRUE,"Sin estado"
))</f>
        <v>Eliminados</v>
      </c>
      <c r="E232" t="str" cm="1">
        <f t="array" ref="E232">IF(A232="","",_xlfn.LET(
_xlpm.base,_xlfn.IFS(
D232="Eliminados",_xlfn.XLOOKUP(A232,Eliminados!$A$2:$A$500,Eliminados!$AE$2:$AE$500,""),
D232="Planificadas",_xlfn.XLOOKUP(A232,Planificadas!$A$2:$A$500,Planificadas!$AE$2:$AE$500,""),
D232="Aprobar planificación",_xlfn.XLOOKUP(A232,'Aprobar Planificación'!$A$2:$A$500,'Aprobar Planificación'!$AE$2:$AE$500,""),
D232="Por planificar",_xlfn.XLOOKUP(A232,'Por planificar'!$A$2:$A$500,'Por planificar'!$AE$2:$AE$500,""),
D232="Por habilitar presupuesto",_xlfn.XLOOKUP(A232,'Por habilitar presup.'!$A$2:$A$500,'Por habilitar presup.'!$AE$2:$AE$500,""),
D232="Por aprobar estimación",_xlfn.XLOOKUP(A232,'Por aprobar estimacion'!$A$2:$A$500,'Por aprobar estimacion'!$AE$2:$AE$500,""),
D232="Por reestimar",_xlfn.XLOOKUP(A232,'Por Reestimar '!$A$2:$A$500,'Por Reestimar '!$AE$2:$AE$500,""),
D232="Por estimar",_xlfn.XLOOKUP(A232,'Por estimar'!$A$2:$A$500,'Por estimar'!$AE$2:$AE$500,""),
D232="Registro incompleto",_xlfn.XLOOKUP(A232,'Registro incompleto'!$A$2:$A$500,'Registro incompleto'!$AE$2:$AE$500,""),
TRUE,""
),
_xlpm.revision,_xlfn.IFS(
D232="Eliminados",_xlfn.XLOOKUP(A232,Eliminados!$A$2:$A$500,Eliminados!$AR$2:$AR$500,""),
D232="Planificadas",_xlfn.XLOOKUP(A232,Planificadas!$A$2:$A$500,Planificadas!$AR$2:$AR$500,""),
D232="Aprobar planificación",_xlfn.XLOOKUP(A232,'Aprobar Planificación'!$A$2:$A$500,'Aprobar Planificación'!$AR$2:$AR$500,""),
D232="Por planificar",_xlfn.XLOOKUP(A232,'Por planificar'!$A$2:$A$500,'Por planificar'!$AR$2:$AR$500,""),
D232="Por habilitar presupuesto",_xlfn.XLOOKUP(A232,'Por habilitar presup.'!$A$2:$A$500,'Por habilitar presup.'!$AR$2:$AR$500,""),
D232="Por aprobar estimación",_xlfn.XLOOKUP(A232,'Por aprobar estimacion'!$A$2:$A$500,'Por aprobar estimacion'!$AR$2:$AR$500,""),
D232="Por reestimar",_xlfn.XLOOKUP(A232,'Por Reestimar '!$A$2:$A$500,'Por Reestimar '!$AR$2:$AR$500,""),
TRUE,""
),
_xlpm.resultado,IF(OR(_xlpm.revision="",_xlpm.revision=0),_xlpm.base,_xlpm.revision),
IF(OR(_xlpm.resultado="",_xlpm.resultado=0),"Sin definir",_xlpm.resultado)
))</f>
        <v>Sin definir</v>
      </c>
      <c r="F232" s="593" cm="1">
        <f t="array" ref="F232">IF(A232="","",_xlfn.LET(
_xlpm.fecha,_xlfn.IFS(
D232="Eliminados",_xlfn.XLOOKUP(A232,Eliminados!$A$2:$A$500,Eliminados!$AD$2:$AD$500,""),
D232="Planificadas",_xlfn.XLOOKUP(A232,Planificadas!$A$2:$A$500,Planificadas!$AD$2:$AD$500,""),
D232="Aprobar planificación",_xlfn.XLOOKUP(A232,'Aprobar Planificación'!$A$2:$A$500,'Aprobar Planificación'!$AD$2:$AD$500,""),
D232="Por planificar",_xlfn.XLOOKUP(A232,'Por planificar'!$A$2:$A$500,'Por planificar'!$AD$2:$AD$500,""),
D232="Por habilitar presupuesto",_xlfn.XLOOKUP(A232,'Por habilitar presup.'!$A$2:$A$500,'Por habilitar presup.'!$AD$2:$AD$500,""),
D232="Por aprobar estimación",_xlfn.XLOOKUP(A232,'Por aprobar estimacion'!$A$2:$A$500,'Por aprobar estimacion'!$AD$2:$AD$500,""),
D232="Por reestimar",_xlfn.XLOOKUP(A232,'Por Reestimar '!$A$2:$A$500,'Por Reestimar '!$AD$2:$AD$500,""),
D232="Por estimar",_xlfn.XLOOKUP(A232,'Por estimar'!$A$2:$A$500,'Por estimar'!$AD$2:$AD$500,""),
D232="Registro incompleto",_xlfn.XLOOKUP(A232,'Registro incompleto'!$A$2:$A$500,'Registro incompleto'!$AD$2:$AD$500,""),
TRUE,""
),
IF(OR(_xlpm.fecha="",_xlpm.fecha=0),"",_xlpm.fecha)
))</f>
        <v>46216</v>
      </c>
      <c r="G232" s="593" t="str" cm="1">
        <f t="array" ref="G232">IF(A232="","",_xlfn.LET(
_xlpm.base,_xlfn.IFS(
D232="Eliminados",_xlfn.XLOOKUP(A232,Eliminados!$A$2:$A$500,Eliminados!$AF$2:$AF$500,""),
D232="Planificadas",_xlfn.XLOOKUP(A232,Planificadas!$A$2:$A$500,Planificadas!$AF$2:$AF$500,""),
D232="Aprobar planificación",_xlfn.XLOOKUP(A232,'Aprobar Planificación'!$A$2:$A$500,'Aprobar Planificación'!$AF$2:$AF$500,""),
D232="Por planificar",_xlfn.XLOOKUP(A232,'Por planificar'!$A$2:$A$500,'Por planificar'!$AF$2:$AF$500,""),
D232="Por habilitar presupuesto",_xlfn.XLOOKUP(A232,'Por habilitar presup.'!$A$2:$A$500,'Por habilitar presup.'!$AF$2:$AF$500,""),
D232="Por aprobar estimación",_xlfn.XLOOKUP(A232,'Por aprobar estimacion'!$A$2:$A$500,'Por aprobar estimacion'!$AF$2:$AF$500,""),
D232="Por reestimar",_xlfn.XLOOKUP(A232,'Por Reestimar '!$A$2:$A$500,'Por Reestimar '!$AF$2:$AF$500,""),
D232="Por estimar",_xlfn.XLOOKUP(A232,'Por estimar'!$A$2:$A$500,'Por estimar'!$AF$2:$AF$500,""),
D232="Registro incompleto",_xlfn.XLOOKUP(A232,'Registro incompleto'!$A$2:$A$500,'Registro incompleto'!$AF$2:$AF$500,""),
TRUE,""
),
_xlpm.revision,_xlfn.IFS(
D232="Eliminados",_xlfn.XLOOKUP(A232,Eliminados!$A$2:$A$500,Eliminados!$AS$2:$AS$500,""),
D232="Planificadas",_xlfn.XLOOKUP(A232,Planificadas!$A$2:$A$500,Planificadas!$AS$2:$AS$500,""),
D232="Aprobar planificación",_xlfn.XLOOKUP(A232,'Aprobar Planificación'!$A$2:$A$500,'Aprobar Planificación'!$AS$2:$AS$500,""),
D232="Por planificar",_xlfn.XLOOKUP(A232,'Por planificar'!$A$2:$A$500,'Por planificar'!$AS$2:$AS$500,""),
D232="Por habilitar presupuesto",_xlfn.XLOOKUP(A232,'Por habilitar presup.'!$A$2:$A$500,'Por habilitar presup.'!$AS$2:$AS$500,""),
D232="Por aprobar estimación",_xlfn.XLOOKUP(A232,'Por aprobar estimacion'!$A$2:$A$500,'Por aprobar estimacion'!$AS$2:$AS$500,""),
D232="Por reestimar",_xlfn.XLOOKUP(A232,'Por Reestimar '!$A$2:$A$500,'Por Reestimar '!$AS$2:$AS$500,""),
TRUE,""
),
_xlpm.resultado,IF(OR(_xlpm.revision="",_xlpm.revision=0),_xlpm.base,_xlpm.revision),
IF(OR(_xlpm.resultado="",_xlpm.resultado=0),"",_xlpm.resultado)
))</f>
        <v/>
      </c>
      <c r="H232" s="593" t="str" cm="1">
        <f t="array" ref="H232">IF(A232="","",_xlfn.LET(
_xlpm.dias,_xlfn.IFS(
OR(UPPER(TRIM(E232))="BAJA",UPPER(TRIM(E232))="BAJO"),5,
OR(UPPER(TRIM(E232))="MEDIA",UPPER(TRIM(E232))="MEDIO"),10,
OR(UPPER(TRIM(E232))="ALTA",UPPER(TRIM(E232))="ALTO"),20,
TRUE,0
),
_xlpm.inicioRe,IF(D232="Por reestimar",_xlfn.XLOOKUP(A232,'Por Reestimar '!$A$2:$A$500,'Por Reestimar '!$AS$2:$AS$500,0),0),
_xlfn.IFS(
D232="Por reestimar",IF(AND(ISNUMBER(_xlpm.inicioRe),_xlpm.inicioRe&gt;0,_xlpm.dias&gt;0),WORKDAY(_xlpm.inicioRe,_xlpm.dias),""),
D232="Por estimar",IF(AND(ISNUMBER(G232),G232&gt;0),IF(_xlpm.dias&gt;0,WORKDAY(G232,_xlpm.dias),""),IF(AND(ISNUMBER(F232),F232&gt;0),WORKDAY(F232,5),"")),
TRUE,""
)
))</f>
        <v/>
      </c>
      <c r="I232" t="str" cm="1">
        <f t="array" ref="I232">IF(A232="","",_xlfn.IFS(
D232="Eliminados",_xlfn.XLOOKUP(A232,Eliminados!$A$2:$A$500,Eliminados!$AB$2:$AB$500,""),
D232="Planificadas",_xlfn.XLOOKUP(A232,Planificadas!$A$2:$A$500,Planificadas!$AB$2:$AB$500,""),
D232="Aprobar planificación",_xlfn.XLOOKUP(A232,'Aprobar Planificación'!$A$2:$A$500,'Aprobar Planificación'!$AB$2:$AB$500,""),
D232="Por planificar",_xlfn.XLOOKUP(A232,'Por planificar'!$A$2:$A$500,'Por planificar'!$AB$2:$AB$500,""),
D232="Por habilitar presupuesto",_xlfn.XLOOKUP(A232,'Por habilitar presup.'!$A$2:$A$500,'Por habilitar presup.'!$AB$2:$AB$500,""),
D232="Por aprobar estimación",_xlfn.XLOOKUP(A232,'Por aprobar estimacion'!$A$2:$A$500,'Por aprobar estimacion'!$AB$2:$AB$500,""),
D232="Por reestimar",_xlfn.XLOOKUP(A232,'Por Reestimar '!$A$2:$A$500,'Por Reestimar '!$AB$2:$AB$500,""),
D232="Por estimar",_xlfn.XLOOKUP(A232,'Por estimar'!$A$2:$A$500,'Por estimar'!$AB$2:$AB$500,""),
D232="Registro incompleto",_xlfn.XLOOKUP(A232,'Registro incompleto'!$A$2:$A$500,'Registro incompleto'!$AB$2:$AB$500,""),
TRUE,""
))</f>
        <v>César Soplín</v>
      </c>
    </row>
    <row r="233" spans="1:9">
      <c r="A233">
        <v>268</v>
      </c>
      <c r="B233" t="str" cm="1">
        <f t="array" ref="B233">IF(A233="","",_xlfn.IFS(
D233="Eliminados",_xlfn.XLOOKUP(A233,Eliminados!$A$2:$A$500,Eliminados!$F$2:$F$500,""),
D233="Planificadas",_xlfn.XLOOKUP(A233,Planificadas!$A$2:$A$500,Planificadas!$F$2:$F$500,""),
D233="Aprobar planificación",_xlfn.XLOOKUP(A233,'Aprobar Planificación'!$A$2:$A$500,'Aprobar Planificación'!$F$2:$F$500,""),
D233="Por planificar",_xlfn.XLOOKUP(A233,'Por planificar'!$A$2:$A$500,'Por planificar'!$F$2:$F$500,""),
D233="Por habilitar presupuesto",_xlfn.XLOOKUP(A233,'Por habilitar presup.'!$A$2:$A$500,'Por habilitar presup.'!$F$2:$F$500,""),
D233="Por aprobar estimación",_xlfn.XLOOKUP(A233,'Por aprobar estimacion'!$A$2:$A$500,'Por aprobar estimacion'!$F$2:$F$500,""),
D233="Por reestimar",_xlfn.XLOOKUP(A233,'Por Reestimar '!$A$2:$A$500,'Por Reestimar '!$F$2:$F$500,""),
D233="Por estimar",_xlfn.XLOOKUP(A233,'Por estimar'!$A$2:$A$500,'Por estimar'!$F$2:$F$500,""),
D233="Registro incompleto",_xlfn.XLOOKUP(A233,'Registro incompleto'!$A$2:$A$500,'Registro incompleto'!$F$2:$F$500,""),
TRUE,""
))</f>
        <v>Gestión de secciones y horarios en CRM para el proceso de admisión CIB</v>
      </c>
      <c r="C233" t="str">
        <f t="shared" si="3"/>
        <v>Sin definir</v>
      </c>
      <c r="D233" t="str" cm="1">
        <f t="array" ref="D233">IF(A233="","",_xlfn.IFS(
COUNTIF(Eliminados!$A$2:$A$500,A233)&gt;0,"Eliminados",
COUNTIF(Planificadas!$A$2:$A$500,A233)&gt;0,"Planificadas",
COUNTIF('Aprobar Planificación'!$A$2:$A$500,A233)&gt;0,"Aprobar planificación",
COUNTIF('Por planificar'!$A$2:$A$500,A233)&gt;0,"Por planificar",
COUNTIF('Por habilitar presup.'!$A$2:$A$500,A233)&gt;0,"Por habilitar presupuesto",
COUNTIF('Por aprobar estimacion'!$A$2:$A$500,A233)&gt;0,"Por aprobar estimación",
COUNTIF('Por Reestimar '!$A$2:$A$500,A233)&gt;0,"Por reestimar",
COUNTIF('Por estimar'!$A$2:$A$500,A233)&gt;0,"Por estimar",
COUNTIF('Registro incompleto'!$A$2:$A$500,A233)&gt;0,"Registro incompleto",
TRUE,"Sin estado"
))</f>
        <v>Eliminados</v>
      </c>
      <c r="E233" t="str" cm="1">
        <f t="array" ref="E233">IF(A233="","",_xlfn.LET(
_xlpm.base,_xlfn.IFS(
D233="Eliminados",_xlfn.XLOOKUP(A233,Eliminados!$A$2:$A$500,Eliminados!$AE$2:$AE$500,""),
D233="Planificadas",_xlfn.XLOOKUP(A233,Planificadas!$A$2:$A$500,Planificadas!$AE$2:$AE$500,""),
D233="Aprobar planificación",_xlfn.XLOOKUP(A233,'Aprobar Planificación'!$A$2:$A$500,'Aprobar Planificación'!$AE$2:$AE$500,""),
D233="Por planificar",_xlfn.XLOOKUP(A233,'Por planificar'!$A$2:$A$500,'Por planificar'!$AE$2:$AE$500,""),
D233="Por habilitar presupuesto",_xlfn.XLOOKUP(A233,'Por habilitar presup.'!$A$2:$A$500,'Por habilitar presup.'!$AE$2:$AE$500,""),
D233="Por aprobar estimación",_xlfn.XLOOKUP(A233,'Por aprobar estimacion'!$A$2:$A$500,'Por aprobar estimacion'!$AE$2:$AE$500,""),
D233="Por reestimar",_xlfn.XLOOKUP(A233,'Por Reestimar '!$A$2:$A$500,'Por Reestimar '!$AE$2:$AE$500,""),
D233="Por estimar",_xlfn.XLOOKUP(A233,'Por estimar'!$A$2:$A$500,'Por estimar'!$AE$2:$AE$500,""),
D233="Registro incompleto",_xlfn.XLOOKUP(A233,'Registro incompleto'!$A$2:$A$500,'Registro incompleto'!$AE$2:$AE$500,""),
TRUE,""
),
_xlpm.revision,_xlfn.IFS(
D233="Eliminados",_xlfn.XLOOKUP(A233,Eliminados!$A$2:$A$500,Eliminados!$AR$2:$AR$500,""),
D233="Planificadas",_xlfn.XLOOKUP(A233,Planificadas!$A$2:$A$500,Planificadas!$AR$2:$AR$500,""),
D233="Aprobar planificación",_xlfn.XLOOKUP(A233,'Aprobar Planificación'!$A$2:$A$500,'Aprobar Planificación'!$AR$2:$AR$500,""),
D233="Por planificar",_xlfn.XLOOKUP(A233,'Por planificar'!$A$2:$A$500,'Por planificar'!$AR$2:$AR$500,""),
D233="Por habilitar presupuesto",_xlfn.XLOOKUP(A233,'Por habilitar presup.'!$A$2:$A$500,'Por habilitar presup.'!$AR$2:$AR$500,""),
D233="Por aprobar estimación",_xlfn.XLOOKUP(A233,'Por aprobar estimacion'!$A$2:$A$500,'Por aprobar estimacion'!$AR$2:$AR$500,""),
D233="Por reestimar",_xlfn.XLOOKUP(A233,'Por Reestimar '!$A$2:$A$500,'Por Reestimar '!$AR$2:$AR$500,""),
TRUE,""
),
_xlpm.resultado,IF(OR(_xlpm.revision="",_xlpm.revision=0),_xlpm.base,_xlpm.revision),
IF(OR(_xlpm.resultado="",_xlpm.resultado=0),"Sin definir",_xlpm.resultado)
))</f>
        <v>Sin definir</v>
      </c>
      <c r="F233" s="593" t="str" cm="1">
        <f t="array" ref="F233">IF(A233="","",_xlfn.LET(
_xlpm.fecha,_xlfn.IFS(
D233="Eliminados",_xlfn.XLOOKUP(A233,Eliminados!$A$2:$A$500,Eliminados!$AD$2:$AD$500,""),
D233="Planificadas",_xlfn.XLOOKUP(A233,Planificadas!$A$2:$A$500,Planificadas!$AD$2:$AD$500,""),
D233="Aprobar planificación",_xlfn.XLOOKUP(A233,'Aprobar Planificación'!$A$2:$A$500,'Aprobar Planificación'!$AD$2:$AD$500,""),
D233="Por planificar",_xlfn.XLOOKUP(A233,'Por planificar'!$A$2:$A$500,'Por planificar'!$AD$2:$AD$500,""),
D233="Por habilitar presupuesto",_xlfn.XLOOKUP(A233,'Por habilitar presup.'!$A$2:$A$500,'Por habilitar presup.'!$AD$2:$AD$500,""),
D233="Por aprobar estimación",_xlfn.XLOOKUP(A233,'Por aprobar estimacion'!$A$2:$A$500,'Por aprobar estimacion'!$AD$2:$AD$500,""),
D233="Por reestimar",_xlfn.XLOOKUP(A233,'Por Reestimar '!$A$2:$A$500,'Por Reestimar '!$AD$2:$AD$500,""),
D233="Por estimar",_xlfn.XLOOKUP(A233,'Por estimar'!$A$2:$A$500,'Por estimar'!$AD$2:$AD$500,""),
D233="Registro incompleto",_xlfn.XLOOKUP(A233,'Registro incompleto'!$A$2:$A$500,'Registro incompleto'!$AD$2:$AD$500,""),
TRUE,""
),
IF(OR(_xlpm.fecha="",_xlpm.fecha=0),"",_xlpm.fecha)
))</f>
        <v/>
      </c>
      <c r="G233" s="593" t="str" cm="1">
        <f t="array" ref="G233">IF(A233="","",_xlfn.LET(
_xlpm.base,_xlfn.IFS(
D233="Eliminados",_xlfn.XLOOKUP(A233,Eliminados!$A$2:$A$500,Eliminados!$AF$2:$AF$500,""),
D233="Planificadas",_xlfn.XLOOKUP(A233,Planificadas!$A$2:$A$500,Planificadas!$AF$2:$AF$500,""),
D233="Aprobar planificación",_xlfn.XLOOKUP(A233,'Aprobar Planificación'!$A$2:$A$500,'Aprobar Planificación'!$AF$2:$AF$500,""),
D233="Por planificar",_xlfn.XLOOKUP(A233,'Por planificar'!$A$2:$A$500,'Por planificar'!$AF$2:$AF$500,""),
D233="Por habilitar presupuesto",_xlfn.XLOOKUP(A233,'Por habilitar presup.'!$A$2:$A$500,'Por habilitar presup.'!$AF$2:$AF$500,""),
D233="Por aprobar estimación",_xlfn.XLOOKUP(A233,'Por aprobar estimacion'!$A$2:$A$500,'Por aprobar estimacion'!$AF$2:$AF$500,""),
D233="Por reestimar",_xlfn.XLOOKUP(A233,'Por Reestimar '!$A$2:$A$500,'Por Reestimar '!$AF$2:$AF$500,""),
D233="Por estimar",_xlfn.XLOOKUP(A233,'Por estimar'!$A$2:$A$500,'Por estimar'!$AF$2:$AF$500,""),
D233="Registro incompleto",_xlfn.XLOOKUP(A233,'Registro incompleto'!$A$2:$A$500,'Registro incompleto'!$AF$2:$AF$500,""),
TRUE,""
),
_xlpm.revision,_xlfn.IFS(
D233="Eliminados",_xlfn.XLOOKUP(A233,Eliminados!$A$2:$A$500,Eliminados!$AS$2:$AS$500,""),
D233="Planificadas",_xlfn.XLOOKUP(A233,Planificadas!$A$2:$A$500,Planificadas!$AS$2:$AS$500,""),
D233="Aprobar planificación",_xlfn.XLOOKUP(A233,'Aprobar Planificación'!$A$2:$A$500,'Aprobar Planificación'!$AS$2:$AS$500,""),
D233="Por planificar",_xlfn.XLOOKUP(A233,'Por planificar'!$A$2:$A$500,'Por planificar'!$AS$2:$AS$500,""),
D233="Por habilitar presupuesto",_xlfn.XLOOKUP(A233,'Por habilitar presup.'!$A$2:$A$500,'Por habilitar presup.'!$AS$2:$AS$500,""),
D233="Por aprobar estimación",_xlfn.XLOOKUP(A233,'Por aprobar estimacion'!$A$2:$A$500,'Por aprobar estimacion'!$AS$2:$AS$500,""),
D233="Por reestimar",_xlfn.XLOOKUP(A233,'Por Reestimar '!$A$2:$A$500,'Por Reestimar '!$AS$2:$AS$500,""),
TRUE,""
),
_xlpm.resultado,IF(OR(_xlpm.revision="",_xlpm.revision=0),_xlpm.base,_xlpm.revision),
IF(OR(_xlpm.resultado="",_xlpm.resultado=0),"",_xlpm.resultado)
))</f>
        <v/>
      </c>
      <c r="H233" s="593" t="str" cm="1">
        <f t="array" ref="H233">IF(A233="","",_xlfn.LET(
_xlpm.dias,_xlfn.IFS(
OR(UPPER(TRIM(E233))="BAJA",UPPER(TRIM(E233))="BAJO"),5,
OR(UPPER(TRIM(E233))="MEDIA",UPPER(TRIM(E233))="MEDIO"),10,
OR(UPPER(TRIM(E233))="ALTA",UPPER(TRIM(E233))="ALTO"),20,
TRUE,0
),
_xlpm.inicioRe,IF(D233="Por reestimar",_xlfn.XLOOKUP(A233,'Por Reestimar '!$A$2:$A$500,'Por Reestimar '!$AS$2:$AS$500,0),0),
_xlfn.IFS(
D233="Por reestimar",IF(AND(ISNUMBER(_xlpm.inicioRe),_xlpm.inicioRe&gt;0,_xlpm.dias&gt;0),WORKDAY(_xlpm.inicioRe,_xlpm.dias),""),
D233="Por estimar",IF(AND(ISNUMBER(G233),G233&gt;0),IF(_xlpm.dias&gt;0,WORKDAY(G233,_xlpm.dias),""),IF(AND(ISNUMBER(F233),F233&gt;0),WORKDAY(F233,5),"")),
TRUE,""
)
))</f>
        <v/>
      </c>
      <c r="I233" cm="1">
        <f t="array" ref="I233">IF(A233="","",_xlfn.IFS(
D233="Eliminados",_xlfn.XLOOKUP(A233,Eliminados!$A$2:$A$500,Eliminados!$AB$2:$AB$500,""),
D233="Planificadas",_xlfn.XLOOKUP(A233,Planificadas!$A$2:$A$500,Planificadas!$AB$2:$AB$500,""),
D233="Aprobar planificación",_xlfn.XLOOKUP(A233,'Aprobar Planificación'!$A$2:$A$500,'Aprobar Planificación'!$AB$2:$AB$500,""),
D233="Por planificar",_xlfn.XLOOKUP(A233,'Por planificar'!$A$2:$A$500,'Por planificar'!$AB$2:$AB$500,""),
D233="Por habilitar presupuesto",_xlfn.XLOOKUP(A233,'Por habilitar presup.'!$A$2:$A$500,'Por habilitar presup.'!$AB$2:$AB$500,""),
D233="Por aprobar estimación",_xlfn.XLOOKUP(A233,'Por aprobar estimacion'!$A$2:$A$500,'Por aprobar estimacion'!$AB$2:$AB$500,""),
D233="Por reestimar",_xlfn.XLOOKUP(A233,'Por Reestimar '!$A$2:$A$500,'Por Reestimar '!$AB$2:$AB$500,""),
D233="Por estimar",_xlfn.XLOOKUP(A233,'Por estimar'!$A$2:$A$500,'Por estimar'!$AB$2:$AB$500,""),
D233="Registro incompleto",_xlfn.XLOOKUP(A233,'Registro incompleto'!$A$2:$A$500,'Registro incompleto'!$AB$2:$AB$500,""),
TRUE,""
))</f>
        <v>0</v>
      </c>
    </row>
    <row r="234" spans="1:9">
      <c r="A234">
        <v>269</v>
      </c>
      <c r="B234" t="str" cm="1">
        <f t="array" ref="B234">IF(A234="","",_xlfn.IFS(
D234="Eliminados",_xlfn.XLOOKUP(A234,Eliminados!$A$2:$A$500,Eliminados!$F$2:$F$500,""),
D234="Planificadas",_xlfn.XLOOKUP(A234,Planificadas!$A$2:$A$500,Planificadas!$F$2:$F$500,""),
D234="Aprobar planificación",_xlfn.XLOOKUP(A234,'Aprobar Planificación'!$A$2:$A$500,'Aprobar Planificación'!$F$2:$F$500,""),
D234="Por planificar",_xlfn.XLOOKUP(A234,'Por planificar'!$A$2:$A$500,'Por planificar'!$F$2:$F$500,""),
D234="Por habilitar presupuesto",_xlfn.XLOOKUP(A234,'Por habilitar presup.'!$A$2:$A$500,'Por habilitar presup.'!$F$2:$F$500,""),
D234="Por aprobar estimación",_xlfn.XLOOKUP(A234,'Por aprobar estimacion'!$A$2:$A$500,'Por aprobar estimacion'!$F$2:$F$500,""),
D234="Por reestimar",_xlfn.XLOOKUP(A234,'Por Reestimar '!$A$2:$A$500,'Por Reestimar '!$F$2:$F$500,""),
D234="Por estimar",_xlfn.XLOOKUP(A234,'Por estimar'!$A$2:$A$500,'Por estimar'!$F$2:$F$500,""),
D234="Registro incompleto",_xlfn.XLOOKUP(A234,'Registro incompleto'!$A$2:$A$500,'Registro incompleto'!$F$2:$F$500,""),
TRUE,""
))</f>
        <v>Equivalencias imperfectas</v>
      </c>
      <c r="C234" t="str">
        <f t="shared" si="3"/>
        <v>Ana Vega</v>
      </c>
      <c r="D234" t="str" cm="1">
        <f t="array" ref="D234">IF(A234="","",_xlfn.IFS(
COUNTIF(Eliminados!$A$2:$A$500,A234)&gt;0,"Eliminados",
COUNTIF(Planificadas!$A$2:$A$500,A234)&gt;0,"Planificadas",
COUNTIF('Aprobar Planificación'!$A$2:$A$500,A234)&gt;0,"Aprobar planificación",
COUNTIF('Por planificar'!$A$2:$A$500,A234)&gt;0,"Por planificar",
COUNTIF('Por habilitar presup.'!$A$2:$A$500,A234)&gt;0,"Por habilitar presupuesto",
COUNTIF('Por aprobar estimacion'!$A$2:$A$500,A234)&gt;0,"Por aprobar estimación",
COUNTIF('Por Reestimar '!$A$2:$A$500,A234)&gt;0,"Por reestimar",
COUNTIF('Por estimar'!$A$2:$A$500,A234)&gt;0,"Por estimar",
COUNTIF('Registro incompleto'!$A$2:$A$500,A234)&gt;0,"Registro incompleto",
TRUE,"Sin estado"
))</f>
        <v>Registro incompleto</v>
      </c>
      <c r="E234" t="str" cm="1">
        <f t="array" ref="E234">IF(A234="","",_xlfn.LET(
_xlpm.base,_xlfn.IFS(
D234="Eliminados",_xlfn.XLOOKUP(A234,Eliminados!$A$2:$A$500,Eliminados!$AE$2:$AE$500,""),
D234="Planificadas",_xlfn.XLOOKUP(A234,Planificadas!$A$2:$A$500,Planificadas!$AE$2:$AE$500,""),
D234="Aprobar planificación",_xlfn.XLOOKUP(A234,'Aprobar Planificación'!$A$2:$A$500,'Aprobar Planificación'!$AE$2:$AE$500,""),
D234="Por planificar",_xlfn.XLOOKUP(A234,'Por planificar'!$A$2:$A$500,'Por planificar'!$AE$2:$AE$500,""),
D234="Por habilitar presupuesto",_xlfn.XLOOKUP(A234,'Por habilitar presup.'!$A$2:$A$500,'Por habilitar presup.'!$AE$2:$AE$500,""),
D234="Por aprobar estimación",_xlfn.XLOOKUP(A234,'Por aprobar estimacion'!$A$2:$A$500,'Por aprobar estimacion'!$AE$2:$AE$500,""),
D234="Por reestimar",_xlfn.XLOOKUP(A234,'Por Reestimar '!$A$2:$A$500,'Por Reestimar '!$AE$2:$AE$500,""),
D234="Por estimar",_xlfn.XLOOKUP(A234,'Por estimar'!$A$2:$A$500,'Por estimar'!$AE$2:$AE$500,""),
D234="Registro incompleto",_xlfn.XLOOKUP(A234,'Registro incompleto'!$A$2:$A$500,'Registro incompleto'!$AE$2:$AE$500,""),
TRUE,""
),
_xlpm.revision,_xlfn.IFS(
D234="Eliminados",_xlfn.XLOOKUP(A234,Eliminados!$A$2:$A$500,Eliminados!$AR$2:$AR$500,""),
D234="Planificadas",_xlfn.XLOOKUP(A234,Planificadas!$A$2:$A$500,Planificadas!$AR$2:$AR$500,""),
D234="Aprobar planificación",_xlfn.XLOOKUP(A234,'Aprobar Planificación'!$A$2:$A$500,'Aprobar Planificación'!$AR$2:$AR$500,""),
D234="Por planificar",_xlfn.XLOOKUP(A234,'Por planificar'!$A$2:$A$500,'Por planificar'!$AR$2:$AR$500,""),
D234="Por habilitar presupuesto",_xlfn.XLOOKUP(A234,'Por habilitar presup.'!$A$2:$A$500,'Por habilitar presup.'!$AR$2:$AR$500,""),
D234="Por aprobar estimación",_xlfn.XLOOKUP(A234,'Por aprobar estimacion'!$A$2:$A$500,'Por aprobar estimacion'!$AR$2:$AR$500,""),
D234="Por reestimar",_xlfn.XLOOKUP(A234,'Por Reestimar '!$A$2:$A$500,'Por Reestimar '!$AR$2:$AR$500,""),
TRUE,""
),
_xlpm.resultado,IF(OR(_xlpm.revision="",_xlpm.revision=0),_xlpm.base,_xlpm.revision),
IF(OR(_xlpm.resultado="",_xlpm.resultado=0),"Sin definir",_xlpm.resultado)
))</f>
        <v>Alta</v>
      </c>
      <c r="F234" s="593" cm="1">
        <f t="array" ref="F234">IF(A234="","",_xlfn.LET(
_xlpm.fecha,_xlfn.IFS(
D234="Eliminados",_xlfn.XLOOKUP(A234,Eliminados!$A$2:$A$500,Eliminados!$AD$2:$AD$500,""),
D234="Planificadas",_xlfn.XLOOKUP(A234,Planificadas!$A$2:$A$500,Planificadas!$AD$2:$AD$500,""),
D234="Aprobar planificación",_xlfn.XLOOKUP(A234,'Aprobar Planificación'!$A$2:$A$500,'Aprobar Planificación'!$AD$2:$AD$500,""),
D234="Por planificar",_xlfn.XLOOKUP(A234,'Por planificar'!$A$2:$A$500,'Por planificar'!$AD$2:$AD$500,""),
D234="Por habilitar presupuesto",_xlfn.XLOOKUP(A234,'Por habilitar presup.'!$A$2:$A$500,'Por habilitar presup.'!$AD$2:$AD$500,""),
D234="Por aprobar estimación",_xlfn.XLOOKUP(A234,'Por aprobar estimacion'!$A$2:$A$500,'Por aprobar estimacion'!$AD$2:$AD$500,""),
D234="Por reestimar",_xlfn.XLOOKUP(A234,'Por Reestimar '!$A$2:$A$500,'Por Reestimar '!$AD$2:$AD$500,""),
D234="Por estimar",_xlfn.XLOOKUP(A234,'Por estimar'!$A$2:$A$500,'Por estimar'!$AD$2:$AD$500,""),
D234="Registro incompleto",_xlfn.XLOOKUP(A234,'Registro incompleto'!$A$2:$A$500,'Registro incompleto'!$AD$2:$AD$500,""),
TRUE,""
),
IF(OR(_xlpm.fecha="",_xlpm.fecha=0),"",_xlpm.fecha)
))</f>
        <v>46212</v>
      </c>
      <c r="G234" s="593" cm="1">
        <f t="array" ref="G234">IF(A234="","",_xlfn.LET(
_xlpm.base,_xlfn.IFS(
D234="Eliminados",_xlfn.XLOOKUP(A234,Eliminados!$A$2:$A$500,Eliminados!$AF$2:$AF$500,""),
D234="Planificadas",_xlfn.XLOOKUP(A234,Planificadas!$A$2:$A$500,Planificadas!$AF$2:$AF$500,""),
D234="Aprobar planificación",_xlfn.XLOOKUP(A234,'Aprobar Planificación'!$A$2:$A$500,'Aprobar Planificación'!$AF$2:$AF$500,""),
D234="Por planificar",_xlfn.XLOOKUP(A234,'Por planificar'!$A$2:$A$500,'Por planificar'!$AF$2:$AF$500,""),
D234="Por habilitar presupuesto",_xlfn.XLOOKUP(A234,'Por habilitar presup.'!$A$2:$A$500,'Por habilitar presup.'!$AF$2:$AF$500,""),
D234="Por aprobar estimación",_xlfn.XLOOKUP(A234,'Por aprobar estimacion'!$A$2:$A$500,'Por aprobar estimacion'!$AF$2:$AF$500,""),
D234="Por reestimar",_xlfn.XLOOKUP(A234,'Por Reestimar '!$A$2:$A$500,'Por Reestimar '!$AF$2:$AF$500,""),
D234="Por estimar",_xlfn.XLOOKUP(A234,'Por estimar'!$A$2:$A$500,'Por estimar'!$AF$2:$AF$500,""),
D234="Registro incompleto",_xlfn.XLOOKUP(A234,'Registro incompleto'!$A$2:$A$500,'Registro incompleto'!$AF$2:$AF$500,""),
TRUE,""
),
_xlpm.revision,_xlfn.IFS(
D234="Eliminados",_xlfn.XLOOKUP(A234,Eliminados!$A$2:$A$500,Eliminados!$AS$2:$AS$500,""),
D234="Planificadas",_xlfn.XLOOKUP(A234,Planificadas!$A$2:$A$500,Planificadas!$AS$2:$AS$500,""),
D234="Aprobar planificación",_xlfn.XLOOKUP(A234,'Aprobar Planificación'!$A$2:$A$500,'Aprobar Planificación'!$AS$2:$AS$500,""),
D234="Por planificar",_xlfn.XLOOKUP(A234,'Por planificar'!$A$2:$A$500,'Por planificar'!$AS$2:$AS$500,""),
D234="Por habilitar presupuesto",_xlfn.XLOOKUP(A234,'Por habilitar presup.'!$A$2:$A$500,'Por habilitar presup.'!$AS$2:$AS$500,""),
D234="Por aprobar estimación",_xlfn.XLOOKUP(A234,'Por aprobar estimacion'!$A$2:$A$500,'Por aprobar estimacion'!$AS$2:$AS$500,""),
D234="Por reestimar",_xlfn.XLOOKUP(A234,'Por Reestimar '!$A$2:$A$500,'Por Reestimar '!$AS$2:$AS$500,""),
TRUE,""
),
_xlpm.resultado,IF(OR(_xlpm.revision="",_xlpm.revision=0),_xlpm.base,_xlpm.revision),
IF(OR(_xlpm.resultado="",_xlpm.resultado=0),"",_xlpm.resultado)
))</f>
        <v>46268</v>
      </c>
      <c r="H234" s="593" t="str" cm="1">
        <f t="array" ref="H234">IF(A234="","",_xlfn.LET(
_xlpm.dias,_xlfn.IFS(
OR(UPPER(TRIM(E234))="BAJA",UPPER(TRIM(E234))="BAJO"),5,
OR(UPPER(TRIM(E234))="MEDIA",UPPER(TRIM(E234))="MEDIO"),10,
OR(UPPER(TRIM(E234))="ALTA",UPPER(TRIM(E234))="ALTO"),20,
TRUE,0
),
_xlpm.inicioRe,IF(D234="Por reestimar",_xlfn.XLOOKUP(A234,'Por Reestimar '!$A$2:$A$500,'Por Reestimar '!$AS$2:$AS$500,0),0),
_xlfn.IFS(
D234="Por reestimar",IF(AND(ISNUMBER(_xlpm.inicioRe),_xlpm.inicioRe&gt;0,_xlpm.dias&gt;0),WORKDAY(_xlpm.inicioRe,_xlpm.dias),""),
D234="Por estimar",IF(AND(ISNUMBER(G234),G234&gt;0),IF(_xlpm.dias&gt;0,WORKDAY(G234,_xlpm.dias),""),IF(AND(ISNUMBER(F234),F234&gt;0),WORKDAY(F234,5),"")),
TRUE,""
)
))</f>
        <v/>
      </c>
      <c r="I234" t="str" cm="1">
        <f t="array" ref="I234">IF(A234="","",_xlfn.IFS(
D234="Eliminados",_xlfn.XLOOKUP(A234,Eliminados!$A$2:$A$500,Eliminados!$AB$2:$AB$500,""),
D234="Planificadas",_xlfn.XLOOKUP(A234,Planificadas!$A$2:$A$500,Planificadas!$AB$2:$AB$500,""),
D234="Aprobar planificación",_xlfn.XLOOKUP(A234,'Aprobar Planificación'!$A$2:$A$500,'Aprobar Planificación'!$AB$2:$AB$500,""),
D234="Por planificar",_xlfn.XLOOKUP(A234,'Por planificar'!$A$2:$A$500,'Por planificar'!$AB$2:$AB$500,""),
D234="Por habilitar presupuesto",_xlfn.XLOOKUP(A234,'Por habilitar presup.'!$A$2:$A$500,'Por habilitar presup.'!$AB$2:$AB$500,""),
D234="Por aprobar estimación",_xlfn.XLOOKUP(A234,'Por aprobar estimacion'!$A$2:$A$500,'Por aprobar estimacion'!$AB$2:$AB$500,""),
D234="Por reestimar",_xlfn.XLOOKUP(A234,'Por Reestimar '!$A$2:$A$500,'Por Reestimar '!$AB$2:$AB$500,""),
D234="Por estimar",_xlfn.XLOOKUP(A234,'Por estimar'!$A$2:$A$500,'Por estimar'!$AB$2:$AB$500,""),
D234="Registro incompleto",_xlfn.XLOOKUP(A234,'Registro incompleto'!$A$2:$A$500,'Registro incompleto'!$AB$2:$AB$500,""),
TRUE,""
))</f>
        <v>Ana Vega</v>
      </c>
    </row>
    <row r="235" spans="1:9">
      <c r="A235">
        <v>270</v>
      </c>
      <c r="B235" t="str" cm="1">
        <f t="array" ref="B235">IF(A235="","",_xlfn.IFS(
D235="Eliminados",_xlfn.XLOOKUP(A235,Eliminados!$A$2:$A$500,Eliminados!$F$2:$F$500,""),
D235="Planificadas",_xlfn.XLOOKUP(A235,Planificadas!$A$2:$A$500,Planificadas!$F$2:$F$500,""),
D235="Aprobar planificación",_xlfn.XLOOKUP(A235,'Aprobar Planificación'!$A$2:$A$500,'Aprobar Planificación'!$F$2:$F$500,""),
D235="Por planificar",_xlfn.XLOOKUP(A235,'Por planificar'!$A$2:$A$500,'Por planificar'!$F$2:$F$500,""),
D235="Por habilitar presupuesto",_xlfn.XLOOKUP(A235,'Por habilitar presup.'!$A$2:$A$500,'Por habilitar presup.'!$F$2:$F$500,""),
D235="Por aprobar estimación",_xlfn.XLOOKUP(A235,'Por aprobar estimacion'!$A$2:$A$500,'Por aprobar estimacion'!$F$2:$F$500,""),
D235="Por reestimar",_xlfn.XLOOKUP(A235,'Por Reestimar '!$A$2:$A$500,'Por Reestimar '!$F$2:$F$500,""),
D235="Por estimar",_xlfn.XLOOKUP(A235,'Por estimar'!$A$2:$A$500,'Por estimar'!$F$2:$F$500,""),
D235="Registro incompleto",_xlfn.XLOOKUP(A235,'Registro incompleto'!$A$2:$A$500,'Registro incompleto'!$F$2:$F$500,""),
TRUE,""
))</f>
        <v>Sistema Spring-Habilitación de comprobantes temporales(XB) para las cuotas 2 en adelante y automatización del cambio a fiscal</v>
      </c>
      <c r="C235" t="str">
        <f t="shared" si="3"/>
        <v>Elmer Zapata</v>
      </c>
      <c r="D235" t="str" cm="1">
        <f t="array" ref="D235">IF(A235="","",_xlfn.IFS(
COUNTIF(Eliminados!$A$2:$A$500,A235)&gt;0,"Eliminados",
COUNTIF(Planificadas!$A$2:$A$500,A235)&gt;0,"Planificadas",
COUNTIF('Aprobar Planificación'!$A$2:$A$500,A235)&gt;0,"Aprobar planificación",
COUNTIF('Por planificar'!$A$2:$A$500,A235)&gt;0,"Por planificar",
COUNTIF('Por habilitar presup.'!$A$2:$A$500,A235)&gt;0,"Por habilitar presupuesto",
COUNTIF('Por aprobar estimacion'!$A$2:$A$500,A235)&gt;0,"Por aprobar estimación",
COUNTIF('Por Reestimar '!$A$2:$A$500,A235)&gt;0,"Por reestimar",
COUNTIF('Por estimar'!$A$2:$A$500,A235)&gt;0,"Por estimar",
COUNTIF('Registro incompleto'!$A$2:$A$500,A235)&gt;0,"Registro incompleto",
TRUE,"Sin estado"
))</f>
        <v>Planificadas</v>
      </c>
      <c r="E235" t="str" cm="1">
        <f t="array" ref="E235">IF(A235="","",_xlfn.LET(
_xlpm.base,_xlfn.IFS(
D235="Eliminados",_xlfn.XLOOKUP(A235,Eliminados!$A$2:$A$500,Eliminados!$AE$2:$AE$500,""),
D235="Planificadas",_xlfn.XLOOKUP(A235,Planificadas!$A$2:$A$500,Planificadas!$AE$2:$AE$500,""),
D235="Aprobar planificación",_xlfn.XLOOKUP(A235,'Aprobar Planificación'!$A$2:$A$500,'Aprobar Planificación'!$AE$2:$AE$500,""),
D235="Por planificar",_xlfn.XLOOKUP(A235,'Por planificar'!$A$2:$A$500,'Por planificar'!$AE$2:$AE$500,""),
D235="Por habilitar presupuesto",_xlfn.XLOOKUP(A235,'Por habilitar presup.'!$A$2:$A$500,'Por habilitar presup.'!$AE$2:$AE$500,""),
D235="Por aprobar estimación",_xlfn.XLOOKUP(A235,'Por aprobar estimacion'!$A$2:$A$500,'Por aprobar estimacion'!$AE$2:$AE$500,""),
D235="Por reestimar",_xlfn.XLOOKUP(A235,'Por Reestimar '!$A$2:$A$500,'Por Reestimar '!$AE$2:$AE$500,""),
D235="Por estimar",_xlfn.XLOOKUP(A235,'Por estimar'!$A$2:$A$500,'Por estimar'!$AE$2:$AE$500,""),
D235="Registro incompleto",_xlfn.XLOOKUP(A235,'Registro incompleto'!$A$2:$A$500,'Registro incompleto'!$AE$2:$AE$500,""),
TRUE,""
),
_xlpm.revision,_xlfn.IFS(
D235="Eliminados",_xlfn.XLOOKUP(A235,Eliminados!$A$2:$A$500,Eliminados!$AR$2:$AR$500,""),
D235="Planificadas",_xlfn.XLOOKUP(A235,Planificadas!$A$2:$A$500,Planificadas!$AR$2:$AR$500,""),
D235="Aprobar planificación",_xlfn.XLOOKUP(A235,'Aprobar Planificación'!$A$2:$A$500,'Aprobar Planificación'!$AR$2:$AR$500,""),
D235="Por planificar",_xlfn.XLOOKUP(A235,'Por planificar'!$A$2:$A$500,'Por planificar'!$AR$2:$AR$500,""),
D235="Por habilitar presupuesto",_xlfn.XLOOKUP(A235,'Por habilitar presup.'!$A$2:$A$500,'Por habilitar presup.'!$AR$2:$AR$500,""),
D235="Por aprobar estimación",_xlfn.XLOOKUP(A235,'Por aprobar estimacion'!$A$2:$A$500,'Por aprobar estimacion'!$AR$2:$AR$500,""),
D235="Por reestimar",_xlfn.XLOOKUP(A235,'Por Reestimar '!$A$2:$A$500,'Por Reestimar '!$AR$2:$AR$500,""),
TRUE,""
),
_xlpm.resultado,IF(OR(_xlpm.revision="",_xlpm.revision=0),_xlpm.base,_xlpm.revision),
IF(OR(_xlpm.resultado="",_xlpm.resultado=0),"Sin definir",_xlpm.resultado)
))</f>
        <v>Alta</v>
      </c>
      <c r="F235" s="593" cm="1">
        <f t="array" ref="F235">IF(A235="","",_xlfn.LET(
_xlpm.fecha,_xlfn.IFS(
D235="Eliminados",_xlfn.XLOOKUP(A235,Eliminados!$A$2:$A$500,Eliminados!$AD$2:$AD$500,""),
D235="Planificadas",_xlfn.XLOOKUP(A235,Planificadas!$A$2:$A$500,Planificadas!$AD$2:$AD$500,""),
D235="Aprobar planificación",_xlfn.XLOOKUP(A235,'Aprobar Planificación'!$A$2:$A$500,'Aprobar Planificación'!$AD$2:$AD$500,""),
D235="Por planificar",_xlfn.XLOOKUP(A235,'Por planificar'!$A$2:$A$500,'Por planificar'!$AD$2:$AD$500,""),
D235="Por habilitar presupuesto",_xlfn.XLOOKUP(A235,'Por habilitar presup.'!$A$2:$A$500,'Por habilitar presup.'!$AD$2:$AD$500,""),
D235="Por aprobar estimación",_xlfn.XLOOKUP(A235,'Por aprobar estimacion'!$A$2:$A$500,'Por aprobar estimacion'!$AD$2:$AD$500,""),
D235="Por reestimar",_xlfn.XLOOKUP(A235,'Por Reestimar '!$A$2:$A$500,'Por Reestimar '!$AD$2:$AD$500,""),
D235="Por estimar",_xlfn.XLOOKUP(A235,'Por estimar'!$A$2:$A$500,'Por estimar'!$AD$2:$AD$500,""),
D235="Registro incompleto",_xlfn.XLOOKUP(A235,'Registro incompleto'!$A$2:$A$500,'Registro incompleto'!$AD$2:$AD$500,""),
TRUE,""
),
IF(OR(_xlpm.fecha="",_xlpm.fecha=0),"",_xlpm.fecha)
))</f>
        <v>46216</v>
      </c>
      <c r="G235" s="593" cm="1">
        <f t="array" ref="G235">IF(A235="","",_xlfn.LET(
_xlpm.base,_xlfn.IFS(
D235="Eliminados",_xlfn.XLOOKUP(A235,Eliminados!$A$2:$A$500,Eliminados!$AF$2:$AF$500,""),
D235="Planificadas",_xlfn.XLOOKUP(A235,Planificadas!$A$2:$A$500,Planificadas!$AF$2:$AF$500,""),
D235="Aprobar planificación",_xlfn.XLOOKUP(A235,'Aprobar Planificación'!$A$2:$A$500,'Aprobar Planificación'!$AF$2:$AF$500,""),
D235="Por planificar",_xlfn.XLOOKUP(A235,'Por planificar'!$A$2:$A$500,'Por planificar'!$AF$2:$AF$500,""),
D235="Por habilitar presupuesto",_xlfn.XLOOKUP(A235,'Por habilitar presup.'!$A$2:$A$500,'Por habilitar presup.'!$AF$2:$AF$500,""),
D235="Por aprobar estimación",_xlfn.XLOOKUP(A235,'Por aprobar estimacion'!$A$2:$A$500,'Por aprobar estimacion'!$AF$2:$AF$500,""),
D235="Por reestimar",_xlfn.XLOOKUP(A235,'Por Reestimar '!$A$2:$A$500,'Por Reestimar '!$AF$2:$AF$500,""),
D235="Por estimar",_xlfn.XLOOKUP(A235,'Por estimar'!$A$2:$A$500,'Por estimar'!$AF$2:$AF$500,""),
D235="Registro incompleto",_xlfn.XLOOKUP(A235,'Registro incompleto'!$A$2:$A$500,'Registro incompleto'!$AF$2:$AF$500,""),
TRUE,""
),
_xlpm.revision,_xlfn.IFS(
D235="Eliminados",_xlfn.XLOOKUP(A235,Eliminados!$A$2:$A$500,Eliminados!$AS$2:$AS$500,""),
D235="Planificadas",_xlfn.XLOOKUP(A235,Planificadas!$A$2:$A$500,Planificadas!$AS$2:$AS$500,""),
D235="Aprobar planificación",_xlfn.XLOOKUP(A235,'Aprobar Planificación'!$A$2:$A$500,'Aprobar Planificación'!$AS$2:$AS$500,""),
D235="Por planificar",_xlfn.XLOOKUP(A235,'Por planificar'!$A$2:$A$500,'Por planificar'!$AS$2:$AS$500,""),
D235="Por habilitar presupuesto",_xlfn.XLOOKUP(A235,'Por habilitar presup.'!$A$2:$A$500,'Por habilitar presup.'!$AS$2:$AS$500,""),
D235="Por aprobar estimación",_xlfn.XLOOKUP(A235,'Por aprobar estimacion'!$A$2:$A$500,'Por aprobar estimacion'!$AS$2:$AS$500,""),
D235="Por reestimar",_xlfn.XLOOKUP(A235,'Por Reestimar '!$A$2:$A$500,'Por Reestimar '!$AS$2:$AS$500,""),
TRUE,""
),
_xlpm.resultado,IF(OR(_xlpm.revision="",_xlpm.revision=0),_xlpm.base,_xlpm.revision),
IF(OR(_xlpm.resultado="",_xlpm.resultado=0),"",_xlpm.resultado)
))</f>
        <v>46237</v>
      </c>
      <c r="H235" s="593" t="str" cm="1">
        <f t="array" ref="H235">IF(A235="","",_xlfn.LET(
_xlpm.dias,_xlfn.IFS(
OR(UPPER(TRIM(E235))="BAJA",UPPER(TRIM(E235))="BAJO"),5,
OR(UPPER(TRIM(E235))="MEDIA",UPPER(TRIM(E235))="MEDIO"),10,
OR(UPPER(TRIM(E235))="ALTA",UPPER(TRIM(E235))="ALTO"),20,
TRUE,0
),
_xlpm.inicioRe,IF(D235="Por reestimar",_xlfn.XLOOKUP(A235,'Por Reestimar '!$A$2:$A$500,'Por Reestimar '!$AS$2:$AS$500,0),0),
_xlfn.IFS(
D235="Por reestimar",IF(AND(ISNUMBER(_xlpm.inicioRe),_xlpm.inicioRe&gt;0,_xlpm.dias&gt;0),WORKDAY(_xlpm.inicioRe,_xlpm.dias),""),
D235="Por estimar",IF(AND(ISNUMBER(G235),G235&gt;0),IF(_xlpm.dias&gt;0,WORKDAY(G235,_xlpm.dias),""),IF(AND(ISNUMBER(F235),F235&gt;0),WORKDAY(F235,5),"")),
TRUE,""
)
))</f>
        <v/>
      </c>
      <c r="I235" t="str" cm="1">
        <f t="array" ref="I235">IF(A235="","",_xlfn.IFS(
D235="Eliminados",_xlfn.XLOOKUP(A235,Eliminados!$A$2:$A$500,Eliminados!$AB$2:$AB$500,""),
D235="Planificadas",_xlfn.XLOOKUP(A235,Planificadas!$A$2:$A$500,Planificadas!$AB$2:$AB$500,""),
D235="Aprobar planificación",_xlfn.XLOOKUP(A235,'Aprobar Planificación'!$A$2:$A$500,'Aprobar Planificación'!$AB$2:$AB$500,""),
D235="Por planificar",_xlfn.XLOOKUP(A235,'Por planificar'!$A$2:$A$500,'Por planificar'!$AB$2:$AB$500,""),
D235="Por habilitar presupuesto",_xlfn.XLOOKUP(A235,'Por habilitar presup.'!$A$2:$A$500,'Por habilitar presup.'!$AB$2:$AB$500,""),
D235="Por aprobar estimación",_xlfn.XLOOKUP(A235,'Por aprobar estimacion'!$A$2:$A$500,'Por aprobar estimacion'!$AB$2:$AB$500,""),
D235="Por reestimar",_xlfn.XLOOKUP(A235,'Por Reestimar '!$A$2:$A$500,'Por Reestimar '!$AB$2:$AB$500,""),
D235="Por estimar",_xlfn.XLOOKUP(A235,'Por estimar'!$A$2:$A$500,'Por estimar'!$AB$2:$AB$500,""),
D235="Registro incompleto",_xlfn.XLOOKUP(A235,'Registro incompleto'!$A$2:$A$500,'Registro incompleto'!$AB$2:$AB$500,""),
TRUE,""
))</f>
        <v>Elmer Zapata</v>
      </c>
    </row>
    <row r="236" spans="1:9">
      <c r="A236">
        <v>271</v>
      </c>
      <c r="B236" t="str" cm="1">
        <f t="array" ref="B236">IF(A236="","",_xlfn.IFS(
D236="Eliminados",_xlfn.XLOOKUP(A236,Eliminados!$A$2:$A$500,Eliminados!$F$2:$F$500,""),
D236="Planificadas",_xlfn.XLOOKUP(A236,Planificadas!$A$2:$A$500,Planificadas!$F$2:$F$500,""),
D236="Aprobar planificación",_xlfn.XLOOKUP(A236,'Aprobar Planificación'!$A$2:$A$500,'Aprobar Planificación'!$F$2:$F$500,""),
D236="Por planificar",_xlfn.XLOOKUP(A236,'Por planificar'!$A$2:$A$500,'Por planificar'!$F$2:$F$500,""),
D236="Por habilitar presupuesto",_xlfn.XLOOKUP(A236,'Por habilitar presup.'!$A$2:$A$500,'Por habilitar presup.'!$F$2:$F$500,""),
D236="Por aprobar estimación",_xlfn.XLOOKUP(A236,'Por aprobar estimacion'!$A$2:$A$500,'Por aprobar estimacion'!$F$2:$F$500,""),
D236="Por reestimar",_xlfn.XLOOKUP(A236,'Por Reestimar '!$A$2:$A$500,'Por Reestimar '!$F$2:$F$500,""),
D236="Por estimar",_xlfn.XLOOKUP(A236,'Por estimar'!$A$2:$A$500,'Por estimar'!$F$2:$F$500,""),
D236="Registro incompleto",_xlfn.XLOOKUP(A236,'Registro incompleto'!$A$2:$A$500,'Registro incompleto'!$F$2:$F$500,""),
TRUE,""
))</f>
        <v>Módulo intranet EPG Interfaz Sócrates Spring -Habilitación de la emisión de más de 8 cuotas por operación y mejora en el tiempo de procesamiento</v>
      </c>
      <c r="C236" t="str">
        <f t="shared" si="3"/>
        <v>Elmer Zapata</v>
      </c>
      <c r="D236" t="str" cm="1">
        <f t="array" ref="D236">IF(A236="","",_xlfn.IFS(
COUNTIF(Eliminados!$A$2:$A$500,A236)&gt;0,"Eliminados",
COUNTIF(Planificadas!$A$2:$A$500,A236)&gt;0,"Planificadas",
COUNTIF('Aprobar Planificación'!$A$2:$A$500,A236)&gt;0,"Aprobar planificación",
COUNTIF('Por planificar'!$A$2:$A$500,A236)&gt;0,"Por planificar",
COUNTIF('Por habilitar presup.'!$A$2:$A$500,A236)&gt;0,"Por habilitar presupuesto",
COUNTIF('Por aprobar estimacion'!$A$2:$A$500,A236)&gt;0,"Por aprobar estimación",
COUNTIF('Por Reestimar '!$A$2:$A$500,A236)&gt;0,"Por reestimar",
COUNTIF('Por estimar'!$A$2:$A$500,A236)&gt;0,"Por estimar",
COUNTIF('Registro incompleto'!$A$2:$A$500,A236)&gt;0,"Registro incompleto",
TRUE,"Sin estado"
))</f>
        <v>Por estimar</v>
      </c>
      <c r="E236" t="str" cm="1">
        <f t="array" ref="E236">IF(A236="","",_xlfn.LET(
_xlpm.base,_xlfn.IFS(
D236="Eliminados",_xlfn.XLOOKUP(A236,Eliminados!$A$2:$A$500,Eliminados!$AE$2:$AE$500,""),
D236="Planificadas",_xlfn.XLOOKUP(A236,Planificadas!$A$2:$A$500,Planificadas!$AE$2:$AE$500,""),
D236="Aprobar planificación",_xlfn.XLOOKUP(A236,'Aprobar Planificación'!$A$2:$A$500,'Aprobar Planificación'!$AE$2:$AE$500,""),
D236="Por planificar",_xlfn.XLOOKUP(A236,'Por planificar'!$A$2:$A$500,'Por planificar'!$AE$2:$AE$500,""),
D236="Por habilitar presupuesto",_xlfn.XLOOKUP(A236,'Por habilitar presup.'!$A$2:$A$500,'Por habilitar presup.'!$AE$2:$AE$500,""),
D236="Por aprobar estimación",_xlfn.XLOOKUP(A236,'Por aprobar estimacion'!$A$2:$A$500,'Por aprobar estimacion'!$AE$2:$AE$500,""),
D236="Por reestimar",_xlfn.XLOOKUP(A236,'Por Reestimar '!$A$2:$A$500,'Por Reestimar '!$AE$2:$AE$500,""),
D236="Por estimar",_xlfn.XLOOKUP(A236,'Por estimar'!$A$2:$A$500,'Por estimar'!$AE$2:$AE$500,""),
D236="Registro incompleto",_xlfn.XLOOKUP(A236,'Registro incompleto'!$A$2:$A$500,'Registro incompleto'!$AE$2:$AE$500,""),
TRUE,""
),
_xlpm.revision,_xlfn.IFS(
D236="Eliminados",_xlfn.XLOOKUP(A236,Eliminados!$A$2:$A$500,Eliminados!$AR$2:$AR$500,""),
D236="Planificadas",_xlfn.XLOOKUP(A236,Planificadas!$A$2:$A$500,Planificadas!$AR$2:$AR$500,""),
D236="Aprobar planificación",_xlfn.XLOOKUP(A236,'Aprobar Planificación'!$A$2:$A$500,'Aprobar Planificación'!$AR$2:$AR$500,""),
D236="Por planificar",_xlfn.XLOOKUP(A236,'Por planificar'!$A$2:$A$500,'Por planificar'!$AR$2:$AR$500,""),
D236="Por habilitar presupuesto",_xlfn.XLOOKUP(A236,'Por habilitar presup.'!$A$2:$A$500,'Por habilitar presup.'!$AR$2:$AR$500,""),
D236="Por aprobar estimación",_xlfn.XLOOKUP(A236,'Por aprobar estimacion'!$A$2:$A$500,'Por aprobar estimacion'!$AR$2:$AR$500,""),
D236="Por reestimar",_xlfn.XLOOKUP(A236,'Por Reestimar '!$A$2:$A$500,'Por Reestimar '!$AR$2:$AR$500,""),
TRUE,""
),
_xlpm.resultado,IF(OR(_xlpm.revision="",_xlpm.revision=0),_xlpm.base,_xlpm.revision),
IF(OR(_xlpm.resultado="",_xlpm.resultado=0),"Sin definir",_xlpm.resultado)
))</f>
        <v>Alta</v>
      </c>
      <c r="F236" s="593" cm="1">
        <f t="array" ref="F236">IF(A236="","",_xlfn.LET(
_xlpm.fecha,_xlfn.IFS(
D236="Eliminados",_xlfn.XLOOKUP(A236,Eliminados!$A$2:$A$500,Eliminados!$AD$2:$AD$500,""),
D236="Planificadas",_xlfn.XLOOKUP(A236,Planificadas!$A$2:$A$500,Planificadas!$AD$2:$AD$500,""),
D236="Aprobar planificación",_xlfn.XLOOKUP(A236,'Aprobar Planificación'!$A$2:$A$500,'Aprobar Planificación'!$AD$2:$AD$500,""),
D236="Por planificar",_xlfn.XLOOKUP(A236,'Por planificar'!$A$2:$A$500,'Por planificar'!$AD$2:$AD$500,""),
D236="Por habilitar presupuesto",_xlfn.XLOOKUP(A236,'Por habilitar presup.'!$A$2:$A$500,'Por habilitar presup.'!$AD$2:$AD$500,""),
D236="Por aprobar estimación",_xlfn.XLOOKUP(A236,'Por aprobar estimacion'!$A$2:$A$500,'Por aprobar estimacion'!$AD$2:$AD$500,""),
D236="Por reestimar",_xlfn.XLOOKUP(A236,'Por Reestimar '!$A$2:$A$500,'Por Reestimar '!$AD$2:$AD$500,""),
D236="Por estimar",_xlfn.XLOOKUP(A236,'Por estimar'!$A$2:$A$500,'Por estimar'!$AD$2:$AD$500,""),
D236="Registro incompleto",_xlfn.XLOOKUP(A236,'Registro incompleto'!$A$2:$A$500,'Registro incompleto'!$AD$2:$AD$500,""),
TRUE,""
),
IF(OR(_xlpm.fecha="",_xlpm.fecha=0),"",_xlpm.fecha)
))</f>
        <v>46216</v>
      </c>
      <c r="G236" s="593" cm="1">
        <f t="array" ref="G236">IF(A236="","",_xlfn.LET(
_xlpm.base,_xlfn.IFS(
D236="Eliminados",_xlfn.XLOOKUP(A236,Eliminados!$A$2:$A$500,Eliminados!$AF$2:$AF$500,""),
D236="Planificadas",_xlfn.XLOOKUP(A236,Planificadas!$A$2:$A$500,Planificadas!$AF$2:$AF$500,""),
D236="Aprobar planificación",_xlfn.XLOOKUP(A236,'Aprobar Planificación'!$A$2:$A$500,'Aprobar Planificación'!$AF$2:$AF$500,""),
D236="Por planificar",_xlfn.XLOOKUP(A236,'Por planificar'!$A$2:$A$500,'Por planificar'!$AF$2:$AF$500,""),
D236="Por habilitar presupuesto",_xlfn.XLOOKUP(A236,'Por habilitar presup.'!$A$2:$A$500,'Por habilitar presup.'!$AF$2:$AF$500,""),
D236="Por aprobar estimación",_xlfn.XLOOKUP(A236,'Por aprobar estimacion'!$A$2:$A$500,'Por aprobar estimacion'!$AF$2:$AF$500,""),
D236="Por reestimar",_xlfn.XLOOKUP(A236,'Por Reestimar '!$A$2:$A$500,'Por Reestimar '!$AF$2:$AF$500,""),
D236="Por estimar",_xlfn.XLOOKUP(A236,'Por estimar'!$A$2:$A$500,'Por estimar'!$AF$2:$AF$500,""),
D236="Registro incompleto",_xlfn.XLOOKUP(A236,'Registro incompleto'!$A$2:$A$500,'Registro incompleto'!$AF$2:$AF$500,""),
TRUE,""
),
_xlpm.revision,_xlfn.IFS(
D236="Eliminados",_xlfn.XLOOKUP(A236,Eliminados!$A$2:$A$500,Eliminados!$AS$2:$AS$500,""),
D236="Planificadas",_xlfn.XLOOKUP(A236,Planificadas!$A$2:$A$500,Planificadas!$AS$2:$AS$500,""),
D236="Aprobar planificación",_xlfn.XLOOKUP(A236,'Aprobar Planificación'!$A$2:$A$500,'Aprobar Planificación'!$AS$2:$AS$500,""),
D236="Por planificar",_xlfn.XLOOKUP(A236,'Por planificar'!$A$2:$A$500,'Por planificar'!$AS$2:$AS$500,""),
D236="Por habilitar presupuesto",_xlfn.XLOOKUP(A236,'Por habilitar presup.'!$A$2:$A$500,'Por habilitar presup.'!$AS$2:$AS$500,""),
D236="Por aprobar estimación",_xlfn.XLOOKUP(A236,'Por aprobar estimacion'!$A$2:$A$500,'Por aprobar estimacion'!$AS$2:$AS$500,""),
D236="Por reestimar",_xlfn.XLOOKUP(A236,'Por Reestimar '!$A$2:$A$500,'Por Reestimar '!$AS$2:$AS$500,""),
TRUE,""
),
_xlpm.resultado,IF(OR(_xlpm.revision="",_xlpm.revision=0),_xlpm.base,_xlpm.revision),
IF(OR(_xlpm.resultado="",_xlpm.resultado=0),"",_xlpm.resultado)
))</f>
        <v>46237</v>
      </c>
      <c r="H236" s="593" cm="1">
        <f t="array" ref="H236">IF(A236="","",_xlfn.LET(
_xlpm.dias,_xlfn.IFS(
OR(UPPER(TRIM(E236))="BAJA",UPPER(TRIM(E236))="BAJO"),5,
OR(UPPER(TRIM(E236))="MEDIA",UPPER(TRIM(E236))="MEDIO"),10,
OR(UPPER(TRIM(E236))="ALTA",UPPER(TRIM(E236))="ALTO"),20,
TRUE,0
),
_xlpm.inicioRe,IF(D236="Por reestimar",_xlfn.XLOOKUP(A236,'Por Reestimar '!$A$2:$A$500,'Por Reestimar '!$AS$2:$AS$500,0),0),
_xlfn.IFS(
D236="Por reestimar",IF(AND(ISNUMBER(_xlpm.inicioRe),_xlpm.inicioRe&gt;0,_xlpm.dias&gt;0),WORKDAY(_xlpm.inicioRe,_xlpm.dias),""),
D236="Por estimar",IF(AND(ISNUMBER(G236),G236&gt;0),IF(_xlpm.dias&gt;0,WORKDAY(G236,_xlpm.dias),""),IF(AND(ISNUMBER(F236),F236&gt;0),WORKDAY(F236,5),"")),
TRUE,""
)
))</f>
        <v>46265</v>
      </c>
      <c r="I236" t="str" cm="1">
        <f t="array" ref="I236">IF(A236="","",_xlfn.IFS(
D236="Eliminados",_xlfn.XLOOKUP(A236,Eliminados!$A$2:$A$500,Eliminados!$AB$2:$AB$500,""),
D236="Planificadas",_xlfn.XLOOKUP(A236,Planificadas!$A$2:$A$500,Planificadas!$AB$2:$AB$500,""),
D236="Aprobar planificación",_xlfn.XLOOKUP(A236,'Aprobar Planificación'!$A$2:$A$500,'Aprobar Planificación'!$AB$2:$AB$500,""),
D236="Por planificar",_xlfn.XLOOKUP(A236,'Por planificar'!$A$2:$A$500,'Por planificar'!$AB$2:$AB$500,""),
D236="Por habilitar presupuesto",_xlfn.XLOOKUP(A236,'Por habilitar presup.'!$A$2:$A$500,'Por habilitar presup.'!$AB$2:$AB$500,""),
D236="Por aprobar estimación",_xlfn.XLOOKUP(A236,'Por aprobar estimacion'!$A$2:$A$500,'Por aprobar estimacion'!$AB$2:$AB$500,""),
D236="Por reestimar",_xlfn.XLOOKUP(A236,'Por Reestimar '!$A$2:$A$500,'Por Reestimar '!$AB$2:$AB$500,""),
D236="Por estimar",_xlfn.XLOOKUP(A236,'Por estimar'!$A$2:$A$500,'Por estimar'!$AB$2:$AB$500,""),
D236="Registro incompleto",_xlfn.XLOOKUP(A236,'Registro incompleto'!$A$2:$A$500,'Registro incompleto'!$AB$2:$AB$500,""),
TRUE,""
))</f>
        <v>Elmer Zapata</v>
      </c>
    </row>
    <row r="237" spans="1:9">
      <c r="A237">
        <v>272</v>
      </c>
      <c r="B237" t="str" cm="1">
        <f t="array" ref="B237">IF(A237="","",_xlfn.IFS(
D237="Eliminados",_xlfn.XLOOKUP(A237,Eliminados!$A$2:$A$500,Eliminados!$F$2:$F$500,""),
D237="Planificadas",_xlfn.XLOOKUP(A237,Planificadas!$A$2:$A$500,Planificadas!$F$2:$F$500,""),
D237="Aprobar planificación",_xlfn.XLOOKUP(A237,'Aprobar Planificación'!$A$2:$A$500,'Aprobar Planificación'!$F$2:$F$500,""),
D237="Por planificar",_xlfn.XLOOKUP(A237,'Por planificar'!$A$2:$A$500,'Por planificar'!$F$2:$F$500,""),
D237="Por habilitar presupuesto",_xlfn.XLOOKUP(A237,'Por habilitar presup.'!$A$2:$A$500,'Por habilitar presup.'!$F$2:$F$500,""),
D237="Por aprobar estimación",_xlfn.XLOOKUP(A237,'Por aprobar estimacion'!$A$2:$A$500,'Por aprobar estimacion'!$F$2:$F$500,""),
D237="Por reestimar",_xlfn.XLOOKUP(A237,'Por Reestimar '!$A$2:$A$500,'Por Reestimar '!$F$2:$F$500,""),
D237="Por estimar",_xlfn.XLOOKUP(A237,'Por estimar'!$A$2:$A$500,'Por estimar'!$F$2:$F$500,""),
D237="Registro incompleto",_xlfn.XLOOKUP(A237,'Registro incompleto'!$A$2:$A$500,'Registro incompleto'!$F$2:$F$500,""),
TRUE,""
))</f>
        <v>Sistema Sócrates -Habilitación de la generación de más de 8 cuotas por operación generación de obligaciones .</v>
      </c>
      <c r="C237" t="str">
        <f t="shared" si="3"/>
        <v>Elmer Zapata</v>
      </c>
      <c r="D237" t="str" cm="1">
        <f t="array" ref="D237">IF(A237="","",_xlfn.IFS(
COUNTIF(Eliminados!$A$2:$A$500,A237)&gt;0,"Eliminados",
COUNTIF(Planificadas!$A$2:$A$500,A237)&gt;0,"Planificadas",
COUNTIF('Aprobar Planificación'!$A$2:$A$500,A237)&gt;0,"Aprobar planificación",
COUNTIF('Por planificar'!$A$2:$A$500,A237)&gt;0,"Por planificar",
COUNTIF('Por habilitar presup.'!$A$2:$A$500,A237)&gt;0,"Por habilitar presupuesto",
COUNTIF('Por aprobar estimacion'!$A$2:$A$500,A237)&gt;0,"Por aprobar estimación",
COUNTIF('Por Reestimar '!$A$2:$A$500,A237)&gt;0,"Por reestimar",
COUNTIF('Por estimar'!$A$2:$A$500,A237)&gt;0,"Por estimar",
COUNTIF('Registro incompleto'!$A$2:$A$500,A237)&gt;0,"Registro incompleto",
TRUE,"Sin estado"
))</f>
        <v>Planificadas</v>
      </c>
      <c r="E237" t="str" cm="1">
        <f t="array" ref="E237">IF(A237="","",_xlfn.LET(
_xlpm.base,_xlfn.IFS(
D237="Eliminados",_xlfn.XLOOKUP(A237,Eliminados!$A$2:$A$500,Eliminados!$AE$2:$AE$500,""),
D237="Planificadas",_xlfn.XLOOKUP(A237,Planificadas!$A$2:$A$500,Planificadas!$AE$2:$AE$500,""),
D237="Aprobar planificación",_xlfn.XLOOKUP(A237,'Aprobar Planificación'!$A$2:$A$500,'Aprobar Planificación'!$AE$2:$AE$500,""),
D237="Por planificar",_xlfn.XLOOKUP(A237,'Por planificar'!$A$2:$A$500,'Por planificar'!$AE$2:$AE$500,""),
D237="Por habilitar presupuesto",_xlfn.XLOOKUP(A237,'Por habilitar presup.'!$A$2:$A$500,'Por habilitar presup.'!$AE$2:$AE$500,""),
D237="Por aprobar estimación",_xlfn.XLOOKUP(A237,'Por aprobar estimacion'!$A$2:$A$500,'Por aprobar estimacion'!$AE$2:$AE$500,""),
D237="Por reestimar",_xlfn.XLOOKUP(A237,'Por Reestimar '!$A$2:$A$500,'Por Reestimar '!$AE$2:$AE$500,""),
D237="Por estimar",_xlfn.XLOOKUP(A237,'Por estimar'!$A$2:$A$500,'Por estimar'!$AE$2:$AE$500,""),
D237="Registro incompleto",_xlfn.XLOOKUP(A237,'Registro incompleto'!$A$2:$A$500,'Registro incompleto'!$AE$2:$AE$500,""),
TRUE,""
),
_xlpm.revision,_xlfn.IFS(
D237="Eliminados",_xlfn.XLOOKUP(A237,Eliminados!$A$2:$A$500,Eliminados!$AR$2:$AR$500,""),
D237="Planificadas",_xlfn.XLOOKUP(A237,Planificadas!$A$2:$A$500,Planificadas!$AR$2:$AR$500,""),
D237="Aprobar planificación",_xlfn.XLOOKUP(A237,'Aprobar Planificación'!$A$2:$A$500,'Aprobar Planificación'!$AR$2:$AR$500,""),
D237="Por planificar",_xlfn.XLOOKUP(A237,'Por planificar'!$A$2:$A$500,'Por planificar'!$AR$2:$AR$500,""),
D237="Por habilitar presupuesto",_xlfn.XLOOKUP(A237,'Por habilitar presup.'!$A$2:$A$500,'Por habilitar presup.'!$AR$2:$AR$500,""),
D237="Por aprobar estimación",_xlfn.XLOOKUP(A237,'Por aprobar estimacion'!$A$2:$A$500,'Por aprobar estimacion'!$AR$2:$AR$500,""),
D237="Por reestimar",_xlfn.XLOOKUP(A237,'Por Reestimar '!$A$2:$A$500,'Por Reestimar '!$AR$2:$AR$500,""),
TRUE,""
),
_xlpm.resultado,IF(OR(_xlpm.revision="",_xlpm.revision=0),_xlpm.base,_xlpm.revision),
IF(OR(_xlpm.resultado="",_xlpm.resultado=0),"Sin definir",_xlpm.resultado)
))</f>
        <v>Alta</v>
      </c>
      <c r="F237" s="593" cm="1">
        <f t="array" ref="F237">IF(A237="","",_xlfn.LET(
_xlpm.fecha,_xlfn.IFS(
D237="Eliminados",_xlfn.XLOOKUP(A237,Eliminados!$A$2:$A$500,Eliminados!$AD$2:$AD$500,""),
D237="Planificadas",_xlfn.XLOOKUP(A237,Planificadas!$A$2:$A$500,Planificadas!$AD$2:$AD$500,""),
D237="Aprobar planificación",_xlfn.XLOOKUP(A237,'Aprobar Planificación'!$A$2:$A$500,'Aprobar Planificación'!$AD$2:$AD$500,""),
D237="Por planificar",_xlfn.XLOOKUP(A237,'Por planificar'!$A$2:$A$500,'Por planificar'!$AD$2:$AD$500,""),
D237="Por habilitar presupuesto",_xlfn.XLOOKUP(A237,'Por habilitar presup.'!$A$2:$A$500,'Por habilitar presup.'!$AD$2:$AD$500,""),
D237="Por aprobar estimación",_xlfn.XLOOKUP(A237,'Por aprobar estimacion'!$A$2:$A$500,'Por aprobar estimacion'!$AD$2:$AD$500,""),
D237="Por reestimar",_xlfn.XLOOKUP(A237,'Por Reestimar '!$A$2:$A$500,'Por Reestimar '!$AD$2:$AD$500,""),
D237="Por estimar",_xlfn.XLOOKUP(A237,'Por estimar'!$A$2:$A$500,'Por estimar'!$AD$2:$AD$500,""),
D237="Registro incompleto",_xlfn.XLOOKUP(A237,'Registro incompleto'!$A$2:$A$500,'Registro incompleto'!$AD$2:$AD$500,""),
TRUE,""
),
IF(OR(_xlpm.fecha="",_xlpm.fecha=0),"",_xlpm.fecha)
))</f>
        <v>46216</v>
      </c>
      <c r="G237" s="593" cm="1">
        <f t="array" ref="G237">IF(A237="","",_xlfn.LET(
_xlpm.base,_xlfn.IFS(
D237="Eliminados",_xlfn.XLOOKUP(A237,Eliminados!$A$2:$A$500,Eliminados!$AF$2:$AF$500,""),
D237="Planificadas",_xlfn.XLOOKUP(A237,Planificadas!$A$2:$A$500,Planificadas!$AF$2:$AF$500,""),
D237="Aprobar planificación",_xlfn.XLOOKUP(A237,'Aprobar Planificación'!$A$2:$A$500,'Aprobar Planificación'!$AF$2:$AF$500,""),
D237="Por planificar",_xlfn.XLOOKUP(A237,'Por planificar'!$A$2:$A$500,'Por planificar'!$AF$2:$AF$500,""),
D237="Por habilitar presupuesto",_xlfn.XLOOKUP(A237,'Por habilitar presup.'!$A$2:$A$500,'Por habilitar presup.'!$AF$2:$AF$500,""),
D237="Por aprobar estimación",_xlfn.XLOOKUP(A237,'Por aprobar estimacion'!$A$2:$A$500,'Por aprobar estimacion'!$AF$2:$AF$500,""),
D237="Por reestimar",_xlfn.XLOOKUP(A237,'Por Reestimar '!$A$2:$A$500,'Por Reestimar '!$AF$2:$AF$500,""),
D237="Por estimar",_xlfn.XLOOKUP(A237,'Por estimar'!$A$2:$A$500,'Por estimar'!$AF$2:$AF$500,""),
D237="Registro incompleto",_xlfn.XLOOKUP(A237,'Registro incompleto'!$A$2:$A$500,'Registro incompleto'!$AF$2:$AF$500,""),
TRUE,""
),
_xlpm.revision,_xlfn.IFS(
D237="Eliminados",_xlfn.XLOOKUP(A237,Eliminados!$A$2:$A$500,Eliminados!$AS$2:$AS$500,""),
D237="Planificadas",_xlfn.XLOOKUP(A237,Planificadas!$A$2:$A$500,Planificadas!$AS$2:$AS$500,""),
D237="Aprobar planificación",_xlfn.XLOOKUP(A237,'Aprobar Planificación'!$A$2:$A$500,'Aprobar Planificación'!$AS$2:$AS$500,""),
D237="Por planificar",_xlfn.XLOOKUP(A237,'Por planificar'!$A$2:$A$500,'Por planificar'!$AS$2:$AS$500,""),
D237="Por habilitar presupuesto",_xlfn.XLOOKUP(A237,'Por habilitar presup.'!$A$2:$A$500,'Por habilitar presup.'!$AS$2:$AS$500,""),
D237="Por aprobar estimación",_xlfn.XLOOKUP(A237,'Por aprobar estimacion'!$A$2:$A$500,'Por aprobar estimacion'!$AS$2:$AS$500,""),
D237="Por reestimar",_xlfn.XLOOKUP(A237,'Por Reestimar '!$A$2:$A$500,'Por Reestimar '!$AS$2:$AS$500,""),
TRUE,""
),
_xlpm.resultado,IF(OR(_xlpm.revision="",_xlpm.revision=0),_xlpm.base,_xlpm.revision),
IF(OR(_xlpm.resultado="",_xlpm.resultado=0),"",_xlpm.resultado)
))</f>
        <v>46237</v>
      </c>
      <c r="H237" s="593" t="str" cm="1">
        <f t="array" ref="H237">IF(A237="","",_xlfn.LET(
_xlpm.dias,_xlfn.IFS(
OR(UPPER(TRIM(E237))="BAJA",UPPER(TRIM(E237))="BAJO"),5,
OR(UPPER(TRIM(E237))="MEDIA",UPPER(TRIM(E237))="MEDIO"),10,
OR(UPPER(TRIM(E237))="ALTA",UPPER(TRIM(E237))="ALTO"),20,
TRUE,0
),
_xlpm.inicioRe,IF(D237="Por reestimar",_xlfn.XLOOKUP(A237,'Por Reestimar '!$A$2:$A$500,'Por Reestimar '!$AS$2:$AS$500,0),0),
_xlfn.IFS(
D237="Por reestimar",IF(AND(ISNUMBER(_xlpm.inicioRe),_xlpm.inicioRe&gt;0,_xlpm.dias&gt;0),WORKDAY(_xlpm.inicioRe,_xlpm.dias),""),
D237="Por estimar",IF(AND(ISNUMBER(G237),G237&gt;0),IF(_xlpm.dias&gt;0,WORKDAY(G237,_xlpm.dias),""),IF(AND(ISNUMBER(F237),F237&gt;0),WORKDAY(F237,5),"")),
TRUE,""
)
))</f>
        <v/>
      </c>
      <c r="I237" t="str" cm="1">
        <f t="array" ref="I237">IF(A237="","",_xlfn.IFS(
D237="Eliminados",_xlfn.XLOOKUP(A237,Eliminados!$A$2:$A$500,Eliminados!$AB$2:$AB$500,""),
D237="Planificadas",_xlfn.XLOOKUP(A237,Planificadas!$A$2:$A$500,Planificadas!$AB$2:$AB$500,""),
D237="Aprobar planificación",_xlfn.XLOOKUP(A237,'Aprobar Planificación'!$A$2:$A$500,'Aprobar Planificación'!$AB$2:$AB$500,""),
D237="Por planificar",_xlfn.XLOOKUP(A237,'Por planificar'!$A$2:$A$500,'Por planificar'!$AB$2:$AB$500,""),
D237="Por habilitar presupuesto",_xlfn.XLOOKUP(A237,'Por habilitar presup.'!$A$2:$A$500,'Por habilitar presup.'!$AB$2:$AB$500,""),
D237="Por aprobar estimación",_xlfn.XLOOKUP(A237,'Por aprobar estimacion'!$A$2:$A$500,'Por aprobar estimacion'!$AB$2:$AB$500,""),
D237="Por reestimar",_xlfn.XLOOKUP(A237,'Por Reestimar '!$A$2:$A$500,'Por Reestimar '!$AB$2:$AB$500,""),
D237="Por estimar",_xlfn.XLOOKUP(A237,'Por estimar'!$A$2:$A$500,'Por estimar'!$AB$2:$AB$500,""),
D237="Registro incompleto",_xlfn.XLOOKUP(A237,'Registro incompleto'!$A$2:$A$500,'Registro incompleto'!$AB$2:$AB$500,""),
TRUE,""
))</f>
        <v>Elmer Zapata</v>
      </c>
    </row>
    <row r="238" spans="1:9">
      <c r="A238">
        <v>273</v>
      </c>
      <c r="B238" t="str" cm="1">
        <f t="array" ref="B238">IF(A238="","",_xlfn.IFS(
D238="Eliminados",_xlfn.XLOOKUP(A238,Eliminados!$A$2:$A$500,Eliminados!$F$2:$F$500,""),
D238="Planificadas",_xlfn.XLOOKUP(A238,Planificadas!$A$2:$A$500,Planificadas!$F$2:$F$500,""),
D238="Aprobar planificación",_xlfn.XLOOKUP(A238,'Aprobar Planificación'!$A$2:$A$500,'Aprobar Planificación'!$F$2:$F$500,""),
D238="Por planificar",_xlfn.XLOOKUP(A238,'Por planificar'!$A$2:$A$500,'Por planificar'!$F$2:$F$500,""),
D238="Por habilitar presupuesto",_xlfn.XLOOKUP(A238,'Por habilitar presup.'!$A$2:$A$500,'Por habilitar presup.'!$F$2:$F$500,""),
D238="Por aprobar estimación",_xlfn.XLOOKUP(A238,'Por aprobar estimacion'!$A$2:$A$500,'Por aprobar estimacion'!$F$2:$F$500,""),
D238="Por reestimar",_xlfn.XLOOKUP(A238,'Por Reestimar '!$A$2:$A$500,'Por Reestimar '!$F$2:$F$500,""),
D238="Por estimar",_xlfn.XLOOKUP(A238,'Por estimar'!$A$2:$A$500,'Por estimar'!$F$2:$F$500,""),
D238="Registro incompleto",_xlfn.XLOOKUP(A238,'Registro incompleto'!$A$2:$A$500,'Registro incompleto'!$F$2:$F$500,""),
TRUE,""
))</f>
        <v>Visibilidad de cargos en los canales de recaudación de banca por internet y banca movil</v>
      </c>
      <c r="C238" t="str">
        <f t="shared" si="3"/>
        <v>Elmer Zapata</v>
      </c>
      <c r="D238" t="str" cm="1">
        <f t="array" ref="D238">IF(A238="","",_xlfn.IFS(
COUNTIF(Eliminados!$A$2:$A$500,A238)&gt;0,"Eliminados",
COUNTIF(Planificadas!$A$2:$A$500,A238)&gt;0,"Planificadas",
COUNTIF('Aprobar Planificación'!$A$2:$A$500,A238)&gt;0,"Aprobar planificación",
COUNTIF('Por planificar'!$A$2:$A$500,A238)&gt;0,"Por planificar",
COUNTIF('Por habilitar presup.'!$A$2:$A$500,A238)&gt;0,"Por habilitar presupuesto",
COUNTIF('Por aprobar estimacion'!$A$2:$A$500,A238)&gt;0,"Por aprobar estimación",
COUNTIF('Por Reestimar '!$A$2:$A$500,A238)&gt;0,"Por reestimar",
COUNTIF('Por estimar'!$A$2:$A$500,A238)&gt;0,"Por estimar",
COUNTIF('Registro incompleto'!$A$2:$A$500,A238)&gt;0,"Registro incompleto",
TRUE,"Sin estado"
))</f>
        <v>Planificadas</v>
      </c>
      <c r="E238" t="str" cm="1">
        <f t="array" ref="E238">IF(A238="","",_xlfn.LET(
_xlpm.base,_xlfn.IFS(
D238="Eliminados",_xlfn.XLOOKUP(A238,Eliminados!$A$2:$A$500,Eliminados!$AE$2:$AE$500,""),
D238="Planificadas",_xlfn.XLOOKUP(A238,Planificadas!$A$2:$A$500,Planificadas!$AE$2:$AE$500,""),
D238="Aprobar planificación",_xlfn.XLOOKUP(A238,'Aprobar Planificación'!$A$2:$A$500,'Aprobar Planificación'!$AE$2:$AE$500,""),
D238="Por planificar",_xlfn.XLOOKUP(A238,'Por planificar'!$A$2:$A$500,'Por planificar'!$AE$2:$AE$500,""),
D238="Por habilitar presupuesto",_xlfn.XLOOKUP(A238,'Por habilitar presup.'!$A$2:$A$500,'Por habilitar presup.'!$AE$2:$AE$500,""),
D238="Por aprobar estimación",_xlfn.XLOOKUP(A238,'Por aprobar estimacion'!$A$2:$A$500,'Por aprobar estimacion'!$AE$2:$AE$500,""),
D238="Por reestimar",_xlfn.XLOOKUP(A238,'Por Reestimar '!$A$2:$A$500,'Por Reestimar '!$AE$2:$AE$500,""),
D238="Por estimar",_xlfn.XLOOKUP(A238,'Por estimar'!$A$2:$A$500,'Por estimar'!$AE$2:$AE$500,""),
D238="Registro incompleto",_xlfn.XLOOKUP(A238,'Registro incompleto'!$A$2:$A$500,'Registro incompleto'!$AE$2:$AE$500,""),
TRUE,""
),
_xlpm.revision,_xlfn.IFS(
D238="Eliminados",_xlfn.XLOOKUP(A238,Eliminados!$A$2:$A$500,Eliminados!$AR$2:$AR$500,""),
D238="Planificadas",_xlfn.XLOOKUP(A238,Planificadas!$A$2:$A$500,Planificadas!$AR$2:$AR$500,""),
D238="Aprobar planificación",_xlfn.XLOOKUP(A238,'Aprobar Planificación'!$A$2:$A$500,'Aprobar Planificación'!$AR$2:$AR$500,""),
D238="Por planificar",_xlfn.XLOOKUP(A238,'Por planificar'!$A$2:$A$500,'Por planificar'!$AR$2:$AR$500,""),
D238="Por habilitar presupuesto",_xlfn.XLOOKUP(A238,'Por habilitar presup.'!$A$2:$A$500,'Por habilitar presup.'!$AR$2:$AR$500,""),
D238="Por aprobar estimación",_xlfn.XLOOKUP(A238,'Por aprobar estimacion'!$A$2:$A$500,'Por aprobar estimacion'!$AR$2:$AR$500,""),
D238="Por reestimar",_xlfn.XLOOKUP(A238,'Por Reestimar '!$A$2:$A$500,'Por Reestimar '!$AR$2:$AR$500,""),
TRUE,""
),
_xlpm.resultado,IF(OR(_xlpm.revision="",_xlpm.revision=0),_xlpm.base,_xlpm.revision),
IF(OR(_xlpm.resultado="",_xlpm.resultado=0),"Sin definir",_xlpm.resultado)
))</f>
        <v>Alta</v>
      </c>
      <c r="F238" s="593" cm="1">
        <f t="array" ref="F238">IF(A238="","",_xlfn.LET(
_xlpm.fecha,_xlfn.IFS(
D238="Eliminados",_xlfn.XLOOKUP(A238,Eliminados!$A$2:$A$500,Eliminados!$AD$2:$AD$500,""),
D238="Planificadas",_xlfn.XLOOKUP(A238,Planificadas!$A$2:$A$500,Planificadas!$AD$2:$AD$500,""),
D238="Aprobar planificación",_xlfn.XLOOKUP(A238,'Aprobar Planificación'!$A$2:$A$500,'Aprobar Planificación'!$AD$2:$AD$500,""),
D238="Por planificar",_xlfn.XLOOKUP(A238,'Por planificar'!$A$2:$A$500,'Por planificar'!$AD$2:$AD$500,""),
D238="Por habilitar presupuesto",_xlfn.XLOOKUP(A238,'Por habilitar presup.'!$A$2:$A$500,'Por habilitar presup.'!$AD$2:$AD$500,""),
D238="Por aprobar estimación",_xlfn.XLOOKUP(A238,'Por aprobar estimacion'!$A$2:$A$500,'Por aprobar estimacion'!$AD$2:$AD$500,""),
D238="Por reestimar",_xlfn.XLOOKUP(A238,'Por Reestimar '!$A$2:$A$500,'Por Reestimar '!$AD$2:$AD$500,""),
D238="Por estimar",_xlfn.XLOOKUP(A238,'Por estimar'!$A$2:$A$500,'Por estimar'!$AD$2:$AD$500,""),
D238="Registro incompleto",_xlfn.XLOOKUP(A238,'Registro incompleto'!$A$2:$A$500,'Registro incompleto'!$AD$2:$AD$500,""),
TRUE,""
),
IF(OR(_xlpm.fecha="",_xlpm.fecha=0),"",_xlpm.fecha)
))</f>
        <v>46216</v>
      </c>
      <c r="G238" s="593" cm="1">
        <f t="array" ref="G238">IF(A238="","",_xlfn.LET(
_xlpm.base,_xlfn.IFS(
D238="Eliminados",_xlfn.XLOOKUP(A238,Eliminados!$A$2:$A$500,Eliminados!$AF$2:$AF$500,""),
D238="Planificadas",_xlfn.XLOOKUP(A238,Planificadas!$A$2:$A$500,Planificadas!$AF$2:$AF$500,""),
D238="Aprobar planificación",_xlfn.XLOOKUP(A238,'Aprobar Planificación'!$A$2:$A$500,'Aprobar Planificación'!$AF$2:$AF$500,""),
D238="Por planificar",_xlfn.XLOOKUP(A238,'Por planificar'!$A$2:$A$500,'Por planificar'!$AF$2:$AF$500,""),
D238="Por habilitar presupuesto",_xlfn.XLOOKUP(A238,'Por habilitar presup.'!$A$2:$A$500,'Por habilitar presup.'!$AF$2:$AF$500,""),
D238="Por aprobar estimación",_xlfn.XLOOKUP(A238,'Por aprobar estimacion'!$A$2:$A$500,'Por aprobar estimacion'!$AF$2:$AF$500,""),
D238="Por reestimar",_xlfn.XLOOKUP(A238,'Por Reestimar '!$A$2:$A$500,'Por Reestimar '!$AF$2:$AF$500,""),
D238="Por estimar",_xlfn.XLOOKUP(A238,'Por estimar'!$A$2:$A$500,'Por estimar'!$AF$2:$AF$500,""),
D238="Registro incompleto",_xlfn.XLOOKUP(A238,'Registro incompleto'!$A$2:$A$500,'Registro incompleto'!$AF$2:$AF$500,""),
TRUE,""
),
_xlpm.revision,_xlfn.IFS(
D238="Eliminados",_xlfn.XLOOKUP(A238,Eliminados!$A$2:$A$500,Eliminados!$AS$2:$AS$500,""),
D238="Planificadas",_xlfn.XLOOKUP(A238,Planificadas!$A$2:$A$500,Planificadas!$AS$2:$AS$500,""),
D238="Aprobar planificación",_xlfn.XLOOKUP(A238,'Aprobar Planificación'!$A$2:$A$500,'Aprobar Planificación'!$AS$2:$AS$500,""),
D238="Por planificar",_xlfn.XLOOKUP(A238,'Por planificar'!$A$2:$A$500,'Por planificar'!$AS$2:$AS$500,""),
D238="Por habilitar presupuesto",_xlfn.XLOOKUP(A238,'Por habilitar presup.'!$A$2:$A$500,'Por habilitar presup.'!$AS$2:$AS$500,""),
D238="Por aprobar estimación",_xlfn.XLOOKUP(A238,'Por aprobar estimacion'!$A$2:$A$500,'Por aprobar estimacion'!$AS$2:$AS$500,""),
D238="Por reestimar",_xlfn.XLOOKUP(A238,'Por Reestimar '!$A$2:$A$500,'Por Reestimar '!$AS$2:$AS$500,""),
TRUE,""
),
_xlpm.resultado,IF(OR(_xlpm.revision="",_xlpm.revision=0),_xlpm.base,_xlpm.revision),
IF(OR(_xlpm.resultado="",_xlpm.resultado=0),"",_xlpm.resultado)
))</f>
        <v>46237</v>
      </c>
      <c r="H238" s="593" t="str" cm="1">
        <f t="array" ref="H238">IF(A238="","",_xlfn.LET(
_xlpm.dias,_xlfn.IFS(
OR(UPPER(TRIM(E238))="BAJA",UPPER(TRIM(E238))="BAJO"),5,
OR(UPPER(TRIM(E238))="MEDIA",UPPER(TRIM(E238))="MEDIO"),10,
OR(UPPER(TRIM(E238))="ALTA",UPPER(TRIM(E238))="ALTO"),20,
TRUE,0
),
_xlpm.inicioRe,IF(D238="Por reestimar",_xlfn.XLOOKUP(A238,'Por Reestimar '!$A$2:$A$500,'Por Reestimar '!$AS$2:$AS$500,0),0),
_xlfn.IFS(
D238="Por reestimar",IF(AND(ISNUMBER(_xlpm.inicioRe),_xlpm.inicioRe&gt;0,_xlpm.dias&gt;0),WORKDAY(_xlpm.inicioRe,_xlpm.dias),""),
D238="Por estimar",IF(AND(ISNUMBER(G238),G238&gt;0),IF(_xlpm.dias&gt;0,WORKDAY(G238,_xlpm.dias),""),IF(AND(ISNUMBER(F238),F238&gt;0),WORKDAY(F238,5),"")),
TRUE,""
)
))</f>
        <v/>
      </c>
      <c r="I238" t="str" cm="1">
        <f t="array" ref="I238">IF(A238="","",_xlfn.IFS(
D238="Eliminados",_xlfn.XLOOKUP(A238,Eliminados!$A$2:$A$500,Eliminados!$AB$2:$AB$500,""),
D238="Planificadas",_xlfn.XLOOKUP(A238,Planificadas!$A$2:$A$500,Planificadas!$AB$2:$AB$500,""),
D238="Aprobar planificación",_xlfn.XLOOKUP(A238,'Aprobar Planificación'!$A$2:$A$500,'Aprobar Planificación'!$AB$2:$AB$500,""),
D238="Por planificar",_xlfn.XLOOKUP(A238,'Por planificar'!$A$2:$A$500,'Por planificar'!$AB$2:$AB$500,""),
D238="Por habilitar presupuesto",_xlfn.XLOOKUP(A238,'Por habilitar presup.'!$A$2:$A$500,'Por habilitar presup.'!$AB$2:$AB$500,""),
D238="Por aprobar estimación",_xlfn.XLOOKUP(A238,'Por aprobar estimacion'!$A$2:$A$500,'Por aprobar estimacion'!$AB$2:$AB$500,""),
D238="Por reestimar",_xlfn.XLOOKUP(A238,'Por Reestimar '!$A$2:$A$500,'Por Reestimar '!$AB$2:$AB$500,""),
D238="Por estimar",_xlfn.XLOOKUP(A238,'Por estimar'!$A$2:$A$500,'Por estimar'!$AB$2:$AB$500,""),
D238="Registro incompleto",_xlfn.XLOOKUP(A238,'Registro incompleto'!$A$2:$A$500,'Registro incompleto'!$AB$2:$AB$500,""),
TRUE,""
))</f>
        <v>Elmer Zapata</v>
      </c>
    </row>
    <row r="239" spans="1:9">
      <c r="A239">
        <v>274</v>
      </c>
      <c r="B239" t="str" cm="1">
        <f t="array" ref="B239">IF(A239="","",_xlfn.IFS(
D239="Eliminados",_xlfn.XLOOKUP(A239,Eliminados!$A$2:$A$500,Eliminados!$F$2:$F$500,""),
D239="Planificadas",_xlfn.XLOOKUP(A239,Planificadas!$A$2:$A$500,Planificadas!$F$2:$F$500,""),
D239="Aprobar planificación",_xlfn.XLOOKUP(A239,'Aprobar Planificación'!$A$2:$A$500,'Aprobar Planificación'!$F$2:$F$500,""),
D239="Por planificar",_xlfn.XLOOKUP(A239,'Por planificar'!$A$2:$A$500,'Por planificar'!$F$2:$F$500,""),
D239="Por habilitar presupuesto",_xlfn.XLOOKUP(A239,'Por habilitar presup.'!$A$2:$A$500,'Por habilitar presup.'!$F$2:$F$500,""),
D239="Por aprobar estimación",_xlfn.XLOOKUP(A239,'Por aprobar estimacion'!$A$2:$A$500,'Por aprobar estimacion'!$F$2:$F$500,""),
D239="Por reestimar",_xlfn.XLOOKUP(A239,'Por Reestimar '!$A$2:$A$500,'Por Reestimar '!$F$2:$F$500,""),
D239="Por estimar",_xlfn.XLOOKUP(A239,'Por estimar'!$A$2:$A$500,'Por estimar'!$F$2:$F$500,""),
D239="Registro incompleto",_xlfn.XLOOKUP(A239,'Registro incompleto'!$A$2:$A$500,'Registro incompleto'!$F$2:$F$500,""),
TRUE,""
))</f>
        <v>Revisión integral del proyecto de carpeta de grados y título en cuotas</v>
      </c>
      <c r="C239" t="str">
        <f t="shared" si="3"/>
        <v>Ivan Rengifo</v>
      </c>
      <c r="D239" t="str" cm="1">
        <f t="array" ref="D239">IF(A239="","",_xlfn.IFS(
COUNTIF(Eliminados!$A$2:$A$500,A239)&gt;0,"Eliminados",
COUNTIF(Planificadas!$A$2:$A$500,A239)&gt;0,"Planificadas",
COUNTIF('Aprobar Planificación'!$A$2:$A$500,A239)&gt;0,"Aprobar planificación",
COUNTIF('Por planificar'!$A$2:$A$500,A239)&gt;0,"Por planificar",
COUNTIF('Por habilitar presup.'!$A$2:$A$500,A239)&gt;0,"Por habilitar presupuesto",
COUNTIF('Por aprobar estimacion'!$A$2:$A$500,A239)&gt;0,"Por aprobar estimación",
COUNTIF('Por Reestimar '!$A$2:$A$500,A239)&gt;0,"Por reestimar",
COUNTIF('Por estimar'!$A$2:$A$500,A239)&gt;0,"Por estimar",
COUNTIF('Registro incompleto'!$A$2:$A$500,A239)&gt;0,"Registro incompleto",
TRUE,"Sin estado"
))</f>
        <v>Eliminados</v>
      </c>
      <c r="E239" t="str" cm="1">
        <f t="array" ref="E239">IF(A239="","",_xlfn.LET(
_xlpm.base,_xlfn.IFS(
D239="Eliminados",_xlfn.XLOOKUP(A239,Eliminados!$A$2:$A$500,Eliminados!$AE$2:$AE$500,""),
D239="Planificadas",_xlfn.XLOOKUP(A239,Planificadas!$A$2:$A$500,Planificadas!$AE$2:$AE$500,""),
D239="Aprobar planificación",_xlfn.XLOOKUP(A239,'Aprobar Planificación'!$A$2:$A$500,'Aprobar Planificación'!$AE$2:$AE$500,""),
D239="Por planificar",_xlfn.XLOOKUP(A239,'Por planificar'!$A$2:$A$500,'Por planificar'!$AE$2:$AE$500,""),
D239="Por habilitar presupuesto",_xlfn.XLOOKUP(A239,'Por habilitar presup.'!$A$2:$A$500,'Por habilitar presup.'!$AE$2:$AE$500,""),
D239="Por aprobar estimación",_xlfn.XLOOKUP(A239,'Por aprobar estimacion'!$A$2:$A$500,'Por aprobar estimacion'!$AE$2:$AE$500,""),
D239="Por reestimar",_xlfn.XLOOKUP(A239,'Por Reestimar '!$A$2:$A$500,'Por Reestimar '!$AE$2:$AE$500,""),
D239="Por estimar",_xlfn.XLOOKUP(A239,'Por estimar'!$A$2:$A$500,'Por estimar'!$AE$2:$AE$500,""),
D239="Registro incompleto",_xlfn.XLOOKUP(A239,'Registro incompleto'!$A$2:$A$500,'Registro incompleto'!$AE$2:$AE$500,""),
TRUE,""
),
_xlpm.revision,_xlfn.IFS(
D239="Eliminados",_xlfn.XLOOKUP(A239,Eliminados!$A$2:$A$500,Eliminados!$AR$2:$AR$500,""),
D239="Planificadas",_xlfn.XLOOKUP(A239,Planificadas!$A$2:$A$500,Planificadas!$AR$2:$AR$500,""),
D239="Aprobar planificación",_xlfn.XLOOKUP(A239,'Aprobar Planificación'!$A$2:$A$500,'Aprobar Planificación'!$AR$2:$AR$500,""),
D239="Por planificar",_xlfn.XLOOKUP(A239,'Por planificar'!$A$2:$A$500,'Por planificar'!$AR$2:$AR$500,""),
D239="Por habilitar presupuesto",_xlfn.XLOOKUP(A239,'Por habilitar presup.'!$A$2:$A$500,'Por habilitar presup.'!$AR$2:$AR$500,""),
D239="Por aprobar estimación",_xlfn.XLOOKUP(A239,'Por aprobar estimacion'!$A$2:$A$500,'Por aprobar estimacion'!$AR$2:$AR$500,""),
D239="Por reestimar",_xlfn.XLOOKUP(A239,'Por Reestimar '!$A$2:$A$500,'Por Reestimar '!$AR$2:$AR$500,""),
TRUE,""
),
_xlpm.resultado,IF(OR(_xlpm.revision="",_xlpm.revision=0),_xlpm.base,_xlpm.revision),
IF(OR(_xlpm.resultado="",_xlpm.resultado=0),"Sin definir",_xlpm.resultado)
))</f>
        <v>Sin definir</v>
      </c>
      <c r="F239" s="593" cm="1">
        <f t="array" ref="F239">IF(A239="","",_xlfn.LET(
_xlpm.fecha,_xlfn.IFS(
D239="Eliminados",_xlfn.XLOOKUP(A239,Eliminados!$A$2:$A$500,Eliminados!$AD$2:$AD$500,""),
D239="Planificadas",_xlfn.XLOOKUP(A239,Planificadas!$A$2:$A$500,Planificadas!$AD$2:$AD$500,""),
D239="Aprobar planificación",_xlfn.XLOOKUP(A239,'Aprobar Planificación'!$A$2:$A$500,'Aprobar Planificación'!$AD$2:$AD$500,""),
D239="Por planificar",_xlfn.XLOOKUP(A239,'Por planificar'!$A$2:$A$500,'Por planificar'!$AD$2:$AD$500,""),
D239="Por habilitar presupuesto",_xlfn.XLOOKUP(A239,'Por habilitar presup.'!$A$2:$A$500,'Por habilitar presup.'!$AD$2:$AD$500,""),
D239="Por aprobar estimación",_xlfn.XLOOKUP(A239,'Por aprobar estimacion'!$A$2:$A$500,'Por aprobar estimacion'!$AD$2:$AD$500,""),
D239="Por reestimar",_xlfn.XLOOKUP(A239,'Por Reestimar '!$A$2:$A$500,'Por Reestimar '!$AD$2:$AD$500,""),
D239="Por estimar",_xlfn.XLOOKUP(A239,'Por estimar'!$A$2:$A$500,'Por estimar'!$AD$2:$AD$500,""),
D239="Registro incompleto",_xlfn.XLOOKUP(A239,'Registro incompleto'!$A$2:$A$500,'Registro incompleto'!$AD$2:$AD$500,""),
TRUE,""
),
IF(OR(_xlpm.fecha="",_xlpm.fecha=0),"",_xlpm.fecha)
))</f>
        <v>46247</v>
      </c>
      <c r="G239" s="593" t="str" cm="1">
        <f t="array" ref="G239">IF(A239="","",_xlfn.LET(
_xlpm.base,_xlfn.IFS(
D239="Eliminados",_xlfn.XLOOKUP(A239,Eliminados!$A$2:$A$500,Eliminados!$AF$2:$AF$500,""),
D239="Planificadas",_xlfn.XLOOKUP(A239,Planificadas!$A$2:$A$500,Planificadas!$AF$2:$AF$500,""),
D239="Aprobar planificación",_xlfn.XLOOKUP(A239,'Aprobar Planificación'!$A$2:$A$500,'Aprobar Planificación'!$AF$2:$AF$500,""),
D239="Por planificar",_xlfn.XLOOKUP(A239,'Por planificar'!$A$2:$A$500,'Por planificar'!$AF$2:$AF$500,""),
D239="Por habilitar presupuesto",_xlfn.XLOOKUP(A239,'Por habilitar presup.'!$A$2:$A$500,'Por habilitar presup.'!$AF$2:$AF$500,""),
D239="Por aprobar estimación",_xlfn.XLOOKUP(A239,'Por aprobar estimacion'!$A$2:$A$500,'Por aprobar estimacion'!$AF$2:$AF$500,""),
D239="Por reestimar",_xlfn.XLOOKUP(A239,'Por Reestimar '!$A$2:$A$500,'Por Reestimar '!$AF$2:$AF$500,""),
D239="Por estimar",_xlfn.XLOOKUP(A239,'Por estimar'!$A$2:$A$500,'Por estimar'!$AF$2:$AF$500,""),
D239="Registro incompleto",_xlfn.XLOOKUP(A239,'Registro incompleto'!$A$2:$A$500,'Registro incompleto'!$AF$2:$AF$500,""),
TRUE,""
),
_xlpm.revision,_xlfn.IFS(
D239="Eliminados",_xlfn.XLOOKUP(A239,Eliminados!$A$2:$A$500,Eliminados!$AS$2:$AS$500,""),
D239="Planificadas",_xlfn.XLOOKUP(A239,Planificadas!$A$2:$A$500,Planificadas!$AS$2:$AS$500,""),
D239="Aprobar planificación",_xlfn.XLOOKUP(A239,'Aprobar Planificación'!$A$2:$A$500,'Aprobar Planificación'!$AS$2:$AS$500,""),
D239="Por planificar",_xlfn.XLOOKUP(A239,'Por planificar'!$A$2:$A$500,'Por planificar'!$AS$2:$AS$500,""),
D239="Por habilitar presupuesto",_xlfn.XLOOKUP(A239,'Por habilitar presup.'!$A$2:$A$500,'Por habilitar presup.'!$AS$2:$AS$500,""),
D239="Por aprobar estimación",_xlfn.XLOOKUP(A239,'Por aprobar estimacion'!$A$2:$A$500,'Por aprobar estimacion'!$AS$2:$AS$500,""),
D239="Por reestimar",_xlfn.XLOOKUP(A239,'Por Reestimar '!$A$2:$A$500,'Por Reestimar '!$AS$2:$AS$500,""),
TRUE,""
),
_xlpm.resultado,IF(OR(_xlpm.revision="",_xlpm.revision=0),_xlpm.base,_xlpm.revision),
IF(OR(_xlpm.resultado="",_xlpm.resultado=0),"",_xlpm.resultado)
))</f>
        <v/>
      </c>
      <c r="H239" s="593" t="str" cm="1">
        <f t="array" ref="H239">IF(A239="","",_xlfn.LET(
_xlpm.dias,_xlfn.IFS(
OR(UPPER(TRIM(E239))="BAJA",UPPER(TRIM(E239))="BAJO"),5,
OR(UPPER(TRIM(E239))="MEDIA",UPPER(TRIM(E239))="MEDIO"),10,
OR(UPPER(TRIM(E239))="ALTA",UPPER(TRIM(E239))="ALTO"),20,
TRUE,0
),
_xlpm.inicioRe,IF(D239="Por reestimar",_xlfn.XLOOKUP(A239,'Por Reestimar '!$A$2:$A$500,'Por Reestimar '!$AS$2:$AS$500,0),0),
_xlfn.IFS(
D239="Por reestimar",IF(AND(ISNUMBER(_xlpm.inicioRe),_xlpm.inicioRe&gt;0,_xlpm.dias&gt;0),WORKDAY(_xlpm.inicioRe,_xlpm.dias),""),
D239="Por estimar",IF(AND(ISNUMBER(G239),G239&gt;0),IF(_xlpm.dias&gt;0,WORKDAY(G239,_xlpm.dias),""),IF(AND(ISNUMBER(F239),F239&gt;0),WORKDAY(F239,5),"")),
TRUE,""
)
))</f>
        <v/>
      </c>
      <c r="I239" t="str" cm="1">
        <f t="array" ref="I239">IF(A239="","",_xlfn.IFS(
D239="Eliminados",_xlfn.XLOOKUP(A239,Eliminados!$A$2:$A$500,Eliminados!$AB$2:$AB$500,""),
D239="Planificadas",_xlfn.XLOOKUP(A239,Planificadas!$A$2:$A$500,Planificadas!$AB$2:$AB$500,""),
D239="Aprobar planificación",_xlfn.XLOOKUP(A239,'Aprobar Planificación'!$A$2:$A$500,'Aprobar Planificación'!$AB$2:$AB$500,""),
D239="Por planificar",_xlfn.XLOOKUP(A239,'Por planificar'!$A$2:$A$500,'Por planificar'!$AB$2:$AB$500,""),
D239="Por habilitar presupuesto",_xlfn.XLOOKUP(A239,'Por habilitar presup.'!$A$2:$A$500,'Por habilitar presup.'!$AB$2:$AB$500,""),
D239="Por aprobar estimación",_xlfn.XLOOKUP(A239,'Por aprobar estimacion'!$A$2:$A$500,'Por aprobar estimacion'!$AB$2:$AB$500,""),
D239="Por reestimar",_xlfn.XLOOKUP(A239,'Por Reestimar '!$A$2:$A$500,'Por Reestimar '!$AB$2:$AB$500,""),
D239="Por estimar",_xlfn.XLOOKUP(A239,'Por estimar'!$A$2:$A$500,'Por estimar'!$AB$2:$AB$500,""),
D239="Registro incompleto",_xlfn.XLOOKUP(A239,'Registro incompleto'!$A$2:$A$500,'Registro incompleto'!$AB$2:$AB$500,""),
TRUE,""
))</f>
        <v>Ivan Rengifo</v>
      </c>
    </row>
    <row r="240" spans="1:9">
      <c r="A240">
        <v>275</v>
      </c>
      <c r="B240" t="str" cm="1">
        <f t="array" ref="B240">IF(A240="","",_xlfn.IFS(
D240="Eliminados",_xlfn.XLOOKUP(A240,Eliminados!$A$2:$A$500,Eliminados!$F$2:$F$500,""),
D240="Planificadas",_xlfn.XLOOKUP(A240,Planificadas!$A$2:$A$500,Planificadas!$F$2:$F$500,""),
D240="Aprobar planificación",_xlfn.XLOOKUP(A240,'Aprobar Planificación'!$A$2:$A$500,'Aprobar Planificación'!$F$2:$F$500,""),
D240="Por planificar",_xlfn.XLOOKUP(A240,'Por planificar'!$A$2:$A$500,'Por planificar'!$F$2:$F$500,""),
D240="Por habilitar presupuesto",_xlfn.XLOOKUP(A240,'Por habilitar presup.'!$A$2:$A$500,'Por habilitar presup.'!$F$2:$F$500,""),
D240="Por aprobar estimación",_xlfn.XLOOKUP(A240,'Por aprobar estimacion'!$A$2:$A$500,'Por aprobar estimacion'!$F$2:$F$500,""),
D240="Por reestimar",_xlfn.XLOOKUP(A240,'Por Reestimar '!$A$2:$A$500,'Por Reestimar '!$F$2:$F$500,""),
D240="Por estimar",_xlfn.XLOOKUP(A240,'Por estimar'!$A$2:$A$500,'Por estimar'!$F$2:$F$500,""),
D240="Registro incompleto",_xlfn.XLOOKUP(A240,'Registro incompleto'!$A$2:$A$500,'Registro incompleto'!$F$2:$F$500,""),
TRUE,""
))</f>
        <v>Sistematización del Proceso de Reclutamiento y Selección e Incorporación de Colaboradores mediante solución ATS/HCM</v>
      </c>
      <c r="C240" t="str">
        <f t="shared" si="3"/>
        <v>Elmer Zapata</v>
      </c>
      <c r="D240" t="str" cm="1">
        <f t="array" ref="D240">IF(A240="","",_xlfn.IFS(
COUNTIF(Eliminados!$A$2:$A$500,A240)&gt;0,"Eliminados",
COUNTIF(Planificadas!$A$2:$A$500,A240)&gt;0,"Planificadas",
COUNTIF('Aprobar Planificación'!$A$2:$A$500,A240)&gt;0,"Aprobar planificación",
COUNTIF('Por planificar'!$A$2:$A$500,A240)&gt;0,"Por planificar",
COUNTIF('Por habilitar presup.'!$A$2:$A$500,A240)&gt;0,"Por habilitar presupuesto",
COUNTIF('Por aprobar estimacion'!$A$2:$A$500,A240)&gt;0,"Por aprobar estimación",
COUNTIF('Por Reestimar '!$A$2:$A$500,A240)&gt;0,"Por reestimar",
COUNTIF('Por estimar'!$A$2:$A$500,A240)&gt;0,"Por estimar",
COUNTIF('Registro incompleto'!$A$2:$A$500,A240)&gt;0,"Registro incompleto",
TRUE,"Sin estado"
))</f>
        <v>Por aprobar estimación</v>
      </c>
      <c r="E240" t="str" cm="1">
        <f t="array" ref="E240">IF(A240="","",_xlfn.LET(
_xlpm.base,_xlfn.IFS(
D240="Eliminados",_xlfn.XLOOKUP(A240,Eliminados!$A$2:$A$500,Eliminados!$AE$2:$AE$500,""),
D240="Planificadas",_xlfn.XLOOKUP(A240,Planificadas!$A$2:$A$500,Planificadas!$AE$2:$AE$500,""),
D240="Aprobar planificación",_xlfn.XLOOKUP(A240,'Aprobar Planificación'!$A$2:$A$500,'Aprobar Planificación'!$AE$2:$AE$500,""),
D240="Por planificar",_xlfn.XLOOKUP(A240,'Por planificar'!$A$2:$A$500,'Por planificar'!$AE$2:$AE$500,""),
D240="Por habilitar presupuesto",_xlfn.XLOOKUP(A240,'Por habilitar presup.'!$A$2:$A$500,'Por habilitar presup.'!$AE$2:$AE$500,""),
D240="Por aprobar estimación",_xlfn.XLOOKUP(A240,'Por aprobar estimacion'!$A$2:$A$500,'Por aprobar estimacion'!$AE$2:$AE$500,""),
D240="Por reestimar",_xlfn.XLOOKUP(A240,'Por Reestimar '!$A$2:$A$500,'Por Reestimar '!$AE$2:$AE$500,""),
D240="Por estimar",_xlfn.XLOOKUP(A240,'Por estimar'!$A$2:$A$500,'Por estimar'!$AE$2:$AE$500,""),
D240="Registro incompleto",_xlfn.XLOOKUP(A240,'Registro incompleto'!$A$2:$A$500,'Registro incompleto'!$AE$2:$AE$500,""),
TRUE,""
),
_xlpm.revision,_xlfn.IFS(
D240="Eliminados",_xlfn.XLOOKUP(A240,Eliminados!$A$2:$A$500,Eliminados!$AR$2:$AR$500,""),
D240="Planificadas",_xlfn.XLOOKUP(A240,Planificadas!$A$2:$A$500,Planificadas!$AR$2:$AR$500,""),
D240="Aprobar planificación",_xlfn.XLOOKUP(A240,'Aprobar Planificación'!$A$2:$A$500,'Aprobar Planificación'!$AR$2:$AR$500,""),
D240="Por planificar",_xlfn.XLOOKUP(A240,'Por planificar'!$A$2:$A$500,'Por planificar'!$AR$2:$AR$500,""),
D240="Por habilitar presupuesto",_xlfn.XLOOKUP(A240,'Por habilitar presup.'!$A$2:$A$500,'Por habilitar presup.'!$AR$2:$AR$500,""),
D240="Por aprobar estimación",_xlfn.XLOOKUP(A240,'Por aprobar estimacion'!$A$2:$A$500,'Por aprobar estimacion'!$AR$2:$AR$500,""),
D240="Por reestimar",_xlfn.XLOOKUP(A240,'Por Reestimar '!$A$2:$A$500,'Por Reestimar '!$AR$2:$AR$500,""),
TRUE,""
),
_xlpm.resultado,IF(OR(_xlpm.revision="",_xlpm.revision=0),_xlpm.base,_xlpm.revision),
IF(OR(_xlpm.resultado="",_xlpm.resultado=0),"Sin definir",_xlpm.resultado)
))</f>
        <v>Alta</v>
      </c>
      <c r="F240" s="593" cm="1">
        <f t="array" ref="F240">IF(A240="","",_xlfn.LET(
_xlpm.fecha,_xlfn.IFS(
D240="Eliminados",_xlfn.XLOOKUP(A240,Eliminados!$A$2:$A$500,Eliminados!$AD$2:$AD$500,""),
D240="Planificadas",_xlfn.XLOOKUP(A240,Planificadas!$A$2:$A$500,Planificadas!$AD$2:$AD$500,""),
D240="Aprobar planificación",_xlfn.XLOOKUP(A240,'Aprobar Planificación'!$A$2:$A$500,'Aprobar Planificación'!$AD$2:$AD$500,""),
D240="Por planificar",_xlfn.XLOOKUP(A240,'Por planificar'!$A$2:$A$500,'Por planificar'!$AD$2:$AD$500,""),
D240="Por habilitar presupuesto",_xlfn.XLOOKUP(A240,'Por habilitar presup.'!$A$2:$A$500,'Por habilitar presup.'!$AD$2:$AD$500,""),
D240="Por aprobar estimación",_xlfn.XLOOKUP(A240,'Por aprobar estimacion'!$A$2:$A$500,'Por aprobar estimacion'!$AD$2:$AD$500,""),
D240="Por reestimar",_xlfn.XLOOKUP(A240,'Por Reestimar '!$A$2:$A$500,'Por Reestimar '!$AD$2:$AD$500,""),
D240="Por estimar",_xlfn.XLOOKUP(A240,'Por estimar'!$A$2:$A$500,'Por estimar'!$AD$2:$AD$500,""),
D240="Registro incompleto",_xlfn.XLOOKUP(A240,'Registro incompleto'!$A$2:$A$500,'Registro incompleto'!$AD$2:$AD$500,""),
TRUE,""
),
IF(OR(_xlpm.fecha="",_xlpm.fecha=0),"",_xlpm.fecha)
))</f>
        <v>46311</v>
      </c>
      <c r="G240" s="593" cm="1">
        <f t="array" ref="G240">IF(A240="","",_xlfn.LET(
_xlpm.base,_xlfn.IFS(
D240="Eliminados",_xlfn.XLOOKUP(A240,Eliminados!$A$2:$A$500,Eliminados!$AF$2:$AF$500,""),
D240="Planificadas",_xlfn.XLOOKUP(A240,Planificadas!$A$2:$A$500,Planificadas!$AF$2:$AF$500,""),
D240="Aprobar planificación",_xlfn.XLOOKUP(A240,'Aprobar Planificación'!$A$2:$A$500,'Aprobar Planificación'!$AF$2:$AF$500,""),
D240="Por planificar",_xlfn.XLOOKUP(A240,'Por planificar'!$A$2:$A$500,'Por planificar'!$AF$2:$AF$500,""),
D240="Por habilitar presupuesto",_xlfn.XLOOKUP(A240,'Por habilitar presup.'!$A$2:$A$500,'Por habilitar presup.'!$AF$2:$AF$500,""),
D240="Por aprobar estimación",_xlfn.XLOOKUP(A240,'Por aprobar estimacion'!$A$2:$A$500,'Por aprobar estimacion'!$AF$2:$AF$500,""),
D240="Por reestimar",_xlfn.XLOOKUP(A240,'Por Reestimar '!$A$2:$A$500,'Por Reestimar '!$AF$2:$AF$500,""),
D240="Por estimar",_xlfn.XLOOKUP(A240,'Por estimar'!$A$2:$A$500,'Por estimar'!$AF$2:$AF$500,""),
D240="Registro incompleto",_xlfn.XLOOKUP(A240,'Registro incompleto'!$A$2:$A$500,'Registro incompleto'!$AF$2:$AF$500,""),
TRUE,""
),
_xlpm.revision,_xlfn.IFS(
D240="Eliminados",_xlfn.XLOOKUP(A240,Eliminados!$A$2:$A$500,Eliminados!$AS$2:$AS$500,""),
D240="Planificadas",_xlfn.XLOOKUP(A240,Planificadas!$A$2:$A$500,Planificadas!$AS$2:$AS$500,""),
D240="Aprobar planificación",_xlfn.XLOOKUP(A240,'Aprobar Planificación'!$A$2:$A$500,'Aprobar Planificación'!$AS$2:$AS$500,""),
D240="Por planificar",_xlfn.XLOOKUP(A240,'Por planificar'!$A$2:$A$500,'Por planificar'!$AS$2:$AS$500,""),
D240="Por habilitar presupuesto",_xlfn.XLOOKUP(A240,'Por habilitar presup.'!$A$2:$A$500,'Por habilitar presup.'!$AS$2:$AS$500,""),
D240="Por aprobar estimación",_xlfn.XLOOKUP(A240,'Por aprobar estimacion'!$A$2:$A$500,'Por aprobar estimacion'!$AS$2:$AS$500,""),
D240="Por reestimar",_xlfn.XLOOKUP(A240,'Por Reestimar '!$A$2:$A$500,'Por Reestimar '!$AS$2:$AS$500,""),
TRUE,""
),
_xlpm.resultado,IF(OR(_xlpm.revision="",_xlpm.revision=0),_xlpm.base,_xlpm.revision),
IF(OR(_xlpm.resultado="",_xlpm.resultado=0),"",_xlpm.resultado)
))</f>
        <v>46300</v>
      </c>
      <c r="H240" s="593" t="str" cm="1">
        <f t="array" ref="H240">IF(A240="","",_xlfn.LET(
_xlpm.dias,_xlfn.IFS(
OR(UPPER(TRIM(E240))="BAJA",UPPER(TRIM(E240))="BAJO"),5,
OR(UPPER(TRIM(E240))="MEDIA",UPPER(TRIM(E240))="MEDIO"),10,
OR(UPPER(TRIM(E240))="ALTA",UPPER(TRIM(E240))="ALTO"),20,
TRUE,0
),
_xlpm.inicioRe,IF(D240="Por reestimar",_xlfn.XLOOKUP(A240,'Por Reestimar '!$A$2:$A$500,'Por Reestimar '!$AS$2:$AS$500,0),0),
_xlfn.IFS(
D240="Por reestimar",IF(AND(ISNUMBER(_xlpm.inicioRe),_xlpm.inicioRe&gt;0,_xlpm.dias&gt;0),WORKDAY(_xlpm.inicioRe,_xlpm.dias),""),
D240="Por estimar",IF(AND(ISNUMBER(G240),G240&gt;0),IF(_xlpm.dias&gt;0,WORKDAY(G240,_xlpm.dias),""),IF(AND(ISNUMBER(F240),F240&gt;0),WORKDAY(F240,5),"")),
TRUE,""
)
))</f>
        <v/>
      </c>
      <c r="I240" t="str" cm="1">
        <f t="array" ref="I240">IF(A240="","",_xlfn.IFS(
D240="Eliminados",_xlfn.XLOOKUP(A240,Eliminados!$A$2:$A$500,Eliminados!$AB$2:$AB$500,""),
D240="Planificadas",_xlfn.XLOOKUP(A240,Planificadas!$A$2:$A$500,Planificadas!$AB$2:$AB$500,""),
D240="Aprobar planificación",_xlfn.XLOOKUP(A240,'Aprobar Planificación'!$A$2:$A$500,'Aprobar Planificación'!$AB$2:$AB$500,""),
D240="Por planificar",_xlfn.XLOOKUP(A240,'Por planificar'!$A$2:$A$500,'Por planificar'!$AB$2:$AB$500,""),
D240="Por habilitar presupuesto",_xlfn.XLOOKUP(A240,'Por habilitar presup.'!$A$2:$A$500,'Por habilitar presup.'!$AB$2:$AB$500,""),
D240="Por aprobar estimación",_xlfn.XLOOKUP(A240,'Por aprobar estimacion'!$A$2:$A$500,'Por aprobar estimacion'!$AB$2:$AB$500,""),
D240="Por reestimar",_xlfn.XLOOKUP(A240,'Por Reestimar '!$A$2:$A$500,'Por Reestimar '!$AB$2:$AB$500,""),
D240="Por estimar",_xlfn.XLOOKUP(A240,'Por estimar'!$A$2:$A$500,'Por estimar'!$AB$2:$AB$500,""),
D240="Registro incompleto",_xlfn.XLOOKUP(A240,'Registro incompleto'!$A$2:$A$500,'Registro incompleto'!$AB$2:$AB$500,""),
TRUE,""
))</f>
        <v>Elmer Zapata</v>
      </c>
    </row>
    <row r="241" spans="1:9">
      <c r="A241">
        <v>276</v>
      </c>
      <c r="B241" t="str" cm="1">
        <f t="array" ref="B241">IF(A241="","",_xlfn.IFS(
D241="Eliminados",_xlfn.XLOOKUP(A241,Eliminados!$A$2:$A$500,Eliminados!$F$2:$F$500,""),
D241="Planificadas",_xlfn.XLOOKUP(A241,Planificadas!$A$2:$A$500,Planificadas!$F$2:$F$500,""),
D241="Aprobar planificación",_xlfn.XLOOKUP(A241,'Aprobar Planificación'!$A$2:$A$500,'Aprobar Planificación'!$F$2:$F$500,""),
D241="Por planificar",_xlfn.XLOOKUP(A241,'Por planificar'!$A$2:$A$500,'Por planificar'!$F$2:$F$500,""),
D241="Por habilitar presupuesto",_xlfn.XLOOKUP(A241,'Por habilitar presup.'!$A$2:$A$500,'Por habilitar presup.'!$F$2:$F$500,""),
D241="Por aprobar estimación",_xlfn.XLOOKUP(A241,'Por aprobar estimacion'!$A$2:$A$500,'Por aprobar estimacion'!$F$2:$F$500,""),
D241="Por reestimar",_xlfn.XLOOKUP(A241,'Por Reestimar '!$A$2:$A$500,'Por Reestimar '!$F$2:$F$500,""),
D241="Por estimar",_xlfn.XLOOKUP(A241,'Por estimar'!$A$2:$A$500,'Por estimar'!$F$2:$F$500,""),
D241="Registro incompleto",_xlfn.XLOOKUP(A241,'Registro incompleto'!$A$2:$A$500,'Registro incompleto'!$F$2:$F$500,""),
TRUE,""
))</f>
        <v>Query de historial académico</v>
      </c>
      <c r="C241" t="str">
        <f t="shared" si="3"/>
        <v>Enrique Ruiz Huidobro</v>
      </c>
      <c r="D241" t="str" cm="1">
        <f t="array" ref="D241">IF(A241="","",_xlfn.IFS(
COUNTIF(Eliminados!$A$2:$A$500,A241)&gt;0,"Eliminados",
COUNTIF(Planificadas!$A$2:$A$500,A241)&gt;0,"Planificadas",
COUNTIF('Aprobar Planificación'!$A$2:$A$500,A241)&gt;0,"Aprobar planificación",
COUNTIF('Por planificar'!$A$2:$A$500,A241)&gt;0,"Por planificar",
COUNTIF('Por habilitar presup.'!$A$2:$A$500,A241)&gt;0,"Por habilitar presupuesto",
COUNTIF('Por aprobar estimacion'!$A$2:$A$500,A241)&gt;0,"Por aprobar estimación",
COUNTIF('Por Reestimar '!$A$2:$A$500,A241)&gt;0,"Por reestimar",
COUNTIF('Por estimar'!$A$2:$A$500,A241)&gt;0,"Por estimar",
COUNTIF('Registro incompleto'!$A$2:$A$500,A241)&gt;0,"Registro incompleto",
TRUE,"Sin estado"
))</f>
        <v>Planificadas</v>
      </c>
      <c r="E241" t="str" cm="1">
        <f t="array" ref="E241">IF(A241="","",_xlfn.LET(
_xlpm.base,_xlfn.IFS(
D241="Eliminados",_xlfn.XLOOKUP(A241,Eliminados!$A$2:$A$500,Eliminados!$AE$2:$AE$500,""),
D241="Planificadas",_xlfn.XLOOKUP(A241,Planificadas!$A$2:$A$500,Planificadas!$AE$2:$AE$500,""),
D241="Aprobar planificación",_xlfn.XLOOKUP(A241,'Aprobar Planificación'!$A$2:$A$500,'Aprobar Planificación'!$AE$2:$AE$500,""),
D241="Por planificar",_xlfn.XLOOKUP(A241,'Por planificar'!$A$2:$A$500,'Por planificar'!$AE$2:$AE$500,""),
D241="Por habilitar presupuesto",_xlfn.XLOOKUP(A241,'Por habilitar presup.'!$A$2:$A$500,'Por habilitar presup.'!$AE$2:$AE$500,""),
D241="Por aprobar estimación",_xlfn.XLOOKUP(A241,'Por aprobar estimacion'!$A$2:$A$500,'Por aprobar estimacion'!$AE$2:$AE$500,""),
D241="Por reestimar",_xlfn.XLOOKUP(A241,'Por Reestimar '!$A$2:$A$500,'Por Reestimar '!$AE$2:$AE$500,""),
D241="Por estimar",_xlfn.XLOOKUP(A241,'Por estimar'!$A$2:$A$500,'Por estimar'!$AE$2:$AE$500,""),
D241="Registro incompleto",_xlfn.XLOOKUP(A241,'Registro incompleto'!$A$2:$A$500,'Registro incompleto'!$AE$2:$AE$500,""),
TRUE,""
),
_xlpm.revision,_xlfn.IFS(
D241="Eliminados",_xlfn.XLOOKUP(A241,Eliminados!$A$2:$A$500,Eliminados!$AR$2:$AR$500,""),
D241="Planificadas",_xlfn.XLOOKUP(A241,Planificadas!$A$2:$A$500,Planificadas!$AR$2:$AR$500,""),
D241="Aprobar planificación",_xlfn.XLOOKUP(A241,'Aprobar Planificación'!$A$2:$A$500,'Aprobar Planificación'!$AR$2:$AR$500,""),
D241="Por planificar",_xlfn.XLOOKUP(A241,'Por planificar'!$A$2:$A$500,'Por planificar'!$AR$2:$AR$500,""),
D241="Por habilitar presupuesto",_xlfn.XLOOKUP(A241,'Por habilitar presup.'!$A$2:$A$500,'Por habilitar presup.'!$AR$2:$AR$500,""),
D241="Por aprobar estimación",_xlfn.XLOOKUP(A241,'Por aprobar estimacion'!$A$2:$A$500,'Por aprobar estimacion'!$AR$2:$AR$500,""),
D241="Por reestimar",_xlfn.XLOOKUP(A241,'Por Reestimar '!$A$2:$A$500,'Por Reestimar '!$AR$2:$AR$500,""),
TRUE,""
),
_xlpm.resultado,IF(OR(_xlpm.revision="",_xlpm.revision=0),_xlpm.base,_xlpm.revision),
IF(OR(_xlpm.resultado="",_xlpm.resultado=0),"Sin definir",_xlpm.resultado)
))</f>
        <v>Media</v>
      </c>
      <c r="F241" s="593" cm="1">
        <f t="array" ref="F241">IF(A241="","",_xlfn.LET(
_xlpm.fecha,_xlfn.IFS(
D241="Eliminados",_xlfn.XLOOKUP(A241,Eliminados!$A$2:$A$500,Eliminados!$AD$2:$AD$500,""),
D241="Planificadas",_xlfn.XLOOKUP(A241,Planificadas!$A$2:$A$500,Planificadas!$AD$2:$AD$500,""),
D241="Aprobar planificación",_xlfn.XLOOKUP(A241,'Aprobar Planificación'!$A$2:$A$500,'Aprobar Planificación'!$AD$2:$AD$500,""),
D241="Por planificar",_xlfn.XLOOKUP(A241,'Por planificar'!$A$2:$A$500,'Por planificar'!$AD$2:$AD$500,""),
D241="Por habilitar presupuesto",_xlfn.XLOOKUP(A241,'Por habilitar presup.'!$A$2:$A$500,'Por habilitar presup.'!$AD$2:$AD$500,""),
D241="Por aprobar estimación",_xlfn.XLOOKUP(A241,'Por aprobar estimacion'!$A$2:$A$500,'Por aprobar estimacion'!$AD$2:$AD$500,""),
D241="Por reestimar",_xlfn.XLOOKUP(A241,'Por Reestimar '!$A$2:$A$500,'Por Reestimar '!$AD$2:$AD$500,""),
D241="Por estimar",_xlfn.XLOOKUP(A241,'Por estimar'!$A$2:$A$500,'Por estimar'!$AD$2:$AD$500,""),
D241="Registro incompleto",_xlfn.XLOOKUP(A241,'Registro incompleto'!$A$2:$A$500,'Registro incompleto'!$AD$2:$AD$500,""),
TRUE,""
),
IF(OR(_xlpm.fecha="",_xlpm.fecha=0),"",_xlpm.fecha)
))</f>
        <v>46246</v>
      </c>
      <c r="G241" s="593" cm="1">
        <f t="array" ref="G241">IF(A241="","",_xlfn.LET(
_xlpm.base,_xlfn.IFS(
D241="Eliminados",_xlfn.XLOOKUP(A241,Eliminados!$A$2:$A$500,Eliminados!$AF$2:$AF$500,""),
D241="Planificadas",_xlfn.XLOOKUP(A241,Planificadas!$A$2:$A$500,Planificadas!$AF$2:$AF$500,""),
D241="Aprobar planificación",_xlfn.XLOOKUP(A241,'Aprobar Planificación'!$A$2:$A$500,'Aprobar Planificación'!$AF$2:$AF$500,""),
D241="Por planificar",_xlfn.XLOOKUP(A241,'Por planificar'!$A$2:$A$500,'Por planificar'!$AF$2:$AF$500,""),
D241="Por habilitar presupuesto",_xlfn.XLOOKUP(A241,'Por habilitar presup.'!$A$2:$A$500,'Por habilitar presup.'!$AF$2:$AF$500,""),
D241="Por aprobar estimación",_xlfn.XLOOKUP(A241,'Por aprobar estimacion'!$A$2:$A$500,'Por aprobar estimacion'!$AF$2:$AF$500,""),
D241="Por reestimar",_xlfn.XLOOKUP(A241,'Por Reestimar '!$A$2:$A$500,'Por Reestimar '!$AF$2:$AF$500,""),
D241="Por estimar",_xlfn.XLOOKUP(A241,'Por estimar'!$A$2:$A$500,'Por estimar'!$AF$2:$AF$500,""),
D241="Registro incompleto",_xlfn.XLOOKUP(A241,'Registro incompleto'!$A$2:$A$500,'Registro incompleto'!$AF$2:$AF$500,""),
TRUE,""
),
_xlpm.revision,_xlfn.IFS(
D241="Eliminados",_xlfn.XLOOKUP(A241,Eliminados!$A$2:$A$500,Eliminados!$AS$2:$AS$500,""),
D241="Planificadas",_xlfn.XLOOKUP(A241,Planificadas!$A$2:$A$500,Planificadas!$AS$2:$AS$500,""),
D241="Aprobar planificación",_xlfn.XLOOKUP(A241,'Aprobar Planificación'!$A$2:$A$500,'Aprobar Planificación'!$AS$2:$AS$500,""),
D241="Por planificar",_xlfn.XLOOKUP(A241,'Por planificar'!$A$2:$A$500,'Por planificar'!$AS$2:$AS$500,""),
D241="Por habilitar presupuesto",_xlfn.XLOOKUP(A241,'Por habilitar presup.'!$A$2:$A$500,'Por habilitar presup.'!$AS$2:$AS$500,""),
D241="Por aprobar estimación",_xlfn.XLOOKUP(A241,'Por aprobar estimacion'!$A$2:$A$500,'Por aprobar estimacion'!$AS$2:$AS$500,""),
D241="Por reestimar",_xlfn.XLOOKUP(A241,'Por Reestimar '!$A$2:$A$500,'Por Reestimar '!$AS$2:$AS$500,""),
TRUE,""
),
_xlpm.resultado,IF(OR(_xlpm.revision="",_xlpm.revision=0),_xlpm.base,_xlpm.revision),
IF(OR(_xlpm.resultado="",_xlpm.resultado=0),"",_xlpm.resultado)
))</f>
        <v>46251</v>
      </c>
      <c r="H241" s="593" t="str" cm="1">
        <f t="array" ref="H241">IF(A241="","",_xlfn.LET(
_xlpm.dias,_xlfn.IFS(
OR(UPPER(TRIM(E241))="BAJA",UPPER(TRIM(E241))="BAJO"),5,
OR(UPPER(TRIM(E241))="MEDIA",UPPER(TRIM(E241))="MEDIO"),10,
OR(UPPER(TRIM(E241))="ALTA",UPPER(TRIM(E241))="ALTO"),20,
TRUE,0
),
_xlpm.inicioRe,IF(D241="Por reestimar",_xlfn.XLOOKUP(A241,'Por Reestimar '!$A$2:$A$500,'Por Reestimar '!$AS$2:$AS$500,0),0),
_xlfn.IFS(
D241="Por reestimar",IF(AND(ISNUMBER(_xlpm.inicioRe),_xlpm.inicioRe&gt;0,_xlpm.dias&gt;0),WORKDAY(_xlpm.inicioRe,_xlpm.dias),""),
D241="Por estimar",IF(AND(ISNUMBER(G241),G241&gt;0),IF(_xlpm.dias&gt;0,WORKDAY(G241,_xlpm.dias),""),IF(AND(ISNUMBER(F241),F241&gt;0),WORKDAY(F241,5),"")),
TRUE,""
)
))</f>
        <v/>
      </c>
      <c r="I241" t="str" cm="1">
        <f t="array" ref="I241">IF(A241="","",_xlfn.IFS(
D241="Eliminados",_xlfn.XLOOKUP(A241,Eliminados!$A$2:$A$500,Eliminados!$AB$2:$AB$500,""),
D241="Planificadas",_xlfn.XLOOKUP(A241,Planificadas!$A$2:$A$500,Planificadas!$AB$2:$AB$500,""),
D241="Aprobar planificación",_xlfn.XLOOKUP(A241,'Aprobar Planificación'!$A$2:$A$500,'Aprobar Planificación'!$AB$2:$AB$500,""),
D241="Por planificar",_xlfn.XLOOKUP(A241,'Por planificar'!$A$2:$A$500,'Por planificar'!$AB$2:$AB$500,""),
D241="Por habilitar presupuesto",_xlfn.XLOOKUP(A241,'Por habilitar presup.'!$A$2:$A$500,'Por habilitar presup.'!$AB$2:$AB$500,""),
D241="Por aprobar estimación",_xlfn.XLOOKUP(A241,'Por aprobar estimacion'!$A$2:$A$500,'Por aprobar estimacion'!$AB$2:$AB$500,""),
D241="Por reestimar",_xlfn.XLOOKUP(A241,'Por Reestimar '!$A$2:$A$500,'Por Reestimar '!$AB$2:$AB$500,""),
D241="Por estimar",_xlfn.XLOOKUP(A241,'Por estimar'!$A$2:$A$500,'Por estimar'!$AB$2:$AB$500,""),
D241="Registro incompleto",_xlfn.XLOOKUP(A241,'Registro incompleto'!$A$2:$A$500,'Registro incompleto'!$AB$2:$AB$500,""),
TRUE,""
))</f>
        <v>Enrique Ruiz Huidobro</v>
      </c>
    </row>
    <row r="242" spans="1:9">
      <c r="A242">
        <v>277</v>
      </c>
      <c r="B242" t="str" cm="1">
        <f t="array" ref="B242">IF(A242="","",_xlfn.IFS(
D242="Eliminados",_xlfn.XLOOKUP(A242,Eliminados!$A$2:$A$500,Eliminados!$F$2:$F$500,""),
D242="Planificadas",_xlfn.XLOOKUP(A242,Planificadas!$A$2:$A$500,Planificadas!$F$2:$F$500,""),
D242="Aprobar planificación",_xlfn.XLOOKUP(A242,'Aprobar Planificación'!$A$2:$A$500,'Aprobar Planificación'!$F$2:$F$500,""),
D242="Por planificar",_xlfn.XLOOKUP(A242,'Por planificar'!$A$2:$A$500,'Por planificar'!$F$2:$F$500,""),
D242="Por habilitar presupuesto",_xlfn.XLOOKUP(A242,'Por habilitar presup.'!$A$2:$A$500,'Por habilitar presup.'!$F$2:$F$500,""),
D242="Por aprobar estimación",_xlfn.XLOOKUP(A242,'Por aprobar estimacion'!$A$2:$A$500,'Por aprobar estimacion'!$F$2:$F$500,""),
D242="Por reestimar",_xlfn.XLOOKUP(A242,'Por Reestimar '!$A$2:$A$500,'Por Reestimar '!$F$2:$F$500,""),
D242="Por estimar",_xlfn.XLOOKUP(A242,'Por estimar'!$A$2:$A$500,'Por estimar'!$F$2:$F$500,""),
D242="Registro incompleto",_xlfn.XLOOKUP(A242,'Registro incompleto'!$A$2:$A$500,'Registro incompleto'!$F$2:$F$500,""),
TRUE,""
))</f>
        <v>Configuración de códigos de NC Y ND según normativa de SUNAT</v>
      </c>
      <c r="C242" t="str">
        <f t="shared" si="3"/>
        <v>Elmer Zapata</v>
      </c>
      <c r="D242" t="str" cm="1">
        <f t="array" ref="D242">IF(A242="","",_xlfn.IFS(
COUNTIF(Eliminados!$A$2:$A$500,A242)&gt;0,"Eliminados",
COUNTIF(Planificadas!$A$2:$A$500,A242)&gt;0,"Planificadas",
COUNTIF('Aprobar Planificación'!$A$2:$A$500,A242)&gt;0,"Aprobar planificación",
COUNTIF('Por planificar'!$A$2:$A$500,A242)&gt;0,"Por planificar",
COUNTIF('Por habilitar presup.'!$A$2:$A$500,A242)&gt;0,"Por habilitar presupuesto",
COUNTIF('Por aprobar estimacion'!$A$2:$A$500,A242)&gt;0,"Por aprobar estimación",
COUNTIF('Por Reestimar '!$A$2:$A$500,A242)&gt;0,"Por reestimar",
COUNTIF('Por estimar'!$A$2:$A$500,A242)&gt;0,"Por estimar",
COUNTIF('Registro incompleto'!$A$2:$A$500,A242)&gt;0,"Registro incompleto",
TRUE,"Sin estado"
))</f>
        <v>Planificadas</v>
      </c>
      <c r="E242" t="str" cm="1">
        <f t="array" ref="E242">IF(A242="","",_xlfn.LET(
_xlpm.base,_xlfn.IFS(
D242="Eliminados",_xlfn.XLOOKUP(A242,Eliminados!$A$2:$A$500,Eliminados!$AE$2:$AE$500,""),
D242="Planificadas",_xlfn.XLOOKUP(A242,Planificadas!$A$2:$A$500,Planificadas!$AE$2:$AE$500,""),
D242="Aprobar planificación",_xlfn.XLOOKUP(A242,'Aprobar Planificación'!$A$2:$A$500,'Aprobar Planificación'!$AE$2:$AE$500,""),
D242="Por planificar",_xlfn.XLOOKUP(A242,'Por planificar'!$A$2:$A$500,'Por planificar'!$AE$2:$AE$500,""),
D242="Por habilitar presupuesto",_xlfn.XLOOKUP(A242,'Por habilitar presup.'!$A$2:$A$500,'Por habilitar presup.'!$AE$2:$AE$500,""),
D242="Por aprobar estimación",_xlfn.XLOOKUP(A242,'Por aprobar estimacion'!$A$2:$A$500,'Por aprobar estimacion'!$AE$2:$AE$500,""),
D242="Por reestimar",_xlfn.XLOOKUP(A242,'Por Reestimar '!$A$2:$A$500,'Por Reestimar '!$AE$2:$AE$500,""),
D242="Por estimar",_xlfn.XLOOKUP(A242,'Por estimar'!$A$2:$A$500,'Por estimar'!$AE$2:$AE$500,""),
D242="Registro incompleto",_xlfn.XLOOKUP(A242,'Registro incompleto'!$A$2:$A$500,'Registro incompleto'!$AE$2:$AE$500,""),
TRUE,""
),
_xlpm.revision,_xlfn.IFS(
D242="Eliminados",_xlfn.XLOOKUP(A242,Eliminados!$A$2:$A$500,Eliminados!$AR$2:$AR$500,""),
D242="Planificadas",_xlfn.XLOOKUP(A242,Planificadas!$A$2:$A$500,Planificadas!$AR$2:$AR$500,""),
D242="Aprobar planificación",_xlfn.XLOOKUP(A242,'Aprobar Planificación'!$A$2:$A$500,'Aprobar Planificación'!$AR$2:$AR$500,""),
D242="Por planificar",_xlfn.XLOOKUP(A242,'Por planificar'!$A$2:$A$500,'Por planificar'!$AR$2:$AR$500,""),
D242="Por habilitar presupuesto",_xlfn.XLOOKUP(A242,'Por habilitar presup.'!$A$2:$A$500,'Por habilitar presup.'!$AR$2:$AR$500,""),
D242="Por aprobar estimación",_xlfn.XLOOKUP(A242,'Por aprobar estimacion'!$A$2:$A$500,'Por aprobar estimacion'!$AR$2:$AR$500,""),
D242="Por reestimar",_xlfn.XLOOKUP(A242,'Por Reestimar '!$A$2:$A$500,'Por Reestimar '!$AR$2:$AR$500,""),
TRUE,""
),
_xlpm.resultado,IF(OR(_xlpm.revision="",_xlpm.revision=0),_xlpm.base,_xlpm.revision),
IF(OR(_xlpm.resultado="",_xlpm.resultado=0),"Sin definir",_xlpm.resultado)
))</f>
        <v>Media</v>
      </c>
      <c r="F242" s="593" cm="1">
        <f t="array" ref="F242">IF(A242="","",_xlfn.LET(
_xlpm.fecha,_xlfn.IFS(
D242="Eliminados",_xlfn.XLOOKUP(A242,Eliminados!$A$2:$A$500,Eliminados!$AD$2:$AD$500,""),
D242="Planificadas",_xlfn.XLOOKUP(A242,Planificadas!$A$2:$A$500,Planificadas!$AD$2:$AD$500,""),
D242="Aprobar planificación",_xlfn.XLOOKUP(A242,'Aprobar Planificación'!$A$2:$A$500,'Aprobar Planificación'!$AD$2:$AD$500,""),
D242="Por planificar",_xlfn.XLOOKUP(A242,'Por planificar'!$A$2:$A$500,'Por planificar'!$AD$2:$AD$500,""),
D242="Por habilitar presupuesto",_xlfn.XLOOKUP(A242,'Por habilitar presup.'!$A$2:$A$500,'Por habilitar presup.'!$AD$2:$AD$500,""),
D242="Por aprobar estimación",_xlfn.XLOOKUP(A242,'Por aprobar estimacion'!$A$2:$A$500,'Por aprobar estimacion'!$AD$2:$AD$500,""),
D242="Por reestimar",_xlfn.XLOOKUP(A242,'Por Reestimar '!$A$2:$A$500,'Por Reestimar '!$AD$2:$AD$500,""),
D242="Por estimar",_xlfn.XLOOKUP(A242,'Por estimar'!$A$2:$A$500,'Por estimar'!$AD$2:$AD$500,""),
D242="Registro incompleto",_xlfn.XLOOKUP(A242,'Registro incompleto'!$A$2:$A$500,'Registro incompleto'!$AD$2:$AD$500,""),
TRUE,""
),
IF(OR(_xlpm.fecha="",_xlpm.fecha=0),"",_xlpm.fecha)
))</f>
        <v>46216</v>
      </c>
      <c r="G242" s="593" cm="1">
        <f t="array" ref="G242">IF(A242="","",_xlfn.LET(
_xlpm.base,_xlfn.IFS(
D242="Eliminados",_xlfn.XLOOKUP(A242,Eliminados!$A$2:$A$500,Eliminados!$AF$2:$AF$500,""),
D242="Planificadas",_xlfn.XLOOKUP(A242,Planificadas!$A$2:$A$500,Planificadas!$AF$2:$AF$500,""),
D242="Aprobar planificación",_xlfn.XLOOKUP(A242,'Aprobar Planificación'!$A$2:$A$500,'Aprobar Planificación'!$AF$2:$AF$500,""),
D242="Por planificar",_xlfn.XLOOKUP(A242,'Por planificar'!$A$2:$A$500,'Por planificar'!$AF$2:$AF$500,""),
D242="Por habilitar presupuesto",_xlfn.XLOOKUP(A242,'Por habilitar presup.'!$A$2:$A$500,'Por habilitar presup.'!$AF$2:$AF$500,""),
D242="Por aprobar estimación",_xlfn.XLOOKUP(A242,'Por aprobar estimacion'!$A$2:$A$500,'Por aprobar estimacion'!$AF$2:$AF$500,""),
D242="Por reestimar",_xlfn.XLOOKUP(A242,'Por Reestimar '!$A$2:$A$500,'Por Reestimar '!$AF$2:$AF$500,""),
D242="Por estimar",_xlfn.XLOOKUP(A242,'Por estimar'!$A$2:$A$500,'Por estimar'!$AF$2:$AF$500,""),
D242="Registro incompleto",_xlfn.XLOOKUP(A242,'Registro incompleto'!$A$2:$A$500,'Registro incompleto'!$AF$2:$AF$500,""),
TRUE,""
),
_xlpm.revision,_xlfn.IFS(
D242="Eliminados",_xlfn.XLOOKUP(A242,Eliminados!$A$2:$A$500,Eliminados!$AS$2:$AS$500,""),
D242="Planificadas",_xlfn.XLOOKUP(A242,Planificadas!$A$2:$A$500,Planificadas!$AS$2:$AS$500,""),
D242="Aprobar planificación",_xlfn.XLOOKUP(A242,'Aprobar Planificación'!$A$2:$A$500,'Aprobar Planificación'!$AS$2:$AS$500,""),
D242="Por planificar",_xlfn.XLOOKUP(A242,'Por planificar'!$A$2:$A$500,'Por planificar'!$AS$2:$AS$500,""),
D242="Por habilitar presupuesto",_xlfn.XLOOKUP(A242,'Por habilitar presup.'!$A$2:$A$500,'Por habilitar presup.'!$AS$2:$AS$500,""),
D242="Por aprobar estimación",_xlfn.XLOOKUP(A242,'Por aprobar estimacion'!$A$2:$A$500,'Por aprobar estimacion'!$AS$2:$AS$500,""),
D242="Por reestimar",_xlfn.XLOOKUP(A242,'Por Reestimar '!$A$2:$A$500,'Por Reestimar '!$AS$2:$AS$500,""),
TRUE,""
),
_xlpm.resultado,IF(OR(_xlpm.revision="",_xlpm.revision=0),_xlpm.base,_xlpm.revision),
IF(OR(_xlpm.resultado="",_xlpm.resultado=0),"",_xlpm.resultado)
))</f>
        <v>46227</v>
      </c>
      <c r="H242" s="593" t="str" cm="1">
        <f t="array" ref="H242">IF(A242="","",_xlfn.LET(
_xlpm.dias,_xlfn.IFS(
OR(UPPER(TRIM(E242))="BAJA",UPPER(TRIM(E242))="BAJO"),5,
OR(UPPER(TRIM(E242))="MEDIA",UPPER(TRIM(E242))="MEDIO"),10,
OR(UPPER(TRIM(E242))="ALTA",UPPER(TRIM(E242))="ALTO"),20,
TRUE,0
),
_xlpm.inicioRe,IF(D242="Por reestimar",_xlfn.XLOOKUP(A242,'Por Reestimar '!$A$2:$A$500,'Por Reestimar '!$AS$2:$AS$500,0),0),
_xlfn.IFS(
D242="Por reestimar",IF(AND(ISNUMBER(_xlpm.inicioRe),_xlpm.inicioRe&gt;0,_xlpm.dias&gt;0),WORKDAY(_xlpm.inicioRe,_xlpm.dias),""),
D242="Por estimar",IF(AND(ISNUMBER(G242),G242&gt;0),IF(_xlpm.dias&gt;0,WORKDAY(G242,_xlpm.dias),""),IF(AND(ISNUMBER(F242),F242&gt;0),WORKDAY(F242,5),"")),
TRUE,""
)
))</f>
        <v/>
      </c>
      <c r="I242" t="str" cm="1">
        <f t="array" ref="I242">IF(A242="","",_xlfn.IFS(
D242="Eliminados",_xlfn.XLOOKUP(A242,Eliminados!$A$2:$A$500,Eliminados!$AB$2:$AB$500,""),
D242="Planificadas",_xlfn.XLOOKUP(A242,Planificadas!$A$2:$A$500,Planificadas!$AB$2:$AB$500,""),
D242="Aprobar planificación",_xlfn.XLOOKUP(A242,'Aprobar Planificación'!$A$2:$A$500,'Aprobar Planificación'!$AB$2:$AB$500,""),
D242="Por planificar",_xlfn.XLOOKUP(A242,'Por planificar'!$A$2:$A$500,'Por planificar'!$AB$2:$AB$500,""),
D242="Por habilitar presupuesto",_xlfn.XLOOKUP(A242,'Por habilitar presup.'!$A$2:$A$500,'Por habilitar presup.'!$AB$2:$AB$500,""),
D242="Por aprobar estimación",_xlfn.XLOOKUP(A242,'Por aprobar estimacion'!$A$2:$A$500,'Por aprobar estimacion'!$AB$2:$AB$500,""),
D242="Por reestimar",_xlfn.XLOOKUP(A242,'Por Reestimar '!$A$2:$A$500,'Por Reestimar '!$AB$2:$AB$500,""),
D242="Por estimar",_xlfn.XLOOKUP(A242,'Por estimar'!$A$2:$A$500,'Por estimar'!$AB$2:$AB$500,""),
D242="Registro incompleto",_xlfn.XLOOKUP(A242,'Registro incompleto'!$A$2:$A$500,'Registro incompleto'!$AB$2:$AB$500,""),
TRUE,""
))</f>
        <v>Elmer Zapata</v>
      </c>
    </row>
    <row r="243" spans="1:9">
      <c r="A243">
        <v>278</v>
      </c>
      <c r="B243" t="str" cm="1">
        <f t="array" ref="B243">IF(A243="","",_xlfn.IFS(
D243="Eliminados",_xlfn.XLOOKUP(A243,Eliminados!$A$2:$A$500,Eliminados!$F$2:$F$500,""),
D243="Planificadas",_xlfn.XLOOKUP(A243,Planificadas!$A$2:$A$500,Planificadas!$F$2:$F$500,""),
D243="Aprobar planificación",_xlfn.XLOOKUP(A243,'Aprobar Planificación'!$A$2:$A$500,'Aprobar Planificación'!$F$2:$F$500,""),
D243="Por planificar",_xlfn.XLOOKUP(A243,'Por planificar'!$A$2:$A$500,'Por planificar'!$F$2:$F$500,""),
D243="Por habilitar presupuesto",_xlfn.XLOOKUP(A243,'Por habilitar presup.'!$A$2:$A$500,'Por habilitar presup.'!$F$2:$F$500,""),
D243="Por aprobar estimación",_xlfn.XLOOKUP(A243,'Por aprobar estimacion'!$A$2:$A$500,'Por aprobar estimacion'!$F$2:$F$500,""),
D243="Por reestimar",_xlfn.XLOOKUP(A243,'Por Reestimar '!$A$2:$A$500,'Por Reestimar '!$F$2:$F$500,""),
D243="Por estimar",_xlfn.XLOOKUP(A243,'Por estimar'!$A$2:$A$500,'Por estimar'!$F$2:$F$500,""),
D243="Registro incompleto",_xlfn.XLOOKUP(A243,'Registro incompleto'!$A$2:$A$500,'Registro incompleto'!$F$2:$F$500,""),
TRUE,""
))</f>
        <v>CIBERTEC - Implementación de mecanismo de redireccionamiento post cambio de contraseña hacia Aula Virtual (BB) integrado con Microsoft Password Reset</v>
      </c>
      <c r="C243" t="str">
        <f t="shared" si="3"/>
        <v>Nicolas Morales</v>
      </c>
      <c r="D243" t="str" cm="1">
        <f t="array" ref="D243">IF(A243="","",_xlfn.IFS(
COUNTIF(Eliminados!$A$2:$A$500,A243)&gt;0,"Eliminados",
COUNTIF(Planificadas!$A$2:$A$500,A243)&gt;0,"Planificadas",
COUNTIF('Aprobar Planificación'!$A$2:$A$500,A243)&gt;0,"Aprobar planificación",
COUNTIF('Por planificar'!$A$2:$A$500,A243)&gt;0,"Por planificar",
COUNTIF('Por habilitar presup.'!$A$2:$A$500,A243)&gt;0,"Por habilitar presupuesto",
COUNTIF('Por aprobar estimacion'!$A$2:$A$500,A243)&gt;0,"Por aprobar estimación",
COUNTIF('Por Reestimar '!$A$2:$A$500,A243)&gt;0,"Por reestimar",
COUNTIF('Por estimar'!$A$2:$A$500,A243)&gt;0,"Por estimar",
COUNTIF('Registro incompleto'!$A$2:$A$500,A243)&gt;0,"Registro incompleto",
TRUE,"Sin estado"
))</f>
        <v>Planificadas</v>
      </c>
      <c r="E243" t="str" cm="1">
        <f t="array" ref="E243">IF(A243="","",_xlfn.LET(
_xlpm.base,_xlfn.IFS(
D243="Eliminados",_xlfn.XLOOKUP(A243,Eliminados!$A$2:$A$500,Eliminados!$AE$2:$AE$500,""),
D243="Planificadas",_xlfn.XLOOKUP(A243,Planificadas!$A$2:$A$500,Planificadas!$AE$2:$AE$500,""),
D243="Aprobar planificación",_xlfn.XLOOKUP(A243,'Aprobar Planificación'!$A$2:$A$500,'Aprobar Planificación'!$AE$2:$AE$500,""),
D243="Por planificar",_xlfn.XLOOKUP(A243,'Por planificar'!$A$2:$A$500,'Por planificar'!$AE$2:$AE$500,""),
D243="Por habilitar presupuesto",_xlfn.XLOOKUP(A243,'Por habilitar presup.'!$A$2:$A$500,'Por habilitar presup.'!$AE$2:$AE$500,""),
D243="Por aprobar estimación",_xlfn.XLOOKUP(A243,'Por aprobar estimacion'!$A$2:$A$500,'Por aprobar estimacion'!$AE$2:$AE$500,""),
D243="Por reestimar",_xlfn.XLOOKUP(A243,'Por Reestimar '!$A$2:$A$500,'Por Reestimar '!$AE$2:$AE$500,""),
D243="Por estimar",_xlfn.XLOOKUP(A243,'Por estimar'!$A$2:$A$500,'Por estimar'!$AE$2:$AE$500,""),
D243="Registro incompleto",_xlfn.XLOOKUP(A243,'Registro incompleto'!$A$2:$A$500,'Registro incompleto'!$AE$2:$AE$500,""),
TRUE,""
),
_xlpm.revision,_xlfn.IFS(
D243="Eliminados",_xlfn.XLOOKUP(A243,Eliminados!$A$2:$A$500,Eliminados!$AR$2:$AR$500,""),
D243="Planificadas",_xlfn.XLOOKUP(A243,Planificadas!$A$2:$A$500,Planificadas!$AR$2:$AR$500,""),
D243="Aprobar planificación",_xlfn.XLOOKUP(A243,'Aprobar Planificación'!$A$2:$A$500,'Aprobar Planificación'!$AR$2:$AR$500,""),
D243="Por planificar",_xlfn.XLOOKUP(A243,'Por planificar'!$A$2:$A$500,'Por planificar'!$AR$2:$AR$500,""),
D243="Por habilitar presupuesto",_xlfn.XLOOKUP(A243,'Por habilitar presup.'!$A$2:$A$500,'Por habilitar presup.'!$AR$2:$AR$500,""),
D243="Por aprobar estimación",_xlfn.XLOOKUP(A243,'Por aprobar estimacion'!$A$2:$A$500,'Por aprobar estimacion'!$AR$2:$AR$500,""),
D243="Por reestimar",_xlfn.XLOOKUP(A243,'Por Reestimar '!$A$2:$A$500,'Por Reestimar '!$AR$2:$AR$500,""),
TRUE,""
),
_xlpm.resultado,IF(OR(_xlpm.revision="",_xlpm.revision=0),_xlpm.base,_xlpm.revision),
IF(OR(_xlpm.resultado="",_xlpm.resultado=0),"Sin definir",_xlpm.resultado)
))</f>
        <v>Media</v>
      </c>
      <c r="F243" s="593" cm="1">
        <f t="array" ref="F243">IF(A243="","",_xlfn.LET(
_xlpm.fecha,_xlfn.IFS(
D243="Eliminados",_xlfn.XLOOKUP(A243,Eliminados!$A$2:$A$500,Eliminados!$AD$2:$AD$500,""),
D243="Planificadas",_xlfn.XLOOKUP(A243,Planificadas!$A$2:$A$500,Planificadas!$AD$2:$AD$500,""),
D243="Aprobar planificación",_xlfn.XLOOKUP(A243,'Aprobar Planificación'!$A$2:$A$500,'Aprobar Planificación'!$AD$2:$AD$500,""),
D243="Por planificar",_xlfn.XLOOKUP(A243,'Por planificar'!$A$2:$A$500,'Por planificar'!$AD$2:$AD$500,""),
D243="Por habilitar presupuesto",_xlfn.XLOOKUP(A243,'Por habilitar presup.'!$A$2:$A$500,'Por habilitar presup.'!$AD$2:$AD$500,""),
D243="Por aprobar estimación",_xlfn.XLOOKUP(A243,'Por aprobar estimacion'!$A$2:$A$500,'Por aprobar estimacion'!$AD$2:$AD$500,""),
D243="Por reestimar",_xlfn.XLOOKUP(A243,'Por Reestimar '!$A$2:$A$500,'Por Reestimar '!$AD$2:$AD$500,""),
D243="Por estimar",_xlfn.XLOOKUP(A243,'Por estimar'!$A$2:$A$500,'Por estimar'!$AD$2:$AD$500,""),
D243="Registro incompleto",_xlfn.XLOOKUP(A243,'Registro incompleto'!$A$2:$A$500,'Registro incompleto'!$AD$2:$AD$500,""),
TRUE,""
),
IF(OR(_xlpm.fecha="",_xlpm.fecha=0),"",_xlpm.fecha)
))</f>
        <v>46217</v>
      </c>
      <c r="G243" s="593" cm="1">
        <f t="array" ref="G243">IF(A243="","",_xlfn.LET(
_xlpm.base,_xlfn.IFS(
D243="Eliminados",_xlfn.XLOOKUP(A243,Eliminados!$A$2:$A$500,Eliminados!$AF$2:$AF$500,""),
D243="Planificadas",_xlfn.XLOOKUP(A243,Planificadas!$A$2:$A$500,Planificadas!$AF$2:$AF$500,""),
D243="Aprobar planificación",_xlfn.XLOOKUP(A243,'Aprobar Planificación'!$A$2:$A$500,'Aprobar Planificación'!$AF$2:$AF$500,""),
D243="Por planificar",_xlfn.XLOOKUP(A243,'Por planificar'!$A$2:$A$500,'Por planificar'!$AF$2:$AF$500,""),
D243="Por habilitar presupuesto",_xlfn.XLOOKUP(A243,'Por habilitar presup.'!$A$2:$A$500,'Por habilitar presup.'!$AF$2:$AF$500,""),
D243="Por aprobar estimación",_xlfn.XLOOKUP(A243,'Por aprobar estimacion'!$A$2:$A$500,'Por aprobar estimacion'!$AF$2:$AF$500,""),
D243="Por reestimar",_xlfn.XLOOKUP(A243,'Por Reestimar '!$A$2:$A$500,'Por Reestimar '!$AF$2:$AF$500,""),
D243="Por estimar",_xlfn.XLOOKUP(A243,'Por estimar'!$A$2:$A$500,'Por estimar'!$AF$2:$AF$500,""),
D243="Registro incompleto",_xlfn.XLOOKUP(A243,'Registro incompleto'!$A$2:$A$500,'Registro incompleto'!$AF$2:$AF$500,""),
TRUE,""
),
_xlpm.revision,_xlfn.IFS(
D243="Eliminados",_xlfn.XLOOKUP(A243,Eliminados!$A$2:$A$500,Eliminados!$AS$2:$AS$500,""),
D243="Planificadas",_xlfn.XLOOKUP(A243,Planificadas!$A$2:$A$500,Planificadas!$AS$2:$AS$500,""),
D243="Aprobar planificación",_xlfn.XLOOKUP(A243,'Aprobar Planificación'!$A$2:$A$500,'Aprobar Planificación'!$AS$2:$AS$500,""),
D243="Por planificar",_xlfn.XLOOKUP(A243,'Por planificar'!$A$2:$A$500,'Por planificar'!$AS$2:$AS$500,""),
D243="Por habilitar presupuesto",_xlfn.XLOOKUP(A243,'Por habilitar presup.'!$A$2:$A$500,'Por habilitar presup.'!$AS$2:$AS$500,""),
D243="Por aprobar estimación",_xlfn.XLOOKUP(A243,'Por aprobar estimacion'!$A$2:$A$500,'Por aprobar estimacion'!$AS$2:$AS$500,""),
D243="Por reestimar",_xlfn.XLOOKUP(A243,'Por Reestimar '!$A$2:$A$500,'Por Reestimar '!$AS$2:$AS$500,""),
TRUE,""
),
_xlpm.resultado,IF(OR(_xlpm.revision="",_xlpm.revision=0),_xlpm.base,_xlpm.revision),
IF(OR(_xlpm.resultado="",_xlpm.resultado=0),"",_xlpm.resultado)
))</f>
        <v>46223</v>
      </c>
      <c r="H243" s="593" t="str" cm="1">
        <f t="array" ref="H243">IF(A243="","",_xlfn.LET(
_xlpm.dias,_xlfn.IFS(
OR(UPPER(TRIM(E243))="BAJA",UPPER(TRIM(E243))="BAJO"),5,
OR(UPPER(TRIM(E243))="MEDIA",UPPER(TRIM(E243))="MEDIO"),10,
OR(UPPER(TRIM(E243))="ALTA",UPPER(TRIM(E243))="ALTO"),20,
TRUE,0
),
_xlpm.inicioRe,IF(D243="Por reestimar",_xlfn.XLOOKUP(A243,'Por Reestimar '!$A$2:$A$500,'Por Reestimar '!$AS$2:$AS$500,0),0),
_xlfn.IFS(
D243="Por reestimar",IF(AND(ISNUMBER(_xlpm.inicioRe),_xlpm.inicioRe&gt;0,_xlpm.dias&gt;0),WORKDAY(_xlpm.inicioRe,_xlpm.dias),""),
D243="Por estimar",IF(AND(ISNUMBER(G243),G243&gt;0),IF(_xlpm.dias&gt;0,WORKDAY(G243,_xlpm.dias),""),IF(AND(ISNUMBER(F243),F243&gt;0),WORKDAY(F243,5),"")),
TRUE,""
)
))</f>
        <v/>
      </c>
      <c r="I243" t="str" cm="1">
        <f t="array" ref="I243">IF(A243="","",_xlfn.IFS(
D243="Eliminados",_xlfn.XLOOKUP(A243,Eliminados!$A$2:$A$500,Eliminados!$AB$2:$AB$500,""),
D243="Planificadas",_xlfn.XLOOKUP(A243,Planificadas!$A$2:$A$500,Planificadas!$AB$2:$AB$500,""),
D243="Aprobar planificación",_xlfn.XLOOKUP(A243,'Aprobar Planificación'!$A$2:$A$500,'Aprobar Planificación'!$AB$2:$AB$500,""),
D243="Por planificar",_xlfn.XLOOKUP(A243,'Por planificar'!$A$2:$A$500,'Por planificar'!$AB$2:$AB$500,""),
D243="Por habilitar presupuesto",_xlfn.XLOOKUP(A243,'Por habilitar presup.'!$A$2:$A$500,'Por habilitar presup.'!$AB$2:$AB$500,""),
D243="Por aprobar estimación",_xlfn.XLOOKUP(A243,'Por aprobar estimacion'!$A$2:$A$500,'Por aprobar estimacion'!$AB$2:$AB$500,""),
D243="Por reestimar",_xlfn.XLOOKUP(A243,'Por Reestimar '!$A$2:$A$500,'Por Reestimar '!$AB$2:$AB$500,""),
D243="Por estimar",_xlfn.XLOOKUP(A243,'Por estimar'!$A$2:$A$500,'Por estimar'!$AB$2:$AB$500,""),
D243="Registro incompleto",_xlfn.XLOOKUP(A243,'Registro incompleto'!$A$2:$A$500,'Registro incompleto'!$AB$2:$AB$500,""),
TRUE,""
))</f>
        <v>Nicolas Morales</v>
      </c>
    </row>
    <row r="244" spans="1:9">
      <c r="A244">
        <v>279</v>
      </c>
      <c r="B244" t="str" cm="1">
        <f t="array" ref="B244">IF(A244="","",_xlfn.IFS(
D244="Eliminados",_xlfn.XLOOKUP(A244,Eliminados!$A$2:$A$500,Eliminados!$F$2:$F$500,""),
D244="Planificadas",_xlfn.XLOOKUP(A244,Planificadas!$A$2:$A$500,Planificadas!$F$2:$F$500,""),
D244="Aprobar planificación",_xlfn.XLOOKUP(A244,'Aprobar Planificación'!$A$2:$A$500,'Aprobar Planificación'!$F$2:$F$500,""),
D244="Por planificar",_xlfn.XLOOKUP(A244,'Por planificar'!$A$2:$A$500,'Por planificar'!$F$2:$F$500,""),
D244="Por habilitar presupuesto",_xlfn.XLOOKUP(A244,'Por habilitar presup.'!$A$2:$A$500,'Por habilitar presup.'!$F$2:$F$500,""),
D244="Por aprobar estimación",_xlfn.XLOOKUP(A244,'Por aprobar estimacion'!$A$2:$A$500,'Por aprobar estimacion'!$F$2:$F$500,""),
D244="Por reestimar",_xlfn.XLOOKUP(A244,'Por Reestimar '!$A$2:$A$500,'Por Reestimar '!$F$2:$F$500,""),
D244="Por estimar",_xlfn.XLOOKUP(A244,'Por estimar'!$A$2:$A$500,'Por estimar'!$F$2:$F$500,""),
D244="Registro incompleto",_xlfn.XLOOKUP(A244,'Registro incompleto'!$A$2:$A$500,'Registro incompleto'!$F$2:$F$500,""),
TRUE,""
))</f>
        <v>CIBERTEC POLO AREQUIPA</v>
      </c>
      <c r="C244" t="str">
        <f t="shared" si="3"/>
        <v>Alan Medina</v>
      </c>
      <c r="D244" t="str" cm="1">
        <f t="array" ref="D244">IF(A244="","",_xlfn.IFS(
COUNTIF(Eliminados!$A$2:$A$500,A244)&gt;0,"Eliminados",
COUNTIF(Planificadas!$A$2:$A$500,A244)&gt;0,"Planificadas",
COUNTIF('Aprobar Planificación'!$A$2:$A$500,A244)&gt;0,"Aprobar planificación",
COUNTIF('Por planificar'!$A$2:$A$500,A244)&gt;0,"Por planificar",
COUNTIF('Por habilitar presup.'!$A$2:$A$500,A244)&gt;0,"Por habilitar presupuesto",
COUNTIF('Por aprobar estimacion'!$A$2:$A$500,A244)&gt;0,"Por aprobar estimación",
COUNTIF('Por Reestimar '!$A$2:$A$500,A244)&gt;0,"Por reestimar",
COUNTIF('Por estimar'!$A$2:$A$500,A244)&gt;0,"Por estimar",
COUNTIF('Registro incompleto'!$A$2:$A$500,A244)&gt;0,"Registro incompleto",
TRUE,"Sin estado"
))</f>
        <v>Eliminados</v>
      </c>
      <c r="E244" t="str" cm="1">
        <f t="array" ref="E244">IF(A244="","",_xlfn.LET(
_xlpm.base,_xlfn.IFS(
D244="Eliminados",_xlfn.XLOOKUP(A244,Eliminados!$A$2:$A$500,Eliminados!$AE$2:$AE$500,""),
D244="Planificadas",_xlfn.XLOOKUP(A244,Planificadas!$A$2:$A$500,Planificadas!$AE$2:$AE$500,""),
D244="Aprobar planificación",_xlfn.XLOOKUP(A244,'Aprobar Planificación'!$A$2:$A$500,'Aprobar Planificación'!$AE$2:$AE$500,""),
D244="Por planificar",_xlfn.XLOOKUP(A244,'Por planificar'!$A$2:$A$500,'Por planificar'!$AE$2:$AE$500,""),
D244="Por habilitar presupuesto",_xlfn.XLOOKUP(A244,'Por habilitar presup.'!$A$2:$A$500,'Por habilitar presup.'!$AE$2:$AE$500,""),
D244="Por aprobar estimación",_xlfn.XLOOKUP(A244,'Por aprobar estimacion'!$A$2:$A$500,'Por aprobar estimacion'!$AE$2:$AE$500,""),
D244="Por reestimar",_xlfn.XLOOKUP(A244,'Por Reestimar '!$A$2:$A$500,'Por Reestimar '!$AE$2:$AE$500,""),
D244="Por estimar",_xlfn.XLOOKUP(A244,'Por estimar'!$A$2:$A$500,'Por estimar'!$AE$2:$AE$500,""),
D244="Registro incompleto",_xlfn.XLOOKUP(A244,'Registro incompleto'!$A$2:$A$500,'Registro incompleto'!$AE$2:$AE$500,""),
TRUE,""
),
_xlpm.revision,_xlfn.IFS(
D244="Eliminados",_xlfn.XLOOKUP(A244,Eliminados!$A$2:$A$500,Eliminados!$AR$2:$AR$500,""),
D244="Planificadas",_xlfn.XLOOKUP(A244,Planificadas!$A$2:$A$500,Planificadas!$AR$2:$AR$500,""),
D244="Aprobar planificación",_xlfn.XLOOKUP(A244,'Aprobar Planificación'!$A$2:$A$500,'Aprobar Planificación'!$AR$2:$AR$500,""),
D244="Por planificar",_xlfn.XLOOKUP(A244,'Por planificar'!$A$2:$A$500,'Por planificar'!$AR$2:$AR$500,""),
D244="Por habilitar presupuesto",_xlfn.XLOOKUP(A244,'Por habilitar presup.'!$A$2:$A$500,'Por habilitar presup.'!$AR$2:$AR$500,""),
D244="Por aprobar estimación",_xlfn.XLOOKUP(A244,'Por aprobar estimacion'!$A$2:$A$500,'Por aprobar estimacion'!$AR$2:$AR$500,""),
D244="Por reestimar",_xlfn.XLOOKUP(A244,'Por Reestimar '!$A$2:$A$500,'Por Reestimar '!$AR$2:$AR$500,""),
TRUE,""
),
_xlpm.resultado,IF(OR(_xlpm.revision="",_xlpm.revision=0),_xlpm.base,_xlpm.revision),
IF(OR(_xlpm.resultado="",_xlpm.resultado=0),"Sin definir",_xlpm.resultado)
))</f>
        <v>Media</v>
      </c>
      <c r="F244" s="593" cm="1">
        <f t="array" ref="F244">IF(A244="","",_xlfn.LET(
_xlpm.fecha,_xlfn.IFS(
D244="Eliminados",_xlfn.XLOOKUP(A244,Eliminados!$A$2:$A$500,Eliminados!$AD$2:$AD$500,""),
D244="Planificadas",_xlfn.XLOOKUP(A244,Planificadas!$A$2:$A$500,Planificadas!$AD$2:$AD$500,""),
D244="Aprobar planificación",_xlfn.XLOOKUP(A244,'Aprobar Planificación'!$A$2:$A$500,'Aprobar Planificación'!$AD$2:$AD$500,""),
D244="Por planificar",_xlfn.XLOOKUP(A244,'Por planificar'!$A$2:$A$500,'Por planificar'!$AD$2:$AD$500,""),
D244="Por habilitar presupuesto",_xlfn.XLOOKUP(A244,'Por habilitar presup.'!$A$2:$A$500,'Por habilitar presup.'!$AD$2:$AD$500,""),
D244="Por aprobar estimación",_xlfn.XLOOKUP(A244,'Por aprobar estimacion'!$A$2:$A$500,'Por aprobar estimacion'!$AD$2:$AD$500,""),
D244="Por reestimar",_xlfn.XLOOKUP(A244,'Por Reestimar '!$A$2:$A$500,'Por Reestimar '!$AD$2:$AD$500,""),
D244="Por estimar",_xlfn.XLOOKUP(A244,'Por estimar'!$A$2:$A$500,'Por estimar'!$AD$2:$AD$500,""),
D244="Registro incompleto",_xlfn.XLOOKUP(A244,'Registro incompleto'!$A$2:$A$500,'Registro incompleto'!$AD$2:$AD$500,""),
TRUE,""
),
IF(OR(_xlpm.fecha="",_xlpm.fecha=0),"",_xlpm.fecha)
))</f>
        <v>46216</v>
      </c>
      <c r="G244" s="593" cm="1">
        <f t="array" ref="G244">IF(A244="","",_xlfn.LET(
_xlpm.base,_xlfn.IFS(
D244="Eliminados",_xlfn.XLOOKUP(A244,Eliminados!$A$2:$A$500,Eliminados!$AF$2:$AF$500,""),
D244="Planificadas",_xlfn.XLOOKUP(A244,Planificadas!$A$2:$A$500,Planificadas!$AF$2:$AF$500,""),
D244="Aprobar planificación",_xlfn.XLOOKUP(A244,'Aprobar Planificación'!$A$2:$A$500,'Aprobar Planificación'!$AF$2:$AF$500,""),
D244="Por planificar",_xlfn.XLOOKUP(A244,'Por planificar'!$A$2:$A$500,'Por planificar'!$AF$2:$AF$500,""),
D244="Por habilitar presupuesto",_xlfn.XLOOKUP(A244,'Por habilitar presup.'!$A$2:$A$500,'Por habilitar presup.'!$AF$2:$AF$500,""),
D244="Por aprobar estimación",_xlfn.XLOOKUP(A244,'Por aprobar estimacion'!$A$2:$A$500,'Por aprobar estimacion'!$AF$2:$AF$500,""),
D244="Por reestimar",_xlfn.XLOOKUP(A244,'Por Reestimar '!$A$2:$A$500,'Por Reestimar '!$AF$2:$AF$500,""),
D244="Por estimar",_xlfn.XLOOKUP(A244,'Por estimar'!$A$2:$A$500,'Por estimar'!$AF$2:$AF$500,""),
D244="Registro incompleto",_xlfn.XLOOKUP(A244,'Registro incompleto'!$A$2:$A$500,'Registro incompleto'!$AF$2:$AF$500,""),
TRUE,""
),
_xlpm.revision,_xlfn.IFS(
D244="Eliminados",_xlfn.XLOOKUP(A244,Eliminados!$A$2:$A$500,Eliminados!$AS$2:$AS$500,""),
D244="Planificadas",_xlfn.XLOOKUP(A244,Planificadas!$A$2:$A$500,Planificadas!$AS$2:$AS$500,""),
D244="Aprobar planificación",_xlfn.XLOOKUP(A244,'Aprobar Planificación'!$A$2:$A$500,'Aprobar Planificación'!$AS$2:$AS$500,""),
D244="Por planificar",_xlfn.XLOOKUP(A244,'Por planificar'!$A$2:$A$500,'Por planificar'!$AS$2:$AS$500,""),
D244="Por habilitar presupuesto",_xlfn.XLOOKUP(A244,'Por habilitar presup.'!$A$2:$A$500,'Por habilitar presup.'!$AS$2:$AS$500,""),
D244="Por aprobar estimación",_xlfn.XLOOKUP(A244,'Por aprobar estimacion'!$A$2:$A$500,'Por aprobar estimacion'!$AS$2:$AS$500,""),
D244="Por reestimar",_xlfn.XLOOKUP(A244,'Por Reestimar '!$A$2:$A$500,'Por Reestimar '!$AS$2:$AS$500,""),
TRUE,""
),
_xlpm.resultado,IF(OR(_xlpm.revision="",_xlpm.revision=0),_xlpm.base,_xlpm.revision),
IF(OR(_xlpm.resultado="",_xlpm.resultado=0),"",_xlpm.resultado)
))</f>
        <v>46218</v>
      </c>
      <c r="H244" s="593" t="str" cm="1">
        <f t="array" ref="H244">IF(A244="","",_xlfn.LET(
_xlpm.dias,_xlfn.IFS(
OR(UPPER(TRIM(E244))="BAJA",UPPER(TRIM(E244))="BAJO"),5,
OR(UPPER(TRIM(E244))="MEDIA",UPPER(TRIM(E244))="MEDIO"),10,
OR(UPPER(TRIM(E244))="ALTA",UPPER(TRIM(E244))="ALTO"),20,
TRUE,0
),
_xlpm.inicioRe,IF(D244="Por reestimar",_xlfn.XLOOKUP(A244,'Por Reestimar '!$A$2:$A$500,'Por Reestimar '!$AS$2:$AS$500,0),0),
_xlfn.IFS(
D244="Por reestimar",IF(AND(ISNUMBER(_xlpm.inicioRe),_xlpm.inicioRe&gt;0,_xlpm.dias&gt;0),WORKDAY(_xlpm.inicioRe,_xlpm.dias),""),
D244="Por estimar",IF(AND(ISNUMBER(G244),G244&gt;0),IF(_xlpm.dias&gt;0,WORKDAY(G244,_xlpm.dias),""),IF(AND(ISNUMBER(F244),F244&gt;0),WORKDAY(F244,5),"")),
TRUE,""
)
))</f>
        <v/>
      </c>
      <c r="I244" t="str" cm="1">
        <f t="array" ref="I244">IF(A244="","",_xlfn.IFS(
D244="Eliminados",_xlfn.XLOOKUP(A244,Eliminados!$A$2:$A$500,Eliminados!$AB$2:$AB$500,""),
D244="Planificadas",_xlfn.XLOOKUP(A244,Planificadas!$A$2:$A$500,Planificadas!$AB$2:$AB$500,""),
D244="Aprobar planificación",_xlfn.XLOOKUP(A244,'Aprobar Planificación'!$A$2:$A$500,'Aprobar Planificación'!$AB$2:$AB$500,""),
D244="Por planificar",_xlfn.XLOOKUP(A244,'Por planificar'!$A$2:$A$500,'Por planificar'!$AB$2:$AB$500,""),
D244="Por habilitar presupuesto",_xlfn.XLOOKUP(A244,'Por habilitar presup.'!$A$2:$A$500,'Por habilitar presup.'!$AB$2:$AB$500,""),
D244="Por aprobar estimación",_xlfn.XLOOKUP(A244,'Por aprobar estimacion'!$A$2:$A$500,'Por aprobar estimacion'!$AB$2:$AB$500,""),
D244="Por reestimar",_xlfn.XLOOKUP(A244,'Por Reestimar '!$A$2:$A$500,'Por Reestimar '!$AB$2:$AB$500,""),
D244="Por estimar",_xlfn.XLOOKUP(A244,'Por estimar'!$A$2:$A$500,'Por estimar'!$AB$2:$AB$500,""),
D244="Registro incompleto",_xlfn.XLOOKUP(A244,'Registro incompleto'!$A$2:$A$500,'Registro incompleto'!$AB$2:$AB$500,""),
TRUE,""
))</f>
        <v>Alan Medina</v>
      </c>
    </row>
    <row r="245" spans="1:9">
      <c r="A245">
        <v>280</v>
      </c>
      <c r="B245" t="str" cm="1">
        <f t="array" ref="B245">IF(A245="","",_xlfn.IFS(
D245="Eliminados",_xlfn.XLOOKUP(A245,Eliminados!$A$2:$A$500,Eliminados!$F$2:$F$500,""),
D245="Planificadas",_xlfn.XLOOKUP(A245,Planificadas!$A$2:$A$500,Planificadas!$F$2:$F$500,""),
D245="Aprobar planificación",_xlfn.XLOOKUP(A245,'Aprobar Planificación'!$A$2:$A$500,'Aprobar Planificación'!$F$2:$F$500,""),
D245="Por planificar",_xlfn.XLOOKUP(A245,'Por planificar'!$A$2:$A$500,'Por planificar'!$F$2:$F$500,""),
D245="Por habilitar presupuesto",_xlfn.XLOOKUP(A245,'Por habilitar presup.'!$A$2:$A$500,'Por habilitar presup.'!$F$2:$F$500,""),
D245="Por aprobar estimación",_xlfn.XLOOKUP(A245,'Por aprobar estimacion'!$A$2:$A$500,'Por aprobar estimacion'!$F$2:$F$500,""),
D245="Por reestimar",_xlfn.XLOOKUP(A245,'Por Reestimar '!$A$2:$A$500,'Por Reestimar '!$F$2:$F$500,""),
D245="Por estimar",_xlfn.XLOOKUP(A245,'Por estimar'!$A$2:$A$500,'Por estimar'!$F$2:$F$500,""),
D245="Registro incompleto",_xlfn.XLOOKUP(A245,'Registro incompleto'!$A$2:$A$500,'Registro incompleto'!$F$2:$F$500,""),
TRUE,""
))</f>
        <v>CIBERTEC POLO SJM</v>
      </c>
      <c r="C245" t="str">
        <f t="shared" si="3"/>
        <v>Alan Medina</v>
      </c>
      <c r="D245" t="str" cm="1">
        <f t="array" ref="D245">IF(A245="","",_xlfn.IFS(
COUNTIF(Eliminados!$A$2:$A$500,A245)&gt;0,"Eliminados",
COUNTIF(Planificadas!$A$2:$A$500,A245)&gt;0,"Planificadas",
COUNTIF('Aprobar Planificación'!$A$2:$A$500,A245)&gt;0,"Aprobar planificación",
COUNTIF('Por planificar'!$A$2:$A$500,A245)&gt;0,"Por planificar",
COUNTIF('Por habilitar presup.'!$A$2:$A$500,A245)&gt;0,"Por habilitar presupuesto",
COUNTIF('Por aprobar estimacion'!$A$2:$A$500,A245)&gt;0,"Por aprobar estimación",
COUNTIF('Por Reestimar '!$A$2:$A$500,A245)&gt;0,"Por reestimar",
COUNTIF('Por estimar'!$A$2:$A$500,A245)&gt;0,"Por estimar",
COUNTIF('Registro incompleto'!$A$2:$A$500,A245)&gt;0,"Registro incompleto",
TRUE,"Sin estado"
))</f>
        <v>Eliminados</v>
      </c>
      <c r="E245" t="str" cm="1">
        <f t="array" ref="E245">IF(A245="","",_xlfn.LET(
_xlpm.base,_xlfn.IFS(
D245="Eliminados",_xlfn.XLOOKUP(A245,Eliminados!$A$2:$A$500,Eliminados!$AE$2:$AE$500,""),
D245="Planificadas",_xlfn.XLOOKUP(A245,Planificadas!$A$2:$A$500,Planificadas!$AE$2:$AE$500,""),
D245="Aprobar planificación",_xlfn.XLOOKUP(A245,'Aprobar Planificación'!$A$2:$A$500,'Aprobar Planificación'!$AE$2:$AE$500,""),
D245="Por planificar",_xlfn.XLOOKUP(A245,'Por planificar'!$A$2:$A$500,'Por planificar'!$AE$2:$AE$500,""),
D245="Por habilitar presupuesto",_xlfn.XLOOKUP(A245,'Por habilitar presup.'!$A$2:$A$500,'Por habilitar presup.'!$AE$2:$AE$500,""),
D245="Por aprobar estimación",_xlfn.XLOOKUP(A245,'Por aprobar estimacion'!$A$2:$A$500,'Por aprobar estimacion'!$AE$2:$AE$500,""),
D245="Por reestimar",_xlfn.XLOOKUP(A245,'Por Reestimar '!$A$2:$A$500,'Por Reestimar '!$AE$2:$AE$500,""),
D245="Por estimar",_xlfn.XLOOKUP(A245,'Por estimar'!$A$2:$A$500,'Por estimar'!$AE$2:$AE$500,""),
D245="Registro incompleto",_xlfn.XLOOKUP(A245,'Registro incompleto'!$A$2:$A$500,'Registro incompleto'!$AE$2:$AE$500,""),
TRUE,""
),
_xlpm.revision,_xlfn.IFS(
D245="Eliminados",_xlfn.XLOOKUP(A245,Eliminados!$A$2:$A$500,Eliminados!$AR$2:$AR$500,""),
D245="Planificadas",_xlfn.XLOOKUP(A245,Planificadas!$A$2:$A$500,Planificadas!$AR$2:$AR$500,""),
D245="Aprobar planificación",_xlfn.XLOOKUP(A245,'Aprobar Planificación'!$A$2:$A$500,'Aprobar Planificación'!$AR$2:$AR$500,""),
D245="Por planificar",_xlfn.XLOOKUP(A245,'Por planificar'!$A$2:$A$500,'Por planificar'!$AR$2:$AR$500,""),
D245="Por habilitar presupuesto",_xlfn.XLOOKUP(A245,'Por habilitar presup.'!$A$2:$A$500,'Por habilitar presup.'!$AR$2:$AR$500,""),
D245="Por aprobar estimación",_xlfn.XLOOKUP(A245,'Por aprobar estimacion'!$A$2:$A$500,'Por aprobar estimacion'!$AR$2:$AR$500,""),
D245="Por reestimar",_xlfn.XLOOKUP(A245,'Por Reestimar '!$A$2:$A$500,'Por Reestimar '!$AR$2:$AR$500,""),
TRUE,""
),
_xlpm.resultado,IF(OR(_xlpm.revision="",_xlpm.revision=0),_xlpm.base,_xlpm.revision),
IF(OR(_xlpm.resultado="",_xlpm.resultado=0),"Sin definir",_xlpm.resultado)
))</f>
        <v>Media</v>
      </c>
      <c r="F245" s="593" cm="1">
        <f t="array" ref="F245">IF(A245="","",_xlfn.LET(
_xlpm.fecha,_xlfn.IFS(
D245="Eliminados",_xlfn.XLOOKUP(A245,Eliminados!$A$2:$A$500,Eliminados!$AD$2:$AD$500,""),
D245="Planificadas",_xlfn.XLOOKUP(A245,Planificadas!$A$2:$A$500,Planificadas!$AD$2:$AD$500,""),
D245="Aprobar planificación",_xlfn.XLOOKUP(A245,'Aprobar Planificación'!$A$2:$A$500,'Aprobar Planificación'!$AD$2:$AD$500,""),
D245="Por planificar",_xlfn.XLOOKUP(A245,'Por planificar'!$A$2:$A$500,'Por planificar'!$AD$2:$AD$500,""),
D245="Por habilitar presupuesto",_xlfn.XLOOKUP(A245,'Por habilitar presup.'!$A$2:$A$500,'Por habilitar presup.'!$AD$2:$AD$500,""),
D245="Por aprobar estimación",_xlfn.XLOOKUP(A245,'Por aprobar estimacion'!$A$2:$A$500,'Por aprobar estimacion'!$AD$2:$AD$500,""),
D245="Por reestimar",_xlfn.XLOOKUP(A245,'Por Reestimar '!$A$2:$A$500,'Por Reestimar '!$AD$2:$AD$500,""),
D245="Por estimar",_xlfn.XLOOKUP(A245,'Por estimar'!$A$2:$A$500,'Por estimar'!$AD$2:$AD$500,""),
D245="Registro incompleto",_xlfn.XLOOKUP(A245,'Registro incompleto'!$A$2:$A$500,'Registro incompleto'!$AD$2:$AD$500,""),
TRUE,""
),
IF(OR(_xlpm.fecha="",_xlpm.fecha=0),"",_xlpm.fecha)
))</f>
        <v>46216</v>
      </c>
      <c r="G245" s="593" cm="1">
        <f t="array" ref="G245">IF(A245="","",_xlfn.LET(
_xlpm.base,_xlfn.IFS(
D245="Eliminados",_xlfn.XLOOKUP(A245,Eliminados!$A$2:$A$500,Eliminados!$AF$2:$AF$500,""),
D245="Planificadas",_xlfn.XLOOKUP(A245,Planificadas!$A$2:$A$500,Planificadas!$AF$2:$AF$500,""),
D245="Aprobar planificación",_xlfn.XLOOKUP(A245,'Aprobar Planificación'!$A$2:$A$500,'Aprobar Planificación'!$AF$2:$AF$500,""),
D245="Por planificar",_xlfn.XLOOKUP(A245,'Por planificar'!$A$2:$A$500,'Por planificar'!$AF$2:$AF$500,""),
D245="Por habilitar presupuesto",_xlfn.XLOOKUP(A245,'Por habilitar presup.'!$A$2:$A$500,'Por habilitar presup.'!$AF$2:$AF$500,""),
D245="Por aprobar estimación",_xlfn.XLOOKUP(A245,'Por aprobar estimacion'!$A$2:$A$500,'Por aprobar estimacion'!$AF$2:$AF$500,""),
D245="Por reestimar",_xlfn.XLOOKUP(A245,'Por Reestimar '!$A$2:$A$500,'Por Reestimar '!$AF$2:$AF$500,""),
D245="Por estimar",_xlfn.XLOOKUP(A245,'Por estimar'!$A$2:$A$500,'Por estimar'!$AF$2:$AF$500,""),
D245="Registro incompleto",_xlfn.XLOOKUP(A245,'Registro incompleto'!$A$2:$A$500,'Registro incompleto'!$AF$2:$AF$500,""),
TRUE,""
),
_xlpm.revision,_xlfn.IFS(
D245="Eliminados",_xlfn.XLOOKUP(A245,Eliminados!$A$2:$A$500,Eliminados!$AS$2:$AS$500,""),
D245="Planificadas",_xlfn.XLOOKUP(A245,Planificadas!$A$2:$A$500,Planificadas!$AS$2:$AS$500,""),
D245="Aprobar planificación",_xlfn.XLOOKUP(A245,'Aprobar Planificación'!$A$2:$A$500,'Aprobar Planificación'!$AS$2:$AS$500,""),
D245="Por planificar",_xlfn.XLOOKUP(A245,'Por planificar'!$A$2:$A$500,'Por planificar'!$AS$2:$AS$500,""),
D245="Por habilitar presupuesto",_xlfn.XLOOKUP(A245,'Por habilitar presup.'!$A$2:$A$500,'Por habilitar presup.'!$AS$2:$AS$500,""),
D245="Por aprobar estimación",_xlfn.XLOOKUP(A245,'Por aprobar estimacion'!$A$2:$A$500,'Por aprobar estimacion'!$AS$2:$AS$500,""),
D245="Por reestimar",_xlfn.XLOOKUP(A245,'Por Reestimar '!$A$2:$A$500,'Por Reestimar '!$AS$2:$AS$500,""),
TRUE,""
),
_xlpm.resultado,IF(OR(_xlpm.revision="",_xlpm.revision=0),_xlpm.base,_xlpm.revision),
IF(OR(_xlpm.resultado="",_xlpm.resultado=0),"",_xlpm.resultado)
))</f>
        <v>46218</v>
      </c>
      <c r="H245" s="593" t="str" cm="1">
        <f t="array" ref="H245">IF(A245="","",_xlfn.LET(
_xlpm.dias,_xlfn.IFS(
OR(UPPER(TRIM(E245))="BAJA",UPPER(TRIM(E245))="BAJO"),5,
OR(UPPER(TRIM(E245))="MEDIA",UPPER(TRIM(E245))="MEDIO"),10,
OR(UPPER(TRIM(E245))="ALTA",UPPER(TRIM(E245))="ALTO"),20,
TRUE,0
),
_xlpm.inicioRe,IF(D245="Por reestimar",_xlfn.XLOOKUP(A245,'Por Reestimar '!$A$2:$A$500,'Por Reestimar '!$AS$2:$AS$500,0),0),
_xlfn.IFS(
D245="Por reestimar",IF(AND(ISNUMBER(_xlpm.inicioRe),_xlpm.inicioRe&gt;0,_xlpm.dias&gt;0),WORKDAY(_xlpm.inicioRe,_xlpm.dias),""),
D245="Por estimar",IF(AND(ISNUMBER(G245),G245&gt;0),IF(_xlpm.dias&gt;0,WORKDAY(G245,_xlpm.dias),""),IF(AND(ISNUMBER(F245),F245&gt;0),WORKDAY(F245,5),"")),
TRUE,""
)
))</f>
        <v/>
      </c>
      <c r="I245" t="str" cm="1">
        <f t="array" ref="I245">IF(A245="","",_xlfn.IFS(
D245="Eliminados",_xlfn.XLOOKUP(A245,Eliminados!$A$2:$A$500,Eliminados!$AB$2:$AB$500,""),
D245="Planificadas",_xlfn.XLOOKUP(A245,Planificadas!$A$2:$A$500,Planificadas!$AB$2:$AB$500,""),
D245="Aprobar planificación",_xlfn.XLOOKUP(A245,'Aprobar Planificación'!$A$2:$A$500,'Aprobar Planificación'!$AB$2:$AB$500,""),
D245="Por planificar",_xlfn.XLOOKUP(A245,'Por planificar'!$A$2:$A$500,'Por planificar'!$AB$2:$AB$500,""),
D245="Por habilitar presupuesto",_xlfn.XLOOKUP(A245,'Por habilitar presup.'!$A$2:$A$500,'Por habilitar presup.'!$AB$2:$AB$500,""),
D245="Por aprobar estimación",_xlfn.XLOOKUP(A245,'Por aprobar estimacion'!$A$2:$A$500,'Por aprobar estimacion'!$AB$2:$AB$500,""),
D245="Por reestimar",_xlfn.XLOOKUP(A245,'Por Reestimar '!$A$2:$A$500,'Por Reestimar '!$AB$2:$AB$500,""),
D245="Por estimar",_xlfn.XLOOKUP(A245,'Por estimar'!$A$2:$A$500,'Por estimar'!$AB$2:$AB$500,""),
D245="Registro incompleto",_xlfn.XLOOKUP(A245,'Registro incompleto'!$A$2:$A$500,'Registro incompleto'!$AB$2:$AB$500,""),
TRUE,""
))</f>
        <v>Alan Medina</v>
      </c>
    </row>
    <row r="246" spans="1:9">
      <c r="A246">
        <v>281</v>
      </c>
      <c r="B246" t="str" cm="1">
        <f t="array" ref="B246">IF(A246="","",_xlfn.IFS(
D246="Eliminados",_xlfn.XLOOKUP(A246,Eliminados!$A$2:$A$500,Eliminados!$F$2:$F$500,""),
D246="Planificadas",_xlfn.XLOOKUP(A246,Planificadas!$A$2:$A$500,Planificadas!$F$2:$F$500,""),
D246="Aprobar planificación",_xlfn.XLOOKUP(A246,'Aprobar Planificación'!$A$2:$A$500,'Aprobar Planificación'!$F$2:$F$500,""),
D246="Por planificar",_xlfn.XLOOKUP(A246,'Por planificar'!$A$2:$A$500,'Por planificar'!$F$2:$F$500,""),
D246="Por habilitar presupuesto",_xlfn.XLOOKUP(A246,'Por habilitar presup.'!$A$2:$A$500,'Por habilitar presup.'!$F$2:$F$500,""),
D246="Por aprobar estimación",_xlfn.XLOOKUP(A246,'Por aprobar estimacion'!$A$2:$A$500,'Por aprobar estimacion'!$F$2:$F$500,""),
D246="Por reestimar",_xlfn.XLOOKUP(A246,'Por Reestimar '!$A$2:$A$500,'Por Reestimar '!$F$2:$F$500,""),
D246="Por estimar",_xlfn.XLOOKUP(A246,'Por estimar'!$A$2:$A$500,'Por estimar'!$F$2:$F$500,""),
D246="Registro incompleto",_xlfn.XLOOKUP(A246,'Registro incompleto'!$A$2:$A$500,'Registro incompleto'!$F$2:$F$500,""),
TRUE,""
))</f>
        <v>CIBERTEC POLO PIURA</v>
      </c>
      <c r="C246" t="str">
        <f t="shared" si="3"/>
        <v>Alan Medina</v>
      </c>
      <c r="D246" t="str" cm="1">
        <f t="array" ref="D246">IF(A246="","",_xlfn.IFS(
COUNTIF(Eliminados!$A$2:$A$500,A246)&gt;0,"Eliminados",
COUNTIF(Planificadas!$A$2:$A$500,A246)&gt;0,"Planificadas",
COUNTIF('Aprobar Planificación'!$A$2:$A$500,A246)&gt;0,"Aprobar planificación",
COUNTIF('Por planificar'!$A$2:$A$500,A246)&gt;0,"Por planificar",
COUNTIF('Por habilitar presup.'!$A$2:$A$500,A246)&gt;0,"Por habilitar presupuesto",
COUNTIF('Por aprobar estimacion'!$A$2:$A$500,A246)&gt;0,"Por aprobar estimación",
COUNTIF('Por Reestimar '!$A$2:$A$500,A246)&gt;0,"Por reestimar",
COUNTIF('Por estimar'!$A$2:$A$500,A246)&gt;0,"Por estimar",
COUNTIF('Registro incompleto'!$A$2:$A$500,A246)&gt;0,"Registro incompleto",
TRUE,"Sin estado"
))</f>
        <v>Eliminados</v>
      </c>
      <c r="E246" t="str" cm="1">
        <f t="array" ref="E246">IF(A246="","",_xlfn.LET(
_xlpm.base,_xlfn.IFS(
D246="Eliminados",_xlfn.XLOOKUP(A246,Eliminados!$A$2:$A$500,Eliminados!$AE$2:$AE$500,""),
D246="Planificadas",_xlfn.XLOOKUP(A246,Planificadas!$A$2:$A$500,Planificadas!$AE$2:$AE$500,""),
D246="Aprobar planificación",_xlfn.XLOOKUP(A246,'Aprobar Planificación'!$A$2:$A$500,'Aprobar Planificación'!$AE$2:$AE$500,""),
D246="Por planificar",_xlfn.XLOOKUP(A246,'Por planificar'!$A$2:$A$500,'Por planificar'!$AE$2:$AE$500,""),
D246="Por habilitar presupuesto",_xlfn.XLOOKUP(A246,'Por habilitar presup.'!$A$2:$A$500,'Por habilitar presup.'!$AE$2:$AE$500,""),
D246="Por aprobar estimación",_xlfn.XLOOKUP(A246,'Por aprobar estimacion'!$A$2:$A$500,'Por aprobar estimacion'!$AE$2:$AE$500,""),
D246="Por reestimar",_xlfn.XLOOKUP(A246,'Por Reestimar '!$A$2:$A$500,'Por Reestimar '!$AE$2:$AE$500,""),
D246="Por estimar",_xlfn.XLOOKUP(A246,'Por estimar'!$A$2:$A$500,'Por estimar'!$AE$2:$AE$500,""),
D246="Registro incompleto",_xlfn.XLOOKUP(A246,'Registro incompleto'!$A$2:$A$500,'Registro incompleto'!$AE$2:$AE$500,""),
TRUE,""
),
_xlpm.revision,_xlfn.IFS(
D246="Eliminados",_xlfn.XLOOKUP(A246,Eliminados!$A$2:$A$500,Eliminados!$AR$2:$AR$500,""),
D246="Planificadas",_xlfn.XLOOKUP(A246,Planificadas!$A$2:$A$500,Planificadas!$AR$2:$AR$500,""),
D246="Aprobar planificación",_xlfn.XLOOKUP(A246,'Aprobar Planificación'!$A$2:$A$500,'Aprobar Planificación'!$AR$2:$AR$500,""),
D246="Por planificar",_xlfn.XLOOKUP(A246,'Por planificar'!$A$2:$A$500,'Por planificar'!$AR$2:$AR$500,""),
D246="Por habilitar presupuesto",_xlfn.XLOOKUP(A246,'Por habilitar presup.'!$A$2:$A$500,'Por habilitar presup.'!$AR$2:$AR$500,""),
D246="Por aprobar estimación",_xlfn.XLOOKUP(A246,'Por aprobar estimacion'!$A$2:$A$500,'Por aprobar estimacion'!$AR$2:$AR$500,""),
D246="Por reestimar",_xlfn.XLOOKUP(A246,'Por Reestimar '!$A$2:$A$500,'Por Reestimar '!$AR$2:$AR$500,""),
TRUE,""
),
_xlpm.resultado,IF(OR(_xlpm.revision="",_xlpm.revision=0),_xlpm.base,_xlpm.revision),
IF(OR(_xlpm.resultado="",_xlpm.resultado=0),"Sin definir",_xlpm.resultado)
))</f>
        <v>Media</v>
      </c>
      <c r="F246" s="593" cm="1">
        <f t="array" ref="F246">IF(A246="","",_xlfn.LET(
_xlpm.fecha,_xlfn.IFS(
D246="Eliminados",_xlfn.XLOOKUP(A246,Eliminados!$A$2:$A$500,Eliminados!$AD$2:$AD$500,""),
D246="Planificadas",_xlfn.XLOOKUP(A246,Planificadas!$A$2:$A$500,Planificadas!$AD$2:$AD$500,""),
D246="Aprobar planificación",_xlfn.XLOOKUP(A246,'Aprobar Planificación'!$A$2:$A$500,'Aprobar Planificación'!$AD$2:$AD$500,""),
D246="Por planificar",_xlfn.XLOOKUP(A246,'Por planificar'!$A$2:$A$500,'Por planificar'!$AD$2:$AD$500,""),
D246="Por habilitar presupuesto",_xlfn.XLOOKUP(A246,'Por habilitar presup.'!$A$2:$A$500,'Por habilitar presup.'!$AD$2:$AD$500,""),
D246="Por aprobar estimación",_xlfn.XLOOKUP(A246,'Por aprobar estimacion'!$A$2:$A$500,'Por aprobar estimacion'!$AD$2:$AD$500,""),
D246="Por reestimar",_xlfn.XLOOKUP(A246,'Por Reestimar '!$A$2:$A$500,'Por Reestimar '!$AD$2:$AD$500,""),
D246="Por estimar",_xlfn.XLOOKUP(A246,'Por estimar'!$A$2:$A$500,'Por estimar'!$AD$2:$AD$500,""),
D246="Registro incompleto",_xlfn.XLOOKUP(A246,'Registro incompleto'!$A$2:$A$500,'Registro incompleto'!$AD$2:$AD$500,""),
TRUE,""
),
IF(OR(_xlpm.fecha="",_xlpm.fecha=0),"",_xlpm.fecha)
))</f>
        <v>46216</v>
      </c>
      <c r="G246" s="593" cm="1">
        <f t="array" ref="G246">IF(A246="","",_xlfn.LET(
_xlpm.base,_xlfn.IFS(
D246="Eliminados",_xlfn.XLOOKUP(A246,Eliminados!$A$2:$A$500,Eliminados!$AF$2:$AF$500,""),
D246="Planificadas",_xlfn.XLOOKUP(A246,Planificadas!$A$2:$A$500,Planificadas!$AF$2:$AF$500,""),
D246="Aprobar planificación",_xlfn.XLOOKUP(A246,'Aprobar Planificación'!$A$2:$A$500,'Aprobar Planificación'!$AF$2:$AF$500,""),
D246="Por planificar",_xlfn.XLOOKUP(A246,'Por planificar'!$A$2:$A$500,'Por planificar'!$AF$2:$AF$500,""),
D246="Por habilitar presupuesto",_xlfn.XLOOKUP(A246,'Por habilitar presup.'!$A$2:$A$500,'Por habilitar presup.'!$AF$2:$AF$500,""),
D246="Por aprobar estimación",_xlfn.XLOOKUP(A246,'Por aprobar estimacion'!$A$2:$A$500,'Por aprobar estimacion'!$AF$2:$AF$500,""),
D246="Por reestimar",_xlfn.XLOOKUP(A246,'Por Reestimar '!$A$2:$A$500,'Por Reestimar '!$AF$2:$AF$500,""),
D246="Por estimar",_xlfn.XLOOKUP(A246,'Por estimar'!$A$2:$A$500,'Por estimar'!$AF$2:$AF$500,""),
D246="Registro incompleto",_xlfn.XLOOKUP(A246,'Registro incompleto'!$A$2:$A$500,'Registro incompleto'!$AF$2:$AF$500,""),
TRUE,""
),
_xlpm.revision,_xlfn.IFS(
D246="Eliminados",_xlfn.XLOOKUP(A246,Eliminados!$A$2:$A$500,Eliminados!$AS$2:$AS$500,""),
D246="Planificadas",_xlfn.XLOOKUP(A246,Planificadas!$A$2:$A$500,Planificadas!$AS$2:$AS$500,""),
D246="Aprobar planificación",_xlfn.XLOOKUP(A246,'Aprobar Planificación'!$A$2:$A$500,'Aprobar Planificación'!$AS$2:$AS$500,""),
D246="Por planificar",_xlfn.XLOOKUP(A246,'Por planificar'!$A$2:$A$500,'Por planificar'!$AS$2:$AS$500,""),
D246="Por habilitar presupuesto",_xlfn.XLOOKUP(A246,'Por habilitar presup.'!$A$2:$A$500,'Por habilitar presup.'!$AS$2:$AS$500,""),
D246="Por aprobar estimación",_xlfn.XLOOKUP(A246,'Por aprobar estimacion'!$A$2:$A$500,'Por aprobar estimacion'!$AS$2:$AS$500,""),
D246="Por reestimar",_xlfn.XLOOKUP(A246,'Por Reestimar '!$A$2:$A$500,'Por Reestimar '!$AS$2:$AS$500,""),
TRUE,""
),
_xlpm.resultado,IF(OR(_xlpm.revision="",_xlpm.revision=0),_xlpm.base,_xlpm.revision),
IF(OR(_xlpm.resultado="",_xlpm.resultado=0),"",_xlpm.resultado)
))</f>
        <v>46218</v>
      </c>
      <c r="H246" s="593" t="str" cm="1">
        <f t="array" ref="H246">IF(A246="","",_xlfn.LET(
_xlpm.dias,_xlfn.IFS(
OR(UPPER(TRIM(E246))="BAJA",UPPER(TRIM(E246))="BAJO"),5,
OR(UPPER(TRIM(E246))="MEDIA",UPPER(TRIM(E246))="MEDIO"),10,
OR(UPPER(TRIM(E246))="ALTA",UPPER(TRIM(E246))="ALTO"),20,
TRUE,0
),
_xlpm.inicioRe,IF(D246="Por reestimar",_xlfn.XLOOKUP(A246,'Por Reestimar '!$A$2:$A$500,'Por Reestimar '!$AS$2:$AS$500,0),0),
_xlfn.IFS(
D246="Por reestimar",IF(AND(ISNUMBER(_xlpm.inicioRe),_xlpm.inicioRe&gt;0,_xlpm.dias&gt;0),WORKDAY(_xlpm.inicioRe,_xlpm.dias),""),
D246="Por estimar",IF(AND(ISNUMBER(G246),G246&gt;0),IF(_xlpm.dias&gt;0,WORKDAY(G246,_xlpm.dias),""),IF(AND(ISNUMBER(F246),F246&gt;0),WORKDAY(F246,5),"")),
TRUE,""
)
))</f>
        <v/>
      </c>
      <c r="I246" t="str" cm="1">
        <f t="array" ref="I246">IF(A246="","",_xlfn.IFS(
D246="Eliminados",_xlfn.XLOOKUP(A246,Eliminados!$A$2:$A$500,Eliminados!$AB$2:$AB$500,""),
D246="Planificadas",_xlfn.XLOOKUP(A246,Planificadas!$A$2:$A$500,Planificadas!$AB$2:$AB$500,""),
D246="Aprobar planificación",_xlfn.XLOOKUP(A246,'Aprobar Planificación'!$A$2:$A$500,'Aprobar Planificación'!$AB$2:$AB$500,""),
D246="Por planificar",_xlfn.XLOOKUP(A246,'Por planificar'!$A$2:$A$500,'Por planificar'!$AB$2:$AB$500,""),
D246="Por habilitar presupuesto",_xlfn.XLOOKUP(A246,'Por habilitar presup.'!$A$2:$A$500,'Por habilitar presup.'!$AB$2:$AB$500,""),
D246="Por aprobar estimación",_xlfn.XLOOKUP(A246,'Por aprobar estimacion'!$A$2:$A$500,'Por aprobar estimacion'!$AB$2:$AB$500,""),
D246="Por reestimar",_xlfn.XLOOKUP(A246,'Por Reestimar '!$A$2:$A$500,'Por Reestimar '!$AB$2:$AB$500,""),
D246="Por estimar",_xlfn.XLOOKUP(A246,'Por estimar'!$A$2:$A$500,'Por estimar'!$AB$2:$AB$500,""),
D246="Registro incompleto",_xlfn.XLOOKUP(A246,'Registro incompleto'!$A$2:$A$500,'Registro incompleto'!$AB$2:$AB$500,""),
TRUE,""
))</f>
        <v>Alan Medina</v>
      </c>
    </row>
    <row r="247" spans="1:9">
      <c r="A247">
        <v>282</v>
      </c>
      <c r="B247" t="str" cm="1">
        <f t="array" ref="B247">IF(A247="","",_xlfn.IFS(
D247="Eliminados",_xlfn.XLOOKUP(A247,Eliminados!$A$2:$A$500,Eliminados!$F$2:$F$500,""),
D247="Planificadas",_xlfn.XLOOKUP(A247,Planificadas!$A$2:$A$500,Planificadas!$F$2:$F$500,""),
D247="Aprobar planificación",_xlfn.XLOOKUP(A247,'Aprobar Planificación'!$A$2:$A$500,'Aprobar Planificación'!$F$2:$F$500,""),
D247="Por planificar",_xlfn.XLOOKUP(A247,'Por planificar'!$A$2:$A$500,'Por planificar'!$F$2:$F$500,""),
D247="Por habilitar presupuesto",_xlfn.XLOOKUP(A247,'Por habilitar presup.'!$A$2:$A$500,'Por habilitar presup.'!$F$2:$F$500,""),
D247="Por aprobar estimación",_xlfn.XLOOKUP(A247,'Por aprobar estimacion'!$A$2:$A$500,'Por aprobar estimacion'!$F$2:$F$500,""),
D247="Por reestimar",_xlfn.XLOOKUP(A247,'Por Reestimar '!$A$2:$A$500,'Por Reestimar '!$F$2:$F$500,""),
D247="Por estimar",_xlfn.XLOOKUP(A247,'Por estimar'!$A$2:$A$500,'Por estimar'!$F$2:$F$500,""),
D247="Registro incompleto",_xlfn.XLOOKUP(A247,'Registro incompleto'!$A$2:$A$500,'Registro incompleto'!$F$2:$F$500,""),
TRUE,""
))</f>
        <v>CIBERTEC POLO Lima Norte</v>
      </c>
      <c r="C247" t="str">
        <f t="shared" si="3"/>
        <v>Alan Medina</v>
      </c>
      <c r="D247" t="str" cm="1">
        <f t="array" ref="D247">IF(A247="","",_xlfn.IFS(
COUNTIF(Eliminados!$A$2:$A$500,A247)&gt;0,"Eliminados",
COUNTIF(Planificadas!$A$2:$A$500,A247)&gt;0,"Planificadas",
COUNTIF('Aprobar Planificación'!$A$2:$A$500,A247)&gt;0,"Aprobar planificación",
COUNTIF('Por planificar'!$A$2:$A$500,A247)&gt;0,"Por planificar",
COUNTIF('Por habilitar presup.'!$A$2:$A$500,A247)&gt;0,"Por habilitar presupuesto",
COUNTIF('Por aprobar estimacion'!$A$2:$A$500,A247)&gt;0,"Por aprobar estimación",
COUNTIF('Por Reestimar '!$A$2:$A$500,A247)&gt;0,"Por reestimar",
COUNTIF('Por estimar'!$A$2:$A$500,A247)&gt;0,"Por estimar",
COUNTIF('Registro incompleto'!$A$2:$A$500,A247)&gt;0,"Registro incompleto",
TRUE,"Sin estado"
))</f>
        <v>Eliminados</v>
      </c>
      <c r="E247" t="str" cm="1">
        <f t="array" ref="E247">IF(A247="","",_xlfn.LET(
_xlpm.base,_xlfn.IFS(
D247="Eliminados",_xlfn.XLOOKUP(A247,Eliminados!$A$2:$A$500,Eliminados!$AE$2:$AE$500,""),
D247="Planificadas",_xlfn.XLOOKUP(A247,Planificadas!$A$2:$A$500,Planificadas!$AE$2:$AE$500,""),
D247="Aprobar planificación",_xlfn.XLOOKUP(A247,'Aprobar Planificación'!$A$2:$A$500,'Aprobar Planificación'!$AE$2:$AE$500,""),
D247="Por planificar",_xlfn.XLOOKUP(A247,'Por planificar'!$A$2:$A$500,'Por planificar'!$AE$2:$AE$500,""),
D247="Por habilitar presupuesto",_xlfn.XLOOKUP(A247,'Por habilitar presup.'!$A$2:$A$500,'Por habilitar presup.'!$AE$2:$AE$500,""),
D247="Por aprobar estimación",_xlfn.XLOOKUP(A247,'Por aprobar estimacion'!$A$2:$A$500,'Por aprobar estimacion'!$AE$2:$AE$500,""),
D247="Por reestimar",_xlfn.XLOOKUP(A247,'Por Reestimar '!$A$2:$A$500,'Por Reestimar '!$AE$2:$AE$500,""),
D247="Por estimar",_xlfn.XLOOKUP(A247,'Por estimar'!$A$2:$A$500,'Por estimar'!$AE$2:$AE$500,""),
D247="Registro incompleto",_xlfn.XLOOKUP(A247,'Registro incompleto'!$A$2:$A$500,'Registro incompleto'!$AE$2:$AE$500,""),
TRUE,""
),
_xlpm.revision,_xlfn.IFS(
D247="Eliminados",_xlfn.XLOOKUP(A247,Eliminados!$A$2:$A$500,Eliminados!$AR$2:$AR$500,""),
D247="Planificadas",_xlfn.XLOOKUP(A247,Planificadas!$A$2:$A$500,Planificadas!$AR$2:$AR$500,""),
D247="Aprobar planificación",_xlfn.XLOOKUP(A247,'Aprobar Planificación'!$A$2:$A$500,'Aprobar Planificación'!$AR$2:$AR$500,""),
D247="Por planificar",_xlfn.XLOOKUP(A247,'Por planificar'!$A$2:$A$500,'Por planificar'!$AR$2:$AR$500,""),
D247="Por habilitar presupuesto",_xlfn.XLOOKUP(A247,'Por habilitar presup.'!$A$2:$A$500,'Por habilitar presup.'!$AR$2:$AR$500,""),
D247="Por aprobar estimación",_xlfn.XLOOKUP(A247,'Por aprobar estimacion'!$A$2:$A$500,'Por aprobar estimacion'!$AR$2:$AR$500,""),
D247="Por reestimar",_xlfn.XLOOKUP(A247,'Por Reestimar '!$A$2:$A$500,'Por Reestimar '!$AR$2:$AR$500,""),
TRUE,""
),
_xlpm.resultado,IF(OR(_xlpm.revision="",_xlpm.revision=0),_xlpm.base,_xlpm.revision),
IF(OR(_xlpm.resultado="",_xlpm.resultado=0),"Sin definir",_xlpm.resultado)
))</f>
        <v>Media</v>
      </c>
      <c r="F247" s="593" cm="1">
        <f t="array" ref="F247">IF(A247="","",_xlfn.LET(
_xlpm.fecha,_xlfn.IFS(
D247="Eliminados",_xlfn.XLOOKUP(A247,Eliminados!$A$2:$A$500,Eliminados!$AD$2:$AD$500,""),
D247="Planificadas",_xlfn.XLOOKUP(A247,Planificadas!$A$2:$A$500,Planificadas!$AD$2:$AD$500,""),
D247="Aprobar planificación",_xlfn.XLOOKUP(A247,'Aprobar Planificación'!$A$2:$A$500,'Aprobar Planificación'!$AD$2:$AD$500,""),
D247="Por planificar",_xlfn.XLOOKUP(A247,'Por planificar'!$A$2:$A$500,'Por planificar'!$AD$2:$AD$500,""),
D247="Por habilitar presupuesto",_xlfn.XLOOKUP(A247,'Por habilitar presup.'!$A$2:$A$500,'Por habilitar presup.'!$AD$2:$AD$500,""),
D247="Por aprobar estimación",_xlfn.XLOOKUP(A247,'Por aprobar estimacion'!$A$2:$A$500,'Por aprobar estimacion'!$AD$2:$AD$500,""),
D247="Por reestimar",_xlfn.XLOOKUP(A247,'Por Reestimar '!$A$2:$A$500,'Por Reestimar '!$AD$2:$AD$500,""),
D247="Por estimar",_xlfn.XLOOKUP(A247,'Por estimar'!$A$2:$A$500,'Por estimar'!$AD$2:$AD$500,""),
D247="Registro incompleto",_xlfn.XLOOKUP(A247,'Registro incompleto'!$A$2:$A$500,'Registro incompleto'!$AD$2:$AD$500,""),
TRUE,""
),
IF(OR(_xlpm.fecha="",_xlpm.fecha=0),"",_xlpm.fecha)
))</f>
        <v>46216</v>
      </c>
      <c r="G247" s="593" cm="1">
        <f t="array" ref="G247">IF(A247="","",_xlfn.LET(
_xlpm.base,_xlfn.IFS(
D247="Eliminados",_xlfn.XLOOKUP(A247,Eliminados!$A$2:$A$500,Eliminados!$AF$2:$AF$500,""),
D247="Planificadas",_xlfn.XLOOKUP(A247,Planificadas!$A$2:$A$500,Planificadas!$AF$2:$AF$500,""),
D247="Aprobar planificación",_xlfn.XLOOKUP(A247,'Aprobar Planificación'!$A$2:$A$500,'Aprobar Planificación'!$AF$2:$AF$500,""),
D247="Por planificar",_xlfn.XLOOKUP(A247,'Por planificar'!$A$2:$A$500,'Por planificar'!$AF$2:$AF$500,""),
D247="Por habilitar presupuesto",_xlfn.XLOOKUP(A247,'Por habilitar presup.'!$A$2:$A$500,'Por habilitar presup.'!$AF$2:$AF$500,""),
D247="Por aprobar estimación",_xlfn.XLOOKUP(A247,'Por aprobar estimacion'!$A$2:$A$500,'Por aprobar estimacion'!$AF$2:$AF$500,""),
D247="Por reestimar",_xlfn.XLOOKUP(A247,'Por Reestimar '!$A$2:$A$500,'Por Reestimar '!$AF$2:$AF$500,""),
D247="Por estimar",_xlfn.XLOOKUP(A247,'Por estimar'!$A$2:$A$500,'Por estimar'!$AF$2:$AF$500,""),
D247="Registro incompleto",_xlfn.XLOOKUP(A247,'Registro incompleto'!$A$2:$A$500,'Registro incompleto'!$AF$2:$AF$500,""),
TRUE,""
),
_xlpm.revision,_xlfn.IFS(
D247="Eliminados",_xlfn.XLOOKUP(A247,Eliminados!$A$2:$A$500,Eliminados!$AS$2:$AS$500,""),
D247="Planificadas",_xlfn.XLOOKUP(A247,Planificadas!$A$2:$A$500,Planificadas!$AS$2:$AS$500,""),
D247="Aprobar planificación",_xlfn.XLOOKUP(A247,'Aprobar Planificación'!$A$2:$A$500,'Aprobar Planificación'!$AS$2:$AS$500,""),
D247="Por planificar",_xlfn.XLOOKUP(A247,'Por planificar'!$A$2:$A$500,'Por planificar'!$AS$2:$AS$500,""),
D247="Por habilitar presupuesto",_xlfn.XLOOKUP(A247,'Por habilitar presup.'!$A$2:$A$500,'Por habilitar presup.'!$AS$2:$AS$500,""),
D247="Por aprobar estimación",_xlfn.XLOOKUP(A247,'Por aprobar estimacion'!$A$2:$A$500,'Por aprobar estimacion'!$AS$2:$AS$500,""),
D247="Por reestimar",_xlfn.XLOOKUP(A247,'Por Reestimar '!$A$2:$A$500,'Por Reestimar '!$AS$2:$AS$500,""),
TRUE,""
),
_xlpm.resultado,IF(OR(_xlpm.revision="",_xlpm.revision=0),_xlpm.base,_xlpm.revision),
IF(OR(_xlpm.resultado="",_xlpm.resultado=0),"",_xlpm.resultado)
))</f>
        <v>46218</v>
      </c>
      <c r="H247" s="593" t="str" cm="1">
        <f t="array" ref="H247">IF(A247="","",_xlfn.LET(
_xlpm.dias,_xlfn.IFS(
OR(UPPER(TRIM(E247))="BAJA",UPPER(TRIM(E247))="BAJO"),5,
OR(UPPER(TRIM(E247))="MEDIA",UPPER(TRIM(E247))="MEDIO"),10,
OR(UPPER(TRIM(E247))="ALTA",UPPER(TRIM(E247))="ALTO"),20,
TRUE,0
),
_xlpm.inicioRe,IF(D247="Por reestimar",_xlfn.XLOOKUP(A247,'Por Reestimar '!$A$2:$A$500,'Por Reestimar '!$AS$2:$AS$500,0),0),
_xlfn.IFS(
D247="Por reestimar",IF(AND(ISNUMBER(_xlpm.inicioRe),_xlpm.inicioRe&gt;0,_xlpm.dias&gt;0),WORKDAY(_xlpm.inicioRe,_xlpm.dias),""),
D247="Por estimar",IF(AND(ISNUMBER(G247),G247&gt;0),IF(_xlpm.dias&gt;0,WORKDAY(G247,_xlpm.dias),""),IF(AND(ISNUMBER(F247),F247&gt;0),WORKDAY(F247,5),"")),
TRUE,""
)
))</f>
        <v/>
      </c>
      <c r="I247" t="str" cm="1">
        <f t="array" ref="I247">IF(A247="","",_xlfn.IFS(
D247="Eliminados",_xlfn.XLOOKUP(A247,Eliminados!$A$2:$A$500,Eliminados!$AB$2:$AB$500,""),
D247="Planificadas",_xlfn.XLOOKUP(A247,Planificadas!$A$2:$A$500,Planificadas!$AB$2:$AB$500,""),
D247="Aprobar planificación",_xlfn.XLOOKUP(A247,'Aprobar Planificación'!$A$2:$A$500,'Aprobar Planificación'!$AB$2:$AB$500,""),
D247="Por planificar",_xlfn.XLOOKUP(A247,'Por planificar'!$A$2:$A$500,'Por planificar'!$AB$2:$AB$500,""),
D247="Por habilitar presupuesto",_xlfn.XLOOKUP(A247,'Por habilitar presup.'!$A$2:$A$500,'Por habilitar presup.'!$AB$2:$AB$500,""),
D247="Por aprobar estimación",_xlfn.XLOOKUP(A247,'Por aprobar estimacion'!$A$2:$A$500,'Por aprobar estimacion'!$AB$2:$AB$500,""),
D247="Por reestimar",_xlfn.XLOOKUP(A247,'Por Reestimar '!$A$2:$A$500,'Por Reestimar '!$AB$2:$AB$500,""),
D247="Por estimar",_xlfn.XLOOKUP(A247,'Por estimar'!$A$2:$A$500,'Por estimar'!$AB$2:$AB$500,""),
D247="Registro incompleto",_xlfn.XLOOKUP(A247,'Registro incompleto'!$A$2:$A$500,'Registro incompleto'!$AB$2:$AB$500,""),
TRUE,""
))</f>
        <v>Alan Medina</v>
      </c>
    </row>
    <row r="248" spans="1:9">
      <c r="A248">
        <v>283</v>
      </c>
      <c r="B248" t="str" cm="1">
        <f t="array" ref="B248">IF(A248="","",_xlfn.IFS(
D248="Eliminados",_xlfn.XLOOKUP(A248,Eliminados!$A$2:$A$500,Eliminados!$F$2:$F$500,""),
D248="Planificadas",_xlfn.XLOOKUP(A248,Planificadas!$A$2:$A$500,Planificadas!$F$2:$F$500,""),
D248="Aprobar planificación",_xlfn.XLOOKUP(A248,'Aprobar Planificación'!$A$2:$A$500,'Aprobar Planificación'!$F$2:$F$500,""),
D248="Por planificar",_xlfn.XLOOKUP(A248,'Por planificar'!$A$2:$A$500,'Por planificar'!$F$2:$F$500,""),
D248="Por habilitar presupuesto",_xlfn.XLOOKUP(A248,'Por habilitar presup.'!$A$2:$A$500,'Por habilitar presup.'!$F$2:$F$500,""),
D248="Por aprobar estimación",_xlfn.XLOOKUP(A248,'Por aprobar estimacion'!$A$2:$A$500,'Por aprobar estimacion'!$F$2:$F$500,""),
D248="Por reestimar",_xlfn.XLOOKUP(A248,'Por Reestimar '!$A$2:$A$500,'Por Reestimar '!$F$2:$F$500,""),
D248="Por estimar",_xlfn.XLOOKUP(A248,'Por estimar'!$A$2:$A$500,'Por estimar'!$F$2:$F$500,""),
D248="Registro incompleto",_xlfn.XLOOKUP(A248,'Registro incompleto'!$A$2:$A$500,'Registro incompleto'!$F$2:$F$500,""),
TRUE,""
))</f>
        <v>CIBERTEC POLO SJL</v>
      </c>
      <c r="C248" t="str">
        <f t="shared" si="3"/>
        <v>Alan Medina</v>
      </c>
      <c r="D248" t="str" cm="1">
        <f t="array" ref="D248">IF(A248="","",_xlfn.IFS(
COUNTIF(Eliminados!$A$2:$A$500,A248)&gt;0,"Eliminados",
COUNTIF(Planificadas!$A$2:$A$500,A248)&gt;0,"Planificadas",
COUNTIF('Aprobar Planificación'!$A$2:$A$500,A248)&gt;0,"Aprobar planificación",
COUNTIF('Por planificar'!$A$2:$A$500,A248)&gt;0,"Por planificar",
COUNTIF('Por habilitar presup.'!$A$2:$A$500,A248)&gt;0,"Por habilitar presupuesto",
COUNTIF('Por aprobar estimacion'!$A$2:$A$500,A248)&gt;0,"Por aprobar estimación",
COUNTIF('Por Reestimar '!$A$2:$A$500,A248)&gt;0,"Por reestimar",
COUNTIF('Por estimar'!$A$2:$A$500,A248)&gt;0,"Por estimar",
COUNTIF('Registro incompleto'!$A$2:$A$500,A248)&gt;0,"Registro incompleto",
TRUE,"Sin estado"
))</f>
        <v>Eliminados</v>
      </c>
      <c r="E248" t="str" cm="1">
        <f t="array" ref="E248">IF(A248="","",_xlfn.LET(
_xlpm.base,_xlfn.IFS(
D248="Eliminados",_xlfn.XLOOKUP(A248,Eliminados!$A$2:$A$500,Eliminados!$AE$2:$AE$500,""),
D248="Planificadas",_xlfn.XLOOKUP(A248,Planificadas!$A$2:$A$500,Planificadas!$AE$2:$AE$500,""),
D248="Aprobar planificación",_xlfn.XLOOKUP(A248,'Aprobar Planificación'!$A$2:$A$500,'Aprobar Planificación'!$AE$2:$AE$500,""),
D248="Por planificar",_xlfn.XLOOKUP(A248,'Por planificar'!$A$2:$A$500,'Por planificar'!$AE$2:$AE$500,""),
D248="Por habilitar presupuesto",_xlfn.XLOOKUP(A248,'Por habilitar presup.'!$A$2:$A$500,'Por habilitar presup.'!$AE$2:$AE$500,""),
D248="Por aprobar estimación",_xlfn.XLOOKUP(A248,'Por aprobar estimacion'!$A$2:$A$500,'Por aprobar estimacion'!$AE$2:$AE$500,""),
D248="Por reestimar",_xlfn.XLOOKUP(A248,'Por Reestimar '!$A$2:$A$500,'Por Reestimar '!$AE$2:$AE$500,""),
D248="Por estimar",_xlfn.XLOOKUP(A248,'Por estimar'!$A$2:$A$500,'Por estimar'!$AE$2:$AE$500,""),
D248="Registro incompleto",_xlfn.XLOOKUP(A248,'Registro incompleto'!$A$2:$A$500,'Registro incompleto'!$AE$2:$AE$500,""),
TRUE,""
),
_xlpm.revision,_xlfn.IFS(
D248="Eliminados",_xlfn.XLOOKUP(A248,Eliminados!$A$2:$A$500,Eliminados!$AR$2:$AR$500,""),
D248="Planificadas",_xlfn.XLOOKUP(A248,Planificadas!$A$2:$A$500,Planificadas!$AR$2:$AR$500,""),
D248="Aprobar planificación",_xlfn.XLOOKUP(A248,'Aprobar Planificación'!$A$2:$A$500,'Aprobar Planificación'!$AR$2:$AR$500,""),
D248="Por planificar",_xlfn.XLOOKUP(A248,'Por planificar'!$A$2:$A$500,'Por planificar'!$AR$2:$AR$500,""),
D248="Por habilitar presupuesto",_xlfn.XLOOKUP(A248,'Por habilitar presup.'!$A$2:$A$500,'Por habilitar presup.'!$AR$2:$AR$500,""),
D248="Por aprobar estimación",_xlfn.XLOOKUP(A248,'Por aprobar estimacion'!$A$2:$A$500,'Por aprobar estimacion'!$AR$2:$AR$500,""),
D248="Por reestimar",_xlfn.XLOOKUP(A248,'Por Reestimar '!$A$2:$A$500,'Por Reestimar '!$AR$2:$AR$500,""),
TRUE,""
),
_xlpm.resultado,IF(OR(_xlpm.revision="",_xlpm.revision=0),_xlpm.base,_xlpm.revision),
IF(OR(_xlpm.resultado="",_xlpm.resultado=0),"Sin definir",_xlpm.resultado)
))</f>
        <v>Media</v>
      </c>
      <c r="F248" s="593" cm="1">
        <f t="array" ref="F248">IF(A248="","",_xlfn.LET(
_xlpm.fecha,_xlfn.IFS(
D248="Eliminados",_xlfn.XLOOKUP(A248,Eliminados!$A$2:$A$500,Eliminados!$AD$2:$AD$500,""),
D248="Planificadas",_xlfn.XLOOKUP(A248,Planificadas!$A$2:$A$500,Planificadas!$AD$2:$AD$500,""),
D248="Aprobar planificación",_xlfn.XLOOKUP(A248,'Aprobar Planificación'!$A$2:$A$500,'Aprobar Planificación'!$AD$2:$AD$500,""),
D248="Por planificar",_xlfn.XLOOKUP(A248,'Por planificar'!$A$2:$A$500,'Por planificar'!$AD$2:$AD$500,""),
D248="Por habilitar presupuesto",_xlfn.XLOOKUP(A248,'Por habilitar presup.'!$A$2:$A$500,'Por habilitar presup.'!$AD$2:$AD$500,""),
D248="Por aprobar estimación",_xlfn.XLOOKUP(A248,'Por aprobar estimacion'!$A$2:$A$500,'Por aprobar estimacion'!$AD$2:$AD$500,""),
D248="Por reestimar",_xlfn.XLOOKUP(A248,'Por Reestimar '!$A$2:$A$500,'Por Reestimar '!$AD$2:$AD$500,""),
D248="Por estimar",_xlfn.XLOOKUP(A248,'Por estimar'!$A$2:$A$500,'Por estimar'!$AD$2:$AD$500,""),
D248="Registro incompleto",_xlfn.XLOOKUP(A248,'Registro incompleto'!$A$2:$A$500,'Registro incompleto'!$AD$2:$AD$500,""),
TRUE,""
),
IF(OR(_xlpm.fecha="",_xlpm.fecha=0),"",_xlpm.fecha)
))</f>
        <v>46216</v>
      </c>
      <c r="G248" s="593" cm="1">
        <f t="array" ref="G248">IF(A248="","",_xlfn.LET(
_xlpm.base,_xlfn.IFS(
D248="Eliminados",_xlfn.XLOOKUP(A248,Eliminados!$A$2:$A$500,Eliminados!$AF$2:$AF$500,""),
D248="Planificadas",_xlfn.XLOOKUP(A248,Planificadas!$A$2:$A$500,Planificadas!$AF$2:$AF$500,""),
D248="Aprobar planificación",_xlfn.XLOOKUP(A248,'Aprobar Planificación'!$A$2:$A$500,'Aprobar Planificación'!$AF$2:$AF$500,""),
D248="Por planificar",_xlfn.XLOOKUP(A248,'Por planificar'!$A$2:$A$500,'Por planificar'!$AF$2:$AF$500,""),
D248="Por habilitar presupuesto",_xlfn.XLOOKUP(A248,'Por habilitar presup.'!$A$2:$A$500,'Por habilitar presup.'!$AF$2:$AF$500,""),
D248="Por aprobar estimación",_xlfn.XLOOKUP(A248,'Por aprobar estimacion'!$A$2:$A$500,'Por aprobar estimacion'!$AF$2:$AF$500,""),
D248="Por reestimar",_xlfn.XLOOKUP(A248,'Por Reestimar '!$A$2:$A$500,'Por Reestimar '!$AF$2:$AF$500,""),
D248="Por estimar",_xlfn.XLOOKUP(A248,'Por estimar'!$A$2:$A$500,'Por estimar'!$AF$2:$AF$500,""),
D248="Registro incompleto",_xlfn.XLOOKUP(A248,'Registro incompleto'!$A$2:$A$500,'Registro incompleto'!$AF$2:$AF$500,""),
TRUE,""
),
_xlpm.revision,_xlfn.IFS(
D248="Eliminados",_xlfn.XLOOKUP(A248,Eliminados!$A$2:$A$500,Eliminados!$AS$2:$AS$500,""),
D248="Planificadas",_xlfn.XLOOKUP(A248,Planificadas!$A$2:$A$500,Planificadas!$AS$2:$AS$500,""),
D248="Aprobar planificación",_xlfn.XLOOKUP(A248,'Aprobar Planificación'!$A$2:$A$500,'Aprobar Planificación'!$AS$2:$AS$500,""),
D248="Por planificar",_xlfn.XLOOKUP(A248,'Por planificar'!$A$2:$A$500,'Por planificar'!$AS$2:$AS$500,""),
D248="Por habilitar presupuesto",_xlfn.XLOOKUP(A248,'Por habilitar presup.'!$A$2:$A$500,'Por habilitar presup.'!$AS$2:$AS$500,""),
D248="Por aprobar estimación",_xlfn.XLOOKUP(A248,'Por aprobar estimacion'!$A$2:$A$500,'Por aprobar estimacion'!$AS$2:$AS$500,""),
D248="Por reestimar",_xlfn.XLOOKUP(A248,'Por Reestimar '!$A$2:$A$500,'Por Reestimar '!$AS$2:$AS$500,""),
TRUE,""
),
_xlpm.resultado,IF(OR(_xlpm.revision="",_xlpm.revision=0),_xlpm.base,_xlpm.revision),
IF(OR(_xlpm.resultado="",_xlpm.resultado=0),"",_xlpm.resultado)
))</f>
        <v>46218</v>
      </c>
      <c r="H248" s="593" t="str" cm="1">
        <f t="array" ref="H248">IF(A248="","",_xlfn.LET(
_xlpm.dias,_xlfn.IFS(
OR(UPPER(TRIM(E248))="BAJA",UPPER(TRIM(E248))="BAJO"),5,
OR(UPPER(TRIM(E248))="MEDIA",UPPER(TRIM(E248))="MEDIO"),10,
OR(UPPER(TRIM(E248))="ALTA",UPPER(TRIM(E248))="ALTO"),20,
TRUE,0
),
_xlpm.inicioRe,IF(D248="Por reestimar",_xlfn.XLOOKUP(A248,'Por Reestimar '!$A$2:$A$500,'Por Reestimar '!$AS$2:$AS$500,0),0),
_xlfn.IFS(
D248="Por reestimar",IF(AND(ISNUMBER(_xlpm.inicioRe),_xlpm.inicioRe&gt;0,_xlpm.dias&gt;0),WORKDAY(_xlpm.inicioRe,_xlpm.dias),""),
D248="Por estimar",IF(AND(ISNUMBER(G248),G248&gt;0),IF(_xlpm.dias&gt;0,WORKDAY(G248,_xlpm.dias),""),IF(AND(ISNUMBER(F248),F248&gt;0),WORKDAY(F248,5),"")),
TRUE,""
)
))</f>
        <v/>
      </c>
      <c r="I248" t="str" cm="1">
        <f t="array" ref="I248">IF(A248="","",_xlfn.IFS(
D248="Eliminados",_xlfn.XLOOKUP(A248,Eliminados!$A$2:$A$500,Eliminados!$AB$2:$AB$500,""),
D248="Planificadas",_xlfn.XLOOKUP(A248,Planificadas!$A$2:$A$500,Planificadas!$AB$2:$AB$500,""),
D248="Aprobar planificación",_xlfn.XLOOKUP(A248,'Aprobar Planificación'!$A$2:$A$500,'Aprobar Planificación'!$AB$2:$AB$500,""),
D248="Por planificar",_xlfn.XLOOKUP(A248,'Por planificar'!$A$2:$A$500,'Por planificar'!$AB$2:$AB$500,""),
D248="Por habilitar presupuesto",_xlfn.XLOOKUP(A248,'Por habilitar presup.'!$A$2:$A$500,'Por habilitar presup.'!$AB$2:$AB$500,""),
D248="Por aprobar estimación",_xlfn.XLOOKUP(A248,'Por aprobar estimacion'!$A$2:$A$500,'Por aprobar estimacion'!$AB$2:$AB$500,""),
D248="Por reestimar",_xlfn.XLOOKUP(A248,'Por Reestimar '!$A$2:$A$500,'Por Reestimar '!$AB$2:$AB$500,""),
D248="Por estimar",_xlfn.XLOOKUP(A248,'Por estimar'!$A$2:$A$500,'Por estimar'!$AB$2:$AB$500,""),
D248="Registro incompleto",_xlfn.XLOOKUP(A248,'Registro incompleto'!$A$2:$A$500,'Registro incompleto'!$AB$2:$AB$500,""),
TRUE,""
))</f>
        <v>Alan Medina</v>
      </c>
    </row>
    <row r="249" spans="1:9">
      <c r="A249">
        <v>284</v>
      </c>
      <c r="B249" t="str" cm="1">
        <f t="array" ref="B249">IF(A249="","",_xlfn.IFS(
D249="Eliminados",_xlfn.XLOOKUP(A249,Eliminados!$A$2:$A$500,Eliminados!$F$2:$F$500,""),
D249="Planificadas",_xlfn.XLOOKUP(A249,Planificadas!$A$2:$A$500,Planificadas!$F$2:$F$500,""),
D249="Aprobar planificación",_xlfn.XLOOKUP(A249,'Aprobar Planificación'!$A$2:$A$500,'Aprobar Planificación'!$F$2:$F$500,""),
D249="Por planificar",_xlfn.XLOOKUP(A249,'Por planificar'!$A$2:$A$500,'Por planificar'!$F$2:$F$500,""),
D249="Por habilitar presupuesto",_xlfn.XLOOKUP(A249,'Por habilitar presup.'!$A$2:$A$500,'Por habilitar presup.'!$F$2:$F$500,""),
D249="Por aprobar estimación",_xlfn.XLOOKUP(A249,'Por aprobar estimacion'!$A$2:$A$500,'Por aprobar estimacion'!$F$2:$F$500,""),
D249="Por reestimar",_xlfn.XLOOKUP(A249,'Por Reestimar '!$A$2:$A$500,'Por Reestimar '!$F$2:$F$500,""),
D249="Por estimar",_xlfn.XLOOKUP(A249,'Por estimar'!$A$2:$A$500,'Por estimar'!$F$2:$F$500,""),
D249="Registro incompleto",_xlfn.XLOOKUP(A249,'Registro incompleto'!$A$2:$A$500,'Registro incompleto'!$F$2:$F$500,""),
TRUE,""
))</f>
        <v>Herramienta para extraer la población de alumnos para el registro de convalidaciones masivas</v>
      </c>
      <c r="C249" t="str">
        <f t="shared" si="3"/>
        <v>Ana Vega</v>
      </c>
      <c r="D249" t="str" cm="1">
        <f t="array" ref="D249">IF(A249="","",_xlfn.IFS(
COUNTIF(Eliminados!$A$2:$A$500,A249)&gt;0,"Eliminados",
COUNTIF(Planificadas!$A$2:$A$500,A249)&gt;0,"Planificadas",
COUNTIF('Aprobar Planificación'!$A$2:$A$500,A249)&gt;0,"Aprobar planificación",
COUNTIF('Por planificar'!$A$2:$A$500,A249)&gt;0,"Por planificar",
COUNTIF('Por habilitar presup.'!$A$2:$A$500,A249)&gt;0,"Por habilitar presupuesto",
COUNTIF('Por aprobar estimacion'!$A$2:$A$500,A249)&gt;0,"Por aprobar estimación",
COUNTIF('Por Reestimar '!$A$2:$A$500,A249)&gt;0,"Por reestimar",
COUNTIF('Por estimar'!$A$2:$A$500,A249)&gt;0,"Por estimar",
COUNTIF('Registro incompleto'!$A$2:$A$500,A249)&gt;0,"Registro incompleto",
TRUE,"Sin estado"
))</f>
        <v>Aprobar planificación</v>
      </c>
      <c r="E249" t="str" cm="1">
        <f t="array" ref="E249">IF(A249="","",_xlfn.LET(
_xlpm.base,_xlfn.IFS(
D249="Eliminados",_xlfn.XLOOKUP(A249,Eliminados!$A$2:$A$500,Eliminados!$AE$2:$AE$500,""),
D249="Planificadas",_xlfn.XLOOKUP(A249,Planificadas!$A$2:$A$500,Planificadas!$AE$2:$AE$500,""),
D249="Aprobar planificación",_xlfn.XLOOKUP(A249,'Aprobar Planificación'!$A$2:$A$500,'Aprobar Planificación'!$AE$2:$AE$500,""),
D249="Por planificar",_xlfn.XLOOKUP(A249,'Por planificar'!$A$2:$A$500,'Por planificar'!$AE$2:$AE$500,""),
D249="Por habilitar presupuesto",_xlfn.XLOOKUP(A249,'Por habilitar presup.'!$A$2:$A$500,'Por habilitar presup.'!$AE$2:$AE$500,""),
D249="Por aprobar estimación",_xlfn.XLOOKUP(A249,'Por aprobar estimacion'!$A$2:$A$500,'Por aprobar estimacion'!$AE$2:$AE$500,""),
D249="Por reestimar",_xlfn.XLOOKUP(A249,'Por Reestimar '!$A$2:$A$500,'Por Reestimar '!$AE$2:$AE$500,""),
D249="Por estimar",_xlfn.XLOOKUP(A249,'Por estimar'!$A$2:$A$500,'Por estimar'!$AE$2:$AE$500,""),
D249="Registro incompleto",_xlfn.XLOOKUP(A249,'Registro incompleto'!$A$2:$A$500,'Registro incompleto'!$AE$2:$AE$500,""),
TRUE,""
),
_xlpm.revision,_xlfn.IFS(
D249="Eliminados",_xlfn.XLOOKUP(A249,Eliminados!$A$2:$A$500,Eliminados!$AR$2:$AR$500,""),
D249="Planificadas",_xlfn.XLOOKUP(A249,Planificadas!$A$2:$A$500,Planificadas!$AR$2:$AR$500,""),
D249="Aprobar planificación",_xlfn.XLOOKUP(A249,'Aprobar Planificación'!$A$2:$A$500,'Aprobar Planificación'!$AR$2:$AR$500,""),
D249="Por planificar",_xlfn.XLOOKUP(A249,'Por planificar'!$A$2:$A$500,'Por planificar'!$AR$2:$AR$500,""),
D249="Por habilitar presupuesto",_xlfn.XLOOKUP(A249,'Por habilitar presup.'!$A$2:$A$500,'Por habilitar presup.'!$AR$2:$AR$500,""),
D249="Por aprobar estimación",_xlfn.XLOOKUP(A249,'Por aprobar estimacion'!$A$2:$A$500,'Por aprobar estimacion'!$AR$2:$AR$500,""),
D249="Por reestimar",_xlfn.XLOOKUP(A249,'Por Reestimar '!$A$2:$A$500,'Por Reestimar '!$AR$2:$AR$500,""),
TRUE,""
),
_xlpm.resultado,IF(OR(_xlpm.revision="",_xlpm.revision=0),_xlpm.base,_xlpm.revision),
IF(OR(_xlpm.resultado="",_xlpm.resultado=0),"Sin definir",_xlpm.resultado)
))</f>
        <v>Media</v>
      </c>
      <c r="F249" s="593" cm="1">
        <f t="array" ref="F249">IF(A249="","",_xlfn.LET(
_xlpm.fecha,_xlfn.IFS(
D249="Eliminados",_xlfn.XLOOKUP(A249,Eliminados!$A$2:$A$500,Eliminados!$AD$2:$AD$500,""),
D249="Planificadas",_xlfn.XLOOKUP(A249,Planificadas!$A$2:$A$500,Planificadas!$AD$2:$AD$500,""),
D249="Aprobar planificación",_xlfn.XLOOKUP(A249,'Aprobar Planificación'!$A$2:$A$500,'Aprobar Planificación'!$AD$2:$AD$500,""),
D249="Por planificar",_xlfn.XLOOKUP(A249,'Por planificar'!$A$2:$A$500,'Por planificar'!$AD$2:$AD$500,""),
D249="Por habilitar presupuesto",_xlfn.XLOOKUP(A249,'Por habilitar presup.'!$A$2:$A$500,'Por habilitar presup.'!$AD$2:$AD$500,""),
D249="Por aprobar estimación",_xlfn.XLOOKUP(A249,'Por aprobar estimacion'!$A$2:$A$500,'Por aprobar estimacion'!$AD$2:$AD$500,""),
D249="Por reestimar",_xlfn.XLOOKUP(A249,'Por Reestimar '!$A$2:$A$500,'Por Reestimar '!$AD$2:$AD$500,""),
D249="Por estimar",_xlfn.XLOOKUP(A249,'Por estimar'!$A$2:$A$500,'Por estimar'!$AD$2:$AD$500,""),
D249="Registro incompleto",_xlfn.XLOOKUP(A249,'Registro incompleto'!$A$2:$A$500,'Registro incompleto'!$AD$2:$AD$500,""),
TRUE,""
),
IF(OR(_xlpm.fecha="",_xlpm.fecha=0),"",_xlpm.fecha)
))</f>
        <v>46220</v>
      </c>
      <c r="G249" s="593" cm="1">
        <f t="array" ref="G249">IF(A249="","",_xlfn.LET(
_xlpm.base,_xlfn.IFS(
D249="Eliminados",_xlfn.XLOOKUP(A249,Eliminados!$A$2:$A$500,Eliminados!$AF$2:$AF$500,""),
D249="Planificadas",_xlfn.XLOOKUP(A249,Planificadas!$A$2:$A$500,Planificadas!$AF$2:$AF$500,""),
D249="Aprobar planificación",_xlfn.XLOOKUP(A249,'Aprobar Planificación'!$A$2:$A$500,'Aprobar Planificación'!$AF$2:$AF$500,""),
D249="Por planificar",_xlfn.XLOOKUP(A249,'Por planificar'!$A$2:$A$500,'Por planificar'!$AF$2:$AF$500,""),
D249="Por habilitar presupuesto",_xlfn.XLOOKUP(A249,'Por habilitar presup.'!$A$2:$A$500,'Por habilitar presup.'!$AF$2:$AF$500,""),
D249="Por aprobar estimación",_xlfn.XLOOKUP(A249,'Por aprobar estimacion'!$A$2:$A$500,'Por aprobar estimacion'!$AF$2:$AF$500,""),
D249="Por reestimar",_xlfn.XLOOKUP(A249,'Por Reestimar '!$A$2:$A$500,'Por Reestimar '!$AF$2:$AF$500,""),
D249="Por estimar",_xlfn.XLOOKUP(A249,'Por estimar'!$A$2:$A$500,'Por estimar'!$AF$2:$AF$500,""),
D249="Registro incompleto",_xlfn.XLOOKUP(A249,'Registro incompleto'!$A$2:$A$500,'Registro incompleto'!$AF$2:$AF$500,""),
TRUE,""
),
_xlpm.revision,_xlfn.IFS(
D249="Eliminados",_xlfn.XLOOKUP(A249,Eliminados!$A$2:$A$500,Eliminados!$AS$2:$AS$500,""),
D249="Planificadas",_xlfn.XLOOKUP(A249,Planificadas!$A$2:$A$500,Planificadas!$AS$2:$AS$500,""),
D249="Aprobar planificación",_xlfn.XLOOKUP(A249,'Aprobar Planificación'!$A$2:$A$500,'Aprobar Planificación'!$AS$2:$AS$500,""),
D249="Por planificar",_xlfn.XLOOKUP(A249,'Por planificar'!$A$2:$A$500,'Por planificar'!$AS$2:$AS$500,""),
D249="Por habilitar presupuesto",_xlfn.XLOOKUP(A249,'Por habilitar presup.'!$A$2:$A$500,'Por habilitar presup.'!$AS$2:$AS$500,""),
D249="Por aprobar estimación",_xlfn.XLOOKUP(A249,'Por aprobar estimacion'!$A$2:$A$500,'Por aprobar estimacion'!$AS$2:$AS$500,""),
D249="Por reestimar",_xlfn.XLOOKUP(A249,'Por Reestimar '!$A$2:$A$500,'Por Reestimar '!$AS$2:$AS$500,""),
TRUE,""
),
_xlpm.resultado,IF(OR(_xlpm.revision="",_xlpm.revision=0),_xlpm.base,_xlpm.revision),
IF(OR(_xlpm.resultado="",_xlpm.resultado=0),"",_xlpm.resultado)
))</f>
        <v>46251</v>
      </c>
      <c r="H249" s="593" t="str" cm="1">
        <f t="array" ref="H249">IF(A249="","",_xlfn.LET(
_xlpm.dias,_xlfn.IFS(
OR(UPPER(TRIM(E249))="BAJA",UPPER(TRIM(E249))="BAJO"),5,
OR(UPPER(TRIM(E249))="MEDIA",UPPER(TRIM(E249))="MEDIO"),10,
OR(UPPER(TRIM(E249))="ALTA",UPPER(TRIM(E249))="ALTO"),20,
TRUE,0
),
_xlpm.inicioRe,IF(D249="Por reestimar",_xlfn.XLOOKUP(A249,'Por Reestimar '!$A$2:$A$500,'Por Reestimar '!$AS$2:$AS$500,0),0),
_xlfn.IFS(
D249="Por reestimar",IF(AND(ISNUMBER(_xlpm.inicioRe),_xlpm.inicioRe&gt;0,_xlpm.dias&gt;0),WORKDAY(_xlpm.inicioRe,_xlpm.dias),""),
D249="Por estimar",IF(AND(ISNUMBER(G249),G249&gt;0),IF(_xlpm.dias&gt;0,WORKDAY(G249,_xlpm.dias),""),IF(AND(ISNUMBER(F249),F249&gt;0),WORKDAY(F249,5),"")),
TRUE,""
)
))</f>
        <v/>
      </c>
      <c r="I249" t="str" cm="1">
        <f t="array" ref="I249">IF(A249="","",_xlfn.IFS(
D249="Eliminados",_xlfn.XLOOKUP(A249,Eliminados!$A$2:$A$500,Eliminados!$AB$2:$AB$500,""),
D249="Planificadas",_xlfn.XLOOKUP(A249,Planificadas!$A$2:$A$500,Planificadas!$AB$2:$AB$500,""),
D249="Aprobar planificación",_xlfn.XLOOKUP(A249,'Aprobar Planificación'!$A$2:$A$500,'Aprobar Planificación'!$AB$2:$AB$500,""),
D249="Por planificar",_xlfn.XLOOKUP(A249,'Por planificar'!$A$2:$A$500,'Por planificar'!$AB$2:$AB$500,""),
D249="Por habilitar presupuesto",_xlfn.XLOOKUP(A249,'Por habilitar presup.'!$A$2:$A$500,'Por habilitar presup.'!$AB$2:$AB$500,""),
D249="Por aprobar estimación",_xlfn.XLOOKUP(A249,'Por aprobar estimacion'!$A$2:$A$500,'Por aprobar estimacion'!$AB$2:$AB$500,""),
D249="Por reestimar",_xlfn.XLOOKUP(A249,'Por Reestimar '!$A$2:$A$500,'Por Reestimar '!$AB$2:$AB$500,""),
D249="Por estimar",_xlfn.XLOOKUP(A249,'Por estimar'!$A$2:$A$500,'Por estimar'!$AB$2:$AB$500,""),
D249="Registro incompleto",_xlfn.XLOOKUP(A249,'Registro incompleto'!$A$2:$A$500,'Registro incompleto'!$AB$2:$AB$500,""),
TRUE,""
))</f>
        <v>Ana Vega</v>
      </c>
    </row>
    <row r="250" spans="1:9">
      <c r="A250">
        <v>285</v>
      </c>
      <c r="B250" t="str" cm="1">
        <f t="array" ref="B250">IF(A250="","",_xlfn.IFS(
D250="Eliminados",_xlfn.XLOOKUP(A250,Eliminados!$A$2:$A$500,Eliminados!$F$2:$F$500,""),
D250="Planificadas",_xlfn.XLOOKUP(A250,Planificadas!$A$2:$A$500,Planificadas!$F$2:$F$500,""),
D250="Aprobar planificación",_xlfn.XLOOKUP(A250,'Aprobar Planificación'!$A$2:$A$500,'Aprobar Planificación'!$F$2:$F$500,""),
D250="Por planificar",_xlfn.XLOOKUP(A250,'Por planificar'!$A$2:$A$500,'Por planificar'!$F$2:$F$500,""),
D250="Por habilitar presupuesto",_xlfn.XLOOKUP(A250,'Por habilitar presup.'!$A$2:$A$500,'Por habilitar presup.'!$F$2:$F$500,""),
D250="Por aprobar estimación",_xlfn.XLOOKUP(A250,'Por aprobar estimacion'!$A$2:$A$500,'Por aprobar estimacion'!$F$2:$F$500,""),
D250="Por reestimar",_xlfn.XLOOKUP(A250,'Por Reestimar '!$A$2:$A$500,'Por Reestimar '!$F$2:$F$500,""),
D250="Por estimar",_xlfn.XLOOKUP(A250,'Por estimar'!$A$2:$A$500,'Por estimar'!$F$2:$F$500,""),
D250="Registro incompleto",_xlfn.XLOOKUP(A250,'Registro incompleto'!$A$2:$A$500,'Registro incompleto'!$F$2:$F$500,""),
TRUE,""
))</f>
        <v>Certifikate: Mejora de flujo de proceso + Implementación de nueva constancia</v>
      </c>
      <c r="C250" t="str">
        <f t="shared" si="3"/>
        <v>Nohelí Cabrera</v>
      </c>
      <c r="D250" t="str" cm="1">
        <f t="array" ref="D250">IF(A250="","",_xlfn.IFS(
COUNTIF(Eliminados!$A$2:$A$500,A250)&gt;0,"Eliminados",
COUNTIF(Planificadas!$A$2:$A$500,A250)&gt;0,"Planificadas",
COUNTIF('Aprobar Planificación'!$A$2:$A$500,A250)&gt;0,"Aprobar planificación",
COUNTIF('Por planificar'!$A$2:$A$500,A250)&gt;0,"Por planificar",
COUNTIF('Por habilitar presup.'!$A$2:$A$500,A250)&gt;0,"Por habilitar presupuesto",
COUNTIF('Por aprobar estimacion'!$A$2:$A$500,A250)&gt;0,"Por aprobar estimación",
COUNTIF('Por Reestimar '!$A$2:$A$500,A250)&gt;0,"Por reestimar",
COUNTIF('Por estimar'!$A$2:$A$500,A250)&gt;0,"Por estimar",
COUNTIF('Registro incompleto'!$A$2:$A$500,A250)&gt;0,"Registro incompleto",
TRUE,"Sin estado"
))</f>
        <v>Por planificar</v>
      </c>
      <c r="E250" t="str" cm="1">
        <f t="array" ref="E250">IF(A250="","",_xlfn.LET(
_xlpm.base,_xlfn.IFS(
D250="Eliminados",_xlfn.XLOOKUP(A250,Eliminados!$A$2:$A$500,Eliminados!$AE$2:$AE$500,""),
D250="Planificadas",_xlfn.XLOOKUP(A250,Planificadas!$A$2:$A$500,Planificadas!$AE$2:$AE$500,""),
D250="Aprobar planificación",_xlfn.XLOOKUP(A250,'Aprobar Planificación'!$A$2:$A$500,'Aprobar Planificación'!$AE$2:$AE$500,""),
D250="Por planificar",_xlfn.XLOOKUP(A250,'Por planificar'!$A$2:$A$500,'Por planificar'!$AE$2:$AE$500,""),
D250="Por habilitar presupuesto",_xlfn.XLOOKUP(A250,'Por habilitar presup.'!$A$2:$A$500,'Por habilitar presup.'!$AE$2:$AE$500,""),
D250="Por aprobar estimación",_xlfn.XLOOKUP(A250,'Por aprobar estimacion'!$A$2:$A$500,'Por aprobar estimacion'!$AE$2:$AE$500,""),
D250="Por reestimar",_xlfn.XLOOKUP(A250,'Por Reestimar '!$A$2:$A$500,'Por Reestimar '!$AE$2:$AE$500,""),
D250="Por estimar",_xlfn.XLOOKUP(A250,'Por estimar'!$A$2:$A$500,'Por estimar'!$AE$2:$AE$500,""),
D250="Registro incompleto",_xlfn.XLOOKUP(A250,'Registro incompleto'!$A$2:$A$500,'Registro incompleto'!$AE$2:$AE$500,""),
TRUE,""
),
_xlpm.revision,_xlfn.IFS(
D250="Eliminados",_xlfn.XLOOKUP(A250,Eliminados!$A$2:$A$500,Eliminados!$AR$2:$AR$500,""),
D250="Planificadas",_xlfn.XLOOKUP(A250,Planificadas!$A$2:$A$500,Planificadas!$AR$2:$AR$500,""),
D250="Aprobar planificación",_xlfn.XLOOKUP(A250,'Aprobar Planificación'!$A$2:$A$500,'Aprobar Planificación'!$AR$2:$AR$500,""),
D250="Por planificar",_xlfn.XLOOKUP(A250,'Por planificar'!$A$2:$A$500,'Por planificar'!$AR$2:$AR$500,""),
D250="Por habilitar presupuesto",_xlfn.XLOOKUP(A250,'Por habilitar presup.'!$A$2:$A$500,'Por habilitar presup.'!$AR$2:$AR$500,""),
D250="Por aprobar estimación",_xlfn.XLOOKUP(A250,'Por aprobar estimacion'!$A$2:$A$500,'Por aprobar estimacion'!$AR$2:$AR$500,""),
D250="Por reestimar",_xlfn.XLOOKUP(A250,'Por Reestimar '!$A$2:$A$500,'Por Reestimar '!$AR$2:$AR$500,""),
TRUE,""
),
_xlpm.resultado,IF(OR(_xlpm.revision="",_xlpm.revision=0),_xlpm.base,_xlpm.revision),
IF(OR(_xlpm.resultado="",_xlpm.resultado=0),"Sin definir",_xlpm.resultado)
))</f>
        <v>Media</v>
      </c>
      <c r="F250" s="593" cm="1">
        <f t="array" ref="F250">IF(A250="","",_xlfn.LET(
_xlpm.fecha,_xlfn.IFS(
D250="Eliminados",_xlfn.XLOOKUP(A250,Eliminados!$A$2:$A$500,Eliminados!$AD$2:$AD$500,""),
D250="Planificadas",_xlfn.XLOOKUP(A250,Planificadas!$A$2:$A$500,Planificadas!$AD$2:$AD$500,""),
D250="Aprobar planificación",_xlfn.XLOOKUP(A250,'Aprobar Planificación'!$A$2:$A$500,'Aprobar Planificación'!$AD$2:$AD$500,""),
D250="Por planificar",_xlfn.XLOOKUP(A250,'Por planificar'!$A$2:$A$500,'Por planificar'!$AD$2:$AD$500,""),
D250="Por habilitar presupuesto",_xlfn.XLOOKUP(A250,'Por habilitar presup.'!$A$2:$A$500,'Por habilitar presup.'!$AD$2:$AD$500,""),
D250="Por aprobar estimación",_xlfn.XLOOKUP(A250,'Por aprobar estimacion'!$A$2:$A$500,'Por aprobar estimacion'!$AD$2:$AD$500,""),
D250="Por reestimar",_xlfn.XLOOKUP(A250,'Por Reestimar '!$A$2:$A$500,'Por Reestimar '!$AD$2:$AD$500,""),
D250="Por estimar",_xlfn.XLOOKUP(A250,'Por estimar'!$A$2:$A$500,'Por estimar'!$AD$2:$AD$500,""),
D250="Registro incompleto",_xlfn.XLOOKUP(A250,'Registro incompleto'!$A$2:$A$500,'Registro incompleto'!$AD$2:$AD$500,""),
TRUE,""
),
IF(OR(_xlpm.fecha="",_xlpm.fecha=0),"",_xlpm.fecha)
))</f>
        <v>46247</v>
      </c>
      <c r="G250" s="593" cm="1">
        <f t="array" ref="G250">IF(A250="","",_xlfn.LET(
_xlpm.base,_xlfn.IFS(
D250="Eliminados",_xlfn.XLOOKUP(A250,Eliminados!$A$2:$A$500,Eliminados!$AF$2:$AF$500,""),
D250="Planificadas",_xlfn.XLOOKUP(A250,Planificadas!$A$2:$A$500,Planificadas!$AF$2:$AF$500,""),
D250="Aprobar planificación",_xlfn.XLOOKUP(A250,'Aprobar Planificación'!$A$2:$A$500,'Aprobar Planificación'!$AF$2:$AF$500,""),
D250="Por planificar",_xlfn.XLOOKUP(A250,'Por planificar'!$A$2:$A$500,'Por planificar'!$AF$2:$AF$500,""),
D250="Por habilitar presupuesto",_xlfn.XLOOKUP(A250,'Por habilitar presup.'!$A$2:$A$500,'Por habilitar presup.'!$AF$2:$AF$500,""),
D250="Por aprobar estimación",_xlfn.XLOOKUP(A250,'Por aprobar estimacion'!$A$2:$A$500,'Por aprobar estimacion'!$AF$2:$AF$500,""),
D250="Por reestimar",_xlfn.XLOOKUP(A250,'Por Reestimar '!$A$2:$A$500,'Por Reestimar '!$AF$2:$AF$500,""),
D250="Por estimar",_xlfn.XLOOKUP(A250,'Por estimar'!$A$2:$A$500,'Por estimar'!$AF$2:$AF$500,""),
D250="Registro incompleto",_xlfn.XLOOKUP(A250,'Registro incompleto'!$A$2:$A$500,'Registro incompleto'!$AF$2:$AF$500,""),
TRUE,""
),
_xlpm.revision,_xlfn.IFS(
D250="Eliminados",_xlfn.XLOOKUP(A250,Eliminados!$A$2:$A$500,Eliminados!$AS$2:$AS$500,""),
D250="Planificadas",_xlfn.XLOOKUP(A250,Planificadas!$A$2:$A$500,Planificadas!$AS$2:$AS$500,""),
D250="Aprobar planificación",_xlfn.XLOOKUP(A250,'Aprobar Planificación'!$A$2:$A$500,'Aprobar Planificación'!$AS$2:$AS$500,""),
D250="Por planificar",_xlfn.XLOOKUP(A250,'Por planificar'!$A$2:$A$500,'Por planificar'!$AS$2:$AS$500,""),
D250="Por habilitar presupuesto",_xlfn.XLOOKUP(A250,'Por habilitar presup.'!$A$2:$A$500,'Por habilitar presup.'!$AS$2:$AS$500,""),
D250="Por aprobar estimación",_xlfn.XLOOKUP(A250,'Por aprobar estimacion'!$A$2:$A$500,'Por aprobar estimacion'!$AS$2:$AS$500,""),
D250="Por reestimar",_xlfn.XLOOKUP(A250,'Por Reestimar '!$A$2:$A$500,'Por Reestimar '!$AS$2:$AS$500,""),
TRUE,""
),
_xlpm.resultado,IF(OR(_xlpm.revision="",_xlpm.revision=0),_xlpm.base,_xlpm.revision),
IF(OR(_xlpm.resultado="",_xlpm.resultado=0),"",_xlpm.resultado)
))</f>
        <v>46258</v>
      </c>
      <c r="H250" s="593" t="str" cm="1">
        <f t="array" ref="H250">IF(A250="","",_xlfn.LET(
_xlpm.dias,_xlfn.IFS(
OR(UPPER(TRIM(E250))="BAJA",UPPER(TRIM(E250))="BAJO"),5,
OR(UPPER(TRIM(E250))="MEDIA",UPPER(TRIM(E250))="MEDIO"),10,
OR(UPPER(TRIM(E250))="ALTA",UPPER(TRIM(E250))="ALTO"),20,
TRUE,0
),
_xlpm.inicioRe,IF(D250="Por reestimar",_xlfn.XLOOKUP(A250,'Por Reestimar '!$A$2:$A$500,'Por Reestimar '!$AS$2:$AS$500,0),0),
_xlfn.IFS(
D250="Por reestimar",IF(AND(ISNUMBER(_xlpm.inicioRe),_xlpm.inicioRe&gt;0,_xlpm.dias&gt;0),WORKDAY(_xlpm.inicioRe,_xlpm.dias),""),
D250="Por estimar",IF(AND(ISNUMBER(G250),G250&gt;0),IF(_xlpm.dias&gt;0,WORKDAY(G250,_xlpm.dias),""),IF(AND(ISNUMBER(F250),F250&gt;0),WORKDAY(F250,5),"")),
TRUE,""
)
))</f>
        <v/>
      </c>
      <c r="I250" t="str" cm="1">
        <f t="array" ref="I250">IF(A250="","",_xlfn.IFS(
D250="Eliminados",_xlfn.XLOOKUP(A250,Eliminados!$A$2:$A$500,Eliminados!$AB$2:$AB$500,""),
D250="Planificadas",_xlfn.XLOOKUP(A250,Planificadas!$A$2:$A$500,Planificadas!$AB$2:$AB$500,""),
D250="Aprobar planificación",_xlfn.XLOOKUP(A250,'Aprobar Planificación'!$A$2:$A$500,'Aprobar Planificación'!$AB$2:$AB$500,""),
D250="Por planificar",_xlfn.XLOOKUP(A250,'Por planificar'!$A$2:$A$500,'Por planificar'!$AB$2:$AB$500,""),
D250="Por habilitar presupuesto",_xlfn.XLOOKUP(A250,'Por habilitar presup.'!$A$2:$A$500,'Por habilitar presup.'!$AB$2:$AB$500,""),
D250="Por aprobar estimación",_xlfn.XLOOKUP(A250,'Por aprobar estimacion'!$A$2:$A$500,'Por aprobar estimacion'!$AB$2:$AB$500,""),
D250="Por reestimar",_xlfn.XLOOKUP(A250,'Por Reestimar '!$A$2:$A$500,'Por Reestimar '!$AB$2:$AB$500,""),
D250="Por estimar",_xlfn.XLOOKUP(A250,'Por estimar'!$A$2:$A$500,'Por estimar'!$AB$2:$AB$500,""),
D250="Registro incompleto",_xlfn.XLOOKUP(A250,'Registro incompleto'!$A$2:$A$500,'Registro incompleto'!$AB$2:$AB$500,""),
TRUE,""
))</f>
        <v>Nohelí Cabrera</v>
      </c>
    </row>
    <row r="251" spans="1:9">
      <c r="A251">
        <v>286</v>
      </c>
      <c r="B251" t="str" cm="1">
        <f t="array" ref="B251">IF(A251="","",_xlfn.IFS(
D251="Eliminados",_xlfn.XLOOKUP(A251,Eliminados!$A$2:$A$500,Eliminados!$F$2:$F$500,""),
D251="Planificadas",_xlfn.XLOOKUP(A251,Planificadas!$A$2:$A$500,Planificadas!$F$2:$F$500,""),
D251="Aprobar planificación",_xlfn.XLOOKUP(A251,'Aprobar Planificación'!$A$2:$A$500,'Aprobar Planificación'!$F$2:$F$500,""),
D251="Por planificar",_xlfn.XLOOKUP(A251,'Por planificar'!$A$2:$A$500,'Por planificar'!$F$2:$F$500,""),
D251="Por habilitar presupuesto",_xlfn.XLOOKUP(A251,'Por habilitar presup.'!$A$2:$A$500,'Por habilitar presup.'!$F$2:$F$500,""),
D251="Por aprobar estimación",_xlfn.XLOOKUP(A251,'Por aprobar estimacion'!$A$2:$A$500,'Por aprobar estimacion'!$F$2:$F$500,""),
D251="Por reestimar",_xlfn.XLOOKUP(A251,'Por Reestimar '!$A$2:$A$500,'Por Reestimar '!$F$2:$F$500,""),
D251="Por estimar",_xlfn.XLOOKUP(A251,'Por estimar'!$A$2:$A$500,'Por estimar'!$F$2:$F$500,""),
D251="Registro incompleto",_xlfn.XLOOKUP(A251,'Registro incompleto'!$A$2:$A$500,'Registro incompleto'!$F$2:$F$500,""),
TRUE,""
))</f>
        <v>DEBITO AUTOMATICO | CIBERTEC</v>
      </c>
      <c r="C251" t="str">
        <f t="shared" si="3"/>
        <v>Elmer Zapata</v>
      </c>
      <c r="D251" t="str" cm="1">
        <f t="array" ref="D251">IF(A251="","",_xlfn.IFS(
COUNTIF(Eliminados!$A$2:$A$500,A251)&gt;0,"Eliminados",
COUNTIF(Planificadas!$A$2:$A$500,A251)&gt;0,"Planificadas",
COUNTIF('Aprobar Planificación'!$A$2:$A$500,A251)&gt;0,"Aprobar planificación",
COUNTIF('Por planificar'!$A$2:$A$500,A251)&gt;0,"Por planificar",
COUNTIF('Por habilitar presup.'!$A$2:$A$500,A251)&gt;0,"Por habilitar presupuesto",
COUNTIF('Por aprobar estimacion'!$A$2:$A$500,A251)&gt;0,"Por aprobar estimación",
COUNTIF('Por Reestimar '!$A$2:$A$500,A251)&gt;0,"Por reestimar",
COUNTIF('Por estimar'!$A$2:$A$500,A251)&gt;0,"Por estimar",
COUNTIF('Registro incompleto'!$A$2:$A$500,A251)&gt;0,"Registro incompleto",
TRUE,"Sin estado"
))</f>
        <v>Planificadas</v>
      </c>
      <c r="E251" t="str" cm="1">
        <f t="array" ref="E251">IF(A251="","",_xlfn.LET(
_xlpm.base,_xlfn.IFS(
D251="Eliminados",_xlfn.XLOOKUP(A251,Eliminados!$A$2:$A$500,Eliminados!$AE$2:$AE$500,""),
D251="Planificadas",_xlfn.XLOOKUP(A251,Planificadas!$A$2:$A$500,Planificadas!$AE$2:$AE$500,""),
D251="Aprobar planificación",_xlfn.XLOOKUP(A251,'Aprobar Planificación'!$A$2:$A$500,'Aprobar Planificación'!$AE$2:$AE$500,""),
D251="Por planificar",_xlfn.XLOOKUP(A251,'Por planificar'!$A$2:$A$500,'Por planificar'!$AE$2:$AE$500,""),
D251="Por habilitar presupuesto",_xlfn.XLOOKUP(A251,'Por habilitar presup.'!$A$2:$A$500,'Por habilitar presup.'!$AE$2:$AE$500,""),
D251="Por aprobar estimación",_xlfn.XLOOKUP(A251,'Por aprobar estimacion'!$A$2:$A$500,'Por aprobar estimacion'!$AE$2:$AE$500,""),
D251="Por reestimar",_xlfn.XLOOKUP(A251,'Por Reestimar '!$A$2:$A$500,'Por Reestimar '!$AE$2:$AE$500,""),
D251="Por estimar",_xlfn.XLOOKUP(A251,'Por estimar'!$A$2:$A$500,'Por estimar'!$AE$2:$AE$500,""),
D251="Registro incompleto",_xlfn.XLOOKUP(A251,'Registro incompleto'!$A$2:$A$500,'Registro incompleto'!$AE$2:$AE$500,""),
TRUE,""
),
_xlpm.revision,_xlfn.IFS(
D251="Eliminados",_xlfn.XLOOKUP(A251,Eliminados!$A$2:$A$500,Eliminados!$AR$2:$AR$500,""),
D251="Planificadas",_xlfn.XLOOKUP(A251,Planificadas!$A$2:$A$500,Planificadas!$AR$2:$AR$500,""),
D251="Aprobar planificación",_xlfn.XLOOKUP(A251,'Aprobar Planificación'!$A$2:$A$500,'Aprobar Planificación'!$AR$2:$AR$500,""),
D251="Por planificar",_xlfn.XLOOKUP(A251,'Por planificar'!$A$2:$A$500,'Por planificar'!$AR$2:$AR$500,""),
D251="Por habilitar presupuesto",_xlfn.XLOOKUP(A251,'Por habilitar presup.'!$A$2:$A$500,'Por habilitar presup.'!$AR$2:$AR$500,""),
D251="Por aprobar estimación",_xlfn.XLOOKUP(A251,'Por aprobar estimacion'!$A$2:$A$500,'Por aprobar estimacion'!$AR$2:$AR$500,""),
D251="Por reestimar",_xlfn.XLOOKUP(A251,'Por Reestimar '!$A$2:$A$500,'Por Reestimar '!$AR$2:$AR$500,""),
TRUE,""
),
_xlpm.resultado,IF(OR(_xlpm.revision="",_xlpm.revision=0),_xlpm.base,_xlpm.revision),
IF(OR(_xlpm.resultado="",_xlpm.resultado=0),"Sin definir",_xlpm.resultado)
))</f>
        <v>Alta</v>
      </c>
      <c r="F251" s="593" cm="1">
        <f t="array" ref="F251">IF(A251="","",_xlfn.LET(
_xlpm.fecha,_xlfn.IFS(
D251="Eliminados",_xlfn.XLOOKUP(A251,Eliminados!$A$2:$A$500,Eliminados!$AD$2:$AD$500,""),
D251="Planificadas",_xlfn.XLOOKUP(A251,Planificadas!$A$2:$A$500,Planificadas!$AD$2:$AD$500,""),
D251="Aprobar planificación",_xlfn.XLOOKUP(A251,'Aprobar Planificación'!$A$2:$A$500,'Aprobar Planificación'!$AD$2:$AD$500,""),
D251="Por planificar",_xlfn.XLOOKUP(A251,'Por planificar'!$A$2:$A$500,'Por planificar'!$AD$2:$AD$500,""),
D251="Por habilitar presupuesto",_xlfn.XLOOKUP(A251,'Por habilitar presup.'!$A$2:$A$500,'Por habilitar presup.'!$AD$2:$AD$500,""),
D251="Por aprobar estimación",_xlfn.XLOOKUP(A251,'Por aprobar estimacion'!$A$2:$A$500,'Por aprobar estimacion'!$AD$2:$AD$500,""),
D251="Por reestimar",_xlfn.XLOOKUP(A251,'Por Reestimar '!$A$2:$A$500,'Por Reestimar '!$AD$2:$AD$500,""),
D251="Por estimar",_xlfn.XLOOKUP(A251,'Por estimar'!$A$2:$A$500,'Por estimar'!$AD$2:$AD$500,""),
D251="Registro incompleto",_xlfn.XLOOKUP(A251,'Registro incompleto'!$A$2:$A$500,'Registro incompleto'!$AD$2:$AD$500,""),
TRUE,""
),
IF(OR(_xlpm.fecha="",_xlpm.fecha=0),"",_xlpm.fecha)
))</f>
        <v>46219</v>
      </c>
      <c r="G251" s="593" cm="1">
        <f t="array" ref="G251">IF(A251="","",_xlfn.LET(
_xlpm.base,_xlfn.IFS(
D251="Eliminados",_xlfn.XLOOKUP(A251,Eliminados!$A$2:$A$500,Eliminados!$AF$2:$AF$500,""),
D251="Planificadas",_xlfn.XLOOKUP(A251,Planificadas!$A$2:$A$500,Planificadas!$AF$2:$AF$500,""),
D251="Aprobar planificación",_xlfn.XLOOKUP(A251,'Aprobar Planificación'!$A$2:$A$500,'Aprobar Planificación'!$AF$2:$AF$500,""),
D251="Por planificar",_xlfn.XLOOKUP(A251,'Por planificar'!$A$2:$A$500,'Por planificar'!$AF$2:$AF$500,""),
D251="Por habilitar presupuesto",_xlfn.XLOOKUP(A251,'Por habilitar presup.'!$A$2:$A$500,'Por habilitar presup.'!$AF$2:$AF$500,""),
D251="Por aprobar estimación",_xlfn.XLOOKUP(A251,'Por aprobar estimacion'!$A$2:$A$500,'Por aprobar estimacion'!$AF$2:$AF$500,""),
D251="Por reestimar",_xlfn.XLOOKUP(A251,'Por Reestimar '!$A$2:$A$500,'Por Reestimar '!$AF$2:$AF$500,""),
D251="Por estimar",_xlfn.XLOOKUP(A251,'Por estimar'!$A$2:$A$500,'Por estimar'!$AF$2:$AF$500,""),
D251="Registro incompleto",_xlfn.XLOOKUP(A251,'Registro incompleto'!$A$2:$A$500,'Registro incompleto'!$AF$2:$AF$500,""),
TRUE,""
),
_xlpm.revision,_xlfn.IFS(
D251="Eliminados",_xlfn.XLOOKUP(A251,Eliminados!$A$2:$A$500,Eliminados!$AS$2:$AS$500,""),
D251="Planificadas",_xlfn.XLOOKUP(A251,Planificadas!$A$2:$A$500,Planificadas!$AS$2:$AS$500,""),
D251="Aprobar planificación",_xlfn.XLOOKUP(A251,'Aprobar Planificación'!$A$2:$A$500,'Aprobar Planificación'!$AS$2:$AS$500,""),
D251="Por planificar",_xlfn.XLOOKUP(A251,'Por planificar'!$A$2:$A$500,'Por planificar'!$AS$2:$AS$500,""),
D251="Por habilitar presupuesto",_xlfn.XLOOKUP(A251,'Por habilitar presup.'!$A$2:$A$500,'Por habilitar presup.'!$AS$2:$AS$500,""),
D251="Por aprobar estimación",_xlfn.XLOOKUP(A251,'Por aprobar estimacion'!$A$2:$A$500,'Por aprobar estimacion'!$AS$2:$AS$500,""),
D251="Por reestimar",_xlfn.XLOOKUP(A251,'Por Reestimar '!$A$2:$A$500,'Por Reestimar '!$AS$2:$AS$500,""),
TRUE,""
),
_xlpm.resultado,IF(OR(_xlpm.revision="",_xlpm.revision=0),_xlpm.base,_xlpm.revision),
IF(OR(_xlpm.resultado="",_xlpm.resultado=0),"",_xlpm.resultado)
))</f>
        <v>46233</v>
      </c>
      <c r="H251" s="593" t="str" cm="1">
        <f t="array" ref="H251">IF(A251="","",_xlfn.LET(
_xlpm.dias,_xlfn.IFS(
OR(UPPER(TRIM(E251))="BAJA",UPPER(TRIM(E251))="BAJO"),5,
OR(UPPER(TRIM(E251))="MEDIA",UPPER(TRIM(E251))="MEDIO"),10,
OR(UPPER(TRIM(E251))="ALTA",UPPER(TRIM(E251))="ALTO"),20,
TRUE,0
),
_xlpm.inicioRe,IF(D251="Por reestimar",_xlfn.XLOOKUP(A251,'Por Reestimar '!$A$2:$A$500,'Por Reestimar '!$AS$2:$AS$500,0),0),
_xlfn.IFS(
D251="Por reestimar",IF(AND(ISNUMBER(_xlpm.inicioRe),_xlpm.inicioRe&gt;0,_xlpm.dias&gt;0),WORKDAY(_xlpm.inicioRe,_xlpm.dias),""),
D251="Por estimar",IF(AND(ISNUMBER(G251),G251&gt;0),IF(_xlpm.dias&gt;0,WORKDAY(G251,_xlpm.dias),""),IF(AND(ISNUMBER(F251),F251&gt;0),WORKDAY(F251,5),"")),
TRUE,""
)
))</f>
        <v/>
      </c>
      <c r="I251" t="str" cm="1">
        <f t="array" ref="I251">IF(A251="","",_xlfn.IFS(
D251="Eliminados",_xlfn.XLOOKUP(A251,Eliminados!$A$2:$A$500,Eliminados!$AB$2:$AB$500,""),
D251="Planificadas",_xlfn.XLOOKUP(A251,Planificadas!$A$2:$A$500,Planificadas!$AB$2:$AB$500,""),
D251="Aprobar planificación",_xlfn.XLOOKUP(A251,'Aprobar Planificación'!$A$2:$A$500,'Aprobar Planificación'!$AB$2:$AB$500,""),
D251="Por planificar",_xlfn.XLOOKUP(A251,'Por planificar'!$A$2:$A$500,'Por planificar'!$AB$2:$AB$500,""),
D251="Por habilitar presupuesto",_xlfn.XLOOKUP(A251,'Por habilitar presup.'!$A$2:$A$500,'Por habilitar presup.'!$AB$2:$AB$500,""),
D251="Por aprobar estimación",_xlfn.XLOOKUP(A251,'Por aprobar estimacion'!$A$2:$A$500,'Por aprobar estimacion'!$AB$2:$AB$500,""),
D251="Por reestimar",_xlfn.XLOOKUP(A251,'Por Reestimar '!$A$2:$A$500,'Por Reestimar '!$AB$2:$AB$500,""),
D251="Por estimar",_xlfn.XLOOKUP(A251,'Por estimar'!$A$2:$A$500,'Por estimar'!$AB$2:$AB$500,""),
D251="Registro incompleto",_xlfn.XLOOKUP(A251,'Registro incompleto'!$A$2:$A$500,'Registro incompleto'!$AB$2:$AB$500,""),
TRUE,""
))</f>
        <v>Elmer Zapata</v>
      </c>
    </row>
    <row r="252" spans="1:9">
      <c r="A252">
        <v>287</v>
      </c>
      <c r="B252" t="str" cm="1">
        <f t="array" ref="B252">IF(A252="","",_xlfn.IFS(
D252="Eliminados",_xlfn.XLOOKUP(A252,Eliminados!$A$2:$A$500,Eliminados!$F$2:$F$500,""),
D252="Planificadas",_xlfn.XLOOKUP(A252,Planificadas!$A$2:$A$500,Planificadas!$F$2:$F$500,""),
D252="Aprobar planificación",_xlfn.XLOOKUP(A252,'Aprobar Planificación'!$A$2:$A$500,'Aprobar Planificación'!$F$2:$F$500,""),
D252="Por planificar",_xlfn.XLOOKUP(A252,'Por planificar'!$A$2:$A$500,'Por planificar'!$F$2:$F$500,""),
D252="Por habilitar presupuesto",_xlfn.XLOOKUP(A252,'Por habilitar presup.'!$A$2:$A$500,'Por habilitar presup.'!$F$2:$F$500,""),
D252="Por aprobar estimación",_xlfn.XLOOKUP(A252,'Por aprobar estimacion'!$A$2:$A$500,'Por aprobar estimacion'!$F$2:$F$500,""),
D252="Por reestimar",_xlfn.XLOOKUP(A252,'Por Reestimar '!$A$2:$A$500,'Por Reestimar '!$F$2:$F$500,""),
D252="Por estimar",_xlfn.XLOOKUP(A252,'Por estimar'!$A$2:$A$500,'Por estimar'!$F$2:$F$500,""),
D252="Registro incompleto",_xlfn.XLOOKUP(A252,'Registro incompleto'!$A$2:$A$500,'Registro incompleto'!$F$2:$F$500,""),
TRUE,""
))</f>
        <v>Sistematización del Proceso de Reclutamiento y Selección e Incorporación de Colaboradores mediante solución ATS/DOA UPN</v>
      </c>
      <c r="C252" t="str">
        <f t="shared" si="3"/>
        <v>Elmer Zapata</v>
      </c>
      <c r="D252" t="str" cm="1">
        <f t="array" ref="D252">IF(A252="","",_xlfn.IFS(
COUNTIF(Eliminados!$A$2:$A$500,A252)&gt;0,"Eliminados",
COUNTIF(Planificadas!$A$2:$A$500,A252)&gt;0,"Planificadas",
COUNTIF('Aprobar Planificación'!$A$2:$A$500,A252)&gt;0,"Aprobar planificación",
COUNTIF('Por planificar'!$A$2:$A$500,A252)&gt;0,"Por planificar",
COUNTIF('Por habilitar presup.'!$A$2:$A$500,A252)&gt;0,"Por habilitar presupuesto",
COUNTIF('Por aprobar estimacion'!$A$2:$A$500,A252)&gt;0,"Por aprobar estimación",
COUNTIF('Por Reestimar '!$A$2:$A$500,A252)&gt;0,"Por reestimar",
COUNTIF('Por estimar'!$A$2:$A$500,A252)&gt;0,"Por estimar",
COUNTIF('Registro incompleto'!$A$2:$A$500,A252)&gt;0,"Registro incompleto",
TRUE,"Sin estado"
))</f>
        <v>Por aprobar estimación</v>
      </c>
      <c r="E252" t="str" cm="1">
        <f t="array" ref="E252">IF(A252="","",_xlfn.LET(
_xlpm.base,_xlfn.IFS(
D252="Eliminados",_xlfn.XLOOKUP(A252,Eliminados!$A$2:$A$500,Eliminados!$AE$2:$AE$500,""),
D252="Planificadas",_xlfn.XLOOKUP(A252,Planificadas!$A$2:$A$500,Planificadas!$AE$2:$AE$500,""),
D252="Aprobar planificación",_xlfn.XLOOKUP(A252,'Aprobar Planificación'!$A$2:$A$500,'Aprobar Planificación'!$AE$2:$AE$500,""),
D252="Por planificar",_xlfn.XLOOKUP(A252,'Por planificar'!$A$2:$A$500,'Por planificar'!$AE$2:$AE$500,""),
D252="Por habilitar presupuesto",_xlfn.XLOOKUP(A252,'Por habilitar presup.'!$A$2:$A$500,'Por habilitar presup.'!$AE$2:$AE$500,""),
D252="Por aprobar estimación",_xlfn.XLOOKUP(A252,'Por aprobar estimacion'!$A$2:$A$500,'Por aprobar estimacion'!$AE$2:$AE$500,""),
D252="Por reestimar",_xlfn.XLOOKUP(A252,'Por Reestimar '!$A$2:$A$500,'Por Reestimar '!$AE$2:$AE$500,""),
D252="Por estimar",_xlfn.XLOOKUP(A252,'Por estimar'!$A$2:$A$500,'Por estimar'!$AE$2:$AE$500,""),
D252="Registro incompleto",_xlfn.XLOOKUP(A252,'Registro incompleto'!$A$2:$A$500,'Registro incompleto'!$AE$2:$AE$500,""),
TRUE,""
),
_xlpm.revision,_xlfn.IFS(
D252="Eliminados",_xlfn.XLOOKUP(A252,Eliminados!$A$2:$A$500,Eliminados!$AR$2:$AR$500,""),
D252="Planificadas",_xlfn.XLOOKUP(A252,Planificadas!$A$2:$A$500,Planificadas!$AR$2:$AR$500,""),
D252="Aprobar planificación",_xlfn.XLOOKUP(A252,'Aprobar Planificación'!$A$2:$A$500,'Aprobar Planificación'!$AR$2:$AR$500,""),
D252="Por planificar",_xlfn.XLOOKUP(A252,'Por planificar'!$A$2:$A$500,'Por planificar'!$AR$2:$AR$500,""),
D252="Por habilitar presupuesto",_xlfn.XLOOKUP(A252,'Por habilitar presup.'!$A$2:$A$500,'Por habilitar presup.'!$AR$2:$AR$500,""),
D252="Por aprobar estimación",_xlfn.XLOOKUP(A252,'Por aprobar estimacion'!$A$2:$A$500,'Por aprobar estimacion'!$AR$2:$AR$500,""),
D252="Por reestimar",_xlfn.XLOOKUP(A252,'Por Reestimar '!$A$2:$A$500,'Por Reestimar '!$AR$2:$AR$500,""),
TRUE,""
),
_xlpm.resultado,IF(OR(_xlpm.revision="",_xlpm.revision=0),_xlpm.base,_xlpm.revision),
IF(OR(_xlpm.resultado="",_xlpm.resultado=0),"Sin definir",_xlpm.resultado)
))</f>
        <v>Alta</v>
      </c>
      <c r="F252" s="593" cm="1">
        <f t="array" ref="F252">IF(A252="","",_xlfn.LET(
_xlpm.fecha,_xlfn.IFS(
D252="Eliminados",_xlfn.XLOOKUP(A252,Eliminados!$A$2:$A$500,Eliminados!$AD$2:$AD$500,""),
D252="Planificadas",_xlfn.XLOOKUP(A252,Planificadas!$A$2:$A$500,Planificadas!$AD$2:$AD$500,""),
D252="Aprobar planificación",_xlfn.XLOOKUP(A252,'Aprobar Planificación'!$A$2:$A$500,'Aprobar Planificación'!$AD$2:$AD$500,""),
D252="Por planificar",_xlfn.XLOOKUP(A252,'Por planificar'!$A$2:$A$500,'Por planificar'!$AD$2:$AD$500,""),
D252="Por habilitar presupuesto",_xlfn.XLOOKUP(A252,'Por habilitar presup.'!$A$2:$A$500,'Por habilitar presup.'!$AD$2:$AD$500,""),
D252="Por aprobar estimación",_xlfn.XLOOKUP(A252,'Por aprobar estimacion'!$A$2:$A$500,'Por aprobar estimacion'!$AD$2:$AD$500,""),
D252="Por reestimar",_xlfn.XLOOKUP(A252,'Por Reestimar '!$A$2:$A$500,'Por Reestimar '!$AD$2:$AD$500,""),
D252="Por estimar",_xlfn.XLOOKUP(A252,'Por estimar'!$A$2:$A$500,'Por estimar'!$AD$2:$AD$500,""),
D252="Registro incompleto",_xlfn.XLOOKUP(A252,'Registro incompleto'!$A$2:$A$500,'Registro incompleto'!$AD$2:$AD$500,""),
TRUE,""
),
IF(OR(_xlpm.fecha="",_xlpm.fecha=0),"",_xlpm.fecha)
))</f>
        <v>46311</v>
      </c>
      <c r="G252" s="593" cm="1">
        <f t="array" ref="G252">IF(A252="","",_xlfn.LET(
_xlpm.base,_xlfn.IFS(
D252="Eliminados",_xlfn.XLOOKUP(A252,Eliminados!$A$2:$A$500,Eliminados!$AF$2:$AF$500,""),
D252="Planificadas",_xlfn.XLOOKUP(A252,Planificadas!$A$2:$A$500,Planificadas!$AF$2:$AF$500,""),
D252="Aprobar planificación",_xlfn.XLOOKUP(A252,'Aprobar Planificación'!$A$2:$A$500,'Aprobar Planificación'!$AF$2:$AF$500,""),
D252="Por planificar",_xlfn.XLOOKUP(A252,'Por planificar'!$A$2:$A$500,'Por planificar'!$AF$2:$AF$500,""),
D252="Por habilitar presupuesto",_xlfn.XLOOKUP(A252,'Por habilitar presup.'!$A$2:$A$500,'Por habilitar presup.'!$AF$2:$AF$500,""),
D252="Por aprobar estimación",_xlfn.XLOOKUP(A252,'Por aprobar estimacion'!$A$2:$A$500,'Por aprobar estimacion'!$AF$2:$AF$500,""),
D252="Por reestimar",_xlfn.XLOOKUP(A252,'Por Reestimar '!$A$2:$A$500,'Por Reestimar '!$AF$2:$AF$500,""),
D252="Por estimar",_xlfn.XLOOKUP(A252,'Por estimar'!$A$2:$A$500,'Por estimar'!$AF$2:$AF$500,""),
D252="Registro incompleto",_xlfn.XLOOKUP(A252,'Registro incompleto'!$A$2:$A$500,'Registro incompleto'!$AF$2:$AF$500,""),
TRUE,""
),
_xlpm.revision,_xlfn.IFS(
D252="Eliminados",_xlfn.XLOOKUP(A252,Eliminados!$A$2:$A$500,Eliminados!$AS$2:$AS$500,""),
D252="Planificadas",_xlfn.XLOOKUP(A252,Planificadas!$A$2:$A$500,Planificadas!$AS$2:$AS$500,""),
D252="Aprobar planificación",_xlfn.XLOOKUP(A252,'Aprobar Planificación'!$A$2:$A$500,'Aprobar Planificación'!$AS$2:$AS$500,""),
D252="Por planificar",_xlfn.XLOOKUP(A252,'Por planificar'!$A$2:$A$500,'Por planificar'!$AS$2:$AS$500,""),
D252="Por habilitar presupuesto",_xlfn.XLOOKUP(A252,'Por habilitar presup.'!$A$2:$A$500,'Por habilitar presup.'!$AS$2:$AS$500,""),
D252="Por aprobar estimación",_xlfn.XLOOKUP(A252,'Por aprobar estimacion'!$A$2:$A$500,'Por aprobar estimacion'!$AS$2:$AS$500,""),
D252="Por reestimar",_xlfn.XLOOKUP(A252,'Por Reestimar '!$A$2:$A$500,'Por Reestimar '!$AS$2:$AS$500,""),
TRUE,""
),
_xlpm.resultado,IF(OR(_xlpm.revision="",_xlpm.revision=0),_xlpm.base,_xlpm.revision),
IF(OR(_xlpm.resultado="",_xlpm.resultado=0),"",_xlpm.resultado)
))</f>
        <v>46300</v>
      </c>
      <c r="H252" s="593" t="str" cm="1">
        <f t="array" ref="H252">IF(A252="","",_xlfn.LET(
_xlpm.dias,_xlfn.IFS(
OR(UPPER(TRIM(E252))="BAJA",UPPER(TRIM(E252))="BAJO"),5,
OR(UPPER(TRIM(E252))="MEDIA",UPPER(TRIM(E252))="MEDIO"),10,
OR(UPPER(TRIM(E252))="ALTA",UPPER(TRIM(E252))="ALTO"),20,
TRUE,0
),
_xlpm.inicioRe,IF(D252="Por reestimar",_xlfn.XLOOKUP(A252,'Por Reestimar '!$A$2:$A$500,'Por Reestimar '!$AS$2:$AS$500,0),0),
_xlfn.IFS(
D252="Por reestimar",IF(AND(ISNUMBER(_xlpm.inicioRe),_xlpm.inicioRe&gt;0,_xlpm.dias&gt;0),WORKDAY(_xlpm.inicioRe,_xlpm.dias),""),
D252="Por estimar",IF(AND(ISNUMBER(G252),G252&gt;0),IF(_xlpm.dias&gt;0,WORKDAY(G252,_xlpm.dias),""),IF(AND(ISNUMBER(F252),F252&gt;0),WORKDAY(F252,5),"")),
TRUE,""
)
))</f>
        <v/>
      </c>
      <c r="I252" t="str" cm="1">
        <f t="array" ref="I252">IF(A252="","",_xlfn.IFS(
D252="Eliminados",_xlfn.XLOOKUP(A252,Eliminados!$A$2:$A$500,Eliminados!$AB$2:$AB$500,""),
D252="Planificadas",_xlfn.XLOOKUP(A252,Planificadas!$A$2:$A$500,Planificadas!$AB$2:$AB$500,""),
D252="Aprobar planificación",_xlfn.XLOOKUP(A252,'Aprobar Planificación'!$A$2:$A$500,'Aprobar Planificación'!$AB$2:$AB$500,""),
D252="Por planificar",_xlfn.XLOOKUP(A252,'Por planificar'!$A$2:$A$500,'Por planificar'!$AB$2:$AB$500,""),
D252="Por habilitar presupuesto",_xlfn.XLOOKUP(A252,'Por habilitar presup.'!$A$2:$A$500,'Por habilitar presup.'!$AB$2:$AB$500,""),
D252="Por aprobar estimación",_xlfn.XLOOKUP(A252,'Por aprobar estimacion'!$A$2:$A$500,'Por aprobar estimacion'!$AB$2:$AB$500,""),
D252="Por reestimar",_xlfn.XLOOKUP(A252,'Por Reestimar '!$A$2:$A$500,'Por Reestimar '!$AB$2:$AB$500,""),
D252="Por estimar",_xlfn.XLOOKUP(A252,'Por estimar'!$A$2:$A$500,'Por estimar'!$AB$2:$AB$500,""),
D252="Registro incompleto",_xlfn.XLOOKUP(A252,'Registro incompleto'!$A$2:$A$500,'Registro incompleto'!$AB$2:$AB$500,""),
TRUE,""
))</f>
        <v>Elmer Zapata</v>
      </c>
    </row>
    <row r="253" spans="1:9">
      <c r="A253">
        <v>288</v>
      </c>
      <c r="B253" t="str" cm="1">
        <f t="array" ref="B253">IF(A253="","",_xlfn.IFS(
D253="Eliminados",_xlfn.XLOOKUP(A253,Eliminados!$A$2:$A$500,Eliminados!$F$2:$F$500,""),
D253="Planificadas",_xlfn.XLOOKUP(A253,Planificadas!$A$2:$A$500,Planificadas!$F$2:$F$500,""),
D253="Aprobar planificación",_xlfn.XLOOKUP(A253,'Aprobar Planificación'!$A$2:$A$500,'Aprobar Planificación'!$F$2:$F$500,""),
D253="Por planificar",_xlfn.XLOOKUP(A253,'Por planificar'!$A$2:$A$500,'Por planificar'!$F$2:$F$500,""),
D253="Por habilitar presupuesto",_xlfn.XLOOKUP(A253,'Por habilitar presup.'!$A$2:$A$500,'Por habilitar presup.'!$F$2:$F$500,""),
D253="Por aprobar estimación",_xlfn.XLOOKUP(A253,'Por aprobar estimacion'!$A$2:$A$500,'Por aprobar estimacion'!$F$2:$F$500,""),
D253="Por reestimar",_xlfn.XLOOKUP(A253,'Por Reestimar '!$A$2:$A$500,'Por Reestimar '!$F$2:$F$500,""),
D253="Por estimar",_xlfn.XLOOKUP(A253,'Por estimar'!$A$2:$A$500,'Por estimar'!$F$2:$F$500,""),
D253="Registro incompleto",_xlfn.XLOOKUP(A253,'Registro incompleto'!$A$2:$A$500,'Registro incompleto'!$F$2:$F$500,""),
TRUE,""
))</f>
        <v>Sistematización del Proceso de Reclutamiento y Selección e Incorporación de Colaboradores mediante solución ATS/WETALK</v>
      </c>
      <c r="C253" t="str">
        <f t="shared" si="3"/>
        <v>Elmer Zapata</v>
      </c>
      <c r="D253" t="str" cm="1">
        <f t="array" ref="D253">IF(A253="","",_xlfn.IFS(
COUNTIF(Eliminados!$A$2:$A$500,A253)&gt;0,"Eliminados",
COUNTIF(Planificadas!$A$2:$A$500,A253)&gt;0,"Planificadas",
COUNTIF('Aprobar Planificación'!$A$2:$A$500,A253)&gt;0,"Aprobar planificación",
COUNTIF('Por planificar'!$A$2:$A$500,A253)&gt;0,"Por planificar",
COUNTIF('Por habilitar presup.'!$A$2:$A$500,A253)&gt;0,"Por habilitar presupuesto",
COUNTIF('Por aprobar estimacion'!$A$2:$A$500,A253)&gt;0,"Por aprobar estimación",
COUNTIF('Por Reestimar '!$A$2:$A$500,A253)&gt;0,"Por reestimar",
COUNTIF('Por estimar'!$A$2:$A$500,A253)&gt;0,"Por estimar",
COUNTIF('Registro incompleto'!$A$2:$A$500,A253)&gt;0,"Registro incompleto",
TRUE,"Sin estado"
))</f>
        <v>Por aprobar estimación</v>
      </c>
      <c r="E253" t="str" cm="1">
        <f t="array" ref="E253">IF(A253="","",_xlfn.LET(
_xlpm.base,_xlfn.IFS(
D253="Eliminados",_xlfn.XLOOKUP(A253,Eliminados!$A$2:$A$500,Eliminados!$AE$2:$AE$500,""),
D253="Planificadas",_xlfn.XLOOKUP(A253,Planificadas!$A$2:$A$500,Planificadas!$AE$2:$AE$500,""),
D253="Aprobar planificación",_xlfn.XLOOKUP(A253,'Aprobar Planificación'!$A$2:$A$500,'Aprobar Planificación'!$AE$2:$AE$500,""),
D253="Por planificar",_xlfn.XLOOKUP(A253,'Por planificar'!$A$2:$A$500,'Por planificar'!$AE$2:$AE$500,""),
D253="Por habilitar presupuesto",_xlfn.XLOOKUP(A253,'Por habilitar presup.'!$A$2:$A$500,'Por habilitar presup.'!$AE$2:$AE$500,""),
D253="Por aprobar estimación",_xlfn.XLOOKUP(A253,'Por aprobar estimacion'!$A$2:$A$500,'Por aprobar estimacion'!$AE$2:$AE$500,""),
D253="Por reestimar",_xlfn.XLOOKUP(A253,'Por Reestimar '!$A$2:$A$500,'Por Reestimar '!$AE$2:$AE$500,""),
D253="Por estimar",_xlfn.XLOOKUP(A253,'Por estimar'!$A$2:$A$500,'Por estimar'!$AE$2:$AE$500,""),
D253="Registro incompleto",_xlfn.XLOOKUP(A253,'Registro incompleto'!$A$2:$A$500,'Registro incompleto'!$AE$2:$AE$500,""),
TRUE,""
),
_xlpm.revision,_xlfn.IFS(
D253="Eliminados",_xlfn.XLOOKUP(A253,Eliminados!$A$2:$A$500,Eliminados!$AR$2:$AR$500,""),
D253="Planificadas",_xlfn.XLOOKUP(A253,Planificadas!$A$2:$A$500,Planificadas!$AR$2:$AR$500,""),
D253="Aprobar planificación",_xlfn.XLOOKUP(A253,'Aprobar Planificación'!$A$2:$A$500,'Aprobar Planificación'!$AR$2:$AR$500,""),
D253="Por planificar",_xlfn.XLOOKUP(A253,'Por planificar'!$A$2:$A$500,'Por planificar'!$AR$2:$AR$500,""),
D253="Por habilitar presupuesto",_xlfn.XLOOKUP(A253,'Por habilitar presup.'!$A$2:$A$500,'Por habilitar presup.'!$AR$2:$AR$500,""),
D253="Por aprobar estimación",_xlfn.XLOOKUP(A253,'Por aprobar estimacion'!$A$2:$A$500,'Por aprobar estimacion'!$AR$2:$AR$500,""),
D253="Por reestimar",_xlfn.XLOOKUP(A253,'Por Reestimar '!$A$2:$A$500,'Por Reestimar '!$AR$2:$AR$500,""),
TRUE,""
),
_xlpm.resultado,IF(OR(_xlpm.revision="",_xlpm.revision=0),_xlpm.base,_xlpm.revision),
IF(OR(_xlpm.resultado="",_xlpm.resultado=0),"Sin definir",_xlpm.resultado)
))</f>
        <v>Alta</v>
      </c>
      <c r="F253" s="593" cm="1">
        <f t="array" ref="F253">IF(A253="","",_xlfn.LET(
_xlpm.fecha,_xlfn.IFS(
D253="Eliminados",_xlfn.XLOOKUP(A253,Eliminados!$A$2:$A$500,Eliminados!$AD$2:$AD$500,""),
D253="Planificadas",_xlfn.XLOOKUP(A253,Planificadas!$A$2:$A$500,Planificadas!$AD$2:$AD$500,""),
D253="Aprobar planificación",_xlfn.XLOOKUP(A253,'Aprobar Planificación'!$A$2:$A$500,'Aprobar Planificación'!$AD$2:$AD$500,""),
D253="Por planificar",_xlfn.XLOOKUP(A253,'Por planificar'!$A$2:$A$500,'Por planificar'!$AD$2:$AD$500,""),
D253="Por habilitar presupuesto",_xlfn.XLOOKUP(A253,'Por habilitar presup.'!$A$2:$A$500,'Por habilitar presup.'!$AD$2:$AD$500,""),
D253="Por aprobar estimación",_xlfn.XLOOKUP(A253,'Por aprobar estimacion'!$A$2:$A$500,'Por aprobar estimacion'!$AD$2:$AD$500,""),
D253="Por reestimar",_xlfn.XLOOKUP(A253,'Por Reestimar '!$A$2:$A$500,'Por Reestimar '!$AD$2:$AD$500,""),
D253="Por estimar",_xlfn.XLOOKUP(A253,'Por estimar'!$A$2:$A$500,'Por estimar'!$AD$2:$AD$500,""),
D253="Registro incompleto",_xlfn.XLOOKUP(A253,'Registro incompleto'!$A$2:$A$500,'Registro incompleto'!$AD$2:$AD$500,""),
TRUE,""
),
IF(OR(_xlpm.fecha="",_xlpm.fecha=0),"",_xlpm.fecha)
))</f>
        <v>46311</v>
      </c>
      <c r="G253" s="593" cm="1">
        <f t="array" ref="G253">IF(A253="","",_xlfn.LET(
_xlpm.base,_xlfn.IFS(
D253="Eliminados",_xlfn.XLOOKUP(A253,Eliminados!$A$2:$A$500,Eliminados!$AF$2:$AF$500,""),
D253="Planificadas",_xlfn.XLOOKUP(A253,Planificadas!$A$2:$A$500,Planificadas!$AF$2:$AF$500,""),
D253="Aprobar planificación",_xlfn.XLOOKUP(A253,'Aprobar Planificación'!$A$2:$A$500,'Aprobar Planificación'!$AF$2:$AF$500,""),
D253="Por planificar",_xlfn.XLOOKUP(A253,'Por planificar'!$A$2:$A$500,'Por planificar'!$AF$2:$AF$500,""),
D253="Por habilitar presupuesto",_xlfn.XLOOKUP(A253,'Por habilitar presup.'!$A$2:$A$500,'Por habilitar presup.'!$AF$2:$AF$500,""),
D253="Por aprobar estimación",_xlfn.XLOOKUP(A253,'Por aprobar estimacion'!$A$2:$A$500,'Por aprobar estimacion'!$AF$2:$AF$500,""),
D253="Por reestimar",_xlfn.XLOOKUP(A253,'Por Reestimar '!$A$2:$A$500,'Por Reestimar '!$AF$2:$AF$500,""),
D253="Por estimar",_xlfn.XLOOKUP(A253,'Por estimar'!$A$2:$A$500,'Por estimar'!$AF$2:$AF$500,""),
D253="Registro incompleto",_xlfn.XLOOKUP(A253,'Registro incompleto'!$A$2:$A$500,'Registro incompleto'!$AF$2:$AF$500,""),
TRUE,""
),
_xlpm.revision,_xlfn.IFS(
D253="Eliminados",_xlfn.XLOOKUP(A253,Eliminados!$A$2:$A$500,Eliminados!$AS$2:$AS$500,""),
D253="Planificadas",_xlfn.XLOOKUP(A253,Planificadas!$A$2:$A$500,Planificadas!$AS$2:$AS$500,""),
D253="Aprobar planificación",_xlfn.XLOOKUP(A253,'Aprobar Planificación'!$A$2:$A$500,'Aprobar Planificación'!$AS$2:$AS$500,""),
D253="Por planificar",_xlfn.XLOOKUP(A253,'Por planificar'!$A$2:$A$500,'Por planificar'!$AS$2:$AS$500,""),
D253="Por habilitar presupuesto",_xlfn.XLOOKUP(A253,'Por habilitar presup.'!$A$2:$A$500,'Por habilitar presup.'!$AS$2:$AS$500,""),
D253="Por aprobar estimación",_xlfn.XLOOKUP(A253,'Por aprobar estimacion'!$A$2:$A$500,'Por aprobar estimacion'!$AS$2:$AS$500,""),
D253="Por reestimar",_xlfn.XLOOKUP(A253,'Por Reestimar '!$A$2:$A$500,'Por Reestimar '!$AS$2:$AS$500,""),
TRUE,""
),
_xlpm.resultado,IF(OR(_xlpm.revision="",_xlpm.revision=0),_xlpm.base,_xlpm.revision),
IF(OR(_xlpm.resultado="",_xlpm.resultado=0),"",_xlpm.resultado)
))</f>
        <v>46300</v>
      </c>
      <c r="H253" s="593" t="str" cm="1">
        <f t="array" ref="H253">IF(A253="","",_xlfn.LET(
_xlpm.dias,_xlfn.IFS(
OR(UPPER(TRIM(E253))="BAJA",UPPER(TRIM(E253))="BAJO"),5,
OR(UPPER(TRIM(E253))="MEDIA",UPPER(TRIM(E253))="MEDIO"),10,
OR(UPPER(TRIM(E253))="ALTA",UPPER(TRIM(E253))="ALTO"),20,
TRUE,0
),
_xlpm.inicioRe,IF(D253="Por reestimar",_xlfn.XLOOKUP(A253,'Por Reestimar '!$A$2:$A$500,'Por Reestimar '!$AS$2:$AS$500,0),0),
_xlfn.IFS(
D253="Por reestimar",IF(AND(ISNUMBER(_xlpm.inicioRe),_xlpm.inicioRe&gt;0,_xlpm.dias&gt;0),WORKDAY(_xlpm.inicioRe,_xlpm.dias),""),
D253="Por estimar",IF(AND(ISNUMBER(G253),G253&gt;0),IF(_xlpm.dias&gt;0,WORKDAY(G253,_xlpm.dias),""),IF(AND(ISNUMBER(F253),F253&gt;0),WORKDAY(F253,5),"")),
TRUE,""
)
))</f>
        <v/>
      </c>
      <c r="I253" t="str" cm="1">
        <f t="array" ref="I253">IF(A253="","",_xlfn.IFS(
D253="Eliminados",_xlfn.XLOOKUP(A253,Eliminados!$A$2:$A$500,Eliminados!$AB$2:$AB$500,""),
D253="Planificadas",_xlfn.XLOOKUP(A253,Planificadas!$A$2:$A$500,Planificadas!$AB$2:$AB$500,""),
D253="Aprobar planificación",_xlfn.XLOOKUP(A253,'Aprobar Planificación'!$A$2:$A$500,'Aprobar Planificación'!$AB$2:$AB$500,""),
D253="Por planificar",_xlfn.XLOOKUP(A253,'Por planificar'!$A$2:$A$500,'Por planificar'!$AB$2:$AB$500,""),
D253="Por habilitar presupuesto",_xlfn.XLOOKUP(A253,'Por habilitar presup.'!$A$2:$A$500,'Por habilitar presup.'!$AB$2:$AB$500,""),
D253="Por aprobar estimación",_xlfn.XLOOKUP(A253,'Por aprobar estimacion'!$A$2:$A$500,'Por aprobar estimacion'!$AB$2:$AB$500,""),
D253="Por reestimar",_xlfn.XLOOKUP(A253,'Por Reestimar '!$A$2:$A$500,'Por Reestimar '!$AB$2:$AB$500,""),
D253="Por estimar",_xlfn.XLOOKUP(A253,'Por estimar'!$A$2:$A$500,'Por estimar'!$AB$2:$AB$500,""),
D253="Registro incompleto",_xlfn.XLOOKUP(A253,'Registro incompleto'!$A$2:$A$500,'Registro incompleto'!$AB$2:$AB$500,""),
TRUE,""
))</f>
        <v>Elmer Zapata</v>
      </c>
    </row>
    <row r="254" spans="1:9">
      <c r="A254">
        <v>289</v>
      </c>
      <c r="B254" t="str" cm="1">
        <f t="array" ref="B254">IF(A254="","",_xlfn.IFS(
D254="Eliminados",_xlfn.XLOOKUP(A254,Eliminados!$A$2:$A$500,Eliminados!$F$2:$F$500,""),
D254="Planificadas",_xlfn.XLOOKUP(A254,Planificadas!$A$2:$A$500,Planificadas!$F$2:$F$500,""),
D254="Aprobar planificación",_xlfn.XLOOKUP(A254,'Aprobar Planificación'!$A$2:$A$500,'Aprobar Planificación'!$F$2:$F$500,""),
D254="Por planificar",_xlfn.XLOOKUP(A254,'Por planificar'!$A$2:$A$500,'Por planificar'!$F$2:$F$500,""),
D254="Por habilitar presupuesto",_xlfn.XLOOKUP(A254,'Por habilitar presup.'!$A$2:$A$500,'Por habilitar presup.'!$F$2:$F$500,""),
D254="Por aprobar estimación",_xlfn.XLOOKUP(A254,'Por aprobar estimacion'!$A$2:$A$500,'Por aprobar estimacion'!$F$2:$F$500,""),
D254="Por reestimar",_xlfn.XLOOKUP(A254,'Por Reestimar '!$A$2:$A$500,'Por Reestimar '!$F$2:$F$500,""),
D254="Por estimar",_xlfn.XLOOKUP(A254,'Por estimar'!$A$2:$A$500,'Por estimar'!$F$2:$F$500,""),
D254="Registro incompleto",_xlfn.XLOOKUP(A254,'Registro incompleto'!$A$2:$A$500,'Registro incompleto'!$F$2:$F$500,""),
TRUE,""
))</f>
        <v xml:space="preserve">Automatización de los metadatos en el Dspace para el Repositorio Institucional (UPN) y registro en banner (SHAQPNO)  </v>
      </c>
      <c r="C254" t="str">
        <f t="shared" si="3"/>
        <v>Nicolas Morales</v>
      </c>
      <c r="D254" t="str" cm="1">
        <f t="array" ref="D254">IF(A254="","",_xlfn.IFS(
COUNTIF(Eliminados!$A$2:$A$500,A254)&gt;0,"Eliminados",
COUNTIF(Planificadas!$A$2:$A$500,A254)&gt;0,"Planificadas",
COUNTIF('Aprobar Planificación'!$A$2:$A$500,A254)&gt;0,"Aprobar planificación",
COUNTIF('Por planificar'!$A$2:$A$500,A254)&gt;0,"Por planificar",
COUNTIF('Por habilitar presup.'!$A$2:$A$500,A254)&gt;0,"Por habilitar presupuesto",
COUNTIF('Por aprobar estimacion'!$A$2:$A$500,A254)&gt;0,"Por aprobar estimación",
COUNTIF('Por Reestimar '!$A$2:$A$500,A254)&gt;0,"Por reestimar",
COUNTIF('Por estimar'!$A$2:$A$500,A254)&gt;0,"Por estimar",
COUNTIF('Registro incompleto'!$A$2:$A$500,A254)&gt;0,"Registro incompleto",
TRUE,"Sin estado"
))</f>
        <v>Eliminados</v>
      </c>
      <c r="E254" t="str" cm="1">
        <f t="array" ref="E254">IF(A254="","",_xlfn.LET(
_xlpm.base,_xlfn.IFS(
D254="Eliminados",_xlfn.XLOOKUP(A254,Eliminados!$A$2:$A$500,Eliminados!$AE$2:$AE$500,""),
D254="Planificadas",_xlfn.XLOOKUP(A254,Planificadas!$A$2:$A$500,Planificadas!$AE$2:$AE$500,""),
D254="Aprobar planificación",_xlfn.XLOOKUP(A254,'Aprobar Planificación'!$A$2:$A$500,'Aprobar Planificación'!$AE$2:$AE$500,""),
D254="Por planificar",_xlfn.XLOOKUP(A254,'Por planificar'!$A$2:$A$500,'Por planificar'!$AE$2:$AE$500,""),
D254="Por habilitar presupuesto",_xlfn.XLOOKUP(A254,'Por habilitar presup.'!$A$2:$A$500,'Por habilitar presup.'!$AE$2:$AE$500,""),
D254="Por aprobar estimación",_xlfn.XLOOKUP(A254,'Por aprobar estimacion'!$A$2:$A$500,'Por aprobar estimacion'!$AE$2:$AE$500,""),
D254="Por reestimar",_xlfn.XLOOKUP(A254,'Por Reestimar '!$A$2:$A$500,'Por Reestimar '!$AE$2:$AE$500,""),
D254="Por estimar",_xlfn.XLOOKUP(A254,'Por estimar'!$A$2:$A$500,'Por estimar'!$AE$2:$AE$500,""),
D254="Registro incompleto",_xlfn.XLOOKUP(A254,'Registro incompleto'!$A$2:$A$500,'Registro incompleto'!$AE$2:$AE$500,""),
TRUE,""
),
_xlpm.revision,_xlfn.IFS(
D254="Eliminados",_xlfn.XLOOKUP(A254,Eliminados!$A$2:$A$500,Eliminados!$AR$2:$AR$500,""),
D254="Planificadas",_xlfn.XLOOKUP(A254,Planificadas!$A$2:$A$500,Planificadas!$AR$2:$AR$500,""),
D254="Aprobar planificación",_xlfn.XLOOKUP(A254,'Aprobar Planificación'!$A$2:$A$500,'Aprobar Planificación'!$AR$2:$AR$500,""),
D254="Por planificar",_xlfn.XLOOKUP(A254,'Por planificar'!$A$2:$A$500,'Por planificar'!$AR$2:$AR$500,""),
D254="Por habilitar presupuesto",_xlfn.XLOOKUP(A254,'Por habilitar presup.'!$A$2:$A$500,'Por habilitar presup.'!$AR$2:$AR$500,""),
D254="Por aprobar estimación",_xlfn.XLOOKUP(A254,'Por aprobar estimacion'!$A$2:$A$500,'Por aprobar estimacion'!$AR$2:$AR$500,""),
D254="Por reestimar",_xlfn.XLOOKUP(A254,'Por Reestimar '!$A$2:$A$500,'Por Reestimar '!$AR$2:$AR$500,""),
TRUE,""
),
_xlpm.resultado,IF(OR(_xlpm.revision="",_xlpm.revision=0),_xlpm.base,_xlpm.revision),
IF(OR(_xlpm.resultado="",_xlpm.resultado=0),"Sin definir",_xlpm.resultado)
))</f>
        <v>Alta</v>
      </c>
      <c r="F254" s="593" cm="1">
        <f t="array" ref="F254">IF(A254="","",_xlfn.LET(
_xlpm.fecha,_xlfn.IFS(
D254="Eliminados",_xlfn.XLOOKUP(A254,Eliminados!$A$2:$A$500,Eliminados!$AD$2:$AD$500,""),
D254="Planificadas",_xlfn.XLOOKUP(A254,Planificadas!$A$2:$A$500,Planificadas!$AD$2:$AD$500,""),
D254="Aprobar planificación",_xlfn.XLOOKUP(A254,'Aprobar Planificación'!$A$2:$A$500,'Aprobar Planificación'!$AD$2:$AD$500,""),
D254="Por planificar",_xlfn.XLOOKUP(A254,'Por planificar'!$A$2:$A$500,'Por planificar'!$AD$2:$AD$500,""),
D254="Por habilitar presupuesto",_xlfn.XLOOKUP(A254,'Por habilitar presup.'!$A$2:$A$500,'Por habilitar presup.'!$AD$2:$AD$500,""),
D254="Por aprobar estimación",_xlfn.XLOOKUP(A254,'Por aprobar estimacion'!$A$2:$A$500,'Por aprobar estimacion'!$AD$2:$AD$500,""),
D254="Por reestimar",_xlfn.XLOOKUP(A254,'Por Reestimar '!$A$2:$A$500,'Por Reestimar '!$AD$2:$AD$500,""),
D254="Por estimar",_xlfn.XLOOKUP(A254,'Por estimar'!$A$2:$A$500,'Por estimar'!$AD$2:$AD$500,""),
D254="Registro incompleto",_xlfn.XLOOKUP(A254,'Registro incompleto'!$A$2:$A$500,'Registro incompleto'!$AD$2:$AD$500,""),
TRUE,""
),
IF(OR(_xlpm.fecha="",_xlpm.fecha=0),"",_xlpm.fecha)
))</f>
        <v>46224</v>
      </c>
      <c r="G254" s="593" cm="1">
        <f t="array" ref="G254">IF(A254="","",_xlfn.LET(
_xlpm.base,_xlfn.IFS(
D254="Eliminados",_xlfn.XLOOKUP(A254,Eliminados!$A$2:$A$500,Eliminados!$AF$2:$AF$500,""),
D254="Planificadas",_xlfn.XLOOKUP(A254,Planificadas!$A$2:$A$500,Planificadas!$AF$2:$AF$500,""),
D254="Aprobar planificación",_xlfn.XLOOKUP(A254,'Aprobar Planificación'!$A$2:$A$500,'Aprobar Planificación'!$AF$2:$AF$500,""),
D254="Por planificar",_xlfn.XLOOKUP(A254,'Por planificar'!$A$2:$A$500,'Por planificar'!$AF$2:$AF$500,""),
D254="Por habilitar presupuesto",_xlfn.XLOOKUP(A254,'Por habilitar presup.'!$A$2:$A$500,'Por habilitar presup.'!$AF$2:$AF$500,""),
D254="Por aprobar estimación",_xlfn.XLOOKUP(A254,'Por aprobar estimacion'!$A$2:$A$500,'Por aprobar estimacion'!$AF$2:$AF$500,""),
D254="Por reestimar",_xlfn.XLOOKUP(A254,'Por Reestimar '!$A$2:$A$500,'Por Reestimar '!$AF$2:$AF$500,""),
D254="Por estimar",_xlfn.XLOOKUP(A254,'Por estimar'!$A$2:$A$500,'Por estimar'!$AF$2:$AF$500,""),
D254="Registro incompleto",_xlfn.XLOOKUP(A254,'Registro incompleto'!$A$2:$A$500,'Registro incompleto'!$AF$2:$AF$500,""),
TRUE,""
),
_xlpm.revision,_xlfn.IFS(
D254="Eliminados",_xlfn.XLOOKUP(A254,Eliminados!$A$2:$A$500,Eliminados!$AS$2:$AS$500,""),
D254="Planificadas",_xlfn.XLOOKUP(A254,Planificadas!$A$2:$A$500,Planificadas!$AS$2:$AS$500,""),
D254="Aprobar planificación",_xlfn.XLOOKUP(A254,'Aprobar Planificación'!$A$2:$A$500,'Aprobar Planificación'!$AS$2:$AS$500,""),
D254="Por planificar",_xlfn.XLOOKUP(A254,'Por planificar'!$A$2:$A$500,'Por planificar'!$AS$2:$AS$500,""),
D254="Por habilitar presupuesto",_xlfn.XLOOKUP(A254,'Por habilitar presup.'!$A$2:$A$500,'Por habilitar presup.'!$AS$2:$AS$500,""),
D254="Por aprobar estimación",_xlfn.XLOOKUP(A254,'Por aprobar estimacion'!$A$2:$A$500,'Por aprobar estimacion'!$AS$2:$AS$500,""),
D254="Por reestimar",_xlfn.XLOOKUP(A254,'Por Reestimar '!$A$2:$A$500,'Por Reestimar '!$AS$2:$AS$500,""),
TRUE,""
),
_xlpm.resultado,IF(OR(_xlpm.revision="",_xlpm.revision=0),_xlpm.base,_xlpm.revision),
IF(OR(_xlpm.resultado="",_xlpm.resultado=0),"",_xlpm.resultado)
))</f>
        <v>46265</v>
      </c>
      <c r="H254" s="593" t="str" cm="1">
        <f t="array" ref="H254">IF(A254="","",_xlfn.LET(
_xlpm.dias,_xlfn.IFS(
OR(UPPER(TRIM(E254))="BAJA",UPPER(TRIM(E254))="BAJO"),5,
OR(UPPER(TRIM(E254))="MEDIA",UPPER(TRIM(E254))="MEDIO"),10,
OR(UPPER(TRIM(E254))="ALTA",UPPER(TRIM(E254))="ALTO"),20,
TRUE,0
),
_xlpm.inicioRe,IF(D254="Por reestimar",_xlfn.XLOOKUP(A254,'Por Reestimar '!$A$2:$A$500,'Por Reestimar '!$AS$2:$AS$500,0),0),
_xlfn.IFS(
D254="Por reestimar",IF(AND(ISNUMBER(_xlpm.inicioRe),_xlpm.inicioRe&gt;0,_xlpm.dias&gt;0),WORKDAY(_xlpm.inicioRe,_xlpm.dias),""),
D254="Por estimar",IF(AND(ISNUMBER(G254),G254&gt;0),IF(_xlpm.dias&gt;0,WORKDAY(G254,_xlpm.dias),""),IF(AND(ISNUMBER(F254),F254&gt;0),WORKDAY(F254,5),"")),
TRUE,""
)
))</f>
        <v/>
      </c>
      <c r="I254" t="str" cm="1">
        <f t="array" ref="I254">IF(A254="","",_xlfn.IFS(
D254="Eliminados",_xlfn.XLOOKUP(A254,Eliminados!$A$2:$A$500,Eliminados!$AB$2:$AB$500,""),
D254="Planificadas",_xlfn.XLOOKUP(A254,Planificadas!$A$2:$A$500,Planificadas!$AB$2:$AB$500,""),
D254="Aprobar planificación",_xlfn.XLOOKUP(A254,'Aprobar Planificación'!$A$2:$A$500,'Aprobar Planificación'!$AB$2:$AB$500,""),
D254="Por planificar",_xlfn.XLOOKUP(A254,'Por planificar'!$A$2:$A$500,'Por planificar'!$AB$2:$AB$500,""),
D254="Por habilitar presupuesto",_xlfn.XLOOKUP(A254,'Por habilitar presup.'!$A$2:$A$500,'Por habilitar presup.'!$AB$2:$AB$500,""),
D254="Por aprobar estimación",_xlfn.XLOOKUP(A254,'Por aprobar estimacion'!$A$2:$A$500,'Por aprobar estimacion'!$AB$2:$AB$500,""),
D254="Por reestimar",_xlfn.XLOOKUP(A254,'Por Reestimar '!$A$2:$A$500,'Por Reestimar '!$AB$2:$AB$500,""),
D254="Por estimar",_xlfn.XLOOKUP(A254,'Por estimar'!$A$2:$A$500,'Por estimar'!$AB$2:$AB$500,""),
D254="Registro incompleto",_xlfn.XLOOKUP(A254,'Registro incompleto'!$A$2:$A$500,'Registro incompleto'!$AB$2:$AB$500,""),
TRUE,""
))</f>
        <v>Nicolas Morales</v>
      </c>
    </row>
    <row r="255" spans="1:9">
      <c r="A255">
        <v>290</v>
      </c>
      <c r="B255" t="str" cm="1">
        <f t="array" ref="B255">IF(A255="","",_xlfn.IFS(
D255="Eliminados",_xlfn.XLOOKUP(A255,Eliminados!$A$2:$A$500,Eliminados!$F$2:$F$500,""),
D255="Planificadas",_xlfn.XLOOKUP(A255,Planificadas!$A$2:$A$500,Planificadas!$F$2:$F$500,""),
D255="Aprobar planificación",_xlfn.XLOOKUP(A255,'Aprobar Planificación'!$A$2:$A$500,'Aprobar Planificación'!$F$2:$F$500,""),
D255="Por planificar",_xlfn.XLOOKUP(A255,'Por planificar'!$A$2:$A$500,'Por planificar'!$F$2:$F$500,""),
D255="Por habilitar presupuesto",_xlfn.XLOOKUP(A255,'Por habilitar presup.'!$A$2:$A$500,'Por habilitar presup.'!$F$2:$F$500,""),
D255="Por aprobar estimación",_xlfn.XLOOKUP(A255,'Por aprobar estimacion'!$A$2:$A$500,'Por aprobar estimacion'!$F$2:$F$500,""),
D255="Por reestimar",_xlfn.XLOOKUP(A255,'Por Reestimar '!$A$2:$A$500,'Por Reestimar '!$F$2:$F$500,""),
D255="Por estimar",_xlfn.XLOOKUP(A255,'Por estimar'!$A$2:$A$500,'Por estimar'!$F$2:$F$500,""),
D255="Registro incompleto",_xlfn.XLOOKUP(A255,'Registro incompleto'!$A$2:$A$500,'Registro incompleto'!$F$2:$F$500,""),
TRUE,""
))</f>
        <v>Matrícula de nuevos estudiantes CAD en Modulo B 26-2 + Modulo A 27-0</v>
      </c>
      <c r="C255" t="str">
        <f t="shared" si="3"/>
        <v>Ana Vega</v>
      </c>
      <c r="D255" t="str" cm="1">
        <f t="array" ref="D255">IF(A255="","",_xlfn.IFS(
COUNTIF(Eliminados!$A$2:$A$500,A255)&gt;0,"Eliminados",
COUNTIF(Planificadas!$A$2:$A$500,A255)&gt;0,"Planificadas",
COUNTIF('Aprobar Planificación'!$A$2:$A$500,A255)&gt;0,"Aprobar planificación",
COUNTIF('Por planificar'!$A$2:$A$500,A255)&gt;0,"Por planificar",
COUNTIF('Por habilitar presup.'!$A$2:$A$500,A255)&gt;0,"Por habilitar presupuesto",
COUNTIF('Por aprobar estimacion'!$A$2:$A$500,A255)&gt;0,"Por aprobar estimación",
COUNTIF('Por Reestimar '!$A$2:$A$500,A255)&gt;0,"Por reestimar",
COUNTIF('Por estimar'!$A$2:$A$500,A255)&gt;0,"Por estimar",
COUNTIF('Registro incompleto'!$A$2:$A$500,A255)&gt;0,"Registro incompleto",
TRUE,"Sin estado"
))</f>
        <v>Planificadas</v>
      </c>
      <c r="E255" t="str" cm="1">
        <f t="array" ref="E255">IF(A255="","",_xlfn.LET(
_xlpm.base,_xlfn.IFS(
D255="Eliminados",_xlfn.XLOOKUP(A255,Eliminados!$A$2:$A$500,Eliminados!$AE$2:$AE$500,""),
D255="Planificadas",_xlfn.XLOOKUP(A255,Planificadas!$A$2:$A$500,Planificadas!$AE$2:$AE$500,""),
D255="Aprobar planificación",_xlfn.XLOOKUP(A255,'Aprobar Planificación'!$A$2:$A$500,'Aprobar Planificación'!$AE$2:$AE$500,""),
D255="Por planificar",_xlfn.XLOOKUP(A255,'Por planificar'!$A$2:$A$500,'Por planificar'!$AE$2:$AE$500,""),
D255="Por habilitar presupuesto",_xlfn.XLOOKUP(A255,'Por habilitar presup.'!$A$2:$A$500,'Por habilitar presup.'!$AE$2:$AE$500,""),
D255="Por aprobar estimación",_xlfn.XLOOKUP(A255,'Por aprobar estimacion'!$A$2:$A$500,'Por aprobar estimacion'!$AE$2:$AE$500,""),
D255="Por reestimar",_xlfn.XLOOKUP(A255,'Por Reestimar '!$A$2:$A$500,'Por Reestimar '!$AE$2:$AE$500,""),
D255="Por estimar",_xlfn.XLOOKUP(A255,'Por estimar'!$A$2:$A$500,'Por estimar'!$AE$2:$AE$500,""),
D255="Registro incompleto",_xlfn.XLOOKUP(A255,'Registro incompleto'!$A$2:$A$500,'Registro incompleto'!$AE$2:$AE$500,""),
TRUE,""
),
_xlpm.revision,_xlfn.IFS(
D255="Eliminados",_xlfn.XLOOKUP(A255,Eliminados!$A$2:$A$500,Eliminados!$AR$2:$AR$500,""),
D255="Planificadas",_xlfn.XLOOKUP(A255,Planificadas!$A$2:$A$500,Planificadas!$AR$2:$AR$500,""),
D255="Aprobar planificación",_xlfn.XLOOKUP(A255,'Aprobar Planificación'!$A$2:$A$500,'Aprobar Planificación'!$AR$2:$AR$500,""),
D255="Por planificar",_xlfn.XLOOKUP(A255,'Por planificar'!$A$2:$A$500,'Por planificar'!$AR$2:$AR$500,""),
D255="Por habilitar presupuesto",_xlfn.XLOOKUP(A255,'Por habilitar presup.'!$A$2:$A$500,'Por habilitar presup.'!$AR$2:$AR$500,""),
D255="Por aprobar estimación",_xlfn.XLOOKUP(A255,'Por aprobar estimacion'!$A$2:$A$500,'Por aprobar estimacion'!$AR$2:$AR$500,""),
D255="Por reestimar",_xlfn.XLOOKUP(A255,'Por Reestimar '!$A$2:$A$500,'Por Reestimar '!$AR$2:$AR$500,""),
TRUE,""
),
_xlpm.resultado,IF(OR(_xlpm.revision="",_xlpm.revision=0),_xlpm.base,_xlpm.revision),
IF(OR(_xlpm.resultado="",_xlpm.resultado=0),"Sin definir",_xlpm.resultado)
))</f>
        <v>Media</v>
      </c>
      <c r="F255" s="593" cm="1">
        <f t="array" ref="F255">IF(A255="","",_xlfn.LET(
_xlpm.fecha,_xlfn.IFS(
D255="Eliminados",_xlfn.XLOOKUP(A255,Eliminados!$A$2:$A$500,Eliminados!$AD$2:$AD$500,""),
D255="Planificadas",_xlfn.XLOOKUP(A255,Planificadas!$A$2:$A$500,Planificadas!$AD$2:$AD$500,""),
D255="Aprobar planificación",_xlfn.XLOOKUP(A255,'Aprobar Planificación'!$A$2:$A$500,'Aprobar Planificación'!$AD$2:$AD$500,""),
D255="Por planificar",_xlfn.XLOOKUP(A255,'Por planificar'!$A$2:$A$500,'Por planificar'!$AD$2:$AD$500,""),
D255="Por habilitar presupuesto",_xlfn.XLOOKUP(A255,'Por habilitar presup.'!$A$2:$A$500,'Por habilitar presup.'!$AD$2:$AD$500,""),
D255="Por aprobar estimación",_xlfn.XLOOKUP(A255,'Por aprobar estimacion'!$A$2:$A$500,'Por aprobar estimacion'!$AD$2:$AD$500,""),
D255="Por reestimar",_xlfn.XLOOKUP(A255,'Por Reestimar '!$A$2:$A$500,'Por Reestimar '!$AD$2:$AD$500,""),
D255="Por estimar",_xlfn.XLOOKUP(A255,'Por estimar'!$A$2:$A$500,'Por estimar'!$AD$2:$AD$500,""),
D255="Registro incompleto",_xlfn.XLOOKUP(A255,'Registro incompleto'!$A$2:$A$500,'Registro incompleto'!$AD$2:$AD$500,""),
TRUE,""
),
IF(OR(_xlpm.fecha="",_xlpm.fecha=0),"",_xlpm.fecha)
))</f>
        <v>46220</v>
      </c>
      <c r="G255" s="593" cm="1">
        <f t="array" ref="G255">IF(A255="","",_xlfn.LET(
_xlpm.base,_xlfn.IFS(
D255="Eliminados",_xlfn.XLOOKUP(A255,Eliminados!$A$2:$A$500,Eliminados!$AF$2:$AF$500,""),
D255="Planificadas",_xlfn.XLOOKUP(A255,Planificadas!$A$2:$A$500,Planificadas!$AF$2:$AF$500,""),
D255="Aprobar planificación",_xlfn.XLOOKUP(A255,'Aprobar Planificación'!$A$2:$A$500,'Aprobar Planificación'!$AF$2:$AF$500,""),
D255="Por planificar",_xlfn.XLOOKUP(A255,'Por planificar'!$A$2:$A$500,'Por planificar'!$AF$2:$AF$500,""),
D255="Por habilitar presupuesto",_xlfn.XLOOKUP(A255,'Por habilitar presup.'!$A$2:$A$500,'Por habilitar presup.'!$AF$2:$AF$500,""),
D255="Por aprobar estimación",_xlfn.XLOOKUP(A255,'Por aprobar estimacion'!$A$2:$A$500,'Por aprobar estimacion'!$AF$2:$AF$500,""),
D255="Por reestimar",_xlfn.XLOOKUP(A255,'Por Reestimar '!$A$2:$A$500,'Por Reestimar '!$AF$2:$AF$500,""),
D255="Por estimar",_xlfn.XLOOKUP(A255,'Por estimar'!$A$2:$A$500,'Por estimar'!$AF$2:$AF$500,""),
D255="Registro incompleto",_xlfn.XLOOKUP(A255,'Registro incompleto'!$A$2:$A$500,'Registro incompleto'!$AF$2:$AF$500,""),
TRUE,""
),
_xlpm.revision,_xlfn.IFS(
D255="Eliminados",_xlfn.XLOOKUP(A255,Eliminados!$A$2:$A$500,Eliminados!$AS$2:$AS$500,""),
D255="Planificadas",_xlfn.XLOOKUP(A255,Planificadas!$A$2:$A$500,Planificadas!$AS$2:$AS$500,""),
D255="Aprobar planificación",_xlfn.XLOOKUP(A255,'Aprobar Planificación'!$A$2:$A$500,'Aprobar Planificación'!$AS$2:$AS$500,""),
D255="Por planificar",_xlfn.XLOOKUP(A255,'Por planificar'!$A$2:$A$500,'Por planificar'!$AS$2:$AS$500,""),
D255="Por habilitar presupuesto",_xlfn.XLOOKUP(A255,'Por habilitar presup.'!$A$2:$A$500,'Por habilitar presup.'!$AS$2:$AS$500,""),
D255="Por aprobar estimación",_xlfn.XLOOKUP(A255,'Por aprobar estimacion'!$A$2:$A$500,'Por aprobar estimacion'!$AS$2:$AS$500,""),
D255="Por reestimar",_xlfn.XLOOKUP(A255,'Por Reestimar '!$A$2:$A$500,'Por Reestimar '!$AS$2:$AS$500,""),
TRUE,""
),
_xlpm.resultado,IF(OR(_xlpm.revision="",_xlpm.revision=0),_xlpm.base,_xlpm.revision),
IF(OR(_xlpm.resultado="",_xlpm.resultado=0),"",_xlpm.resultado)
))</f>
        <v>46237</v>
      </c>
      <c r="H255" s="593" t="str" cm="1">
        <f t="array" ref="H255">IF(A255="","",_xlfn.LET(
_xlpm.dias,_xlfn.IFS(
OR(UPPER(TRIM(E255))="BAJA",UPPER(TRIM(E255))="BAJO"),5,
OR(UPPER(TRIM(E255))="MEDIA",UPPER(TRIM(E255))="MEDIO"),10,
OR(UPPER(TRIM(E255))="ALTA",UPPER(TRIM(E255))="ALTO"),20,
TRUE,0
),
_xlpm.inicioRe,IF(D255="Por reestimar",_xlfn.XLOOKUP(A255,'Por Reestimar '!$A$2:$A$500,'Por Reestimar '!$AS$2:$AS$500,0),0),
_xlfn.IFS(
D255="Por reestimar",IF(AND(ISNUMBER(_xlpm.inicioRe),_xlpm.inicioRe&gt;0,_xlpm.dias&gt;0),WORKDAY(_xlpm.inicioRe,_xlpm.dias),""),
D255="Por estimar",IF(AND(ISNUMBER(G255),G255&gt;0),IF(_xlpm.dias&gt;0,WORKDAY(G255,_xlpm.dias),""),IF(AND(ISNUMBER(F255),F255&gt;0),WORKDAY(F255,5),"")),
TRUE,""
)
))</f>
        <v/>
      </c>
      <c r="I255" t="str" cm="1">
        <f t="array" ref="I255">IF(A255="","",_xlfn.IFS(
D255="Eliminados",_xlfn.XLOOKUP(A255,Eliminados!$A$2:$A$500,Eliminados!$AB$2:$AB$500,""),
D255="Planificadas",_xlfn.XLOOKUP(A255,Planificadas!$A$2:$A$500,Planificadas!$AB$2:$AB$500,""),
D255="Aprobar planificación",_xlfn.XLOOKUP(A255,'Aprobar Planificación'!$A$2:$A$500,'Aprobar Planificación'!$AB$2:$AB$500,""),
D255="Por planificar",_xlfn.XLOOKUP(A255,'Por planificar'!$A$2:$A$500,'Por planificar'!$AB$2:$AB$500,""),
D255="Por habilitar presupuesto",_xlfn.XLOOKUP(A255,'Por habilitar presup.'!$A$2:$A$500,'Por habilitar presup.'!$AB$2:$AB$500,""),
D255="Por aprobar estimación",_xlfn.XLOOKUP(A255,'Por aprobar estimacion'!$A$2:$A$500,'Por aprobar estimacion'!$AB$2:$AB$500,""),
D255="Por reestimar",_xlfn.XLOOKUP(A255,'Por Reestimar '!$A$2:$A$500,'Por Reestimar '!$AB$2:$AB$500,""),
D255="Por estimar",_xlfn.XLOOKUP(A255,'Por estimar'!$A$2:$A$500,'Por estimar'!$AB$2:$AB$500,""),
D255="Registro incompleto",_xlfn.XLOOKUP(A255,'Registro incompleto'!$A$2:$A$500,'Registro incompleto'!$AB$2:$AB$500,""),
TRUE,""
))</f>
        <v>Ana Vega</v>
      </c>
    </row>
    <row r="256" spans="1:9">
      <c r="A256">
        <v>291</v>
      </c>
      <c r="B256" t="str" cm="1">
        <f t="array" ref="B256">IF(A256="","",_xlfn.IFS(
D256="Eliminados",_xlfn.XLOOKUP(A256,Eliminados!$A$2:$A$500,Eliminados!$F$2:$F$500,""),
D256="Planificadas",_xlfn.XLOOKUP(A256,Planificadas!$A$2:$A$500,Planificadas!$F$2:$F$500,""),
D256="Aprobar planificación",_xlfn.XLOOKUP(A256,'Aprobar Planificación'!$A$2:$A$500,'Aprobar Planificación'!$F$2:$F$500,""),
D256="Por planificar",_xlfn.XLOOKUP(A256,'Por planificar'!$A$2:$A$500,'Por planificar'!$F$2:$F$500,""),
D256="Por habilitar presupuesto",_xlfn.XLOOKUP(A256,'Por habilitar presup.'!$A$2:$A$500,'Por habilitar presup.'!$F$2:$F$500,""),
D256="Por aprobar estimación",_xlfn.XLOOKUP(A256,'Por aprobar estimacion'!$A$2:$A$500,'Por aprobar estimacion'!$F$2:$F$500,""),
D256="Por reestimar",_xlfn.XLOOKUP(A256,'Por Reestimar '!$A$2:$A$500,'Por Reestimar '!$F$2:$F$500,""),
D256="Por estimar",_xlfn.XLOOKUP(A256,'Por estimar'!$A$2:$A$500,'Por estimar'!$F$2:$F$500,""),
D256="Registro incompleto",_xlfn.XLOOKUP(A256,'Registro incompleto'!$A$2:$A$500,'Registro incompleto'!$F$2:$F$500,""),
TRUE,""
))</f>
        <v>Implementación Central telefonica  Genesys  Cibertec   como de UPN</v>
      </c>
      <c r="C256" t="str">
        <f t="shared" si="3"/>
        <v>César Soplín</v>
      </c>
      <c r="D256" t="str" cm="1">
        <f t="array" ref="D256">IF(A256="","",_xlfn.IFS(
COUNTIF(Eliminados!$A$2:$A$500,A256)&gt;0,"Eliminados",
COUNTIF(Planificadas!$A$2:$A$500,A256)&gt;0,"Planificadas",
COUNTIF('Aprobar Planificación'!$A$2:$A$500,A256)&gt;0,"Aprobar planificación",
COUNTIF('Por planificar'!$A$2:$A$500,A256)&gt;0,"Por planificar",
COUNTIF('Por habilitar presup.'!$A$2:$A$500,A256)&gt;0,"Por habilitar presupuesto",
COUNTIF('Por aprobar estimacion'!$A$2:$A$500,A256)&gt;0,"Por aprobar estimación",
COUNTIF('Por Reestimar '!$A$2:$A$500,A256)&gt;0,"Por reestimar",
COUNTIF('Por estimar'!$A$2:$A$500,A256)&gt;0,"Por estimar",
COUNTIF('Registro incompleto'!$A$2:$A$500,A256)&gt;0,"Registro incompleto",
TRUE,"Sin estado"
))</f>
        <v>Eliminados</v>
      </c>
      <c r="E256" t="str" cm="1">
        <f t="array" ref="E256">IF(A256="","",_xlfn.LET(
_xlpm.base,_xlfn.IFS(
D256="Eliminados",_xlfn.XLOOKUP(A256,Eliminados!$A$2:$A$500,Eliminados!$AE$2:$AE$500,""),
D256="Planificadas",_xlfn.XLOOKUP(A256,Planificadas!$A$2:$A$500,Planificadas!$AE$2:$AE$500,""),
D256="Aprobar planificación",_xlfn.XLOOKUP(A256,'Aprobar Planificación'!$A$2:$A$500,'Aprobar Planificación'!$AE$2:$AE$500,""),
D256="Por planificar",_xlfn.XLOOKUP(A256,'Por planificar'!$A$2:$A$500,'Por planificar'!$AE$2:$AE$500,""),
D256="Por habilitar presupuesto",_xlfn.XLOOKUP(A256,'Por habilitar presup.'!$A$2:$A$500,'Por habilitar presup.'!$AE$2:$AE$500,""),
D256="Por aprobar estimación",_xlfn.XLOOKUP(A256,'Por aprobar estimacion'!$A$2:$A$500,'Por aprobar estimacion'!$AE$2:$AE$500,""),
D256="Por reestimar",_xlfn.XLOOKUP(A256,'Por Reestimar '!$A$2:$A$500,'Por Reestimar '!$AE$2:$AE$500,""),
D256="Por estimar",_xlfn.XLOOKUP(A256,'Por estimar'!$A$2:$A$500,'Por estimar'!$AE$2:$AE$500,""),
D256="Registro incompleto",_xlfn.XLOOKUP(A256,'Registro incompleto'!$A$2:$A$500,'Registro incompleto'!$AE$2:$AE$500,""),
TRUE,""
),
_xlpm.revision,_xlfn.IFS(
D256="Eliminados",_xlfn.XLOOKUP(A256,Eliminados!$A$2:$A$500,Eliminados!$AR$2:$AR$500,""),
D256="Planificadas",_xlfn.XLOOKUP(A256,Planificadas!$A$2:$A$500,Planificadas!$AR$2:$AR$500,""),
D256="Aprobar planificación",_xlfn.XLOOKUP(A256,'Aprobar Planificación'!$A$2:$A$500,'Aprobar Planificación'!$AR$2:$AR$500,""),
D256="Por planificar",_xlfn.XLOOKUP(A256,'Por planificar'!$A$2:$A$500,'Por planificar'!$AR$2:$AR$500,""),
D256="Por habilitar presupuesto",_xlfn.XLOOKUP(A256,'Por habilitar presup.'!$A$2:$A$500,'Por habilitar presup.'!$AR$2:$AR$500,""),
D256="Por aprobar estimación",_xlfn.XLOOKUP(A256,'Por aprobar estimacion'!$A$2:$A$500,'Por aprobar estimacion'!$AR$2:$AR$500,""),
D256="Por reestimar",_xlfn.XLOOKUP(A256,'Por Reestimar '!$A$2:$A$500,'Por Reestimar '!$AR$2:$AR$500,""),
TRUE,""
),
_xlpm.resultado,IF(OR(_xlpm.revision="",_xlpm.revision=0),_xlpm.base,_xlpm.revision),
IF(OR(_xlpm.resultado="",_xlpm.resultado=0),"Sin definir",_xlpm.resultado)
))</f>
        <v>Sin definir</v>
      </c>
      <c r="F256" s="593" cm="1">
        <f t="array" ref="F256">IF(A256="","",_xlfn.LET(
_xlpm.fecha,_xlfn.IFS(
D256="Eliminados",_xlfn.XLOOKUP(A256,Eliminados!$A$2:$A$500,Eliminados!$AD$2:$AD$500,""),
D256="Planificadas",_xlfn.XLOOKUP(A256,Planificadas!$A$2:$A$500,Planificadas!$AD$2:$AD$500,""),
D256="Aprobar planificación",_xlfn.XLOOKUP(A256,'Aprobar Planificación'!$A$2:$A$500,'Aprobar Planificación'!$AD$2:$AD$500,""),
D256="Por planificar",_xlfn.XLOOKUP(A256,'Por planificar'!$A$2:$A$500,'Por planificar'!$AD$2:$AD$500,""),
D256="Por habilitar presupuesto",_xlfn.XLOOKUP(A256,'Por habilitar presup.'!$A$2:$A$500,'Por habilitar presup.'!$AD$2:$AD$500,""),
D256="Por aprobar estimación",_xlfn.XLOOKUP(A256,'Por aprobar estimacion'!$A$2:$A$500,'Por aprobar estimacion'!$AD$2:$AD$500,""),
D256="Por reestimar",_xlfn.XLOOKUP(A256,'Por Reestimar '!$A$2:$A$500,'Por Reestimar '!$AD$2:$AD$500,""),
D256="Por estimar",_xlfn.XLOOKUP(A256,'Por estimar'!$A$2:$A$500,'Por estimar'!$AD$2:$AD$500,""),
D256="Registro incompleto",_xlfn.XLOOKUP(A256,'Registro incompleto'!$A$2:$A$500,'Registro incompleto'!$AD$2:$AD$500,""),
TRUE,""
),
IF(OR(_xlpm.fecha="",_xlpm.fecha=0),"",_xlpm.fecha)
))</f>
        <v>46220</v>
      </c>
      <c r="G256" s="593" t="str" cm="1">
        <f t="array" ref="G256">IF(A256="","",_xlfn.LET(
_xlpm.base,_xlfn.IFS(
D256="Eliminados",_xlfn.XLOOKUP(A256,Eliminados!$A$2:$A$500,Eliminados!$AF$2:$AF$500,""),
D256="Planificadas",_xlfn.XLOOKUP(A256,Planificadas!$A$2:$A$500,Planificadas!$AF$2:$AF$500,""),
D256="Aprobar planificación",_xlfn.XLOOKUP(A256,'Aprobar Planificación'!$A$2:$A$500,'Aprobar Planificación'!$AF$2:$AF$500,""),
D256="Por planificar",_xlfn.XLOOKUP(A256,'Por planificar'!$A$2:$A$500,'Por planificar'!$AF$2:$AF$500,""),
D256="Por habilitar presupuesto",_xlfn.XLOOKUP(A256,'Por habilitar presup.'!$A$2:$A$500,'Por habilitar presup.'!$AF$2:$AF$500,""),
D256="Por aprobar estimación",_xlfn.XLOOKUP(A256,'Por aprobar estimacion'!$A$2:$A$500,'Por aprobar estimacion'!$AF$2:$AF$500,""),
D256="Por reestimar",_xlfn.XLOOKUP(A256,'Por Reestimar '!$A$2:$A$500,'Por Reestimar '!$AF$2:$AF$500,""),
D256="Por estimar",_xlfn.XLOOKUP(A256,'Por estimar'!$A$2:$A$500,'Por estimar'!$AF$2:$AF$500,""),
D256="Registro incompleto",_xlfn.XLOOKUP(A256,'Registro incompleto'!$A$2:$A$500,'Registro incompleto'!$AF$2:$AF$500,""),
TRUE,""
),
_xlpm.revision,_xlfn.IFS(
D256="Eliminados",_xlfn.XLOOKUP(A256,Eliminados!$A$2:$A$500,Eliminados!$AS$2:$AS$500,""),
D256="Planificadas",_xlfn.XLOOKUP(A256,Planificadas!$A$2:$A$500,Planificadas!$AS$2:$AS$500,""),
D256="Aprobar planificación",_xlfn.XLOOKUP(A256,'Aprobar Planificación'!$A$2:$A$500,'Aprobar Planificación'!$AS$2:$AS$500,""),
D256="Por planificar",_xlfn.XLOOKUP(A256,'Por planificar'!$A$2:$A$500,'Por planificar'!$AS$2:$AS$500,""),
D256="Por habilitar presupuesto",_xlfn.XLOOKUP(A256,'Por habilitar presup.'!$A$2:$A$500,'Por habilitar presup.'!$AS$2:$AS$500,""),
D256="Por aprobar estimación",_xlfn.XLOOKUP(A256,'Por aprobar estimacion'!$A$2:$A$500,'Por aprobar estimacion'!$AS$2:$AS$500,""),
D256="Por reestimar",_xlfn.XLOOKUP(A256,'Por Reestimar '!$A$2:$A$500,'Por Reestimar '!$AS$2:$AS$500,""),
TRUE,""
),
_xlpm.resultado,IF(OR(_xlpm.revision="",_xlpm.revision=0),_xlpm.base,_xlpm.revision),
IF(OR(_xlpm.resultado="",_xlpm.resultado=0),"",_xlpm.resultado)
))</f>
        <v/>
      </c>
      <c r="H256" s="593" t="str" cm="1">
        <f t="array" ref="H256">IF(A256="","",_xlfn.LET(
_xlpm.dias,_xlfn.IFS(
OR(UPPER(TRIM(E256))="BAJA",UPPER(TRIM(E256))="BAJO"),5,
OR(UPPER(TRIM(E256))="MEDIA",UPPER(TRIM(E256))="MEDIO"),10,
OR(UPPER(TRIM(E256))="ALTA",UPPER(TRIM(E256))="ALTO"),20,
TRUE,0
),
_xlpm.inicioRe,IF(D256="Por reestimar",_xlfn.XLOOKUP(A256,'Por Reestimar '!$A$2:$A$500,'Por Reestimar '!$AS$2:$AS$500,0),0),
_xlfn.IFS(
D256="Por reestimar",IF(AND(ISNUMBER(_xlpm.inicioRe),_xlpm.inicioRe&gt;0,_xlpm.dias&gt;0),WORKDAY(_xlpm.inicioRe,_xlpm.dias),""),
D256="Por estimar",IF(AND(ISNUMBER(G256),G256&gt;0),IF(_xlpm.dias&gt;0,WORKDAY(G256,_xlpm.dias),""),IF(AND(ISNUMBER(F256),F256&gt;0),WORKDAY(F256,5),"")),
TRUE,""
)
))</f>
        <v/>
      </c>
      <c r="I256" t="str" cm="1">
        <f t="array" ref="I256">IF(A256="","",_xlfn.IFS(
D256="Eliminados",_xlfn.XLOOKUP(A256,Eliminados!$A$2:$A$500,Eliminados!$AB$2:$AB$500,""),
D256="Planificadas",_xlfn.XLOOKUP(A256,Planificadas!$A$2:$A$500,Planificadas!$AB$2:$AB$500,""),
D256="Aprobar planificación",_xlfn.XLOOKUP(A256,'Aprobar Planificación'!$A$2:$A$500,'Aprobar Planificación'!$AB$2:$AB$500,""),
D256="Por planificar",_xlfn.XLOOKUP(A256,'Por planificar'!$A$2:$A$500,'Por planificar'!$AB$2:$AB$500,""),
D256="Por habilitar presupuesto",_xlfn.XLOOKUP(A256,'Por habilitar presup.'!$A$2:$A$500,'Por habilitar presup.'!$AB$2:$AB$500,""),
D256="Por aprobar estimación",_xlfn.XLOOKUP(A256,'Por aprobar estimacion'!$A$2:$A$500,'Por aprobar estimacion'!$AB$2:$AB$500,""),
D256="Por reestimar",_xlfn.XLOOKUP(A256,'Por Reestimar '!$A$2:$A$500,'Por Reestimar '!$AB$2:$AB$500,""),
D256="Por estimar",_xlfn.XLOOKUP(A256,'Por estimar'!$A$2:$A$500,'Por estimar'!$AB$2:$AB$500,""),
D256="Registro incompleto",_xlfn.XLOOKUP(A256,'Registro incompleto'!$A$2:$A$500,'Registro incompleto'!$AB$2:$AB$500,""),
TRUE,""
))</f>
        <v>César Soplín</v>
      </c>
    </row>
    <row r="257" spans="1:9">
      <c r="A257">
        <v>292</v>
      </c>
      <c r="B257" t="str" cm="1">
        <f t="array" ref="B257">IF(A257="","",_xlfn.IFS(
D257="Eliminados",_xlfn.XLOOKUP(A257,Eliminados!$A$2:$A$500,Eliminados!$F$2:$F$500,""),
D257="Planificadas",_xlfn.XLOOKUP(A257,Planificadas!$A$2:$A$500,Planificadas!$F$2:$F$500,""),
D257="Aprobar planificación",_xlfn.XLOOKUP(A257,'Aprobar Planificación'!$A$2:$A$500,'Aprobar Planificación'!$F$2:$F$500,""),
D257="Por planificar",_xlfn.XLOOKUP(A257,'Por planificar'!$A$2:$A$500,'Por planificar'!$F$2:$F$500,""),
D257="Por habilitar presupuesto",_xlfn.XLOOKUP(A257,'Por habilitar presup.'!$A$2:$A$500,'Por habilitar presup.'!$F$2:$F$500,""),
D257="Por aprobar estimación",_xlfn.XLOOKUP(A257,'Por aprobar estimacion'!$A$2:$A$500,'Por aprobar estimacion'!$F$2:$F$500,""),
D257="Por reestimar",_xlfn.XLOOKUP(A257,'Por Reestimar '!$A$2:$A$500,'Por Reestimar '!$F$2:$F$500,""),
D257="Por estimar",_xlfn.XLOOKUP(A257,'Por estimar'!$A$2:$A$500,'Por estimar'!$F$2:$F$500,""),
D257="Registro incompleto",_xlfn.XLOOKUP(A257,'Registro incompleto'!$A$2:$A$500,'Registro incompleto'!$F$2:$F$500,""),
TRUE,""
))</f>
        <v>Implementación Central telefonica  Genesys  UPC   como de UPN</v>
      </c>
      <c r="C257" t="str">
        <f t="shared" si="3"/>
        <v>César Soplín</v>
      </c>
      <c r="D257" t="str" cm="1">
        <f t="array" ref="D257">IF(A257="","",_xlfn.IFS(
COUNTIF(Eliminados!$A$2:$A$500,A257)&gt;0,"Eliminados",
COUNTIF(Planificadas!$A$2:$A$500,A257)&gt;0,"Planificadas",
COUNTIF('Aprobar Planificación'!$A$2:$A$500,A257)&gt;0,"Aprobar planificación",
COUNTIF('Por planificar'!$A$2:$A$500,A257)&gt;0,"Por planificar",
COUNTIF('Por habilitar presup.'!$A$2:$A$500,A257)&gt;0,"Por habilitar presupuesto",
COUNTIF('Por aprobar estimacion'!$A$2:$A$500,A257)&gt;0,"Por aprobar estimación",
COUNTIF('Por Reestimar '!$A$2:$A$500,A257)&gt;0,"Por reestimar",
COUNTIF('Por estimar'!$A$2:$A$500,A257)&gt;0,"Por estimar",
COUNTIF('Registro incompleto'!$A$2:$A$500,A257)&gt;0,"Registro incompleto",
TRUE,"Sin estado"
))</f>
        <v>Eliminados</v>
      </c>
      <c r="E257" t="str" cm="1">
        <f t="array" ref="E257">IF(A257="","",_xlfn.LET(
_xlpm.base,_xlfn.IFS(
D257="Eliminados",_xlfn.XLOOKUP(A257,Eliminados!$A$2:$A$500,Eliminados!$AE$2:$AE$500,""),
D257="Planificadas",_xlfn.XLOOKUP(A257,Planificadas!$A$2:$A$500,Planificadas!$AE$2:$AE$500,""),
D257="Aprobar planificación",_xlfn.XLOOKUP(A257,'Aprobar Planificación'!$A$2:$A$500,'Aprobar Planificación'!$AE$2:$AE$500,""),
D257="Por planificar",_xlfn.XLOOKUP(A257,'Por planificar'!$A$2:$A$500,'Por planificar'!$AE$2:$AE$500,""),
D257="Por habilitar presupuesto",_xlfn.XLOOKUP(A257,'Por habilitar presup.'!$A$2:$A$500,'Por habilitar presup.'!$AE$2:$AE$500,""),
D257="Por aprobar estimación",_xlfn.XLOOKUP(A257,'Por aprobar estimacion'!$A$2:$A$500,'Por aprobar estimacion'!$AE$2:$AE$500,""),
D257="Por reestimar",_xlfn.XLOOKUP(A257,'Por Reestimar '!$A$2:$A$500,'Por Reestimar '!$AE$2:$AE$500,""),
D257="Por estimar",_xlfn.XLOOKUP(A257,'Por estimar'!$A$2:$A$500,'Por estimar'!$AE$2:$AE$500,""),
D257="Registro incompleto",_xlfn.XLOOKUP(A257,'Registro incompleto'!$A$2:$A$500,'Registro incompleto'!$AE$2:$AE$500,""),
TRUE,""
),
_xlpm.revision,_xlfn.IFS(
D257="Eliminados",_xlfn.XLOOKUP(A257,Eliminados!$A$2:$A$500,Eliminados!$AR$2:$AR$500,""),
D257="Planificadas",_xlfn.XLOOKUP(A257,Planificadas!$A$2:$A$500,Planificadas!$AR$2:$AR$500,""),
D257="Aprobar planificación",_xlfn.XLOOKUP(A257,'Aprobar Planificación'!$A$2:$A$500,'Aprobar Planificación'!$AR$2:$AR$500,""),
D257="Por planificar",_xlfn.XLOOKUP(A257,'Por planificar'!$A$2:$A$500,'Por planificar'!$AR$2:$AR$500,""),
D257="Por habilitar presupuesto",_xlfn.XLOOKUP(A257,'Por habilitar presup.'!$A$2:$A$500,'Por habilitar presup.'!$AR$2:$AR$500,""),
D257="Por aprobar estimación",_xlfn.XLOOKUP(A257,'Por aprobar estimacion'!$A$2:$A$500,'Por aprobar estimacion'!$AR$2:$AR$500,""),
D257="Por reestimar",_xlfn.XLOOKUP(A257,'Por Reestimar '!$A$2:$A$500,'Por Reestimar '!$AR$2:$AR$500,""),
TRUE,""
),
_xlpm.resultado,IF(OR(_xlpm.revision="",_xlpm.revision=0),_xlpm.base,_xlpm.revision),
IF(OR(_xlpm.resultado="",_xlpm.resultado=0),"Sin definir",_xlpm.resultado)
))</f>
        <v>Sin definir</v>
      </c>
      <c r="F257" s="593" cm="1">
        <f t="array" ref="F257">IF(A257="","",_xlfn.LET(
_xlpm.fecha,_xlfn.IFS(
D257="Eliminados",_xlfn.XLOOKUP(A257,Eliminados!$A$2:$A$500,Eliminados!$AD$2:$AD$500,""),
D257="Planificadas",_xlfn.XLOOKUP(A257,Planificadas!$A$2:$A$500,Planificadas!$AD$2:$AD$500,""),
D257="Aprobar planificación",_xlfn.XLOOKUP(A257,'Aprobar Planificación'!$A$2:$A$500,'Aprobar Planificación'!$AD$2:$AD$500,""),
D257="Por planificar",_xlfn.XLOOKUP(A257,'Por planificar'!$A$2:$A$500,'Por planificar'!$AD$2:$AD$500,""),
D257="Por habilitar presupuesto",_xlfn.XLOOKUP(A257,'Por habilitar presup.'!$A$2:$A$500,'Por habilitar presup.'!$AD$2:$AD$500,""),
D257="Por aprobar estimación",_xlfn.XLOOKUP(A257,'Por aprobar estimacion'!$A$2:$A$500,'Por aprobar estimacion'!$AD$2:$AD$500,""),
D257="Por reestimar",_xlfn.XLOOKUP(A257,'Por Reestimar '!$A$2:$A$500,'Por Reestimar '!$AD$2:$AD$500,""),
D257="Por estimar",_xlfn.XLOOKUP(A257,'Por estimar'!$A$2:$A$500,'Por estimar'!$AD$2:$AD$500,""),
D257="Registro incompleto",_xlfn.XLOOKUP(A257,'Registro incompleto'!$A$2:$A$500,'Registro incompleto'!$AD$2:$AD$500,""),
TRUE,""
),
IF(OR(_xlpm.fecha="",_xlpm.fecha=0),"",_xlpm.fecha)
))</f>
        <v>46220</v>
      </c>
      <c r="G257" s="593" t="str" cm="1">
        <f t="array" ref="G257">IF(A257="","",_xlfn.LET(
_xlpm.base,_xlfn.IFS(
D257="Eliminados",_xlfn.XLOOKUP(A257,Eliminados!$A$2:$A$500,Eliminados!$AF$2:$AF$500,""),
D257="Planificadas",_xlfn.XLOOKUP(A257,Planificadas!$A$2:$A$500,Planificadas!$AF$2:$AF$500,""),
D257="Aprobar planificación",_xlfn.XLOOKUP(A257,'Aprobar Planificación'!$A$2:$A$500,'Aprobar Planificación'!$AF$2:$AF$500,""),
D257="Por planificar",_xlfn.XLOOKUP(A257,'Por planificar'!$A$2:$A$500,'Por planificar'!$AF$2:$AF$500,""),
D257="Por habilitar presupuesto",_xlfn.XLOOKUP(A257,'Por habilitar presup.'!$A$2:$A$500,'Por habilitar presup.'!$AF$2:$AF$500,""),
D257="Por aprobar estimación",_xlfn.XLOOKUP(A257,'Por aprobar estimacion'!$A$2:$A$500,'Por aprobar estimacion'!$AF$2:$AF$500,""),
D257="Por reestimar",_xlfn.XLOOKUP(A257,'Por Reestimar '!$A$2:$A$500,'Por Reestimar '!$AF$2:$AF$500,""),
D257="Por estimar",_xlfn.XLOOKUP(A257,'Por estimar'!$A$2:$A$500,'Por estimar'!$AF$2:$AF$500,""),
D257="Registro incompleto",_xlfn.XLOOKUP(A257,'Registro incompleto'!$A$2:$A$500,'Registro incompleto'!$AF$2:$AF$500,""),
TRUE,""
),
_xlpm.revision,_xlfn.IFS(
D257="Eliminados",_xlfn.XLOOKUP(A257,Eliminados!$A$2:$A$500,Eliminados!$AS$2:$AS$500,""),
D257="Planificadas",_xlfn.XLOOKUP(A257,Planificadas!$A$2:$A$500,Planificadas!$AS$2:$AS$500,""),
D257="Aprobar planificación",_xlfn.XLOOKUP(A257,'Aprobar Planificación'!$A$2:$A$500,'Aprobar Planificación'!$AS$2:$AS$500,""),
D257="Por planificar",_xlfn.XLOOKUP(A257,'Por planificar'!$A$2:$A$500,'Por planificar'!$AS$2:$AS$500,""),
D257="Por habilitar presupuesto",_xlfn.XLOOKUP(A257,'Por habilitar presup.'!$A$2:$A$500,'Por habilitar presup.'!$AS$2:$AS$500,""),
D257="Por aprobar estimación",_xlfn.XLOOKUP(A257,'Por aprobar estimacion'!$A$2:$A$500,'Por aprobar estimacion'!$AS$2:$AS$500,""),
D257="Por reestimar",_xlfn.XLOOKUP(A257,'Por Reestimar '!$A$2:$A$500,'Por Reestimar '!$AS$2:$AS$500,""),
TRUE,""
),
_xlpm.resultado,IF(OR(_xlpm.revision="",_xlpm.revision=0),_xlpm.base,_xlpm.revision),
IF(OR(_xlpm.resultado="",_xlpm.resultado=0),"",_xlpm.resultado)
))</f>
        <v/>
      </c>
      <c r="H257" s="593" t="str" cm="1">
        <f t="array" ref="H257">IF(A257="","",_xlfn.LET(
_xlpm.dias,_xlfn.IFS(
OR(UPPER(TRIM(E257))="BAJA",UPPER(TRIM(E257))="BAJO"),5,
OR(UPPER(TRIM(E257))="MEDIA",UPPER(TRIM(E257))="MEDIO"),10,
OR(UPPER(TRIM(E257))="ALTA",UPPER(TRIM(E257))="ALTO"),20,
TRUE,0
),
_xlpm.inicioRe,IF(D257="Por reestimar",_xlfn.XLOOKUP(A257,'Por Reestimar '!$A$2:$A$500,'Por Reestimar '!$AS$2:$AS$500,0),0),
_xlfn.IFS(
D257="Por reestimar",IF(AND(ISNUMBER(_xlpm.inicioRe),_xlpm.inicioRe&gt;0,_xlpm.dias&gt;0),WORKDAY(_xlpm.inicioRe,_xlpm.dias),""),
D257="Por estimar",IF(AND(ISNUMBER(G257),G257&gt;0),IF(_xlpm.dias&gt;0,WORKDAY(G257,_xlpm.dias),""),IF(AND(ISNUMBER(F257),F257&gt;0),WORKDAY(F257,5),"")),
TRUE,""
)
))</f>
        <v/>
      </c>
      <c r="I257" t="str" cm="1">
        <f t="array" ref="I257">IF(A257="","",_xlfn.IFS(
D257="Eliminados",_xlfn.XLOOKUP(A257,Eliminados!$A$2:$A$500,Eliminados!$AB$2:$AB$500,""),
D257="Planificadas",_xlfn.XLOOKUP(A257,Planificadas!$A$2:$A$500,Planificadas!$AB$2:$AB$500,""),
D257="Aprobar planificación",_xlfn.XLOOKUP(A257,'Aprobar Planificación'!$A$2:$A$500,'Aprobar Planificación'!$AB$2:$AB$500,""),
D257="Por planificar",_xlfn.XLOOKUP(A257,'Por planificar'!$A$2:$A$500,'Por planificar'!$AB$2:$AB$500,""),
D257="Por habilitar presupuesto",_xlfn.XLOOKUP(A257,'Por habilitar presup.'!$A$2:$A$500,'Por habilitar presup.'!$AB$2:$AB$500,""),
D257="Por aprobar estimación",_xlfn.XLOOKUP(A257,'Por aprobar estimacion'!$A$2:$A$500,'Por aprobar estimacion'!$AB$2:$AB$500,""),
D257="Por reestimar",_xlfn.XLOOKUP(A257,'Por Reestimar '!$A$2:$A$500,'Por Reestimar '!$AB$2:$AB$500,""),
D257="Por estimar",_xlfn.XLOOKUP(A257,'Por estimar'!$A$2:$A$500,'Por estimar'!$AB$2:$AB$500,""),
D257="Registro incompleto",_xlfn.XLOOKUP(A257,'Registro incompleto'!$A$2:$A$500,'Registro incompleto'!$AB$2:$AB$500,""),
TRUE,""
))</f>
        <v>César Soplín</v>
      </c>
    </row>
    <row r="258" spans="1:9">
      <c r="A258">
        <v>293</v>
      </c>
      <c r="B258" t="str" cm="1">
        <f t="array" ref="B258">IF(A258="","",_xlfn.IFS(
D258="Eliminados",_xlfn.XLOOKUP(A258,Eliminados!$A$2:$A$500,Eliminados!$F$2:$F$500,""),
D258="Planificadas",_xlfn.XLOOKUP(A258,Planificadas!$A$2:$A$500,Planificadas!$F$2:$F$500,""),
D258="Aprobar planificación",_xlfn.XLOOKUP(A258,'Aprobar Planificación'!$A$2:$A$500,'Aprobar Planificación'!$F$2:$F$500,""),
D258="Por planificar",_xlfn.XLOOKUP(A258,'Por planificar'!$A$2:$A$500,'Por planificar'!$F$2:$F$500,""),
D258="Por habilitar presupuesto",_xlfn.XLOOKUP(A258,'Por habilitar presup.'!$A$2:$A$500,'Por habilitar presup.'!$F$2:$F$500,""),
D258="Por aprobar estimación",_xlfn.XLOOKUP(A258,'Por aprobar estimacion'!$A$2:$A$500,'Por aprobar estimacion'!$F$2:$F$500,""),
D258="Por reestimar",_xlfn.XLOOKUP(A258,'Por Reestimar '!$A$2:$A$500,'Por Reestimar '!$F$2:$F$500,""),
D258="Por estimar",_xlfn.XLOOKUP(A258,'Por estimar'!$A$2:$A$500,'Por estimar'!$F$2:$F$500,""),
D258="Registro incompleto",_xlfn.XLOOKUP(A258,'Registro incompleto'!$A$2:$A$500,'Registro incompleto'!$F$2:$F$500,""),
TRUE,""
))</f>
        <v>Implementación de CRM cobranzas para Cibertec similar al de UPN</v>
      </c>
      <c r="C258" t="str">
        <f t="shared" si="3"/>
        <v>César Soplín</v>
      </c>
      <c r="D258" t="str" cm="1">
        <f t="array" ref="D258">IF(A258="","",_xlfn.IFS(
COUNTIF(Eliminados!$A$2:$A$500,A258)&gt;0,"Eliminados",
COUNTIF(Planificadas!$A$2:$A$500,A258)&gt;0,"Planificadas",
COUNTIF('Aprobar Planificación'!$A$2:$A$500,A258)&gt;0,"Aprobar planificación",
COUNTIF('Por planificar'!$A$2:$A$500,A258)&gt;0,"Por planificar",
COUNTIF('Por habilitar presup.'!$A$2:$A$500,A258)&gt;0,"Por habilitar presupuesto",
COUNTIF('Por aprobar estimacion'!$A$2:$A$500,A258)&gt;0,"Por aprobar estimación",
COUNTIF('Por Reestimar '!$A$2:$A$500,A258)&gt;0,"Por reestimar",
COUNTIF('Por estimar'!$A$2:$A$500,A258)&gt;0,"Por estimar",
COUNTIF('Registro incompleto'!$A$2:$A$500,A258)&gt;0,"Registro incompleto",
TRUE,"Sin estado"
))</f>
        <v>Eliminados</v>
      </c>
      <c r="E258" t="str" cm="1">
        <f t="array" ref="E258">IF(A258="","",_xlfn.LET(
_xlpm.base,_xlfn.IFS(
D258="Eliminados",_xlfn.XLOOKUP(A258,Eliminados!$A$2:$A$500,Eliminados!$AE$2:$AE$500,""),
D258="Planificadas",_xlfn.XLOOKUP(A258,Planificadas!$A$2:$A$500,Planificadas!$AE$2:$AE$500,""),
D258="Aprobar planificación",_xlfn.XLOOKUP(A258,'Aprobar Planificación'!$A$2:$A$500,'Aprobar Planificación'!$AE$2:$AE$500,""),
D258="Por planificar",_xlfn.XLOOKUP(A258,'Por planificar'!$A$2:$A$500,'Por planificar'!$AE$2:$AE$500,""),
D258="Por habilitar presupuesto",_xlfn.XLOOKUP(A258,'Por habilitar presup.'!$A$2:$A$500,'Por habilitar presup.'!$AE$2:$AE$500,""),
D258="Por aprobar estimación",_xlfn.XLOOKUP(A258,'Por aprobar estimacion'!$A$2:$A$500,'Por aprobar estimacion'!$AE$2:$AE$500,""),
D258="Por reestimar",_xlfn.XLOOKUP(A258,'Por Reestimar '!$A$2:$A$500,'Por Reestimar '!$AE$2:$AE$500,""),
D258="Por estimar",_xlfn.XLOOKUP(A258,'Por estimar'!$A$2:$A$500,'Por estimar'!$AE$2:$AE$500,""),
D258="Registro incompleto",_xlfn.XLOOKUP(A258,'Registro incompleto'!$A$2:$A$500,'Registro incompleto'!$AE$2:$AE$500,""),
TRUE,""
),
_xlpm.revision,_xlfn.IFS(
D258="Eliminados",_xlfn.XLOOKUP(A258,Eliminados!$A$2:$A$500,Eliminados!$AR$2:$AR$500,""),
D258="Planificadas",_xlfn.XLOOKUP(A258,Planificadas!$A$2:$A$500,Planificadas!$AR$2:$AR$500,""),
D258="Aprobar planificación",_xlfn.XLOOKUP(A258,'Aprobar Planificación'!$A$2:$A$500,'Aprobar Planificación'!$AR$2:$AR$500,""),
D258="Por planificar",_xlfn.XLOOKUP(A258,'Por planificar'!$A$2:$A$500,'Por planificar'!$AR$2:$AR$500,""),
D258="Por habilitar presupuesto",_xlfn.XLOOKUP(A258,'Por habilitar presup.'!$A$2:$A$500,'Por habilitar presup.'!$AR$2:$AR$500,""),
D258="Por aprobar estimación",_xlfn.XLOOKUP(A258,'Por aprobar estimacion'!$A$2:$A$500,'Por aprobar estimacion'!$AR$2:$AR$500,""),
D258="Por reestimar",_xlfn.XLOOKUP(A258,'Por Reestimar '!$A$2:$A$500,'Por Reestimar '!$AR$2:$AR$500,""),
TRUE,""
),
_xlpm.resultado,IF(OR(_xlpm.revision="",_xlpm.revision=0),_xlpm.base,_xlpm.revision),
IF(OR(_xlpm.resultado="",_xlpm.resultado=0),"Sin definir",_xlpm.resultado)
))</f>
        <v>Sin definir</v>
      </c>
      <c r="F258" s="593" cm="1">
        <f t="array" ref="F258">IF(A258="","",_xlfn.LET(
_xlpm.fecha,_xlfn.IFS(
D258="Eliminados",_xlfn.XLOOKUP(A258,Eliminados!$A$2:$A$500,Eliminados!$AD$2:$AD$500,""),
D258="Planificadas",_xlfn.XLOOKUP(A258,Planificadas!$A$2:$A$500,Planificadas!$AD$2:$AD$500,""),
D258="Aprobar planificación",_xlfn.XLOOKUP(A258,'Aprobar Planificación'!$A$2:$A$500,'Aprobar Planificación'!$AD$2:$AD$500,""),
D258="Por planificar",_xlfn.XLOOKUP(A258,'Por planificar'!$A$2:$A$500,'Por planificar'!$AD$2:$AD$500,""),
D258="Por habilitar presupuesto",_xlfn.XLOOKUP(A258,'Por habilitar presup.'!$A$2:$A$500,'Por habilitar presup.'!$AD$2:$AD$500,""),
D258="Por aprobar estimación",_xlfn.XLOOKUP(A258,'Por aprobar estimacion'!$A$2:$A$500,'Por aprobar estimacion'!$AD$2:$AD$500,""),
D258="Por reestimar",_xlfn.XLOOKUP(A258,'Por Reestimar '!$A$2:$A$500,'Por Reestimar '!$AD$2:$AD$500,""),
D258="Por estimar",_xlfn.XLOOKUP(A258,'Por estimar'!$A$2:$A$500,'Por estimar'!$AD$2:$AD$500,""),
D258="Registro incompleto",_xlfn.XLOOKUP(A258,'Registro incompleto'!$A$2:$A$500,'Registro incompleto'!$AD$2:$AD$500,""),
TRUE,""
),
IF(OR(_xlpm.fecha="",_xlpm.fecha=0),"",_xlpm.fecha)
))</f>
        <v>46220</v>
      </c>
      <c r="G258" s="593" t="str" cm="1">
        <f t="array" ref="G258">IF(A258="","",_xlfn.LET(
_xlpm.base,_xlfn.IFS(
D258="Eliminados",_xlfn.XLOOKUP(A258,Eliminados!$A$2:$A$500,Eliminados!$AF$2:$AF$500,""),
D258="Planificadas",_xlfn.XLOOKUP(A258,Planificadas!$A$2:$A$500,Planificadas!$AF$2:$AF$500,""),
D258="Aprobar planificación",_xlfn.XLOOKUP(A258,'Aprobar Planificación'!$A$2:$A$500,'Aprobar Planificación'!$AF$2:$AF$500,""),
D258="Por planificar",_xlfn.XLOOKUP(A258,'Por planificar'!$A$2:$A$500,'Por planificar'!$AF$2:$AF$500,""),
D258="Por habilitar presupuesto",_xlfn.XLOOKUP(A258,'Por habilitar presup.'!$A$2:$A$500,'Por habilitar presup.'!$AF$2:$AF$500,""),
D258="Por aprobar estimación",_xlfn.XLOOKUP(A258,'Por aprobar estimacion'!$A$2:$A$500,'Por aprobar estimacion'!$AF$2:$AF$500,""),
D258="Por reestimar",_xlfn.XLOOKUP(A258,'Por Reestimar '!$A$2:$A$500,'Por Reestimar '!$AF$2:$AF$500,""),
D258="Por estimar",_xlfn.XLOOKUP(A258,'Por estimar'!$A$2:$A$500,'Por estimar'!$AF$2:$AF$500,""),
D258="Registro incompleto",_xlfn.XLOOKUP(A258,'Registro incompleto'!$A$2:$A$500,'Registro incompleto'!$AF$2:$AF$500,""),
TRUE,""
),
_xlpm.revision,_xlfn.IFS(
D258="Eliminados",_xlfn.XLOOKUP(A258,Eliminados!$A$2:$A$500,Eliminados!$AS$2:$AS$500,""),
D258="Planificadas",_xlfn.XLOOKUP(A258,Planificadas!$A$2:$A$500,Planificadas!$AS$2:$AS$500,""),
D258="Aprobar planificación",_xlfn.XLOOKUP(A258,'Aprobar Planificación'!$A$2:$A$500,'Aprobar Planificación'!$AS$2:$AS$500,""),
D258="Por planificar",_xlfn.XLOOKUP(A258,'Por planificar'!$A$2:$A$500,'Por planificar'!$AS$2:$AS$500,""),
D258="Por habilitar presupuesto",_xlfn.XLOOKUP(A258,'Por habilitar presup.'!$A$2:$A$500,'Por habilitar presup.'!$AS$2:$AS$500,""),
D258="Por aprobar estimación",_xlfn.XLOOKUP(A258,'Por aprobar estimacion'!$A$2:$A$500,'Por aprobar estimacion'!$AS$2:$AS$500,""),
D258="Por reestimar",_xlfn.XLOOKUP(A258,'Por Reestimar '!$A$2:$A$500,'Por Reestimar '!$AS$2:$AS$500,""),
TRUE,""
),
_xlpm.resultado,IF(OR(_xlpm.revision="",_xlpm.revision=0),_xlpm.base,_xlpm.revision),
IF(OR(_xlpm.resultado="",_xlpm.resultado=0),"",_xlpm.resultado)
))</f>
        <v/>
      </c>
      <c r="H258" s="593" t="str" cm="1">
        <f t="array" ref="H258">IF(A258="","",_xlfn.LET(
_xlpm.dias,_xlfn.IFS(
OR(UPPER(TRIM(E258))="BAJA",UPPER(TRIM(E258))="BAJO"),5,
OR(UPPER(TRIM(E258))="MEDIA",UPPER(TRIM(E258))="MEDIO"),10,
OR(UPPER(TRIM(E258))="ALTA",UPPER(TRIM(E258))="ALTO"),20,
TRUE,0
),
_xlpm.inicioRe,IF(D258="Por reestimar",_xlfn.XLOOKUP(A258,'Por Reestimar '!$A$2:$A$500,'Por Reestimar '!$AS$2:$AS$500,0),0),
_xlfn.IFS(
D258="Por reestimar",IF(AND(ISNUMBER(_xlpm.inicioRe),_xlpm.inicioRe&gt;0,_xlpm.dias&gt;0),WORKDAY(_xlpm.inicioRe,_xlpm.dias),""),
D258="Por estimar",IF(AND(ISNUMBER(G258),G258&gt;0),IF(_xlpm.dias&gt;0,WORKDAY(G258,_xlpm.dias),""),IF(AND(ISNUMBER(F258),F258&gt;0),WORKDAY(F258,5),"")),
TRUE,""
)
))</f>
        <v/>
      </c>
      <c r="I258" t="str" cm="1">
        <f t="array" ref="I258">IF(A258="","",_xlfn.IFS(
D258="Eliminados",_xlfn.XLOOKUP(A258,Eliminados!$A$2:$A$500,Eliminados!$AB$2:$AB$500,""),
D258="Planificadas",_xlfn.XLOOKUP(A258,Planificadas!$A$2:$A$500,Planificadas!$AB$2:$AB$500,""),
D258="Aprobar planificación",_xlfn.XLOOKUP(A258,'Aprobar Planificación'!$A$2:$A$500,'Aprobar Planificación'!$AB$2:$AB$500,""),
D258="Por planificar",_xlfn.XLOOKUP(A258,'Por planificar'!$A$2:$A$500,'Por planificar'!$AB$2:$AB$500,""),
D258="Por habilitar presupuesto",_xlfn.XLOOKUP(A258,'Por habilitar presup.'!$A$2:$A$500,'Por habilitar presup.'!$AB$2:$AB$500,""),
D258="Por aprobar estimación",_xlfn.XLOOKUP(A258,'Por aprobar estimacion'!$A$2:$A$500,'Por aprobar estimacion'!$AB$2:$AB$500,""),
D258="Por reestimar",_xlfn.XLOOKUP(A258,'Por Reestimar '!$A$2:$A$500,'Por Reestimar '!$AB$2:$AB$500,""),
D258="Por estimar",_xlfn.XLOOKUP(A258,'Por estimar'!$A$2:$A$500,'Por estimar'!$AB$2:$AB$500,""),
D258="Registro incompleto",_xlfn.XLOOKUP(A258,'Registro incompleto'!$A$2:$A$500,'Registro incompleto'!$AB$2:$AB$500,""),
TRUE,""
))</f>
        <v>César Soplín</v>
      </c>
    </row>
    <row r="259" spans="1:9">
      <c r="A259">
        <v>294</v>
      </c>
      <c r="B259" t="str" cm="1">
        <f t="array" ref="B259">IF(A259="","",_xlfn.IFS(
D259="Eliminados",_xlfn.XLOOKUP(A259,Eliminados!$A$2:$A$500,Eliminados!$F$2:$F$500,""),
D259="Planificadas",_xlfn.XLOOKUP(A259,Planificadas!$A$2:$A$500,Planificadas!$F$2:$F$500,""),
D259="Aprobar planificación",_xlfn.XLOOKUP(A259,'Aprobar Planificación'!$A$2:$A$500,'Aprobar Planificación'!$F$2:$F$500,""),
D259="Por planificar",_xlfn.XLOOKUP(A259,'Por planificar'!$A$2:$A$500,'Por planificar'!$F$2:$F$500,""),
D259="Por habilitar presupuesto",_xlfn.XLOOKUP(A259,'Por habilitar presup.'!$A$2:$A$500,'Por habilitar presup.'!$F$2:$F$500,""),
D259="Por aprobar estimación",_xlfn.XLOOKUP(A259,'Por aprobar estimacion'!$A$2:$A$500,'Por aprobar estimacion'!$F$2:$F$500,""),
D259="Por reestimar",_xlfn.XLOOKUP(A259,'Por Reestimar '!$A$2:$A$500,'Por Reestimar '!$F$2:$F$500,""),
D259="Por estimar",_xlfn.XLOOKUP(A259,'Por estimar'!$A$2:$A$500,'Por estimar'!$F$2:$F$500,""),
D259="Registro incompleto",_xlfn.XLOOKUP(A259,'Registro incompleto'!$A$2:$A$500,'Registro incompleto'!$F$2:$F$500,""),
TRUE,""
))</f>
        <v>Implementación CRm cobranzas para UPC similar al de UPN</v>
      </c>
      <c r="C259" t="str">
        <f t="shared" ref="C259:C322" si="4">IF(A259="","",IF(OR(
TRIM(I259&amp;"")="",
TRIM(I259&amp;"")="0",
UPPER(TRIM(I259&amp;""))="PENDIENTE LD"
),"Sin definir",I259))</f>
        <v>César Soplín</v>
      </c>
      <c r="D259" t="str" cm="1">
        <f t="array" ref="D259">IF(A259="","",_xlfn.IFS(
COUNTIF(Eliminados!$A$2:$A$500,A259)&gt;0,"Eliminados",
COUNTIF(Planificadas!$A$2:$A$500,A259)&gt;0,"Planificadas",
COUNTIF('Aprobar Planificación'!$A$2:$A$500,A259)&gt;0,"Aprobar planificación",
COUNTIF('Por planificar'!$A$2:$A$500,A259)&gt;0,"Por planificar",
COUNTIF('Por habilitar presup.'!$A$2:$A$500,A259)&gt;0,"Por habilitar presupuesto",
COUNTIF('Por aprobar estimacion'!$A$2:$A$500,A259)&gt;0,"Por aprobar estimación",
COUNTIF('Por Reestimar '!$A$2:$A$500,A259)&gt;0,"Por reestimar",
COUNTIF('Por estimar'!$A$2:$A$500,A259)&gt;0,"Por estimar",
COUNTIF('Registro incompleto'!$A$2:$A$500,A259)&gt;0,"Registro incompleto",
TRUE,"Sin estado"
))</f>
        <v>Eliminados</v>
      </c>
      <c r="E259" t="str" cm="1">
        <f t="array" ref="E259">IF(A259="","",_xlfn.LET(
_xlpm.base,_xlfn.IFS(
D259="Eliminados",_xlfn.XLOOKUP(A259,Eliminados!$A$2:$A$500,Eliminados!$AE$2:$AE$500,""),
D259="Planificadas",_xlfn.XLOOKUP(A259,Planificadas!$A$2:$A$500,Planificadas!$AE$2:$AE$500,""),
D259="Aprobar planificación",_xlfn.XLOOKUP(A259,'Aprobar Planificación'!$A$2:$A$500,'Aprobar Planificación'!$AE$2:$AE$500,""),
D259="Por planificar",_xlfn.XLOOKUP(A259,'Por planificar'!$A$2:$A$500,'Por planificar'!$AE$2:$AE$500,""),
D259="Por habilitar presupuesto",_xlfn.XLOOKUP(A259,'Por habilitar presup.'!$A$2:$A$500,'Por habilitar presup.'!$AE$2:$AE$500,""),
D259="Por aprobar estimación",_xlfn.XLOOKUP(A259,'Por aprobar estimacion'!$A$2:$A$500,'Por aprobar estimacion'!$AE$2:$AE$500,""),
D259="Por reestimar",_xlfn.XLOOKUP(A259,'Por Reestimar '!$A$2:$A$500,'Por Reestimar '!$AE$2:$AE$500,""),
D259="Por estimar",_xlfn.XLOOKUP(A259,'Por estimar'!$A$2:$A$500,'Por estimar'!$AE$2:$AE$500,""),
D259="Registro incompleto",_xlfn.XLOOKUP(A259,'Registro incompleto'!$A$2:$A$500,'Registro incompleto'!$AE$2:$AE$500,""),
TRUE,""
),
_xlpm.revision,_xlfn.IFS(
D259="Eliminados",_xlfn.XLOOKUP(A259,Eliminados!$A$2:$A$500,Eliminados!$AR$2:$AR$500,""),
D259="Planificadas",_xlfn.XLOOKUP(A259,Planificadas!$A$2:$A$500,Planificadas!$AR$2:$AR$500,""),
D259="Aprobar planificación",_xlfn.XLOOKUP(A259,'Aprobar Planificación'!$A$2:$A$500,'Aprobar Planificación'!$AR$2:$AR$500,""),
D259="Por planificar",_xlfn.XLOOKUP(A259,'Por planificar'!$A$2:$A$500,'Por planificar'!$AR$2:$AR$500,""),
D259="Por habilitar presupuesto",_xlfn.XLOOKUP(A259,'Por habilitar presup.'!$A$2:$A$500,'Por habilitar presup.'!$AR$2:$AR$500,""),
D259="Por aprobar estimación",_xlfn.XLOOKUP(A259,'Por aprobar estimacion'!$A$2:$A$500,'Por aprobar estimacion'!$AR$2:$AR$500,""),
D259="Por reestimar",_xlfn.XLOOKUP(A259,'Por Reestimar '!$A$2:$A$500,'Por Reestimar '!$AR$2:$AR$500,""),
TRUE,""
),
_xlpm.resultado,IF(OR(_xlpm.revision="",_xlpm.revision=0),_xlpm.base,_xlpm.revision),
IF(OR(_xlpm.resultado="",_xlpm.resultado=0),"Sin definir",_xlpm.resultado)
))</f>
        <v>Sin definir</v>
      </c>
      <c r="F259" s="593" cm="1">
        <f t="array" ref="F259">IF(A259="","",_xlfn.LET(
_xlpm.fecha,_xlfn.IFS(
D259="Eliminados",_xlfn.XLOOKUP(A259,Eliminados!$A$2:$A$500,Eliminados!$AD$2:$AD$500,""),
D259="Planificadas",_xlfn.XLOOKUP(A259,Planificadas!$A$2:$A$500,Planificadas!$AD$2:$AD$500,""),
D259="Aprobar planificación",_xlfn.XLOOKUP(A259,'Aprobar Planificación'!$A$2:$A$500,'Aprobar Planificación'!$AD$2:$AD$500,""),
D259="Por planificar",_xlfn.XLOOKUP(A259,'Por planificar'!$A$2:$A$500,'Por planificar'!$AD$2:$AD$500,""),
D259="Por habilitar presupuesto",_xlfn.XLOOKUP(A259,'Por habilitar presup.'!$A$2:$A$500,'Por habilitar presup.'!$AD$2:$AD$500,""),
D259="Por aprobar estimación",_xlfn.XLOOKUP(A259,'Por aprobar estimacion'!$A$2:$A$500,'Por aprobar estimacion'!$AD$2:$AD$500,""),
D259="Por reestimar",_xlfn.XLOOKUP(A259,'Por Reestimar '!$A$2:$A$500,'Por Reestimar '!$AD$2:$AD$500,""),
D259="Por estimar",_xlfn.XLOOKUP(A259,'Por estimar'!$A$2:$A$500,'Por estimar'!$AD$2:$AD$500,""),
D259="Registro incompleto",_xlfn.XLOOKUP(A259,'Registro incompleto'!$A$2:$A$500,'Registro incompleto'!$AD$2:$AD$500,""),
TRUE,""
),
IF(OR(_xlpm.fecha="",_xlpm.fecha=0),"",_xlpm.fecha)
))</f>
        <v>46220</v>
      </c>
      <c r="G259" s="593" t="str" cm="1">
        <f t="array" ref="G259">IF(A259="","",_xlfn.LET(
_xlpm.base,_xlfn.IFS(
D259="Eliminados",_xlfn.XLOOKUP(A259,Eliminados!$A$2:$A$500,Eliminados!$AF$2:$AF$500,""),
D259="Planificadas",_xlfn.XLOOKUP(A259,Planificadas!$A$2:$A$500,Planificadas!$AF$2:$AF$500,""),
D259="Aprobar planificación",_xlfn.XLOOKUP(A259,'Aprobar Planificación'!$A$2:$A$500,'Aprobar Planificación'!$AF$2:$AF$500,""),
D259="Por planificar",_xlfn.XLOOKUP(A259,'Por planificar'!$A$2:$A$500,'Por planificar'!$AF$2:$AF$500,""),
D259="Por habilitar presupuesto",_xlfn.XLOOKUP(A259,'Por habilitar presup.'!$A$2:$A$500,'Por habilitar presup.'!$AF$2:$AF$500,""),
D259="Por aprobar estimación",_xlfn.XLOOKUP(A259,'Por aprobar estimacion'!$A$2:$A$500,'Por aprobar estimacion'!$AF$2:$AF$500,""),
D259="Por reestimar",_xlfn.XLOOKUP(A259,'Por Reestimar '!$A$2:$A$500,'Por Reestimar '!$AF$2:$AF$500,""),
D259="Por estimar",_xlfn.XLOOKUP(A259,'Por estimar'!$A$2:$A$500,'Por estimar'!$AF$2:$AF$500,""),
D259="Registro incompleto",_xlfn.XLOOKUP(A259,'Registro incompleto'!$A$2:$A$500,'Registro incompleto'!$AF$2:$AF$500,""),
TRUE,""
),
_xlpm.revision,_xlfn.IFS(
D259="Eliminados",_xlfn.XLOOKUP(A259,Eliminados!$A$2:$A$500,Eliminados!$AS$2:$AS$500,""),
D259="Planificadas",_xlfn.XLOOKUP(A259,Planificadas!$A$2:$A$500,Planificadas!$AS$2:$AS$500,""),
D259="Aprobar planificación",_xlfn.XLOOKUP(A259,'Aprobar Planificación'!$A$2:$A$500,'Aprobar Planificación'!$AS$2:$AS$500,""),
D259="Por planificar",_xlfn.XLOOKUP(A259,'Por planificar'!$A$2:$A$500,'Por planificar'!$AS$2:$AS$500,""),
D259="Por habilitar presupuesto",_xlfn.XLOOKUP(A259,'Por habilitar presup.'!$A$2:$A$500,'Por habilitar presup.'!$AS$2:$AS$500,""),
D259="Por aprobar estimación",_xlfn.XLOOKUP(A259,'Por aprobar estimacion'!$A$2:$A$500,'Por aprobar estimacion'!$AS$2:$AS$500,""),
D259="Por reestimar",_xlfn.XLOOKUP(A259,'Por Reestimar '!$A$2:$A$500,'Por Reestimar '!$AS$2:$AS$500,""),
TRUE,""
),
_xlpm.resultado,IF(OR(_xlpm.revision="",_xlpm.revision=0),_xlpm.base,_xlpm.revision),
IF(OR(_xlpm.resultado="",_xlpm.resultado=0),"",_xlpm.resultado)
))</f>
        <v/>
      </c>
      <c r="H259" s="593" t="str" cm="1">
        <f t="array" ref="H259">IF(A259="","",_xlfn.LET(
_xlpm.dias,_xlfn.IFS(
OR(UPPER(TRIM(E259))="BAJA",UPPER(TRIM(E259))="BAJO"),5,
OR(UPPER(TRIM(E259))="MEDIA",UPPER(TRIM(E259))="MEDIO"),10,
OR(UPPER(TRIM(E259))="ALTA",UPPER(TRIM(E259))="ALTO"),20,
TRUE,0
),
_xlpm.inicioRe,IF(D259="Por reestimar",_xlfn.XLOOKUP(A259,'Por Reestimar '!$A$2:$A$500,'Por Reestimar '!$AS$2:$AS$500,0),0),
_xlfn.IFS(
D259="Por reestimar",IF(AND(ISNUMBER(_xlpm.inicioRe),_xlpm.inicioRe&gt;0,_xlpm.dias&gt;0),WORKDAY(_xlpm.inicioRe,_xlpm.dias),""),
D259="Por estimar",IF(AND(ISNUMBER(G259),G259&gt;0),IF(_xlpm.dias&gt;0,WORKDAY(G259,_xlpm.dias),""),IF(AND(ISNUMBER(F259),F259&gt;0),WORKDAY(F259,5),"")),
TRUE,""
)
))</f>
        <v/>
      </c>
      <c r="I259" t="str" cm="1">
        <f t="array" ref="I259">IF(A259="","",_xlfn.IFS(
D259="Eliminados",_xlfn.XLOOKUP(A259,Eliminados!$A$2:$A$500,Eliminados!$AB$2:$AB$500,""),
D259="Planificadas",_xlfn.XLOOKUP(A259,Planificadas!$A$2:$A$500,Planificadas!$AB$2:$AB$500,""),
D259="Aprobar planificación",_xlfn.XLOOKUP(A259,'Aprobar Planificación'!$A$2:$A$500,'Aprobar Planificación'!$AB$2:$AB$500,""),
D259="Por planificar",_xlfn.XLOOKUP(A259,'Por planificar'!$A$2:$A$500,'Por planificar'!$AB$2:$AB$500,""),
D259="Por habilitar presupuesto",_xlfn.XLOOKUP(A259,'Por habilitar presup.'!$A$2:$A$500,'Por habilitar presup.'!$AB$2:$AB$500,""),
D259="Por aprobar estimación",_xlfn.XLOOKUP(A259,'Por aprobar estimacion'!$A$2:$A$500,'Por aprobar estimacion'!$AB$2:$AB$500,""),
D259="Por reestimar",_xlfn.XLOOKUP(A259,'Por Reestimar '!$A$2:$A$500,'Por Reestimar '!$AB$2:$AB$500,""),
D259="Por estimar",_xlfn.XLOOKUP(A259,'Por estimar'!$A$2:$A$500,'Por estimar'!$AB$2:$AB$500,""),
D259="Registro incompleto",_xlfn.XLOOKUP(A259,'Registro incompleto'!$A$2:$A$500,'Registro incompleto'!$AB$2:$AB$500,""),
TRUE,""
))</f>
        <v>César Soplín</v>
      </c>
    </row>
    <row r="260" spans="1:9">
      <c r="A260">
        <v>295</v>
      </c>
      <c r="B260" t="str" cm="1">
        <f t="array" ref="B260">IF(A260="","",_xlfn.IFS(
D260="Eliminados",_xlfn.XLOOKUP(A260,Eliminados!$A$2:$A$500,Eliminados!$F$2:$F$500,""),
D260="Planificadas",_xlfn.XLOOKUP(A260,Planificadas!$A$2:$A$500,Planificadas!$F$2:$F$500,""),
D260="Aprobar planificación",_xlfn.XLOOKUP(A260,'Aprobar Planificación'!$A$2:$A$500,'Aprobar Planificación'!$F$2:$F$500,""),
D260="Por planificar",_xlfn.XLOOKUP(A260,'Por planificar'!$A$2:$A$500,'Por planificar'!$F$2:$F$500,""),
D260="Por habilitar presupuesto",_xlfn.XLOOKUP(A260,'Por habilitar presup.'!$A$2:$A$500,'Por habilitar presup.'!$F$2:$F$500,""),
D260="Por aprobar estimación",_xlfn.XLOOKUP(A260,'Por aprobar estimacion'!$A$2:$A$500,'Por aprobar estimacion'!$F$2:$F$500,""),
D260="Por reestimar",_xlfn.XLOOKUP(A260,'Por Reestimar '!$A$2:$A$500,'Por Reestimar '!$F$2:$F$500,""),
D260="Por estimar",_xlfn.XLOOKUP(A260,'Por estimar'!$A$2:$A$500,'Por estimar'!$F$2:$F$500,""),
D260="Registro incompleto",_xlfn.XLOOKUP(A260,'Registro incompleto'!$A$2:$A$500,'Registro incompleto'!$F$2:$F$500,""),
TRUE,""
))</f>
        <v>NOVA - Data&amp;BI Comercial - Funnel Comercial</v>
      </c>
      <c r="C260" t="str">
        <f t="shared" si="4"/>
        <v>Aaron Melgar</v>
      </c>
      <c r="D260" t="str" cm="1">
        <f t="array" ref="D260">IF(A260="","",_xlfn.IFS(
COUNTIF(Eliminados!$A$2:$A$500,A260)&gt;0,"Eliminados",
COUNTIF(Planificadas!$A$2:$A$500,A260)&gt;0,"Planificadas",
COUNTIF('Aprobar Planificación'!$A$2:$A$500,A260)&gt;0,"Aprobar planificación",
COUNTIF('Por planificar'!$A$2:$A$500,A260)&gt;0,"Por planificar",
COUNTIF('Por habilitar presup.'!$A$2:$A$500,A260)&gt;0,"Por habilitar presupuesto",
COUNTIF('Por aprobar estimacion'!$A$2:$A$500,A260)&gt;0,"Por aprobar estimación",
COUNTIF('Por Reestimar '!$A$2:$A$500,A260)&gt;0,"Por reestimar",
COUNTIF('Por estimar'!$A$2:$A$500,A260)&gt;0,"Por estimar",
COUNTIF('Registro incompleto'!$A$2:$A$500,A260)&gt;0,"Registro incompleto",
TRUE,"Sin estado"
))</f>
        <v>Planificadas</v>
      </c>
      <c r="E260" t="str" cm="1">
        <f t="array" ref="E260">IF(A260="","",_xlfn.LET(
_xlpm.base,_xlfn.IFS(
D260="Eliminados",_xlfn.XLOOKUP(A260,Eliminados!$A$2:$A$500,Eliminados!$AE$2:$AE$500,""),
D260="Planificadas",_xlfn.XLOOKUP(A260,Planificadas!$A$2:$A$500,Planificadas!$AE$2:$AE$500,""),
D260="Aprobar planificación",_xlfn.XLOOKUP(A260,'Aprobar Planificación'!$A$2:$A$500,'Aprobar Planificación'!$AE$2:$AE$500,""),
D260="Por planificar",_xlfn.XLOOKUP(A260,'Por planificar'!$A$2:$A$500,'Por planificar'!$AE$2:$AE$500,""),
D260="Por habilitar presupuesto",_xlfn.XLOOKUP(A260,'Por habilitar presup.'!$A$2:$A$500,'Por habilitar presup.'!$AE$2:$AE$500,""),
D260="Por aprobar estimación",_xlfn.XLOOKUP(A260,'Por aprobar estimacion'!$A$2:$A$500,'Por aprobar estimacion'!$AE$2:$AE$500,""),
D260="Por reestimar",_xlfn.XLOOKUP(A260,'Por Reestimar '!$A$2:$A$500,'Por Reestimar '!$AE$2:$AE$500,""),
D260="Por estimar",_xlfn.XLOOKUP(A260,'Por estimar'!$A$2:$A$500,'Por estimar'!$AE$2:$AE$500,""),
D260="Registro incompleto",_xlfn.XLOOKUP(A260,'Registro incompleto'!$A$2:$A$500,'Registro incompleto'!$AE$2:$AE$500,""),
TRUE,""
),
_xlpm.revision,_xlfn.IFS(
D260="Eliminados",_xlfn.XLOOKUP(A260,Eliminados!$A$2:$A$500,Eliminados!$AR$2:$AR$500,""),
D260="Planificadas",_xlfn.XLOOKUP(A260,Planificadas!$A$2:$A$500,Planificadas!$AR$2:$AR$500,""),
D260="Aprobar planificación",_xlfn.XLOOKUP(A260,'Aprobar Planificación'!$A$2:$A$500,'Aprobar Planificación'!$AR$2:$AR$500,""),
D260="Por planificar",_xlfn.XLOOKUP(A260,'Por planificar'!$A$2:$A$500,'Por planificar'!$AR$2:$AR$500,""),
D260="Por habilitar presupuesto",_xlfn.XLOOKUP(A260,'Por habilitar presup.'!$A$2:$A$500,'Por habilitar presup.'!$AR$2:$AR$500,""),
D260="Por aprobar estimación",_xlfn.XLOOKUP(A260,'Por aprobar estimacion'!$A$2:$A$500,'Por aprobar estimacion'!$AR$2:$AR$500,""),
D260="Por reestimar",_xlfn.XLOOKUP(A260,'Por Reestimar '!$A$2:$A$500,'Por Reestimar '!$AR$2:$AR$500,""),
TRUE,""
),
_xlpm.resultado,IF(OR(_xlpm.revision="",_xlpm.revision=0),_xlpm.base,_xlpm.revision),
IF(OR(_xlpm.resultado="",_xlpm.resultado=0),"Sin definir",_xlpm.resultado)
))</f>
        <v>Alta</v>
      </c>
      <c r="F260" s="593" cm="1">
        <f t="array" ref="F260">IF(A260="","",_xlfn.LET(
_xlpm.fecha,_xlfn.IFS(
D260="Eliminados",_xlfn.XLOOKUP(A260,Eliminados!$A$2:$A$500,Eliminados!$AD$2:$AD$500,""),
D260="Planificadas",_xlfn.XLOOKUP(A260,Planificadas!$A$2:$A$500,Planificadas!$AD$2:$AD$500,""),
D260="Aprobar planificación",_xlfn.XLOOKUP(A260,'Aprobar Planificación'!$A$2:$A$500,'Aprobar Planificación'!$AD$2:$AD$500,""),
D260="Por planificar",_xlfn.XLOOKUP(A260,'Por planificar'!$A$2:$A$500,'Por planificar'!$AD$2:$AD$500,""),
D260="Por habilitar presupuesto",_xlfn.XLOOKUP(A260,'Por habilitar presup.'!$A$2:$A$500,'Por habilitar presup.'!$AD$2:$AD$500,""),
D260="Por aprobar estimación",_xlfn.XLOOKUP(A260,'Por aprobar estimacion'!$A$2:$A$500,'Por aprobar estimacion'!$AD$2:$AD$500,""),
D260="Por reestimar",_xlfn.XLOOKUP(A260,'Por Reestimar '!$A$2:$A$500,'Por Reestimar '!$AD$2:$AD$500,""),
D260="Por estimar",_xlfn.XLOOKUP(A260,'Por estimar'!$A$2:$A$500,'Por estimar'!$AD$2:$AD$500,""),
D260="Registro incompleto",_xlfn.XLOOKUP(A260,'Registro incompleto'!$A$2:$A$500,'Registro incompleto'!$AD$2:$AD$500,""),
TRUE,""
),
IF(OR(_xlpm.fecha="",_xlpm.fecha=0),"",_xlpm.fecha)
))</f>
        <v>46223</v>
      </c>
      <c r="G260" s="593" t="str" cm="1">
        <f t="array" ref="G260">IF(A260="","",_xlfn.LET(
_xlpm.base,_xlfn.IFS(
D260="Eliminados",_xlfn.XLOOKUP(A260,Eliminados!$A$2:$A$500,Eliminados!$AF$2:$AF$500,""),
D260="Planificadas",_xlfn.XLOOKUP(A260,Planificadas!$A$2:$A$500,Planificadas!$AF$2:$AF$500,""),
D260="Aprobar planificación",_xlfn.XLOOKUP(A260,'Aprobar Planificación'!$A$2:$A$500,'Aprobar Planificación'!$AF$2:$AF$500,""),
D260="Por planificar",_xlfn.XLOOKUP(A260,'Por planificar'!$A$2:$A$500,'Por planificar'!$AF$2:$AF$500,""),
D260="Por habilitar presupuesto",_xlfn.XLOOKUP(A260,'Por habilitar presup.'!$A$2:$A$500,'Por habilitar presup.'!$AF$2:$AF$500,""),
D260="Por aprobar estimación",_xlfn.XLOOKUP(A260,'Por aprobar estimacion'!$A$2:$A$500,'Por aprobar estimacion'!$AF$2:$AF$500,""),
D260="Por reestimar",_xlfn.XLOOKUP(A260,'Por Reestimar '!$A$2:$A$500,'Por Reestimar '!$AF$2:$AF$500,""),
D260="Por estimar",_xlfn.XLOOKUP(A260,'Por estimar'!$A$2:$A$500,'Por estimar'!$AF$2:$AF$500,""),
D260="Registro incompleto",_xlfn.XLOOKUP(A260,'Registro incompleto'!$A$2:$A$500,'Registro incompleto'!$AF$2:$AF$500,""),
TRUE,""
),
_xlpm.revision,_xlfn.IFS(
D260="Eliminados",_xlfn.XLOOKUP(A260,Eliminados!$A$2:$A$500,Eliminados!$AS$2:$AS$500,""),
D260="Planificadas",_xlfn.XLOOKUP(A260,Planificadas!$A$2:$A$500,Planificadas!$AS$2:$AS$500,""),
D260="Aprobar planificación",_xlfn.XLOOKUP(A260,'Aprobar Planificación'!$A$2:$A$500,'Aprobar Planificación'!$AS$2:$AS$500,""),
D260="Por planificar",_xlfn.XLOOKUP(A260,'Por planificar'!$A$2:$A$500,'Por planificar'!$AS$2:$AS$500,""),
D260="Por habilitar presupuesto",_xlfn.XLOOKUP(A260,'Por habilitar presup.'!$A$2:$A$500,'Por habilitar presup.'!$AS$2:$AS$500,""),
D260="Por aprobar estimación",_xlfn.XLOOKUP(A260,'Por aprobar estimacion'!$A$2:$A$500,'Por aprobar estimacion'!$AS$2:$AS$500,""),
D260="Por reestimar",_xlfn.XLOOKUP(A260,'Por Reestimar '!$A$2:$A$500,'Por Reestimar '!$AS$2:$AS$500,""),
TRUE,""
),
_xlpm.resultado,IF(OR(_xlpm.revision="",_xlpm.revision=0),_xlpm.base,_xlpm.revision),
IF(OR(_xlpm.resultado="",_xlpm.resultado=0),"",_xlpm.resultado)
))</f>
        <v/>
      </c>
      <c r="H260" s="593" t="str" cm="1">
        <f t="array" ref="H260">IF(A260="","",_xlfn.LET(
_xlpm.dias,_xlfn.IFS(
OR(UPPER(TRIM(E260))="BAJA",UPPER(TRIM(E260))="BAJO"),5,
OR(UPPER(TRIM(E260))="MEDIA",UPPER(TRIM(E260))="MEDIO"),10,
OR(UPPER(TRIM(E260))="ALTA",UPPER(TRIM(E260))="ALTO"),20,
TRUE,0
),
_xlpm.inicioRe,IF(D260="Por reestimar",_xlfn.XLOOKUP(A260,'Por Reestimar '!$A$2:$A$500,'Por Reestimar '!$AS$2:$AS$500,0),0),
_xlfn.IFS(
D260="Por reestimar",IF(AND(ISNUMBER(_xlpm.inicioRe),_xlpm.inicioRe&gt;0,_xlpm.dias&gt;0),WORKDAY(_xlpm.inicioRe,_xlpm.dias),""),
D260="Por estimar",IF(AND(ISNUMBER(G260),G260&gt;0),IF(_xlpm.dias&gt;0,WORKDAY(G260,_xlpm.dias),""),IF(AND(ISNUMBER(F260),F260&gt;0),WORKDAY(F260,5),"")),
TRUE,""
)
))</f>
        <v/>
      </c>
      <c r="I260" t="str" cm="1">
        <f t="array" ref="I260">IF(A260="","",_xlfn.IFS(
D260="Eliminados",_xlfn.XLOOKUP(A260,Eliminados!$A$2:$A$500,Eliminados!$AB$2:$AB$500,""),
D260="Planificadas",_xlfn.XLOOKUP(A260,Planificadas!$A$2:$A$500,Planificadas!$AB$2:$AB$500,""),
D260="Aprobar planificación",_xlfn.XLOOKUP(A260,'Aprobar Planificación'!$A$2:$A$500,'Aprobar Planificación'!$AB$2:$AB$500,""),
D260="Por planificar",_xlfn.XLOOKUP(A260,'Por planificar'!$A$2:$A$500,'Por planificar'!$AB$2:$AB$500,""),
D260="Por habilitar presupuesto",_xlfn.XLOOKUP(A260,'Por habilitar presup.'!$A$2:$A$500,'Por habilitar presup.'!$AB$2:$AB$500,""),
D260="Por aprobar estimación",_xlfn.XLOOKUP(A260,'Por aprobar estimacion'!$A$2:$A$500,'Por aprobar estimacion'!$AB$2:$AB$500,""),
D260="Por reestimar",_xlfn.XLOOKUP(A260,'Por Reestimar '!$A$2:$A$500,'Por Reestimar '!$AB$2:$AB$500,""),
D260="Por estimar",_xlfn.XLOOKUP(A260,'Por estimar'!$A$2:$A$500,'Por estimar'!$AB$2:$AB$500,""),
D260="Registro incompleto",_xlfn.XLOOKUP(A260,'Registro incompleto'!$A$2:$A$500,'Registro incompleto'!$AB$2:$AB$500,""),
TRUE,""
))</f>
        <v>Aaron Melgar</v>
      </c>
    </row>
    <row r="261" spans="1:9">
      <c r="A261">
        <v>296</v>
      </c>
      <c r="B261" t="str" cm="1">
        <f t="array" ref="B261">IF(A261="","",_xlfn.IFS(
D261="Eliminados",_xlfn.XLOOKUP(A261,Eliminados!$A$2:$A$500,Eliminados!$F$2:$F$500,""),
D261="Planificadas",_xlfn.XLOOKUP(A261,Planificadas!$A$2:$A$500,Planificadas!$F$2:$F$500,""),
D261="Aprobar planificación",_xlfn.XLOOKUP(A261,'Aprobar Planificación'!$A$2:$A$500,'Aprobar Planificación'!$F$2:$F$500,""),
D261="Por planificar",_xlfn.XLOOKUP(A261,'Por planificar'!$A$2:$A$500,'Por planificar'!$F$2:$F$500,""),
D261="Por habilitar presupuesto",_xlfn.XLOOKUP(A261,'Por habilitar presup.'!$A$2:$A$500,'Por habilitar presup.'!$F$2:$F$500,""),
D261="Por aprobar estimación",_xlfn.XLOOKUP(A261,'Por aprobar estimacion'!$A$2:$A$500,'Por aprobar estimacion'!$F$2:$F$500,""),
D261="Por reestimar",_xlfn.XLOOKUP(A261,'Por Reestimar '!$A$2:$A$500,'Por Reestimar '!$F$2:$F$500,""),
D261="Por estimar",_xlfn.XLOOKUP(A261,'Por estimar'!$A$2:$A$500,'Por estimar'!$F$2:$F$500,""),
D261="Registro incompleto",_xlfn.XLOOKUP(A261,'Registro incompleto'!$A$2:$A$500,'Registro incompleto'!$F$2:$F$500,""),
TRUE,""
))</f>
        <v>Habilitación de matrícula en Portugués para alumnos con deuda de carrera</v>
      </c>
      <c r="C261" t="str">
        <f t="shared" si="4"/>
        <v>Elmer Zapata</v>
      </c>
      <c r="D261" t="str" cm="1">
        <f t="array" ref="D261">IF(A261="","",_xlfn.IFS(
COUNTIF(Eliminados!$A$2:$A$500,A261)&gt;0,"Eliminados",
COUNTIF(Planificadas!$A$2:$A$500,A261)&gt;0,"Planificadas",
COUNTIF('Aprobar Planificación'!$A$2:$A$500,A261)&gt;0,"Aprobar planificación",
COUNTIF('Por planificar'!$A$2:$A$500,A261)&gt;0,"Por planificar",
COUNTIF('Por habilitar presup.'!$A$2:$A$500,A261)&gt;0,"Por habilitar presupuesto",
COUNTIF('Por aprobar estimacion'!$A$2:$A$500,A261)&gt;0,"Por aprobar estimación",
COUNTIF('Por Reestimar '!$A$2:$A$500,A261)&gt;0,"Por reestimar",
COUNTIF('Por estimar'!$A$2:$A$500,A261)&gt;0,"Por estimar",
COUNTIF('Registro incompleto'!$A$2:$A$500,A261)&gt;0,"Registro incompleto",
TRUE,"Sin estado"
))</f>
        <v>Planificadas</v>
      </c>
      <c r="E261" t="str" cm="1">
        <f t="array" ref="E261">IF(A261="","",_xlfn.LET(
_xlpm.base,_xlfn.IFS(
D261="Eliminados",_xlfn.XLOOKUP(A261,Eliminados!$A$2:$A$500,Eliminados!$AE$2:$AE$500,""),
D261="Planificadas",_xlfn.XLOOKUP(A261,Planificadas!$A$2:$A$500,Planificadas!$AE$2:$AE$500,""),
D261="Aprobar planificación",_xlfn.XLOOKUP(A261,'Aprobar Planificación'!$A$2:$A$500,'Aprobar Planificación'!$AE$2:$AE$500,""),
D261="Por planificar",_xlfn.XLOOKUP(A261,'Por planificar'!$A$2:$A$500,'Por planificar'!$AE$2:$AE$500,""),
D261="Por habilitar presupuesto",_xlfn.XLOOKUP(A261,'Por habilitar presup.'!$A$2:$A$500,'Por habilitar presup.'!$AE$2:$AE$500,""),
D261="Por aprobar estimación",_xlfn.XLOOKUP(A261,'Por aprobar estimacion'!$A$2:$A$500,'Por aprobar estimacion'!$AE$2:$AE$500,""),
D261="Por reestimar",_xlfn.XLOOKUP(A261,'Por Reestimar '!$A$2:$A$500,'Por Reestimar '!$AE$2:$AE$500,""),
D261="Por estimar",_xlfn.XLOOKUP(A261,'Por estimar'!$A$2:$A$500,'Por estimar'!$AE$2:$AE$500,""),
D261="Registro incompleto",_xlfn.XLOOKUP(A261,'Registro incompleto'!$A$2:$A$500,'Registro incompleto'!$AE$2:$AE$500,""),
TRUE,""
),
_xlpm.revision,_xlfn.IFS(
D261="Eliminados",_xlfn.XLOOKUP(A261,Eliminados!$A$2:$A$500,Eliminados!$AR$2:$AR$500,""),
D261="Planificadas",_xlfn.XLOOKUP(A261,Planificadas!$A$2:$A$500,Planificadas!$AR$2:$AR$500,""),
D261="Aprobar planificación",_xlfn.XLOOKUP(A261,'Aprobar Planificación'!$A$2:$A$500,'Aprobar Planificación'!$AR$2:$AR$500,""),
D261="Por planificar",_xlfn.XLOOKUP(A261,'Por planificar'!$A$2:$A$500,'Por planificar'!$AR$2:$AR$500,""),
D261="Por habilitar presupuesto",_xlfn.XLOOKUP(A261,'Por habilitar presup.'!$A$2:$A$500,'Por habilitar presup.'!$AR$2:$AR$500,""),
D261="Por aprobar estimación",_xlfn.XLOOKUP(A261,'Por aprobar estimacion'!$A$2:$A$500,'Por aprobar estimacion'!$AR$2:$AR$500,""),
D261="Por reestimar",_xlfn.XLOOKUP(A261,'Por Reestimar '!$A$2:$A$500,'Por Reestimar '!$AR$2:$AR$500,""),
TRUE,""
),
_xlpm.resultado,IF(OR(_xlpm.revision="",_xlpm.revision=0),_xlpm.base,_xlpm.revision),
IF(OR(_xlpm.resultado="",_xlpm.resultado=0),"Sin definir",_xlpm.resultado)
))</f>
        <v>Media</v>
      </c>
      <c r="F261" s="593" cm="1">
        <f t="array" ref="F261">IF(A261="","",_xlfn.LET(
_xlpm.fecha,_xlfn.IFS(
D261="Eliminados",_xlfn.XLOOKUP(A261,Eliminados!$A$2:$A$500,Eliminados!$AD$2:$AD$500,""),
D261="Planificadas",_xlfn.XLOOKUP(A261,Planificadas!$A$2:$A$500,Planificadas!$AD$2:$AD$500,""),
D261="Aprobar planificación",_xlfn.XLOOKUP(A261,'Aprobar Planificación'!$A$2:$A$500,'Aprobar Planificación'!$AD$2:$AD$500,""),
D261="Por planificar",_xlfn.XLOOKUP(A261,'Por planificar'!$A$2:$A$500,'Por planificar'!$AD$2:$AD$500,""),
D261="Por habilitar presupuesto",_xlfn.XLOOKUP(A261,'Por habilitar presup.'!$A$2:$A$500,'Por habilitar presup.'!$AD$2:$AD$500,""),
D261="Por aprobar estimación",_xlfn.XLOOKUP(A261,'Por aprobar estimacion'!$A$2:$A$500,'Por aprobar estimacion'!$AD$2:$AD$500,""),
D261="Por reestimar",_xlfn.XLOOKUP(A261,'Por Reestimar '!$A$2:$A$500,'Por Reestimar '!$AD$2:$AD$500,""),
D261="Por estimar",_xlfn.XLOOKUP(A261,'Por estimar'!$A$2:$A$500,'Por estimar'!$AD$2:$AD$500,""),
D261="Registro incompleto",_xlfn.XLOOKUP(A261,'Registro incompleto'!$A$2:$A$500,'Registro incompleto'!$AD$2:$AD$500,""),
TRUE,""
),
IF(OR(_xlpm.fecha="",_xlpm.fecha=0),"",_xlpm.fecha)
))</f>
        <v>46223</v>
      </c>
      <c r="G261" s="593" cm="1">
        <f t="array" ref="G261">IF(A261="","",_xlfn.LET(
_xlpm.base,_xlfn.IFS(
D261="Eliminados",_xlfn.XLOOKUP(A261,Eliminados!$A$2:$A$500,Eliminados!$AF$2:$AF$500,""),
D261="Planificadas",_xlfn.XLOOKUP(A261,Planificadas!$A$2:$A$500,Planificadas!$AF$2:$AF$500,""),
D261="Aprobar planificación",_xlfn.XLOOKUP(A261,'Aprobar Planificación'!$A$2:$A$500,'Aprobar Planificación'!$AF$2:$AF$500,""),
D261="Por planificar",_xlfn.XLOOKUP(A261,'Por planificar'!$A$2:$A$500,'Por planificar'!$AF$2:$AF$500,""),
D261="Por habilitar presupuesto",_xlfn.XLOOKUP(A261,'Por habilitar presup.'!$A$2:$A$500,'Por habilitar presup.'!$AF$2:$AF$500,""),
D261="Por aprobar estimación",_xlfn.XLOOKUP(A261,'Por aprobar estimacion'!$A$2:$A$500,'Por aprobar estimacion'!$AF$2:$AF$500,""),
D261="Por reestimar",_xlfn.XLOOKUP(A261,'Por Reestimar '!$A$2:$A$500,'Por Reestimar '!$AF$2:$AF$500,""),
D261="Por estimar",_xlfn.XLOOKUP(A261,'Por estimar'!$A$2:$A$500,'Por estimar'!$AF$2:$AF$500,""),
D261="Registro incompleto",_xlfn.XLOOKUP(A261,'Registro incompleto'!$A$2:$A$500,'Registro incompleto'!$AF$2:$AF$500,""),
TRUE,""
),
_xlpm.revision,_xlfn.IFS(
D261="Eliminados",_xlfn.XLOOKUP(A261,Eliminados!$A$2:$A$500,Eliminados!$AS$2:$AS$500,""),
D261="Planificadas",_xlfn.XLOOKUP(A261,Planificadas!$A$2:$A$500,Planificadas!$AS$2:$AS$500,""),
D261="Aprobar planificación",_xlfn.XLOOKUP(A261,'Aprobar Planificación'!$A$2:$A$500,'Aprobar Planificación'!$AS$2:$AS$500,""),
D261="Por planificar",_xlfn.XLOOKUP(A261,'Por planificar'!$A$2:$A$500,'Por planificar'!$AS$2:$AS$500,""),
D261="Por habilitar presupuesto",_xlfn.XLOOKUP(A261,'Por habilitar presup.'!$A$2:$A$500,'Por habilitar presup.'!$AS$2:$AS$500,""),
D261="Por aprobar estimación",_xlfn.XLOOKUP(A261,'Por aprobar estimacion'!$A$2:$A$500,'Por aprobar estimacion'!$AS$2:$AS$500,""),
D261="Por reestimar",_xlfn.XLOOKUP(A261,'Por Reestimar '!$A$2:$A$500,'Por Reestimar '!$AS$2:$AS$500,""),
TRUE,""
),
_xlpm.resultado,IF(OR(_xlpm.revision="",_xlpm.revision=0),_xlpm.base,_xlpm.revision),
IF(OR(_xlpm.resultado="",_xlpm.resultado=0),"",_xlpm.resultado)
))</f>
        <v>46244</v>
      </c>
      <c r="H261" s="593" t="str" cm="1">
        <f t="array" ref="H261">IF(A261="","",_xlfn.LET(
_xlpm.dias,_xlfn.IFS(
OR(UPPER(TRIM(E261))="BAJA",UPPER(TRIM(E261))="BAJO"),5,
OR(UPPER(TRIM(E261))="MEDIA",UPPER(TRIM(E261))="MEDIO"),10,
OR(UPPER(TRIM(E261))="ALTA",UPPER(TRIM(E261))="ALTO"),20,
TRUE,0
),
_xlpm.inicioRe,IF(D261="Por reestimar",_xlfn.XLOOKUP(A261,'Por Reestimar '!$A$2:$A$500,'Por Reestimar '!$AS$2:$AS$500,0),0),
_xlfn.IFS(
D261="Por reestimar",IF(AND(ISNUMBER(_xlpm.inicioRe),_xlpm.inicioRe&gt;0,_xlpm.dias&gt;0),WORKDAY(_xlpm.inicioRe,_xlpm.dias),""),
D261="Por estimar",IF(AND(ISNUMBER(G261),G261&gt;0),IF(_xlpm.dias&gt;0,WORKDAY(G261,_xlpm.dias),""),IF(AND(ISNUMBER(F261),F261&gt;0),WORKDAY(F261,5),"")),
TRUE,""
)
))</f>
        <v/>
      </c>
      <c r="I261" t="str" cm="1">
        <f t="array" ref="I261">IF(A261="","",_xlfn.IFS(
D261="Eliminados",_xlfn.XLOOKUP(A261,Eliminados!$A$2:$A$500,Eliminados!$AB$2:$AB$500,""),
D261="Planificadas",_xlfn.XLOOKUP(A261,Planificadas!$A$2:$A$500,Planificadas!$AB$2:$AB$500,""),
D261="Aprobar planificación",_xlfn.XLOOKUP(A261,'Aprobar Planificación'!$A$2:$A$500,'Aprobar Planificación'!$AB$2:$AB$500,""),
D261="Por planificar",_xlfn.XLOOKUP(A261,'Por planificar'!$A$2:$A$500,'Por planificar'!$AB$2:$AB$500,""),
D261="Por habilitar presupuesto",_xlfn.XLOOKUP(A261,'Por habilitar presup.'!$A$2:$A$500,'Por habilitar presup.'!$AB$2:$AB$500,""),
D261="Por aprobar estimación",_xlfn.XLOOKUP(A261,'Por aprobar estimacion'!$A$2:$A$500,'Por aprobar estimacion'!$AB$2:$AB$500,""),
D261="Por reestimar",_xlfn.XLOOKUP(A261,'Por Reestimar '!$A$2:$A$500,'Por Reestimar '!$AB$2:$AB$500,""),
D261="Por estimar",_xlfn.XLOOKUP(A261,'Por estimar'!$A$2:$A$500,'Por estimar'!$AB$2:$AB$500,""),
D261="Registro incompleto",_xlfn.XLOOKUP(A261,'Registro incompleto'!$A$2:$A$500,'Registro incompleto'!$AB$2:$AB$500,""),
TRUE,""
))</f>
        <v>Elmer Zapata</v>
      </c>
    </row>
    <row r="262" spans="1:9">
      <c r="A262">
        <v>297</v>
      </c>
      <c r="B262" t="str" cm="1">
        <f t="array" ref="B262">IF(A262="","",_xlfn.IFS(
D262="Eliminados",_xlfn.XLOOKUP(A262,Eliminados!$A$2:$A$500,Eliminados!$F$2:$F$500,""),
D262="Planificadas",_xlfn.XLOOKUP(A262,Planificadas!$A$2:$A$500,Planificadas!$F$2:$F$500,""),
D262="Aprobar planificación",_xlfn.XLOOKUP(A262,'Aprobar Planificación'!$A$2:$A$500,'Aprobar Planificación'!$F$2:$F$500,""),
D262="Por planificar",_xlfn.XLOOKUP(A262,'Por planificar'!$A$2:$A$500,'Por planificar'!$F$2:$F$500,""),
D262="Por habilitar presupuesto",_xlfn.XLOOKUP(A262,'Por habilitar presup.'!$A$2:$A$500,'Por habilitar presup.'!$F$2:$F$500,""),
D262="Por aprobar estimación",_xlfn.XLOOKUP(A262,'Por aprobar estimacion'!$A$2:$A$500,'Por aprobar estimacion'!$F$2:$F$500,""),
D262="Por reestimar",_xlfn.XLOOKUP(A262,'Por Reestimar '!$A$2:$A$500,'Por Reestimar '!$F$2:$F$500,""),
D262="Por estimar",_xlfn.XLOOKUP(A262,'Por estimar'!$A$2:$A$500,'Por estimar'!$F$2:$F$500,""),
D262="Registro incompleto",_xlfn.XLOOKUP(A262,'Registro incompleto'!$A$2:$A$500,'Registro incompleto'!$F$2:$F$500,""),
TRUE,""
))</f>
        <v>NOVA - Data&amp;BI Comercial - Dashboard Ejecutivo Comercial</v>
      </c>
      <c r="C262" t="str">
        <f t="shared" si="4"/>
        <v>Aaron Melgar</v>
      </c>
      <c r="D262" t="str" cm="1">
        <f t="array" ref="D262">IF(A262="","",_xlfn.IFS(
COUNTIF(Eliminados!$A$2:$A$500,A262)&gt;0,"Eliminados",
COUNTIF(Planificadas!$A$2:$A$500,A262)&gt;0,"Planificadas",
COUNTIF('Aprobar Planificación'!$A$2:$A$500,A262)&gt;0,"Aprobar planificación",
COUNTIF('Por planificar'!$A$2:$A$500,A262)&gt;0,"Por planificar",
COUNTIF('Por habilitar presup.'!$A$2:$A$500,A262)&gt;0,"Por habilitar presupuesto",
COUNTIF('Por aprobar estimacion'!$A$2:$A$500,A262)&gt;0,"Por aprobar estimación",
COUNTIF('Por Reestimar '!$A$2:$A$500,A262)&gt;0,"Por reestimar",
COUNTIF('Por estimar'!$A$2:$A$500,A262)&gt;0,"Por estimar",
COUNTIF('Registro incompleto'!$A$2:$A$500,A262)&gt;0,"Registro incompleto",
TRUE,"Sin estado"
))</f>
        <v>Planificadas</v>
      </c>
      <c r="E262" t="str" cm="1">
        <f t="array" ref="E262">IF(A262="","",_xlfn.LET(
_xlpm.base,_xlfn.IFS(
D262="Eliminados",_xlfn.XLOOKUP(A262,Eliminados!$A$2:$A$500,Eliminados!$AE$2:$AE$500,""),
D262="Planificadas",_xlfn.XLOOKUP(A262,Planificadas!$A$2:$A$500,Planificadas!$AE$2:$AE$500,""),
D262="Aprobar planificación",_xlfn.XLOOKUP(A262,'Aprobar Planificación'!$A$2:$A$500,'Aprobar Planificación'!$AE$2:$AE$500,""),
D262="Por planificar",_xlfn.XLOOKUP(A262,'Por planificar'!$A$2:$A$500,'Por planificar'!$AE$2:$AE$500,""),
D262="Por habilitar presupuesto",_xlfn.XLOOKUP(A262,'Por habilitar presup.'!$A$2:$A$500,'Por habilitar presup.'!$AE$2:$AE$500,""),
D262="Por aprobar estimación",_xlfn.XLOOKUP(A262,'Por aprobar estimacion'!$A$2:$A$500,'Por aprobar estimacion'!$AE$2:$AE$500,""),
D262="Por reestimar",_xlfn.XLOOKUP(A262,'Por Reestimar '!$A$2:$A$500,'Por Reestimar '!$AE$2:$AE$500,""),
D262="Por estimar",_xlfn.XLOOKUP(A262,'Por estimar'!$A$2:$A$500,'Por estimar'!$AE$2:$AE$500,""),
D262="Registro incompleto",_xlfn.XLOOKUP(A262,'Registro incompleto'!$A$2:$A$500,'Registro incompleto'!$AE$2:$AE$500,""),
TRUE,""
),
_xlpm.revision,_xlfn.IFS(
D262="Eliminados",_xlfn.XLOOKUP(A262,Eliminados!$A$2:$A$500,Eliminados!$AR$2:$AR$500,""),
D262="Planificadas",_xlfn.XLOOKUP(A262,Planificadas!$A$2:$A$500,Planificadas!$AR$2:$AR$500,""),
D262="Aprobar planificación",_xlfn.XLOOKUP(A262,'Aprobar Planificación'!$A$2:$A$500,'Aprobar Planificación'!$AR$2:$AR$500,""),
D262="Por planificar",_xlfn.XLOOKUP(A262,'Por planificar'!$A$2:$A$500,'Por planificar'!$AR$2:$AR$500,""),
D262="Por habilitar presupuesto",_xlfn.XLOOKUP(A262,'Por habilitar presup.'!$A$2:$A$500,'Por habilitar presup.'!$AR$2:$AR$500,""),
D262="Por aprobar estimación",_xlfn.XLOOKUP(A262,'Por aprobar estimacion'!$A$2:$A$500,'Por aprobar estimacion'!$AR$2:$AR$500,""),
D262="Por reestimar",_xlfn.XLOOKUP(A262,'Por Reestimar '!$A$2:$A$500,'Por Reestimar '!$AR$2:$AR$500,""),
TRUE,""
),
_xlpm.resultado,IF(OR(_xlpm.revision="",_xlpm.revision=0),_xlpm.base,_xlpm.revision),
IF(OR(_xlpm.resultado="",_xlpm.resultado=0),"Sin definir",_xlpm.resultado)
))</f>
        <v>Alta</v>
      </c>
      <c r="F262" s="593" cm="1">
        <f t="array" ref="F262">IF(A262="","",_xlfn.LET(
_xlpm.fecha,_xlfn.IFS(
D262="Eliminados",_xlfn.XLOOKUP(A262,Eliminados!$A$2:$A$500,Eliminados!$AD$2:$AD$500,""),
D262="Planificadas",_xlfn.XLOOKUP(A262,Planificadas!$A$2:$A$500,Planificadas!$AD$2:$AD$500,""),
D262="Aprobar planificación",_xlfn.XLOOKUP(A262,'Aprobar Planificación'!$A$2:$A$500,'Aprobar Planificación'!$AD$2:$AD$500,""),
D262="Por planificar",_xlfn.XLOOKUP(A262,'Por planificar'!$A$2:$A$500,'Por planificar'!$AD$2:$AD$500,""),
D262="Por habilitar presupuesto",_xlfn.XLOOKUP(A262,'Por habilitar presup.'!$A$2:$A$500,'Por habilitar presup.'!$AD$2:$AD$500,""),
D262="Por aprobar estimación",_xlfn.XLOOKUP(A262,'Por aprobar estimacion'!$A$2:$A$500,'Por aprobar estimacion'!$AD$2:$AD$500,""),
D262="Por reestimar",_xlfn.XLOOKUP(A262,'Por Reestimar '!$A$2:$A$500,'Por Reestimar '!$AD$2:$AD$500,""),
D262="Por estimar",_xlfn.XLOOKUP(A262,'Por estimar'!$A$2:$A$500,'Por estimar'!$AD$2:$AD$500,""),
D262="Registro incompleto",_xlfn.XLOOKUP(A262,'Registro incompleto'!$A$2:$A$500,'Registro incompleto'!$AD$2:$AD$500,""),
TRUE,""
),
IF(OR(_xlpm.fecha="",_xlpm.fecha=0),"",_xlpm.fecha)
))</f>
        <v>46223</v>
      </c>
      <c r="G262" s="593" t="str" cm="1">
        <f t="array" ref="G262">IF(A262="","",_xlfn.LET(
_xlpm.base,_xlfn.IFS(
D262="Eliminados",_xlfn.XLOOKUP(A262,Eliminados!$A$2:$A$500,Eliminados!$AF$2:$AF$500,""),
D262="Planificadas",_xlfn.XLOOKUP(A262,Planificadas!$A$2:$A$500,Planificadas!$AF$2:$AF$500,""),
D262="Aprobar planificación",_xlfn.XLOOKUP(A262,'Aprobar Planificación'!$A$2:$A$500,'Aprobar Planificación'!$AF$2:$AF$500,""),
D262="Por planificar",_xlfn.XLOOKUP(A262,'Por planificar'!$A$2:$A$500,'Por planificar'!$AF$2:$AF$500,""),
D262="Por habilitar presupuesto",_xlfn.XLOOKUP(A262,'Por habilitar presup.'!$A$2:$A$500,'Por habilitar presup.'!$AF$2:$AF$500,""),
D262="Por aprobar estimación",_xlfn.XLOOKUP(A262,'Por aprobar estimacion'!$A$2:$A$500,'Por aprobar estimacion'!$AF$2:$AF$500,""),
D262="Por reestimar",_xlfn.XLOOKUP(A262,'Por Reestimar '!$A$2:$A$500,'Por Reestimar '!$AF$2:$AF$500,""),
D262="Por estimar",_xlfn.XLOOKUP(A262,'Por estimar'!$A$2:$A$500,'Por estimar'!$AF$2:$AF$500,""),
D262="Registro incompleto",_xlfn.XLOOKUP(A262,'Registro incompleto'!$A$2:$A$500,'Registro incompleto'!$AF$2:$AF$500,""),
TRUE,""
),
_xlpm.revision,_xlfn.IFS(
D262="Eliminados",_xlfn.XLOOKUP(A262,Eliminados!$A$2:$A$500,Eliminados!$AS$2:$AS$500,""),
D262="Planificadas",_xlfn.XLOOKUP(A262,Planificadas!$A$2:$A$500,Planificadas!$AS$2:$AS$500,""),
D262="Aprobar planificación",_xlfn.XLOOKUP(A262,'Aprobar Planificación'!$A$2:$A$500,'Aprobar Planificación'!$AS$2:$AS$500,""),
D262="Por planificar",_xlfn.XLOOKUP(A262,'Por planificar'!$A$2:$A$500,'Por planificar'!$AS$2:$AS$500,""),
D262="Por habilitar presupuesto",_xlfn.XLOOKUP(A262,'Por habilitar presup.'!$A$2:$A$500,'Por habilitar presup.'!$AS$2:$AS$500,""),
D262="Por aprobar estimación",_xlfn.XLOOKUP(A262,'Por aprobar estimacion'!$A$2:$A$500,'Por aprobar estimacion'!$AS$2:$AS$500,""),
D262="Por reestimar",_xlfn.XLOOKUP(A262,'Por Reestimar '!$A$2:$A$500,'Por Reestimar '!$AS$2:$AS$500,""),
TRUE,""
),
_xlpm.resultado,IF(OR(_xlpm.revision="",_xlpm.revision=0),_xlpm.base,_xlpm.revision),
IF(OR(_xlpm.resultado="",_xlpm.resultado=0),"",_xlpm.resultado)
))</f>
        <v/>
      </c>
      <c r="H262" s="593" t="str" cm="1">
        <f t="array" ref="H262">IF(A262="","",_xlfn.LET(
_xlpm.dias,_xlfn.IFS(
OR(UPPER(TRIM(E262))="BAJA",UPPER(TRIM(E262))="BAJO"),5,
OR(UPPER(TRIM(E262))="MEDIA",UPPER(TRIM(E262))="MEDIO"),10,
OR(UPPER(TRIM(E262))="ALTA",UPPER(TRIM(E262))="ALTO"),20,
TRUE,0
),
_xlpm.inicioRe,IF(D262="Por reestimar",_xlfn.XLOOKUP(A262,'Por Reestimar '!$A$2:$A$500,'Por Reestimar '!$AS$2:$AS$500,0),0),
_xlfn.IFS(
D262="Por reestimar",IF(AND(ISNUMBER(_xlpm.inicioRe),_xlpm.inicioRe&gt;0,_xlpm.dias&gt;0),WORKDAY(_xlpm.inicioRe,_xlpm.dias),""),
D262="Por estimar",IF(AND(ISNUMBER(G262),G262&gt;0),IF(_xlpm.dias&gt;0,WORKDAY(G262,_xlpm.dias),""),IF(AND(ISNUMBER(F262),F262&gt;0),WORKDAY(F262,5),"")),
TRUE,""
)
))</f>
        <v/>
      </c>
      <c r="I262" t="str" cm="1">
        <f t="array" ref="I262">IF(A262="","",_xlfn.IFS(
D262="Eliminados",_xlfn.XLOOKUP(A262,Eliminados!$A$2:$A$500,Eliminados!$AB$2:$AB$500,""),
D262="Planificadas",_xlfn.XLOOKUP(A262,Planificadas!$A$2:$A$500,Planificadas!$AB$2:$AB$500,""),
D262="Aprobar planificación",_xlfn.XLOOKUP(A262,'Aprobar Planificación'!$A$2:$A$500,'Aprobar Planificación'!$AB$2:$AB$500,""),
D262="Por planificar",_xlfn.XLOOKUP(A262,'Por planificar'!$A$2:$A$500,'Por planificar'!$AB$2:$AB$500,""),
D262="Por habilitar presupuesto",_xlfn.XLOOKUP(A262,'Por habilitar presup.'!$A$2:$A$500,'Por habilitar presup.'!$AB$2:$AB$500,""),
D262="Por aprobar estimación",_xlfn.XLOOKUP(A262,'Por aprobar estimacion'!$A$2:$A$500,'Por aprobar estimacion'!$AB$2:$AB$500,""),
D262="Por reestimar",_xlfn.XLOOKUP(A262,'Por Reestimar '!$A$2:$A$500,'Por Reestimar '!$AB$2:$AB$500,""),
D262="Por estimar",_xlfn.XLOOKUP(A262,'Por estimar'!$A$2:$A$500,'Por estimar'!$AB$2:$AB$500,""),
D262="Registro incompleto",_xlfn.XLOOKUP(A262,'Registro incompleto'!$A$2:$A$500,'Registro incompleto'!$AB$2:$AB$500,""),
TRUE,""
))</f>
        <v>Aaron Melgar</v>
      </c>
    </row>
    <row r="263" spans="1:9">
      <c r="A263">
        <v>298</v>
      </c>
      <c r="B263" t="str" cm="1">
        <f t="array" ref="B263">IF(A263="","",_xlfn.IFS(
D263="Eliminados",_xlfn.XLOOKUP(A263,Eliminados!$A$2:$A$500,Eliminados!$F$2:$F$500,""),
D263="Planificadas",_xlfn.XLOOKUP(A263,Planificadas!$A$2:$A$500,Planificadas!$F$2:$F$500,""),
D263="Aprobar planificación",_xlfn.XLOOKUP(A263,'Aprobar Planificación'!$A$2:$A$500,'Aprobar Planificación'!$F$2:$F$500,""),
D263="Por planificar",_xlfn.XLOOKUP(A263,'Por planificar'!$A$2:$A$500,'Por planificar'!$F$2:$F$500,""),
D263="Por habilitar presupuesto",_xlfn.XLOOKUP(A263,'Por habilitar presup.'!$A$2:$A$500,'Por habilitar presup.'!$F$2:$F$500,""),
D263="Por aprobar estimación",_xlfn.XLOOKUP(A263,'Por aprobar estimacion'!$A$2:$A$500,'Por aprobar estimacion'!$F$2:$F$500,""),
D263="Por reestimar",_xlfn.XLOOKUP(A263,'Por Reestimar '!$A$2:$A$500,'Por Reestimar '!$F$2:$F$500,""),
D263="Por estimar",_xlfn.XLOOKUP(A263,'Por estimar'!$A$2:$A$500,'Por estimar'!$F$2:$F$500,""),
D263="Registro incompleto",_xlfn.XLOOKUP(A263,'Registro incompleto'!$A$2:$A$500,'Registro incompleto'!$F$2:$F$500,""),
TRUE,""
))</f>
        <v>Solicitud de Mejora – Sincronización del levantamiento de retenciones (MDUU – Cobranzas UPN)</v>
      </c>
      <c r="C263" t="str">
        <f t="shared" si="4"/>
        <v>Ana Rojas</v>
      </c>
      <c r="D263" t="str" cm="1">
        <f t="array" ref="D263">IF(A263="","",_xlfn.IFS(
COUNTIF(Eliminados!$A$2:$A$500,A263)&gt;0,"Eliminados",
COUNTIF(Planificadas!$A$2:$A$500,A263)&gt;0,"Planificadas",
COUNTIF('Aprobar Planificación'!$A$2:$A$500,A263)&gt;0,"Aprobar planificación",
COUNTIF('Por planificar'!$A$2:$A$500,A263)&gt;0,"Por planificar",
COUNTIF('Por habilitar presup.'!$A$2:$A$500,A263)&gt;0,"Por habilitar presupuesto",
COUNTIF('Por aprobar estimacion'!$A$2:$A$500,A263)&gt;0,"Por aprobar estimación",
COUNTIF('Por Reestimar '!$A$2:$A$500,A263)&gt;0,"Por reestimar",
COUNTIF('Por estimar'!$A$2:$A$500,A263)&gt;0,"Por estimar",
COUNTIF('Registro incompleto'!$A$2:$A$500,A263)&gt;0,"Registro incompleto",
TRUE,"Sin estado"
))</f>
        <v>Planificadas</v>
      </c>
      <c r="E263" t="str" cm="1">
        <f t="array" ref="E263">IF(A263="","",_xlfn.LET(
_xlpm.base,_xlfn.IFS(
D263="Eliminados",_xlfn.XLOOKUP(A263,Eliminados!$A$2:$A$500,Eliminados!$AE$2:$AE$500,""),
D263="Planificadas",_xlfn.XLOOKUP(A263,Planificadas!$A$2:$A$500,Planificadas!$AE$2:$AE$500,""),
D263="Aprobar planificación",_xlfn.XLOOKUP(A263,'Aprobar Planificación'!$A$2:$A$500,'Aprobar Planificación'!$AE$2:$AE$500,""),
D263="Por planificar",_xlfn.XLOOKUP(A263,'Por planificar'!$A$2:$A$500,'Por planificar'!$AE$2:$AE$500,""),
D263="Por habilitar presupuesto",_xlfn.XLOOKUP(A263,'Por habilitar presup.'!$A$2:$A$500,'Por habilitar presup.'!$AE$2:$AE$500,""),
D263="Por aprobar estimación",_xlfn.XLOOKUP(A263,'Por aprobar estimacion'!$A$2:$A$500,'Por aprobar estimacion'!$AE$2:$AE$500,""),
D263="Por reestimar",_xlfn.XLOOKUP(A263,'Por Reestimar '!$A$2:$A$500,'Por Reestimar '!$AE$2:$AE$500,""),
D263="Por estimar",_xlfn.XLOOKUP(A263,'Por estimar'!$A$2:$A$500,'Por estimar'!$AE$2:$AE$500,""),
D263="Registro incompleto",_xlfn.XLOOKUP(A263,'Registro incompleto'!$A$2:$A$500,'Registro incompleto'!$AE$2:$AE$500,""),
TRUE,""
),
_xlpm.revision,_xlfn.IFS(
D263="Eliminados",_xlfn.XLOOKUP(A263,Eliminados!$A$2:$A$500,Eliminados!$AR$2:$AR$500,""),
D263="Planificadas",_xlfn.XLOOKUP(A263,Planificadas!$A$2:$A$500,Planificadas!$AR$2:$AR$500,""),
D263="Aprobar planificación",_xlfn.XLOOKUP(A263,'Aprobar Planificación'!$A$2:$A$500,'Aprobar Planificación'!$AR$2:$AR$500,""),
D263="Por planificar",_xlfn.XLOOKUP(A263,'Por planificar'!$A$2:$A$500,'Por planificar'!$AR$2:$AR$500,""),
D263="Por habilitar presupuesto",_xlfn.XLOOKUP(A263,'Por habilitar presup.'!$A$2:$A$500,'Por habilitar presup.'!$AR$2:$AR$500,""),
D263="Por aprobar estimación",_xlfn.XLOOKUP(A263,'Por aprobar estimacion'!$A$2:$A$500,'Por aprobar estimacion'!$AR$2:$AR$500,""),
D263="Por reestimar",_xlfn.XLOOKUP(A263,'Por Reestimar '!$A$2:$A$500,'Por Reestimar '!$AR$2:$AR$500,""),
TRUE,""
),
_xlpm.resultado,IF(OR(_xlpm.revision="",_xlpm.revision=0),_xlpm.base,_xlpm.revision),
IF(OR(_xlpm.resultado="",_xlpm.resultado=0),"Sin definir",_xlpm.resultado)
))</f>
        <v>Alta</v>
      </c>
      <c r="F263" s="593" cm="1">
        <f t="array" ref="F263">IF(A263="","",_xlfn.LET(
_xlpm.fecha,_xlfn.IFS(
D263="Eliminados",_xlfn.XLOOKUP(A263,Eliminados!$A$2:$A$500,Eliminados!$AD$2:$AD$500,""),
D263="Planificadas",_xlfn.XLOOKUP(A263,Planificadas!$A$2:$A$500,Planificadas!$AD$2:$AD$500,""),
D263="Aprobar planificación",_xlfn.XLOOKUP(A263,'Aprobar Planificación'!$A$2:$A$500,'Aprobar Planificación'!$AD$2:$AD$500,""),
D263="Por planificar",_xlfn.XLOOKUP(A263,'Por planificar'!$A$2:$A$500,'Por planificar'!$AD$2:$AD$500,""),
D263="Por habilitar presupuesto",_xlfn.XLOOKUP(A263,'Por habilitar presup.'!$A$2:$A$500,'Por habilitar presup.'!$AD$2:$AD$500,""),
D263="Por aprobar estimación",_xlfn.XLOOKUP(A263,'Por aprobar estimacion'!$A$2:$A$500,'Por aprobar estimacion'!$AD$2:$AD$500,""),
D263="Por reestimar",_xlfn.XLOOKUP(A263,'Por Reestimar '!$A$2:$A$500,'Por Reestimar '!$AD$2:$AD$500,""),
D263="Por estimar",_xlfn.XLOOKUP(A263,'Por estimar'!$A$2:$A$500,'Por estimar'!$AD$2:$AD$500,""),
D263="Registro incompleto",_xlfn.XLOOKUP(A263,'Registro incompleto'!$A$2:$A$500,'Registro incompleto'!$AD$2:$AD$500,""),
TRUE,""
),
IF(OR(_xlpm.fecha="",_xlpm.fecha=0),"",_xlpm.fecha)
))</f>
        <v>46224</v>
      </c>
      <c r="G263" s="593" t="str" cm="1">
        <f t="array" ref="G263">IF(A263="","",_xlfn.LET(
_xlpm.base,_xlfn.IFS(
D263="Eliminados",_xlfn.XLOOKUP(A263,Eliminados!$A$2:$A$500,Eliminados!$AF$2:$AF$500,""),
D263="Planificadas",_xlfn.XLOOKUP(A263,Planificadas!$A$2:$A$500,Planificadas!$AF$2:$AF$500,""),
D263="Aprobar planificación",_xlfn.XLOOKUP(A263,'Aprobar Planificación'!$A$2:$A$500,'Aprobar Planificación'!$AF$2:$AF$500,""),
D263="Por planificar",_xlfn.XLOOKUP(A263,'Por planificar'!$A$2:$A$500,'Por planificar'!$AF$2:$AF$500,""),
D263="Por habilitar presupuesto",_xlfn.XLOOKUP(A263,'Por habilitar presup.'!$A$2:$A$500,'Por habilitar presup.'!$AF$2:$AF$500,""),
D263="Por aprobar estimación",_xlfn.XLOOKUP(A263,'Por aprobar estimacion'!$A$2:$A$500,'Por aprobar estimacion'!$AF$2:$AF$500,""),
D263="Por reestimar",_xlfn.XLOOKUP(A263,'Por Reestimar '!$A$2:$A$500,'Por Reestimar '!$AF$2:$AF$500,""),
D263="Por estimar",_xlfn.XLOOKUP(A263,'Por estimar'!$A$2:$A$500,'Por estimar'!$AF$2:$AF$500,""),
D263="Registro incompleto",_xlfn.XLOOKUP(A263,'Registro incompleto'!$A$2:$A$500,'Registro incompleto'!$AF$2:$AF$500,""),
TRUE,""
),
_xlpm.revision,_xlfn.IFS(
D263="Eliminados",_xlfn.XLOOKUP(A263,Eliminados!$A$2:$A$500,Eliminados!$AS$2:$AS$500,""),
D263="Planificadas",_xlfn.XLOOKUP(A263,Planificadas!$A$2:$A$500,Planificadas!$AS$2:$AS$500,""),
D263="Aprobar planificación",_xlfn.XLOOKUP(A263,'Aprobar Planificación'!$A$2:$A$500,'Aprobar Planificación'!$AS$2:$AS$500,""),
D263="Por planificar",_xlfn.XLOOKUP(A263,'Por planificar'!$A$2:$A$500,'Por planificar'!$AS$2:$AS$500,""),
D263="Por habilitar presupuesto",_xlfn.XLOOKUP(A263,'Por habilitar presup.'!$A$2:$A$500,'Por habilitar presup.'!$AS$2:$AS$500,""),
D263="Por aprobar estimación",_xlfn.XLOOKUP(A263,'Por aprobar estimacion'!$A$2:$A$500,'Por aprobar estimacion'!$AS$2:$AS$500,""),
D263="Por reestimar",_xlfn.XLOOKUP(A263,'Por Reestimar '!$A$2:$A$500,'Por Reestimar '!$AS$2:$AS$500,""),
TRUE,""
),
_xlpm.resultado,IF(OR(_xlpm.revision="",_xlpm.revision=0),_xlpm.base,_xlpm.revision),
IF(OR(_xlpm.resultado="",_xlpm.resultado=0),"",_xlpm.resultado)
))</f>
        <v>30/07/2026</v>
      </c>
      <c r="H263" s="593" t="str" cm="1">
        <f t="array" ref="H263">IF(A263="","",_xlfn.LET(
_xlpm.dias,_xlfn.IFS(
OR(UPPER(TRIM(E263))="BAJA",UPPER(TRIM(E263))="BAJO"),5,
OR(UPPER(TRIM(E263))="MEDIA",UPPER(TRIM(E263))="MEDIO"),10,
OR(UPPER(TRIM(E263))="ALTA",UPPER(TRIM(E263))="ALTO"),20,
TRUE,0
),
_xlpm.inicioRe,IF(D263="Por reestimar",_xlfn.XLOOKUP(A263,'Por Reestimar '!$A$2:$A$500,'Por Reestimar '!$AS$2:$AS$500,0),0),
_xlfn.IFS(
D263="Por reestimar",IF(AND(ISNUMBER(_xlpm.inicioRe),_xlpm.inicioRe&gt;0,_xlpm.dias&gt;0),WORKDAY(_xlpm.inicioRe,_xlpm.dias),""),
D263="Por estimar",IF(AND(ISNUMBER(G263),G263&gt;0),IF(_xlpm.dias&gt;0,WORKDAY(G263,_xlpm.dias),""),IF(AND(ISNUMBER(F263),F263&gt;0),WORKDAY(F263,5),"")),
TRUE,""
)
))</f>
        <v/>
      </c>
      <c r="I263" t="str" cm="1">
        <f t="array" ref="I263">IF(A263="","",_xlfn.IFS(
D263="Eliminados",_xlfn.XLOOKUP(A263,Eliminados!$A$2:$A$500,Eliminados!$AB$2:$AB$500,""),
D263="Planificadas",_xlfn.XLOOKUP(A263,Planificadas!$A$2:$A$500,Planificadas!$AB$2:$AB$500,""),
D263="Aprobar planificación",_xlfn.XLOOKUP(A263,'Aprobar Planificación'!$A$2:$A$500,'Aprobar Planificación'!$AB$2:$AB$500,""),
D263="Por planificar",_xlfn.XLOOKUP(A263,'Por planificar'!$A$2:$A$500,'Por planificar'!$AB$2:$AB$500,""),
D263="Por habilitar presupuesto",_xlfn.XLOOKUP(A263,'Por habilitar presup.'!$A$2:$A$500,'Por habilitar presup.'!$AB$2:$AB$500,""),
D263="Por aprobar estimación",_xlfn.XLOOKUP(A263,'Por aprobar estimacion'!$A$2:$A$500,'Por aprobar estimacion'!$AB$2:$AB$500,""),
D263="Por reestimar",_xlfn.XLOOKUP(A263,'Por Reestimar '!$A$2:$A$500,'Por Reestimar '!$AB$2:$AB$500,""),
D263="Por estimar",_xlfn.XLOOKUP(A263,'Por estimar'!$A$2:$A$500,'Por estimar'!$AB$2:$AB$500,""),
D263="Registro incompleto",_xlfn.XLOOKUP(A263,'Registro incompleto'!$A$2:$A$500,'Registro incompleto'!$AB$2:$AB$500,""),
TRUE,""
))</f>
        <v>Ana Rojas</v>
      </c>
    </row>
    <row r="264" spans="1:9">
      <c r="A264">
        <v>299</v>
      </c>
      <c r="B264" t="str" cm="1">
        <f t="array" ref="B264">IF(A264="","",_xlfn.IFS(
D264="Eliminados",_xlfn.XLOOKUP(A264,Eliminados!$A$2:$A$500,Eliminados!$F$2:$F$500,""),
D264="Planificadas",_xlfn.XLOOKUP(A264,Planificadas!$A$2:$A$500,Planificadas!$F$2:$F$500,""),
D264="Aprobar planificación",_xlfn.XLOOKUP(A264,'Aprobar Planificación'!$A$2:$A$500,'Aprobar Planificación'!$F$2:$F$500,""),
D264="Por planificar",_xlfn.XLOOKUP(A264,'Por planificar'!$A$2:$A$500,'Por planificar'!$F$2:$F$500,""),
D264="Por habilitar presupuesto",_xlfn.XLOOKUP(A264,'Por habilitar presup.'!$A$2:$A$500,'Por habilitar presup.'!$F$2:$F$500,""),
D264="Por aprobar estimación",_xlfn.XLOOKUP(A264,'Por aprobar estimacion'!$A$2:$A$500,'Por aprobar estimacion'!$F$2:$F$500,""),
D264="Por reestimar",_xlfn.XLOOKUP(A264,'Por Reestimar '!$A$2:$A$500,'Por Reestimar '!$F$2:$F$500,""),
D264="Por estimar",_xlfn.XLOOKUP(A264,'Por estimar'!$A$2:$A$500,'Por estimar'!$F$2:$F$500,""),
D264="Registro incompleto",_xlfn.XLOOKUP(A264,'Registro incompleto'!$A$2:$A$500,'Registro incompleto'!$F$2:$F$500,""),
TRUE,""
))</f>
        <v>Depurar la base contactable de UPN para mejorar la eficiencia de las campañas outbound</v>
      </c>
      <c r="C264" t="str">
        <f t="shared" si="4"/>
        <v>César Soplín</v>
      </c>
      <c r="D264" t="str" cm="1">
        <f t="array" ref="D264">IF(A264="","",_xlfn.IFS(
COUNTIF(Eliminados!$A$2:$A$500,A264)&gt;0,"Eliminados",
COUNTIF(Planificadas!$A$2:$A$500,A264)&gt;0,"Planificadas",
COUNTIF('Aprobar Planificación'!$A$2:$A$500,A264)&gt;0,"Aprobar planificación",
COUNTIF('Por planificar'!$A$2:$A$500,A264)&gt;0,"Por planificar",
COUNTIF('Por habilitar presup.'!$A$2:$A$500,A264)&gt;0,"Por habilitar presupuesto",
COUNTIF('Por aprobar estimacion'!$A$2:$A$500,A264)&gt;0,"Por aprobar estimación",
COUNTIF('Por Reestimar '!$A$2:$A$500,A264)&gt;0,"Por reestimar",
COUNTIF('Por estimar'!$A$2:$A$500,A264)&gt;0,"Por estimar",
COUNTIF('Registro incompleto'!$A$2:$A$500,A264)&gt;0,"Registro incompleto",
TRUE,"Sin estado"
))</f>
        <v>Planificadas</v>
      </c>
      <c r="E264" t="str" cm="1">
        <f t="array" ref="E264">IF(A264="","",_xlfn.LET(
_xlpm.base,_xlfn.IFS(
D264="Eliminados",_xlfn.XLOOKUP(A264,Eliminados!$A$2:$A$500,Eliminados!$AE$2:$AE$500,""),
D264="Planificadas",_xlfn.XLOOKUP(A264,Planificadas!$A$2:$A$500,Planificadas!$AE$2:$AE$500,""),
D264="Aprobar planificación",_xlfn.XLOOKUP(A264,'Aprobar Planificación'!$A$2:$A$500,'Aprobar Planificación'!$AE$2:$AE$500,""),
D264="Por planificar",_xlfn.XLOOKUP(A264,'Por planificar'!$A$2:$A$500,'Por planificar'!$AE$2:$AE$500,""),
D264="Por habilitar presupuesto",_xlfn.XLOOKUP(A264,'Por habilitar presup.'!$A$2:$A$500,'Por habilitar presup.'!$AE$2:$AE$500,""),
D264="Por aprobar estimación",_xlfn.XLOOKUP(A264,'Por aprobar estimacion'!$A$2:$A$500,'Por aprobar estimacion'!$AE$2:$AE$500,""),
D264="Por reestimar",_xlfn.XLOOKUP(A264,'Por Reestimar '!$A$2:$A$500,'Por Reestimar '!$AE$2:$AE$500,""),
D264="Por estimar",_xlfn.XLOOKUP(A264,'Por estimar'!$A$2:$A$500,'Por estimar'!$AE$2:$AE$500,""),
D264="Registro incompleto",_xlfn.XLOOKUP(A264,'Registro incompleto'!$A$2:$A$500,'Registro incompleto'!$AE$2:$AE$500,""),
TRUE,""
),
_xlpm.revision,_xlfn.IFS(
D264="Eliminados",_xlfn.XLOOKUP(A264,Eliminados!$A$2:$A$500,Eliminados!$AR$2:$AR$500,""),
D264="Planificadas",_xlfn.XLOOKUP(A264,Planificadas!$A$2:$A$500,Planificadas!$AR$2:$AR$500,""),
D264="Aprobar planificación",_xlfn.XLOOKUP(A264,'Aprobar Planificación'!$A$2:$A$500,'Aprobar Planificación'!$AR$2:$AR$500,""),
D264="Por planificar",_xlfn.XLOOKUP(A264,'Por planificar'!$A$2:$A$500,'Por planificar'!$AR$2:$AR$500,""),
D264="Por habilitar presupuesto",_xlfn.XLOOKUP(A264,'Por habilitar presup.'!$A$2:$A$500,'Por habilitar presup.'!$AR$2:$AR$500,""),
D264="Por aprobar estimación",_xlfn.XLOOKUP(A264,'Por aprobar estimacion'!$A$2:$A$500,'Por aprobar estimacion'!$AR$2:$AR$500,""),
D264="Por reestimar",_xlfn.XLOOKUP(A264,'Por Reestimar '!$A$2:$A$500,'Por Reestimar '!$AR$2:$AR$500,""),
TRUE,""
),
_xlpm.resultado,IF(OR(_xlpm.revision="",_xlpm.revision=0),_xlpm.base,_xlpm.revision),
IF(OR(_xlpm.resultado="",_xlpm.resultado=0),"Sin definir",_xlpm.resultado)
))</f>
        <v>Media</v>
      </c>
      <c r="F264" s="593" cm="1">
        <f t="array" ref="F264">IF(A264="","",_xlfn.LET(
_xlpm.fecha,_xlfn.IFS(
D264="Eliminados",_xlfn.XLOOKUP(A264,Eliminados!$A$2:$A$500,Eliminados!$AD$2:$AD$500,""),
D264="Planificadas",_xlfn.XLOOKUP(A264,Planificadas!$A$2:$A$500,Planificadas!$AD$2:$AD$500,""),
D264="Aprobar planificación",_xlfn.XLOOKUP(A264,'Aprobar Planificación'!$A$2:$A$500,'Aprobar Planificación'!$AD$2:$AD$500,""),
D264="Por planificar",_xlfn.XLOOKUP(A264,'Por planificar'!$A$2:$A$500,'Por planificar'!$AD$2:$AD$500,""),
D264="Por habilitar presupuesto",_xlfn.XLOOKUP(A264,'Por habilitar presup.'!$A$2:$A$500,'Por habilitar presup.'!$AD$2:$AD$500,""),
D264="Por aprobar estimación",_xlfn.XLOOKUP(A264,'Por aprobar estimacion'!$A$2:$A$500,'Por aprobar estimacion'!$AD$2:$AD$500,""),
D264="Por reestimar",_xlfn.XLOOKUP(A264,'Por Reestimar '!$A$2:$A$500,'Por Reestimar '!$AD$2:$AD$500,""),
D264="Por estimar",_xlfn.XLOOKUP(A264,'Por estimar'!$A$2:$A$500,'Por estimar'!$AD$2:$AD$500,""),
D264="Registro incompleto",_xlfn.XLOOKUP(A264,'Registro incompleto'!$A$2:$A$500,'Registro incompleto'!$AD$2:$AD$500,""),
TRUE,""
),
IF(OR(_xlpm.fecha="",_xlpm.fecha=0),"",_xlpm.fecha)
))</f>
        <v>46223</v>
      </c>
      <c r="G264" s="593" cm="1">
        <f t="array" ref="G264">IF(A264="","",_xlfn.LET(
_xlpm.base,_xlfn.IFS(
D264="Eliminados",_xlfn.XLOOKUP(A264,Eliminados!$A$2:$A$500,Eliminados!$AF$2:$AF$500,""),
D264="Planificadas",_xlfn.XLOOKUP(A264,Planificadas!$A$2:$A$500,Planificadas!$AF$2:$AF$500,""),
D264="Aprobar planificación",_xlfn.XLOOKUP(A264,'Aprobar Planificación'!$A$2:$A$500,'Aprobar Planificación'!$AF$2:$AF$500,""),
D264="Por planificar",_xlfn.XLOOKUP(A264,'Por planificar'!$A$2:$A$500,'Por planificar'!$AF$2:$AF$500,""),
D264="Por habilitar presupuesto",_xlfn.XLOOKUP(A264,'Por habilitar presup.'!$A$2:$A$500,'Por habilitar presup.'!$AF$2:$AF$500,""),
D264="Por aprobar estimación",_xlfn.XLOOKUP(A264,'Por aprobar estimacion'!$A$2:$A$500,'Por aprobar estimacion'!$AF$2:$AF$500,""),
D264="Por reestimar",_xlfn.XLOOKUP(A264,'Por Reestimar '!$A$2:$A$500,'Por Reestimar '!$AF$2:$AF$500,""),
D264="Por estimar",_xlfn.XLOOKUP(A264,'Por estimar'!$A$2:$A$500,'Por estimar'!$AF$2:$AF$500,""),
D264="Registro incompleto",_xlfn.XLOOKUP(A264,'Registro incompleto'!$A$2:$A$500,'Registro incompleto'!$AF$2:$AF$500,""),
TRUE,""
),
_xlpm.revision,_xlfn.IFS(
D264="Eliminados",_xlfn.XLOOKUP(A264,Eliminados!$A$2:$A$500,Eliminados!$AS$2:$AS$500,""),
D264="Planificadas",_xlfn.XLOOKUP(A264,Planificadas!$A$2:$A$500,Planificadas!$AS$2:$AS$500,""),
D264="Aprobar planificación",_xlfn.XLOOKUP(A264,'Aprobar Planificación'!$A$2:$A$500,'Aprobar Planificación'!$AS$2:$AS$500,""),
D264="Por planificar",_xlfn.XLOOKUP(A264,'Por planificar'!$A$2:$A$500,'Por planificar'!$AS$2:$AS$500,""),
D264="Por habilitar presupuesto",_xlfn.XLOOKUP(A264,'Por habilitar presup.'!$A$2:$A$500,'Por habilitar presup.'!$AS$2:$AS$500,""),
D264="Por aprobar estimación",_xlfn.XLOOKUP(A264,'Por aprobar estimacion'!$A$2:$A$500,'Por aprobar estimacion'!$AS$2:$AS$500,""),
D264="Por reestimar",_xlfn.XLOOKUP(A264,'Por Reestimar '!$A$2:$A$500,'Por Reestimar '!$AS$2:$AS$500,""),
TRUE,""
),
_xlpm.resultado,IF(OR(_xlpm.revision="",_xlpm.revision=0),_xlpm.base,_xlpm.revision),
IF(OR(_xlpm.resultado="",_xlpm.resultado=0),"",_xlpm.resultado)
))</f>
        <v>46219</v>
      </c>
      <c r="H264" s="593" t="str" cm="1">
        <f t="array" ref="H264">IF(A264="","",_xlfn.LET(
_xlpm.dias,_xlfn.IFS(
OR(UPPER(TRIM(E264))="BAJA",UPPER(TRIM(E264))="BAJO"),5,
OR(UPPER(TRIM(E264))="MEDIA",UPPER(TRIM(E264))="MEDIO"),10,
OR(UPPER(TRIM(E264))="ALTA",UPPER(TRIM(E264))="ALTO"),20,
TRUE,0
),
_xlpm.inicioRe,IF(D264="Por reestimar",_xlfn.XLOOKUP(A264,'Por Reestimar '!$A$2:$A$500,'Por Reestimar '!$AS$2:$AS$500,0),0),
_xlfn.IFS(
D264="Por reestimar",IF(AND(ISNUMBER(_xlpm.inicioRe),_xlpm.inicioRe&gt;0,_xlpm.dias&gt;0),WORKDAY(_xlpm.inicioRe,_xlpm.dias),""),
D264="Por estimar",IF(AND(ISNUMBER(G264),G264&gt;0),IF(_xlpm.dias&gt;0,WORKDAY(G264,_xlpm.dias),""),IF(AND(ISNUMBER(F264),F264&gt;0),WORKDAY(F264,5),"")),
TRUE,""
)
))</f>
        <v/>
      </c>
      <c r="I264" t="str" cm="1">
        <f t="array" ref="I264">IF(A264="","",_xlfn.IFS(
D264="Eliminados",_xlfn.XLOOKUP(A264,Eliminados!$A$2:$A$500,Eliminados!$AB$2:$AB$500,""),
D264="Planificadas",_xlfn.XLOOKUP(A264,Planificadas!$A$2:$A$500,Planificadas!$AB$2:$AB$500,""),
D264="Aprobar planificación",_xlfn.XLOOKUP(A264,'Aprobar Planificación'!$A$2:$A$500,'Aprobar Planificación'!$AB$2:$AB$500,""),
D264="Por planificar",_xlfn.XLOOKUP(A264,'Por planificar'!$A$2:$A$500,'Por planificar'!$AB$2:$AB$500,""),
D264="Por habilitar presupuesto",_xlfn.XLOOKUP(A264,'Por habilitar presup.'!$A$2:$A$500,'Por habilitar presup.'!$AB$2:$AB$500,""),
D264="Por aprobar estimación",_xlfn.XLOOKUP(A264,'Por aprobar estimacion'!$A$2:$A$500,'Por aprobar estimacion'!$AB$2:$AB$500,""),
D264="Por reestimar",_xlfn.XLOOKUP(A264,'Por Reestimar '!$A$2:$A$500,'Por Reestimar '!$AB$2:$AB$500,""),
D264="Por estimar",_xlfn.XLOOKUP(A264,'Por estimar'!$A$2:$A$500,'Por estimar'!$AB$2:$AB$500,""),
D264="Registro incompleto",_xlfn.XLOOKUP(A264,'Registro incompleto'!$A$2:$A$500,'Registro incompleto'!$AB$2:$AB$500,""),
TRUE,""
))</f>
        <v>César Soplín</v>
      </c>
    </row>
    <row r="265" spans="1:9">
      <c r="A265">
        <v>300</v>
      </c>
      <c r="B265" t="str" cm="1">
        <f t="array" ref="B265">IF(A265="","",_xlfn.IFS(
D265="Eliminados",_xlfn.XLOOKUP(A265,Eliminados!$A$2:$A$500,Eliminados!$F$2:$F$500,""),
D265="Planificadas",_xlfn.XLOOKUP(A265,Planificadas!$A$2:$A$500,Planificadas!$F$2:$F$500,""),
D265="Aprobar planificación",_xlfn.XLOOKUP(A265,'Aprobar Planificación'!$A$2:$A$500,'Aprobar Planificación'!$F$2:$F$500,""),
D265="Por planificar",_xlfn.XLOOKUP(A265,'Por planificar'!$A$2:$A$500,'Por planificar'!$F$2:$F$500,""),
D265="Por habilitar presupuesto",_xlfn.XLOOKUP(A265,'Por habilitar presup.'!$A$2:$A$500,'Por habilitar presup.'!$F$2:$F$500,""),
D265="Por aprobar estimación",_xlfn.XLOOKUP(A265,'Por aprobar estimacion'!$A$2:$A$500,'Por aprobar estimacion'!$F$2:$F$500,""),
D265="Por reestimar",_xlfn.XLOOKUP(A265,'Por Reestimar '!$A$2:$A$500,'Por Reestimar '!$F$2:$F$500,""),
D265="Por estimar",_xlfn.XLOOKUP(A265,'Por estimar'!$A$2:$A$500,'Por estimar'!$F$2:$F$500,""),
D265="Registro incompleto",_xlfn.XLOOKUP(A265,'Registro incompleto'!$A$2:$A$500,'Registro incompleto'!$F$2:$F$500,""),
TRUE,""
))</f>
        <v>NOVA - Data&amp;BI Comercial - Dashboard KPI Digital Perú</v>
      </c>
      <c r="C265" t="str">
        <f t="shared" si="4"/>
        <v>Aaron Melgar</v>
      </c>
      <c r="D265" t="str" cm="1">
        <f t="array" ref="D265">IF(A265="","",_xlfn.IFS(
COUNTIF(Eliminados!$A$2:$A$500,A265)&gt;0,"Eliminados",
COUNTIF(Planificadas!$A$2:$A$500,A265)&gt;0,"Planificadas",
COUNTIF('Aprobar Planificación'!$A$2:$A$500,A265)&gt;0,"Aprobar planificación",
COUNTIF('Por planificar'!$A$2:$A$500,A265)&gt;0,"Por planificar",
COUNTIF('Por habilitar presup.'!$A$2:$A$500,A265)&gt;0,"Por habilitar presupuesto",
COUNTIF('Por aprobar estimacion'!$A$2:$A$500,A265)&gt;0,"Por aprobar estimación",
COUNTIF('Por Reestimar '!$A$2:$A$500,A265)&gt;0,"Por reestimar",
COUNTIF('Por estimar'!$A$2:$A$500,A265)&gt;0,"Por estimar",
COUNTIF('Registro incompleto'!$A$2:$A$500,A265)&gt;0,"Registro incompleto",
TRUE,"Sin estado"
))</f>
        <v>Por estimar</v>
      </c>
      <c r="E265" t="str" cm="1">
        <f t="array" ref="E265">IF(A265="","",_xlfn.LET(
_xlpm.base,_xlfn.IFS(
D265="Eliminados",_xlfn.XLOOKUP(A265,Eliminados!$A$2:$A$500,Eliminados!$AE$2:$AE$500,""),
D265="Planificadas",_xlfn.XLOOKUP(A265,Planificadas!$A$2:$A$500,Planificadas!$AE$2:$AE$500,""),
D265="Aprobar planificación",_xlfn.XLOOKUP(A265,'Aprobar Planificación'!$A$2:$A$500,'Aprobar Planificación'!$AE$2:$AE$500,""),
D265="Por planificar",_xlfn.XLOOKUP(A265,'Por planificar'!$A$2:$A$500,'Por planificar'!$AE$2:$AE$500,""),
D265="Por habilitar presupuesto",_xlfn.XLOOKUP(A265,'Por habilitar presup.'!$A$2:$A$500,'Por habilitar presup.'!$AE$2:$AE$500,""),
D265="Por aprobar estimación",_xlfn.XLOOKUP(A265,'Por aprobar estimacion'!$A$2:$A$500,'Por aprobar estimacion'!$AE$2:$AE$500,""),
D265="Por reestimar",_xlfn.XLOOKUP(A265,'Por Reestimar '!$A$2:$A$500,'Por Reestimar '!$AE$2:$AE$500,""),
D265="Por estimar",_xlfn.XLOOKUP(A265,'Por estimar'!$A$2:$A$500,'Por estimar'!$AE$2:$AE$500,""),
D265="Registro incompleto",_xlfn.XLOOKUP(A265,'Registro incompleto'!$A$2:$A$500,'Registro incompleto'!$AE$2:$AE$500,""),
TRUE,""
),
_xlpm.revision,_xlfn.IFS(
D265="Eliminados",_xlfn.XLOOKUP(A265,Eliminados!$A$2:$A$500,Eliminados!$AR$2:$AR$500,""),
D265="Planificadas",_xlfn.XLOOKUP(A265,Planificadas!$A$2:$A$500,Planificadas!$AR$2:$AR$500,""),
D265="Aprobar planificación",_xlfn.XLOOKUP(A265,'Aprobar Planificación'!$A$2:$A$500,'Aprobar Planificación'!$AR$2:$AR$500,""),
D265="Por planificar",_xlfn.XLOOKUP(A265,'Por planificar'!$A$2:$A$500,'Por planificar'!$AR$2:$AR$500,""),
D265="Por habilitar presupuesto",_xlfn.XLOOKUP(A265,'Por habilitar presup.'!$A$2:$A$500,'Por habilitar presup.'!$AR$2:$AR$500,""),
D265="Por aprobar estimación",_xlfn.XLOOKUP(A265,'Por aprobar estimacion'!$A$2:$A$500,'Por aprobar estimacion'!$AR$2:$AR$500,""),
D265="Por reestimar",_xlfn.XLOOKUP(A265,'Por Reestimar '!$A$2:$A$500,'Por Reestimar '!$AR$2:$AR$500,""),
TRUE,""
),
_xlpm.resultado,IF(OR(_xlpm.revision="",_xlpm.revision=0),_xlpm.base,_xlpm.revision),
IF(OR(_xlpm.resultado="",_xlpm.resultado=0),"Sin definir",_xlpm.resultado)
))</f>
        <v>Alta</v>
      </c>
      <c r="F265" s="593" cm="1">
        <f t="array" ref="F265">IF(A265="","",_xlfn.LET(
_xlpm.fecha,_xlfn.IFS(
D265="Eliminados",_xlfn.XLOOKUP(A265,Eliminados!$A$2:$A$500,Eliminados!$AD$2:$AD$500,""),
D265="Planificadas",_xlfn.XLOOKUP(A265,Planificadas!$A$2:$A$500,Planificadas!$AD$2:$AD$500,""),
D265="Aprobar planificación",_xlfn.XLOOKUP(A265,'Aprobar Planificación'!$A$2:$A$500,'Aprobar Planificación'!$AD$2:$AD$500,""),
D265="Por planificar",_xlfn.XLOOKUP(A265,'Por planificar'!$A$2:$A$500,'Por planificar'!$AD$2:$AD$500,""),
D265="Por habilitar presupuesto",_xlfn.XLOOKUP(A265,'Por habilitar presup.'!$A$2:$A$500,'Por habilitar presup.'!$AD$2:$AD$500,""),
D265="Por aprobar estimación",_xlfn.XLOOKUP(A265,'Por aprobar estimacion'!$A$2:$A$500,'Por aprobar estimacion'!$AD$2:$AD$500,""),
D265="Por reestimar",_xlfn.XLOOKUP(A265,'Por Reestimar '!$A$2:$A$500,'Por Reestimar '!$AD$2:$AD$500,""),
D265="Por estimar",_xlfn.XLOOKUP(A265,'Por estimar'!$A$2:$A$500,'Por estimar'!$AD$2:$AD$500,""),
D265="Registro incompleto",_xlfn.XLOOKUP(A265,'Registro incompleto'!$A$2:$A$500,'Registro incompleto'!$AD$2:$AD$500,""),
TRUE,""
),
IF(OR(_xlpm.fecha="",_xlpm.fecha=0),"",_xlpm.fecha)
))</f>
        <v>46223</v>
      </c>
      <c r="G265" s="593" t="str" cm="1">
        <f t="array" ref="G265">IF(A265="","",_xlfn.LET(
_xlpm.base,_xlfn.IFS(
D265="Eliminados",_xlfn.XLOOKUP(A265,Eliminados!$A$2:$A$500,Eliminados!$AF$2:$AF$500,""),
D265="Planificadas",_xlfn.XLOOKUP(A265,Planificadas!$A$2:$A$500,Planificadas!$AF$2:$AF$500,""),
D265="Aprobar planificación",_xlfn.XLOOKUP(A265,'Aprobar Planificación'!$A$2:$A$500,'Aprobar Planificación'!$AF$2:$AF$500,""),
D265="Por planificar",_xlfn.XLOOKUP(A265,'Por planificar'!$A$2:$A$500,'Por planificar'!$AF$2:$AF$500,""),
D265="Por habilitar presupuesto",_xlfn.XLOOKUP(A265,'Por habilitar presup.'!$A$2:$A$500,'Por habilitar presup.'!$AF$2:$AF$500,""),
D265="Por aprobar estimación",_xlfn.XLOOKUP(A265,'Por aprobar estimacion'!$A$2:$A$500,'Por aprobar estimacion'!$AF$2:$AF$500,""),
D265="Por reestimar",_xlfn.XLOOKUP(A265,'Por Reestimar '!$A$2:$A$500,'Por Reestimar '!$AF$2:$AF$500,""),
D265="Por estimar",_xlfn.XLOOKUP(A265,'Por estimar'!$A$2:$A$500,'Por estimar'!$AF$2:$AF$500,""),
D265="Registro incompleto",_xlfn.XLOOKUP(A265,'Registro incompleto'!$A$2:$A$500,'Registro incompleto'!$AF$2:$AF$500,""),
TRUE,""
),
_xlpm.revision,_xlfn.IFS(
D265="Eliminados",_xlfn.XLOOKUP(A265,Eliminados!$A$2:$A$500,Eliminados!$AS$2:$AS$500,""),
D265="Planificadas",_xlfn.XLOOKUP(A265,Planificadas!$A$2:$A$500,Planificadas!$AS$2:$AS$500,""),
D265="Aprobar planificación",_xlfn.XLOOKUP(A265,'Aprobar Planificación'!$A$2:$A$500,'Aprobar Planificación'!$AS$2:$AS$500,""),
D265="Por planificar",_xlfn.XLOOKUP(A265,'Por planificar'!$A$2:$A$500,'Por planificar'!$AS$2:$AS$500,""),
D265="Por habilitar presupuesto",_xlfn.XLOOKUP(A265,'Por habilitar presup.'!$A$2:$A$500,'Por habilitar presup.'!$AS$2:$AS$500,""),
D265="Por aprobar estimación",_xlfn.XLOOKUP(A265,'Por aprobar estimacion'!$A$2:$A$500,'Por aprobar estimacion'!$AS$2:$AS$500,""),
D265="Por reestimar",_xlfn.XLOOKUP(A265,'Por Reestimar '!$A$2:$A$500,'Por Reestimar '!$AS$2:$AS$500,""),
TRUE,""
),
_xlpm.resultado,IF(OR(_xlpm.revision="",_xlpm.revision=0),_xlpm.base,_xlpm.revision),
IF(OR(_xlpm.resultado="",_xlpm.resultado=0),"",_xlpm.resultado)
))</f>
        <v/>
      </c>
      <c r="H265" s="593" cm="1">
        <f t="array" ref="H265">IF(A265="","",_xlfn.LET(
_xlpm.dias,_xlfn.IFS(
OR(UPPER(TRIM(E265))="BAJA",UPPER(TRIM(E265))="BAJO"),5,
OR(UPPER(TRIM(E265))="MEDIA",UPPER(TRIM(E265))="MEDIO"),10,
OR(UPPER(TRIM(E265))="ALTA",UPPER(TRIM(E265))="ALTO"),20,
TRUE,0
),
_xlpm.inicioRe,IF(D265="Por reestimar",_xlfn.XLOOKUP(A265,'Por Reestimar '!$A$2:$A$500,'Por Reestimar '!$AS$2:$AS$500,0),0),
_xlfn.IFS(
D265="Por reestimar",IF(AND(ISNUMBER(_xlpm.inicioRe),_xlpm.inicioRe&gt;0,_xlpm.dias&gt;0),WORKDAY(_xlpm.inicioRe,_xlpm.dias),""),
D265="Por estimar",IF(AND(ISNUMBER(G265),G265&gt;0),IF(_xlpm.dias&gt;0,WORKDAY(G265,_xlpm.dias),""),IF(AND(ISNUMBER(F265),F265&gt;0),WORKDAY(F265,5),"")),
TRUE,""
)
))</f>
        <v>46230</v>
      </c>
      <c r="I265" t="str" cm="1">
        <f t="array" ref="I265">IF(A265="","",_xlfn.IFS(
D265="Eliminados",_xlfn.XLOOKUP(A265,Eliminados!$A$2:$A$500,Eliminados!$AB$2:$AB$500,""),
D265="Planificadas",_xlfn.XLOOKUP(A265,Planificadas!$A$2:$A$500,Planificadas!$AB$2:$AB$500,""),
D265="Aprobar planificación",_xlfn.XLOOKUP(A265,'Aprobar Planificación'!$A$2:$A$500,'Aprobar Planificación'!$AB$2:$AB$500,""),
D265="Por planificar",_xlfn.XLOOKUP(A265,'Por planificar'!$A$2:$A$500,'Por planificar'!$AB$2:$AB$500,""),
D265="Por habilitar presupuesto",_xlfn.XLOOKUP(A265,'Por habilitar presup.'!$A$2:$A$500,'Por habilitar presup.'!$AB$2:$AB$500,""),
D265="Por aprobar estimación",_xlfn.XLOOKUP(A265,'Por aprobar estimacion'!$A$2:$A$500,'Por aprobar estimacion'!$AB$2:$AB$500,""),
D265="Por reestimar",_xlfn.XLOOKUP(A265,'Por Reestimar '!$A$2:$A$500,'Por Reestimar '!$AB$2:$AB$500,""),
D265="Por estimar",_xlfn.XLOOKUP(A265,'Por estimar'!$A$2:$A$500,'Por estimar'!$AB$2:$AB$500,""),
D265="Registro incompleto",_xlfn.XLOOKUP(A265,'Registro incompleto'!$A$2:$A$500,'Registro incompleto'!$AB$2:$AB$500,""),
TRUE,""
))</f>
        <v>Aaron Melgar</v>
      </c>
    </row>
    <row r="266" spans="1:9">
      <c r="A266">
        <v>301</v>
      </c>
      <c r="B266" t="str" cm="1">
        <f t="array" ref="B266">IF(A266="","",_xlfn.IFS(
D266="Eliminados",_xlfn.XLOOKUP(A266,Eliminados!$A$2:$A$500,Eliminados!$F$2:$F$500,""),
D266="Planificadas",_xlfn.XLOOKUP(A266,Planificadas!$A$2:$A$500,Planificadas!$F$2:$F$500,""),
D266="Aprobar planificación",_xlfn.XLOOKUP(A266,'Aprobar Planificación'!$A$2:$A$500,'Aprobar Planificación'!$F$2:$F$500,""),
D266="Por planificar",_xlfn.XLOOKUP(A266,'Por planificar'!$A$2:$A$500,'Por planificar'!$F$2:$F$500,""),
D266="Por habilitar presupuesto",_xlfn.XLOOKUP(A266,'Por habilitar presup.'!$A$2:$A$500,'Por habilitar presup.'!$F$2:$F$500,""),
D266="Por aprobar estimación",_xlfn.XLOOKUP(A266,'Por aprobar estimacion'!$A$2:$A$500,'Por aprobar estimacion'!$F$2:$F$500,""),
D266="Por reestimar",_xlfn.XLOOKUP(A266,'Por Reestimar '!$A$2:$A$500,'Por Reestimar '!$F$2:$F$500,""),
D266="Por estimar",_xlfn.XLOOKUP(A266,'Por estimar'!$A$2:$A$500,'Por estimar'!$F$2:$F$500,""),
D266="Registro incompleto",_xlfn.XLOOKUP(A266,'Registro incompleto'!$A$2:$A$500,'Registro incompleto'!$F$2:$F$500,""),
TRUE,""
))</f>
        <v>NOVA - Data&amp;BI Comercial - Dashboard BI para KPIs de WhatsApp + Chattigo</v>
      </c>
      <c r="C266" t="str">
        <f t="shared" si="4"/>
        <v>Aaron Melgar</v>
      </c>
      <c r="D266" t="str" cm="1">
        <f t="array" ref="D266">IF(A266="","",_xlfn.IFS(
COUNTIF(Eliminados!$A$2:$A$500,A266)&gt;0,"Eliminados",
COUNTIF(Planificadas!$A$2:$A$500,A266)&gt;0,"Planificadas",
COUNTIF('Aprobar Planificación'!$A$2:$A$500,A266)&gt;0,"Aprobar planificación",
COUNTIF('Por planificar'!$A$2:$A$500,A266)&gt;0,"Por planificar",
COUNTIF('Por habilitar presup.'!$A$2:$A$500,A266)&gt;0,"Por habilitar presupuesto",
COUNTIF('Por aprobar estimacion'!$A$2:$A$500,A266)&gt;0,"Por aprobar estimación",
COUNTIF('Por Reestimar '!$A$2:$A$500,A266)&gt;0,"Por reestimar",
COUNTIF('Por estimar'!$A$2:$A$500,A266)&gt;0,"Por estimar",
COUNTIF('Registro incompleto'!$A$2:$A$500,A266)&gt;0,"Registro incompleto",
TRUE,"Sin estado"
))</f>
        <v>Por estimar</v>
      </c>
      <c r="E266" t="str" cm="1">
        <f t="array" ref="E266">IF(A266="","",_xlfn.LET(
_xlpm.base,_xlfn.IFS(
D266="Eliminados",_xlfn.XLOOKUP(A266,Eliminados!$A$2:$A$500,Eliminados!$AE$2:$AE$500,""),
D266="Planificadas",_xlfn.XLOOKUP(A266,Planificadas!$A$2:$A$500,Planificadas!$AE$2:$AE$500,""),
D266="Aprobar planificación",_xlfn.XLOOKUP(A266,'Aprobar Planificación'!$A$2:$A$500,'Aprobar Planificación'!$AE$2:$AE$500,""),
D266="Por planificar",_xlfn.XLOOKUP(A266,'Por planificar'!$A$2:$A$500,'Por planificar'!$AE$2:$AE$500,""),
D266="Por habilitar presupuesto",_xlfn.XLOOKUP(A266,'Por habilitar presup.'!$A$2:$A$500,'Por habilitar presup.'!$AE$2:$AE$500,""),
D266="Por aprobar estimación",_xlfn.XLOOKUP(A266,'Por aprobar estimacion'!$A$2:$A$500,'Por aprobar estimacion'!$AE$2:$AE$500,""),
D266="Por reestimar",_xlfn.XLOOKUP(A266,'Por Reestimar '!$A$2:$A$500,'Por Reestimar '!$AE$2:$AE$500,""),
D266="Por estimar",_xlfn.XLOOKUP(A266,'Por estimar'!$A$2:$A$500,'Por estimar'!$AE$2:$AE$500,""),
D266="Registro incompleto",_xlfn.XLOOKUP(A266,'Registro incompleto'!$A$2:$A$500,'Registro incompleto'!$AE$2:$AE$500,""),
TRUE,""
),
_xlpm.revision,_xlfn.IFS(
D266="Eliminados",_xlfn.XLOOKUP(A266,Eliminados!$A$2:$A$500,Eliminados!$AR$2:$AR$500,""),
D266="Planificadas",_xlfn.XLOOKUP(A266,Planificadas!$A$2:$A$500,Planificadas!$AR$2:$AR$500,""),
D266="Aprobar planificación",_xlfn.XLOOKUP(A266,'Aprobar Planificación'!$A$2:$A$500,'Aprobar Planificación'!$AR$2:$AR$500,""),
D266="Por planificar",_xlfn.XLOOKUP(A266,'Por planificar'!$A$2:$A$500,'Por planificar'!$AR$2:$AR$500,""),
D266="Por habilitar presupuesto",_xlfn.XLOOKUP(A266,'Por habilitar presup.'!$A$2:$A$500,'Por habilitar presup.'!$AR$2:$AR$500,""),
D266="Por aprobar estimación",_xlfn.XLOOKUP(A266,'Por aprobar estimacion'!$A$2:$A$500,'Por aprobar estimacion'!$AR$2:$AR$500,""),
D266="Por reestimar",_xlfn.XLOOKUP(A266,'Por Reestimar '!$A$2:$A$500,'Por Reestimar '!$AR$2:$AR$500,""),
TRUE,""
),
_xlpm.resultado,IF(OR(_xlpm.revision="",_xlpm.revision=0),_xlpm.base,_xlpm.revision),
IF(OR(_xlpm.resultado="",_xlpm.resultado=0),"Sin definir",_xlpm.resultado)
))</f>
        <v>Alta</v>
      </c>
      <c r="F266" s="593" cm="1">
        <f t="array" ref="F266">IF(A266="","",_xlfn.LET(
_xlpm.fecha,_xlfn.IFS(
D266="Eliminados",_xlfn.XLOOKUP(A266,Eliminados!$A$2:$A$500,Eliminados!$AD$2:$AD$500,""),
D266="Planificadas",_xlfn.XLOOKUP(A266,Planificadas!$A$2:$A$500,Planificadas!$AD$2:$AD$500,""),
D266="Aprobar planificación",_xlfn.XLOOKUP(A266,'Aprobar Planificación'!$A$2:$A$500,'Aprobar Planificación'!$AD$2:$AD$500,""),
D266="Por planificar",_xlfn.XLOOKUP(A266,'Por planificar'!$A$2:$A$500,'Por planificar'!$AD$2:$AD$500,""),
D266="Por habilitar presupuesto",_xlfn.XLOOKUP(A266,'Por habilitar presup.'!$A$2:$A$500,'Por habilitar presup.'!$AD$2:$AD$500,""),
D266="Por aprobar estimación",_xlfn.XLOOKUP(A266,'Por aprobar estimacion'!$A$2:$A$500,'Por aprobar estimacion'!$AD$2:$AD$500,""),
D266="Por reestimar",_xlfn.XLOOKUP(A266,'Por Reestimar '!$A$2:$A$500,'Por Reestimar '!$AD$2:$AD$500,""),
D266="Por estimar",_xlfn.XLOOKUP(A266,'Por estimar'!$A$2:$A$500,'Por estimar'!$AD$2:$AD$500,""),
D266="Registro incompleto",_xlfn.XLOOKUP(A266,'Registro incompleto'!$A$2:$A$500,'Registro incompleto'!$AD$2:$AD$500,""),
TRUE,""
),
IF(OR(_xlpm.fecha="",_xlpm.fecha=0),"",_xlpm.fecha)
))</f>
        <v>46223</v>
      </c>
      <c r="G266" s="593" t="str" cm="1">
        <f t="array" ref="G266">IF(A266="","",_xlfn.LET(
_xlpm.base,_xlfn.IFS(
D266="Eliminados",_xlfn.XLOOKUP(A266,Eliminados!$A$2:$A$500,Eliminados!$AF$2:$AF$500,""),
D266="Planificadas",_xlfn.XLOOKUP(A266,Planificadas!$A$2:$A$500,Planificadas!$AF$2:$AF$500,""),
D266="Aprobar planificación",_xlfn.XLOOKUP(A266,'Aprobar Planificación'!$A$2:$A$500,'Aprobar Planificación'!$AF$2:$AF$500,""),
D266="Por planificar",_xlfn.XLOOKUP(A266,'Por planificar'!$A$2:$A$500,'Por planificar'!$AF$2:$AF$500,""),
D266="Por habilitar presupuesto",_xlfn.XLOOKUP(A266,'Por habilitar presup.'!$A$2:$A$500,'Por habilitar presup.'!$AF$2:$AF$500,""),
D266="Por aprobar estimación",_xlfn.XLOOKUP(A266,'Por aprobar estimacion'!$A$2:$A$500,'Por aprobar estimacion'!$AF$2:$AF$500,""),
D266="Por reestimar",_xlfn.XLOOKUP(A266,'Por Reestimar '!$A$2:$A$500,'Por Reestimar '!$AF$2:$AF$500,""),
D266="Por estimar",_xlfn.XLOOKUP(A266,'Por estimar'!$A$2:$A$500,'Por estimar'!$AF$2:$AF$500,""),
D266="Registro incompleto",_xlfn.XLOOKUP(A266,'Registro incompleto'!$A$2:$A$500,'Registro incompleto'!$AF$2:$AF$500,""),
TRUE,""
),
_xlpm.revision,_xlfn.IFS(
D266="Eliminados",_xlfn.XLOOKUP(A266,Eliminados!$A$2:$A$500,Eliminados!$AS$2:$AS$500,""),
D266="Planificadas",_xlfn.XLOOKUP(A266,Planificadas!$A$2:$A$500,Planificadas!$AS$2:$AS$500,""),
D266="Aprobar planificación",_xlfn.XLOOKUP(A266,'Aprobar Planificación'!$A$2:$A$500,'Aprobar Planificación'!$AS$2:$AS$500,""),
D266="Por planificar",_xlfn.XLOOKUP(A266,'Por planificar'!$A$2:$A$500,'Por planificar'!$AS$2:$AS$500,""),
D266="Por habilitar presupuesto",_xlfn.XLOOKUP(A266,'Por habilitar presup.'!$A$2:$A$500,'Por habilitar presup.'!$AS$2:$AS$500,""),
D266="Por aprobar estimación",_xlfn.XLOOKUP(A266,'Por aprobar estimacion'!$A$2:$A$500,'Por aprobar estimacion'!$AS$2:$AS$500,""),
D266="Por reestimar",_xlfn.XLOOKUP(A266,'Por Reestimar '!$A$2:$A$500,'Por Reestimar '!$AS$2:$AS$500,""),
TRUE,""
),
_xlpm.resultado,IF(OR(_xlpm.revision="",_xlpm.revision=0),_xlpm.base,_xlpm.revision),
IF(OR(_xlpm.resultado="",_xlpm.resultado=0),"",_xlpm.resultado)
))</f>
        <v/>
      </c>
      <c r="H266" s="593" cm="1">
        <f t="array" ref="H266">IF(A266="","",_xlfn.LET(
_xlpm.dias,_xlfn.IFS(
OR(UPPER(TRIM(E266))="BAJA",UPPER(TRIM(E266))="BAJO"),5,
OR(UPPER(TRIM(E266))="MEDIA",UPPER(TRIM(E266))="MEDIO"),10,
OR(UPPER(TRIM(E266))="ALTA",UPPER(TRIM(E266))="ALTO"),20,
TRUE,0
),
_xlpm.inicioRe,IF(D266="Por reestimar",_xlfn.XLOOKUP(A266,'Por Reestimar '!$A$2:$A$500,'Por Reestimar '!$AS$2:$AS$500,0),0),
_xlfn.IFS(
D266="Por reestimar",IF(AND(ISNUMBER(_xlpm.inicioRe),_xlpm.inicioRe&gt;0,_xlpm.dias&gt;0),WORKDAY(_xlpm.inicioRe,_xlpm.dias),""),
D266="Por estimar",IF(AND(ISNUMBER(G266),G266&gt;0),IF(_xlpm.dias&gt;0,WORKDAY(G266,_xlpm.dias),""),IF(AND(ISNUMBER(F266),F266&gt;0),WORKDAY(F266,5),"")),
TRUE,""
)
))</f>
        <v>46230</v>
      </c>
      <c r="I266" t="str" cm="1">
        <f t="array" ref="I266">IF(A266="","",_xlfn.IFS(
D266="Eliminados",_xlfn.XLOOKUP(A266,Eliminados!$A$2:$A$500,Eliminados!$AB$2:$AB$500,""),
D266="Planificadas",_xlfn.XLOOKUP(A266,Planificadas!$A$2:$A$500,Planificadas!$AB$2:$AB$500,""),
D266="Aprobar planificación",_xlfn.XLOOKUP(A266,'Aprobar Planificación'!$A$2:$A$500,'Aprobar Planificación'!$AB$2:$AB$500,""),
D266="Por planificar",_xlfn.XLOOKUP(A266,'Por planificar'!$A$2:$A$500,'Por planificar'!$AB$2:$AB$500,""),
D266="Por habilitar presupuesto",_xlfn.XLOOKUP(A266,'Por habilitar presup.'!$A$2:$A$500,'Por habilitar presup.'!$AB$2:$AB$500,""),
D266="Por aprobar estimación",_xlfn.XLOOKUP(A266,'Por aprobar estimacion'!$A$2:$A$500,'Por aprobar estimacion'!$AB$2:$AB$500,""),
D266="Por reestimar",_xlfn.XLOOKUP(A266,'Por Reestimar '!$A$2:$A$500,'Por Reestimar '!$AB$2:$AB$500,""),
D266="Por estimar",_xlfn.XLOOKUP(A266,'Por estimar'!$A$2:$A$500,'Por estimar'!$AB$2:$AB$500,""),
D266="Registro incompleto",_xlfn.XLOOKUP(A266,'Registro incompleto'!$A$2:$A$500,'Registro incompleto'!$AB$2:$AB$500,""),
TRUE,""
))</f>
        <v>Aaron Melgar</v>
      </c>
    </row>
    <row r="267" spans="1:9">
      <c r="A267">
        <v>302</v>
      </c>
      <c r="B267" t="str" cm="1">
        <f t="array" ref="B267">IF(A267="","",_xlfn.IFS(
D267="Eliminados",_xlfn.XLOOKUP(A267,Eliminados!$A$2:$A$500,Eliminados!$F$2:$F$500,""),
D267="Planificadas",_xlfn.XLOOKUP(A267,Planificadas!$A$2:$A$500,Planificadas!$F$2:$F$500,""),
D267="Aprobar planificación",_xlfn.XLOOKUP(A267,'Aprobar Planificación'!$A$2:$A$500,'Aprobar Planificación'!$F$2:$F$500,""),
D267="Por planificar",_xlfn.XLOOKUP(A267,'Por planificar'!$A$2:$A$500,'Por planificar'!$F$2:$F$500,""),
D267="Por habilitar presupuesto",_xlfn.XLOOKUP(A267,'Por habilitar presup.'!$A$2:$A$500,'Por habilitar presup.'!$F$2:$F$500,""),
D267="Por aprobar estimación",_xlfn.XLOOKUP(A267,'Por aprobar estimacion'!$A$2:$A$500,'Por aprobar estimacion'!$F$2:$F$500,""),
D267="Por reestimar",_xlfn.XLOOKUP(A267,'Por Reestimar '!$A$2:$A$500,'Por Reestimar '!$F$2:$F$500,""),
D267="Por estimar",_xlfn.XLOOKUP(A267,'Por estimar'!$A$2:$A$500,'Por estimar'!$F$2:$F$500,""),
D267="Registro incompleto",_xlfn.XLOOKUP(A267,'Registro incompleto'!$A$2:$A$500,'Registro incompleto'!$F$2:$F$500,""),
TRUE,""
))</f>
        <v>NOVA - Data&amp;BI Comercial - Dashboard Prospección</v>
      </c>
      <c r="C267" t="str">
        <f t="shared" si="4"/>
        <v>Aaron Melgar</v>
      </c>
      <c r="D267" t="str" cm="1">
        <f t="array" ref="D267">IF(A267="","",_xlfn.IFS(
COUNTIF(Eliminados!$A$2:$A$500,A267)&gt;0,"Eliminados",
COUNTIF(Planificadas!$A$2:$A$500,A267)&gt;0,"Planificadas",
COUNTIF('Aprobar Planificación'!$A$2:$A$500,A267)&gt;0,"Aprobar planificación",
COUNTIF('Por planificar'!$A$2:$A$500,A267)&gt;0,"Por planificar",
COUNTIF('Por habilitar presup.'!$A$2:$A$500,A267)&gt;0,"Por habilitar presupuesto",
COUNTIF('Por aprobar estimacion'!$A$2:$A$500,A267)&gt;0,"Por aprobar estimación",
COUNTIF('Por Reestimar '!$A$2:$A$500,A267)&gt;0,"Por reestimar",
COUNTIF('Por estimar'!$A$2:$A$500,A267)&gt;0,"Por estimar",
COUNTIF('Registro incompleto'!$A$2:$A$500,A267)&gt;0,"Registro incompleto",
TRUE,"Sin estado"
))</f>
        <v>Por estimar</v>
      </c>
      <c r="E267" t="str" cm="1">
        <f t="array" ref="E267">IF(A267="","",_xlfn.LET(
_xlpm.base,_xlfn.IFS(
D267="Eliminados",_xlfn.XLOOKUP(A267,Eliminados!$A$2:$A$500,Eliminados!$AE$2:$AE$500,""),
D267="Planificadas",_xlfn.XLOOKUP(A267,Planificadas!$A$2:$A$500,Planificadas!$AE$2:$AE$500,""),
D267="Aprobar planificación",_xlfn.XLOOKUP(A267,'Aprobar Planificación'!$A$2:$A$500,'Aprobar Planificación'!$AE$2:$AE$500,""),
D267="Por planificar",_xlfn.XLOOKUP(A267,'Por planificar'!$A$2:$A$500,'Por planificar'!$AE$2:$AE$500,""),
D267="Por habilitar presupuesto",_xlfn.XLOOKUP(A267,'Por habilitar presup.'!$A$2:$A$500,'Por habilitar presup.'!$AE$2:$AE$500,""),
D267="Por aprobar estimación",_xlfn.XLOOKUP(A267,'Por aprobar estimacion'!$A$2:$A$500,'Por aprobar estimacion'!$AE$2:$AE$500,""),
D267="Por reestimar",_xlfn.XLOOKUP(A267,'Por Reestimar '!$A$2:$A$500,'Por Reestimar '!$AE$2:$AE$500,""),
D267="Por estimar",_xlfn.XLOOKUP(A267,'Por estimar'!$A$2:$A$500,'Por estimar'!$AE$2:$AE$500,""),
D267="Registro incompleto",_xlfn.XLOOKUP(A267,'Registro incompleto'!$A$2:$A$500,'Registro incompleto'!$AE$2:$AE$500,""),
TRUE,""
),
_xlpm.revision,_xlfn.IFS(
D267="Eliminados",_xlfn.XLOOKUP(A267,Eliminados!$A$2:$A$500,Eliminados!$AR$2:$AR$500,""),
D267="Planificadas",_xlfn.XLOOKUP(A267,Planificadas!$A$2:$A$500,Planificadas!$AR$2:$AR$500,""),
D267="Aprobar planificación",_xlfn.XLOOKUP(A267,'Aprobar Planificación'!$A$2:$A$500,'Aprobar Planificación'!$AR$2:$AR$500,""),
D267="Por planificar",_xlfn.XLOOKUP(A267,'Por planificar'!$A$2:$A$500,'Por planificar'!$AR$2:$AR$500,""),
D267="Por habilitar presupuesto",_xlfn.XLOOKUP(A267,'Por habilitar presup.'!$A$2:$A$500,'Por habilitar presup.'!$AR$2:$AR$500,""),
D267="Por aprobar estimación",_xlfn.XLOOKUP(A267,'Por aprobar estimacion'!$A$2:$A$500,'Por aprobar estimacion'!$AR$2:$AR$500,""),
D267="Por reestimar",_xlfn.XLOOKUP(A267,'Por Reestimar '!$A$2:$A$500,'Por Reestimar '!$AR$2:$AR$500,""),
TRUE,""
),
_xlpm.resultado,IF(OR(_xlpm.revision="",_xlpm.revision=0),_xlpm.base,_xlpm.revision),
IF(OR(_xlpm.resultado="",_xlpm.resultado=0),"Sin definir",_xlpm.resultado)
))</f>
        <v>Alta</v>
      </c>
      <c r="F267" s="593" cm="1">
        <f t="array" ref="F267">IF(A267="","",_xlfn.LET(
_xlpm.fecha,_xlfn.IFS(
D267="Eliminados",_xlfn.XLOOKUP(A267,Eliminados!$A$2:$A$500,Eliminados!$AD$2:$AD$500,""),
D267="Planificadas",_xlfn.XLOOKUP(A267,Planificadas!$A$2:$A$500,Planificadas!$AD$2:$AD$500,""),
D267="Aprobar planificación",_xlfn.XLOOKUP(A267,'Aprobar Planificación'!$A$2:$A$500,'Aprobar Planificación'!$AD$2:$AD$500,""),
D267="Por planificar",_xlfn.XLOOKUP(A267,'Por planificar'!$A$2:$A$500,'Por planificar'!$AD$2:$AD$500,""),
D267="Por habilitar presupuesto",_xlfn.XLOOKUP(A267,'Por habilitar presup.'!$A$2:$A$500,'Por habilitar presup.'!$AD$2:$AD$500,""),
D267="Por aprobar estimación",_xlfn.XLOOKUP(A267,'Por aprobar estimacion'!$A$2:$A$500,'Por aprobar estimacion'!$AD$2:$AD$500,""),
D267="Por reestimar",_xlfn.XLOOKUP(A267,'Por Reestimar '!$A$2:$A$500,'Por Reestimar '!$AD$2:$AD$500,""),
D267="Por estimar",_xlfn.XLOOKUP(A267,'Por estimar'!$A$2:$A$500,'Por estimar'!$AD$2:$AD$500,""),
D267="Registro incompleto",_xlfn.XLOOKUP(A267,'Registro incompleto'!$A$2:$A$500,'Registro incompleto'!$AD$2:$AD$500,""),
TRUE,""
),
IF(OR(_xlpm.fecha="",_xlpm.fecha=0),"",_xlpm.fecha)
))</f>
        <v>46223</v>
      </c>
      <c r="G267" s="593" t="str" cm="1">
        <f t="array" ref="G267">IF(A267="","",_xlfn.LET(
_xlpm.base,_xlfn.IFS(
D267="Eliminados",_xlfn.XLOOKUP(A267,Eliminados!$A$2:$A$500,Eliminados!$AF$2:$AF$500,""),
D267="Planificadas",_xlfn.XLOOKUP(A267,Planificadas!$A$2:$A$500,Planificadas!$AF$2:$AF$500,""),
D267="Aprobar planificación",_xlfn.XLOOKUP(A267,'Aprobar Planificación'!$A$2:$A$500,'Aprobar Planificación'!$AF$2:$AF$500,""),
D267="Por planificar",_xlfn.XLOOKUP(A267,'Por planificar'!$A$2:$A$500,'Por planificar'!$AF$2:$AF$500,""),
D267="Por habilitar presupuesto",_xlfn.XLOOKUP(A267,'Por habilitar presup.'!$A$2:$A$500,'Por habilitar presup.'!$AF$2:$AF$500,""),
D267="Por aprobar estimación",_xlfn.XLOOKUP(A267,'Por aprobar estimacion'!$A$2:$A$500,'Por aprobar estimacion'!$AF$2:$AF$500,""),
D267="Por reestimar",_xlfn.XLOOKUP(A267,'Por Reestimar '!$A$2:$A$500,'Por Reestimar '!$AF$2:$AF$500,""),
D267="Por estimar",_xlfn.XLOOKUP(A267,'Por estimar'!$A$2:$A$500,'Por estimar'!$AF$2:$AF$500,""),
D267="Registro incompleto",_xlfn.XLOOKUP(A267,'Registro incompleto'!$A$2:$A$500,'Registro incompleto'!$AF$2:$AF$500,""),
TRUE,""
),
_xlpm.revision,_xlfn.IFS(
D267="Eliminados",_xlfn.XLOOKUP(A267,Eliminados!$A$2:$A$500,Eliminados!$AS$2:$AS$500,""),
D267="Planificadas",_xlfn.XLOOKUP(A267,Planificadas!$A$2:$A$500,Planificadas!$AS$2:$AS$500,""),
D267="Aprobar planificación",_xlfn.XLOOKUP(A267,'Aprobar Planificación'!$A$2:$A$500,'Aprobar Planificación'!$AS$2:$AS$500,""),
D267="Por planificar",_xlfn.XLOOKUP(A267,'Por planificar'!$A$2:$A$500,'Por planificar'!$AS$2:$AS$500,""),
D267="Por habilitar presupuesto",_xlfn.XLOOKUP(A267,'Por habilitar presup.'!$A$2:$A$500,'Por habilitar presup.'!$AS$2:$AS$500,""),
D267="Por aprobar estimación",_xlfn.XLOOKUP(A267,'Por aprobar estimacion'!$A$2:$A$500,'Por aprobar estimacion'!$AS$2:$AS$500,""),
D267="Por reestimar",_xlfn.XLOOKUP(A267,'Por Reestimar '!$A$2:$A$500,'Por Reestimar '!$AS$2:$AS$500,""),
TRUE,""
),
_xlpm.resultado,IF(OR(_xlpm.revision="",_xlpm.revision=0),_xlpm.base,_xlpm.revision),
IF(OR(_xlpm.resultado="",_xlpm.resultado=0),"",_xlpm.resultado)
))</f>
        <v/>
      </c>
      <c r="H267" s="593" cm="1">
        <f t="array" ref="H267">IF(A267="","",_xlfn.LET(
_xlpm.dias,_xlfn.IFS(
OR(UPPER(TRIM(E267))="BAJA",UPPER(TRIM(E267))="BAJO"),5,
OR(UPPER(TRIM(E267))="MEDIA",UPPER(TRIM(E267))="MEDIO"),10,
OR(UPPER(TRIM(E267))="ALTA",UPPER(TRIM(E267))="ALTO"),20,
TRUE,0
),
_xlpm.inicioRe,IF(D267="Por reestimar",_xlfn.XLOOKUP(A267,'Por Reestimar '!$A$2:$A$500,'Por Reestimar '!$AS$2:$AS$500,0),0),
_xlfn.IFS(
D267="Por reestimar",IF(AND(ISNUMBER(_xlpm.inicioRe),_xlpm.inicioRe&gt;0,_xlpm.dias&gt;0),WORKDAY(_xlpm.inicioRe,_xlpm.dias),""),
D267="Por estimar",IF(AND(ISNUMBER(G267),G267&gt;0),IF(_xlpm.dias&gt;0,WORKDAY(G267,_xlpm.dias),""),IF(AND(ISNUMBER(F267),F267&gt;0),WORKDAY(F267,5),"")),
TRUE,""
)
))</f>
        <v>46230</v>
      </c>
      <c r="I267" t="str" cm="1">
        <f t="array" ref="I267">IF(A267="","",_xlfn.IFS(
D267="Eliminados",_xlfn.XLOOKUP(A267,Eliminados!$A$2:$A$500,Eliminados!$AB$2:$AB$500,""),
D267="Planificadas",_xlfn.XLOOKUP(A267,Planificadas!$A$2:$A$500,Planificadas!$AB$2:$AB$500,""),
D267="Aprobar planificación",_xlfn.XLOOKUP(A267,'Aprobar Planificación'!$A$2:$A$500,'Aprobar Planificación'!$AB$2:$AB$500,""),
D267="Por planificar",_xlfn.XLOOKUP(A267,'Por planificar'!$A$2:$A$500,'Por planificar'!$AB$2:$AB$500,""),
D267="Por habilitar presupuesto",_xlfn.XLOOKUP(A267,'Por habilitar presup.'!$A$2:$A$500,'Por habilitar presup.'!$AB$2:$AB$500,""),
D267="Por aprobar estimación",_xlfn.XLOOKUP(A267,'Por aprobar estimacion'!$A$2:$A$500,'Por aprobar estimacion'!$AB$2:$AB$500,""),
D267="Por reestimar",_xlfn.XLOOKUP(A267,'Por Reestimar '!$A$2:$A$500,'Por Reestimar '!$AB$2:$AB$500,""),
D267="Por estimar",_xlfn.XLOOKUP(A267,'Por estimar'!$A$2:$A$500,'Por estimar'!$AB$2:$AB$500,""),
D267="Registro incompleto",_xlfn.XLOOKUP(A267,'Registro incompleto'!$A$2:$A$500,'Registro incompleto'!$AB$2:$AB$500,""),
TRUE,""
))</f>
        <v>Aaron Melgar</v>
      </c>
    </row>
    <row r="268" spans="1:9">
      <c r="A268">
        <v>303</v>
      </c>
      <c r="B268" t="str" cm="1">
        <f t="array" ref="B268">IF(A268="","",_xlfn.IFS(
D268="Eliminados",_xlfn.XLOOKUP(A268,Eliminados!$A$2:$A$500,Eliminados!$F$2:$F$500,""),
D268="Planificadas",_xlfn.XLOOKUP(A268,Planificadas!$A$2:$A$500,Planificadas!$F$2:$F$500,""),
D268="Aprobar planificación",_xlfn.XLOOKUP(A268,'Aprobar Planificación'!$A$2:$A$500,'Aprobar Planificación'!$F$2:$F$500,""),
D268="Por planificar",_xlfn.XLOOKUP(A268,'Por planificar'!$A$2:$A$500,'Por planificar'!$F$2:$F$500,""),
D268="Por habilitar presupuesto",_xlfn.XLOOKUP(A268,'Por habilitar presup.'!$A$2:$A$500,'Por habilitar presup.'!$F$2:$F$500,""),
D268="Por aprobar estimación",_xlfn.XLOOKUP(A268,'Por aprobar estimacion'!$A$2:$A$500,'Por aprobar estimacion'!$F$2:$F$500,""),
D268="Por reestimar",_xlfn.XLOOKUP(A268,'Por Reestimar '!$A$2:$A$500,'Por Reestimar '!$F$2:$F$500,""),
D268="Por estimar",_xlfn.XLOOKUP(A268,'Por estimar'!$A$2:$A$500,'Por estimar'!$F$2:$F$500,""),
D268="Registro incompleto",_xlfn.XLOOKUP(A268,'Registro incompleto'!$A$2:$A$500,'Registro incompleto'!$F$2:$F$500,""),
TRUE,""
))</f>
        <v>NOVA - Data&amp;BI Comercial - Plataforma Predictiva de Lead Scoring Comercial</v>
      </c>
      <c r="C268" t="str">
        <f t="shared" si="4"/>
        <v>Aaron Melgar</v>
      </c>
      <c r="D268" t="str" cm="1">
        <f t="array" ref="D268">IF(A268="","",_xlfn.IFS(
COUNTIF(Eliminados!$A$2:$A$500,A268)&gt;0,"Eliminados",
COUNTIF(Planificadas!$A$2:$A$500,A268)&gt;0,"Planificadas",
COUNTIF('Aprobar Planificación'!$A$2:$A$500,A268)&gt;0,"Aprobar planificación",
COUNTIF('Por planificar'!$A$2:$A$500,A268)&gt;0,"Por planificar",
COUNTIF('Por habilitar presup.'!$A$2:$A$500,A268)&gt;0,"Por habilitar presupuesto",
COUNTIF('Por aprobar estimacion'!$A$2:$A$500,A268)&gt;0,"Por aprobar estimación",
COUNTIF('Por Reestimar '!$A$2:$A$500,A268)&gt;0,"Por reestimar",
COUNTIF('Por estimar'!$A$2:$A$500,A268)&gt;0,"Por estimar",
COUNTIF('Registro incompleto'!$A$2:$A$500,A268)&gt;0,"Registro incompleto",
TRUE,"Sin estado"
))</f>
        <v>Por estimar</v>
      </c>
      <c r="E268" t="str" cm="1">
        <f t="array" ref="E268">IF(A268="","",_xlfn.LET(
_xlpm.base,_xlfn.IFS(
D268="Eliminados",_xlfn.XLOOKUP(A268,Eliminados!$A$2:$A$500,Eliminados!$AE$2:$AE$500,""),
D268="Planificadas",_xlfn.XLOOKUP(A268,Planificadas!$A$2:$A$500,Planificadas!$AE$2:$AE$500,""),
D268="Aprobar planificación",_xlfn.XLOOKUP(A268,'Aprobar Planificación'!$A$2:$A$500,'Aprobar Planificación'!$AE$2:$AE$500,""),
D268="Por planificar",_xlfn.XLOOKUP(A268,'Por planificar'!$A$2:$A$500,'Por planificar'!$AE$2:$AE$500,""),
D268="Por habilitar presupuesto",_xlfn.XLOOKUP(A268,'Por habilitar presup.'!$A$2:$A$500,'Por habilitar presup.'!$AE$2:$AE$500,""),
D268="Por aprobar estimación",_xlfn.XLOOKUP(A268,'Por aprobar estimacion'!$A$2:$A$500,'Por aprobar estimacion'!$AE$2:$AE$500,""),
D268="Por reestimar",_xlfn.XLOOKUP(A268,'Por Reestimar '!$A$2:$A$500,'Por Reestimar '!$AE$2:$AE$500,""),
D268="Por estimar",_xlfn.XLOOKUP(A268,'Por estimar'!$A$2:$A$500,'Por estimar'!$AE$2:$AE$500,""),
D268="Registro incompleto",_xlfn.XLOOKUP(A268,'Registro incompleto'!$A$2:$A$500,'Registro incompleto'!$AE$2:$AE$500,""),
TRUE,""
),
_xlpm.revision,_xlfn.IFS(
D268="Eliminados",_xlfn.XLOOKUP(A268,Eliminados!$A$2:$A$500,Eliminados!$AR$2:$AR$500,""),
D268="Planificadas",_xlfn.XLOOKUP(A268,Planificadas!$A$2:$A$500,Planificadas!$AR$2:$AR$500,""),
D268="Aprobar planificación",_xlfn.XLOOKUP(A268,'Aprobar Planificación'!$A$2:$A$500,'Aprobar Planificación'!$AR$2:$AR$500,""),
D268="Por planificar",_xlfn.XLOOKUP(A268,'Por planificar'!$A$2:$A$500,'Por planificar'!$AR$2:$AR$500,""),
D268="Por habilitar presupuesto",_xlfn.XLOOKUP(A268,'Por habilitar presup.'!$A$2:$A$500,'Por habilitar presup.'!$AR$2:$AR$500,""),
D268="Por aprobar estimación",_xlfn.XLOOKUP(A268,'Por aprobar estimacion'!$A$2:$A$500,'Por aprobar estimacion'!$AR$2:$AR$500,""),
D268="Por reestimar",_xlfn.XLOOKUP(A268,'Por Reestimar '!$A$2:$A$500,'Por Reestimar '!$AR$2:$AR$500,""),
TRUE,""
),
_xlpm.resultado,IF(OR(_xlpm.revision="",_xlpm.revision=0),_xlpm.base,_xlpm.revision),
IF(OR(_xlpm.resultado="",_xlpm.resultado=0),"Sin definir",_xlpm.resultado)
))</f>
        <v>Alta</v>
      </c>
      <c r="F268" s="593" cm="1">
        <f t="array" ref="F268">IF(A268="","",_xlfn.LET(
_xlpm.fecha,_xlfn.IFS(
D268="Eliminados",_xlfn.XLOOKUP(A268,Eliminados!$A$2:$A$500,Eliminados!$AD$2:$AD$500,""),
D268="Planificadas",_xlfn.XLOOKUP(A268,Planificadas!$A$2:$A$500,Planificadas!$AD$2:$AD$500,""),
D268="Aprobar planificación",_xlfn.XLOOKUP(A268,'Aprobar Planificación'!$A$2:$A$500,'Aprobar Planificación'!$AD$2:$AD$500,""),
D268="Por planificar",_xlfn.XLOOKUP(A268,'Por planificar'!$A$2:$A$500,'Por planificar'!$AD$2:$AD$500,""),
D268="Por habilitar presupuesto",_xlfn.XLOOKUP(A268,'Por habilitar presup.'!$A$2:$A$500,'Por habilitar presup.'!$AD$2:$AD$500,""),
D268="Por aprobar estimación",_xlfn.XLOOKUP(A268,'Por aprobar estimacion'!$A$2:$A$500,'Por aprobar estimacion'!$AD$2:$AD$500,""),
D268="Por reestimar",_xlfn.XLOOKUP(A268,'Por Reestimar '!$A$2:$A$500,'Por Reestimar '!$AD$2:$AD$500,""),
D268="Por estimar",_xlfn.XLOOKUP(A268,'Por estimar'!$A$2:$A$500,'Por estimar'!$AD$2:$AD$500,""),
D268="Registro incompleto",_xlfn.XLOOKUP(A268,'Registro incompleto'!$A$2:$A$500,'Registro incompleto'!$AD$2:$AD$500,""),
TRUE,""
),
IF(OR(_xlpm.fecha="",_xlpm.fecha=0),"",_xlpm.fecha)
))</f>
        <v>46223</v>
      </c>
      <c r="G268" s="593" t="str" cm="1">
        <f t="array" ref="G268">IF(A268="","",_xlfn.LET(
_xlpm.base,_xlfn.IFS(
D268="Eliminados",_xlfn.XLOOKUP(A268,Eliminados!$A$2:$A$500,Eliminados!$AF$2:$AF$500,""),
D268="Planificadas",_xlfn.XLOOKUP(A268,Planificadas!$A$2:$A$500,Planificadas!$AF$2:$AF$500,""),
D268="Aprobar planificación",_xlfn.XLOOKUP(A268,'Aprobar Planificación'!$A$2:$A$500,'Aprobar Planificación'!$AF$2:$AF$500,""),
D268="Por planificar",_xlfn.XLOOKUP(A268,'Por planificar'!$A$2:$A$500,'Por planificar'!$AF$2:$AF$500,""),
D268="Por habilitar presupuesto",_xlfn.XLOOKUP(A268,'Por habilitar presup.'!$A$2:$A$500,'Por habilitar presup.'!$AF$2:$AF$500,""),
D268="Por aprobar estimación",_xlfn.XLOOKUP(A268,'Por aprobar estimacion'!$A$2:$A$500,'Por aprobar estimacion'!$AF$2:$AF$500,""),
D268="Por reestimar",_xlfn.XLOOKUP(A268,'Por Reestimar '!$A$2:$A$500,'Por Reestimar '!$AF$2:$AF$500,""),
D268="Por estimar",_xlfn.XLOOKUP(A268,'Por estimar'!$A$2:$A$500,'Por estimar'!$AF$2:$AF$500,""),
D268="Registro incompleto",_xlfn.XLOOKUP(A268,'Registro incompleto'!$A$2:$A$500,'Registro incompleto'!$AF$2:$AF$500,""),
TRUE,""
),
_xlpm.revision,_xlfn.IFS(
D268="Eliminados",_xlfn.XLOOKUP(A268,Eliminados!$A$2:$A$500,Eliminados!$AS$2:$AS$500,""),
D268="Planificadas",_xlfn.XLOOKUP(A268,Planificadas!$A$2:$A$500,Planificadas!$AS$2:$AS$500,""),
D268="Aprobar planificación",_xlfn.XLOOKUP(A268,'Aprobar Planificación'!$A$2:$A$500,'Aprobar Planificación'!$AS$2:$AS$500,""),
D268="Por planificar",_xlfn.XLOOKUP(A268,'Por planificar'!$A$2:$A$500,'Por planificar'!$AS$2:$AS$500,""),
D268="Por habilitar presupuesto",_xlfn.XLOOKUP(A268,'Por habilitar presup.'!$A$2:$A$500,'Por habilitar presup.'!$AS$2:$AS$500,""),
D268="Por aprobar estimación",_xlfn.XLOOKUP(A268,'Por aprobar estimacion'!$A$2:$A$500,'Por aprobar estimacion'!$AS$2:$AS$500,""),
D268="Por reestimar",_xlfn.XLOOKUP(A268,'Por Reestimar '!$A$2:$A$500,'Por Reestimar '!$AS$2:$AS$500,""),
TRUE,""
),
_xlpm.resultado,IF(OR(_xlpm.revision="",_xlpm.revision=0),_xlpm.base,_xlpm.revision),
IF(OR(_xlpm.resultado="",_xlpm.resultado=0),"",_xlpm.resultado)
))</f>
        <v/>
      </c>
      <c r="H268" s="593" cm="1">
        <f t="array" ref="H268">IF(A268="","",_xlfn.LET(
_xlpm.dias,_xlfn.IFS(
OR(UPPER(TRIM(E268))="BAJA",UPPER(TRIM(E268))="BAJO"),5,
OR(UPPER(TRIM(E268))="MEDIA",UPPER(TRIM(E268))="MEDIO"),10,
OR(UPPER(TRIM(E268))="ALTA",UPPER(TRIM(E268))="ALTO"),20,
TRUE,0
),
_xlpm.inicioRe,IF(D268="Por reestimar",_xlfn.XLOOKUP(A268,'Por Reestimar '!$A$2:$A$500,'Por Reestimar '!$AS$2:$AS$500,0),0),
_xlfn.IFS(
D268="Por reestimar",IF(AND(ISNUMBER(_xlpm.inicioRe),_xlpm.inicioRe&gt;0,_xlpm.dias&gt;0),WORKDAY(_xlpm.inicioRe,_xlpm.dias),""),
D268="Por estimar",IF(AND(ISNUMBER(G268),G268&gt;0),IF(_xlpm.dias&gt;0,WORKDAY(G268,_xlpm.dias),""),IF(AND(ISNUMBER(F268),F268&gt;0),WORKDAY(F268,5),"")),
TRUE,""
)
))</f>
        <v>46230</v>
      </c>
      <c r="I268" t="str" cm="1">
        <f t="array" ref="I268">IF(A268="","",_xlfn.IFS(
D268="Eliminados",_xlfn.XLOOKUP(A268,Eliminados!$A$2:$A$500,Eliminados!$AB$2:$AB$500,""),
D268="Planificadas",_xlfn.XLOOKUP(A268,Planificadas!$A$2:$A$500,Planificadas!$AB$2:$AB$500,""),
D268="Aprobar planificación",_xlfn.XLOOKUP(A268,'Aprobar Planificación'!$A$2:$A$500,'Aprobar Planificación'!$AB$2:$AB$500,""),
D268="Por planificar",_xlfn.XLOOKUP(A268,'Por planificar'!$A$2:$A$500,'Por planificar'!$AB$2:$AB$500,""),
D268="Por habilitar presupuesto",_xlfn.XLOOKUP(A268,'Por habilitar presup.'!$A$2:$A$500,'Por habilitar presup.'!$AB$2:$AB$500,""),
D268="Por aprobar estimación",_xlfn.XLOOKUP(A268,'Por aprobar estimacion'!$A$2:$A$500,'Por aprobar estimacion'!$AB$2:$AB$500,""),
D268="Por reestimar",_xlfn.XLOOKUP(A268,'Por Reestimar '!$A$2:$A$500,'Por Reestimar '!$AB$2:$AB$500,""),
D268="Por estimar",_xlfn.XLOOKUP(A268,'Por estimar'!$A$2:$A$500,'Por estimar'!$AB$2:$AB$500,""),
D268="Registro incompleto",_xlfn.XLOOKUP(A268,'Registro incompleto'!$A$2:$A$500,'Registro incompleto'!$AB$2:$AB$500,""),
TRUE,""
))</f>
        <v>Aaron Melgar</v>
      </c>
    </row>
    <row r="269" spans="1:9">
      <c r="A269">
        <v>304</v>
      </c>
      <c r="B269" t="str" cm="1">
        <f t="array" ref="B269">IF(A269="","",_xlfn.IFS(
D269="Eliminados",_xlfn.XLOOKUP(A269,Eliminados!$A$2:$A$500,Eliminados!$F$2:$F$500,""),
D269="Planificadas",_xlfn.XLOOKUP(A269,Planificadas!$A$2:$A$500,Planificadas!$F$2:$F$500,""),
D269="Aprobar planificación",_xlfn.XLOOKUP(A269,'Aprobar Planificación'!$A$2:$A$500,'Aprobar Planificación'!$F$2:$F$500,""),
D269="Por planificar",_xlfn.XLOOKUP(A269,'Por planificar'!$A$2:$A$500,'Por planificar'!$F$2:$F$500,""),
D269="Por habilitar presupuesto",_xlfn.XLOOKUP(A269,'Por habilitar presup.'!$A$2:$A$500,'Por habilitar presup.'!$F$2:$F$500,""),
D269="Por aprobar estimación",_xlfn.XLOOKUP(A269,'Por aprobar estimacion'!$A$2:$A$500,'Por aprobar estimacion'!$F$2:$F$500,""),
D269="Por reestimar",_xlfn.XLOOKUP(A269,'Por Reestimar '!$A$2:$A$500,'Por Reestimar '!$F$2:$F$500,""),
D269="Por estimar",_xlfn.XLOOKUP(A269,'Por estimar'!$A$2:$A$500,'Por estimar'!$F$2:$F$500,""),
D269="Registro incompleto",_xlfn.XLOOKUP(A269,'Registro incompleto'!$A$2:$A$500,'Registro incompleto'!$F$2:$F$500,""),
TRUE,""
))</f>
        <v>CIB: MDUU – Eliminación Masiva de Cursos Proyectados y Matriculados por Cambio de Plan de Estudios</v>
      </c>
      <c r="C269" t="str">
        <f t="shared" si="4"/>
        <v>Ana Vega</v>
      </c>
      <c r="D269" t="str" cm="1">
        <f t="array" ref="D269">IF(A269="","",_xlfn.IFS(
COUNTIF(Eliminados!$A$2:$A$500,A269)&gt;0,"Eliminados",
COUNTIF(Planificadas!$A$2:$A$500,A269)&gt;0,"Planificadas",
COUNTIF('Aprobar Planificación'!$A$2:$A$500,A269)&gt;0,"Aprobar planificación",
COUNTIF('Por planificar'!$A$2:$A$500,A269)&gt;0,"Por planificar",
COUNTIF('Por habilitar presup.'!$A$2:$A$500,A269)&gt;0,"Por habilitar presupuesto",
COUNTIF('Por aprobar estimacion'!$A$2:$A$500,A269)&gt;0,"Por aprobar estimación",
COUNTIF('Por Reestimar '!$A$2:$A$500,A269)&gt;0,"Por reestimar",
COUNTIF('Por estimar'!$A$2:$A$500,A269)&gt;0,"Por estimar",
COUNTIF('Registro incompleto'!$A$2:$A$500,A269)&gt;0,"Registro incompleto",
TRUE,"Sin estado"
))</f>
        <v>Planificadas</v>
      </c>
      <c r="E269" t="str" cm="1">
        <f t="array" ref="E269">IF(A269="","",_xlfn.LET(
_xlpm.base,_xlfn.IFS(
D269="Eliminados",_xlfn.XLOOKUP(A269,Eliminados!$A$2:$A$500,Eliminados!$AE$2:$AE$500,""),
D269="Planificadas",_xlfn.XLOOKUP(A269,Planificadas!$A$2:$A$500,Planificadas!$AE$2:$AE$500,""),
D269="Aprobar planificación",_xlfn.XLOOKUP(A269,'Aprobar Planificación'!$A$2:$A$500,'Aprobar Planificación'!$AE$2:$AE$500,""),
D269="Por planificar",_xlfn.XLOOKUP(A269,'Por planificar'!$A$2:$A$500,'Por planificar'!$AE$2:$AE$500,""),
D269="Por habilitar presupuesto",_xlfn.XLOOKUP(A269,'Por habilitar presup.'!$A$2:$A$500,'Por habilitar presup.'!$AE$2:$AE$500,""),
D269="Por aprobar estimación",_xlfn.XLOOKUP(A269,'Por aprobar estimacion'!$A$2:$A$500,'Por aprobar estimacion'!$AE$2:$AE$500,""),
D269="Por reestimar",_xlfn.XLOOKUP(A269,'Por Reestimar '!$A$2:$A$500,'Por Reestimar '!$AE$2:$AE$500,""),
D269="Por estimar",_xlfn.XLOOKUP(A269,'Por estimar'!$A$2:$A$500,'Por estimar'!$AE$2:$AE$500,""),
D269="Registro incompleto",_xlfn.XLOOKUP(A269,'Registro incompleto'!$A$2:$A$500,'Registro incompleto'!$AE$2:$AE$500,""),
TRUE,""
),
_xlpm.revision,_xlfn.IFS(
D269="Eliminados",_xlfn.XLOOKUP(A269,Eliminados!$A$2:$A$500,Eliminados!$AR$2:$AR$500,""),
D269="Planificadas",_xlfn.XLOOKUP(A269,Planificadas!$A$2:$A$500,Planificadas!$AR$2:$AR$500,""),
D269="Aprobar planificación",_xlfn.XLOOKUP(A269,'Aprobar Planificación'!$A$2:$A$500,'Aprobar Planificación'!$AR$2:$AR$500,""),
D269="Por planificar",_xlfn.XLOOKUP(A269,'Por planificar'!$A$2:$A$500,'Por planificar'!$AR$2:$AR$500,""),
D269="Por habilitar presupuesto",_xlfn.XLOOKUP(A269,'Por habilitar presup.'!$A$2:$A$500,'Por habilitar presup.'!$AR$2:$AR$500,""),
D269="Por aprobar estimación",_xlfn.XLOOKUP(A269,'Por aprobar estimacion'!$A$2:$A$500,'Por aprobar estimacion'!$AR$2:$AR$500,""),
D269="Por reestimar",_xlfn.XLOOKUP(A269,'Por Reestimar '!$A$2:$A$500,'Por Reestimar '!$AR$2:$AR$500,""),
TRUE,""
),
_xlpm.resultado,IF(OR(_xlpm.revision="",_xlpm.revision=0),_xlpm.base,_xlpm.revision),
IF(OR(_xlpm.resultado="",_xlpm.resultado=0),"Sin definir",_xlpm.resultado)
))</f>
        <v>Media</v>
      </c>
      <c r="F269" s="593" cm="1">
        <f t="array" ref="F269">IF(A269="","",_xlfn.LET(
_xlpm.fecha,_xlfn.IFS(
D269="Eliminados",_xlfn.XLOOKUP(A269,Eliminados!$A$2:$A$500,Eliminados!$AD$2:$AD$500,""),
D269="Planificadas",_xlfn.XLOOKUP(A269,Planificadas!$A$2:$A$500,Planificadas!$AD$2:$AD$500,""),
D269="Aprobar planificación",_xlfn.XLOOKUP(A269,'Aprobar Planificación'!$A$2:$A$500,'Aprobar Planificación'!$AD$2:$AD$500,""),
D269="Por planificar",_xlfn.XLOOKUP(A269,'Por planificar'!$A$2:$A$500,'Por planificar'!$AD$2:$AD$500,""),
D269="Por habilitar presupuesto",_xlfn.XLOOKUP(A269,'Por habilitar presup.'!$A$2:$A$500,'Por habilitar presup.'!$AD$2:$AD$500,""),
D269="Por aprobar estimación",_xlfn.XLOOKUP(A269,'Por aprobar estimacion'!$A$2:$A$500,'Por aprobar estimacion'!$AD$2:$AD$500,""),
D269="Por reestimar",_xlfn.XLOOKUP(A269,'Por Reestimar '!$A$2:$A$500,'Por Reestimar '!$AD$2:$AD$500,""),
D269="Por estimar",_xlfn.XLOOKUP(A269,'Por estimar'!$A$2:$A$500,'Por estimar'!$AD$2:$AD$500,""),
D269="Registro incompleto",_xlfn.XLOOKUP(A269,'Registro incompleto'!$A$2:$A$500,'Registro incompleto'!$AD$2:$AD$500,""),
TRUE,""
),
IF(OR(_xlpm.fecha="",_xlpm.fecha=0),"",_xlpm.fecha)
))</f>
        <v>46237</v>
      </c>
      <c r="G269" s="593" cm="1">
        <f t="array" ref="G269">IF(A269="","",_xlfn.LET(
_xlpm.base,_xlfn.IFS(
D269="Eliminados",_xlfn.XLOOKUP(A269,Eliminados!$A$2:$A$500,Eliminados!$AF$2:$AF$500,""),
D269="Planificadas",_xlfn.XLOOKUP(A269,Planificadas!$A$2:$A$500,Planificadas!$AF$2:$AF$500,""),
D269="Aprobar planificación",_xlfn.XLOOKUP(A269,'Aprobar Planificación'!$A$2:$A$500,'Aprobar Planificación'!$AF$2:$AF$500,""),
D269="Por planificar",_xlfn.XLOOKUP(A269,'Por planificar'!$A$2:$A$500,'Por planificar'!$AF$2:$AF$500,""),
D269="Por habilitar presupuesto",_xlfn.XLOOKUP(A269,'Por habilitar presup.'!$A$2:$A$500,'Por habilitar presup.'!$AF$2:$AF$500,""),
D269="Por aprobar estimación",_xlfn.XLOOKUP(A269,'Por aprobar estimacion'!$A$2:$A$500,'Por aprobar estimacion'!$AF$2:$AF$500,""),
D269="Por reestimar",_xlfn.XLOOKUP(A269,'Por Reestimar '!$A$2:$A$500,'Por Reestimar '!$AF$2:$AF$500,""),
D269="Por estimar",_xlfn.XLOOKUP(A269,'Por estimar'!$A$2:$A$500,'Por estimar'!$AF$2:$AF$500,""),
D269="Registro incompleto",_xlfn.XLOOKUP(A269,'Registro incompleto'!$A$2:$A$500,'Registro incompleto'!$AF$2:$AF$500,""),
TRUE,""
),
_xlpm.revision,_xlfn.IFS(
D269="Eliminados",_xlfn.XLOOKUP(A269,Eliminados!$A$2:$A$500,Eliminados!$AS$2:$AS$500,""),
D269="Planificadas",_xlfn.XLOOKUP(A269,Planificadas!$A$2:$A$500,Planificadas!$AS$2:$AS$500,""),
D269="Aprobar planificación",_xlfn.XLOOKUP(A269,'Aprobar Planificación'!$A$2:$A$500,'Aprobar Planificación'!$AS$2:$AS$500,""),
D269="Por planificar",_xlfn.XLOOKUP(A269,'Por planificar'!$A$2:$A$500,'Por planificar'!$AS$2:$AS$500,""),
D269="Por habilitar presupuesto",_xlfn.XLOOKUP(A269,'Por habilitar presup.'!$A$2:$A$500,'Por habilitar presup.'!$AS$2:$AS$500,""),
D269="Por aprobar estimación",_xlfn.XLOOKUP(A269,'Por aprobar estimacion'!$A$2:$A$500,'Por aprobar estimacion'!$AS$2:$AS$500,""),
D269="Por reestimar",_xlfn.XLOOKUP(A269,'Por Reestimar '!$A$2:$A$500,'Por Reestimar '!$AS$2:$AS$500,""),
TRUE,""
),
_xlpm.resultado,IF(OR(_xlpm.revision="",_xlpm.revision=0),_xlpm.base,_xlpm.revision),
IF(OR(_xlpm.resultado="",_xlpm.resultado=0),"",_xlpm.resultado)
))</f>
        <v>46251</v>
      </c>
      <c r="H269" s="593" t="str" cm="1">
        <f t="array" ref="H269">IF(A269="","",_xlfn.LET(
_xlpm.dias,_xlfn.IFS(
OR(UPPER(TRIM(E269))="BAJA",UPPER(TRIM(E269))="BAJO"),5,
OR(UPPER(TRIM(E269))="MEDIA",UPPER(TRIM(E269))="MEDIO"),10,
OR(UPPER(TRIM(E269))="ALTA",UPPER(TRIM(E269))="ALTO"),20,
TRUE,0
),
_xlpm.inicioRe,IF(D269="Por reestimar",_xlfn.XLOOKUP(A269,'Por Reestimar '!$A$2:$A$500,'Por Reestimar '!$AS$2:$AS$500,0),0),
_xlfn.IFS(
D269="Por reestimar",IF(AND(ISNUMBER(_xlpm.inicioRe),_xlpm.inicioRe&gt;0,_xlpm.dias&gt;0),WORKDAY(_xlpm.inicioRe,_xlpm.dias),""),
D269="Por estimar",IF(AND(ISNUMBER(G269),G269&gt;0),IF(_xlpm.dias&gt;0,WORKDAY(G269,_xlpm.dias),""),IF(AND(ISNUMBER(F269),F269&gt;0),WORKDAY(F269,5),"")),
TRUE,""
)
))</f>
        <v/>
      </c>
      <c r="I269" t="str" cm="1">
        <f t="array" ref="I269">IF(A269="","",_xlfn.IFS(
D269="Eliminados",_xlfn.XLOOKUP(A269,Eliminados!$A$2:$A$500,Eliminados!$AB$2:$AB$500,""),
D269="Planificadas",_xlfn.XLOOKUP(A269,Planificadas!$A$2:$A$500,Planificadas!$AB$2:$AB$500,""),
D269="Aprobar planificación",_xlfn.XLOOKUP(A269,'Aprobar Planificación'!$A$2:$A$500,'Aprobar Planificación'!$AB$2:$AB$500,""),
D269="Por planificar",_xlfn.XLOOKUP(A269,'Por planificar'!$A$2:$A$500,'Por planificar'!$AB$2:$AB$500,""),
D269="Por habilitar presupuesto",_xlfn.XLOOKUP(A269,'Por habilitar presup.'!$A$2:$A$500,'Por habilitar presup.'!$AB$2:$AB$500,""),
D269="Por aprobar estimación",_xlfn.XLOOKUP(A269,'Por aprobar estimacion'!$A$2:$A$500,'Por aprobar estimacion'!$AB$2:$AB$500,""),
D269="Por reestimar",_xlfn.XLOOKUP(A269,'Por Reestimar '!$A$2:$A$500,'Por Reestimar '!$AB$2:$AB$500,""),
D269="Por estimar",_xlfn.XLOOKUP(A269,'Por estimar'!$A$2:$A$500,'Por estimar'!$AB$2:$AB$500,""),
D269="Registro incompleto",_xlfn.XLOOKUP(A269,'Registro incompleto'!$A$2:$A$500,'Registro incompleto'!$AB$2:$AB$500,""),
TRUE,""
))</f>
        <v>Ana Vega</v>
      </c>
    </row>
    <row r="270" spans="1:9">
      <c r="A270">
        <v>305</v>
      </c>
      <c r="B270" t="str" cm="1">
        <f t="array" ref="B270">IF(A270="","",_xlfn.IFS(
D270="Eliminados",_xlfn.XLOOKUP(A270,Eliminados!$A$2:$A$500,Eliminados!$F$2:$F$500,""),
D270="Planificadas",_xlfn.XLOOKUP(A270,Planificadas!$A$2:$A$500,Planificadas!$F$2:$F$500,""),
D270="Aprobar planificación",_xlfn.XLOOKUP(A270,'Aprobar Planificación'!$A$2:$A$500,'Aprobar Planificación'!$F$2:$F$500,""),
D270="Por planificar",_xlfn.XLOOKUP(A270,'Por planificar'!$A$2:$A$500,'Por planificar'!$F$2:$F$500,""),
D270="Por habilitar presupuesto",_xlfn.XLOOKUP(A270,'Por habilitar presup.'!$A$2:$A$500,'Por habilitar presup.'!$F$2:$F$500,""),
D270="Por aprobar estimación",_xlfn.XLOOKUP(A270,'Por aprobar estimacion'!$A$2:$A$500,'Por aprobar estimacion'!$F$2:$F$500,""),
D270="Por reestimar",_xlfn.XLOOKUP(A270,'Por Reestimar '!$A$2:$A$500,'Por Reestimar '!$F$2:$F$500,""),
D270="Por estimar",_xlfn.XLOOKUP(A270,'Por estimar'!$A$2:$A$500,'Por estimar'!$F$2:$F$500,""),
D270="Registro incompleto",_xlfn.XLOOKUP(A270,'Registro incompleto'!$A$2:$A$500,'Registro incompleto'!$F$2:$F$500,""),
TRUE,""
))</f>
        <v>Mejora del MDUU de Certificación Modular y Automatización del Envío de Certificados</v>
      </c>
      <c r="C270" t="str">
        <f t="shared" si="4"/>
        <v>Ana Vega</v>
      </c>
      <c r="D270" t="str" cm="1">
        <f t="array" ref="D270">IF(A270="","",_xlfn.IFS(
COUNTIF(Eliminados!$A$2:$A$500,A270)&gt;0,"Eliminados",
COUNTIF(Planificadas!$A$2:$A$500,A270)&gt;0,"Planificadas",
COUNTIF('Aprobar Planificación'!$A$2:$A$500,A270)&gt;0,"Aprobar planificación",
COUNTIF('Por planificar'!$A$2:$A$500,A270)&gt;0,"Por planificar",
COUNTIF('Por habilitar presup.'!$A$2:$A$500,A270)&gt;0,"Por habilitar presupuesto",
COUNTIF('Por aprobar estimacion'!$A$2:$A$500,A270)&gt;0,"Por aprobar estimación",
COUNTIF('Por Reestimar '!$A$2:$A$500,A270)&gt;0,"Por reestimar",
COUNTIF('Por estimar'!$A$2:$A$500,A270)&gt;0,"Por estimar",
COUNTIF('Registro incompleto'!$A$2:$A$500,A270)&gt;0,"Registro incompleto",
TRUE,"Sin estado"
))</f>
        <v>Planificadas</v>
      </c>
      <c r="E270" t="str" cm="1">
        <f t="array" ref="E270">IF(A270="","",_xlfn.LET(
_xlpm.base,_xlfn.IFS(
D270="Eliminados",_xlfn.XLOOKUP(A270,Eliminados!$A$2:$A$500,Eliminados!$AE$2:$AE$500,""),
D270="Planificadas",_xlfn.XLOOKUP(A270,Planificadas!$A$2:$A$500,Planificadas!$AE$2:$AE$500,""),
D270="Aprobar planificación",_xlfn.XLOOKUP(A270,'Aprobar Planificación'!$A$2:$A$500,'Aprobar Planificación'!$AE$2:$AE$500,""),
D270="Por planificar",_xlfn.XLOOKUP(A270,'Por planificar'!$A$2:$A$500,'Por planificar'!$AE$2:$AE$500,""),
D270="Por habilitar presupuesto",_xlfn.XLOOKUP(A270,'Por habilitar presup.'!$A$2:$A$500,'Por habilitar presup.'!$AE$2:$AE$500,""),
D270="Por aprobar estimación",_xlfn.XLOOKUP(A270,'Por aprobar estimacion'!$A$2:$A$500,'Por aprobar estimacion'!$AE$2:$AE$500,""),
D270="Por reestimar",_xlfn.XLOOKUP(A270,'Por Reestimar '!$A$2:$A$500,'Por Reestimar '!$AE$2:$AE$500,""),
D270="Por estimar",_xlfn.XLOOKUP(A270,'Por estimar'!$A$2:$A$500,'Por estimar'!$AE$2:$AE$500,""),
D270="Registro incompleto",_xlfn.XLOOKUP(A270,'Registro incompleto'!$A$2:$A$500,'Registro incompleto'!$AE$2:$AE$500,""),
TRUE,""
),
_xlpm.revision,_xlfn.IFS(
D270="Eliminados",_xlfn.XLOOKUP(A270,Eliminados!$A$2:$A$500,Eliminados!$AR$2:$AR$500,""),
D270="Planificadas",_xlfn.XLOOKUP(A270,Planificadas!$A$2:$A$500,Planificadas!$AR$2:$AR$500,""),
D270="Aprobar planificación",_xlfn.XLOOKUP(A270,'Aprobar Planificación'!$A$2:$A$500,'Aprobar Planificación'!$AR$2:$AR$500,""),
D270="Por planificar",_xlfn.XLOOKUP(A270,'Por planificar'!$A$2:$A$500,'Por planificar'!$AR$2:$AR$500,""),
D270="Por habilitar presupuesto",_xlfn.XLOOKUP(A270,'Por habilitar presup.'!$A$2:$A$500,'Por habilitar presup.'!$AR$2:$AR$500,""),
D270="Por aprobar estimación",_xlfn.XLOOKUP(A270,'Por aprobar estimacion'!$A$2:$A$500,'Por aprobar estimacion'!$AR$2:$AR$500,""),
D270="Por reestimar",_xlfn.XLOOKUP(A270,'Por Reestimar '!$A$2:$A$500,'Por Reestimar '!$AR$2:$AR$500,""),
TRUE,""
),
_xlpm.resultado,IF(OR(_xlpm.revision="",_xlpm.revision=0),_xlpm.base,_xlpm.revision),
IF(OR(_xlpm.resultado="",_xlpm.resultado=0),"Sin definir",_xlpm.resultado)
))</f>
        <v>Media</v>
      </c>
      <c r="F270" s="593" cm="1">
        <f t="array" ref="F270">IF(A270="","",_xlfn.LET(
_xlpm.fecha,_xlfn.IFS(
D270="Eliminados",_xlfn.XLOOKUP(A270,Eliminados!$A$2:$A$500,Eliminados!$AD$2:$AD$500,""),
D270="Planificadas",_xlfn.XLOOKUP(A270,Planificadas!$A$2:$A$500,Planificadas!$AD$2:$AD$500,""),
D270="Aprobar planificación",_xlfn.XLOOKUP(A270,'Aprobar Planificación'!$A$2:$A$500,'Aprobar Planificación'!$AD$2:$AD$500,""),
D270="Por planificar",_xlfn.XLOOKUP(A270,'Por planificar'!$A$2:$A$500,'Por planificar'!$AD$2:$AD$500,""),
D270="Por habilitar presupuesto",_xlfn.XLOOKUP(A270,'Por habilitar presup.'!$A$2:$A$500,'Por habilitar presup.'!$AD$2:$AD$500,""),
D270="Por aprobar estimación",_xlfn.XLOOKUP(A270,'Por aprobar estimacion'!$A$2:$A$500,'Por aprobar estimacion'!$AD$2:$AD$500,""),
D270="Por reestimar",_xlfn.XLOOKUP(A270,'Por Reestimar '!$A$2:$A$500,'Por Reestimar '!$AD$2:$AD$500,""),
D270="Por estimar",_xlfn.XLOOKUP(A270,'Por estimar'!$A$2:$A$500,'Por estimar'!$AD$2:$AD$500,""),
D270="Registro incompleto",_xlfn.XLOOKUP(A270,'Registro incompleto'!$A$2:$A$500,'Registro incompleto'!$AD$2:$AD$500,""),
TRUE,""
),
IF(OR(_xlpm.fecha="",_xlpm.fecha=0),"",_xlpm.fecha)
))</f>
        <v>46225</v>
      </c>
      <c r="G270" s="593" cm="1">
        <f t="array" ref="G270">IF(A270="","",_xlfn.LET(
_xlpm.base,_xlfn.IFS(
D270="Eliminados",_xlfn.XLOOKUP(A270,Eliminados!$A$2:$A$500,Eliminados!$AF$2:$AF$500,""),
D270="Planificadas",_xlfn.XLOOKUP(A270,Planificadas!$A$2:$A$500,Planificadas!$AF$2:$AF$500,""),
D270="Aprobar planificación",_xlfn.XLOOKUP(A270,'Aprobar Planificación'!$A$2:$A$500,'Aprobar Planificación'!$AF$2:$AF$500,""),
D270="Por planificar",_xlfn.XLOOKUP(A270,'Por planificar'!$A$2:$A$500,'Por planificar'!$AF$2:$AF$500,""),
D270="Por habilitar presupuesto",_xlfn.XLOOKUP(A270,'Por habilitar presup.'!$A$2:$A$500,'Por habilitar presup.'!$AF$2:$AF$500,""),
D270="Por aprobar estimación",_xlfn.XLOOKUP(A270,'Por aprobar estimacion'!$A$2:$A$500,'Por aprobar estimacion'!$AF$2:$AF$500,""),
D270="Por reestimar",_xlfn.XLOOKUP(A270,'Por Reestimar '!$A$2:$A$500,'Por Reestimar '!$AF$2:$AF$500,""),
D270="Por estimar",_xlfn.XLOOKUP(A270,'Por estimar'!$A$2:$A$500,'Por estimar'!$AF$2:$AF$500,""),
D270="Registro incompleto",_xlfn.XLOOKUP(A270,'Registro incompleto'!$A$2:$A$500,'Registro incompleto'!$AF$2:$AF$500,""),
TRUE,""
),
_xlpm.revision,_xlfn.IFS(
D270="Eliminados",_xlfn.XLOOKUP(A270,Eliminados!$A$2:$A$500,Eliminados!$AS$2:$AS$500,""),
D270="Planificadas",_xlfn.XLOOKUP(A270,Planificadas!$A$2:$A$500,Planificadas!$AS$2:$AS$500,""),
D270="Aprobar planificación",_xlfn.XLOOKUP(A270,'Aprobar Planificación'!$A$2:$A$500,'Aprobar Planificación'!$AS$2:$AS$500,""),
D270="Por planificar",_xlfn.XLOOKUP(A270,'Por planificar'!$A$2:$A$500,'Por planificar'!$AS$2:$AS$500,""),
D270="Por habilitar presupuesto",_xlfn.XLOOKUP(A270,'Por habilitar presup.'!$A$2:$A$500,'Por habilitar presup.'!$AS$2:$AS$500,""),
D270="Por aprobar estimación",_xlfn.XLOOKUP(A270,'Por aprobar estimacion'!$A$2:$A$500,'Por aprobar estimacion'!$AS$2:$AS$500,""),
D270="Por reestimar",_xlfn.XLOOKUP(A270,'Por Reestimar '!$A$2:$A$500,'Por Reestimar '!$AS$2:$AS$500,""),
TRUE,""
),
_xlpm.resultado,IF(OR(_xlpm.revision="",_xlpm.revision=0),_xlpm.base,_xlpm.revision),
IF(OR(_xlpm.resultado="",_xlpm.resultado=0),"",_xlpm.resultado)
))</f>
        <v>46237</v>
      </c>
      <c r="H270" s="593" t="str" cm="1">
        <f t="array" ref="H270">IF(A270="","",_xlfn.LET(
_xlpm.dias,_xlfn.IFS(
OR(UPPER(TRIM(E270))="BAJA",UPPER(TRIM(E270))="BAJO"),5,
OR(UPPER(TRIM(E270))="MEDIA",UPPER(TRIM(E270))="MEDIO"),10,
OR(UPPER(TRIM(E270))="ALTA",UPPER(TRIM(E270))="ALTO"),20,
TRUE,0
),
_xlpm.inicioRe,IF(D270="Por reestimar",_xlfn.XLOOKUP(A270,'Por Reestimar '!$A$2:$A$500,'Por Reestimar '!$AS$2:$AS$500,0),0),
_xlfn.IFS(
D270="Por reestimar",IF(AND(ISNUMBER(_xlpm.inicioRe),_xlpm.inicioRe&gt;0,_xlpm.dias&gt;0),WORKDAY(_xlpm.inicioRe,_xlpm.dias),""),
D270="Por estimar",IF(AND(ISNUMBER(G270),G270&gt;0),IF(_xlpm.dias&gt;0,WORKDAY(G270,_xlpm.dias),""),IF(AND(ISNUMBER(F270),F270&gt;0),WORKDAY(F270,5),"")),
TRUE,""
)
))</f>
        <v/>
      </c>
      <c r="I270" t="str" cm="1">
        <f t="array" ref="I270">IF(A270="","",_xlfn.IFS(
D270="Eliminados",_xlfn.XLOOKUP(A270,Eliminados!$A$2:$A$500,Eliminados!$AB$2:$AB$500,""),
D270="Planificadas",_xlfn.XLOOKUP(A270,Planificadas!$A$2:$A$500,Planificadas!$AB$2:$AB$500,""),
D270="Aprobar planificación",_xlfn.XLOOKUP(A270,'Aprobar Planificación'!$A$2:$A$500,'Aprobar Planificación'!$AB$2:$AB$500,""),
D270="Por planificar",_xlfn.XLOOKUP(A270,'Por planificar'!$A$2:$A$500,'Por planificar'!$AB$2:$AB$500,""),
D270="Por habilitar presupuesto",_xlfn.XLOOKUP(A270,'Por habilitar presup.'!$A$2:$A$500,'Por habilitar presup.'!$AB$2:$AB$500,""),
D270="Por aprobar estimación",_xlfn.XLOOKUP(A270,'Por aprobar estimacion'!$A$2:$A$500,'Por aprobar estimacion'!$AB$2:$AB$500,""),
D270="Por reestimar",_xlfn.XLOOKUP(A270,'Por Reestimar '!$A$2:$A$500,'Por Reestimar '!$AB$2:$AB$500,""),
D270="Por estimar",_xlfn.XLOOKUP(A270,'Por estimar'!$A$2:$A$500,'Por estimar'!$AB$2:$AB$500,""),
D270="Registro incompleto",_xlfn.XLOOKUP(A270,'Registro incompleto'!$A$2:$A$500,'Registro incompleto'!$AB$2:$AB$500,""),
TRUE,""
))</f>
        <v>Ana Vega</v>
      </c>
    </row>
    <row r="271" spans="1:9">
      <c r="A271">
        <v>306</v>
      </c>
      <c r="B271" t="str" cm="1">
        <f t="array" ref="B271">IF(A271="","",_xlfn.IFS(
D271="Eliminados",_xlfn.XLOOKUP(A271,Eliminados!$A$2:$A$500,Eliminados!$F$2:$F$500,""),
D271="Planificadas",_xlfn.XLOOKUP(A271,Planificadas!$A$2:$A$500,Planificadas!$F$2:$F$500,""),
D271="Aprobar planificación",_xlfn.XLOOKUP(A271,'Aprobar Planificación'!$A$2:$A$500,'Aprobar Planificación'!$F$2:$F$500,""),
D271="Por planificar",_xlfn.XLOOKUP(A271,'Por planificar'!$A$2:$A$500,'Por planificar'!$F$2:$F$500,""),
D271="Por habilitar presupuesto",_xlfn.XLOOKUP(A271,'Por habilitar presup.'!$A$2:$A$500,'Por habilitar presup.'!$F$2:$F$500,""),
D271="Por aprobar estimación",_xlfn.XLOOKUP(A271,'Por aprobar estimacion'!$A$2:$A$500,'Por aprobar estimacion'!$F$2:$F$500,""),
D271="Por reestimar",_xlfn.XLOOKUP(A271,'Por Reestimar '!$A$2:$A$500,'Por Reestimar '!$F$2:$F$500,""),
D271="Por estimar",_xlfn.XLOOKUP(A271,'Por estimar'!$A$2:$A$500,'Por estimar'!$F$2:$F$500,""),
D271="Registro incompleto",_xlfn.XLOOKUP(A271,'Registro incompleto'!$A$2:$A$500,'Registro incompleto'!$F$2:$F$500,""),
TRUE,""
))</f>
        <v>Configuración Notas de Crédito, Notas de Débito y Resumen Diario según RS 048-2026/SUNAT</v>
      </c>
      <c r="C271" t="str">
        <f t="shared" si="4"/>
        <v>Elmer Zapata</v>
      </c>
      <c r="D271" t="str" cm="1">
        <f t="array" ref="D271">IF(A271="","",_xlfn.IFS(
COUNTIF(Eliminados!$A$2:$A$500,A271)&gt;0,"Eliminados",
COUNTIF(Planificadas!$A$2:$A$500,A271)&gt;0,"Planificadas",
COUNTIF('Aprobar Planificación'!$A$2:$A$500,A271)&gt;0,"Aprobar planificación",
COUNTIF('Por planificar'!$A$2:$A$500,A271)&gt;0,"Por planificar",
COUNTIF('Por habilitar presup.'!$A$2:$A$500,A271)&gt;0,"Por habilitar presupuesto",
COUNTIF('Por aprobar estimacion'!$A$2:$A$500,A271)&gt;0,"Por aprobar estimación",
COUNTIF('Por Reestimar '!$A$2:$A$500,A271)&gt;0,"Por reestimar",
COUNTIF('Por estimar'!$A$2:$A$500,A271)&gt;0,"Por estimar",
COUNTIF('Registro incompleto'!$A$2:$A$500,A271)&gt;0,"Registro incompleto",
TRUE,"Sin estado"
))</f>
        <v>Por habilitar presupuesto</v>
      </c>
      <c r="E271" t="str" cm="1">
        <f t="array" ref="E271">IF(A271="","",_xlfn.LET(
_xlpm.base,_xlfn.IFS(
D271="Eliminados",_xlfn.XLOOKUP(A271,Eliminados!$A$2:$A$500,Eliminados!$AE$2:$AE$500,""),
D271="Planificadas",_xlfn.XLOOKUP(A271,Planificadas!$A$2:$A$500,Planificadas!$AE$2:$AE$500,""),
D271="Aprobar planificación",_xlfn.XLOOKUP(A271,'Aprobar Planificación'!$A$2:$A$500,'Aprobar Planificación'!$AE$2:$AE$500,""),
D271="Por planificar",_xlfn.XLOOKUP(A271,'Por planificar'!$A$2:$A$500,'Por planificar'!$AE$2:$AE$500,""),
D271="Por habilitar presupuesto",_xlfn.XLOOKUP(A271,'Por habilitar presup.'!$A$2:$A$500,'Por habilitar presup.'!$AE$2:$AE$500,""),
D271="Por aprobar estimación",_xlfn.XLOOKUP(A271,'Por aprobar estimacion'!$A$2:$A$500,'Por aprobar estimacion'!$AE$2:$AE$500,""),
D271="Por reestimar",_xlfn.XLOOKUP(A271,'Por Reestimar '!$A$2:$A$500,'Por Reestimar '!$AE$2:$AE$500,""),
D271="Por estimar",_xlfn.XLOOKUP(A271,'Por estimar'!$A$2:$A$500,'Por estimar'!$AE$2:$AE$500,""),
D271="Registro incompleto",_xlfn.XLOOKUP(A271,'Registro incompleto'!$A$2:$A$500,'Registro incompleto'!$AE$2:$AE$500,""),
TRUE,""
),
_xlpm.revision,_xlfn.IFS(
D271="Eliminados",_xlfn.XLOOKUP(A271,Eliminados!$A$2:$A$500,Eliminados!$AR$2:$AR$500,""),
D271="Planificadas",_xlfn.XLOOKUP(A271,Planificadas!$A$2:$A$500,Planificadas!$AR$2:$AR$500,""),
D271="Aprobar planificación",_xlfn.XLOOKUP(A271,'Aprobar Planificación'!$A$2:$A$500,'Aprobar Planificación'!$AR$2:$AR$500,""),
D271="Por planificar",_xlfn.XLOOKUP(A271,'Por planificar'!$A$2:$A$500,'Por planificar'!$AR$2:$AR$500,""),
D271="Por habilitar presupuesto",_xlfn.XLOOKUP(A271,'Por habilitar presup.'!$A$2:$A$500,'Por habilitar presup.'!$AR$2:$AR$500,""),
D271="Por aprobar estimación",_xlfn.XLOOKUP(A271,'Por aprobar estimacion'!$A$2:$A$500,'Por aprobar estimacion'!$AR$2:$AR$500,""),
D271="Por reestimar",_xlfn.XLOOKUP(A271,'Por Reestimar '!$A$2:$A$500,'Por Reestimar '!$AR$2:$AR$500,""),
TRUE,""
),
_xlpm.resultado,IF(OR(_xlpm.revision="",_xlpm.revision=0),_xlpm.base,_xlpm.revision),
IF(OR(_xlpm.resultado="",_xlpm.resultado=0),"Sin definir",_xlpm.resultado)
))</f>
        <v>Media</v>
      </c>
      <c r="F271" s="593" cm="1">
        <f t="array" ref="F271">IF(A271="","",_xlfn.LET(
_xlpm.fecha,_xlfn.IFS(
D271="Eliminados",_xlfn.XLOOKUP(A271,Eliminados!$A$2:$A$500,Eliminados!$AD$2:$AD$500,""),
D271="Planificadas",_xlfn.XLOOKUP(A271,Planificadas!$A$2:$A$500,Planificadas!$AD$2:$AD$500,""),
D271="Aprobar planificación",_xlfn.XLOOKUP(A271,'Aprobar Planificación'!$A$2:$A$500,'Aprobar Planificación'!$AD$2:$AD$500,""),
D271="Por planificar",_xlfn.XLOOKUP(A271,'Por planificar'!$A$2:$A$500,'Por planificar'!$AD$2:$AD$500,""),
D271="Por habilitar presupuesto",_xlfn.XLOOKUP(A271,'Por habilitar presup.'!$A$2:$A$500,'Por habilitar presup.'!$AD$2:$AD$500,""),
D271="Por aprobar estimación",_xlfn.XLOOKUP(A271,'Por aprobar estimacion'!$A$2:$A$500,'Por aprobar estimacion'!$AD$2:$AD$500,""),
D271="Por reestimar",_xlfn.XLOOKUP(A271,'Por Reestimar '!$A$2:$A$500,'Por Reestimar '!$AD$2:$AD$500,""),
D271="Por estimar",_xlfn.XLOOKUP(A271,'Por estimar'!$A$2:$A$500,'Por estimar'!$AD$2:$AD$500,""),
D271="Registro incompleto",_xlfn.XLOOKUP(A271,'Registro incompleto'!$A$2:$A$500,'Registro incompleto'!$AD$2:$AD$500,""),
TRUE,""
),
IF(OR(_xlpm.fecha="",_xlpm.fecha=0),"",_xlpm.fecha)
))</f>
        <v>46225</v>
      </c>
      <c r="G271" s="593" cm="1">
        <f t="array" ref="G271">IF(A271="","",_xlfn.LET(
_xlpm.base,_xlfn.IFS(
D271="Eliminados",_xlfn.XLOOKUP(A271,Eliminados!$A$2:$A$500,Eliminados!$AF$2:$AF$500,""),
D271="Planificadas",_xlfn.XLOOKUP(A271,Planificadas!$A$2:$A$500,Planificadas!$AF$2:$AF$500,""),
D271="Aprobar planificación",_xlfn.XLOOKUP(A271,'Aprobar Planificación'!$A$2:$A$500,'Aprobar Planificación'!$AF$2:$AF$500,""),
D271="Por planificar",_xlfn.XLOOKUP(A271,'Por planificar'!$A$2:$A$500,'Por planificar'!$AF$2:$AF$500,""),
D271="Por habilitar presupuesto",_xlfn.XLOOKUP(A271,'Por habilitar presup.'!$A$2:$A$500,'Por habilitar presup.'!$AF$2:$AF$500,""),
D271="Por aprobar estimación",_xlfn.XLOOKUP(A271,'Por aprobar estimacion'!$A$2:$A$500,'Por aprobar estimacion'!$AF$2:$AF$500,""),
D271="Por reestimar",_xlfn.XLOOKUP(A271,'Por Reestimar '!$A$2:$A$500,'Por Reestimar '!$AF$2:$AF$500,""),
D271="Por estimar",_xlfn.XLOOKUP(A271,'Por estimar'!$A$2:$A$500,'Por estimar'!$AF$2:$AF$500,""),
D271="Registro incompleto",_xlfn.XLOOKUP(A271,'Registro incompleto'!$A$2:$A$500,'Registro incompleto'!$AF$2:$AF$500,""),
TRUE,""
),
_xlpm.revision,_xlfn.IFS(
D271="Eliminados",_xlfn.XLOOKUP(A271,Eliminados!$A$2:$A$500,Eliminados!$AS$2:$AS$500,""),
D271="Planificadas",_xlfn.XLOOKUP(A271,Planificadas!$A$2:$A$500,Planificadas!$AS$2:$AS$500,""),
D271="Aprobar planificación",_xlfn.XLOOKUP(A271,'Aprobar Planificación'!$A$2:$A$500,'Aprobar Planificación'!$AS$2:$AS$500,""),
D271="Por planificar",_xlfn.XLOOKUP(A271,'Por planificar'!$A$2:$A$500,'Por planificar'!$AS$2:$AS$500,""),
D271="Por habilitar presupuesto",_xlfn.XLOOKUP(A271,'Por habilitar presup.'!$A$2:$A$500,'Por habilitar presup.'!$AS$2:$AS$500,""),
D271="Por aprobar estimación",_xlfn.XLOOKUP(A271,'Por aprobar estimacion'!$A$2:$A$500,'Por aprobar estimacion'!$AS$2:$AS$500,""),
D271="Por reestimar",_xlfn.XLOOKUP(A271,'Por Reestimar '!$A$2:$A$500,'Por Reestimar '!$AS$2:$AS$500,""),
TRUE,""
),
_xlpm.resultado,IF(OR(_xlpm.revision="",_xlpm.revision=0),_xlpm.base,_xlpm.revision),
IF(OR(_xlpm.resultado="",_xlpm.resultado=0),"",_xlpm.resultado)
))</f>
        <v>46227</v>
      </c>
      <c r="H271" s="593" t="str" cm="1">
        <f t="array" ref="H271">IF(A271="","",_xlfn.LET(
_xlpm.dias,_xlfn.IFS(
OR(UPPER(TRIM(E271))="BAJA",UPPER(TRIM(E271))="BAJO"),5,
OR(UPPER(TRIM(E271))="MEDIA",UPPER(TRIM(E271))="MEDIO"),10,
OR(UPPER(TRIM(E271))="ALTA",UPPER(TRIM(E271))="ALTO"),20,
TRUE,0
),
_xlpm.inicioRe,IF(D271="Por reestimar",_xlfn.XLOOKUP(A271,'Por Reestimar '!$A$2:$A$500,'Por Reestimar '!$AS$2:$AS$500,0),0),
_xlfn.IFS(
D271="Por reestimar",IF(AND(ISNUMBER(_xlpm.inicioRe),_xlpm.inicioRe&gt;0,_xlpm.dias&gt;0),WORKDAY(_xlpm.inicioRe,_xlpm.dias),""),
D271="Por estimar",IF(AND(ISNUMBER(G271),G271&gt;0),IF(_xlpm.dias&gt;0,WORKDAY(G271,_xlpm.dias),""),IF(AND(ISNUMBER(F271),F271&gt;0),WORKDAY(F271,5),"")),
TRUE,""
)
))</f>
        <v/>
      </c>
      <c r="I271" t="str" cm="1">
        <f t="array" ref="I271">IF(A271="","",_xlfn.IFS(
D271="Eliminados",_xlfn.XLOOKUP(A271,Eliminados!$A$2:$A$500,Eliminados!$AB$2:$AB$500,""),
D271="Planificadas",_xlfn.XLOOKUP(A271,Planificadas!$A$2:$A$500,Planificadas!$AB$2:$AB$500,""),
D271="Aprobar planificación",_xlfn.XLOOKUP(A271,'Aprobar Planificación'!$A$2:$A$500,'Aprobar Planificación'!$AB$2:$AB$500,""),
D271="Por planificar",_xlfn.XLOOKUP(A271,'Por planificar'!$A$2:$A$500,'Por planificar'!$AB$2:$AB$500,""),
D271="Por habilitar presupuesto",_xlfn.XLOOKUP(A271,'Por habilitar presup.'!$A$2:$A$500,'Por habilitar presup.'!$AB$2:$AB$500,""),
D271="Por aprobar estimación",_xlfn.XLOOKUP(A271,'Por aprobar estimacion'!$A$2:$A$500,'Por aprobar estimacion'!$AB$2:$AB$500,""),
D271="Por reestimar",_xlfn.XLOOKUP(A271,'Por Reestimar '!$A$2:$A$500,'Por Reestimar '!$AB$2:$AB$500,""),
D271="Por estimar",_xlfn.XLOOKUP(A271,'Por estimar'!$A$2:$A$500,'Por estimar'!$AB$2:$AB$500,""),
D271="Registro incompleto",_xlfn.XLOOKUP(A271,'Registro incompleto'!$A$2:$A$500,'Registro incompleto'!$AB$2:$AB$500,""),
TRUE,""
))</f>
        <v>Elmer Zapata</v>
      </c>
    </row>
    <row r="272" spans="1:9">
      <c r="A272">
        <v>307</v>
      </c>
      <c r="B272" t="str" cm="1">
        <f t="array" ref="B272">IF(A272="","",_xlfn.IFS(
D272="Eliminados",_xlfn.XLOOKUP(A272,Eliminados!$A$2:$A$500,Eliminados!$F$2:$F$500,""),
D272="Planificadas",_xlfn.XLOOKUP(A272,Planificadas!$A$2:$A$500,Planificadas!$F$2:$F$500,""),
D272="Aprobar planificación",_xlfn.XLOOKUP(A272,'Aprobar Planificación'!$A$2:$A$500,'Aprobar Planificación'!$F$2:$F$500,""),
D272="Por planificar",_xlfn.XLOOKUP(A272,'Por planificar'!$A$2:$A$500,'Por planificar'!$F$2:$F$500,""),
D272="Por habilitar presupuesto",_xlfn.XLOOKUP(A272,'Por habilitar presup.'!$A$2:$A$500,'Por habilitar presup.'!$F$2:$F$500,""),
D272="Por aprobar estimación",_xlfn.XLOOKUP(A272,'Por aprobar estimacion'!$A$2:$A$500,'Por aprobar estimacion'!$F$2:$F$500,""),
D272="Por reestimar",_xlfn.XLOOKUP(A272,'Por Reestimar '!$A$2:$A$500,'Por Reestimar '!$F$2:$F$500,""),
D272="Por estimar",_xlfn.XLOOKUP(A272,'Por estimar'!$A$2:$A$500,'Por estimar'!$F$2:$F$500,""),
D272="Registro incompleto",_xlfn.XLOOKUP(A272,'Registro incompleto'!$A$2:$A$500,'Registro incompleto'!$F$2:$F$500,""),
TRUE,""
))</f>
        <v>Configuración Notas de Crédito, Notas de Débito y Resumen Diario según RS 048-2026/SUNAT</v>
      </c>
      <c r="C272" t="str">
        <f t="shared" si="4"/>
        <v>Elmer Zapata</v>
      </c>
      <c r="D272" t="str" cm="1">
        <f t="array" ref="D272">IF(A272="","",_xlfn.IFS(
COUNTIF(Eliminados!$A$2:$A$500,A272)&gt;0,"Eliminados",
COUNTIF(Planificadas!$A$2:$A$500,A272)&gt;0,"Planificadas",
COUNTIF('Aprobar Planificación'!$A$2:$A$500,A272)&gt;0,"Aprobar planificación",
COUNTIF('Por planificar'!$A$2:$A$500,A272)&gt;0,"Por planificar",
COUNTIF('Por habilitar presup.'!$A$2:$A$500,A272)&gt;0,"Por habilitar presupuesto",
COUNTIF('Por aprobar estimacion'!$A$2:$A$500,A272)&gt;0,"Por aprobar estimación",
COUNTIF('Por Reestimar '!$A$2:$A$500,A272)&gt;0,"Por reestimar",
COUNTIF('Por estimar'!$A$2:$A$500,A272)&gt;0,"Por estimar",
COUNTIF('Registro incompleto'!$A$2:$A$500,A272)&gt;0,"Registro incompleto",
TRUE,"Sin estado"
))</f>
        <v>Por planificar</v>
      </c>
      <c r="E272" t="str" cm="1">
        <f t="array" ref="E272">IF(A272="","",_xlfn.LET(
_xlpm.base,_xlfn.IFS(
D272="Eliminados",_xlfn.XLOOKUP(A272,Eliminados!$A$2:$A$500,Eliminados!$AE$2:$AE$500,""),
D272="Planificadas",_xlfn.XLOOKUP(A272,Planificadas!$A$2:$A$500,Planificadas!$AE$2:$AE$500,""),
D272="Aprobar planificación",_xlfn.XLOOKUP(A272,'Aprobar Planificación'!$A$2:$A$500,'Aprobar Planificación'!$AE$2:$AE$500,""),
D272="Por planificar",_xlfn.XLOOKUP(A272,'Por planificar'!$A$2:$A$500,'Por planificar'!$AE$2:$AE$500,""),
D272="Por habilitar presupuesto",_xlfn.XLOOKUP(A272,'Por habilitar presup.'!$A$2:$A$500,'Por habilitar presup.'!$AE$2:$AE$500,""),
D272="Por aprobar estimación",_xlfn.XLOOKUP(A272,'Por aprobar estimacion'!$A$2:$A$500,'Por aprobar estimacion'!$AE$2:$AE$500,""),
D272="Por reestimar",_xlfn.XLOOKUP(A272,'Por Reestimar '!$A$2:$A$500,'Por Reestimar '!$AE$2:$AE$500,""),
D272="Por estimar",_xlfn.XLOOKUP(A272,'Por estimar'!$A$2:$A$500,'Por estimar'!$AE$2:$AE$500,""),
D272="Registro incompleto",_xlfn.XLOOKUP(A272,'Registro incompleto'!$A$2:$A$500,'Registro incompleto'!$AE$2:$AE$500,""),
TRUE,""
),
_xlpm.revision,_xlfn.IFS(
D272="Eliminados",_xlfn.XLOOKUP(A272,Eliminados!$A$2:$A$500,Eliminados!$AR$2:$AR$500,""),
D272="Planificadas",_xlfn.XLOOKUP(A272,Planificadas!$A$2:$A$500,Planificadas!$AR$2:$AR$500,""),
D272="Aprobar planificación",_xlfn.XLOOKUP(A272,'Aprobar Planificación'!$A$2:$A$500,'Aprobar Planificación'!$AR$2:$AR$500,""),
D272="Por planificar",_xlfn.XLOOKUP(A272,'Por planificar'!$A$2:$A$500,'Por planificar'!$AR$2:$AR$500,""),
D272="Por habilitar presupuesto",_xlfn.XLOOKUP(A272,'Por habilitar presup.'!$A$2:$A$500,'Por habilitar presup.'!$AR$2:$AR$500,""),
D272="Por aprobar estimación",_xlfn.XLOOKUP(A272,'Por aprobar estimacion'!$A$2:$A$500,'Por aprobar estimacion'!$AR$2:$AR$500,""),
D272="Por reestimar",_xlfn.XLOOKUP(A272,'Por Reestimar '!$A$2:$A$500,'Por Reestimar '!$AR$2:$AR$500,""),
TRUE,""
),
_xlpm.resultado,IF(OR(_xlpm.revision="",_xlpm.revision=0),_xlpm.base,_xlpm.revision),
IF(OR(_xlpm.resultado="",_xlpm.resultado=0),"Sin definir",_xlpm.resultado)
))</f>
        <v>Media</v>
      </c>
      <c r="F272" s="593" cm="1">
        <f t="array" ref="F272">IF(A272="","",_xlfn.LET(
_xlpm.fecha,_xlfn.IFS(
D272="Eliminados",_xlfn.XLOOKUP(A272,Eliminados!$A$2:$A$500,Eliminados!$AD$2:$AD$500,""),
D272="Planificadas",_xlfn.XLOOKUP(A272,Planificadas!$A$2:$A$500,Planificadas!$AD$2:$AD$500,""),
D272="Aprobar planificación",_xlfn.XLOOKUP(A272,'Aprobar Planificación'!$A$2:$A$500,'Aprobar Planificación'!$AD$2:$AD$500,""),
D272="Por planificar",_xlfn.XLOOKUP(A272,'Por planificar'!$A$2:$A$500,'Por planificar'!$AD$2:$AD$500,""),
D272="Por habilitar presupuesto",_xlfn.XLOOKUP(A272,'Por habilitar presup.'!$A$2:$A$500,'Por habilitar presup.'!$AD$2:$AD$500,""),
D272="Por aprobar estimación",_xlfn.XLOOKUP(A272,'Por aprobar estimacion'!$A$2:$A$500,'Por aprobar estimacion'!$AD$2:$AD$500,""),
D272="Por reestimar",_xlfn.XLOOKUP(A272,'Por Reestimar '!$A$2:$A$500,'Por Reestimar '!$AD$2:$AD$500,""),
D272="Por estimar",_xlfn.XLOOKUP(A272,'Por estimar'!$A$2:$A$500,'Por estimar'!$AD$2:$AD$500,""),
D272="Registro incompleto",_xlfn.XLOOKUP(A272,'Registro incompleto'!$A$2:$A$500,'Registro incompleto'!$AD$2:$AD$500,""),
TRUE,""
),
IF(OR(_xlpm.fecha="",_xlpm.fecha=0),"",_xlpm.fecha)
))</f>
        <v>46225</v>
      </c>
      <c r="G272" s="593" cm="1">
        <f t="array" ref="G272">IF(A272="","",_xlfn.LET(
_xlpm.base,_xlfn.IFS(
D272="Eliminados",_xlfn.XLOOKUP(A272,Eliminados!$A$2:$A$500,Eliminados!$AF$2:$AF$500,""),
D272="Planificadas",_xlfn.XLOOKUP(A272,Planificadas!$A$2:$A$500,Planificadas!$AF$2:$AF$500,""),
D272="Aprobar planificación",_xlfn.XLOOKUP(A272,'Aprobar Planificación'!$A$2:$A$500,'Aprobar Planificación'!$AF$2:$AF$500,""),
D272="Por planificar",_xlfn.XLOOKUP(A272,'Por planificar'!$A$2:$A$500,'Por planificar'!$AF$2:$AF$500,""),
D272="Por habilitar presupuesto",_xlfn.XLOOKUP(A272,'Por habilitar presup.'!$A$2:$A$500,'Por habilitar presup.'!$AF$2:$AF$500,""),
D272="Por aprobar estimación",_xlfn.XLOOKUP(A272,'Por aprobar estimacion'!$A$2:$A$500,'Por aprobar estimacion'!$AF$2:$AF$500,""),
D272="Por reestimar",_xlfn.XLOOKUP(A272,'Por Reestimar '!$A$2:$A$500,'Por Reestimar '!$AF$2:$AF$500,""),
D272="Por estimar",_xlfn.XLOOKUP(A272,'Por estimar'!$A$2:$A$500,'Por estimar'!$AF$2:$AF$500,""),
D272="Registro incompleto",_xlfn.XLOOKUP(A272,'Registro incompleto'!$A$2:$A$500,'Registro incompleto'!$AF$2:$AF$500,""),
TRUE,""
),
_xlpm.revision,_xlfn.IFS(
D272="Eliminados",_xlfn.XLOOKUP(A272,Eliminados!$A$2:$A$500,Eliminados!$AS$2:$AS$500,""),
D272="Planificadas",_xlfn.XLOOKUP(A272,Planificadas!$A$2:$A$500,Planificadas!$AS$2:$AS$500,""),
D272="Aprobar planificación",_xlfn.XLOOKUP(A272,'Aprobar Planificación'!$A$2:$A$500,'Aprobar Planificación'!$AS$2:$AS$500,""),
D272="Por planificar",_xlfn.XLOOKUP(A272,'Por planificar'!$A$2:$A$500,'Por planificar'!$AS$2:$AS$500,""),
D272="Por habilitar presupuesto",_xlfn.XLOOKUP(A272,'Por habilitar presup.'!$A$2:$A$500,'Por habilitar presup.'!$AS$2:$AS$500,""),
D272="Por aprobar estimación",_xlfn.XLOOKUP(A272,'Por aprobar estimacion'!$A$2:$A$500,'Por aprobar estimacion'!$AS$2:$AS$500,""),
D272="Por reestimar",_xlfn.XLOOKUP(A272,'Por Reestimar '!$A$2:$A$500,'Por Reestimar '!$AS$2:$AS$500,""),
TRUE,""
),
_xlpm.resultado,IF(OR(_xlpm.revision="",_xlpm.revision=0),_xlpm.base,_xlpm.revision),
IF(OR(_xlpm.resultado="",_xlpm.resultado=0),"",_xlpm.resultado)
))</f>
        <v>46227</v>
      </c>
      <c r="H272" s="593" t="str" cm="1">
        <f t="array" ref="H272">IF(A272="","",_xlfn.LET(
_xlpm.dias,_xlfn.IFS(
OR(UPPER(TRIM(E272))="BAJA",UPPER(TRIM(E272))="BAJO"),5,
OR(UPPER(TRIM(E272))="MEDIA",UPPER(TRIM(E272))="MEDIO"),10,
OR(UPPER(TRIM(E272))="ALTA",UPPER(TRIM(E272))="ALTO"),20,
TRUE,0
),
_xlpm.inicioRe,IF(D272="Por reestimar",_xlfn.XLOOKUP(A272,'Por Reestimar '!$A$2:$A$500,'Por Reestimar '!$AS$2:$AS$500,0),0),
_xlfn.IFS(
D272="Por reestimar",IF(AND(ISNUMBER(_xlpm.inicioRe),_xlpm.inicioRe&gt;0,_xlpm.dias&gt;0),WORKDAY(_xlpm.inicioRe,_xlpm.dias),""),
D272="Por estimar",IF(AND(ISNUMBER(G272),G272&gt;0),IF(_xlpm.dias&gt;0,WORKDAY(G272,_xlpm.dias),""),IF(AND(ISNUMBER(F272),F272&gt;0),WORKDAY(F272,5),"")),
TRUE,""
)
))</f>
        <v/>
      </c>
      <c r="I272" t="str" cm="1">
        <f t="array" ref="I272">IF(A272="","",_xlfn.IFS(
D272="Eliminados",_xlfn.XLOOKUP(A272,Eliminados!$A$2:$A$500,Eliminados!$AB$2:$AB$500,""),
D272="Planificadas",_xlfn.XLOOKUP(A272,Planificadas!$A$2:$A$500,Planificadas!$AB$2:$AB$500,""),
D272="Aprobar planificación",_xlfn.XLOOKUP(A272,'Aprobar Planificación'!$A$2:$A$500,'Aprobar Planificación'!$AB$2:$AB$500,""),
D272="Por planificar",_xlfn.XLOOKUP(A272,'Por planificar'!$A$2:$A$500,'Por planificar'!$AB$2:$AB$500,""),
D272="Por habilitar presupuesto",_xlfn.XLOOKUP(A272,'Por habilitar presup.'!$A$2:$A$500,'Por habilitar presup.'!$AB$2:$AB$500,""),
D272="Por aprobar estimación",_xlfn.XLOOKUP(A272,'Por aprobar estimacion'!$A$2:$A$500,'Por aprobar estimacion'!$AB$2:$AB$500,""),
D272="Por reestimar",_xlfn.XLOOKUP(A272,'Por Reestimar '!$A$2:$A$500,'Por Reestimar '!$AB$2:$AB$500,""),
D272="Por estimar",_xlfn.XLOOKUP(A272,'Por estimar'!$A$2:$A$500,'Por estimar'!$AB$2:$AB$500,""),
D272="Registro incompleto",_xlfn.XLOOKUP(A272,'Registro incompleto'!$A$2:$A$500,'Registro incompleto'!$AB$2:$AB$500,""),
TRUE,""
))</f>
        <v>Elmer Zapata</v>
      </c>
    </row>
    <row r="273" spans="1:9">
      <c r="A273">
        <v>308</v>
      </c>
      <c r="B273" t="str" cm="1">
        <f t="array" ref="B273">IF(A273="","",_xlfn.IFS(
D273="Eliminados",_xlfn.XLOOKUP(A273,Eliminados!$A$2:$A$500,Eliminados!$F$2:$F$500,""),
D273="Planificadas",_xlfn.XLOOKUP(A273,Planificadas!$A$2:$A$500,Planificadas!$F$2:$F$500,""),
D273="Aprobar planificación",_xlfn.XLOOKUP(A273,'Aprobar Planificación'!$A$2:$A$500,'Aprobar Planificación'!$F$2:$F$500,""),
D273="Por planificar",_xlfn.XLOOKUP(A273,'Por planificar'!$A$2:$A$500,'Por planificar'!$F$2:$F$500,""),
D273="Por habilitar presupuesto",_xlfn.XLOOKUP(A273,'Por habilitar presup.'!$A$2:$A$500,'Por habilitar presup.'!$F$2:$F$500,""),
D273="Por aprobar estimación",_xlfn.XLOOKUP(A273,'Por aprobar estimacion'!$A$2:$A$500,'Por aprobar estimacion'!$F$2:$F$500,""),
D273="Por reestimar",_xlfn.XLOOKUP(A273,'Por Reestimar '!$A$2:$A$500,'Por Reestimar '!$F$2:$F$500,""),
D273="Por estimar",_xlfn.XLOOKUP(A273,'Por estimar'!$A$2:$A$500,'Por estimar'!$F$2:$F$500,""),
D273="Registro incompleto",_xlfn.XLOOKUP(A273,'Registro incompleto'!$A$2:$A$500,'Registro incompleto'!$F$2:$F$500,""),
TRUE,""
))</f>
        <v>Estandarizar 50 Campos en el ecosistema comercial: CRM, Genesys, HubSpot y Chattigo</v>
      </c>
      <c r="C273" t="str">
        <f t="shared" si="4"/>
        <v>César Soplín</v>
      </c>
      <c r="D273" t="str" cm="1">
        <f t="array" ref="D273">IF(A273="","",_xlfn.IFS(
COUNTIF(Eliminados!$A$2:$A$500,A273)&gt;0,"Eliminados",
COUNTIF(Planificadas!$A$2:$A$500,A273)&gt;0,"Planificadas",
COUNTIF('Aprobar Planificación'!$A$2:$A$500,A273)&gt;0,"Aprobar planificación",
COUNTIF('Por planificar'!$A$2:$A$500,A273)&gt;0,"Por planificar",
COUNTIF('Por habilitar presup.'!$A$2:$A$500,A273)&gt;0,"Por habilitar presupuesto",
COUNTIF('Por aprobar estimacion'!$A$2:$A$500,A273)&gt;0,"Por aprobar estimación",
COUNTIF('Por Reestimar '!$A$2:$A$500,A273)&gt;0,"Por reestimar",
COUNTIF('Por estimar'!$A$2:$A$500,A273)&gt;0,"Por estimar",
COUNTIF('Registro incompleto'!$A$2:$A$500,A273)&gt;0,"Registro incompleto",
TRUE,"Sin estado"
))</f>
        <v>Por planificar</v>
      </c>
      <c r="E273" t="str" cm="1">
        <f t="array" ref="E273">IF(A273="","",_xlfn.LET(
_xlpm.base,_xlfn.IFS(
D273="Eliminados",_xlfn.XLOOKUP(A273,Eliminados!$A$2:$A$500,Eliminados!$AE$2:$AE$500,""),
D273="Planificadas",_xlfn.XLOOKUP(A273,Planificadas!$A$2:$A$500,Planificadas!$AE$2:$AE$500,""),
D273="Aprobar planificación",_xlfn.XLOOKUP(A273,'Aprobar Planificación'!$A$2:$A$500,'Aprobar Planificación'!$AE$2:$AE$500,""),
D273="Por planificar",_xlfn.XLOOKUP(A273,'Por planificar'!$A$2:$A$500,'Por planificar'!$AE$2:$AE$500,""),
D273="Por habilitar presupuesto",_xlfn.XLOOKUP(A273,'Por habilitar presup.'!$A$2:$A$500,'Por habilitar presup.'!$AE$2:$AE$500,""),
D273="Por aprobar estimación",_xlfn.XLOOKUP(A273,'Por aprobar estimacion'!$A$2:$A$500,'Por aprobar estimacion'!$AE$2:$AE$500,""),
D273="Por reestimar",_xlfn.XLOOKUP(A273,'Por Reestimar '!$A$2:$A$500,'Por Reestimar '!$AE$2:$AE$500,""),
D273="Por estimar",_xlfn.XLOOKUP(A273,'Por estimar'!$A$2:$A$500,'Por estimar'!$AE$2:$AE$500,""),
D273="Registro incompleto",_xlfn.XLOOKUP(A273,'Registro incompleto'!$A$2:$A$500,'Registro incompleto'!$AE$2:$AE$500,""),
TRUE,""
),
_xlpm.revision,_xlfn.IFS(
D273="Eliminados",_xlfn.XLOOKUP(A273,Eliminados!$A$2:$A$500,Eliminados!$AR$2:$AR$500,""),
D273="Planificadas",_xlfn.XLOOKUP(A273,Planificadas!$A$2:$A$500,Planificadas!$AR$2:$AR$500,""),
D273="Aprobar planificación",_xlfn.XLOOKUP(A273,'Aprobar Planificación'!$A$2:$A$500,'Aprobar Planificación'!$AR$2:$AR$500,""),
D273="Por planificar",_xlfn.XLOOKUP(A273,'Por planificar'!$A$2:$A$500,'Por planificar'!$AR$2:$AR$500,""),
D273="Por habilitar presupuesto",_xlfn.XLOOKUP(A273,'Por habilitar presup.'!$A$2:$A$500,'Por habilitar presup.'!$AR$2:$AR$500,""),
D273="Por aprobar estimación",_xlfn.XLOOKUP(A273,'Por aprobar estimacion'!$A$2:$A$500,'Por aprobar estimacion'!$AR$2:$AR$500,""),
D273="Por reestimar",_xlfn.XLOOKUP(A273,'Por Reestimar '!$A$2:$A$500,'Por Reestimar '!$AR$2:$AR$500,""),
TRUE,""
),
_xlpm.resultado,IF(OR(_xlpm.revision="",_xlpm.revision=0),_xlpm.base,_xlpm.revision),
IF(OR(_xlpm.resultado="",_xlpm.resultado=0),"Sin definir",_xlpm.resultado)
))</f>
        <v>Alta</v>
      </c>
      <c r="F273" s="593" cm="1">
        <f t="array" ref="F273">IF(A273="","",_xlfn.LET(
_xlpm.fecha,_xlfn.IFS(
D273="Eliminados",_xlfn.XLOOKUP(A273,Eliminados!$A$2:$A$500,Eliminados!$AD$2:$AD$500,""),
D273="Planificadas",_xlfn.XLOOKUP(A273,Planificadas!$A$2:$A$500,Planificadas!$AD$2:$AD$500,""),
D273="Aprobar planificación",_xlfn.XLOOKUP(A273,'Aprobar Planificación'!$A$2:$A$500,'Aprobar Planificación'!$AD$2:$AD$500,""),
D273="Por planificar",_xlfn.XLOOKUP(A273,'Por planificar'!$A$2:$A$500,'Por planificar'!$AD$2:$AD$500,""),
D273="Por habilitar presupuesto",_xlfn.XLOOKUP(A273,'Por habilitar presup.'!$A$2:$A$500,'Por habilitar presup.'!$AD$2:$AD$500,""),
D273="Por aprobar estimación",_xlfn.XLOOKUP(A273,'Por aprobar estimacion'!$A$2:$A$500,'Por aprobar estimacion'!$AD$2:$AD$500,""),
D273="Por reestimar",_xlfn.XLOOKUP(A273,'Por Reestimar '!$A$2:$A$500,'Por Reestimar '!$AD$2:$AD$500,""),
D273="Por estimar",_xlfn.XLOOKUP(A273,'Por estimar'!$A$2:$A$500,'Por estimar'!$AD$2:$AD$500,""),
D273="Registro incompleto",_xlfn.XLOOKUP(A273,'Registro incompleto'!$A$2:$A$500,'Registro incompleto'!$AD$2:$AD$500,""),
TRUE,""
),
IF(OR(_xlpm.fecha="",_xlpm.fecha=0),"",_xlpm.fecha)
))</f>
        <v>46225</v>
      </c>
      <c r="G273" s="593" cm="1">
        <f t="array" ref="G273">IF(A273="","",_xlfn.LET(
_xlpm.base,_xlfn.IFS(
D273="Eliminados",_xlfn.XLOOKUP(A273,Eliminados!$A$2:$A$500,Eliminados!$AF$2:$AF$500,""),
D273="Planificadas",_xlfn.XLOOKUP(A273,Planificadas!$A$2:$A$500,Planificadas!$AF$2:$AF$500,""),
D273="Aprobar planificación",_xlfn.XLOOKUP(A273,'Aprobar Planificación'!$A$2:$A$500,'Aprobar Planificación'!$AF$2:$AF$500,""),
D273="Por planificar",_xlfn.XLOOKUP(A273,'Por planificar'!$A$2:$A$500,'Por planificar'!$AF$2:$AF$500,""),
D273="Por habilitar presupuesto",_xlfn.XLOOKUP(A273,'Por habilitar presup.'!$A$2:$A$500,'Por habilitar presup.'!$AF$2:$AF$500,""),
D273="Por aprobar estimación",_xlfn.XLOOKUP(A273,'Por aprobar estimacion'!$A$2:$A$500,'Por aprobar estimacion'!$AF$2:$AF$500,""),
D273="Por reestimar",_xlfn.XLOOKUP(A273,'Por Reestimar '!$A$2:$A$500,'Por Reestimar '!$AF$2:$AF$500,""),
D273="Por estimar",_xlfn.XLOOKUP(A273,'Por estimar'!$A$2:$A$500,'Por estimar'!$AF$2:$AF$500,""),
D273="Registro incompleto",_xlfn.XLOOKUP(A273,'Registro incompleto'!$A$2:$A$500,'Registro incompleto'!$AF$2:$AF$500,""),
TRUE,""
),
_xlpm.revision,_xlfn.IFS(
D273="Eliminados",_xlfn.XLOOKUP(A273,Eliminados!$A$2:$A$500,Eliminados!$AS$2:$AS$500,""),
D273="Planificadas",_xlfn.XLOOKUP(A273,Planificadas!$A$2:$A$500,Planificadas!$AS$2:$AS$500,""),
D273="Aprobar planificación",_xlfn.XLOOKUP(A273,'Aprobar Planificación'!$A$2:$A$500,'Aprobar Planificación'!$AS$2:$AS$500,""),
D273="Por planificar",_xlfn.XLOOKUP(A273,'Por planificar'!$A$2:$A$500,'Por planificar'!$AS$2:$AS$500,""),
D273="Por habilitar presupuesto",_xlfn.XLOOKUP(A273,'Por habilitar presup.'!$A$2:$A$500,'Por habilitar presup.'!$AS$2:$AS$500,""),
D273="Por aprobar estimación",_xlfn.XLOOKUP(A273,'Por aprobar estimacion'!$A$2:$A$500,'Por aprobar estimacion'!$AS$2:$AS$500,""),
D273="Por reestimar",_xlfn.XLOOKUP(A273,'Por Reestimar '!$A$2:$A$500,'Por Reestimar '!$AS$2:$AS$500,""),
TRUE,""
),
_xlpm.resultado,IF(OR(_xlpm.revision="",_xlpm.revision=0),_xlpm.base,_xlpm.revision),
IF(OR(_xlpm.resultado="",_xlpm.resultado=0),"",_xlpm.resultado)
))</f>
        <v>46237</v>
      </c>
      <c r="H273" s="593" t="str" cm="1">
        <f t="array" ref="H273">IF(A273="","",_xlfn.LET(
_xlpm.dias,_xlfn.IFS(
OR(UPPER(TRIM(E273))="BAJA",UPPER(TRIM(E273))="BAJO"),5,
OR(UPPER(TRIM(E273))="MEDIA",UPPER(TRIM(E273))="MEDIO"),10,
OR(UPPER(TRIM(E273))="ALTA",UPPER(TRIM(E273))="ALTO"),20,
TRUE,0
),
_xlpm.inicioRe,IF(D273="Por reestimar",_xlfn.XLOOKUP(A273,'Por Reestimar '!$A$2:$A$500,'Por Reestimar '!$AS$2:$AS$500,0),0),
_xlfn.IFS(
D273="Por reestimar",IF(AND(ISNUMBER(_xlpm.inicioRe),_xlpm.inicioRe&gt;0,_xlpm.dias&gt;0),WORKDAY(_xlpm.inicioRe,_xlpm.dias),""),
D273="Por estimar",IF(AND(ISNUMBER(G273),G273&gt;0),IF(_xlpm.dias&gt;0,WORKDAY(G273,_xlpm.dias),""),IF(AND(ISNUMBER(F273),F273&gt;0),WORKDAY(F273,5),"")),
TRUE,""
)
))</f>
        <v/>
      </c>
      <c r="I273" t="str" cm="1">
        <f t="array" ref="I273">IF(A273="","",_xlfn.IFS(
D273="Eliminados",_xlfn.XLOOKUP(A273,Eliminados!$A$2:$A$500,Eliminados!$AB$2:$AB$500,""),
D273="Planificadas",_xlfn.XLOOKUP(A273,Planificadas!$A$2:$A$500,Planificadas!$AB$2:$AB$500,""),
D273="Aprobar planificación",_xlfn.XLOOKUP(A273,'Aprobar Planificación'!$A$2:$A$500,'Aprobar Planificación'!$AB$2:$AB$500,""),
D273="Por planificar",_xlfn.XLOOKUP(A273,'Por planificar'!$A$2:$A$500,'Por planificar'!$AB$2:$AB$500,""),
D273="Por habilitar presupuesto",_xlfn.XLOOKUP(A273,'Por habilitar presup.'!$A$2:$A$500,'Por habilitar presup.'!$AB$2:$AB$500,""),
D273="Por aprobar estimación",_xlfn.XLOOKUP(A273,'Por aprobar estimacion'!$A$2:$A$500,'Por aprobar estimacion'!$AB$2:$AB$500,""),
D273="Por reestimar",_xlfn.XLOOKUP(A273,'Por Reestimar '!$A$2:$A$500,'Por Reestimar '!$AB$2:$AB$500,""),
D273="Por estimar",_xlfn.XLOOKUP(A273,'Por estimar'!$A$2:$A$500,'Por estimar'!$AB$2:$AB$500,""),
D273="Registro incompleto",_xlfn.XLOOKUP(A273,'Registro incompleto'!$A$2:$A$500,'Registro incompleto'!$AB$2:$AB$500,""),
TRUE,""
))</f>
        <v>César Soplín</v>
      </c>
    </row>
    <row r="274" spans="1:9">
      <c r="A274">
        <v>309</v>
      </c>
      <c r="B274" t="str" cm="1">
        <f t="array" ref="B274">IF(A274="","",_xlfn.IFS(
D274="Eliminados",_xlfn.XLOOKUP(A274,Eliminados!$A$2:$A$500,Eliminados!$F$2:$F$500,""),
D274="Planificadas",_xlfn.XLOOKUP(A274,Planificadas!$A$2:$A$500,Planificadas!$F$2:$F$500,""),
D274="Aprobar planificación",_xlfn.XLOOKUP(A274,'Aprobar Planificación'!$A$2:$A$500,'Aprobar Planificación'!$F$2:$F$500,""),
D274="Por planificar",_xlfn.XLOOKUP(A274,'Por planificar'!$A$2:$A$500,'Por planificar'!$F$2:$F$500,""),
D274="Por habilitar presupuesto",_xlfn.XLOOKUP(A274,'Por habilitar presup.'!$A$2:$A$500,'Por habilitar presup.'!$F$2:$F$500,""),
D274="Por aprobar estimación",_xlfn.XLOOKUP(A274,'Por aprobar estimacion'!$A$2:$A$500,'Por aprobar estimacion'!$F$2:$F$500,""),
D274="Por reestimar",_xlfn.XLOOKUP(A274,'Por Reestimar '!$A$2:$A$500,'Por Reestimar '!$F$2:$F$500,""),
D274="Por estimar",_xlfn.XLOOKUP(A274,'Por estimar'!$A$2:$A$500,'Por estimar'!$F$2:$F$500,""),
D274="Registro incompleto",_xlfn.XLOOKUP(A274,'Registro incompleto'!$A$2:$A$500,'Registro incompleto'!$F$2:$F$500,""),
TRUE,""
))</f>
        <v xml:space="preserve">Actualización en aplicativo Spring en cumplimiento a la R.S. N.° 000048 -2026/SUNAT. </v>
      </c>
      <c r="C274" t="str">
        <f t="shared" si="4"/>
        <v>Elmer Zapata</v>
      </c>
      <c r="D274" t="str" cm="1">
        <f t="array" ref="D274">IF(A274="","",_xlfn.IFS(
COUNTIF(Eliminados!$A$2:$A$500,A274)&gt;0,"Eliminados",
COUNTIF(Planificadas!$A$2:$A$500,A274)&gt;0,"Planificadas",
COUNTIF('Aprobar Planificación'!$A$2:$A$500,A274)&gt;0,"Aprobar planificación",
COUNTIF('Por planificar'!$A$2:$A$500,A274)&gt;0,"Por planificar",
COUNTIF('Por habilitar presup.'!$A$2:$A$500,A274)&gt;0,"Por habilitar presupuesto",
COUNTIF('Por aprobar estimacion'!$A$2:$A$500,A274)&gt;0,"Por aprobar estimación",
COUNTIF('Por Reestimar '!$A$2:$A$500,A274)&gt;0,"Por reestimar",
COUNTIF('Por estimar'!$A$2:$A$500,A274)&gt;0,"Por estimar",
COUNTIF('Registro incompleto'!$A$2:$A$500,A274)&gt;0,"Registro incompleto",
TRUE,"Sin estado"
))</f>
        <v>Eliminados</v>
      </c>
      <c r="E274" t="str" cm="1">
        <f t="array" ref="E274">IF(A274="","",_xlfn.LET(
_xlpm.base,_xlfn.IFS(
D274="Eliminados",_xlfn.XLOOKUP(A274,Eliminados!$A$2:$A$500,Eliminados!$AE$2:$AE$500,""),
D274="Planificadas",_xlfn.XLOOKUP(A274,Planificadas!$A$2:$A$500,Planificadas!$AE$2:$AE$500,""),
D274="Aprobar planificación",_xlfn.XLOOKUP(A274,'Aprobar Planificación'!$A$2:$A$500,'Aprobar Planificación'!$AE$2:$AE$500,""),
D274="Por planificar",_xlfn.XLOOKUP(A274,'Por planificar'!$A$2:$A$500,'Por planificar'!$AE$2:$AE$500,""),
D274="Por habilitar presupuesto",_xlfn.XLOOKUP(A274,'Por habilitar presup.'!$A$2:$A$500,'Por habilitar presup.'!$AE$2:$AE$500,""),
D274="Por aprobar estimación",_xlfn.XLOOKUP(A274,'Por aprobar estimacion'!$A$2:$A$500,'Por aprobar estimacion'!$AE$2:$AE$500,""),
D274="Por reestimar",_xlfn.XLOOKUP(A274,'Por Reestimar '!$A$2:$A$500,'Por Reestimar '!$AE$2:$AE$500,""),
D274="Por estimar",_xlfn.XLOOKUP(A274,'Por estimar'!$A$2:$A$500,'Por estimar'!$AE$2:$AE$500,""),
D274="Registro incompleto",_xlfn.XLOOKUP(A274,'Registro incompleto'!$A$2:$A$500,'Registro incompleto'!$AE$2:$AE$500,""),
TRUE,""
),
_xlpm.revision,_xlfn.IFS(
D274="Eliminados",_xlfn.XLOOKUP(A274,Eliminados!$A$2:$A$500,Eliminados!$AR$2:$AR$500,""),
D274="Planificadas",_xlfn.XLOOKUP(A274,Planificadas!$A$2:$A$500,Planificadas!$AR$2:$AR$500,""),
D274="Aprobar planificación",_xlfn.XLOOKUP(A274,'Aprobar Planificación'!$A$2:$A$500,'Aprobar Planificación'!$AR$2:$AR$500,""),
D274="Por planificar",_xlfn.XLOOKUP(A274,'Por planificar'!$A$2:$A$500,'Por planificar'!$AR$2:$AR$500,""),
D274="Por habilitar presupuesto",_xlfn.XLOOKUP(A274,'Por habilitar presup.'!$A$2:$A$500,'Por habilitar presup.'!$AR$2:$AR$500,""),
D274="Por aprobar estimación",_xlfn.XLOOKUP(A274,'Por aprobar estimacion'!$A$2:$A$500,'Por aprobar estimacion'!$AR$2:$AR$500,""),
D274="Por reestimar",_xlfn.XLOOKUP(A274,'Por Reestimar '!$A$2:$A$500,'Por Reestimar '!$AR$2:$AR$500,""),
TRUE,""
),
_xlpm.resultado,IF(OR(_xlpm.revision="",_xlpm.revision=0),_xlpm.base,_xlpm.revision),
IF(OR(_xlpm.resultado="",_xlpm.resultado=0),"Sin definir",_xlpm.resultado)
))</f>
        <v>Media</v>
      </c>
      <c r="F274" s="593" cm="1">
        <f t="array" ref="F274">IF(A274="","",_xlfn.LET(
_xlpm.fecha,_xlfn.IFS(
D274="Eliminados",_xlfn.XLOOKUP(A274,Eliminados!$A$2:$A$500,Eliminados!$AD$2:$AD$500,""),
D274="Planificadas",_xlfn.XLOOKUP(A274,Planificadas!$A$2:$A$500,Planificadas!$AD$2:$AD$500,""),
D274="Aprobar planificación",_xlfn.XLOOKUP(A274,'Aprobar Planificación'!$A$2:$A$500,'Aprobar Planificación'!$AD$2:$AD$500,""),
D274="Por planificar",_xlfn.XLOOKUP(A274,'Por planificar'!$A$2:$A$500,'Por planificar'!$AD$2:$AD$500,""),
D274="Por habilitar presupuesto",_xlfn.XLOOKUP(A274,'Por habilitar presup.'!$A$2:$A$500,'Por habilitar presup.'!$AD$2:$AD$500,""),
D274="Por aprobar estimación",_xlfn.XLOOKUP(A274,'Por aprobar estimacion'!$A$2:$A$500,'Por aprobar estimacion'!$AD$2:$AD$500,""),
D274="Por reestimar",_xlfn.XLOOKUP(A274,'Por Reestimar '!$A$2:$A$500,'Por Reestimar '!$AD$2:$AD$500,""),
D274="Por estimar",_xlfn.XLOOKUP(A274,'Por estimar'!$A$2:$A$500,'Por estimar'!$AD$2:$AD$500,""),
D274="Registro incompleto",_xlfn.XLOOKUP(A274,'Registro incompleto'!$A$2:$A$500,'Registro incompleto'!$AD$2:$AD$500,""),
TRUE,""
),
IF(OR(_xlpm.fecha="",_xlpm.fecha=0),"",_xlpm.fecha)
))</f>
        <v>46225</v>
      </c>
      <c r="G274" s="593" cm="1">
        <f t="array" ref="G274">IF(A274="","",_xlfn.LET(
_xlpm.base,_xlfn.IFS(
D274="Eliminados",_xlfn.XLOOKUP(A274,Eliminados!$A$2:$A$500,Eliminados!$AF$2:$AF$500,""),
D274="Planificadas",_xlfn.XLOOKUP(A274,Planificadas!$A$2:$A$500,Planificadas!$AF$2:$AF$500,""),
D274="Aprobar planificación",_xlfn.XLOOKUP(A274,'Aprobar Planificación'!$A$2:$A$500,'Aprobar Planificación'!$AF$2:$AF$500,""),
D274="Por planificar",_xlfn.XLOOKUP(A274,'Por planificar'!$A$2:$A$500,'Por planificar'!$AF$2:$AF$500,""),
D274="Por habilitar presupuesto",_xlfn.XLOOKUP(A274,'Por habilitar presup.'!$A$2:$A$500,'Por habilitar presup.'!$AF$2:$AF$500,""),
D274="Por aprobar estimación",_xlfn.XLOOKUP(A274,'Por aprobar estimacion'!$A$2:$A$500,'Por aprobar estimacion'!$AF$2:$AF$500,""),
D274="Por reestimar",_xlfn.XLOOKUP(A274,'Por Reestimar '!$A$2:$A$500,'Por Reestimar '!$AF$2:$AF$500,""),
D274="Por estimar",_xlfn.XLOOKUP(A274,'Por estimar'!$A$2:$A$500,'Por estimar'!$AF$2:$AF$500,""),
D274="Registro incompleto",_xlfn.XLOOKUP(A274,'Registro incompleto'!$A$2:$A$500,'Registro incompleto'!$AF$2:$AF$500,""),
TRUE,""
),
_xlpm.revision,_xlfn.IFS(
D274="Eliminados",_xlfn.XLOOKUP(A274,Eliminados!$A$2:$A$500,Eliminados!$AS$2:$AS$500,""),
D274="Planificadas",_xlfn.XLOOKUP(A274,Planificadas!$A$2:$A$500,Planificadas!$AS$2:$AS$500,""),
D274="Aprobar planificación",_xlfn.XLOOKUP(A274,'Aprobar Planificación'!$A$2:$A$500,'Aprobar Planificación'!$AS$2:$AS$500,""),
D274="Por planificar",_xlfn.XLOOKUP(A274,'Por planificar'!$A$2:$A$500,'Por planificar'!$AS$2:$AS$500,""),
D274="Por habilitar presupuesto",_xlfn.XLOOKUP(A274,'Por habilitar presup.'!$A$2:$A$500,'Por habilitar presup.'!$AS$2:$AS$500,""),
D274="Por aprobar estimación",_xlfn.XLOOKUP(A274,'Por aprobar estimacion'!$A$2:$A$500,'Por aprobar estimacion'!$AS$2:$AS$500,""),
D274="Por reestimar",_xlfn.XLOOKUP(A274,'Por Reestimar '!$A$2:$A$500,'Por Reestimar '!$AS$2:$AS$500,""),
TRUE,""
),
_xlpm.resultado,IF(OR(_xlpm.revision="",_xlpm.revision=0),_xlpm.base,_xlpm.revision),
IF(OR(_xlpm.resultado="",_xlpm.resultado=0),"",_xlpm.resultado)
))</f>
        <v>46227</v>
      </c>
      <c r="H274" s="593" t="str" cm="1">
        <f t="array" ref="H274">IF(A274="","",_xlfn.LET(
_xlpm.dias,_xlfn.IFS(
OR(UPPER(TRIM(E274))="BAJA",UPPER(TRIM(E274))="BAJO"),5,
OR(UPPER(TRIM(E274))="MEDIA",UPPER(TRIM(E274))="MEDIO"),10,
OR(UPPER(TRIM(E274))="ALTA",UPPER(TRIM(E274))="ALTO"),20,
TRUE,0
),
_xlpm.inicioRe,IF(D274="Por reestimar",_xlfn.XLOOKUP(A274,'Por Reestimar '!$A$2:$A$500,'Por Reestimar '!$AS$2:$AS$500,0),0),
_xlfn.IFS(
D274="Por reestimar",IF(AND(ISNUMBER(_xlpm.inicioRe),_xlpm.inicioRe&gt;0,_xlpm.dias&gt;0),WORKDAY(_xlpm.inicioRe,_xlpm.dias),""),
D274="Por estimar",IF(AND(ISNUMBER(G274),G274&gt;0),IF(_xlpm.dias&gt;0,WORKDAY(G274,_xlpm.dias),""),IF(AND(ISNUMBER(F274),F274&gt;0),WORKDAY(F274,5),"")),
TRUE,""
)
))</f>
        <v/>
      </c>
      <c r="I274" t="str" cm="1">
        <f t="array" ref="I274">IF(A274="","",_xlfn.IFS(
D274="Eliminados",_xlfn.XLOOKUP(A274,Eliminados!$A$2:$A$500,Eliminados!$AB$2:$AB$500,""),
D274="Planificadas",_xlfn.XLOOKUP(A274,Planificadas!$A$2:$A$500,Planificadas!$AB$2:$AB$500,""),
D274="Aprobar planificación",_xlfn.XLOOKUP(A274,'Aprobar Planificación'!$A$2:$A$500,'Aprobar Planificación'!$AB$2:$AB$500,""),
D274="Por planificar",_xlfn.XLOOKUP(A274,'Por planificar'!$A$2:$A$500,'Por planificar'!$AB$2:$AB$500,""),
D274="Por habilitar presupuesto",_xlfn.XLOOKUP(A274,'Por habilitar presup.'!$A$2:$A$500,'Por habilitar presup.'!$AB$2:$AB$500,""),
D274="Por aprobar estimación",_xlfn.XLOOKUP(A274,'Por aprobar estimacion'!$A$2:$A$500,'Por aprobar estimacion'!$AB$2:$AB$500,""),
D274="Por reestimar",_xlfn.XLOOKUP(A274,'Por Reestimar '!$A$2:$A$500,'Por Reestimar '!$AB$2:$AB$500,""),
D274="Por estimar",_xlfn.XLOOKUP(A274,'Por estimar'!$A$2:$A$500,'Por estimar'!$AB$2:$AB$500,""),
D274="Registro incompleto",_xlfn.XLOOKUP(A274,'Registro incompleto'!$A$2:$A$500,'Registro incompleto'!$AB$2:$AB$500,""),
TRUE,""
))</f>
        <v>Elmer Zapata</v>
      </c>
    </row>
    <row r="275" spans="1:9">
      <c r="A275">
        <v>310</v>
      </c>
      <c r="B275" t="str" cm="1">
        <f t="array" ref="B275">IF(A275="","",_xlfn.IFS(
D275="Eliminados",_xlfn.XLOOKUP(A275,Eliminados!$A$2:$A$500,Eliminados!$F$2:$F$500,""),
D275="Planificadas",_xlfn.XLOOKUP(A275,Planificadas!$A$2:$A$500,Planificadas!$F$2:$F$500,""),
D275="Aprobar planificación",_xlfn.XLOOKUP(A275,'Aprobar Planificación'!$A$2:$A$500,'Aprobar Planificación'!$F$2:$F$500,""),
D275="Por planificar",_xlfn.XLOOKUP(A275,'Por planificar'!$A$2:$A$500,'Por planificar'!$F$2:$F$500,""),
D275="Por habilitar presupuesto",_xlfn.XLOOKUP(A275,'Por habilitar presup.'!$A$2:$A$500,'Por habilitar presup.'!$F$2:$F$500,""),
D275="Por aprobar estimación",_xlfn.XLOOKUP(A275,'Por aprobar estimacion'!$A$2:$A$500,'Por aprobar estimacion'!$F$2:$F$500,""),
D275="Por reestimar",_xlfn.XLOOKUP(A275,'Por Reestimar '!$A$2:$A$500,'Por Reestimar '!$F$2:$F$500,""),
D275="Por estimar",_xlfn.XLOOKUP(A275,'Por estimar'!$A$2:$A$500,'Por estimar'!$F$2:$F$500,""),
D275="Registro incompleto",_xlfn.XLOOKUP(A275,'Registro incompleto'!$A$2:$A$500,'Registro incompleto'!$F$2:$F$500,""),
TRUE,""
))</f>
        <v xml:space="preserve">Módulo de transferencia de obligaciones –Habilitación de botones y exclusión de obligaciones ya procesadas. </v>
      </c>
      <c r="C275" t="str">
        <f t="shared" si="4"/>
        <v>Elmer Zapata</v>
      </c>
      <c r="D275" t="str" cm="1">
        <f t="array" ref="D275">IF(A275="","",_xlfn.IFS(
COUNTIF(Eliminados!$A$2:$A$500,A275)&gt;0,"Eliminados",
COUNTIF(Planificadas!$A$2:$A$500,A275)&gt;0,"Planificadas",
COUNTIF('Aprobar Planificación'!$A$2:$A$500,A275)&gt;0,"Aprobar planificación",
COUNTIF('Por planificar'!$A$2:$A$500,A275)&gt;0,"Por planificar",
COUNTIF('Por habilitar presup.'!$A$2:$A$500,A275)&gt;0,"Por habilitar presupuesto",
COUNTIF('Por aprobar estimacion'!$A$2:$A$500,A275)&gt;0,"Por aprobar estimación",
COUNTIF('Por Reestimar '!$A$2:$A$500,A275)&gt;0,"Por reestimar",
COUNTIF('Por estimar'!$A$2:$A$500,A275)&gt;0,"Por estimar",
COUNTIF('Registro incompleto'!$A$2:$A$500,A275)&gt;0,"Registro incompleto",
TRUE,"Sin estado"
))</f>
        <v>Planificadas</v>
      </c>
      <c r="E275" t="str" cm="1">
        <f t="array" ref="E275">IF(A275="","",_xlfn.LET(
_xlpm.base,_xlfn.IFS(
D275="Eliminados",_xlfn.XLOOKUP(A275,Eliminados!$A$2:$A$500,Eliminados!$AE$2:$AE$500,""),
D275="Planificadas",_xlfn.XLOOKUP(A275,Planificadas!$A$2:$A$500,Planificadas!$AE$2:$AE$500,""),
D275="Aprobar planificación",_xlfn.XLOOKUP(A275,'Aprobar Planificación'!$A$2:$A$500,'Aprobar Planificación'!$AE$2:$AE$500,""),
D275="Por planificar",_xlfn.XLOOKUP(A275,'Por planificar'!$A$2:$A$500,'Por planificar'!$AE$2:$AE$500,""),
D275="Por habilitar presupuesto",_xlfn.XLOOKUP(A275,'Por habilitar presup.'!$A$2:$A$500,'Por habilitar presup.'!$AE$2:$AE$500,""),
D275="Por aprobar estimación",_xlfn.XLOOKUP(A275,'Por aprobar estimacion'!$A$2:$A$500,'Por aprobar estimacion'!$AE$2:$AE$500,""),
D275="Por reestimar",_xlfn.XLOOKUP(A275,'Por Reestimar '!$A$2:$A$500,'Por Reestimar '!$AE$2:$AE$500,""),
D275="Por estimar",_xlfn.XLOOKUP(A275,'Por estimar'!$A$2:$A$500,'Por estimar'!$AE$2:$AE$500,""),
D275="Registro incompleto",_xlfn.XLOOKUP(A275,'Registro incompleto'!$A$2:$A$500,'Registro incompleto'!$AE$2:$AE$500,""),
TRUE,""
),
_xlpm.revision,_xlfn.IFS(
D275="Eliminados",_xlfn.XLOOKUP(A275,Eliminados!$A$2:$A$500,Eliminados!$AR$2:$AR$500,""),
D275="Planificadas",_xlfn.XLOOKUP(A275,Planificadas!$A$2:$A$500,Planificadas!$AR$2:$AR$500,""),
D275="Aprobar planificación",_xlfn.XLOOKUP(A275,'Aprobar Planificación'!$A$2:$A$500,'Aprobar Planificación'!$AR$2:$AR$500,""),
D275="Por planificar",_xlfn.XLOOKUP(A275,'Por planificar'!$A$2:$A$500,'Por planificar'!$AR$2:$AR$500,""),
D275="Por habilitar presupuesto",_xlfn.XLOOKUP(A275,'Por habilitar presup.'!$A$2:$A$500,'Por habilitar presup.'!$AR$2:$AR$500,""),
D275="Por aprobar estimación",_xlfn.XLOOKUP(A275,'Por aprobar estimacion'!$A$2:$A$500,'Por aprobar estimacion'!$AR$2:$AR$500,""),
D275="Por reestimar",_xlfn.XLOOKUP(A275,'Por Reestimar '!$A$2:$A$500,'Por Reestimar '!$AR$2:$AR$500,""),
TRUE,""
),
_xlpm.resultado,IF(OR(_xlpm.revision="",_xlpm.revision=0),_xlpm.base,_xlpm.revision),
IF(OR(_xlpm.resultado="",_xlpm.resultado=0),"Sin definir",_xlpm.resultado)
))</f>
        <v>Media</v>
      </c>
      <c r="F275" s="593" cm="1">
        <f t="array" ref="F275">IF(A275="","",_xlfn.LET(
_xlpm.fecha,_xlfn.IFS(
D275="Eliminados",_xlfn.XLOOKUP(A275,Eliminados!$A$2:$A$500,Eliminados!$AD$2:$AD$500,""),
D275="Planificadas",_xlfn.XLOOKUP(A275,Planificadas!$A$2:$A$500,Planificadas!$AD$2:$AD$500,""),
D275="Aprobar planificación",_xlfn.XLOOKUP(A275,'Aprobar Planificación'!$A$2:$A$500,'Aprobar Planificación'!$AD$2:$AD$500,""),
D275="Por planificar",_xlfn.XLOOKUP(A275,'Por planificar'!$A$2:$A$500,'Por planificar'!$AD$2:$AD$500,""),
D275="Por habilitar presupuesto",_xlfn.XLOOKUP(A275,'Por habilitar presup.'!$A$2:$A$500,'Por habilitar presup.'!$AD$2:$AD$500,""),
D275="Por aprobar estimación",_xlfn.XLOOKUP(A275,'Por aprobar estimacion'!$A$2:$A$500,'Por aprobar estimacion'!$AD$2:$AD$500,""),
D275="Por reestimar",_xlfn.XLOOKUP(A275,'Por Reestimar '!$A$2:$A$500,'Por Reestimar '!$AD$2:$AD$500,""),
D275="Por estimar",_xlfn.XLOOKUP(A275,'Por estimar'!$A$2:$A$500,'Por estimar'!$AD$2:$AD$500,""),
D275="Registro incompleto",_xlfn.XLOOKUP(A275,'Registro incompleto'!$A$2:$A$500,'Registro incompleto'!$AD$2:$AD$500,""),
TRUE,""
),
IF(OR(_xlpm.fecha="",_xlpm.fecha=0),"",_xlpm.fecha)
))</f>
        <v>46225</v>
      </c>
      <c r="G275" s="593" cm="1">
        <f t="array" ref="G275">IF(A275="","",_xlfn.LET(
_xlpm.base,_xlfn.IFS(
D275="Eliminados",_xlfn.XLOOKUP(A275,Eliminados!$A$2:$A$500,Eliminados!$AF$2:$AF$500,""),
D275="Planificadas",_xlfn.XLOOKUP(A275,Planificadas!$A$2:$A$500,Planificadas!$AF$2:$AF$500,""),
D275="Aprobar planificación",_xlfn.XLOOKUP(A275,'Aprobar Planificación'!$A$2:$A$500,'Aprobar Planificación'!$AF$2:$AF$500,""),
D275="Por planificar",_xlfn.XLOOKUP(A275,'Por planificar'!$A$2:$A$500,'Por planificar'!$AF$2:$AF$500,""),
D275="Por habilitar presupuesto",_xlfn.XLOOKUP(A275,'Por habilitar presup.'!$A$2:$A$500,'Por habilitar presup.'!$AF$2:$AF$500,""),
D275="Por aprobar estimación",_xlfn.XLOOKUP(A275,'Por aprobar estimacion'!$A$2:$A$500,'Por aprobar estimacion'!$AF$2:$AF$500,""),
D275="Por reestimar",_xlfn.XLOOKUP(A275,'Por Reestimar '!$A$2:$A$500,'Por Reestimar '!$AF$2:$AF$500,""),
D275="Por estimar",_xlfn.XLOOKUP(A275,'Por estimar'!$A$2:$A$500,'Por estimar'!$AF$2:$AF$500,""),
D275="Registro incompleto",_xlfn.XLOOKUP(A275,'Registro incompleto'!$A$2:$A$500,'Registro incompleto'!$AF$2:$AF$500,""),
TRUE,""
),
_xlpm.revision,_xlfn.IFS(
D275="Eliminados",_xlfn.XLOOKUP(A275,Eliminados!$A$2:$A$500,Eliminados!$AS$2:$AS$500,""),
D275="Planificadas",_xlfn.XLOOKUP(A275,Planificadas!$A$2:$A$500,Planificadas!$AS$2:$AS$500,""),
D275="Aprobar planificación",_xlfn.XLOOKUP(A275,'Aprobar Planificación'!$A$2:$A$500,'Aprobar Planificación'!$AS$2:$AS$500,""),
D275="Por planificar",_xlfn.XLOOKUP(A275,'Por planificar'!$A$2:$A$500,'Por planificar'!$AS$2:$AS$500,""),
D275="Por habilitar presupuesto",_xlfn.XLOOKUP(A275,'Por habilitar presup.'!$A$2:$A$500,'Por habilitar presup.'!$AS$2:$AS$500,""),
D275="Por aprobar estimación",_xlfn.XLOOKUP(A275,'Por aprobar estimacion'!$A$2:$A$500,'Por aprobar estimacion'!$AS$2:$AS$500,""),
D275="Por reestimar",_xlfn.XLOOKUP(A275,'Por Reestimar '!$A$2:$A$500,'Por Reestimar '!$AS$2:$AS$500,""),
TRUE,""
),
_xlpm.resultado,IF(OR(_xlpm.revision="",_xlpm.revision=0),_xlpm.base,_xlpm.revision),
IF(OR(_xlpm.resultado="",_xlpm.resultado=0),"",_xlpm.resultado)
))</f>
        <v>46244</v>
      </c>
      <c r="H275" s="593" t="str" cm="1">
        <f t="array" ref="H275">IF(A275="","",_xlfn.LET(
_xlpm.dias,_xlfn.IFS(
OR(UPPER(TRIM(E275))="BAJA",UPPER(TRIM(E275))="BAJO"),5,
OR(UPPER(TRIM(E275))="MEDIA",UPPER(TRIM(E275))="MEDIO"),10,
OR(UPPER(TRIM(E275))="ALTA",UPPER(TRIM(E275))="ALTO"),20,
TRUE,0
),
_xlpm.inicioRe,IF(D275="Por reestimar",_xlfn.XLOOKUP(A275,'Por Reestimar '!$A$2:$A$500,'Por Reestimar '!$AS$2:$AS$500,0),0),
_xlfn.IFS(
D275="Por reestimar",IF(AND(ISNUMBER(_xlpm.inicioRe),_xlpm.inicioRe&gt;0,_xlpm.dias&gt;0),WORKDAY(_xlpm.inicioRe,_xlpm.dias),""),
D275="Por estimar",IF(AND(ISNUMBER(G275),G275&gt;0),IF(_xlpm.dias&gt;0,WORKDAY(G275,_xlpm.dias),""),IF(AND(ISNUMBER(F275),F275&gt;0),WORKDAY(F275,5),"")),
TRUE,""
)
))</f>
        <v/>
      </c>
      <c r="I275" t="str" cm="1">
        <f t="array" ref="I275">IF(A275="","",_xlfn.IFS(
D275="Eliminados",_xlfn.XLOOKUP(A275,Eliminados!$A$2:$A$500,Eliminados!$AB$2:$AB$500,""),
D275="Planificadas",_xlfn.XLOOKUP(A275,Planificadas!$A$2:$A$500,Planificadas!$AB$2:$AB$500,""),
D275="Aprobar planificación",_xlfn.XLOOKUP(A275,'Aprobar Planificación'!$A$2:$A$500,'Aprobar Planificación'!$AB$2:$AB$500,""),
D275="Por planificar",_xlfn.XLOOKUP(A275,'Por planificar'!$A$2:$A$500,'Por planificar'!$AB$2:$AB$500,""),
D275="Por habilitar presupuesto",_xlfn.XLOOKUP(A275,'Por habilitar presup.'!$A$2:$A$500,'Por habilitar presup.'!$AB$2:$AB$500,""),
D275="Por aprobar estimación",_xlfn.XLOOKUP(A275,'Por aprobar estimacion'!$A$2:$A$500,'Por aprobar estimacion'!$AB$2:$AB$500,""),
D275="Por reestimar",_xlfn.XLOOKUP(A275,'Por Reestimar '!$A$2:$A$500,'Por Reestimar '!$AB$2:$AB$500,""),
D275="Por estimar",_xlfn.XLOOKUP(A275,'Por estimar'!$A$2:$A$500,'Por estimar'!$AB$2:$AB$500,""),
D275="Registro incompleto",_xlfn.XLOOKUP(A275,'Registro incompleto'!$A$2:$A$500,'Registro incompleto'!$AB$2:$AB$500,""),
TRUE,""
))</f>
        <v>Elmer Zapata</v>
      </c>
    </row>
    <row r="276" spans="1:9">
      <c r="A276">
        <v>311</v>
      </c>
      <c r="B276" t="str" cm="1">
        <f t="array" ref="B276">IF(A276="","",_xlfn.IFS(
D276="Eliminados",_xlfn.XLOOKUP(A276,Eliminados!$A$2:$A$500,Eliminados!$F$2:$F$500,""),
D276="Planificadas",_xlfn.XLOOKUP(A276,Planificadas!$A$2:$A$500,Planificadas!$F$2:$F$500,""),
D276="Aprobar planificación",_xlfn.XLOOKUP(A276,'Aprobar Planificación'!$A$2:$A$500,'Aprobar Planificación'!$F$2:$F$500,""),
D276="Por planificar",_xlfn.XLOOKUP(A276,'Por planificar'!$A$2:$A$500,'Por planificar'!$F$2:$F$500,""),
D276="Por habilitar presupuesto",_xlfn.XLOOKUP(A276,'Por habilitar presup.'!$A$2:$A$500,'Por habilitar presup.'!$F$2:$F$500,""),
D276="Por aprobar estimación",_xlfn.XLOOKUP(A276,'Por aprobar estimacion'!$A$2:$A$500,'Por aprobar estimacion'!$F$2:$F$500,""),
D276="Por reestimar",_xlfn.XLOOKUP(A276,'Por Reestimar '!$A$2:$A$500,'Por Reestimar '!$F$2:$F$500,""),
D276="Por estimar",_xlfn.XLOOKUP(A276,'Por estimar'!$A$2:$A$500,'Por estimar'!$F$2:$F$500,""),
D276="Registro incompleto",_xlfn.XLOOKUP(A276,'Registro incompleto'!$A$2:$A$500,'Registro incompleto'!$F$2:$F$500,""),
TRUE,""
))</f>
        <v>[Horacius 2] - Integración con aplicativo UPC (CRM)</v>
      </c>
      <c r="C276" t="str">
        <f t="shared" si="4"/>
        <v>César Soplín</v>
      </c>
      <c r="D276" t="str" cm="1">
        <f t="array" ref="D276">IF(A276="","",_xlfn.IFS(
COUNTIF(Eliminados!$A$2:$A$500,A276)&gt;0,"Eliminados",
COUNTIF(Planificadas!$A$2:$A$500,A276)&gt;0,"Planificadas",
COUNTIF('Aprobar Planificación'!$A$2:$A$500,A276)&gt;0,"Aprobar planificación",
COUNTIF('Por planificar'!$A$2:$A$500,A276)&gt;0,"Por planificar",
COUNTIF('Por habilitar presup.'!$A$2:$A$500,A276)&gt;0,"Por habilitar presupuesto",
COUNTIF('Por aprobar estimacion'!$A$2:$A$500,A276)&gt;0,"Por aprobar estimación",
COUNTIF('Por Reestimar '!$A$2:$A$500,A276)&gt;0,"Por reestimar",
COUNTIF('Por estimar'!$A$2:$A$500,A276)&gt;0,"Por estimar",
COUNTIF('Registro incompleto'!$A$2:$A$500,A276)&gt;0,"Registro incompleto",
TRUE,"Sin estado"
))</f>
        <v>Por estimar</v>
      </c>
      <c r="E276" t="str" cm="1">
        <f t="array" ref="E276">IF(A276="","",_xlfn.LET(
_xlpm.base,_xlfn.IFS(
D276="Eliminados",_xlfn.XLOOKUP(A276,Eliminados!$A$2:$A$500,Eliminados!$AE$2:$AE$500,""),
D276="Planificadas",_xlfn.XLOOKUP(A276,Planificadas!$A$2:$A$500,Planificadas!$AE$2:$AE$500,""),
D276="Aprobar planificación",_xlfn.XLOOKUP(A276,'Aprobar Planificación'!$A$2:$A$500,'Aprobar Planificación'!$AE$2:$AE$500,""),
D276="Por planificar",_xlfn.XLOOKUP(A276,'Por planificar'!$A$2:$A$500,'Por planificar'!$AE$2:$AE$500,""),
D276="Por habilitar presupuesto",_xlfn.XLOOKUP(A276,'Por habilitar presup.'!$A$2:$A$500,'Por habilitar presup.'!$AE$2:$AE$500,""),
D276="Por aprobar estimación",_xlfn.XLOOKUP(A276,'Por aprobar estimacion'!$A$2:$A$500,'Por aprobar estimacion'!$AE$2:$AE$500,""),
D276="Por reestimar",_xlfn.XLOOKUP(A276,'Por Reestimar '!$A$2:$A$500,'Por Reestimar '!$AE$2:$AE$500,""),
D276="Por estimar",_xlfn.XLOOKUP(A276,'Por estimar'!$A$2:$A$500,'Por estimar'!$AE$2:$AE$500,""),
D276="Registro incompleto",_xlfn.XLOOKUP(A276,'Registro incompleto'!$A$2:$A$500,'Registro incompleto'!$AE$2:$AE$500,""),
TRUE,""
),
_xlpm.revision,_xlfn.IFS(
D276="Eliminados",_xlfn.XLOOKUP(A276,Eliminados!$A$2:$A$500,Eliminados!$AR$2:$AR$500,""),
D276="Planificadas",_xlfn.XLOOKUP(A276,Planificadas!$A$2:$A$500,Planificadas!$AR$2:$AR$500,""),
D276="Aprobar planificación",_xlfn.XLOOKUP(A276,'Aprobar Planificación'!$A$2:$A$500,'Aprobar Planificación'!$AR$2:$AR$500,""),
D276="Por planificar",_xlfn.XLOOKUP(A276,'Por planificar'!$A$2:$A$500,'Por planificar'!$AR$2:$AR$500,""),
D276="Por habilitar presupuesto",_xlfn.XLOOKUP(A276,'Por habilitar presup.'!$A$2:$A$500,'Por habilitar presup.'!$AR$2:$AR$500,""),
D276="Por aprobar estimación",_xlfn.XLOOKUP(A276,'Por aprobar estimacion'!$A$2:$A$500,'Por aprobar estimacion'!$AR$2:$AR$500,""),
D276="Por reestimar",_xlfn.XLOOKUP(A276,'Por Reestimar '!$A$2:$A$500,'Por Reestimar '!$AR$2:$AR$500,""),
TRUE,""
),
_xlpm.resultado,IF(OR(_xlpm.revision="",_xlpm.revision=0),_xlpm.base,_xlpm.revision),
IF(OR(_xlpm.resultado="",_xlpm.resultado=0),"Sin definir",_xlpm.resultado)
))</f>
        <v>Alta</v>
      </c>
      <c r="F276" s="593" cm="1">
        <f t="array" ref="F276">IF(A276="","",_xlfn.LET(
_xlpm.fecha,_xlfn.IFS(
D276="Eliminados",_xlfn.XLOOKUP(A276,Eliminados!$A$2:$A$500,Eliminados!$AD$2:$AD$500,""),
D276="Planificadas",_xlfn.XLOOKUP(A276,Planificadas!$A$2:$A$500,Planificadas!$AD$2:$AD$500,""),
D276="Aprobar planificación",_xlfn.XLOOKUP(A276,'Aprobar Planificación'!$A$2:$A$500,'Aprobar Planificación'!$AD$2:$AD$500,""),
D276="Por planificar",_xlfn.XLOOKUP(A276,'Por planificar'!$A$2:$A$500,'Por planificar'!$AD$2:$AD$500,""),
D276="Por habilitar presupuesto",_xlfn.XLOOKUP(A276,'Por habilitar presup.'!$A$2:$A$500,'Por habilitar presup.'!$AD$2:$AD$500,""),
D276="Por aprobar estimación",_xlfn.XLOOKUP(A276,'Por aprobar estimacion'!$A$2:$A$500,'Por aprobar estimacion'!$AD$2:$AD$500,""),
D276="Por reestimar",_xlfn.XLOOKUP(A276,'Por Reestimar '!$A$2:$A$500,'Por Reestimar '!$AD$2:$AD$500,""),
D276="Por estimar",_xlfn.XLOOKUP(A276,'Por estimar'!$A$2:$A$500,'Por estimar'!$AD$2:$AD$500,""),
D276="Registro incompleto",_xlfn.XLOOKUP(A276,'Registro incompleto'!$A$2:$A$500,'Registro incompleto'!$AD$2:$AD$500,""),
TRUE,""
),
IF(OR(_xlpm.fecha="",_xlpm.fecha=0),"",_xlpm.fecha)
))</f>
        <v>46225</v>
      </c>
      <c r="G276" s="593" cm="1">
        <f t="array" ref="G276">IF(A276="","",_xlfn.LET(
_xlpm.base,_xlfn.IFS(
D276="Eliminados",_xlfn.XLOOKUP(A276,Eliminados!$A$2:$A$500,Eliminados!$AF$2:$AF$500,""),
D276="Planificadas",_xlfn.XLOOKUP(A276,Planificadas!$A$2:$A$500,Planificadas!$AF$2:$AF$500,""),
D276="Aprobar planificación",_xlfn.XLOOKUP(A276,'Aprobar Planificación'!$A$2:$A$500,'Aprobar Planificación'!$AF$2:$AF$500,""),
D276="Por planificar",_xlfn.XLOOKUP(A276,'Por planificar'!$A$2:$A$500,'Por planificar'!$AF$2:$AF$500,""),
D276="Por habilitar presupuesto",_xlfn.XLOOKUP(A276,'Por habilitar presup.'!$A$2:$A$500,'Por habilitar presup.'!$AF$2:$AF$500,""),
D276="Por aprobar estimación",_xlfn.XLOOKUP(A276,'Por aprobar estimacion'!$A$2:$A$500,'Por aprobar estimacion'!$AF$2:$AF$500,""),
D276="Por reestimar",_xlfn.XLOOKUP(A276,'Por Reestimar '!$A$2:$A$500,'Por Reestimar '!$AF$2:$AF$500,""),
D276="Por estimar",_xlfn.XLOOKUP(A276,'Por estimar'!$A$2:$A$500,'Por estimar'!$AF$2:$AF$500,""),
D276="Registro incompleto",_xlfn.XLOOKUP(A276,'Registro incompleto'!$A$2:$A$500,'Registro incompleto'!$AF$2:$AF$500,""),
TRUE,""
),
_xlpm.revision,_xlfn.IFS(
D276="Eliminados",_xlfn.XLOOKUP(A276,Eliminados!$A$2:$A$500,Eliminados!$AS$2:$AS$500,""),
D276="Planificadas",_xlfn.XLOOKUP(A276,Planificadas!$A$2:$A$500,Planificadas!$AS$2:$AS$500,""),
D276="Aprobar planificación",_xlfn.XLOOKUP(A276,'Aprobar Planificación'!$A$2:$A$500,'Aprobar Planificación'!$AS$2:$AS$500,""),
D276="Por planificar",_xlfn.XLOOKUP(A276,'Por planificar'!$A$2:$A$500,'Por planificar'!$AS$2:$AS$500,""),
D276="Por habilitar presupuesto",_xlfn.XLOOKUP(A276,'Por habilitar presup.'!$A$2:$A$500,'Por habilitar presup.'!$AS$2:$AS$500,""),
D276="Por aprobar estimación",_xlfn.XLOOKUP(A276,'Por aprobar estimacion'!$A$2:$A$500,'Por aprobar estimacion'!$AS$2:$AS$500,""),
D276="Por reestimar",_xlfn.XLOOKUP(A276,'Por Reestimar '!$A$2:$A$500,'Por Reestimar '!$AS$2:$AS$500,""),
TRUE,""
),
_xlpm.resultado,IF(OR(_xlpm.revision="",_xlpm.revision=0),_xlpm.base,_xlpm.revision),
IF(OR(_xlpm.resultado="",_xlpm.resultado=0),"",_xlpm.resultado)
))</f>
        <v>46251</v>
      </c>
      <c r="H276" s="593" cm="1">
        <f t="array" ref="H276">IF(A276="","",_xlfn.LET(
_xlpm.dias,_xlfn.IFS(
OR(UPPER(TRIM(E276))="BAJA",UPPER(TRIM(E276))="BAJO"),5,
OR(UPPER(TRIM(E276))="MEDIA",UPPER(TRIM(E276))="MEDIO"),10,
OR(UPPER(TRIM(E276))="ALTA",UPPER(TRIM(E276))="ALTO"),20,
TRUE,0
),
_xlpm.inicioRe,IF(D276="Por reestimar",_xlfn.XLOOKUP(A276,'Por Reestimar '!$A$2:$A$500,'Por Reestimar '!$AS$2:$AS$500,0),0),
_xlfn.IFS(
D276="Por reestimar",IF(AND(ISNUMBER(_xlpm.inicioRe),_xlpm.inicioRe&gt;0,_xlpm.dias&gt;0),WORKDAY(_xlpm.inicioRe,_xlpm.dias),""),
D276="Por estimar",IF(AND(ISNUMBER(G276),G276&gt;0),IF(_xlpm.dias&gt;0,WORKDAY(G276,_xlpm.dias),""),IF(AND(ISNUMBER(F276),F276&gt;0),WORKDAY(F276,5),"")),
TRUE,""
)
))</f>
        <v>46279</v>
      </c>
      <c r="I276" t="str" cm="1">
        <f t="array" ref="I276">IF(A276="","",_xlfn.IFS(
D276="Eliminados",_xlfn.XLOOKUP(A276,Eliminados!$A$2:$A$500,Eliminados!$AB$2:$AB$500,""),
D276="Planificadas",_xlfn.XLOOKUP(A276,Planificadas!$A$2:$A$500,Planificadas!$AB$2:$AB$500,""),
D276="Aprobar planificación",_xlfn.XLOOKUP(A276,'Aprobar Planificación'!$A$2:$A$500,'Aprobar Planificación'!$AB$2:$AB$500,""),
D276="Por planificar",_xlfn.XLOOKUP(A276,'Por planificar'!$A$2:$A$500,'Por planificar'!$AB$2:$AB$500,""),
D276="Por habilitar presupuesto",_xlfn.XLOOKUP(A276,'Por habilitar presup.'!$A$2:$A$500,'Por habilitar presup.'!$AB$2:$AB$500,""),
D276="Por aprobar estimación",_xlfn.XLOOKUP(A276,'Por aprobar estimacion'!$A$2:$A$500,'Por aprobar estimacion'!$AB$2:$AB$500,""),
D276="Por reestimar",_xlfn.XLOOKUP(A276,'Por Reestimar '!$A$2:$A$500,'Por Reestimar '!$AB$2:$AB$500,""),
D276="Por estimar",_xlfn.XLOOKUP(A276,'Por estimar'!$A$2:$A$500,'Por estimar'!$AB$2:$AB$500,""),
D276="Registro incompleto",_xlfn.XLOOKUP(A276,'Registro incompleto'!$A$2:$A$500,'Registro incompleto'!$AB$2:$AB$500,""),
TRUE,""
))</f>
        <v>César Soplín</v>
      </c>
    </row>
    <row r="277" spans="1:9">
      <c r="A277">
        <v>312</v>
      </c>
      <c r="B277" t="str" cm="1">
        <f t="array" ref="B277">IF(A277="","",_xlfn.IFS(
D277="Eliminados",_xlfn.XLOOKUP(A277,Eliminados!$A$2:$A$500,Eliminados!$F$2:$F$500,""),
D277="Planificadas",_xlfn.XLOOKUP(A277,Planificadas!$A$2:$A$500,Planificadas!$F$2:$F$500,""),
D277="Aprobar planificación",_xlfn.XLOOKUP(A277,'Aprobar Planificación'!$A$2:$A$500,'Aprobar Planificación'!$F$2:$F$500,""),
D277="Por planificar",_xlfn.XLOOKUP(A277,'Por planificar'!$A$2:$A$500,'Por planificar'!$F$2:$F$500,""),
D277="Por habilitar presupuesto",_xlfn.XLOOKUP(A277,'Por habilitar presup.'!$A$2:$A$500,'Por habilitar presup.'!$F$2:$F$500,""),
D277="Por aprobar estimación",_xlfn.XLOOKUP(A277,'Por aprobar estimacion'!$A$2:$A$500,'Por aprobar estimacion'!$F$2:$F$500,""),
D277="Por reestimar",_xlfn.XLOOKUP(A277,'Por Reestimar '!$A$2:$A$500,'Por Reestimar '!$F$2:$F$500,""),
D277="Por estimar",_xlfn.XLOOKUP(A277,'Por estimar'!$A$2:$A$500,'Por estimar'!$F$2:$F$500,""),
D277="Registro incompleto",_xlfn.XLOOKUP(A277,'Registro incompleto'!$A$2:$A$500,'Registro incompleto'!$F$2:$F$500,""),
TRUE,""
))</f>
        <v>Solicitud de implementación de mejora del trámite de Retiro de Ciclo, orientado a corregir incidencias.</v>
      </c>
      <c r="C277" t="str">
        <f t="shared" si="4"/>
        <v>Ana Rojas</v>
      </c>
      <c r="D277" t="str" cm="1">
        <f t="array" ref="D277">IF(A277="","",_xlfn.IFS(
COUNTIF(Eliminados!$A$2:$A$500,A277)&gt;0,"Eliminados",
COUNTIF(Planificadas!$A$2:$A$500,A277)&gt;0,"Planificadas",
COUNTIF('Aprobar Planificación'!$A$2:$A$500,A277)&gt;0,"Aprobar planificación",
COUNTIF('Por planificar'!$A$2:$A$500,A277)&gt;0,"Por planificar",
COUNTIF('Por habilitar presup.'!$A$2:$A$500,A277)&gt;0,"Por habilitar presupuesto",
COUNTIF('Por aprobar estimacion'!$A$2:$A$500,A277)&gt;0,"Por aprobar estimación",
COUNTIF('Por Reestimar '!$A$2:$A$500,A277)&gt;0,"Por reestimar",
COUNTIF('Por estimar'!$A$2:$A$500,A277)&gt;0,"Por estimar",
COUNTIF('Registro incompleto'!$A$2:$A$500,A277)&gt;0,"Registro incompleto",
TRUE,"Sin estado"
))</f>
        <v>Planificadas</v>
      </c>
      <c r="E277" t="str" cm="1">
        <f t="array" ref="E277">IF(A277="","",_xlfn.LET(
_xlpm.base,_xlfn.IFS(
D277="Eliminados",_xlfn.XLOOKUP(A277,Eliminados!$A$2:$A$500,Eliminados!$AE$2:$AE$500,""),
D277="Planificadas",_xlfn.XLOOKUP(A277,Planificadas!$A$2:$A$500,Planificadas!$AE$2:$AE$500,""),
D277="Aprobar planificación",_xlfn.XLOOKUP(A277,'Aprobar Planificación'!$A$2:$A$500,'Aprobar Planificación'!$AE$2:$AE$500,""),
D277="Por planificar",_xlfn.XLOOKUP(A277,'Por planificar'!$A$2:$A$500,'Por planificar'!$AE$2:$AE$500,""),
D277="Por habilitar presupuesto",_xlfn.XLOOKUP(A277,'Por habilitar presup.'!$A$2:$A$500,'Por habilitar presup.'!$AE$2:$AE$500,""),
D277="Por aprobar estimación",_xlfn.XLOOKUP(A277,'Por aprobar estimacion'!$A$2:$A$500,'Por aprobar estimacion'!$AE$2:$AE$500,""),
D277="Por reestimar",_xlfn.XLOOKUP(A277,'Por Reestimar '!$A$2:$A$500,'Por Reestimar '!$AE$2:$AE$500,""),
D277="Por estimar",_xlfn.XLOOKUP(A277,'Por estimar'!$A$2:$A$500,'Por estimar'!$AE$2:$AE$500,""),
D277="Registro incompleto",_xlfn.XLOOKUP(A277,'Registro incompleto'!$A$2:$A$500,'Registro incompleto'!$AE$2:$AE$500,""),
TRUE,""
),
_xlpm.revision,_xlfn.IFS(
D277="Eliminados",_xlfn.XLOOKUP(A277,Eliminados!$A$2:$A$500,Eliminados!$AR$2:$AR$500,""),
D277="Planificadas",_xlfn.XLOOKUP(A277,Planificadas!$A$2:$A$500,Planificadas!$AR$2:$AR$500,""),
D277="Aprobar planificación",_xlfn.XLOOKUP(A277,'Aprobar Planificación'!$A$2:$A$500,'Aprobar Planificación'!$AR$2:$AR$500,""),
D277="Por planificar",_xlfn.XLOOKUP(A277,'Por planificar'!$A$2:$A$500,'Por planificar'!$AR$2:$AR$500,""),
D277="Por habilitar presupuesto",_xlfn.XLOOKUP(A277,'Por habilitar presup.'!$A$2:$A$500,'Por habilitar presup.'!$AR$2:$AR$500,""),
D277="Por aprobar estimación",_xlfn.XLOOKUP(A277,'Por aprobar estimacion'!$A$2:$A$500,'Por aprobar estimacion'!$AR$2:$AR$500,""),
D277="Por reestimar",_xlfn.XLOOKUP(A277,'Por Reestimar '!$A$2:$A$500,'Por Reestimar '!$AR$2:$AR$500,""),
TRUE,""
),
_xlpm.resultado,IF(OR(_xlpm.revision="",_xlpm.revision=0),_xlpm.base,_xlpm.revision),
IF(OR(_xlpm.resultado="",_xlpm.resultado=0),"Sin definir",_xlpm.resultado)
))</f>
        <v>Media</v>
      </c>
      <c r="F277" s="593" cm="1">
        <f t="array" ref="F277">IF(A277="","",_xlfn.LET(
_xlpm.fecha,_xlfn.IFS(
D277="Eliminados",_xlfn.XLOOKUP(A277,Eliminados!$A$2:$A$500,Eliminados!$AD$2:$AD$500,""),
D277="Planificadas",_xlfn.XLOOKUP(A277,Planificadas!$A$2:$A$500,Planificadas!$AD$2:$AD$500,""),
D277="Aprobar planificación",_xlfn.XLOOKUP(A277,'Aprobar Planificación'!$A$2:$A$500,'Aprobar Planificación'!$AD$2:$AD$500,""),
D277="Por planificar",_xlfn.XLOOKUP(A277,'Por planificar'!$A$2:$A$500,'Por planificar'!$AD$2:$AD$500,""),
D277="Por habilitar presupuesto",_xlfn.XLOOKUP(A277,'Por habilitar presup.'!$A$2:$A$500,'Por habilitar presup.'!$AD$2:$AD$500,""),
D277="Por aprobar estimación",_xlfn.XLOOKUP(A277,'Por aprobar estimacion'!$A$2:$A$500,'Por aprobar estimacion'!$AD$2:$AD$500,""),
D277="Por reestimar",_xlfn.XLOOKUP(A277,'Por Reestimar '!$A$2:$A$500,'Por Reestimar '!$AD$2:$AD$500,""),
D277="Por estimar",_xlfn.XLOOKUP(A277,'Por estimar'!$A$2:$A$500,'Por estimar'!$AD$2:$AD$500,""),
D277="Registro incompleto",_xlfn.XLOOKUP(A277,'Registro incompleto'!$A$2:$A$500,'Registro incompleto'!$AD$2:$AD$500,""),
TRUE,""
),
IF(OR(_xlpm.fecha="",_xlpm.fecha=0),"",_xlpm.fecha)
))</f>
        <v>46227</v>
      </c>
      <c r="G277" s="593" cm="1">
        <f t="array" ref="G277">IF(A277="","",_xlfn.LET(
_xlpm.base,_xlfn.IFS(
D277="Eliminados",_xlfn.XLOOKUP(A277,Eliminados!$A$2:$A$500,Eliminados!$AF$2:$AF$500,""),
D277="Planificadas",_xlfn.XLOOKUP(A277,Planificadas!$A$2:$A$500,Planificadas!$AF$2:$AF$500,""),
D277="Aprobar planificación",_xlfn.XLOOKUP(A277,'Aprobar Planificación'!$A$2:$A$500,'Aprobar Planificación'!$AF$2:$AF$500,""),
D277="Por planificar",_xlfn.XLOOKUP(A277,'Por planificar'!$A$2:$A$500,'Por planificar'!$AF$2:$AF$500,""),
D277="Por habilitar presupuesto",_xlfn.XLOOKUP(A277,'Por habilitar presup.'!$A$2:$A$500,'Por habilitar presup.'!$AF$2:$AF$500,""),
D277="Por aprobar estimación",_xlfn.XLOOKUP(A277,'Por aprobar estimacion'!$A$2:$A$500,'Por aprobar estimacion'!$AF$2:$AF$500,""),
D277="Por reestimar",_xlfn.XLOOKUP(A277,'Por Reestimar '!$A$2:$A$500,'Por Reestimar '!$AF$2:$AF$500,""),
D277="Por estimar",_xlfn.XLOOKUP(A277,'Por estimar'!$A$2:$A$500,'Por estimar'!$AF$2:$AF$500,""),
D277="Registro incompleto",_xlfn.XLOOKUP(A277,'Registro incompleto'!$A$2:$A$500,'Registro incompleto'!$AF$2:$AF$500,""),
TRUE,""
),
_xlpm.revision,_xlfn.IFS(
D277="Eliminados",_xlfn.XLOOKUP(A277,Eliminados!$A$2:$A$500,Eliminados!$AS$2:$AS$500,""),
D277="Planificadas",_xlfn.XLOOKUP(A277,Planificadas!$A$2:$A$500,Planificadas!$AS$2:$AS$500,""),
D277="Aprobar planificación",_xlfn.XLOOKUP(A277,'Aprobar Planificación'!$A$2:$A$500,'Aprobar Planificación'!$AS$2:$AS$500,""),
D277="Por planificar",_xlfn.XLOOKUP(A277,'Por planificar'!$A$2:$A$500,'Por planificar'!$AS$2:$AS$500,""),
D277="Por habilitar presupuesto",_xlfn.XLOOKUP(A277,'Por habilitar presup.'!$A$2:$A$500,'Por habilitar presup.'!$AS$2:$AS$500,""),
D277="Por aprobar estimación",_xlfn.XLOOKUP(A277,'Por aprobar estimacion'!$A$2:$A$500,'Por aprobar estimacion'!$AS$2:$AS$500,""),
D277="Por reestimar",_xlfn.XLOOKUP(A277,'Por Reestimar '!$A$2:$A$500,'Por Reestimar '!$AS$2:$AS$500,""),
TRUE,""
),
_xlpm.resultado,IF(OR(_xlpm.revision="",_xlpm.revision=0),_xlpm.base,_xlpm.revision),
IF(OR(_xlpm.resultado="",_xlpm.resultado=0),"",_xlpm.resultado)
))</f>
        <v>46239</v>
      </c>
      <c r="H277" s="593" t="str" cm="1">
        <f t="array" ref="H277">IF(A277="","",_xlfn.LET(
_xlpm.dias,_xlfn.IFS(
OR(UPPER(TRIM(E277))="BAJA",UPPER(TRIM(E277))="BAJO"),5,
OR(UPPER(TRIM(E277))="MEDIA",UPPER(TRIM(E277))="MEDIO"),10,
OR(UPPER(TRIM(E277))="ALTA",UPPER(TRIM(E277))="ALTO"),20,
TRUE,0
),
_xlpm.inicioRe,IF(D277="Por reestimar",_xlfn.XLOOKUP(A277,'Por Reestimar '!$A$2:$A$500,'Por Reestimar '!$AS$2:$AS$500,0),0),
_xlfn.IFS(
D277="Por reestimar",IF(AND(ISNUMBER(_xlpm.inicioRe),_xlpm.inicioRe&gt;0,_xlpm.dias&gt;0),WORKDAY(_xlpm.inicioRe,_xlpm.dias),""),
D277="Por estimar",IF(AND(ISNUMBER(G277),G277&gt;0),IF(_xlpm.dias&gt;0,WORKDAY(G277,_xlpm.dias),""),IF(AND(ISNUMBER(F277),F277&gt;0),WORKDAY(F277,5),"")),
TRUE,""
)
))</f>
        <v/>
      </c>
      <c r="I277" t="str" cm="1">
        <f t="array" ref="I277">IF(A277="","",_xlfn.IFS(
D277="Eliminados",_xlfn.XLOOKUP(A277,Eliminados!$A$2:$A$500,Eliminados!$AB$2:$AB$500,""),
D277="Planificadas",_xlfn.XLOOKUP(A277,Planificadas!$A$2:$A$500,Planificadas!$AB$2:$AB$500,""),
D277="Aprobar planificación",_xlfn.XLOOKUP(A277,'Aprobar Planificación'!$A$2:$A$500,'Aprobar Planificación'!$AB$2:$AB$500,""),
D277="Por planificar",_xlfn.XLOOKUP(A277,'Por planificar'!$A$2:$A$500,'Por planificar'!$AB$2:$AB$500,""),
D277="Por habilitar presupuesto",_xlfn.XLOOKUP(A277,'Por habilitar presup.'!$A$2:$A$500,'Por habilitar presup.'!$AB$2:$AB$500,""),
D277="Por aprobar estimación",_xlfn.XLOOKUP(A277,'Por aprobar estimacion'!$A$2:$A$500,'Por aprobar estimacion'!$AB$2:$AB$500,""),
D277="Por reestimar",_xlfn.XLOOKUP(A277,'Por Reestimar '!$A$2:$A$500,'Por Reestimar '!$AB$2:$AB$500,""),
D277="Por estimar",_xlfn.XLOOKUP(A277,'Por estimar'!$A$2:$A$500,'Por estimar'!$AB$2:$AB$500,""),
D277="Registro incompleto",_xlfn.XLOOKUP(A277,'Registro incompleto'!$A$2:$A$500,'Registro incompleto'!$AB$2:$AB$500,""),
TRUE,""
))</f>
        <v>Ana Rojas</v>
      </c>
    </row>
    <row r="278" spans="1:9">
      <c r="A278">
        <v>314</v>
      </c>
      <c r="B278" t="str" cm="1">
        <f t="array" ref="B278">IF(A278="","",_xlfn.IFS(
D278="Eliminados",_xlfn.XLOOKUP(A278,Eliminados!$A$2:$A$500,Eliminados!$F$2:$F$500,""),
D278="Planificadas",_xlfn.XLOOKUP(A278,Planificadas!$A$2:$A$500,Planificadas!$F$2:$F$500,""),
D278="Aprobar planificación",_xlfn.XLOOKUP(A278,'Aprobar Planificación'!$A$2:$A$500,'Aprobar Planificación'!$F$2:$F$500,""),
D278="Por planificar",_xlfn.XLOOKUP(A278,'Por planificar'!$A$2:$A$500,'Por planificar'!$F$2:$F$500,""),
D278="Por habilitar presupuesto",_xlfn.XLOOKUP(A278,'Por habilitar presup.'!$A$2:$A$500,'Por habilitar presup.'!$F$2:$F$500,""),
D278="Por aprobar estimación",_xlfn.XLOOKUP(A278,'Por aprobar estimacion'!$A$2:$A$500,'Por aprobar estimacion'!$F$2:$F$500,""),
D278="Por reestimar",_xlfn.XLOOKUP(A278,'Por Reestimar '!$A$2:$A$500,'Por Reestimar '!$F$2:$F$500,""),
D278="Por estimar",_xlfn.XLOOKUP(A278,'Por estimar'!$A$2:$A$500,'Por estimar'!$F$2:$F$500,""),
D278="Registro incompleto",_xlfn.XLOOKUP(A278,'Registro incompleto'!$A$2:$A$500,'Registro incompleto'!$F$2:$F$500,""),
TRUE,""
))</f>
        <v>Instalación de equipos de seguridad electrónica CCTV y control de acceso en los almacenes UPN, UPC y CIB</v>
      </c>
      <c r="C278" t="str">
        <f t="shared" si="4"/>
        <v>Hugo Paucar</v>
      </c>
      <c r="D278" t="str" cm="1">
        <f t="array" ref="D278">IF(A278="","",_xlfn.IFS(
COUNTIF(Eliminados!$A$2:$A$500,A278)&gt;0,"Eliminados",
COUNTIF(Planificadas!$A$2:$A$500,A278)&gt;0,"Planificadas",
COUNTIF('Aprobar Planificación'!$A$2:$A$500,A278)&gt;0,"Aprobar planificación",
COUNTIF('Por planificar'!$A$2:$A$500,A278)&gt;0,"Por planificar",
COUNTIF('Por habilitar presup.'!$A$2:$A$500,A278)&gt;0,"Por habilitar presupuesto",
COUNTIF('Por aprobar estimacion'!$A$2:$A$500,A278)&gt;0,"Por aprobar estimación",
COUNTIF('Por Reestimar '!$A$2:$A$500,A278)&gt;0,"Por reestimar",
COUNTIF('Por estimar'!$A$2:$A$500,A278)&gt;0,"Por estimar",
COUNTIF('Registro incompleto'!$A$2:$A$500,A278)&gt;0,"Registro incompleto",
TRUE,"Sin estado"
))</f>
        <v>Por planificar</v>
      </c>
      <c r="E278" t="str" cm="1">
        <f t="array" ref="E278">IF(A278="","",_xlfn.LET(
_xlpm.base,_xlfn.IFS(
D278="Eliminados",_xlfn.XLOOKUP(A278,Eliminados!$A$2:$A$500,Eliminados!$AE$2:$AE$500,""),
D278="Planificadas",_xlfn.XLOOKUP(A278,Planificadas!$A$2:$A$500,Planificadas!$AE$2:$AE$500,""),
D278="Aprobar planificación",_xlfn.XLOOKUP(A278,'Aprobar Planificación'!$A$2:$A$500,'Aprobar Planificación'!$AE$2:$AE$500,""),
D278="Por planificar",_xlfn.XLOOKUP(A278,'Por planificar'!$A$2:$A$500,'Por planificar'!$AE$2:$AE$500,""),
D278="Por habilitar presupuesto",_xlfn.XLOOKUP(A278,'Por habilitar presup.'!$A$2:$A$500,'Por habilitar presup.'!$AE$2:$AE$500,""),
D278="Por aprobar estimación",_xlfn.XLOOKUP(A278,'Por aprobar estimacion'!$A$2:$A$500,'Por aprobar estimacion'!$AE$2:$AE$500,""),
D278="Por reestimar",_xlfn.XLOOKUP(A278,'Por Reestimar '!$A$2:$A$500,'Por Reestimar '!$AE$2:$AE$500,""),
D278="Por estimar",_xlfn.XLOOKUP(A278,'Por estimar'!$A$2:$A$500,'Por estimar'!$AE$2:$AE$500,""),
D278="Registro incompleto",_xlfn.XLOOKUP(A278,'Registro incompleto'!$A$2:$A$500,'Registro incompleto'!$AE$2:$AE$500,""),
TRUE,""
),
_xlpm.revision,_xlfn.IFS(
D278="Eliminados",_xlfn.XLOOKUP(A278,Eliminados!$A$2:$A$500,Eliminados!$AR$2:$AR$500,""),
D278="Planificadas",_xlfn.XLOOKUP(A278,Planificadas!$A$2:$A$500,Planificadas!$AR$2:$AR$500,""),
D278="Aprobar planificación",_xlfn.XLOOKUP(A278,'Aprobar Planificación'!$A$2:$A$500,'Aprobar Planificación'!$AR$2:$AR$500,""),
D278="Por planificar",_xlfn.XLOOKUP(A278,'Por planificar'!$A$2:$A$500,'Por planificar'!$AR$2:$AR$500,""),
D278="Por habilitar presupuesto",_xlfn.XLOOKUP(A278,'Por habilitar presup.'!$A$2:$A$500,'Por habilitar presup.'!$AR$2:$AR$500,""),
D278="Por aprobar estimación",_xlfn.XLOOKUP(A278,'Por aprobar estimacion'!$A$2:$A$500,'Por aprobar estimacion'!$AR$2:$AR$500,""),
D278="Por reestimar",_xlfn.XLOOKUP(A278,'Por Reestimar '!$A$2:$A$500,'Por Reestimar '!$AR$2:$AR$500,""),
TRUE,""
),
_xlpm.resultado,IF(OR(_xlpm.revision="",_xlpm.revision=0),_xlpm.base,_xlpm.revision),
IF(OR(_xlpm.resultado="",_xlpm.resultado=0),"Sin definir",_xlpm.resultado)
))</f>
        <v>Baja</v>
      </c>
      <c r="F278" s="593" cm="1">
        <f t="array" ref="F278">IF(A278="","",_xlfn.LET(
_xlpm.fecha,_xlfn.IFS(
D278="Eliminados",_xlfn.XLOOKUP(A278,Eliminados!$A$2:$A$500,Eliminados!$AD$2:$AD$500,""),
D278="Planificadas",_xlfn.XLOOKUP(A278,Planificadas!$A$2:$A$500,Planificadas!$AD$2:$AD$500,""),
D278="Aprobar planificación",_xlfn.XLOOKUP(A278,'Aprobar Planificación'!$A$2:$A$500,'Aprobar Planificación'!$AD$2:$AD$500,""),
D278="Por planificar",_xlfn.XLOOKUP(A278,'Por planificar'!$A$2:$A$500,'Por planificar'!$AD$2:$AD$500,""),
D278="Por habilitar presupuesto",_xlfn.XLOOKUP(A278,'Por habilitar presup.'!$A$2:$A$500,'Por habilitar presup.'!$AD$2:$AD$500,""),
D278="Por aprobar estimación",_xlfn.XLOOKUP(A278,'Por aprobar estimacion'!$A$2:$A$500,'Por aprobar estimacion'!$AD$2:$AD$500,""),
D278="Por reestimar",_xlfn.XLOOKUP(A278,'Por Reestimar '!$A$2:$A$500,'Por Reestimar '!$AD$2:$AD$500,""),
D278="Por estimar",_xlfn.XLOOKUP(A278,'Por estimar'!$A$2:$A$500,'Por estimar'!$AD$2:$AD$500,""),
D278="Registro incompleto",_xlfn.XLOOKUP(A278,'Registro incompleto'!$A$2:$A$500,'Registro incompleto'!$AD$2:$AD$500,""),
TRUE,""
),
IF(OR(_xlpm.fecha="",_xlpm.fecha=0),"",_xlpm.fecha)
))</f>
        <v>46233</v>
      </c>
      <c r="G278" s="593" cm="1">
        <f t="array" ref="G278">IF(A278="","",_xlfn.LET(
_xlpm.base,_xlfn.IFS(
D278="Eliminados",_xlfn.XLOOKUP(A278,Eliminados!$A$2:$A$500,Eliminados!$AF$2:$AF$500,""),
D278="Planificadas",_xlfn.XLOOKUP(A278,Planificadas!$A$2:$A$500,Planificadas!$AF$2:$AF$500,""),
D278="Aprobar planificación",_xlfn.XLOOKUP(A278,'Aprobar Planificación'!$A$2:$A$500,'Aprobar Planificación'!$AF$2:$AF$500,""),
D278="Por planificar",_xlfn.XLOOKUP(A278,'Por planificar'!$A$2:$A$500,'Por planificar'!$AF$2:$AF$500,""),
D278="Por habilitar presupuesto",_xlfn.XLOOKUP(A278,'Por habilitar presup.'!$A$2:$A$500,'Por habilitar presup.'!$AF$2:$AF$500,""),
D278="Por aprobar estimación",_xlfn.XLOOKUP(A278,'Por aprobar estimacion'!$A$2:$A$500,'Por aprobar estimacion'!$AF$2:$AF$500,""),
D278="Por reestimar",_xlfn.XLOOKUP(A278,'Por Reestimar '!$A$2:$A$500,'Por Reestimar '!$AF$2:$AF$500,""),
D278="Por estimar",_xlfn.XLOOKUP(A278,'Por estimar'!$A$2:$A$500,'Por estimar'!$AF$2:$AF$500,""),
D278="Registro incompleto",_xlfn.XLOOKUP(A278,'Registro incompleto'!$A$2:$A$500,'Registro incompleto'!$AF$2:$AF$500,""),
TRUE,""
),
_xlpm.revision,_xlfn.IFS(
D278="Eliminados",_xlfn.XLOOKUP(A278,Eliminados!$A$2:$A$500,Eliminados!$AS$2:$AS$500,""),
D278="Planificadas",_xlfn.XLOOKUP(A278,Planificadas!$A$2:$A$500,Planificadas!$AS$2:$AS$500,""),
D278="Aprobar planificación",_xlfn.XLOOKUP(A278,'Aprobar Planificación'!$A$2:$A$500,'Aprobar Planificación'!$AS$2:$AS$500,""),
D278="Por planificar",_xlfn.XLOOKUP(A278,'Por planificar'!$A$2:$A$500,'Por planificar'!$AS$2:$AS$500,""),
D278="Por habilitar presupuesto",_xlfn.XLOOKUP(A278,'Por habilitar presup.'!$A$2:$A$500,'Por habilitar presup.'!$AS$2:$AS$500,""),
D278="Por aprobar estimación",_xlfn.XLOOKUP(A278,'Por aprobar estimacion'!$A$2:$A$500,'Por aprobar estimacion'!$AS$2:$AS$500,""),
D278="Por reestimar",_xlfn.XLOOKUP(A278,'Por Reestimar '!$A$2:$A$500,'Por Reestimar '!$AS$2:$AS$500,""),
TRUE,""
),
_xlpm.resultado,IF(OR(_xlpm.revision="",_xlpm.revision=0),_xlpm.base,_xlpm.revision),
IF(OR(_xlpm.resultado="",_xlpm.resultado=0),"",_xlpm.resultado)
))</f>
        <v>46253</v>
      </c>
      <c r="H278" s="593" t="str" cm="1">
        <f t="array" ref="H278">IF(A278="","",_xlfn.LET(
_xlpm.dias,_xlfn.IFS(
OR(UPPER(TRIM(E278))="BAJA",UPPER(TRIM(E278))="BAJO"),5,
OR(UPPER(TRIM(E278))="MEDIA",UPPER(TRIM(E278))="MEDIO"),10,
OR(UPPER(TRIM(E278))="ALTA",UPPER(TRIM(E278))="ALTO"),20,
TRUE,0
),
_xlpm.inicioRe,IF(D278="Por reestimar",_xlfn.XLOOKUP(A278,'Por Reestimar '!$A$2:$A$500,'Por Reestimar '!$AS$2:$AS$500,0),0),
_xlfn.IFS(
D278="Por reestimar",IF(AND(ISNUMBER(_xlpm.inicioRe),_xlpm.inicioRe&gt;0,_xlpm.dias&gt;0),WORKDAY(_xlpm.inicioRe,_xlpm.dias),""),
D278="Por estimar",IF(AND(ISNUMBER(G278),G278&gt;0),IF(_xlpm.dias&gt;0,WORKDAY(G278,_xlpm.dias),""),IF(AND(ISNUMBER(F278),F278&gt;0),WORKDAY(F278,5),"")),
TRUE,""
)
))</f>
        <v/>
      </c>
      <c r="I278" t="str" cm="1">
        <f t="array" ref="I278">IF(A278="","",_xlfn.IFS(
D278="Eliminados",_xlfn.XLOOKUP(A278,Eliminados!$A$2:$A$500,Eliminados!$AB$2:$AB$500,""),
D278="Planificadas",_xlfn.XLOOKUP(A278,Planificadas!$A$2:$A$500,Planificadas!$AB$2:$AB$500,""),
D278="Aprobar planificación",_xlfn.XLOOKUP(A278,'Aprobar Planificación'!$A$2:$A$500,'Aprobar Planificación'!$AB$2:$AB$500,""),
D278="Por planificar",_xlfn.XLOOKUP(A278,'Por planificar'!$A$2:$A$500,'Por planificar'!$AB$2:$AB$500,""),
D278="Por habilitar presupuesto",_xlfn.XLOOKUP(A278,'Por habilitar presup.'!$A$2:$A$500,'Por habilitar presup.'!$AB$2:$AB$500,""),
D278="Por aprobar estimación",_xlfn.XLOOKUP(A278,'Por aprobar estimacion'!$A$2:$A$500,'Por aprobar estimacion'!$AB$2:$AB$500,""),
D278="Por reestimar",_xlfn.XLOOKUP(A278,'Por Reestimar '!$A$2:$A$500,'Por Reestimar '!$AB$2:$AB$500,""),
D278="Por estimar",_xlfn.XLOOKUP(A278,'Por estimar'!$A$2:$A$500,'Por estimar'!$AB$2:$AB$500,""),
D278="Registro incompleto",_xlfn.XLOOKUP(A278,'Registro incompleto'!$A$2:$A$500,'Registro incompleto'!$AB$2:$AB$500,""),
TRUE,""
))</f>
        <v>Hugo Paucar</v>
      </c>
    </row>
    <row r="279" spans="1:9">
      <c r="A279">
        <v>318</v>
      </c>
      <c r="B279" t="str" cm="1">
        <f t="array" ref="B279">IF(A279="","",_xlfn.IFS(
D279="Eliminados",_xlfn.XLOOKUP(A279,Eliminados!$A$2:$A$500,Eliminados!$F$2:$F$500,""),
D279="Planificadas",_xlfn.XLOOKUP(A279,Planificadas!$A$2:$A$500,Planificadas!$F$2:$F$500,""),
D279="Aprobar planificación",_xlfn.XLOOKUP(A279,'Aprobar Planificación'!$A$2:$A$500,'Aprobar Planificación'!$F$2:$F$500,""),
D279="Por planificar",_xlfn.XLOOKUP(A279,'Por planificar'!$A$2:$A$500,'Por planificar'!$F$2:$F$500,""),
D279="Por habilitar presupuesto",_xlfn.XLOOKUP(A279,'Por habilitar presup.'!$A$2:$A$500,'Por habilitar presup.'!$F$2:$F$500,""),
D279="Por aprobar estimación",_xlfn.XLOOKUP(A279,'Por aprobar estimacion'!$A$2:$A$500,'Por aprobar estimacion'!$F$2:$F$500,""),
D279="Por reestimar",_xlfn.XLOOKUP(A279,'Por Reestimar '!$A$2:$A$500,'Por Reestimar '!$F$2:$F$500,""),
D279="Por estimar",_xlfn.XLOOKUP(A279,'Por estimar'!$A$2:$A$500,'Por estimar'!$F$2:$F$500,""),
D279="Registro incompleto",_xlfn.XLOOKUP(A279,'Registro incompleto'!$A$2:$A$500,'Registro incompleto'!$F$2:$F$500,""),
TRUE,""
))</f>
        <v>Independización de la red de CCTV + Centralización de CCTV</v>
      </c>
      <c r="C279" t="str">
        <f t="shared" si="4"/>
        <v>Alan Medina</v>
      </c>
      <c r="D279" t="str" cm="1">
        <f t="array" ref="D279">IF(A279="","",_xlfn.IFS(
COUNTIF(Eliminados!$A$2:$A$500,A279)&gt;0,"Eliminados",
COUNTIF(Planificadas!$A$2:$A$500,A279)&gt;0,"Planificadas",
COUNTIF('Aprobar Planificación'!$A$2:$A$500,A279)&gt;0,"Aprobar planificación",
COUNTIF('Por planificar'!$A$2:$A$500,A279)&gt;0,"Por planificar",
COUNTIF('Por habilitar presup.'!$A$2:$A$500,A279)&gt;0,"Por habilitar presupuesto",
COUNTIF('Por aprobar estimacion'!$A$2:$A$500,A279)&gt;0,"Por aprobar estimación",
COUNTIF('Por Reestimar '!$A$2:$A$500,A279)&gt;0,"Por reestimar",
COUNTIF('Por estimar'!$A$2:$A$500,A279)&gt;0,"Por estimar",
COUNTIF('Registro incompleto'!$A$2:$A$500,A279)&gt;0,"Registro incompleto",
TRUE,"Sin estado"
))</f>
        <v>Planificadas</v>
      </c>
      <c r="E279" t="str" cm="1">
        <f t="array" ref="E279">IF(A279="","",_xlfn.LET(
_xlpm.base,_xlfn.IFS(
D279="Eliminados",_xlfn.XLOOKUP(A279,Eliminados!$A$2:$A$500,Eliminados!$AE$2:$AE$500,""),
D279="Planificadas",_xlfn.XLOOKUP(A279,Planificadas!$A$2:$A$500,Planificadas!$AE$2:$AE$500,""),
D279="Aprobar planificación",_xlfn.XLOOKUP(A279,'Aprobar Planificación'!$A$2:$A$500,'Aprobar Planificación'!$AE$2:$AE$500,""),
D279="Por planificar",_xlfn.XLOOKUP(A279,'Por planificar'!$A$2:$A$500,'Por planificar'!$AE$2:$AE$500,""),
D279="Por habilitar presupuesto",_xlfn.XLOOKUP(A279,'Por habilitar presup.'!$A$2:$A$500,'Por habilitar presup.'!$AE$2:$AE$500,""),
D279="Por aprobar estimación",_xlfn.XLOOKUP(A279,'Por aprobar estimacion'!$A$2:$A$500,'Por aprobar estimacion'!$AE$2:$AE$500,""),
D279="Por reestimar",_xlfn.XLOOKUP(A279,'Por Reestimar '!$A$2:$A$500,'Por Reestimar '!$AE$2:$AE$500,""),
D279="Por estimar",_xlfn.XLOOKUP(A279,'Por estimar'!$A$2:$A$500,'Por estimar'!$AE$2:$AE$500,""),
D279="Registro incompleto",_xlfn.XLOOKUP(A279,'Registro incompleto'!$A$2:$A$500,'Registro incompleto'!$AE$2:$AE$500,""),
TRUE,""
),
_xlpm.revision,_xlfn.IFS(
D279="Eliminados",_xlfn.XLOOKUP(A279,Eliminados!$A$2:$A$500,Eliminados!$AR$2:$AR$500,""),
D279="Planificadas",_xlfn.XLOOKUP(A279,Planificadas!$A$2:$A$500,Planificadas!$AR$2:$AR$500,""),
D279="Aprobar planificación",_xlfn.XLOOKUP(A279,'Aprobar Planificación'!$A$2:$A$500,'Aprobar Planificación'!$AR$2:$AR$500,""),
D279="Por planificar",_xlfn.XLOOKUP(A279,'Por planificar'!$A$2:$A$500,'Por planificar'!$AR$2:$AR$500,""),
D279="Por habilitar presupuesto",_xlfn.XLOOKUP(A279,'Por habilitar presup.'!$A$2:$A$500,'Por habilitar presup.'!$AR$2:$AR$500,""),
D279="Por aprobar estimación",_xlfn.XLOOKUP(A279,'Por aprobar estimacion'!$A$2:$A$500,'Por aprobar estimacion'!$AR$2:$AR$500,""),
D279="Por reestimar",_xlfn.XLOOKUP(A279,'Por Reestimar '!$A$2:$A$500,'Por Reestimar '!$AR$2:$AR$500,""),
TRUE,""
),
_xlpm.resultado,IF(OR(_xlpm.revision="",_xlpm.revision=0),_xlpm.base,_xlpm.revision),
IF(OR(_xlpm.resultado="",_xlpm.resultado=0),"Sin definir",_xlpm.resultado)
))</f>
        <v>Media</v>
      </c>
      <c r="F279" s="593" cm="1">
        <f t="array" ref="F279">IF(A279="","",_xlfn.LET(
_xlpm.fecha,_xlfn.IFS(
D279="Eliminados",_xlfn.XLOOKUP(A279,Eliminados!$A$2:$A$500,Eliminados!$AD$2:$AD$500,""),
D279="Planificadas",_xlfn.XLOOKUP(A279,Planificadas!$A$2:$A$500,Planificadas!$AD$2:$AD$500,""),
D279="Aprobar planificación",_xlfn.XLOOKUP(A279,'Aprobar Planificación'!$A$2:$A$500,'Aprobar Planificación'!$AD$2:$AD$500,""),
D279="Por planificar",_xlfn.XLOOKUP(A279,'Por planificar'!$A$2:$A$500,'Por planificar'!$AD$2:$AD$500,""),
D279="Por habilitar presupuesto",_xlfn.XLOOKUP(A279,'Por habilitar presup.'!$A$2:$A$500,'Por habilitar presup.'!$AD$2:$AD$500,""),
D279="Por aprobar estimación",_xlfn.XLOOKUP(A279,'Por aprobar estimacion'!$A$2:$A$500,'Por aprobar estimacion'!$AD$2:$AD$500,""),
D279="Por reestimar",_xlfn.XLOOKUP(A279,'Por Reestimar '!$A$2:$A$500,'Por Reestimar '!$AD$2:$AD$500,""),
D279="Por estimar",_xlfn.XLOOKUP(A279,'Por estimar'!$A$2:$A$500,'Por estimar'!$AD$2:$AD$500,""),
D279="Registro incompleto",_xlfn.XLOOKUP(A279,'Registro incompleto'!$A$2:$A$500,'Registro incompleto'!$AD$2:$AD$500,""),
TRUE,""
),
IF(OR(_xlpm.fecha="",_xlpm.fecha=0),"",_xlpm.fecha)
))</f>
        <v>46233</v>
      </c>
      <c r="G279" s="593" cm="1">
        <f t="array" ref="G279">IF(A279="","",_xlfn.LET(
_xlpm.base,_xlfn.IFS(
D279="Eliminados",_xlfn.XLOOKUP(A279,Eliminados!$A$2:$A$500,Eliminados!$AF$2:$AF$500,""),
D279="Planificadas",_xlfn.XLOOKUP(A279,Planificadas!$A$2:$A$500,Planificadas!$AF$2:$AF$500,""),
D279="Aprobar planificación",_xlfn.XLOOKUP(A279,'Aprobar Planificación'!$A$2:$A$500,'Aprobar Planificación'!$AF$2:$AF$500,""),
D279="Por planificar",_xlfn.XLOOKUP(A279,'Por planificar'!$A$2:$A$500,'Por planificar'!$AF$2:$AF$500,""),
D279="Por habilitar presupuesto",_xlfn.XLOOKUP(A279,'Por habilitar presup.'!$A$2:$A$500,'Por habilitar presup.'!$AF$2:$AF$500,""),
D279="Por aprobar estimación",_xlfn.XLOOKUP(A279,'Por aprobar estimacion'!$A$2:$A$500,'Por aprobar estimacion'!$AF$2:$AF$500,""),
D279="Por reestimar",_xlfn.XLOOKUP(A279,'Por Reestimar '!$A$2:$A$500,'Por Reestimar '!$AF$2:$AF$500,""),
D279="Por estimar",_xlfn.XLOOKUP(A279,'Por estimar'!$A$2:$A$500,'Por estimar'!$AF$2:$AF$500,""),
D279="Registro incompleto",_xlfn.XLOOKUP(A279,'Registro incompleto'!$A$2:$A$500,'Registro incompleto'!$AF$2:$AF$500,""),
TRUE,""
),
_xlpm.revision,_xlfn.IFS(
D279="Eliminados",_xlfn.XLOOKUP(A279,Eliminados!$A$2:$A$500,Eliminados!$AS$2:$AS$500,""),
D279="Planificadas",_xlfn.XLOOKUP(A279,Planificadas!$A$2:$A$500,Planificadas!$AS$2:$AS$500,""),
D279="Aprobar planificación",_xlfn.XLOOKUP(A279,'Aprobar Planificación'!$A$2:$A$500,'Aprobar Planificación'!$AS$2:$AS$500,""),
D279="Por planificar",_xlfn.XLOOKUP(A279,'Por planificar'!$A$2:$A$500,'Por planificar'!$AS$2:$AS$500,""),
D279="Por habilitar presupuesto",_xlfn.XLOOKUP(A279,'Por habilitar presup.'!$A$2:$A$500,'Por habilitar presup.'!$AS$2:$AS$500,""),
D279="Por aprobar estimación",_xlfn.XLOOKUP(A279,'Por aprobar estimacion'!$A$2:$A$500,'Por aprobar estimacion'!$AS$2:$AS$500,""),
D279="Por reestimar",_xlfn.XLOOKUP(A279,'Por Reestimar '!$A$2:$A$500,'Por Reestimar '!$AS$2:$AS$500,""),
TRUE,""
),
_xlpm.resultado,IF(OR(_xlpm.revision="",_xlpm.revision=0),_xlpm.base,_xlpm.revision),
IF(OR(_xlpm.resultado="",_xlpm.resultado=0),"",_xlpm.resultado)
))</f>
        <v>46237</v>
      </c>
      <c r="H279" s="593" t="str" cm="1">
        <f t="array" ref="H279">IF(A279="","",_xlfn.LET(
_xlpm.dias,_xlfn.IFS(
OR(UPPER(TRIM(E279))="BAJA",UPPER(TRIM(E279))="BAJO"),5,
OR(UPPER(TRIM(E279))="MEDIA",UPPER(TRIM(E279))="MEDIO"),10,
OR(UPPER(TRIM(E279))="ALTA",UPPER(TRIM(E279))="ALTO"),20,
TRUE,0
),
_xlpm.inicioRe,IF(D279="Por reestimar",_xlfn.XLOOKUP(A279,'Por Reestimar '!$A$2:$A$500,'Por Reestimar '!$AS$2:$AS$500,0),0),
_xlfn.IFS(
D279="Por reestimar",IF(AND(ISNUMBER(_xlpm.inicioRe),_xlpm.inicioRe&gt;0,_xlpm.dias&gt;0),WORKDAY(_xlpm.inicioRe,_xlpm.dias),""),
D279="Por estimar",IF(AND(ISNUMBER(G279),G279&gt;0),IF(_xlpm.dias&gt;0,WORKDAY(G279,_xlpm.dias),""),IF(AND(ISNUMBER(F279),F279&gt;0),WORKDAY(F279,5),"")),
TRUE,""
)
))</f>
        <v/>
      </c>
      <c r="I279" t="str" cm="1">
        <f t="array" ref="I279">IF(A279="","",_xlfn.IFS(
D279="Eliminados",_xlfn.XLOOKUP(A279,Eliminados!$A$2:$A$500,Eliminados!$AB$2:$AB$500,""),
D279="Planificadas",_xlfn.XLOOKUP(A279,Planificadas!$A$2:$A$500,Planificadas!$AB$2:$AB$500,""),
D279="Aprobar planificación",_xlfn.XLOOKUP(A279,'Aprobar Planificación'!$A$2:$A$500,'Aprobar Planificación'!$AB$2:$AB$500,""),
D279="Por planificar",_xlfn.XLOOKUP(A279,'Por planificar'!$A$2:$A$500,'Por planificar'!$AB$2:$AB$500,""),
D279="Por habilitar presupuesto",_xlfn.XLOOKUP(A279,'Por habilitar presup.'!$A$2:$A$500,'Por habilitar presup.'!$AB$2:$AB$500,""),
D279="Por aprobar estimación",_xlfn.XLOOKUP(A279,'Por aprobar estimacion'!$A$2:$A$500,'Por aprobar estimacion'!$AB$2:$AB$500,""),
D279="Por reestimar",_xlfn.XLOOKUP(A279,'Por Reestimar '!$A$2:$A$500,'Por Reestimar '!$AB$2:$AB$500,""),
D279="Por estimar",_xlfn.XLOOKUP(A279,'Por estimar'!$A$2:$A$500,'Por estimar'!$AB$2:$AB$500,""),
D279="Registro incompleto",_xlfn.XLOOKUP(A279,'Registro incompleto'!$A$2:$A$500,'Registro incompleto'!$AB$2:$AB$500,""),
TRUE,""
))</f>
        <v>Alan Medina</v>
      </c>
    </row>
    <row r="280" spans="1:9">
      <c r="A280">
        <v>320</v>
      </c>
      <c r="B280" t="str" cm="1">
        <f t="array" ref="B280">IF(A280="","",_xlfn.IFS(
D280="Eliminados",_xlfn.XLOOKUP(A280,Eliminados!$A$2:$A$500,Eliminados!$F$2:$F$500,""),
D280="Planificadas",_xlfn.XLOOKUP(A280,Planificadas!$A$2:$A$500,Planificadas!$F$2:$F$500,""),
D280="Aprobar planificación",_xlfn.XLOOKUP(A280,'Aprobar Planificación'!$A$2:$A$500,'Aprobar Planificación'!$F$2:$F$500,""),
D280="Por planificar",_xlfn.XLOOKUP(A280,'Por planificar'!$A$2:$A$500,'Por planificar'!$F$2:$F$500,""),
D280="Por habilitar presupuesto",_xlfn.XLOOKUP(A280,'Por habilitar presup.'!$A$2:$A$500,'Por habilitar presup.'!$F$2:$F$500,""),
D280="Por aprobar estimación",_xlfn.XLOOKUP(A280,'Por aprobar estimacion'!$A$2:$A$500,'Por aprobar estimacion'!$F$2:$F$500,""),
D280="Por reestimar",_xlfn.XLOOKUP(A280,'Por Reestimar '!$A$2:$A$500,'Por Reestimar '!$F$2:$F$500,""),
D280="Por estimar",_xlfn.XLOOKUP(A280,'Por estimar'!$A$2:$A$500,'Por estimar'!$F$2:$F$500,""),
D280="Registro incompleto",_xlfn.XLOOKUP(A280,'Registro incompleto'!$A$2:$A$500,'Registro incompleto'!$F$2:$F$500,""),
TRUE,""
))</f>
        <v>CIBERTEC POLO IT SJM</v>
      </c>
      <c r="C280" t="str">
        <f t="shared" si="4"/>
        <v>José Martinez</v>
      </c>
      <c r="D280" t="str" cm="1">
        <f t="array" ref="D280">IF(A280="","",_xlfn.IFS(
COUNTIF(Eliminados!$A$2:$A$500,A280)&gt;0,"Eliminados",
COUNTIF(Planificadas!$A$2:$A$500,A280)&gt;0,"Planificadas",
COUNTIF('Aprobar Planificación'!$A$2:$A$500,A280)&gt;0,"Aprobar planificación",
COUNTIF('Por planificar'!$A$2:$A$500,A280)&gt;0,"Por planificar",
COUNTIF('Por habilitar presup.'!$A$2:$A$500,A280)&gt;0,"Por habilitar presupuesto",
COUNTIF('Por aprobar estimacion'!$A$2:$A$500,A280)&gt;0,"Por aprobar estimación",
COUNTIF('Por Reestimar '!$A$2:$A$500,A280)&gt;0,"Por reestimar",
COUNTIF('Por estimar'!$A$2:$A$500,A280)&gt;0,"Por estimar",
COUNTIF('Registro incompleto'!$A$2:$A$500,A280)&gt;0,"Registro incompleto",
TRUE,"Sin estado"
))</f>
        <v>Eliminados</v>
      </c>
      <c r="E280" t="str" cm="1">
        <f t="array" ref="E280">IF(A280="","",_xlfn.LET(
_xlpm.base,_xlfn.IFS(
D280="Eliminados",_xlfn.XLOOKUP(A280,Eliminados!$A$2:$A$500,Eliminados!$AE$2:$AE$500,""),
D280="Planificadas",_xlfn.XLOOKUP(A280,Planificadas!$A$2:$A$500,Planificadas!$AE$2:$AE$500,""),
D280="Aprobar planificación",_xlfn.XLOOKUP(A280,'Aprobar Planificación'!$A$2:$A$500,'Aprobar Planificación'!$AE$2:$AE$500,""),
D280="Por planificar",_xlfn.XLOOKUP(A280,'Por planificar'!$A$2:$A$500,'Por planificar'!$AE$2:$AE$500,""),
D280="Por habilitar presupuesto",_xlfn.XLOOKUP(A280,'Por habilitar presup.'!$A$2:$A$500,'Por habilitar presup.'!$AE$2:$AE$500,""),
D280="Por aprobar estimación",_xlfn.XLOOKUP(A280,'Por aprobar estimacion'!$A$2:$A$500,'Por aprobar estimacion'!$AE$2:$AE$500,""),
D280="Por reestimar",_xlfn.XLOOKUP(A280,'Por Reestimar '!$A$2:$A$500,'Por Reestimar '!$AE$2:$AE$500,""),
D280="Por estimar",_xlfn.XLOOKUP(A280,'Por estimar'!$A$2:$A$500,'Por estimar'!$AE$2:$AE$500,""),
D280="Registro incompleto",_xlfn.XLOOKUP(A280,'Registro incompleto'!$A$2:$A$500,'Registro incompleto'!$AE$2:$AE$500,""),
TRUE,""
),
_xlpm.revision,_xlfn.IFS(
D280="Eliminados",_xlfn.XLOOKUP(A280,Eliminados!$A$2:$A$500,Eliminados!$AR$2:$AR$500,""),
D280="Planificadas",_xlfn.XLOOKUP(A280,Planificadas!$A$2:$A$500,Planificadas!$AR$2:$AR$500,""),
D280="Aprobar planificación",_xlfn.XLOOKUP(A280,'Aprobar Planificación'!$A$2:$A$500,'Aprobar Planificación'!$AR$2:$AR$500,""),
D280="Por planificar",_xlfn.XLOOKUP(A280,'Por planificar'!$A$2:$A$500,'Por planificar'!$AR$2:$AR$500,""),
D280="Por habilitar presupuesto",_xlfn.XLOOKUP(A280,'Por habilitar presup.'!$A$2:$A$500,'Por habilitar presup.'!$AR$2:$AR$500,""),
D280="Por aprobar estimación",_xlfn.XLOOKUP(A280,'Por aprobar estimacion'!$A$2:$A$500,'Por aprobar estimacion'!$AR$2:$AR$500,""),
D280="Por reestimar",_xlfn.XLOOKUP(A280,'Por Reestimar '!$A$2:$A$500,'Por Reestimar '!$AR$2:$AR$500,""),
TRUE,""
),
_xlpm.resultado,IF(OR(_xlpm.revision="",_xlpm.revision=0),_xlpm.base,_xlpm.revision),
IF(OR(_xlpm.resultado="",_xlpm.resultado=0),"Sin definir",_xlpm.resultado)
))</f>
        <v>Media</v>
      </c>
      <c r="F280" s="593" cm="1">
        <f t="array" ref="F280">IF(A280="","",_xlfn.LET(
_xlpm.fecha,_xlfn.IFS(
D280="Eliminados",_xlfn.XLOOKUP(A280,Eliminados!$A$2:$A$500,Eliminados!$AD$2:$AD$500,""),
D280="Planificadas",_xlfn.XLOOKUP(A280,Planificadas!$A$2:$A$500,Planificadas!$AD$2:$AD$500,""),
D280="Aprobar planificación",_xlfn.XLOOKUP(A280,'Aprobar Planificación'!$A$2:$A$500,'Aprobar Planificación'!$AD$2:$AD$500,""),
D280="Por planificar",_xlfn.XLOOKUP(A280,'Por planificar'!$A$2:$A$500,'Por planificar'!$AD$2:$AD$500,""),
D280="Por habilitar presupuesto",_xlfn.XLOOKUP(A280,'Por habilitar presup.'!$A$2:$A$500,'Por habilitar presup.'!$AD$2:$AD$500,""),
D280="Por aprobar estimación",_xlfn.XLOOKUP(A280,'Por aprobar estimacion'!$A$2:$A$500,'Por aprobar estimacion'!$AD$2:$AD$500,""),
D280="Por reestimar",_xlfn.XLOOKUP(A280,'Por Reestimar '!$A$2:$A$500,'Por Reestimar '!$AD$2:$AD$500,""),
D280="Por estimar",_xlfn.XLOOKUP(A280,'Por estimar'!$A$2:$A$500,'Por estimar'!$AD$2:$AD$500,""),
D280="Registro incompleto",_xlfn.XLOOKUP(A280,'Registro incompleto'!$A$2:$A$500,'Registro incompleto'!$AD$2:$AD$500,""),
TRUE,""
),
IF(OR(_xlpm.fecha="",_xlpm.fecha=0),"",_xlpm.fecha)
))</f>
        <v>46233</v>
      </c>
      <c r="G280" s="593" cm="1">
        <f t="array" ref="G280">IF(A280="","",_xlfn.LET(
_xlpm.base,_xlfn.IFS(
D280="Eliminados",_xlfn.XLOOKUP(A280,Eliminados!$A$2:$A$500,Eliminados!$AF$2:$AF$500,""),
D280="Planificadas",_xlfn.XLOOKUP(A280,Planificadas!$A$2:$A$500,Planificadas!$AF$2:$AF$500,""),
D280="Aprobar planificación",_xlfn.XLOOKUP(A280,'Aprobar Planificación'!$A$2:$A$500,'Aprobar Planificación'!$AF$2:$AF$500,""),
D280="Por planificar",_xlfn.XLOOKUP(A280,'Por planificar'!$A$2:$A$500,'Por planificar'!$AF$2:$AF$500,""),
D280="Por habilitar presupuesto",_xlfn.XLOOKUP(A280,'Por habilitar presup.'!$A$2:$A$500,'Por habilitar presup.'!$AF$2:$AF$500,""),
D280="Por aprobar estimación",_xlfn.XLOOKUP(A280,'Por aprobar estimacion'!$A$2:$A$500,'Por aprobar estimacion'!$AF$2:$AF$500,""),
D280="Por reestimar",_xlfn.XLOOKUP(A280,'Por Reestimar '!$A$2:$A$500,'Por Reestimar '!$AF$2:$AF$500,""),
D280="Por estimar",_xlfn.XLOOKUP(A280,'Por estimar'!$A$2:$A$500,'Por estimar'!$AF$2:$AF$500,""),
D280="Registro incompleto",_xlfn.XLOOKUP(A280,'Registro incompleto'!$A$2:$A$500,'Registro incompleto'!$AF$2:$AF$500,""),
TRUE,""
),
_xlpm.revision,_xlfn.IFS(
D280="Eliminados",_xlfn.XLOOKUP(A280,Eliminados!$A$2:$A$500,Eliminados!$AS$2:$AS$500,""),
D280="Planificadas",_xlfn.XLOOKUP(A280,Planificadas!$A$2:$A$500,Planificadas!$AS$2:$AS$500,""),
D280="Aprobar planificación",_xlfn.XLOOKUP(A280,'Aprobar Planificación'!$A$2:$A$500,'Aprobar Planificación'!$AS$2:$AS$500,""),
D280="Por planificar",_xlfn.XLOOKUP(A280,'Por planificar'!$A$2:$A$500,'Por planificar'!$AS$2:$AS$500,""),
D280="Por habilitar presupuesto",_xlfn.XLOOKUP(A280,'Por habilitar presup.'!$A$2:$A$500,'Por habilitar presup.'!$AS$2:$AS$500,""),
D280="Por aprobar estimación",_xlfn.XLOOKUP(A280,'Por aprobar estimacion'!$A$2:$A$500,'Por aprobar estimacion'!$AS$2:$AS$500,""),
D280="Por reestimar",_xlfn.XLOOKUP(A280,'Por Reestimar '!$A$2:$A$500,'Por Reestimar '!$AS$2:$AS$500,""),
TRUE,""
),
_xlpm.resultado,IF(OR(_xlpm.revision="",_xlpm.revision=0),_xlpm.base,_xlpm.revision),
IF(OR(_xlpm.resultado="",_xlpm.resultado=0),"",_xlpm.resultado)
))</f>
        <v>46252</v>
      </c>
      <c r="H280" s="593" t="str" cm="1">
        <f t="array" ref="H280">IF(A280="","",_xlfn.LET(
_xlpm.dias,_xlfn.IFS(
OR(UPPER(TRIM(E280))="BAJA",UPPER(TRIM(E280))="BAJO"),5,
OR(UPPER(TRIM(E280))="MEDIA",UPPER(TRIM(E280))="MEDIO"),10,
OR(UPPER(TRIM(E280))="ALTA",UPPER(TRIM(E280))="ALTO"),20,
TRUE,0
),
_xlpm.inicioRe,IF(D280="Por reestimar",_xlfn.XLOOKUP(A280,'Por Reestimar '!$A$2:$A$500,'Por Reestimar '!$AS$2:$AS$500,0),0),
_xlfn.IFS(
D280="Por reestimar",IF(AND(ISNUMBER(_xlpm.inicioRe),_xlpm.inicioRe&gt;0,_xlpm.dias&gt;0),WORKDAY(_xlpm.inicioRe,_xlpm.dias),""),
D280="Por estimar",IF(AND(ISNUMBER(G280),G280&gt;0),IF(_xlpm.dias&gt;0,WORKDAY(G280,_xlpm.dias),""),IF(AND(ISNUMBER(F280),F280&gt;0),WORKDAY(F280,5),"")),
TRUE,""
)
))</f>
        <v/>
      </c>
      <c r="I280" t="str" cm="1">
        <f t="array" ref="I280">IF(A280="","",_xlfn.IFS(
D280="Eliminados",_xlfn.XLOOKUP(A280,Eliminados!$A$2:$A$500,Eliminados!$AB$2:$AB$500,""),
D280="Planificadas",_xlfn.XLOOKUP(A280,Planificadas!$A$2:$A$500,Planificadas!$AB$2:$AB$500,""),
D280="Aprobar planificación",_xlfn.XLOOKUP(A280,'Aprobar Planificación'!$A$2:$A$500,'Aprobar Planificación'!$AB$2:$AB$500,""),
D280="Por planificar",_xlfn.XLOOKUP(A280,'Por planificar'!$A$2:$A$500,'Por planificar'!$AB$2:$AB$500,""),
D280="Por habilitar presupuesto",_xlfn.XLOOKUP(A280,'Por habilitar presup.'!$A$2:$A$500,'Por habilitar presup.'!$AB$2:$AB$500,""),
D280="Por aprobar estimación",_xlfn.XLOOKUP(A280,'Por aprobar estimacion'!$A$2:$A$500,'Por aprobar estimacion'!$AB$2:$AB$500,""),
D280="Por reestimar",_xlfn.XLOOKUP(A280,'Por Reestimar '!$A$2:$A$500,'Por Reestimar '!$AB$2:$AB$500,""),
D280="Por estimar",_xlfn.XLOOKUP(A280,'Por estimar'!$A$2:$A$500,'Por estimar'!$AB$2:$AB$500,""),
D280="Registro incompleto",_xlfn.XLOOKUP(A280,'Registro incompleto'!$A$2:$A$500,'Registro incompleto'!$AB$2:$AB$500,""),
TRUE,""
))</f>
        <v>José Martinez</v>
      </c>
    </row>
    <row r="281" spans="1:9">
      <c r="A281">
        <v>321</v>
      </c>
      <c r="B281" t="str" cm="1">
        <f t="array" ref="B281">IF(A281="","",_xlfn.IFS(
D281="Eliminados",_xlfn.XLOOKUP(A281,Eliminados!$A$2:$A$500,Eliminados!$F$2:$F$500,""),
D281="Planificadas",_xlfn.XLOOKUP(A281,Planificadas!$A$2:$A$500,Planificadas!$F$2:$F$500,""),
D281="Aprobar planificación",_xlfn.XLOOKUP(A281,'Aprobar Planificación'!$A$2:$A$500,'Aprobar Planificación'!$F$2:$F$500,""),
D281="Por planificar",_xlfn.XLOOKUP(A281,'Por planificar'!$A$2:$A$500,'Por planificar'!$F$2:$F$500,""),
D281="Por habilitar presupuesto",_xlfn.XLOOKUP(A281,'Por habilitar presup.'!$A$2:$A$500,'Por habilitar presup.'!$F$2:$F$500,""),
D281="Por aprobar estimación",_xlfn.XLOOKUP(A281,'Por aprobar estimacion'!$A$2:$A$500,'Por aprobar estimacion'!$F$2:$F$500,""),
D281="Por reestimar",_xlfn.XLOOKUP(A281,'Por Reestimar '!$A$2:$A$500,'Por Reestimar '!$F$2:$F$500,""),
D281="Por estimar",_xlfn.XLOOKUP(A281,'Por estimar'!$A$2:$A$500,'Por estimar'!$F$2:$F$500,""),
D281="Registro incompleto",_xlfn.XLOOKUP(A281,'Registro incompleto'!$A$2:$A$500,'Registro incompleto'!$F$2:$F$500,""),
TRUE,""
))</f>
        <v>CIBERTEC POLO IT PIURA</v>
      </c>
      <c r="C281" t="str">
        <f t="shared" si="4"/>
        <v>José Martinez</v>
      </c>
      <c r="D281" t="str" cm="1">
        <f t="array" ref="D281">IF(A281="","",_xlfn.IFS(
COUNTIF(Eliminados!$A$2:$A$500,A281)&gt;0,"Eliminados",
COUNTIF(Planificadas!$A$2:$A$500,A281)&gt;0,"Planificadas",
COUNTIF('Aprobar Planificación'!$A$2:$A$500,A281)&gt;0,"Aprobar planificación",
COUNTIF('Por planificar'!$A$2:$A$500,A281)&gt;0,"Por planificar",
COUNTIF('Por habilitar presup.'!$A$2:$A$500,A281)&gt;0,"Por habilitar presupuesto",
COUNTIF('Por aprobar estimacion'!$A$2:$A$500,A281)&gt;0,"Por aprobar estimación",
COUNTIF('Por Reestimar '!$A$2:$A$500,A281)&gt;0,"Por reestimar",
COUNTIF('Por estimar'!$A$2:$A$500,A281)&gt;0,"Por estimar",
COUNTIF('Registro incompleto'!$A$2:$A$500,A281)&gt;0,"Registro incompleto",
TRUE,"Sin estado"
))</f>
        <v>Eliminados</v>
      </c>
      <c r="E281" t="str" cm="1">
        <f t="array" ref="E281">IF(A281="","",_xlfn.LET(
_xlpm.base,_xlfn.IFS(
D281="Eliminados",_xlfn.XLOOKUP(A281,Eliminados!$A$2:$A$500,Eliminados!$AE$2:$AE$500,""),
D281="Planificadas",_xlfn.XLOOKUP(A281,Planificadas!$A$2:$A$500,Planificadas!$AE$2:$AE$500,""),
D281="Aprobar planificación",_xlfn.XLOOKUP(A281,'Aprobar Planificación'!$A$2:$A$500,'Aprobar Planificación'!$AE$2:$AE$500,""),
D281="Por planificar",_xlfn.XLOOKUP(A281,'Por planificar'!$A$2:$A$500,'Por planificar'!$AE$2:$AE$500,""),
D281="Por habilitar presupuesto",_xlfn.XLOOKUP(A281,'Por habilitar presup.'!$A$2:$A$500,'Por habilitar presup.'!$AE$2:$AE$500,""),
D281="Por aprobar estimación",_xlfn.XLOOKUP(A281,'Por aprobar estimacion'!$A$2:$A$500,'Por aprobar estimacion'!$AE$2:$AE$500,""),
D281="Por reestimar",_xlfn.XLOOKUP(A281,'Por Reestimar '!$A$2:$A$500,'Por Reestimar '!$AE$2:$AE$500,""),
D281="Por estimar",_xlfn.XLOOKUP(A281,'Por estimar'!$A$2:$A$500,'Por estimar'!$AE$2:$AE$500,""),
D281="Registro incompleto",_xlfn.XLOOKUP(A281,'Registro incompleto'!$A$2:$A$500,'Registro incompleto'!$AE$2:$AE$500,""),
TRUE,""
),
_xlpm.revision,_xlfn.IFS(
D281="Eliminados",_xlfn.XLOOKUP(A281,Eliminados!$A$2:$A$500,Eliminados!$AR$2:$AR$500,""),
D281="Planificadas",_xlfn.XLOOKUP(A281,Planificadas!$A$2:$A$500,Planificadas!$AR$2:$AR$500,""),
D281="Aprobar planificación",_xlfn.XLOOKUP(A281,'Aprobar Planificación'!$A$2:$A$500,'Aprobar Planificación'!$AR$2:$AR$500,""),
D281="Por planificar",_xlfn.XLOOKUP(A281,'Por planificar'!$A$2:$A$500,'Por planificar'!$AR$2:$AR$500,""),
D281="Por habilitar presupuesto",_xlfn.XLOOKUP(A281,'Por habilitar presup.'!$A$2:$A$500,'Por habilitar presup.'!$AR$2:$AR$500,""),
D281="Por aprobar estimación",_xlfn.XLOOKUP(A281,'Por aprobar estimacion'!$A$2:$A$500,'Por aprobar estimacion'!$AR$2:$AR$500,""),
D281="Por reestimar",_xlfn.XLOOKUP(A281,'Por Reestimar '!$A$2:$A$500,'Por Reestimar '!$AR$2:$AR$500,""),
TRUE,""
),
_xlpm.resultado,IF(OR(_xlpm.revision="",_xlpm.revision=0),_xlpm.base,_xlpm.revision),
IF(OR(_xlpm.resultado="",_xlpm.resultado=0),"Sin definir",_xlpm.resultado)
))</f>
        <v>Media</v>
      </c>
      <c r="F281" s="593" cm="1">
        <f t="array" ref="F281">IF(A281="","",_xlfn.LET(
_xlpm.fecha,_xlfn.IFS(
D281="Eliminados",_xlfn.XLOOKUP(A281,Eliminados!$A$2:$A$500,Eliminados!$AD$2:$AD$500,""),
D281="Planificadas",_xlfn.XLOOKUP(A281,Planificadas!$A$2:$A$500,Planificadas!$AD$2:$AD$500,""),
D281="Aprobar planificación",_xlfn.XLOOKUP(A281,'Aprobar Planificación'!$A$2:$A$500,'Aprobar Planificación'!$AD$2:$AD$500,""),
D281="Por planificar",_xlfn.XLOOKUP(A281,'Por planificar'!$A$2:$A$500,'Por planificar'!$AD$2:$AD$500,""),
D281="Por habilitar presupuesto",_xlfn.XLOOKUP(A281,'Por habilitar presup.'!$A$2:$A$500,'Por habilitar presup.'!$AD$2:$AD$500,""),
D281="Por aprobar estimación",_xlfn.XLOOKUP(A281,'Por aprobar estimacion'!$A$2:$A$500,'Por aprobar estimacion'!$AD$2:$AD$500,""),
D281="Por reestimar",_xlfn.XLOOKUP(A281,'Por Reestimar '!$A$2:$A$500,'Por Reestimar '!$AD$2:$AD$500,""),
D281="Por estimar",_xlfn.XLOOKUP(A281,'Por estimar'!$A$2:$A$500,'Por estimar'!$AD$2:$AD$500,""),
D281="Registro incompleto",_xlfn.XLOOKUP(A281,'Registro incompleto'!$A$2:$A$500,'Registro incompleto'!$AD$2:$AD$500,""),
TRUE,""
),
IF(OR(_xlpm.fecha="",_xlpm.fecha=0),"",_xlpm.fecha)
))</f>
        <v>46233</v>
      </c>
      <c r="G281" s="593" cm="1">
        <f t="array" ref="G281">IF(A281="","",_xlfn.LET(
_xlpm.base,_xlfn.IFS(
D281="Eliminados",_xlfn.XLOOKUP(A281,Eliminados!$A$2:$A$500,Eliminados!$AF$2:$AF$500,""),
D281="Planificadas",_xlfn.XLOOKUP(A281,Planificadas!$A$2:$A$500,Planificadas!$AF$2:$AF$500,""),
D281="Aprobar planificación",_xlfn.XLOOKUP(A281,'Aprobar Planificación'!$A$2:$A$500,'Aprobar Planificación'!$AF$2:$AF$500,""),
D281="Por planificar",_xlfn.XLOOKUP(A281,'Por planificar'!$A$2:$A$500,'Por planificar'!$AF$2:$AF$500,""),
D281="Por habilitar presupuesto",_xlfn.XLOOKUP(A281,'Por habilitar presup.'!$A$2:$A$500,'Por habilitar presup.'!$AF$2:$AF$500,""),
D281="Por aprobar estimación",_xlfn.XLOOKUP(A281,'Por aprobar estimacion'!$A$2:$A$500,'Por aprobar estimacion'!$AF$2:$AF$500,""),
D281="Por reestimar",_xlfn.XLOOKUP(A281,'Por Reestimar '!$A$2:$A$500,'Por Reestimar '!$AF$2:$AF$500,""),
D281="Por estimar",_xlfn.XLOOKUP(A281,'Por estimar'!$A$2:$A$500,'Por estimar'!$AF$2:$AF$500,""),
D281="Registro incompleto",_xlfn.XLOOKUP(A281,'Registro incompleto'!$A$2:$A$500,'Registro incompleto'!$AF$2:$AF$500,""),
TRUE,""
),
_xlpm.revision,_xlfn.IFS(
D281="Eliminados",_xlfn.XLOOKUP(A281,Eliminados!$A$2:$A$500,Eliminados!$AS$2:$AS$500,""),
D281="Planificadas",_xlfn.XLOOKUP(A281,Planificadas!$A$2:$A$500,Planificadas!$AS$2:$AS$500,""),
D281="Aprobar planificación",_xlfn.XLOOKUP(A281,'Aprobar Planificación'!$A$2:$A$500,'Aprobar Planificación'!$AS$2:$AS$500,""),
D281="Por planificar",_xlfn.XLOOKUP(A281,'Por planificar'!$A$2:$A$500,'Por planificar'!$AS$2:$AS$500,""),
D281="Por habilitar presupuesto",_xlfn.XLOOKUP(A281,'Por habilitar presup.'!$A$2:$A$500,'Por habilitar presup.'!$AS$2:$AS$500,""),
D281="Por aprobar estimación",_xlfn.XLOOKUP(A281,'Por aprobar estimacion'!$A$2:$A$500,'Por aprobar estimacion'!$AS$2:$AS$500,""),
D281="Por reestimar",_xlfn.XLOOKUP(A281,'Por Reestimar '!$A$2:$A$500,'Por Reestimar '!$AS$2:$AS$500,""),
TRUE,""
),
_xlpm.resultado,IF(OR(_xlpm.revision="",_xlpm.revision=0),_xlpm.base,_xlpm.revision),
IF(OR(_xlpm.resultado="",_xlpm.resultado=0),"",_xlpm.resultado)
))</f>
        <v>46252</v>
      </c>
      <c r="H281" s="593" t="str" cm="1">
        <f t="array" ref="H281">IF(A281="","",_xlfn.LET(
_xlpm.dias,_xlfn.IFS(
OR(UPPER(TRIM(E281))="BAJA",UPPER(TRIM(E281))="BAJO"),5,
OR(UPPER(TRIM(E281))="MEDIA",UPPER(TRIM(E281))="MEDIO"),10,
OR(UPPER(TRIM(E281))="ALTA",UPPER(TRIM(E281))="ALTO"),20,
TRUE,0
),
_xlpm.inicioRe,IF(D281="Por reestimar",_xlfn.XLOOKUP(A281,'Por Reestimar '!$A$2:$A$500,'Por Reestimar '!$AS$2:$AS$500,0),0),
_xlfn.IFS(
D281="Por reestimar",IF(AND(ISNUMBER(_xlpm.inicioRe),_xlpm.inicioRe&gt;0,_xlpm.dias&gt;0),WORKDAY(_xlpm.inicioRe,_xlpm.dias),""),
D281="Por estimar",IF(AND(ISNUMBER(G281),G281&gt;0),IF(_xlpm.dias&gt;0,WORKDAY(G281,_xlpm.dias),""),IF(AND(ISNUMBER(F281),F281&gt;0),WORKDAY(F281,5),"")),
TRUE,""
)
))</f>
        <v/>
      </c>
      <c r="I281" t="str" cm="1">
        <f t="array" ref="I281">IF(A281="","",_xlfn.IFS(
D281="Eliminados",_xlfn.XLOOKUP(A281,Eliminados!$A$2:$A$500,Eliminados!$AB$2:$AB$500,""),
D281="Planificadas",_xlfn.XLOOKUP(A281,Planificadas!$A$2:$A$500,Planificadas!$AB$2:$AB$500,""),
D281="Aprobar planificación",_xlfn.XLOOKUP(A281,'Aprobar Planificación'!$A$2:$A$500,'Aprobar Planificación'!$AB$2:$AB$500,""),
D281="Por planificar",_xlfn.XLOOKUP(A281,'Por planificar'!$A$2:$A$500,'Por planificar'!$AB$2:$AB$500,""),
D281="Por habilitar presupuesto",_xlfn.XLOOKUP(A281,'Por habilitar presup.'!$A$2:$A$500,'Por habilitar presup.'!$AB$2:$AB$500,""),
D281="Por aprobar estimación",_xlfn.XLOOKUP(A281,'Por aprobar estimacion'!$A$2:$A$500,'Por aprobar estimacion'!$AB$2:$AB$500,""),
D281="Por reestimar",_xlfn.XLOOKUP(A281,'Por Reestimar '!$A$2:$A$500,'Por Reestimar '!$AB$2:$AB$500,""),
D281="Por estimar",_xlfn.XLOOKUP(A281,'Por estimar'!$A$2:$A$500,'Por estimar'!$AB$2:$AB$500,""),
D281="Registro incompleto",_xlfn.XLOOKUP(A281,'Registro incompleto'!$A$2:$A$500,'Registro incompleto'!$AB$2:$AB$500,""),
TRUE,""
))</f>
        <v>José Martinez</v>
      </c>
    </row>
    <row r="282" spans="1:9">
      <c r="A282">
        <v>322</v>
      </c>
      <c r="B282" t="str" cm="1">
        <f t="array" ref="B282">IF(A282="","",_xlfn.IFS(
D282="Eliminados",_xlfn.XLOOKUP(A282,Eliminados!$A$2:$A$500,Eliminados!$F$2:$F$500,""),
D282="Planificadas",_xlfn.XLOOKUP(A282,Planificadas!$A$2:$A$500,Planificadas!$F$2:$F$500,""),
D282="Aprobar planificación",_xlfn.XLOOKUP(A282,'Aprobar Planificación'!$A$2:$A$500,'Aprobar Planificación'!$F$2:$F$500,""),
D282="Por planificar",_xlfn.XLOOKUP(A282,'Por planificar'!$A$2:$A$500,'Por planificar'!$F$2:$F$500,""),
D282="Por habilitar presupuesto",_xlfn.XLOOKUP(A282,'Por habilitar presup.'!$A$2:$A$500,'Por habilitar presup.'!$F$2:$F$500,""),
D282="Por aprobar estimación",_xlfn.XLOOKUP(A282,'Por aprobar estimacion'!$A$2:$A$500,'Por aprobar estimacion'!$F$2:$F$500,""),
D282="Por reestimar",_xlfn.XLOOKUP(A282,'Por Reestimar '!$A$2:$A$500,'Por Reestimar '!$F$2:$F$500,""),
D282="Por estimar",_xlfn.XLOOKUP(A282,'Por estimar'!$A$2:$A$500,'Por estimar'!$F$2:$F$500,""),
D282="Registro incompleto",_xlfn.XLOOKUP(A282,'Registro incompleto'!$A$2:$A$500,'Registro incompleto'!$F$2:$F$500,""),
TRUE,""
))</f>
        <v>CIBERTEC POLO IT CONSOLIDADO</v>
      </c>
      <c r="C282" t="str">
        <f t="shared" si="4"/>
        <v>Elmer Zapata</v>
      </c>
      <c r="D282" t="str" cm="1">
        <f t="array" ref="D282">IF(A282="","",_xlfn.IFS(
COUNTIF(Eliminados!$A$2:$A$500,A282)&gt;0,"Eliminados",
COUNTIF(Planificadas!$A$2:$A$500,A282)&gt;0,"Planificadas",
COUNTIF('Aprobar Planificación'!$A$2:$A$500,A282)&gt;0,"Aprobar planificación",
COUNTIF('Por planificar'!$A$2:$A$500,A282)&gt;0,"Por planificar",
COUNTIF('Por habilitar presup.'!$A$2:$A$500,A282)&gt;0,"Por habilitar presupuesto",
COUNTIF('Por aprobar estimacion'!$A$2:$A$500,A282)&gt;0,"Por aprobar estimación",
COUNTIF('Por Reestimar '!$A$2:$A$500,A282)&gt;0,"Por reestimar",
COUNTIF('Por estimar'!$A$2:$A$500,A282)&gt;0,"Por estimar",
COUNTIF('Registro incompleto'!$A$2:$A$500,A282)&gt;0,"Registro incompleto",
TRUE,"Sin estado"
))</f>
        <v>Eliminados</v>
      </c>
      <c r="E282" t="str" cm="1">
        <f t="array" ref="E282">IF(A282="","",_xlfn.LET(
_xlpm.base,_xlfn.IFS(
D282="Eliminados",_xlfn.XLOOKUP(A282,Eliminados!$A$2:$A$500,Eliminados!$AE$2:$AE$500,""),
D282="Planificadas",_xlfn.XLOOKUP(A282,Planificadas!$A$2:$A$500,Planificadas!$AE$2:$AE$500,""),
D282="Aprobar planificación",_xlfn.XLOOKUP(A282,'Aprobar Planificación'!$A$2:$A$500,'Aprobar Planificación'!$AE$2:$AE$500,""),
D282="Por planificar",_xlfn.XLOOKUP(A282,'Por planificar'!$A$2:$A$500,'Por planificar'!$AE$2:$AE$500,""),
D282="Por habilitar presupuesto",_xlfn.XLOOKUP(A282,'Por habilitar presup.'!$A$2:$A$500,'Por habilitar presup.'!$AE$2:$AE$500,""),
D282="Por aprobar estimación",_xlfn.XLOOKUP(A282,'Por aprobar estimacion'!$A$2:$A$500,'Por aprobar estimacion'!$AE$2:$AE$500,""),
D282="Por reestimar",_xlfn.XLOOKUP(A282,'Por Reestimar '!$A$2:$A$500,'Por Reestimar '!$AE$2:$AE$500,""),
D282="Por estimar",_xlfn.XLOOKUP(A282,'Por estimar'!$A$2:$A$500,'Por estimar'!$AE$2:$AE$500,""),
D282="Registro incompleto",_xlfn.XLOOKUP(A282,'Registro incompleto'!$A$2:$A$500,'Registro incompleto'!$AE$2:$AE$500,""),
TRUE,""
),
_xlpm.revision,_xlfn.IFS(
D282="Eliminados",_xlfn.XLOOKUP(A282,Eliminados!$A$2:$A$500,Eliminados!$AR$2:$AR$500,""),
D282="Planificadas",_xlfn.XLOOKUP(A282,Planificadas!$A$2:$A$500,Planificadas!$AR$2:$AR$500,""),
D282="Aprobar planificación",_xlfn.XLOOKUP(A282,'Aprobar Planificación'!$A$2:$A$500,'Aprobar Planificación'!$AR$2:$AR$500,""),
D282="Por planificar",_xlfn.XLOOKUP(A282,'Por planificar'!$A$2:$A$500,'Por planificar'!$AR$2:$AR$500,""),
D282="Por habilitar presupuesto",_xlfn.XLOOKUP(A282,'Por habilitar presup.'!$A$2:$A$500,'Por habilitar presup.'!$AR$2:$AR$500,""),
D282="Por aprobar estimación",_xlfn.XLOOKUP(A282,'Por aprobar estimacion'!$A$2:$A$500,'Por aprobar estimacion'!$AR$2:$AR$500,""),
D282="Por reestimar",_xlfn.XLOOKUP(A282,'Por Reestimar '!$A$2:$A$500,'Por Reestimar '!$AR$2:$AR$500,""),
TRUE,""
),
_xlpm.resultado,IF(OR(_xlpm.revision="",_xlpm.revision=0),_xlpm.base,_xlpm.revision),
IF(OR(_xlpm.resultado="",_xlpm.resultado=0),"Sin definir",_xlpm.resultado)
))</f>
        <v>Sin definir</v>
      </c>
      <c r="F282" s="593" cm="1">
        <f t="array" ref="F282">IF(A282="","",_xlfn.LET(
_xlpm.fecha,_xlfn.IFS(
D282="Eliminados",_xlfn.XLOOKUP(A282,Eliminados!$A$2:$A$500,Eliminados!$AD$2:$AD$500,""),
D282="Planificadas",_xlfn.XLOOKUP(A282,Planificadas!$A$2:$A$500,Planificadas!$AD$2:$AD$500,""),
D282="Aprobar planificación",_xlfn.XLOOKUP(A282,'Aprobar Planificación'!$A$2:$A$500,'Aprobar Planificación'!$AD$2:$AD$500,""),
D282="Por planificar",_xlfn.XLOOKUP(A282,'Por planificar'!$A$2:$A$500,'Por planificar'!$AD$2:$AD$500,""),
D282="Por habilitar presupuesto",_xlfn.XLOOKUP(A282,'Por habilitar presup.'!$A$2:$A$500,'Por habilitar presup.'!$AD$2:$AD$500,""),
D282="Por aprobar estimación",_xlfn.XLOOKUP(A282,'Por aprobar estimacion'!$A$2:$A$500,'Por aprobar estimacion'!$AD$2:$AD$500,""),
D282="Por reestimar",_xlfn.XLOOKUP(A282,'Por Reestimar '!$A$2:$A$500,'Por Reestimar '!$AD$2:$AD$500,""),
D282="Por estimar",_xlfn.XLOOKUP(A282,'Por estimar'!$A$2:$A$500,'Por estimar'!$AD$2:$AD$500,""),
D282="Registro incompleto",_xlfn.XLOOKUP(A282,'Registro incompleto'!$A$2:$A$500,'Registro incompleto'!$AD$2:$AD$500,""),
TRUE,""
),
IF(OR(_xlpm.fecha="",_xlpm.fecha=0),"",_xlpm.fecha)
))</f>
        <v>46233</v>
      </c>
      <c r="G282" s="593" t="str" cm="1">
        <f t="array" ref="G282">IF(A282="","",_xlfn.LET(
_xlpm.base,_xlfn.IFS(
D282="Eliminados",_xlfn.XLOOKUP(A282,Eliminados!$A$2:$A$500,Eliminados!$AF$2:$AF$500,""),
D282="Planificadas",_xlfn.XLOOKUP(A282,Planificadas!$A$2:$A$500,Planificadas!$AF$2:$AF$500,""),
D282="Aprobar planificación",_xlfn.XLOOKUP(A282,'Aprobar Planificación'!$A$2:$A$500,'Aprobar Planificación'!$AF$2:$AF$500,""),
D282="Por planificar",_xlfn.XLOOKUP(A282,'Por planificar'!$A$2:$A$500,'Por planificar'!$AF$2:$AF$500,""),
D282="Por habilitar presupuesto",_xlfn.XLOOKUP(A282,'Por habilitar presup.'!$A$2:$A$500,'Por habilitar presup.'!$AF$2:$AF$500,""),
D282="Por aprobar estimación",_xlfn.XLOOKUP(A282,'Por aprobar estimacion'!$A$2:$A$500,'Por aprobar estimacion'!$AF$2:$AF$500,""),
D282="Por reestimar",_xlfn.XLOOKUP(A282,'Por Reestimar '!$A$2:$A$500,'Por Reestimar '!$AF$2:$AF$500,""),
D282="Por estimar",_xlfn.XLOOKUP(A282,'Por estimar'!$A$2:$A$500,'Por estimar'!$AF$2:$AF$500,""),
D282="Registro incompleto",_xlfn.XLOOKUP(A282,'Registro incompleto'!$A$2:$A$500,'Registro incompleto'!$AF$2:$AF$500,""),
TRUE,""
),
_xlpm.revision,_xlfn.IFS(
D282="Eliminados",_xlfn.XLOOKUP(A282,Eliminados!$A$2:$A$500,Eliminados!$AS$2:$AS$500,""),
D282="Planificadas",_xlfn.XLOOKUP(A282,Planificadas!$A$2:$A$500,Planificadas!$AS$2:$AS$500,""),
D282="Aprobar planificación",_xlfn.XLOOKUP(A282,'Aprobar Planificación'!$A$2:$A$500,'Aprobar Planificación'!$AS$2:$AS$500,""),
D282="Por planificar",_xlfn.XLOOKUP(A282,'Por planificar'!$A$2:$A$500,'Por planificar'!$AS$2:$AS$500,""),
D282="Por habilitar presupuesto",_xlfn.XLOOKUP(A282,'Por habilitar presup.'!$A$2:$A$500,'Por habilitar presup.'!$AS$2:$AS$500,""),
D282="Por aprobar estimación",_xlfn.XLOOKUP(A282,'Por aprobar estimacion'!$A$2:$A$500,'Por aprobar estimacion'!$AS$2:$AS$500,""),
D282="Por reestimar",_xlfn.XLOOKUP(A282,'Por Reestimar '!$A$2:$A$500,'Por Reestimar '!$AS$2:$AS$500,""),
TRUE,""
),
_xlpm.resultado,IF(OR(_xlpm.revision="",_xlpm.revision=0),_xlpm.base,_xlpm.revision),
IF(OR(_xlpm.resultado="",_xlpm.resultado=0),"",_xlpm.resultado)
))</f>
        <v/>
      </c>
      <c r="H282" s="593" t="str" cm="1">
        <f t="array" ref="H282">IF(A282="","",_xlfn.LET(
_xlpm.dias,_xlfn.IFS(
OR(UPPER(TRIM(E282))="BAJA",UPPER(TRIM(E282))="BAJO"),5,
OR(UPPER(TRIM(E282))="MEDIA",UPPER(TRIM(E282))="MEDIO"),10,
OR(UPPER(TRIM(E282))="ALTA",UPPER(TRIM(E282))="ALTO"),20,
TRUE,0
),
_xlpm.inicioRe,IF(D282="Por reestimar",_xlfn.XLOOKUP(A282,'Por Reestimar '!$A$2:$A$500,'Por Reestimar '!$AS$2:$AS$500,0),0),
_xlfn.IFS(
D282="Por reestimar",IF(AND(ISNUMBER(_xlpm.inicioRe),_xlpm.inicioRe&gt;0,_xlpm.dias&gt;0),WORKDAY(_xlpm.inicioRe,_xlpm.dias),""),
D282="Por estimar",IF(AND(ISNUMBER(G282),G282&gt;0),IF(_xlpm.dias&gt;0,WORKDAY(G282,_xlpm.dias),""),IF(AND(ISNUMBER(F282),F282&gt;0),WORKDAY(F282,5),"")),
TRUE,""
)
))</f>
        <v/>
      </c>
      <c r="I282" t="str" cm="1">
        <f t="array" ref="I282">IF(A282="","",_xlfn.IFS(
D282="Eliminados",_xlfn.XLOOKUP(A282,Eliminados!$A$2:$A$500,Eliminados!$AB$2:$AB$500,""),
D282="Planificadas",_xlfn.XLOOKUP(A282,Planificadas!$A$2:$A$500,Planificadas!$AB$2:$AB$500,""),
D282="Aprobar planificación",_xlfn.XLOOKUP(A282,'Aprobar Planificación'!$A$2:$A$500,'Aprobar Planificación'!$AB$2:$AB$500,""),
D282="Por planificar",_xlfn.XLOOKUP(A282,'Por planificar'!$A$2:$A$500,'Por planificar'!$AB$2:$AB$500,""),
D282="Por habilitar presupuesto",_xlfn.XLOOKUP(A282,'Por habilitar presup.'!$A$2:$A$500,'Por habilitar presup.'!$AB$2:$AB$500,""),
D282="Por aprobar estimación",_xlfn.XLOOKUP(A282,'Por aprobar estimacion'!$A$2:$A$500,'Por aprobar estimacion'!$AB$2:$AB$500,""),
D282="Por reestimar",_xlfn.XLOOKUP(A282,'Por Reestimar '!$A$2:$A$500,'Por Reestimar '!$AB$2:$AB$500,""),
D282="Por estimar",_xlfn.XLOOKUP(A282,'Por estimar'!$A$2:$A$500,'Por estimar'!$AB$2:$AB$500,""),
D282="Registro incompleto",_xlfn.XLOOKUP(A282,'Registro incompleto'!$A$2:$A$500,'Registro incompleto'!$AB$2:$AB$500,""),
TRUE,""
))</f>
        <v>Elmer Zapata</v>
      </c>
    </row>
    <row r="283" spans="1:9">
      <c r="A283">
        <v>329</v>
      </c>
      <c r="B283" t="str" cm="1">
        <f t="array" ref="B283">IF(A283="","",_xlfn.IFS(
D283="Eliminados",_xlfn.XLOOKUP(A283,Eliminados!$A$2:$A$500,Eliminados!$F$2:$F$500,""),
D283="Planificadas",_xlfn.XLOOKUP(A283,Planificadas!$A$2:$A$500,Planificadas!$F$2:$F$500,""),
D283="Aprobar planificación",_xlfn.XLOOKUP(A283,'Aprobar Planificación'!$A$2:$A$500,'Aprobar Planificación'!$F$2:$F$500,""),
D283="Por planificar",_xlfn.XLOOKUP(A283,'Por planificar'!$A$2:$A$500,'Por planificar'!$F$2:$F$500,""),
D283="Por habilitar presupuesto",_xlfn.XLOOKUP(A283,'Por habilitar presup.'!$A$2:$A$500,'Por habilitar presup.'!$F$2:$F$500,""),
D283="Por aprobar estimación",_xlfn.XLOOKUP(A283,'Por aprobar estimacion'!$A$2:$A$500,'Por aprobar estimacion'!$F$2:$F$500,""),
D283="Por reestimar",_xlfn.XLOOKUP(A283,'Por Reestimar '!$A$2:$A$500,'Por Reestimar '!$F$2:$F$500,""),
D283="Por estimar",_xlfn.XLOOKUP(A283,'Por estimar'!$A$2:$A$500,'Por estimar'!$F$2:$F$500,""),
D283="Registro incompleto",_xlfn.XLOOKUP(A283,'Registro incompleto'!$A$2:$A$500,'Registro incompleto'!$F$2:$F$500,""),
TRUE,""
))</f>
        <v>CIBERTEC POLO IT AREQUIPA</v>
      </c>
      <c r="C283" t="str">
        <f t="shared" si="4"/>
        <v>José Martinez</v>
      </c>
      <c r="D283" t="str" cm="1">
        <f t="array" ref="D283">IF(A283="","",_xlfn.IFS(
COUNTIF(Eliminados!$A$2:$A$500,A283)&gt;0,"Eliminados",
COUNTIF(Planificadas!$A$2:$A$500,A283)&gt;0,"Planificadas",
COUNTIF('Aprobar Planificación'!$A$2:$A$500,A283)&gt;0,"Aprobar planificación",
COUNTIF('Por planificar'!$A$2:$A$500,A283)&gt;0,"Por planificar",
COUNTIF('Por habilitar presup.'!$A$2:$A$500,A283)&gt;0,"Por habilitar presupuesto",
COUNTIF('Por aprobar estimacion'!$A$2:$A$500,A283)&gt;0,"Por aprobar estimación",
COUNTIF('Por Reestimar '!$A$2:$A$500,A283)&gt;0,"Por reestimar",
COUNTIF('Por estimar'!$A$2:$A$500,A283)&gt;0,"Por estimar",
COUNTIF('Registro incompleto'!$A$2:$A$500,A283)&gt;0,"Registro incompleto",
TRUE,"Sin estado"
))</f>
        <v>Eliminados</v>
      </c>
      <c r="E283" t="str" cm="1">
        <f t="array" ref="E283">IF(A283="","",_xlfn.LET(
_xlpm.base,_xlfn.IFS(
D283="Eliminados",_xlfn.XLOOKUP(A283,Eliminados!$A$2:$A$500,Eliminados!$AE$2:$AE$500,""),
D283="Planificadas",_xlfn.XLOOKUP(A283,Planificadas!$A$2:$A$500,Planificadas!$AE$2:$AE$500,""),
D283="Aprobar planificación",_xlfn.XLOOKUP(A283,'Aprobar Planificación'!$A$2:$A$500,'Aprobar Planificación'!$AE$2:$AE$500,""),
D283="Por planificar",_xlfn.XLOOKUP(A283,'Por planificar'!$A$2:$A$500,'Por planificar'!$AE$2:$AE$500,""),
D283="Por habilitar presupuesto",_xlfn.XLOOKUP(A283,'Por habilitar presup.'!$A$2:$A$500,'Por habilitar presup.'!$AE$2:$AE$500,""),
D283="Por aprobar estimación",_xlfn.XLOOKUP(A283,'Por aprobar estimacion'!$A$2:$A$500,'Por aprobar estimacion'!$AE$2:$AE$500,""),
D283="Por reestimar",_xlfn.XLOOKUP(A283,'Por Reestimar '!$A$2:$A$500,'Por Reestimar '!$AE$2:$AE$500,""),
D283="Por estimar",_xlfn.XLOOKUP(A283,'Por estimar'!$A$2:$A$500,'Por estimar'!$AE$2:$AE$500,""),
D283="Registro incompleto",_xlfn.XLOOKUP(A283,'Registro incompleto'!$A$2:$A$500,'Registro incompleto'!$AE$2:$AE$500,""),
TRUE,""
),
_xlpm.revision,_xlfn.IFS(
D283="Eliminados",_xlfn.XLOOKUP(A283,Eliminados!$A$2:$A$500,Eliminados!$AR$2:$AR$500,""),
D283="Planificadas",_xlfn.XLOOKUP(A283,Planificadas!$A$2:$A$500,Planificadas!$AR$2:$AR$500,""),
D283="Aprobar planificación",_xlfn.XLOOKUP(A283,'Aprobar Planificación'!$A$2:$A$500,'Aprobar Planificación'!$AR$2:$AR$500,""),
D283="Por planificar",_xlfn.XLOOKUP(A283,'Por planificar'!$A$2:$A$500,'Por planificar'!$AR$2:$AR$500,""),
D283="Por habilitar presupuesto",_xlfn.XLOOKUP(A283,'Por habilitar presup.'!$A$2:$A$500,'Por habilitar presup.'!$AR$2:$AR$500,""),
D283="Por aprobar estimación",_xlfn.XLOOKUP(A283,'Por aprobar estimacion'!$A$2:$A$500,'Por aprobar estimacion'!$AR$2:$AR$500,""),
D283="Por reestimar",_xlfn.XLOOKUP(A283,'Por Reestimar '!$A$2:$A$500,'Por Reestimar '!$AR$2:$AR$500,""),
TRUE,""
),
_xlpm.resultado,IF(OR(_xlpm.revision="",_xlpm.revision=0),_xlpm.base,_xlpm.revision),
IF(OR(_xlpm.resultado="",_xlpm.resultado=0),"Sin definir",_xlpm.resultado)
))</f>
        <v>Media</v>
      </c>
      <c r="F283" s="593" cm="1">
        <f t="array" ref="F283">IF(A283="","",_xlfn.LET(
_xlpm.fecha,_xlfn.IFS(
D283="Eliminados",_xlfn.XLOOKUP(A283,Eliminados!$A$2:$A$500,Eliminados!$AD$2:$AD$500,""),
D283="Planificadas",_xlfn.XLOOKUP(A283,Planificadas!$A$2:$A$500,Planificadas!$AD$2:$AD$500,""),
D283="Aprobar planificación",_xlfn.XLOOKUP(A283,'Aprobar Planificación'!$A$2:$A$500,'Aprobar Planificación'!$AD$2:$AD$500,""),
D283="Por planificar",_xlfn.XLOOKUP(A283,'Por planificar'!$A$2:$A$500,'Por planificar'!$AD$2:$AD$500,""),
D283="Por habilitar presupuesto",_xlfn.XLOOKUP(A283,'Por habilitar presup.'!$A$2:$A$500,'Por habilitar presup.'!$AD$2:$AD$500,""),
D283="Por aprobar estimación",_xlfn.XLOOKUP(A283,'Por aprobar estimacion'!$A$2:$A$500,'Por aprobar estimacion'!$AD$2:$AD$500,""),
D283="Por reestimar",_xlfn.XLOOKUP(A283,'Por Reestimar '!$A$2:$A$500,'Por Reestimar '!$AD$2:$AD$500,""),
D283="Por estimar",_xlfn.XLOOKUP(A283,'Por estimar'!$A$2:$A$500,'Por estimar'!$AD$2:$AD$500,""),
D283="Registro incompleto",_xlfn.XLOOKUP(A283,'Registro incompleto'!$A$2:$A$500,'Registro incompleto'!$AD$2:$AD$500,""),
TRUE,""
),
IF(OR(_xlpm.fecha="",_xlpm.fecha=0),"",_xlpm.fecha)
))</f>
        <v>46233</v>
      </c>
      <c r="G283" s="593" cm="1">
        <f t="array" ref="G283">IF(A283="","",_xlfn.LET(
_xlpm.base,_xlfn.IFS(
D283="Eliminados",_xlfn.XLOOKUP(A283,Eliminados!$A$2:$A$500,Eliminados!$AF$2:$AF$500,""),
D283="Planificadas",_xlfn.XLOOKUP(A283,Planificadas!$A$2:$A$500,Planificadas!$AF$2:$AF$500,""),
D283="Aprobar planificación",_xlfn.XLOOKUP(A283,'Aprobar Planificación'!$A$2:$A$500,'Aprobar Planificación'!$AF$2:$AF$500,""),
D283="Por planificar",_xlfn.XLOOKUP(A283,'Por planificar'!$A$2:$A$500,'Por planificar'!$AF$2:$AF$500,""),
D283="Por habilitar presupuesto",_xlfn.XLOOKUP(A283,'Por habilitar presup.'!$A$2:$A$500,'Por habilitar presup.'!$AF$2:$AF$500,""),
D283="Por aprobar estimación",_xlfn.XLOOKUP(A283,'Por aprobar estimacion'!$A$2:$A$500,'Por aprobar estimacion'!$AF$2:$AF$500,""),
D283="Por reestimar",_xlfn.XLOOKUP(A283,'Por Reestimar '!$A$2:$A$500,'Por Reestimar '!$AF$2:$AF$500,""),
D283="Por estimar",_xlfn.XLOOKUP(A283,'Por estimar'!$A$2:$A$500,'Por estimar'!$AF$2:$AF$500,""),
D283="Registro incompleto",_xlfn.XLOOKUP(A283,'Registro incompleto'!$A$2:$A$500,'Registro incompleto'!$AF$2:$AF$500,""),
TRUE,""
),
_xlpm.revision,_xlfn.IFS(
D283="Eliminados",_xlfn.XLOOKUP(A283,Eliminados!$A$2:$A$500,Eliminados!$AS$2:$AS$500,""),
D283="Planificadas",_xlfn.XLOOKUP(A283,Planificadas!$A$2:$A$500,Planificadas!$AS$2:$AS$500,""),
D283="Aprobar planificación",_xlfn.XLOOKUP(A283,'Aprobar Planificación'!$A$2:$A$500,'Aprobar Planificación'!$AS$2:$AS$500,""),
D283="Por planificar",_xlfn.XLOOKUP(A283,'Por planificar'!$A$2:$A$500,'Por planificar'!$AS$2:$AS$500,""),
D283="Por habilitar presupuesto",_xlfn.XLOOKUP(A283,'Por habilitar presup.'!$A$2:$A$500,'Por habilitar presup.'!$AS$2:$AS$500,""),
D283="Por aprobar estimación",_xlfn.XLOOKUP(A283,'Por aprobar estimacion'!$A$2:$A$500,'Por aprobar estimacion'!$AS$2:$AS$500,""),
D283="Por reestimar",_xlfn.XLOOKUP(A283,'Por Reestimar '!$A$2:$A$500,'Por Reestimar '!$AS$2:$AS$500,""),
TRUE,""
),
_xlpm.resultado,IF(OR(_xlpm.revision="",_xlpm.revision=0),_xlpm.base,_xlpm.revision),
IF(OR(_xlpm.resultado="",_xlpm.resultado=0),"",_xlpm.resultado)
))</f>
        <v>46252</v>
      </c>
      <c r="H283" s="593" t="str" cm="1">
        <f t="array" ref="H283">IF(A283="","",_xlfn.LET(
_xlpm.dias,_xlfn.IFS(
OR(UPPER(TRIM(E283))="BAJA",UPPER(TRIM(E283))="BAJO"),5,
OR(UPPER(TRIM(E283))="MEDIA",UPPER(TRIM(E283))="MEDIO"),10,
OR(UPPER(TRIM(E283))="ALTA",UPPER(TRIM(E283))="ALTO"),20,
TRUE,0
),
_xlpm.inicioRe,IF(D283="Por reestimar",_xlfn.XLOOKUP(A283,'Por Reestimar '!$A$2:$A$500,'Por Reestimar '!$AS$2:$AS$500,0),0),
_xlfn.IFS(
D283="Por reestimar",IF(AND(ISNUMBER(_xlpm.inicioRe),_xlpm.inicioRe&gt;0,_xlpm.dias&gt;0),WORKDAY(_xlpm.inicioRe,_xlpm.dias),""),
D283="Por estimar",IF(AND(ISNUMBER(G283),G283&gt;0),IF(_xlpm.dias&gt;0,WORKDAY(G283,_xlpm.dias),""),IF(AND(ISNUMBER(F283),F283&gt;0),WORKDAY(F283,5),"")),
TRUE,""
)
))</f>
        <v/>
      </c>
      <c r="I283" t="str" cm="1">
        <f t="array" ref="I283">IF(A283="","",_xlfn.IFS(
D283="Eliminados",_xlfn.XLOOKUP(A283,Eliminados!$A$2:$A$500,Eliminados!$AB$2:$AB$500,""),
D283="Planificadas",_xlfn.XLOOKUP(A283,Planificadas!$A$2:$A$500,Planificadas!$AB$2:$AB$500,""),
D283="Aprobar planificación",_xlfn.XLOOKUP(A283,'Aprobar Planificación'!$A$2:$A$500,'Aprobar Planificación'!$AB$2:$AB$500,""),
D283="Por planificar",_xlfn.XLOOKUP(A283,'Por planificar'!$A$2:$A$500,'Por planificar'!$AB$2:$AB$500,""),
D283="Por habilitar presupuesto",_xlfn.XLOOKUP(A283,'Por habilitar presup.'!$A$2:$A$500,'Por habilitar presup.'!$AB$2:$AB$500,""),
D283="Por aprobar estimación",_xlfn.XLOOKUP(A283,'Por aprobar estimacion'!$A$2:$A$500,'Por aprobar estimacion'!$AB$2:$AB$500,""),
D283="Por reestimar",_xlfn.XLOOKUP(A283,'Por Reestimar '!$A$2:$A$500,'Por Reestimar '!$AB$2:$AB$500,""),
D283="Por estimar",_xlfn.XLOOKUP(A283,'Por estimar'!$A$2:$A$500,'Por estimar'!$AB$2:$AB$500,""),
D283="Registro incompleto",_xlfn.XLOOKUP(A283,'Registro incompleto'!$A$2:$A$500,'Registro incompleto'!$AB$2:$AB$500,""),
TRUE,""
))</f>
        <v>José Martinez</v>
      </c>
    </row>
    <row r="284" spans="1:9">
      <c r="A284">
        <v>332</v>
      </c>
      <c r="B284" t="str" cm="1">
        <f t="array" ref="B284">IF(A284="","",_xlfn.IFS(
D284="Eliminados",_xlfn.XLOOKUP(A284,Eliminados!$A$2:$A$500,Eliminados!$F$2:$F$500,""),
D284="Planificadas",_xlfn.XLOOKUP(A284,Planificadas!$A$2:$A$500,Planificadas!$F$2:$F$500,""),
D284="Aprobar planificación",_xlfn.XLOOKUP(A284,'Aprobar Planificación'!$A$2:$A$500,'Aprobar Planificación'!$F$2:$F$500,""),
D284="Por planificar",_xlfn.XLOOKUP(A284,'Por planificar'!$A$2:$A$500,'Por planificar'!$F$2:$F$500,""),
D284="Por habilitar presupuesto",_xlfn.XLOOKUP(A284,'Por habilitar presup.'!$A$2:$A$500,'Por habilitar presup.'!$F$2:$F$500,""),
D284="Por aprobar estimación",_xlfn.XLOOKUP(A284,'Por aprobar estimacion'!$A$2:$A$500,'Por aprobar estimacion'!$F$2:$F$500,""),
D284="Por reestimar",_xlfn.XLOOKUP(A284,'Por Reestimar '!$A$2:$A$500,'Por Reestimar '!$F$2:$F$500,""),
D284="Por estimar",_xlfn.XLOOKUP(A284,'Por estimar'!$A$2:$A$500,'Por estimar'!$F$2:$F$500,""),
D284="Registro incompleto",_xlfn.XLOOKUP(A284,'Registro incompleto'!$A$2:$A$500,'Registro incompleto'!$F$2:$F$500,""),
TRUE,""
))</f>
        <v>CIBERTEC POLO IT LIMA NORTE</v>
      </c>
      <c r="C284" t="str">
        <f t="shared" si="4"/>
        <v>José Martinez</v>
      </c>
      <c r="D284" t="str" cm="1">
        <f t="array" ref="D284">IF(A284="","",_xlfn.IFS(
COUNTIF(Eliminados!$A$2:$A$500,A284)&gt;0,"Eliminados",
COUNTIF(Planificadas!$A$2:$A$500,A284)&gt;0,"Planificadas",
COUNTIF('Aprobar Planificación'!$A$2:$A$500,A284)&gt;0,"Aprobar planificación",
COUNTIF('Por planificar'!$A$2:$A$500,A284)&gt;0,"Por planificar",
COUNTIF('Por habilitar presup.'!$A$2:$A$500,A284)&gt;0,"Por habilitar presupuesto",
COUNTIF('Por aprobar estimacion'!$A$2:$A$500,A284)&gt;0,"Por aprobar estimación",
COUNTIF('Por Reestimar '!$A$2:$A$500,A284)&gt;0,"Por reestimar",
COUNTIF('Por estimar'!$A$2:$A$500,A284)&gt;0,"Por estimar",
COUNTIF('Registro incompleto'!$A$2:$A$500,A284)&gt;0,"Registro incompleto",
TRUE,"Sin estado"
))</f>
        <v>Eliminados</v>
      </c>
      <c r="E284" t="str" cm="1">
        <f t="array" ref="E284">IF(A284="","",_xlfn.LET(
_xlpm.base,_xlfn.IFS(
D284="Eliminados",_xlfn.XLOOKUP(A284,Eliminados!$A$2:$A$500,Eliminados!$AE$2:$AE$500,""),
D284="Planificadas",_xlfn.XLOOKUP(A284,Planificadas!$A$2:$A$500,Planificadas!$AE$2:$AE$500,""),
D284="Aprobar planificación",_xlfn.XLOOKUP(A284,'Aprobar Planificación'!$A$2:$A$500,'Aprobar Planificación'!$AE$2:$AE$500,""),
D284="Por planificar",_xlfn.XLOOKUP(A284,'Por planificar'!$A$2:$A$500,'Por planificar'!$AE$2:$AE$500,""),
D284="Por habilitar presupuesto",_xlfn.XLOOKUP(A284,'Por habilitar presup.'!$A$2:$A$500,'Por habilitar presup.'!$AE$2:$AE$500,""),
D284="Por aprobar estimación",_xlfn.XLOOKUP(A284,'Por aprobar estimacion'!$A$2:$A$500,'Por aprobar estimacion'!$AE$2:$AE$500,""),
D284="Por reestimar",_xlfn.XLOOKUP(A284,'Por Reestimar '!$A$2:$A$500,'Por Reestimar '!$AE$2:$AE$500,""),
D284="Por estimar",_xlfn.XLOOKUP(A284,'Por estimar'!$A$2:$A$500,'Por estimar'!$AE$2:$AE$500,""),
D284="Registro incompleto",_xlfn.XLOOKUP(A284,'Registro incompleto'!$A$2:$A$500,'Registro incompleto'!$AE$2:$AE$500,""),
TRUE,""
),
_xlpm.revision,_xlfn.IFS(
D284="Eliminados",_xlfn.XLOOKUP(A284,Eliminados!$A$2:$A$500,Eliminados!$AR$2:$AR$500,""),
D284="Planificadas",_xlfn.XLOOKUP(A284,Planificadas!$A$2:$A$500,Planificadas!$AR$2:$AR$500,""),
D284="Aprobar planificación",_xlfn.XLOOKUP(A284,'Aprobar Planificación'!$A$2:$A$500,'Aprobar Planificación'!$AR$2:$AR$500,""),
D284="Por planificar",_xlfn.XLOOKUP(A284,'Por planificar'!$A$2:$A$500,'Por planificar'!$AR$2:$AR$500,""),
D284="Por habilitar presupuesto",_xlfn.XLOOKUP(A284,'Por habilitar presup.'!$A$2:$A$500,'Por habilitar presup.'!$AR$2:$AR$500,""),
D284="Por aprobar estimación",_xlfn.XLOOKUP(A284,'Por aprobar estimacion'!$A$2:$A$500,'Por aprobar estimacion'!$AR$2:$AR$500,""),
D284="Por reestimar",_xlfn.XLOOKUP(A284,'Por Reestimar '!$A$2:$A$500,'Por Reestimar '!$AR$2:$AR$500,""),
TRUE,""
),
_xlpm.resultado,IF(OR(_xlpm.revision="",_xlpm.revision=0),_xlpm.base,_xlpm.revision),
IF(OR(_xlpm.resultado="",_xlpm.resultado=0),"Sin definir",_xlpm.resultado)
))</f>
        <v>Media</v>
      </c>
      <c r="F284" s="593" cm="1">
        <f t="array" ref="F284">IF(A284="","",_xlfn.LET(
_xlpm.fecha,_xlfn.IFS(
D284="Eliminados",_xlfn.XLOOKUP(A284,Eliminados!$A$2:$A$500,Eliminados!$AD$2:$AD$500,""),
D284="Planificadas",_xlfn.XLOOKUP(A284,Planificadas!$A$2:$A$500,Planificadas!$AD$2:$AD$500,""),
D284="Aprobar planificación",_xlfn.XLOOKUP(A284,'Aprobar Planificación'!$A$2:$A$500,'Aprobar Planificación'!$AD$2:$AD$500,""),
D284="Por planificar",_xlfn.XLOOKUP(A284,'Por planificar'!$A$2:$A$500,'Por planificar'!$AD$2:$AD$500,""),
D284="Por habilitar presupuesto",_xlfn.XLOOKUP(A284,'Por habilitar presup.'!$A$2:$A$500,'Por habilitar presup.'!$AD$2:$AD$500,""),
D284="Por aprobar estimación",_xlfn.XLOOKUP(A284,'Por aprobar estimacion'!$A$2:$A$500,'Por aprobar estimacion'!$AD$2:$AD$500,""),
D284="Por reestimar",_xlfn.XLOOKUP(A284,'Por Reestimar '!$A$2:$A$500,'Por Reestimar '!$AD$2:$AD$500,""),
D284="Por estimar",_xlfn.XLOOKUP(A284,'Por estimar'!$A$2:$A$500,'Por estimar'!$AD$2:$AD$500,""),
D284="Registro incompleto",_xlfn.XLOOKUP(A284,'Registro incompleto'!$A$2:$A$500,'Registro incompleto'!$AD$2:$AD$500,""),
TRUE,""
),
IF(OR(_xlpm.fecha="",_xlpm.fecha=0),"",_xlpm.fecha)
))</f>
        <v>46233</v>
      </c>
      <c r="G284" s="593" cm="1">
        <f t="array" ref="G284">IF(A284="","",_xlfn.LET(
_xlpm.base,_xlfn.IFS(
D284="Eliminados",_xlfn.XLOOKUP(A284,Eliminados!$A$2:$A$500,Eliminados!$AF$2:$AF$500,""),
D284="Planificadas",_xlfn.XLOOKUP(A284,Planificadas!$A$2:$A$500,Planificadas!$AF$2:$AF$500,""),
D284="Aprobar planificación",_xlfn.XLOOKUP(A284,'Aprobar Planificación'!$A$2:$A$500,'Aprobar Planificación'!$AF$2:$AF$500,""),
D284="Por planificar",_xlfn.XLOOKUP(A284,'Por planificar'!$A$2:$A$500,'Por planificar'!$AF$2:$AF$500,""),
D284="Por habilitar presupuesto",_xlfn.XLOOKUP(A284,'Por habilitar presup.'!$A$2:$A$500,'Por habilitar presup.'!$AF$2:$AF$500,""),
D284="Por aprobar estimación",_xlfn.XLOOKUP(A284,'Por aprobar estimacion'!$A$2:$A$500,'Por aprobar estimacion'!$AF$2:$AF$500,""),
D284="Por reestimar",_xlfn.XLOOKUP(A284,'Por Reestimar '!$A$2:$A$500,'Por Reestimar '!$AF$2:$AF$500,""),
D284="Por estimar",_xlfn.XLOOKUP(A284,'Por estimar'!$A$2:$A$500,'Por estimar'!$AF$2:$AF$500,""),
D284="Registro incompleto",_xlfn.XLOOKUP(A284,'Registro incompleto'!$A$2:$A$500,'Registro incompleto'!$AF$2:$AF$500,""),
TRUE,""
),
_xlpm.revision,_xlfn.IFS(
D284="Eliminados",_xlfn.XLOOKUP(A284,Eliminados!$A$2:$A$500,Eliminados!$AS$2:$AS$500,""),
D284="Planificadas",_xlfn.XLOOKUP(A284,Planificadas!$A$2:$A$500,Planificadas!$AS$2:$AS$500,""),
D284="Aprobar planificación",_xlfn.XLOOKUP(A284,'Aprobar Planificación'!$A$2:$A$500,'Aprobar Planificación'!$AS$2:$AS$500,""),
D284="Por planificar",_xlfn.XLOOKUP(A284,'Por planificar'!$A$2:$A$500,'Por planificar'!$AS$2:$AS$500,""),
D284="Por habilitar presupuesto",_xlfn.XLOOKUP(A284,'Por habilitar presup.'!$A$2:$A$500,'Por habilitar presup.'!$AS$2:$AS$500,""),
D284="Por aprobar estimación",_xlfn.XLOOKUP(A284,'Por aprobar estimacion'!$A$2:$A$500,'Por aprobar estimacion'!$AS$2:$AS$500,""),
D284="Por reestimar",_xlfn.XLOOKUP(A284,'Por Reestimar '!$A$2:$A$500,'Por Reestimar '!$AS$2:$AS$500,""),
TRUE,""
),
_xlpm.resultado,IF(OR(_xlpm.revision="",_xlpm.revision=0),_xlpm.base,_xlpm.revision),
IF(OR(_xlpm.resultado="",_xlpm.resultado=0),"",_xlpm.resultado)
))</f>
        <v>46252</v>
      </c>
      <c r="H284" s="593" t="str" cm="1">
        <f t="array" ref="H284">IF(A284="","",_xlfn.LET(
_xlpm.dias,_xlfn.IFS(
OR(UPPER(TRIM(E284))="BAJA",UPPER(TRIM(E284))="BAJO"),5,
OR(UPPER(TRIM(E284))="MEDIA",UPPER(TRIM(E284))="MEDIO"),10,
OR(UPPER(TRIM(E284))="ALTA",UPPER(TRIM(E284))="ALTO"),20,
TRUE,0
),
_xlpm.inicioRe,IF(D284="Por reestimar",_xlfn.XLOOKUP(A284,'Por Reestimar '!$A$2:$A$500,'Por Reestimar '!$AS$2:$AS$500,0),0),
_xlfn.IFS(
D284="Por reestimar",IF(AND(ISNUMBER(_xlpm.inicioRe),_xlpm.inicioRe&gt;0,_xlpm.dias&gt;0),WORKDAY(_xlpm.inicioRe,_xlpm.dias),""),
D284="Por estimar",IF(AND(ISNUMBER(G284),G284&gt;0),IF(_xlpm.dias&gt;0,WORKDAY(G284,_xlpm.dias),""),IF(AND(ISNUMBER(F284),F284&gt;0),WORKDAY(F284,5),"")),
TRUE,""
)
))</f>
        <v/>
      </c>
      <c r="I284" t="str" cm="1">
        <f t="array" ref="I284">IF(A284="","",_xlfn.IFS(
D284="Eliminados",_xlfn.XLOOKUP(A284,Eliminados!$A$2:$A$500,Eliminados!$AB$2:$AB$500,""),
D284="Planificadas",_xlfn.XLOOKUP(A284,Planificadas!$A$2:$A$500,Planificadas!$AB$2:$AB$500,""),
D284="Aprobar planificación",_xlfn.XLOOKUP(A284,'Aprobar Planificación'!$A$2:$A$500,'Aprobar Planificación'!$AB$2:$AB$500,""),
D284="Por planificar",_xlfn.XLOOKUP(A284,'Por planificar'!$A$2:$A$500,'Por planificar'!$AB$2:$AB$500,""),
D284="Por habilitar presupuesto",_xlfn.XLOOKUP(A284,'Por habilitar presup.'!$A$2:$A$500,'Por habilitar presup.'!$AB$2:$AB$500,""),
D284="Por aprobar estimación",_xlfn.XLOOKUP(A284,'Por aprobar estimacion'!$A$2:$A$500,'Por aprobar estimacion'!$AB$2:$AB$500,""),
D284="Por reestimar",_xlfn.XLOOKUP(A284,'Por Reestimar '!$A$2:$A$500,'Por Reestimar '!$AB$2:$AB$500,""),
D284="Por estimar",_xlfn.XLOOKUP(A284,'Por estimar'!$A$2:$A$500,'Por estimar'!$AB$2:$AB$500,""),
D284="Registro incompleto",_xlfn.XLOOKUP(A284,'Registro incompleto'!$A$2:$A$500,'Registro incompleto'!$AB$2:$AB$500,""),
TRUE,""
))</f>
        <v>José Martinez</v>
      </c>
    </row>
    <row r="285" spans="1:9">
      <c r="A285">
        <v>333</v>
      </c>
      <c r="B285" t="str" cm="1">
        <f t="array" ref="B285">IF(A285="","",_xlfn.IFS(
D285="Eliminados",_xlfn.XLOOKUP(A285,Eliminados!$A$2:$A$500,Eliminados!$F$2:$F$500,""),
D285="Planificadas",_xlfn.XLOOKUP(A285,Planificadas!$A$2:$A$500,Planificadas!$F$2:$F$500,""),
D285="Aprobar planificación",_xlfn.XLOOKUP(A285,'Aprobar Planificación'!$A$2:$A$500,'Aprobar Planificación'!$F$2:$F$500,""),
D285="Por planificar",_xlfn.XLOOKUP(A285,'Por planificar'!$A$2:$A$500,'Por planificar'!$F$2:$F$500,""),
D285="Por habilitar presupuesto",_xlfn.XLOOKUP(A285,'Por habilitar presup.'!$A$2:$A$500,'Por habilitar presup.'!$F$2:$F$500,""),
D285="Por aprobar estimación",_xlfn.XLOOKUP(A285,'Por aprobar estimacion'!$A$2:$A$500,'Por aprobar estimacion'!$F$2:$F$500,""),
D285="Por reestimar",_xlfn.XLOOKUP(A285,'Por Reestimar '!$A$2:$A$500,'Por Reestimar '!$F$2:$F$500,""),
D285="Por estimar",_xlfn.XLOOKUP(A285,'Por estimar'!$A$2:$A$500,'Por estimar'!$F$2:$F$500,""),
D285="Registro incompleto",_xlfn.XLOOKUP(A285,'Registro incompleto'!$A$2:$A$500,'Registro incompleto'!$F$2:$F$500,""),
TRUE,""
))</f>
        <v>CIBERTEC POLO IT SJL</v>
      </c>
      <c r="C285" t="str">
        <f t="shared" si="4"/>
        <v>José Martinez</v>
      </c>
      <c r="D285" t="str" cm="1">
        <f t="array" ref="D285">IF(A285="","",_xlfn.IFS(
COUNTIF(Eliminados!$A$2:$A$500,A285)&gt;0,"Eliminados",
COUNTIF(Planificadas!$A$2:$A$500,A285)&gt;0,"Planificadas",
COUNTIF('Aprobar Planificación'!$A$2:$A$500,A285)&gt;0,"Aprobar planificación",
COUNTIF('Por planificar'!$A$2:$A$500,A285)&gt;0,"Por planificar",
COUNTIF('Por habilitar presup.'!$A$2:$A$500,A285)&gt;0,"Por habilitar presupuesto",
COUNTIF('Por aprobar estimacion'!$A$2:$A$500,A285)&gt;0,"Por aprobar estimación",
COUNTIF('Por Reestimar '!$A$2:$A$500,A285)&gt;0,"Por reestimar",
COUNTIF('Por estimar'!$A$2:$A$500,A285)&gt;0,"Por estimar",
COUNTIF('Registro incompleto'!$A$2:$A$500,A285)&gt;0,"Registro incompleto",
TRUE,"Sin estado"
))</f>
        <v>Eliminados</v>
      </c>
      <c r="E285" t="str" cm="1">
        <f t="array" ref="E285">IF(A285="","",_xlfn.LET(
_xlpm.base,_xlfn.IFS(
D285="Eliminados",_xlfn.XLOOKUP(A285,Eliminados!$A$2:$A$500,Eliminados!$AE$2:$AE$500,""),
D285="Planificadas",_xlfn.XLOOKUP(A285,Planificadas!$A$2:$A$500,Planificadas!$AE$2:$AE$500,""),
D285="Aprobar planificación",_xlfn.XLOOKUP(A285,'Aprobar Planificación'!$A$2:$A$500,'Aprobar Planificación'!$AE$2:$AE$500,""),
D285="Por planificar",_xlfn.XLOOKUP(A285,'Por planificar'!$A$2:$A$500,'Por planificar'!$AE$2:$AE$500,""),
D285="Por habilitar presupuesto",_xlfn.XLOOKUP(A285,'Por habilitar presup.'!$A$2:$A$500,'Por habilitar presup.'!$AE$2:$AE$500,""),
D285="Por aprobar estimación",_xlfn.XLOOKUP(A285,'Por aprobar estimacion'!$A$2:$A$500,'Por aprobar estimacion'!$AE$2:$AE$500,""),
D285="Por reestimar",_xlfn.XLOOKUP(A285,'Por Reestimar '!$A$2:$A$500,'Por Reestimar '!$AE$2:$AE$500,""),
D285="Por estimar",_xlfn.XLOOKUP(A285,'Por estimar'!$A$2:$A$500,'Por estimar'!$AE$2:$AE$500,""),
D285="Registro incompleto",_xlfn.XLOOKUP(A285,'Registro incompleto'!$A$2:$A$500,'Registro incompleto'!$AE$2:$AE$500,""),
TRUE,""
),
_xlpm.revision,_xlfn.IFS(
D285="Eliminados",_xlfn.XLOOKUP(A285,Eliminados!$A$2:$A$500,Eliminados!$AR$2:$AR$500,""),
D285="Planificadas",_xlfn.XLOOKUP(A285,Planificadas!$A$2:$A$500,Planificadas!$AR$2:$AR$500,""),
D285="Aprobar planificación",_xlfn.XLOOKUP(A285,'Aprobar Planificación'!$A$2:$A$500,'Aprobar Planificación'!$AR$2:$AR$500,""),
D285="Por planificar",_xlfn.XLOOKUP(A285,'Por planificar'!$A$2:$A$500,'Por planificar'!$AR$2:$AR$500,""),
D285="Por habilitar presupuesto",_xlfn.XLOOKUP(A285,'Por habilitar presup.'!$A$2:$A$500,'Por habilitar presup.'!$AR$2:$AR$500,""),
D285="Por aprobar estimación",_xlfn.XLOOKUP(A285,'Por aprobar estimacion'!$A$2:$A$500,'Por aprobar estimacion'!$AR$2:$AR$500,""),
D285="Por reestimar",_xlfn.XLOOKUP(A285,'Por Reestimar '!$A$2:$A$500,'Por Reestimar '!$AR$2:$AR$500,""),
TRUE,""
),
_xlpm.resultado,IF(OR(_xlpm.revision="",_xlpm.revision=0),_xlpm.base,_xlpm.revision),
IF(OR(_xlpm.resultado="",_xlpm.resultado=0),"Sin definir",_xlpm.resultado)
))</f>
        <v>Media</v>
      </c>
      <c r="F285" s="593" cm="1">
        <f t="array" ref="F285">IF(A285="","",_xlfn.LET(
_xlpm.fecha,_xlfn.IFS(
D285="Eliminados",_xlfn.XLOOKUP(A285,Eliminados!$A$2:$A$500,Eliminados!$AD$2:$AD$500,""),
D285="Planificadas",_xlfn.XLOOKUP(A285,Planificadas!$A$2:$A$500,Planificadas!$AD$2:$AD$500,""),
D285="Aprobar planificación",_xlfn.XLOOKUP(A285,'Aprobar Planificación'!$A$2:$A$500,'Aprobar Planificación'!$AD$2:$AD$500,""),
D285="Por planificar",_xlfn.XLOOKUP(A285,'Por planificar'!$A$2:$A$500,'Por planificar'!$AD$2:$AD$500,""),
D285="Por habilitar presupuesto",_xlfn.XLOOKUP(A285,'Por habilitar presup.'!$A$2:$A$500,'Por habilitar presup.'!$AD$2:$AD$500,""),
D285="Por aprobar estimación",_xlfn.XLOOKUP(A285,'Por aprobar estimacion'!$A$2:$A$500,'Por aprobar estimacion'!$AD$2:$AD$500,""),
D285="Por reestimar",_xlfn.XLOOKUP(A285,'Por Reestimar '!$A$2:$A$500,'Por Reestimar '!$AD$2:$AD$500,""),
D285="Por estimar",_xlfn.XLOOKUP(A285,'Por estimar'!$A$2:$A$500,'Por estimar'!$AD$2:$AD$500,""),
D285="Registro incompleto",_xlfn.XLOOKUP(A285,'Registro incompleto'!$A$2:$A$500,'Registro incompleto'!$AD$2:$AD$500,""),
TRUE,""
),
IF(OR(_xlpm.fecha="",_xlpm.fecha=0),"",_xlpm.fecha)
))</f>
        <v>46233</v>
      </c>
      <c r="G285" s="593" cm="1">
        <f t="array" ref="G285">IF(A285="","",_xlfn.LET(
_xlpm.base,_xlfn.IFS(
D285="Eliminados",_xlfn.XLOOKUP(A285,Eliminados!$A$2:$A$500,Eliminados!$AF$2:$AF$500,""),
D285="Planificadas",_xlfn.XLOOKUP(A285,Planificadas!$A$2:$A$500,Planificadas!$AF$2:$AF$500,""),
D285="Aprobar planificación",_xlfn.XLOOKUP(A285,'Aprobar Planificación'!$A$2:$A$500,'Aprobar Planificación'!$AF$2:$AF$500,""),
D285="Por planificar",_xlfn.XLOOKUP(A285,'Por planificar'!$A$2:$A$500,'Por planificar'!$AF$2:$AF$500,""),
D285="Por habilitar presupuesto",_xlfn.XLOOKUP(A285,'Por habilitar presup.'!$A$2:$A$500,'Por habilitar presup.'!$AF$2:$AF$500,""),
D285="Por aprobar estimación",_xlfn.XLOOKUP(A285,'Por aprobar estimacion'!$A$2:$A$500,'Por aprobar estimacion'!$AF$2:$AF$500,""),
D285="Por reestimar",_xlfn.XLOOKUP(A285,'Por Reestimar '!$A$2:$A$500,'Por Reestimar '!$AF$2:$AF$500,""),
D285="Por estimar",_xlfn.XLOOKUP(A285,'Por estimar'!$A$2:$A$500,'Por estimar'!$AF$2:$AF$500,""),
D285="Registro incompleto",_xlfn.XLOOKUP(A285,'Registro incompleto'!$A$2:$A$500,'Registro incompleto'!$AF$2:$AF$500,""),
TRUE,""
),
_xlpm.revision,_xlfn.IFS(
D285="Eliminados",_xlfn.XLOOKUP(A285,Eliminados!$A$2:$A$500,Eliminados!$AS$2:$AS$500,""),
D285="Planificadas",_xlfn.XLOOKUP(A285,Planificadas!$A$2:$A$500,Planificadas!$AS$2:$AS$500,""),
D285="Aprobar planificación",_xlfn.XLOOKUP(A285,'Aprobar Planificación'!$A$2:$A$500,'Aprobar Planificación'!$AS$2:$AS$500,""),
D285="Por planificar",_xlfn.XLOOKUP(A285,'Por planificar'!$A$2:$A$500,'Por planificar'!$AS$2:$AS$500,""),
D285="Por habilitar presupuesto",_xlfn.XLOOKUP(A285,'Por habilitar presup.'!$A$2:$A$500,'Por habilitar presup.'!$AS$2:$AS$500,""),
D285="Por aprobar estimación",_xlfn.XLOOKUP(A285,'Por aprobar estimacion'!$A$2:$A$500,'Por aprobar estimacion'!$AS$2:$AS$500,""),
D285="Por reestimar",_xlfn.XLOOKUP(A285,'Por Reestimar '!$A$2:$A$500,'Por Reestimar '!$AS$2:$AS$500,""),
TRUE,""
),
_xlpm.resultado,IF(OR(_xlpm.revision="",_xlpm.revision=0),_xlpm.base,_xlpm.revision),
IF(OR(_xlpm.resultado="",_xlpm.resultado=0),"",_xlpm.resultado)
))</f>
        <v>46252</v>
      </c>
      <c r="H285" s="593" t="str" cm="1">
        <f t="array" ref="H285">IF(A285="","",_xlfn.LET(
_xlpm.dias,_xlfn.IFS(
OR(UPPER(TRIM(E285))="BAJA",UPPER(TRIM(E285))="BAJO"),5,
OR(UPPER(TRIM(E285))="MEDIA",UPPER(TRIM(E285))="MEDIO"),10,
OR(UPPER(TRIM(E285))="ALTA",UPPER(TRIM(E285))="ALTO"),20,
TRUE,0
),
_xlpm.inicioRe,IF(D285="Por reestimar",_xlfn.XLOOKUP(A285,'Por Reestimar '!$A$2:$A$500,'Por Reestimar '!$AS$2:$AS$500,0),0),
_xlfn.IFS(
D285="Por reestimar",IF(AND(ISNUMBER(_xlpm.inicioRe),_xlpm.inicioRe&gt;0,_xlpm.dias&gt;0),WORKDAY(_xlpm.inicioRe,_xlpm.dias),""),
D285="Por estimar",IF(AND(ISNUMBER(G285),G285&gt;0),IF(_xlpm.dias&gt;0,WORKDAY(G285,_xlpm.dias),""),IF(AND(ISNUMBER(F285),F285&gt;0),WORKDAY(F285,5),"")),
TRUE,""
)
))</f>
        <v/>
      </c>
      <c r="I285" t="str" cm="1">
        <f t="array" ref="I285">IF(A285="","",_xlfn.IFS(
D285="Eliminados",_xlfn.XLOOKUP(A285,Eliminados!$A$2:$A$500,Eliminados!$AB$2:$AB$500,""),
D285="Planificadas",_xlfn.XLOOKUP(A285,Planificadas!$A$2:$A$500,Planificadas!$AB$2:$AB$500,""),
D285="Aprobar planificación",_xlfn.XLOOKUP(A285,'Aprobar Planificación'!$A$2:$A$500,'Aprobar Planificación'!$AB$2:$AB$500,""),
D285="Por planificar",_xlfn.XLOOKUP(A285,'Por planificar'!$A$2:$A$500,'Por planificar'!$AB$2:$AB$500,""),
D285="Por habilitar presupuesto",_xlfn.XLOOKUP(A285,'Por habilitar presup.'!$A$2:$A$500,'Por habilitar presup.'!$AB$2:$AB$500,""),
D285="Por aprobar estimación",_xlfn.XLOOKUP(A285,'Por aprobar estimacion'!$A$2:$A$500,'Por aprobar estimacion'!$AB$2:$AB$500,""),
D285="Por reestimar",_xlfn.XLOOKUP(A285,'Por Reestimar '!$A$2:$A$500,'Por Reestimar '!$AB$2:$AB$500,""),
D285="Por estimar",_xlfn.XLOOKUP(A285,'Por estimar'!$A$2:$A$500,'Por estimar'!$AB$2:$AB$500,""),
D285="Registro incompleto",_xlfn.XLOOKUP(A285,'Registro incompleto'!$A$2:$A$500,'Registro incompleto'!$AB$2:$AB$500,""),
TRUE,""
))</f>
        <v>José Martinez</v>
      </c>
    </row>
    <row r="286" spans="1:9">
      <c r="A286">
        <v>334</v>
      </c>
      <c r="B286" t="str" cm="1">
        <f t="array" ref="B286">IF(A286="","",_xlfn.IFS(
D286="Eliminados",_xlfn.XLOOKUP(A286,Eliminados!$A$2:$A$500,Eliminados!$F$2:$F$500,""),
D286="Planificadas",_xlfn.XLOOKUP(A286,Planificadas!$A$2:$A$500,Planificadas!$F$2:$F$500,""),
D286="Aprobar planificación",_xlfn.XLOOKUP(A286,'Aprobar Planificación'!$A$2:$A$500,'Aprobar Planificación'!$F$2:$F$500,""),
D286="Por planificar",_xlfn.XLOOKUP(A286,'Por planificar'!$A$2:$A$500,'Por planificar'!$F$2:$F$500,""),
D286="Por habilitar presupuesto",_xlfn.XLOOKUP(A286,'Por habilitar presup.'!$A$2:$A$500,'Por habilitar presup.'!$F$2:$F$500,""),
D286="Por aprobar estimación",_xlfn.XLOOKUP(A286,'Por aprobar estimacion'!$A$2:$A$500,'Por aprobar estimacion'!$F$2:$F$500,""),
D286="Por reestimar",_xlfn.XLOOKUP(A286,'Por Reestimar '!$A$2:$A$500,'Por Reestimar '!$F$2:$F$500,""),
D286="Por estimar",_xlfn.XLOOKUP(A286,'Por estimar'!$A$2:$A$500,'Por estimar'!$F$2:$F$500,""),
D286="Registro incompleto",_xlfn.XLOOKUP(A286,'Registro incompleto'!$A$2:$A$500,'Registro incompleto'!$F$2:$F$500,""),
TRUE,""
))</f>
        <v>Generación automatizada de reportes para la validación de accesos en uImprove (Roles y Grupos)</v>
      </c>
      <c r="C286" t="str">
        <f t="shared" si="4"/>
        <v>Ana Rojas</v>
      </c>
      <c r="D286" t="str" cm="1">
        <f t="array" ref="D286">IF(A286="","",_xlfn.IFS(
COUNTIF(Eliminados!$A$2:$A$500,A286)&gt;0,"Eliminados",
COUNTIF(Planificadas!$A$2:$A$500,A286)&gt;0,"Planificadas",
COUNTIF('Aprobar Planificación'!$A$2:$A$500,A286)&gt;0,"Aprobar planificación",
COUNTIF('Por planificar'!$A$2:$A$500,A286)&gt;0,"Por planificar",
COUNTIF('Por habilitar presup.'!$A$2:$A$500,A286)&gt;0,"Por habilitar presupuesto",
COUNTIF('Por aprobar estimacion'!$A$2:$A$500,A286)&gt;0,"Por aprobar estimación",
COUNTIF('Por Reestimar '!$A$2:$A$500,A286)&gt;0,"Por reestimar",
COUNTIF('Por estimar'!$A$2:$A$500,A286)&gt;0,"Por estimar",
COUNTIF('Registro incompleto'!$A$2:$A$500,A286)&gt;0,"Registro incompleto",
TRUE,"Sin estado"
))</f>
        <v>Por estimar</v>
      </c>
      <c r="E286" t="str" cm="1">
        <f t="array" ref="E286">IF(A286="","",_xlfn.LET(
_xlpm.base,_xlfn.IFS(
D286="Eliminados",_xlfn.XLOOKUP(A286,Eliminados!$A$2:$A$500,Eliminados!$AE$2:$AE$500,""),
D286="Planificadas",_xlfn.XLOOKUP(A286,Planificadas!$A$2:$A$500,Planificadas!$AE$2:$AE$500,""),
D286="Aprobar planificación",_xlfn.XLOOKUP(A286,'Aprobar Planificación'!$A$2:$A$500,'Aprobar Planificación'!$AE$2:$AE$500,""),
D286="Por planificar",_xlfn.XLOOKUP(A286,'Por planificar'!$A$2:$A$500,'Por planificar'!$AE$2:$AE$500,""),
D286="Por habilitar presupuesto",_xlfn.XLOOKUP(A286,'Por habilitar presup.'!$A$2:$A$500,'Por habilitar presup.'!$AE$2:$AE$500,""),
D286="Por aprobar estimación",_xlfn.XLOOKUP(A286,'Por aprobar estimacion'!$A$2:$A$500,'Por aprobar estimacion'!$AE$2:$AE$500,""),
D286="Por reestimar",_xlfn.XLOOKUP(A286,'Por Reestimar '!$A$2:$A$500,'Por Reestimar '!$AE$2:$AE$500,""),
D286="Por estimar",_xlfn.XLOOKUP(A286,'Por estimar'!$A$2:$A$500,'Por estimar'!$AE$2:$AE$500,""),
D286="Registro incompleto",_xlfn.XLOOKUP(A286,'Registro incompleto'!$A$2:$A$500,'Registro incompleto'!$AE$2:$AE$500,""),
TRUE,""
),
_xlpm.revision,_xlfn.IFS(
D286="Eliminados",_xlfn.XLOOKUP(A286,Eliminados!$A$2:$A$500,Eliminados!$AR$2:$AR$500,""),
D286="Planificadas",_xlfn.XLOOKUP(A286,Planificadas!$A$2:$A$500,Planificadas!$AR$2:$AR$500,""),
D286="Aprobar planificación",_xlfn.XLOOKUP(A286,'Aprobar Planificación'!$A$2:$A$500,'Aprobar Planificación'!$AR$2:$AR$500,""),
D286="Por planificar",_xlfn.XLOOKUP(A286,'Por planificar'!$A$2:$A$500,'Por planificar'!$AR$2:$AR$500,""),
D286="Por habilitar presupuesto",_xlfn.XLOOKUP(A286,'Por habilitar presup.'!$A$2:$A$500,'Por habilitar presup.'!$AR$2:$AR$500,""),
D286="Por aprobar estimación",_xlfn.XLOOKUP(A286,'Por aprobar estimacion'!$A$2:$A$500,'Por aprobar estimacion'!$AR$2:$AR$500,""),
D286="Por reestimar",_xlfn.XLOOKUP(A286,'Por Reestimar '!$A$2:$A$500,'Por Reestimar '!$AR$2:$AR$500,""),
TRUE,""
),
_xlpm.resultado,IF(OR(_xlpm.revision="",_xlpm.revision=0),_xlpm.base,_xlpm.revision),
IF(OR(_xlpm.resultado="",_xlpm.resultado=0),"Sin definir",_xlpm.resultado)
))</f>
        <v>Media</v>
      </c>
      <c r="F286" s="593" cm="1">
        <f t="array" ref="F286">IF(A286="","",_xlfn.LET(
_xlpm.fecha,_xlfn.IFS(
D286="Eliminados",_xlfn.XLOOKUP(A286,Eliminados!$A$2:$A$500,Eliminados!$AD$2:$AD$500,""),
D286="Planificadas",_xlfn.XLOOKUP(A286,Planificadas!$A$2:$A$500,Planificadas!$AD$2:$AD$500,""),
D286="Aprobar planificación",_xlfn.XLOOKUP(A286,'Aprobar Planificación'!$A$2:$A$500,'Aprobar Planificación'!$AD$2:$AD$500,""),
D286="Por planificar",_xlfn.XLOOKUP(A286,'Por planificar'!$A$2:$A$500,'Por planificar'!$AD$2:$AD$500,""),
D286="Por habilitar presupuesto",_xlfn.XLOOKUP(A286,'Por habilitar presup.'!$A$2:$A$500,'Por habilitar presup.'!$AD$2:$AD$500,""),
D286="Por aprobar estimación",_xlfn.XLOOKUP(A286,'Por aprobar estimacion'!$A$2:$A$500,'Por aprobar estimacion'!$AD$2:$AD$500,""),
D286="Por reestimar",_xlfn.XLOOKUP(A286,'Por Reestimar '!$A$2:$A$500,'Por Reestimar '!$AD$2:$AD$500,""),
D286="Por estimar",_xlfn.XLOOKUP(A286,'Por estimar'!$A$2:$A$500,'Por estimar'!$AD$2:$AD$500,""),
D286="Registro incompleto",_xlfn.XLOOKUP(A286,'Registro incompleto'!$A$2:$A$500,'Registro incompleto'!$AD$2:$AD$500,""),
TRUE,""
),
IF(OR(_xlpm.fecha="",_xlpm.fecha=0),"",_xlpm.fecha)
))</f>
        <v>46230</v>
      </c>
      <c r="G286" s="593" cm="1">
        <f t="array" ref="G286">IF(A286="","",_xlfn.LET(
_xlpm.base,_xlfn.IFS(
D286="Eliminados",_xlfn.XLOOKUP(A286,Eliminados!$A$2:$A$500,Eliminados!$AF$2:$AF$500,""),
D286="Planificadas",_xlfn.XLOOKUP(A286,Planificadas!$A$2:$A$500,Planificadas!$AF$2:$AF$500,""),
D286="Aprobar planificación",_xlfn.XLOOKUP(A286,'Aprobar Planificación'!$A$2:$A$500,'Aprobar Planificación'!$AF$2:$AF$500,""),
D286="Por planificar",_xlfn.XLOOKUP(A286,'Por planificar'!$A$2:$A$500,'Por planificar'!$AF$2:$AF$500,""),
D286="Por habilitar presupuesto",_xlfn.XLOOKUP(A286,'Por habilitar presup.'!$A$2:$A$500,'Por habilitar presup.'!$AF$2:$AF$500,""),
D286="Por aprobar estimación",_xlfn.XLOOKUP(A286,'Por aprobar estimacion'!$A$2:$A$500,'Por aprobar estimacion'!$AF$2:$AF$500,""),
D286="Por reestimar",_xlfn.XLOOKUP(A286,'Por Reestimar '!$A$2:$A$500,'Por Reestimar '!$AF$2:$AF$500,""),
D286="Por estimar",_xlfn.XLOOKUP(A286,'Por estimar'!$A$2:$A$500,'Por estimar'!$AF$2:$AF$500,""),
D286="Registro incompleto",_xlfn.XLOOKUP(A286,'Registro incompleto'!$A$2:$A$500,'Registro incompleto'!$AF$2:$AF$500,""),
TRUE,""
),
_xlpm.revision,_xlfn.IFS(
D286="Eliminados",_xlfn.XLOOKUP(A286,Eliminados!$A$2:$A$500,Eliminados!$AS$2:$AS$500,""),
D286="Planificadas",_xlfn.XLOOKUP(A286,Planificadas!$A$2:$A$500,Planificadas!$AS$2:$AS$500,""),
D286="Aprobar planificación",_xlfn.XLOOKUP(A286,'Aprobar Planificación'!$A$2:$A$500,'Aprobar Planificación'!$AS$2:$AS$500,""),
D286="Por planificar",_xlfn.XLOOKUP(A286,'Por planificar'!$A$2:$A$500,'Por planificar'!$AS$2:$AS$500,""),
D286="Por habilitar presupuesto",_xlfn.XLOOKUP(A286,'Por habilitar presup.'!$A$2:$A$500,'Por habilitar presup.'!$AS$2:$AS$500,""),
D286="Por aprobar estimación",_xlfn.XLOOKUP(A286,'Por aprobar estimacion'!$A$2:$A$500,'Por aprobar estimacion'!$AS$2:$AS$500,""),
D286="Por reestimar",_xlfn.XLOOKUP(A286,'Por Reestimar '!$A$2:$A$500,'Por Reestimar '!$AS$2:$AS$500,""),
TRUE,""
),
_xlpm.resultado,IF(OR(_xlpm.revision="",_xlpm.revision=0),_xlpm.base,_xlpm.revision),
IF(OR(_xlpm.resultado="",_xlpm.resultado=0),"",_xlpm.resultado)
))</f>
        <v>46251</v>
      </c>
      <c r="H286" s="593" cm="1">
        <f t="array" ref="H286">IF(A286="","",_xlfn.LET(
_xlpm.dias,_xlfn.IFS(
OR(UPPER(TRIM(E286))="BAJA",UPPER(TRIM(E286))="BAJO"),5,
OR(UPPER(TRIM(E286))="MEDIA",UPPER(TRIM(E286))="MEDIO"),10,
OR(UPPER(TRIM(E286))="ALTA",UPPER(TRIM(E286))="ALTO"),20,
TRUE,0
),
_xlpm.inicioRe,IF(D286="Por reestimar",_xlfn.XLOOKUP(A286,'Por Reestimar '!$A$2:$A$500,'Por Reestimar '!$AS$2:$AS$500,0),0),
_xlfn.IFS(
D286="Por reestimar",IF(AND(ISNUMBER(_xlpm.inicioRe),_xlpm.inicioRe&gt;0,_xlpm.dias&gt;0),WORKDAY(_xlpm.inicioRe,_xlpm.dias),""),
D286="Por estimar",IF(AND(ISNUMBER(G286),G286&gt;0),IF(_xlpm.dias&gt;0,WORKDAY(G286,_xlpm.dias),""),IF(AND(ISNUMBER(F286),F286&gt;0),WORKDAY(F286,5),"")),
TRUE,""
)
))</f>
        <v>46265</v>
      </c>
      <c r="I286" t="str" cm="1">
        <f t="array" ref="I286">IF(A286="","",_xlfn.IFS(
D286="Eliminados",_xlfn.XLOOKUP(A286,Eliminados!$A$2:$A$500,Eliminados!$AB$2:$AB$500,""),
D286="Planificadas",_xlfn.XLOOKUP(A286,Planificadas!$A$2:$A$500,Planificadas!$AB$2:$AB$500,""),
D286="Aprobar planificación",_xlfn.XLOOKUP(A286,'Aprobar Planificación'!$A$2:$A$500,'Aprobar Planificación'!$AB$2:$AB$500,""),
D286="Por planificar",_xlfn.XLOOKUP(A286,'Por planificar'!$A$2:$A$500,'Por planificar'!$AB$2:$AB$500,""),
D286="Por habilitar presupuesto",_xlfn.XLOOKUP(A286,'Por habilitar presup.'!$A$2:$A$500,'Por habilitar presup.'!$AB$2:$AB$500,""),
D286="Por aprobar estimación",_xlfn.XLOOKUP(A286,'Por aprobar estimacion'!$A$2:$A$500,'Por aprobar estimacion'!$AB$2:$AB$500,""),
D286="Por reestimar",_xlfn.XLOOKUP(A286,'Por Reestimar '!$A$2:$A$500,'Por Reestimar '!$AB$2:$AB$500,""),
D286="Por estimar",_xlfn.XLOOKUP(A286,'Por estimar'!$A$2:$A$500,'Por estimar'!$AB$2:$AB$500,""),
D286="Registro incompleto",_xlfn.XLOOKUP(A286,'Registro incompleto'!$A$2:$A$500,'Registro incompleto'!$AB$2:$AB$500,""),
TRUE,""
))</f>
        <v>Ana Rojas</v>
      </c>
    </row>
    <row r="287" spans="1:9">
      <c r="A287">
        <v>335</v>
      </c>
      <c r="B287" t="str" cm="1">
        <f t="array" ref="B287">IF(A287="","",_xlfn.IFS(
D287="Eliminados",_xlfn.XLOOKUP(A287,Eliminados!$A$2:$A$500,Eliminados!$F$2:$F$500,""),
D287="Planificadas",_xlfn.XLOOKUP(A287,Planificadas!$A$2:$A$500,Planificadas!$F$2:$F$500,""),
D287="Aprobar planificación",_xlfn.XLOOKUP(A287,'Aprobar Planificación'!$A$2:$A$500,'Aprobar Planificación'!$F$2:$F$500,""),
D287="Por planificar",_xlfn.XLOOKUP(A287,'Por planificar'!$A$2:$A$500,'Por planificar'!$F$2:$F$500,""),
D287="Por habilitar presupuesto",_xlfn.XLOOKUP(A287,'Por habilitar presup.'!$A$2:$A$500,'Por habilitar presup.'!$F$2:$F$500,""),
D287="Por aprobar estimación",_xlfn.XLOOKUP(A287,'Por aprobar estimacion'!$A$2:$A$500,'Por aprobar estimacion'!$F$2:$F$500,""),
D287="Por reestimar",_xlfn.XLOOKUP(A287,'Por Reestimar '!$A$2:$A$500,'Por Reestimar '!$F$2:$F$500,""),
D287="Por estimar",_xlfn.XLOOKUP(A287,'Por estimar'!$A$2:$A$500,'Por estimar'!$F$2:$F$500,""),
D287="Registro incompleto",_xlfn.XLOOKUP(A287,'Registro incompleto'!$A$2:$A$500,'Registro incompleto'!$F$2:$F$500,""),
TRUE,""
))</f>
        <v>Generación de reporte integral de los componentes del sílabo durante el proceso operativo de carga y publicación.</v>
      </c>
      <c r="C287" t="str">
        <f t="shared" si="4"/>
        <v>Ana Rojas</v>
      </c>
      <c r="D287" t="str" cm="1">
        <f t="array" ref="D287">IF(A287="","",_xlfn.IFS(
COUNTIF(Eliminados!$A$2:$A$500,A287)&gt;0,"Eliminados",
COUNTIF(Planificadas!$A$2:$A$500,A287)&gt;0,"Planificadas",
COUNTIF('Aprobar Planificación'!$A$2:$A$500,A287)&gt;0,"Aprobar planificación",
COUNTIF('Por planificar'!$A$2:$A$500,A287)&gt;0,"Por planificar",
COUNTIF('Por habilitar presup.'!$A$2:$A$500,A287)&gt;0,"Por habilitar presupuesto",
COUNTIF('Por aprobar estimacion'!$A$2:$A$500,A287)&gt;0,"Por aprobar estimación",
COUNTIF('Por Reestimar '!$A$2:$A$500,A287)&gt;0,"Por reestimar",
COUNTIF('Por estimar'!$A$2:$A$500,A287)&gt;0,"Por estimar",
COUNTIF('Registro incompleto'!$A$2:$A$500,A287)&gt;0,"Registro incompleto",
TRUE,"Sin estado"
))</f>
        <v>Aprobar planificación</v>
      </c>
      <c r="E287" t="str" cm="1">
        <f t="array" ref="E287">IF(A287="","",_xlfn.LET(
_xlpm.base,_xlfn.IFS(
D287="Eliminados",_xlfn.XLOOKUP(A287,Eliminados!$A$2:$A$500,Eliminados!$AE$2:$AE$500,""),
D287="Planificadas",_xlfn.XLOOKUP(A287,Planificadas!$A$2:$A$500,Planificadas!$AE$2:$AE$500,""),
D287="Aprobar planificación",_xlfn.XLOOKUP(A287,'Aprobar Planificación'!$A$2:$A$500,'Aprobar Planificación'!$AE$2:$AE$500,""),
D287="Por planificar",_xlfn.XLOOKUP(A287,'Por planificar'!$A$2:$A$500,'Por planificar'!$AE$2:$AE$500,""),
D287="Por habilitar presupuesto",_xlfn.XLOOKUP(A287,'Por habilitar presup.'!$A$2:$A$500,'Por habilitar presup.'!$AE$2:$AE$500,""),
D287="Por aprobar estimación",_xlfn.XLOOKUP(A287,'Por aprobar estimacion'!$A$2:$A$500,'Por aprobar estimacion'!$AE$2:$AE$500,""),
D287="Por reestimar",_xlfn.XLOOKUP(A287,'Por Reestimar '!$A$2:$A$500,'Por Reestimar '!$AE$2:$AE$500,""),
D287="Por estimar",_xlfn.XLOOKUP(A287,'Por estimar'!$A$2:$A$500,'Por estimar'!$AE$2:$AE$500,""),
D287="Registro incompleto",_xlfn.XLOOKUP(A287,'Registro incompleto'!$A$2:$A$500,'Registro incompleto'!$AE$2:$AE$500,""),
TRUE,""
),
_xlpm.revision,_xlfn.IFS(
D287="Eliminados",_xlfn.XLOOKUP(A287,Eliminados!$A$2:$A$500,Eliminados!$AR$2:$AR$500,""),
D287="Planificadas",_xlfn.XLOOKUP(A287,Planificadas!$A$2:$A$500,Planificadas!$AR$2:$AR$500,""),
D287="Aprobar planificación",_xlfn.XLOOKUP(A287,'Aprobar Planificación'!$A$2:$A$500,'Aprobar Planificación'!$AR$2:$AR$500,""),
D287="Por planificar",_xlfn.XLOOKUP(A287,'Por planificar'!$A$2:$A$500,'Por planificar'!$AR$2:$AR$500,""),
D287="Por habilitar presupuesto",_xlfn.XLOOKUP(A287,'Por habilitar presup.'!$A$2:$A$500,'Por habilitar presup.'!$AR$2:$AR$500,""),
D287="Por aprobar estimación",_xlfn.XLOOKUP(A287,'Por aprobar estimacion'!$A$2:$A$500,'Por aprobar estimacion'!$AR$2:$AR$500,""),
D287="Por reestimar",_xlfn.XLOOKUP(A287,'Por Reestimar '!$A$2:$A$500,'Por Reestimar '!$AR$2:$AR$500,""),
TRUE,""
),
_xlpm.resultado,IF(OR(_xlpm.revision="",_xlpm.revision=0),_xlpm.base,_xlpm.revision),
IF(OR(_xlpm.resultado="",_xlpm.resultado=0),"Sin definir",_xlpm.resultado)
))</f>
        <v>Media</v>
      </c>
      <c r="F287" s="593" cm="1">
        <f t="array" ref="F287">IF(A287="","",_xlfn.LET(
_xlpm.fecha,_xlfn.IFS(
D287="Eliminados",_xlfn.XLOOKUP(A287,Eliminados!$A$2:$A$500,Eliminados!$AD$2:$AD$500,""),
D287="Planificadas",_xlfn.XLOOKUP(A287,Planificadas!$A$2:$A$500,Planificadas!$AD$2:$AD$500,""),
D287="Aprobar planificación",_xlfn.XLOOKUP(A287,'Aprobar Planificación'!$A$2:$A$500,'Aprobar Planificación'!$AD$2:$AD$500,""),
D287="Por planificar",_xlfn.XLOOKUP(A287,'Por planificar'!$A$2:$A$500,'Por planificar'!$AD$2:$AD$500,""),
D287="Por habilitar presupuesto",_xlfn.XLOOKUP(A287,'Por habilitar presup.'!$A$2:$A$500,'Por habilitar presup.'!$AD$2:$AD$500,""),
D287="Por aprobar estimación",_xlfn.XLOOKUP(A287,'Por aprobar estimacion'!$A$2:$A$500,'Por aprobar estimacion'!$AD$2:$AD$500,""),
D287="Por reestimar",_xlfn.XLOOKUP(A287,'Por Reestimar '!$A$2:$A$500,'Por Reestimar '!$AD$2:$AD$500,""),
D287="Por estimar",_xlfn.XLOOKUP(A287,'Por estimar'!$A$2:$A$500,'Por estimar'!$AD$2:$AD$500,""),
D287="Registro incompleto",_xlfn.XLOOKUP(A287,'Registro incompleto'!$A$2:$A$500,'Registro incompleto'!$AD$2:$AD$500,""),
TRUE,""
),
IF(OR(_xlpm.fecha="",_xlpm.fecha=0),"",_xlpm.fecha)
))</f>
        <v>46230</v>
      </c>
      <c r="G287" s="593" cm="1">
        <f t="array" ref="G287">IF(A287="","",_xlfn.LET(
_xlpm.base,_xlfn.IFS(
D287="Eliminados",_xlfn.XLOOKUP(A287,Eliminados!$A$2:$A$500,Eliminados!$AF$2:$AF$500,""),
D287="Planificadas",_xlfn.XLOOKUP(A287,Planificadas!$A$2:$A$500,Planificadas!$AF$2:$AF$500,""),
D287="Aprobar planificación",_xlfn.XLOOKUP(A287,'Aprobar Planificación'!$A$2:$A$500,'Aprobar Planificación'!$AF$2:$AF$500,""),
D287="Por planificar",_xlfn.XLOOKUP(A287,'Por planificar'!$A$2:$A$500,'Por planificar'!$AF$2:$AF$500,""),
D287="Por habilitar presupuesto",_xlfn.XLOOKUP(A287,'Por habilitar presup.'!$A$2:$A$500,'Por habilitar presup.'!$AF$2:$AF$500,""),
D287="Por aprobar estimación",_xlfn.XLOOKUP(A287,'Por aprobar estimacion'!$A$2:$A$500,'Por aprobar estimacion'!$AF$2:$AF$500,""),
D287="Por reestimar",_xlfn.XLOOKUP(A287,'Por Reestimar '!$A$2:$A$500,'Por Reestimar '!$AF$2:$AF$500,""),
D287="Por estimar",_xlfn.XLOOKUP(A287,'Por estimar'!$A$2:$A$500,'Por estimar'!$AF$2:$AF$500,""),
D287="Registro incompleto",_xlfn.XLOOKUP(A287,'Registro incompleto'!$A$2:$A$500,'Registro incompleto'!$AF$2:$AF$500,""),
TRUE,""
),
_xlpm.revision,_xlfn.IFS(
D287="Eliminados",_xlfn.XLOOKUP(A287,Eliminados!$A$2:$A$500,Eliminados!$AS$2:$AS$500,""),
D287="Planificadas",_xlfn.XLOOKUP(A287,Planificadas!$A$2:$A$500,Planificadas!$AS$2:$AS$500,""),
D287="Aprobar planificación",_xlfn.XLOOKUP(A287,'Aprobar Planificación'!$A$2:$A$500,'Aprobar Planificación'!$AS$2:$AS$500,""),
D287="Por planificar",_xlfn.XLOOKUP(A287,'Por planificar'!$A$2:$A$500,'Por planificar'!$AS$2:$AS$500,""),
D287="Por habilitar presupuesto",_xlfn.XLOOKUP(A287,'Por habilitar presup.'!$A$2:$A$500,'Por habilitar presup.'!$AS$2:$AS$500,""),
D287="Por aprobar estimación",_xlfn.XLOOKUP(A287,'Por aprobar estimacion'!$A$2:$A$500,'Por aprobar estimacion'!$AS$2:$AS$500,""),
D287="Por reestimar",_xlfn.XLOOKUP(A287,'Por Reestimar '!$A$2:$A$500,'Por Reestimar '!$AS$2:$AS$500,""),
TRUE,""
),
_xlpm.resultado,IF(OR(_xlpm.revision="",_xlpm.revision=0),_xlpm.base,_xlpm.revision),
IF(OR(_xlpm.resultado="",_xlpm.resultado=0),"",_xlpm.resultado)
))</f>
        <v>46245</v>
      </c>
      <c r="H287" s="593" t="str" cm="1">
        <f t="array" ref="H287">IF(A287="","",_xlfn.LET(
_xlpm.dias,_xlfn.IFS(
OR(UPPER(TRIM(E287))="BAJA",UPPER(TRIM(E287))="BAJO"),5,
OR(UPPER(TRIM(E287))="MEDIA",UPPER(TRIM(E287))="MEDIO"),10,
OR(UPPER(TRIM(E287))="ALTA",UPPER(TRIM(E287))="ALTO"),20,
TRUE,0
),
_xlpm.inicioRe,IF(D287="Por reestimar",_xlfn.XLOOKUP(A287,'Por Reestimar '!$A$2:$A$500,'Por Reestimar '!$AS$2:$AS$500,0),0),
_xlfn.IFS(
D287="Por reestimar",IF(AND(ISNUMBER(_xlpm.inicioRe),_xlpm.inicioRe&gt;0,_xlpm.dias&gt;0),WORKDAY(_xlpm.inicioRe,_xlpm.dias),""),
D287="Por estimar",IF(AND(ISNUMBER(G287),G287&gt;0),IF(_xlpm.dias&gt;0,WORKDAY(G287,_xlpm.dias),""),IF(AND(ISNUMBER(F287),F287&gt;0),WORKDAY(F287,5),"")),
TRUE,""
)
))</f>
        <v/>
      </c>
      <c r="I287" t="str" cm="1">
        <f t="array" ref="I287">IF(A287="","",_xlfn.IFS(
D287="Eliminados",_xlfn.XLOOKUP(A287,Eliminados!$A$2:$A$500,Eliminados!$AB$2:$AB$500,""),
D287="Planificadas",_xlfn.XLOOKUP(A287,Planificadas!$A$2:$A$500,Planificadas!$AB$2:$AB$500,""),
D287="Aprobar planificación",_xlfn.XLOOKUP(A287,'Aprobar Planificación'!$A$2:$A$500,'Aprobar Planificación'!$AB$2:$AB$500,""),
D287="Por planificar",_xlfn.XLOOKUP(A287,'Por planificar'!$A$2:$A$500,'Por planificar'!$AB$2:$AB$500,""),
D287="Por habilitar presupuesto",_xlfn.XLOOKUP(A287,'Por habilitar presup.'!$A$2:$A$500,'Por habilitar presup.'!$AB$2:$AB$500,""),
D287="Por aprobar estimación",_xlfn.XLOOKUP(A287,'Por aprobar estimacion'!$A$2:$A$500,'Por aprobar estimacion'!$AB$2:$AB$500,""),
D287="Por reestimar",_xlfn.XLOOKUP(A287,'Por Reestimar '!$A$2:$A$500,'Por Reestimar '!$AB$2:$AB$500,""),
D287="Por estimar",_xlfn.XLOOKUP(A287,'Por estimar'!$A$2:$A$500,'Por estimar'!$AB$2:$AB$500,""),
D287="Registro incompleto",_xlfn.XLOOKUP(A287,'Registro incompleto'!$A$2:$A$500,'Registro incompleto'!$AB$2:$AB$500,""),
TRUE,""
))</f>
        <v>Ana Rojas</v>
      </c>
    </row>
    <row r="288" spans="1:9">
      <c r="A288">
        <v>336</v>
      </c>
      <c r="B288" t="str" cm="1">
        <f t="array" ref="B288">IF(A288="","",_xlfn.IFS(
D288="Eliminados",_xlfn.XLOOKUP(A288,Eliminados!$A$2:$A$500,Eliminados!$F$2:$F$500,""),
D288="Planificadas",_xlfn.XLOOKUP(A288,Planificadas!$A$2:$A$500,Planificadas!$F$2:$F$500,""),
D288="Aprobar planificación",_xlfn.XLOOKUP(A288,'Aprobar Planificación'!$A$2:$A$500,'Aprobar Planificación'!$F$2:$F$500,""),
D288="Por planificar",_xlfn.XLOOKUP(A288,'Por planificar'!$A$2:$A$500,'Por planificar'!$F$2:$F$500,""),
D288="Por habilitar presupuesto",_xlfn.XLOOKUP(A288,'Por habilitar presup.'!$A$2:$A$500,'Por habilitar presup.'!$F$2:$F$500,""),
D288="Por aprobar estimación",_xlfn.XLOOKUP(A288,'Por aprobar estimacion'!$A$2:$A$500,'Por aprobar estimacion'!$F$2:$F$500,""),
D288="Por reestimar",_xlfn.XLOOKUP(A288,'Por Reestimar '!$A$2:$A$500,'Por Reestimar '!$F$2:$F$500,""),
D288="Por estimar",_xlfn.XLOOKUP(A288,'Por estimar'!$A$2:$A$500,'Por estimar'!$F$2:$F$500,""),
D288="Registro incompleto",_xlfn.XLOOKUP(A288,'Registro incompleto'!$A$2:$A$500,'Registro incompleto'!$F$2:$F$500,""),
TRUE,""
))</f>
        <v>QUICKWIN: Habilitación de capacidad editable en cursos de Onboarding de Sócrates CIB para agrupación masiva de estudiantes en Blackboard</v>
      </c>
      <c r="C288" t="str">
        <f t="shared" si="4"/>
        <v>Ana Vega</v>
      </c>
      <c r="D288" t="str" cm="1">
        <f t="array" ref="D288">IF(A288="","",_xlfn.IFS(
COUNTIF(Eliminados!$A$2:$A$500,A288)&gt;0,"Eliminados",
COUNTIF(Planificadas!$A$2:$A$500,A288)&gt;0,"Planificadas",
COUNTIF('Aprobar Planificación'!$A$2:$A$500,A288)&gt;0,"Aprobar planificación",
COUNTIF('Por planificar'!$A$2:$A$500,A288)&gt;0,"Por planificar",
COUNTIF('Por habilitar presup.'!$A$2:$A$500,A288)&gt;0,"Por habilitar presupuesto",
COUNTIF('Por aprobar estimacion'!$A$2:$A$500,A288)&gt;0,"Por aprobar estimación",
COUNTIF('Por Reestimar '!$A$2:$A$500,A288)&gt;0,"Por reestimar",
COUNTIF('Por estimar'!$A$2:$A$500,A288)&gt;0,"Por estimar",
COUNTIF('Registro incompleto'!$A$2:$A$500,A288)&gt;0,"Registro incompleto",
TRUE,"Sin estado"
))</f>
        <v>Planificadas</v>
      </c>
      <c r="E288" t="str" cm="1">
        <f t="array" ref="E288">IF(A288="","",_xlfn.LET(
_xlpm.base,_xlfn.IFS(
D288="Eliminados",_xlfn.XLOOKUP(A288,Eliminados!$A$2:$A$500,Eliminados!$AE$2:$AE$500,""),
D288="Planificadas",_xlfn.XLOOKUP(A288,Planificadas!$A$2:$A$500,Planificadas!$AE$2:$AE$500,""),
D288="Aprobar planificación",_xlfn.XLOOKUP(A288,'Aprobar Planificación'!$A$2:$A$500,'Aprobar Planificación'!$AE$2:$AE$500,""),
D288="Por planificar",_xlfn.XLOOKUP(A288,'Por planificar'!$A$2:$A$500,'Por planificar'!$AE$2:$AE$500,""),
D288="Por habilitar presupuesto",_xlfn.XLOOKUP(A288,'Por habilitar presup.'!$A$2:$A$500,'Por habilitar presup.'!$AE$2:$AE$500,""),
D288="Por aprobar estimación",_xlfn.XLOOKUP(A288,'Por aprobar estimacion'!$A$2:$A$500,'Por aprobar estimacion'!$AE$2:$AE$500,""),
D288="Por reestimar",_xlfn.XLOOKUP(A288,'Por Reestimar '!$A$2:$A$500,'Por Reestimar '!$AE$2:$AE$500,""),
D288="Por estimar",_xlfn.XLOOKUP(A288,'Por estimar'!$A$2:$A$500,'Por estimar'!$AE$2:$AE$500,""),
D288="Registro incompleto",_xlfn.XLOOKUP(A288,'Registro incompleto'!$A$2:$A$500,'Registro incompleto'!$AE$2:$AE$500,""),
TRUE,""
),
_xlpm.revision,_xlfn.IFS(
D288="Eliminados",_xlfn.XLOOKUP(A288,Eliminados!$A$2:$A$500,Eliminados!$AR$2:$AR$500,""),
D288="Planificadas",_xlfn.XLOOKUP(A288,Planificadas!$A$2:$A$500,Planificadas!$AR$2:$AR$500,""),
D288="Aprobar planificación",_xlfn.XLOOKUP(A288,'Aprobar Planificación'!$A$2:$A$500,'Aprobar Planificación'!$AR$2:$AR$500,""),
D288="Por planificar",_xlfn.XLOOKUP(A288,'Por planificar'!$A$2:$A$500,'Por planificar'!$AR$2:$AR$500,""),
D288="Por habilitar presupuesto",_xlfn.XLOOKUP(A288,'Por habilitar presup.'!$A$2:$A$500,'Por habilitar presup.'!$AR$2:$AR$500,""),
D288="Por aprobar estimación",_xlfn.XLOOKUP(A288,'Por aprobar estimacion'!$A$2:$A$500,'Por aprobar estimacion'!$AR$2:$AR$500,""),
D288="Por reestimar",_xlfn.XLOOKUP(A288,'Por Reestimar '!$A$2:$A$500,'Por Reestimar '!$AR$2:$AR$500,""),
TRUE,""
),
_xlpm.resultado,IF(OR(_xlpm.revision="",_xlpm.revision=0),_xlpm.base,_xlpm.revision),
IF(OR(_xlpm.resultado="",_xlpm.resultado=0),"Sin definir",_xlpm.resultado)
))</f>
        <v>Baja</v>
      </c>
      <c r="F288" s="593" cm="1">
        <f t="array" ref="F288">IF(A288="","",_xlfn.LET(
_xlpm.fecha,_xlfn.IFS(
D288="Eliminados",_xlfn.XLOOKUP(A288,Eliminados!$A$2:$A$500,Eliminados!$AD$2:$AD$500,""),
D288="Planificadas",_xlfn.XLOOKUP(A288,Planificadas!$A$2:$A$500,Planificadas!$AD$2:$AD$500,""),
D288="Aprobar planificación",_xlfn.XLOOKUP(A288,'Aprobar Planificación'!$A$2:$A$500,'Aprobar Planificación'!$AD$2:$AD$500,""),
D288="Por planificar",_xlfn.XLOOKUP(A288,'Por planificar'!$A$2:$A$500,'Por planificar'!$AD$2:$AD$500,""),
D288="Por habilitar presupuesto",_xlfn.XLOOKUP(A288,'Por habilitar presup.'!$A$2:$A$500,'Por habilitar presup.'!$AD$2:$AD$500,""),
D288="Por aprobar estimación",_xlfn.XLOOKUP(A288,'Por aprobar estimacion'!$A$2:$A$500,'Por aprobar estimacion'!$AD$2:$AD$500,""),
D288="Por reestimar",_xlfn.XLOOKUP(A288,'Por Reestimar '!$A$2:$A$500,'Por Reestimar '!$AD$2:$AD$500,""),
D288="Por estimar",_xlfn.XLOOKUP(A288,'Por estimar'!$A$2:$A$500,'Por estimar'!$AD$2:$AD$500,""),
D288="Registro incompleto",_xlfn.XLOOKUP(A288,'Registro incompleto'!$A$2:$A$500,'Registro incompleto'!$AD$2:$AD$500,""),
TRUE,""
),
IF(OR(_xlpm.fecha="",_xlpm.fecha=0),"",_xlpm.fecha)
))</f>
        <v>46230</v>
      </c>
      <c r="G288" s="593" cm="1">
        <f t="array" ref="G288">IF(A288="","",_xlfn.LET(
_xlpm.base,_xlfn.IFS(
D288="Eliminados",_xlfn.XLOOKUP(A288,Eliminados!$A$2:$A$500,Eliminados!$AF$2:$AF$500,""),
D288="Planificadas",_xlfn.XLOOKUP(A288,Planificadas!$A$2:$A$500,Planificadas!$AF$2:$AF$500,""),
D288="Aprobar planificación",_xlfn.XLOOKUP(A288,'Aprobar Planificación'!$A$2:$A$500,'Aprobar Planificación'!$AF$2:$AF$500,""),
D288="Por planificar",_xlfn.XLOOKUP(A288,'Por planificar'!$A$2:$A$500,'Por planificar'!$AF$2:$AF$500,""),
D288="Por habilitar presupuesto",_xlfn.XLOOKUP(A288,'Por habilitar presup.'!$A$2:$A$500,'Por habilitar presup.'!$AF$2:$AF$500,""),
D288="Por aprobar estimación",_xlfn.XLOOKUP(A288,'Por aprobar estimacion'!$A$2:$A$500,'Por aprobar estimacion'!$AF$2:$AF$500,""),
D288="Por reestimar",_xlfn.XLOOKUP(A288,'Por Reestimar '!$A$2:$A$500,'Por Reestimar '!$AF$2:$AF$500,""),
D288="Por estimar",_xlfn.XLOOKUP(A288,'Por estimar'!$A$2:$A$500,'Por estimar'!$AF$2:$AF$500,""),
D288="Registro incompleto",_xlfn.XLOOKUP(A288,'Registro incompleto'!$A$2:$A$500,'Registro incompleto'!$AF$2:$AF$500,""),
TRUE,""
),
_xlpm.revision,_xlfn.IFS(
D288="Eliminados",_xlfn.XLOOKUP(A288,Eliminados!$A$2:$A$500,Eliminados!$AS$2:$AS$500,""),
D288="Planificadas",_xlfn.XLOOKUP(A288,Planificadas!$A$2:$A$500,Planificadas!$AS$2:$AS$500,""),
D288="Aprobar planificación",_xlfn.XLOOKUP(A288,'Aprobar Planificación'!$A$2:$A$500,'Aprobar Planificación'!$AS$2:$AS$500,""),
D288="Por planificar",_xlfn.XLOOKUP(A288,'Por planificar'!$A$2:$A$500,'Por planificar'!$AS$2:$AS$500,""),
D288="Por habilitar presupuesto",_xlfn.XLOOKUP(A288,'Por habilitar presup.'!$A$2:$A$500,'Por habilitar presup.'!$AS$2:$AS$500,""),
D288="Por aprobar estimación",_xlfn.XLOOKUP(A288,'Por aprobar estimacion'!$A$2:$A$500,'Por aprobar estimacion'!$AS$2:$AS$500,""),
D288="Por reestimar",_xlfn.XLOOKUP(A288,'Por Reestimar '!$A$2:$A$500,'Por Reestimar '!$AS$2:$AS$500,""),
TRUE,""
),
_xlpm.resultado,IF(OR(_xlpm.revision="",_xlpm.revision=0),_xlpm.base,_xlpm.revision),
IF(OR(_xlpm.resultado="",_xlpm.resultado=0),"",_xlpm.resultado)
))</f>
        <v>46233</v>
      </c>
      <c r="H288" s="593" t="str" cm="1">
        <f t="array" ref="H288">IF(A288="","",_xlfn.LET(
_xlpm.dias,_xlfn.IFS(
OR(UPPER(TRIM(E288))="BAJA",UPPER(TRIM(E288))="BAJO"),5,
OR(UPPER(TRIM(E288))="MEDIA",UPPER(TRIM(E288))="MEDIO"),10,
OR(UPPER(TRIM(E288))="ALTA",UPPER(TRIM(E288))="ALTO"),20,
TRUE,0
),
_xlpm.inicioRe,IF(D288="Por reestimar",_xlfn.XLOOKUP(A288,'Por Reestimar '!$A$2:$A$500,'Por Reestimar '!$AS$2:$AS$500,0),0),
_xlfn.IFS(
D288="Por reestimar",IF(AND(ISNUMBER(_xlpm.inicioRe),_xlpm.inicioRe&gt;0,_xlpm.dias&gt;0),WORKDAY(_xlpm.inicioRe,_xlpm.dias),""),
D288="Por estimar",IF(AND(ISNUMBER(G288),G288&gt;0),IF(_xlpm.dias&gt;0,WORKDAY(G288,_xlpm.dias),""),IF(AND(ISNUMBER(F288),F288&gt;0),WORKDAY(F288,5),"")),
TRUE,""
)
))</f>
        <v/>
      </c>
      <c r="I288" t="str" cm="1">
        <f t="array" ref="I288">IF(A288="","",_xlfn.IFS(
D288="Eliminados",_xlfn.XLOOKUP(A288,Eliminados!$A$2:$A$500,Eliminados!$AB$2:$AB$500,""),
D288="Planificadas",_xlfn.XLOOKUP(A288,Planificadas!$A$2:$A$500,Planificadas!$AB$2:$AB$500,""),
D288="Aprobar planificación",_xlfn.XLOOKUP(A288,'Aprobar Planificación'!$A$2:$A$500,'Aprobar Planificación'!$AB$2:$AB$500,""),
D288="Por planificar",_xlfn.XLOOKUP(A288,'Por planificar'!$A$2:$A$500,'Por planificar'!$AB$2:$AB$500,""),
D288="Por habilitar presupuesto",_xlfn.XLOOKUP(A288,'Por habilitar presup.'!$A$2:$A$500,'Por habilitar presup.'!$AB$2:$AB$500,""),
D288="Por aprobar estimación",_xlfn.XLOOKUP(A288,'Por aprobar estimacion'!$A$2:$A$500,'Por aprobar estimacion'!$AB$2:$AB$500,""),
D288="Por reestimar",_xlfn.XLOOKUP(A288,'Por Reestimar '!$A$2:$A$500,'Por Reestimar '!$AB$2:$AB$500,""),
D288="Por estimar",_xlfn.XLOOKUP(A288,'Por estimar'!$A$2:$A$500,'Por estimar'!$AB$2:$AB$500,""),
D288="Registro incompleto",_xlfn.XLOOKUP(A288,'Registro incompleto'!$A$2:$A$500,'Registro incompleto'!$AB$2:$AB$500,""),
TRUE,""
))</f>
        <v>Ana Vega</v>
      </c>
    </row>
    <row r="289" spans="1:9">
      <c r="A289">
        <v>337</v>
      </c>
      <c r="B289" t="str" cm="1">
        <f t="array" ref="B289">IF(A289="","",_xlfn.IFS(
D289="Eliminados",_xlfn.XLOOKUP(A289,Eliminados!$A$2:$A$500,Eliminados!$F$2:$F$500,""),
D289="Planificadas",_xlfn.XLOOKUP(A289,Planificadas!$A$2:$A$500,Planificadas!$F$2:$F$500,""),
D289="Aprobar planificación",_xlfn.XLOOKUP(A289,'Aprobar Planificación'!$A$2:$A$500,'Aprobar Planificación'!$F$2:$F$500,""),
D289="Por planificar",_xlfn.XLOOKUP(A289,'Por planificar'!$A$2:$A$500,'Por planificar'!$F$2:$F$500,""),
D289="Por habilitar presupuesto",_xlfn.XLOOKUP(A289,'Por habilitar presup.'!$A$2:$A$500,'Por habilitar presup.'!$F$2:$F$500,""),
D289="Por aprobar estimación",_xlfn.XLOOKUP(A289,'Por aprobar estimacion'!$A$2:$A$500,'Por aprobar estimacion'!$F$2:$F$500,""),
D289="Por reestimar",_xlfn.XLOOKUP(A289,'Por Reestimar '!$A$2:$A$500,'Por Reestimar '!$F$2:$F$500,""),
D289="Por estimar",_xlfn.XLOOKUP(A289,'Por estimar'!$A$2:$A$500,'Por estimar'!$F$2:$F$500,""),
D289="Registro incompleto",_xlfn.XLOOKUP(A289,'Registro incompleto'!$A$2:$A$500,'Registro incompleto'!$F$2:$F$500,""),
TRUE,""
))</f>
        <v>Implementación del reporte de facturación por cuota (pensiones) en data lake</v>
      </c>
      <c r="C289" t="str">
        <f t="shared" si="4"/>
        <v>Ivan Rengifo</v>
      </c>
      <c r="D289" t="str" cm="1">
        <f t="array" ref="D289">IF(A289="","",_xlfn.IFS(
COUNTIF(Eliminados!$A$2:$A$500,A289)&gt;0,"Eliminados",
COUNTIF(Planificadas!$A$2:$A$500,A289)&gt;0,"Planificadas",
COUNTIF('Aprobar Planificación'!$A$2:$A$500,A289)&gt;0,"Aprobar planificación",
COUNTIF('Por planificar'!$A$2:$A$500,A289)&gt;0,"Por planificar",
COUNTIF('Por habilitar presup.'!$A$2:$A$500,A289)&gt;0,"Por habilitar presupuesto",
COUNTIF('Por aprobar estimacion'!$A$2:$A$500,A289)&gt;0,"Por aprobar estimación",
COUNTIF('Por Reestimar '!$A$2:$A$500,A289)&gt;0,"Por reestimar",
COUNTIF('Por estimar'!$A$2:$A$500,A289)&gt;0,"Por estimar",
COUNTIF('Registro incompleto'!$A$2:$A$500,A289)&gt;0,"Registro incompleto",
TRUE,"Sin estado"
))</f>
        <v>Planificadas</v>
      </c>
      <c r="E289" t="str" cm="1">
        <f t="array" ref="E289">IF(A289="","",_xlfn.LET(
_xlpm.base,_xlfn.IFS(
D289="Eliminados",_xlfn.XLOOKUP(A289,Eliminados!$A$2:$A$500,Eliminados!$AE$2:$AE$500,""),
D289="Planificadas",_xlfn.XLOOKUP(A289,Planificadas!$A$2:$A$500,Planificadas!$AE$2:$AE$500,""),
D289="Aprobar planificación",_xlfn.XLOOKUP(A289,'Aprobar Planificación'!$A$2:$A$500,'Aprobar Planificación'!$AE$2:$AE$500,""),
D289="Por planificar",_xlfn.XLOOKUP(A289,'Por planificar'!$A$2:$A$500,'Por planificar'!$AE$2:$AE$500,""),
D289="Por habilitar presupuesto",_xlfn.XLOOKUP(A289,'Por habilitar presup.'!$A$2:$A$500,'Por habilitar presup.'!$AE$2:$AE$500,""),
D289="Por aprobar estimación",_xlfn.XLOOKUP(A289,'Por aprobar estimacion'!$A$2:$A$500,'Por aprobar estimacion'!$AE$2:$AE$500,""),
D289="Por reestimar",_xlfn.XLOOKUP(A289,'Por Reestimar '!$A$2:$A$500,'Por Reestimar '!$AE$2:$AE$500,""),
D289="Por estimar",_xlfn.XLOOKUP(A289,'Por estimar'!$A$2:$A$500,'Por estimar'!$AE$2:$AE$500,""),
D289="Registro incompleto",_xlfn.XLOOKUP(A289,'Registro incompleto'!$A$2:$A$500,'Registro incompleto'!$AE$2:$AE$500,""),
TRUE,""
),
_xlpm.revision,_xlfn.IFS(
D289="Eliminados",_xlfn.XLOOKUP(A289,Eliminados!$A$2:$A$500,Eliminados!$AR$2:$AR$500,""),
D289="Planificadas",_xlfn.XLOOKUP(A289,Planificadas!$A$2:$A$500,Planificadas!$AR$2:$AR$500,""),
D289="Aprobar planificación",_xlfn.XLOOKUP(A289,'Aprobar Planificación'!$A$2:$A$500,'Aprobar Planificación'!$AR$2:$AR$500,""),
D289="Por planificar",_xlfn.XLOOKUP(A289,'Por planificar'!$A$2:$A$500,'Por planificar'!$AR$2:$AR$500,""),
D289="Por habilitar presupuesto",_xlfn.XLOOKUP(A289,'Por habilitar presup.'!$A$2:$A$500,'Por habilitar presup.'!$AR$2:$AR$500,""),
D289="Por aprobar estimación",_xlfn.XLOOKUP(A289,'Por aprobar estimacion'!$A$2:$A$500,'Por aprobar estimacion'!$AR$2:$AR$500,""),
D289="Por reestimar",_xlfn.XLOOKUP(A289,'Por Reestimar '!$A$2:$A$500,'Por Reestimar '!$AR$2:$AR$500,""),
TRUE,""
),
_xlpm.resultado,IF(OR(_xlpm.revision="",_xlpm.revision=0),_xlpm.base,_xlpm.revision),
IF(OR(_xlpm.resultado="",_xlpm.resultado=0),"Sin definir",_xlpm.resultado)
))</f>
        <v>Media</v>
      </c>
      <c r="F289" s="593" cm="1">
        <f t="array" ref="F289">IF(A289="","",_xlfn.LET(
_xlpm.fecha,_xlfn.IFS(
D289="Eliminados",_xlfn.XLOOKUP(A289,Eliminados!$A$2:$A$500,Eliminados!$AD$2:$AD$500,""),
D289="Planificadas",_xlfn.XLOOKUP(A289,Planificadas!$A$2:$A$500,Planificadas!$AD$2:$AD$500,""),
D289="Aprobar planificación",_xlfn.XLOOKUP(A289,'Aprobar Planificación'!$A$2:$A$500,'Aprobar Planificación'!$AD$2:$AD$500,""),
D289="Por planificar",_xlfn.XLOOKUP(A289,'Por planificar'!$A$2:$A$500,'Por planificar'!$AD$2:$AD$500,""),
D289="Por habilitar presupuesto",_xlfn.XLOOKUP(A289,'Por habilitar presup.'!$A$2:$A$500,'Por habilitar presup.'!$AD$2:$AD$500,""),
D289="Por aprobar estimación",_xlfn.XLOOKUP(A289,'Por aprobar estimacion'!$A$2:$A$500,'Por aprobar estimacion'!$AD$2:$AD$500,""),
D289="Por reestimar",_xlfn.XLOOKUP(A289,'Por Reestimar '!$A$2:$A$500,'Por Reestimar '!$AD$2:$AD$500,""),
D289="Por estimar",_xlfn.XLOOKUP(A289,'Por estimar'!$A$2:$A$500,'Por estimar'!$AD$2:$AD$500,""),
D289="Registro incompleto",_xlfn.XLOOKUP(A289,'Registro incompleto'!$A$2:$A$500,'Registro incompleto'!$AD$2:$AD$500,""),
TRUE,""
),
IF(OR(_xlpm.fecha="",_xlpm.fecha=0),"",_xlpm.fecha)
))</f>
        <v>46233</v>
      </c>
      <c r="G289" s="593" cm="1">
        <f t="array" ref="G289">IF(A289="","",_xlfn.LET(
_xlpm.base,_xlfn.IFS(
D289="Eliminados",_xlfn.XLOOKUP(A289,Eliminados!$A$2:$A$500,Eliminados!$AF$2:$AF$500,""),
D289="Planificadas",_xlfn.XLOOKUP(A289,Planificadas!$A$2:$A$500,Planificadas!$AF$2:$AF$500,""),
D289="Aprobar planificación",_xlfn.XLOOKUP(A289,'Aprobar Planificación'!$A$2:$A$500,'Aprobar Planificación'!$AF$2:$AF$500,""),
D289="Por planificar",_xlfn.XLOOKUP(A289,'Por planificar'!$A$2:$A$500,'Por planificar'!$AF$2:$AF$500,""),
D289="Por habilitar presupuesto",_xlfn.XLOOKUP(A289,'Por habilitar presup.'!$A$2:$A$500,'Por habilitar presup.'!$AF$2:$AF$500,""),
D289="Por aprobar estimación",_xlfn.XLOOKUP(A289,'Por aprobar estimacion'!$A$2:$A$500,'Por aprobar estimacion'!$AF$2:$AF$500,""),
D289="Por reestimar",_xlfn.XLOOKUP(A289,'Por Reestimar '!$A$2:$A$500,'Por Reestimar '!$AF$2:$AF$500,""),
D289="Por estimar",_xlfn.XLOOKUP(A289,'Por estimar'!$A$2:$A$500,'Por estimar'!$AF$2:$AF$500,""),
D289="Registro incompleto",_xlfn.XLOOKUP(A289,'Registro incompleto'!$A$2:$A$500,'Registro incompleto'!$AF$2:$AF$500,""),
TRUE,""
),
_xlpm.revision,_xlfn.IFS(
D289="Eliminados",_xlfn.XLOOKUP(A289,Eliminados!$A$2:$A$500,Eliminados!$AS$2:$AS$500,""),
D289="Planificadas",_xlfn.XLOOKUP(A289,Planificadas!$A$2:$A$500,Planificadas!$AS$2:$AS$500,""),
D289="Aprobar planificación",_xlfn.XLOOKUP(A289,'Aprobar Planificación'!$A$2:$A$500,'Aprobar Planificación'!$AS$2:$AS$500,""),
D289="Por planificar",_xlfn.XLOOKUP(A289,'Por planificar'!$A$2:$A$500,'Por planificar'!$AS$2:$AS$500,""),
D289="Por habilitar presupuesto",_xlfn.XLOOKUP(A289,'Por habilitar presup.'!$A$2:$A$500,'Por habilitar presup.'!$AS$2:$AS$500,""),
D289="Por aprobar estimación",_xlfn.XLOOKUP(A289,'Por aprobar estimacion'!$A$2:$A$500,'Por aprobar estimacion'!$AS$2:$AS$500,""),
D289="Por reestimar",_xlfn.XLOOKUP(A289,'Por Reestimar '!$A$2:$A$500,'Por Reestimar '!$AS$2:$AS$500,""),
TRUE,""
),
_xlpm.resultado,IF(OR(_xlpm.revision="",_xlpm.revision=0),_xlpm.base,_xlpm.revision),
IF(OR(_xlpm.resultado="",_xlpm.resultado=0),"",_xlpm.resultado)
))</f>
        <v>46240</v>
      </c>
      <c r="H289" s="593" t="str" cm="1">
        <f t="array" ref="H289">IF(A289="","",_xlfn.LET(
_xlpm.dias,_xlfn.IFS(
OR(UPPER(TRIM(E289))="BAJA",UPPER(TRIM(E289))="BAJO"),5,
OR(UPPER(TRIM(E289))="MEDIA",UPPER(TRIM(E289))="MEDIO"),10,
OR(UPPER(TRIM(E289))="ALTA",UPPER(TRIM(E289))="ALTO"),20,
TRUE,0
),
_xlpm.inicioRe,IF(D289="Por reestimar",_xlfn.XLOOKUP(A289,'Por Reestimar '!$A$2:$A$500,'Por Reestimar '!$AS$2:$AS$500,0),0),
_xlfn.IFS(
D289="Por reestimar",IF(AND(ISNUMBER(_xlpm.inicioRe),_xlpm.inicioRe&gt;0,_xlpm.dias&gt;0),WORKDAY(_xlpm.inicioRe,_xlpm.dias),""),
D289="Por estimar",IF(AND(ISNUMBER(G289),G289&gt;0),IF(_xlpm.dias&gt;0,WORKDAY(G289,_xlpm.dias),""),IF(AND(ISNUMBER(F289),F289&gt;0),WORKDAY(F289,5),"")),
TRUE,""
)
))</f>
        <v/>
      </c>
      <c r="I289" t="str" cm="1">
        <f t="array" ref="I289">IF(A289="","",_xlfn.IFS(
D289="Eliminados",_xlfn.XLOOKUP(A289,Eliminados!$A$2:$A$500,Eliminados!$AB$2:$AB$500,""),
D289="Planificadas",_xlfn.XLOOKUP(A289,Planificadas!$A$2:$A$500,Planificadas!$AB$2:$AB$500,""),
D289="Aprobar planificación",_xlfn.XLOOKUP(A289,'Aprobar Planificación'!$A$2:$A$500,'Aprobar Planificación'!$AB$2:$AB$500,""),
D289="Por planificar",_xlfn.XLOOKUP(A289,'Por planificar'!$A$2:$A$500,'Por planificar'!$AB$2:$AB$500,""),
D289="Por habilitar presupuesto",_xlfn.XLOOKUP(A289,'Por habilitar presup.'!$A$2:$A$500,'Por habilitar presup.'!$AB$2:$AB$500,""),
D289="Por aprobar estimación",_xlfn.XLOOKUP(A289,'Por aprobar estimacion'!$A$2:$A$500,'Por aprobar estimacion'!$AB$2:$AB$500,""),
D289="Por reestimar",_xlfn.XLOOKUP(A289,'Por Reestimar '!$A$2:$A$500,'Por Reestimar '!$AB$2:$AB$500,""),
D289="Por estimar",_xlfn.XLOOKUP(A289,'Por estimar'!$A$2:$A$500,'Por estimar'!$AB$2:$AB$500,""),
D289="Registro incompleto",_xlfn.XLOOKUP(A289,'Registro incompleto'!$A$2:$A$500,'Registro incompleto'!$AB$2:$AB$500,""),
TRUE,""
))</f>
        <v>Ivan Rengifo</v>
      </c>
    </row>
    <row r="290" spans="1:9">
      <c r="A290">
        <v>338</v>
      </c>
      <c r="B290" t="str" cm="1">
        <f t="array" ref="B290">IF(A290="","",_xlfn.IFS(
D290="Eliminados",_xlfn.XLOOKUP(A290,Eliminados!$A$2:$A$500,Eliminados!$F$2:$F$500,""),
D290="Planificadas",_xlfn.XLOOKUP(A290,Planificadas!$A$2:$A$500,Planificadas!$F$2:$F$500,""),
D290="Aprobar planificación",_xlfn.XLOOKUP(A290,'Aprobar Planificación'!$A$2:$A$500,'Aprobar Planificación'!$F$2:$F$500,""),
D290="Por planificar",_xlfn.XLOOKUP(A290,'Por planificar'!$A$2:$A$500,'Por planificar'!$F$2:$F$500,""),
D290="Por habilitar presupuesto",_xlfn.XLOOKUP(A290,'Por habilitar presup.'!$A$2:$A$500,'Por habilitar presup.'!$F$2:$F$500,""),
D290="Por aprobar estimación",_xlfn.XLOOKUP(A290,'Por aprobar estimacion'!$A$2:$A$500,'Por aprobar estimacion'!$F$2:$F$500,""),
D290="Por reestimar",_xlfn.XLOOKUP(A290,'Por Reestimar '!$A$2:$A$500,'Por Reestimar '!$F$2:$F$500,""),
D290="Por estimar",_xlfn.XLOOKUP(A290,'Por estimar'!$A$2:$A$500,'Por estimar'!$F$2:$F$500,""),
D290="Registro incompleto",_xlfn.XLOOKUP(A290,'Registro incompleto'!$A$2:$A$500,'Registro incompleto'!$F$2:$F$500,""),
TRUE,""
))</f>
        <v>QUICKWIN: Clonación anticipada de cursos y actualización de reglas de inclusión en el Clonador Compactador para Carreras a Distancia de Cibertec</v>
      </c>
      <c r="C290" t="str">
        <f t="shared" si="4"/>
        <v>Ana Vega</v>
      </c>
      <c r="D290" t="str" cm="1">
        <f t="array" ref="D290">IF(A290="","",_xlfn.IFS(
COUNTIF(Eliminados!$A$2:$A$500,A290)&gt;0,"Eliminados",
COUNTIF(Planificadas!$A$2:$A$500,A290)&gt;0,"Planificadas",
COUNTIF('Aprobar Planificación'!$A$2:$A$500,A290)&gt;0,"Aprobar planificación",
COUNTIF('Por planificar'!$A$2:$A$500,A290)&gt;0,"Por planificar",
COUNTIF('Por habilitar presup.'!$A$2:$A$500,A290)&gt;0,"Por habilitar presupuesto",
COUNTIF('Por aprobar estimacion'!$A$2:$A$500,A290)&gt;0,"Por aprobar estimación",
COUNTIF('Por Reestimar '!$A$2:$A$500,A290)&gt;0,"Por reestimar",
COUNTIF('Por estimar'!$A$2:$A$500,A290)&gt;0,"Por estimar",
COUNTIF('Registro incompleto'!$A$2:$A$500,A290)&gt;0,"Registro incompleto",
TRUE,"Sin estado"
))</f>
        <v>Planificadas</v>
      </c>
      <c r="E290" t="str" cm="1">
        <f t="array" ref="E290">IF(A290="","",_xlfn.LET(
_xlpm.base,_xlfn.IFS(
D290="Eliminados",_xlfn.XLOOKUP(A290,Eliminados!$A$2:$A$500,Eliminados!$AE$2:$AE$500,""),
D290="Planificadas",_xlfn.XLOOKUP(A290,Planificadas!$A$2:$A$500,Planificadas!$AE$2:$AE$500,""),
D290="Aprobar planificación",_xlfn.XLOOKUP(A290,'Aprobar Planificación'!$A$2:$A$500,'Aprobar Planificación'!$AE$2:$AE$500,""),
D290="Por planificar",_xlfn.XLOOKUP(A290,'Por planificar'!$A$2:$A$500,'Por planificar'!$AE$2:$AE$500,""),
D290="Por habilitar presupuesto",_xlfn.XLOOKUP(A290,'Por habilitar presup.'!$A$2:$A$500,'Por habilitar presup.'!$AE$2:$AE$500,""),
D290="Por aprobar estimación",_xlfn.XLOOKUP(A290,'Por aprobar estimacion'!$A$2:$A$500,'Por aprobar estimacion'!$AE$2:$AE$500,""),
D290="Por reestimar",_xlfn.XLOOKUP(A290,'Por Reestimar '!$A$2:$A$500,'Por Reestimar '!$AE$2:$AE$500,""),
D290="Por estimar",_xlfn.XLOOKUP(A290,'Por estimar'!$A$2:$A$500,'Por estimar'!$AE$2:$AE$500,""),
D290="Registro incompleto",_xlfn.XLOOKUP(A290,'Registro incompleto'!$A$2:$A$500,'Registro incompleto'!$AE$2:$AE$500,""),
TRUE,""
),
_xlpm.revision,_xlfn.IFS(
D290="Eliminados",_xlfn.XLOOKUP(A290,Eliminados!$A$2:$A$500,Eliminados!$AR$2:$AR$500,""),
D290="Planificadas",_xlfn.XLOOKUP(A290,Planificadas!$A$2:$A$500,Planificadas!$AR$2:$AR$500,""),
D290="Aprobar planificación",_xlfn.XLOOKUP(A290,'Aprobar Planificación'!$A$2:$A$500,'Aprobar Planificación'!$AR$2:$AR$500,""),
D290="Por planificar",_xlfn.XLOOKUP(A290,'Por planificar'!$A$2:$A$500,'Por planificar'!$AR$2:$AR$500,""),
D290="Por habilitar presupuesto",_xlfn.XLOOKUP(A290,'Por habilitar presup.'!$A$2:$A$500,'Por habilitar presup.'!$AR$2:$AR$500,""),
D290="Por aprobar estimación",_xlfn.XLOOKUP(A290,'Por aprobar estimacion'!$A$2:$A$500,'Por aprobar estimacion'!$AR$2:$AR$500,""),
D290="Por reestimar",_xlfn.XLOOKUP(A290,'Por Reestimar '!$A$2:$A$500,'Por Reestimar '!$AR$2:$AR$500,""),
TRUE,""
),
_xlpm.resultado,IF(OR(_xlpm.revision="",_xlpm.revision=0),_xlpm.base,_xlpm.revision),
IF(OR(_xlpm.resultado="",_xlpm.resultado=0),"Sin definir",_xlpm.resultado)
))</f>
        <v>Media</v>
      </c>
      <c r="F290" s="593" cm="1">
        <f t="array" ref="F290">IF(A290="","",_xlfn.LET(
_xlpm.fecha,_xlfn.IFS(
D290="Eliminados",_xlfn.XLOOKUP(A290,Eliminados!$A$2:$A$500,Eliminados!$AD$2:$AD$500,""),
D290="Planificadas",_xlfn.XLOOKUP(A290,Planificadas!$A$2:$A$500,Planificadas!$AD$2:$AD$500,""),
D290="Aprobar planificación",_xlfn.XLOOKUP(A290,'Aprobar Planificación'!$A$2:$A$500,'Aprobar Planificación'!$AD$2:$AD$500,""),
D290="Por planificar",_xlfn.XLOOKUP(A290,'Por planificar'!$A$2:$A$500,'Por planificar'!$AD$2:$AD$500,""),
D290="Por habilitar presupuesto",_xlfn.XLOOKUP(A290,'Por habilitar presup.'!$A$2:$A$500,'Por habilitar presup.'!$AD$2:$AD$500,""),
D290="Por aprobar estimación",_xlfn.XLOOKUP(A290,'Por aprobar estimacion'!$A$2:$A$500,'Por aprobar estimacion'!$AD$2:$AD$500,""),
D290="Por reestimar",_xlfn.XLOOKUP(A290,'Por Reestimar '!$A$2:$A$500,'Por Reestimar '!$AD$2:$AD$500,""),
D290="Por estimar",_xlfn.XLOOKUP(A290,'Por estimar'!$A$2:$A$500,'Por estimar'!$AD$2:$AD$500,""),
D290="Registro incompleto",_xlfn.XLOOKUP(A290,'Registro incompleto'!$A$2:$A$500,'Registro incompleto'!$AD$2:$AD$500,""),
TRUE,""
),
IF(OR(_xlpm.fecha="",_xlpm.fecha=0),"",_xlpm.fecha)
))</f>
        <v>46237</v>
      </c>
      <c r="G290" s="593" cm="1">
        <f t="array" ref="G290">IF(A290="","",_xlfn.LET(
_xlpm.base,_xlfn.IFS(
D290="Eliminados",_xlfn.XLOOKUP(A290,Eliminados!$A$2:$A$500,Eliminados!$AF$2:$AF$500,""),
D290="Planificadas",_xlfn.XLOOKUP(A290,Planificadas!$A$2:$A$500,Planificadas!$AF$2:$AF$500,""),
D290="Aprobar planificación",_xlfn.XLOOKUP(A290,'Aprobar Planificación'!$A$2:$A$500,'Aprobar Planificación'!$AF$2:$AF$500,""),
D290="Por planificar",_xlfn.XLOOKUP(A290,'Por planificar'!$A$2:$A$500,'Por planificar'!$AF$2:$AF$500,""),
D290="Por habilitar presupuesto",_xlfn.XLOOKUP(A290,'Por habilitar presup.'!$A$2:$A$500,'Por habilitar presup.'!$AF$2:$AF$500,""),
D290="Por aprobar estimación",_xlfn.XLOOKUP(A290,'Por aprobar estimacion'!$A$2:$A$500,'Por aprobar estimacion'!$AF$2:$AF$500,""),
D290="Por reestimar",_xlfn.XLOOKUP(A290,'Por Reestimar '!$A$2:$A$500,'Por Reestimar '!$AF$2:$AF$500,""),
D290="Por estimar",_xlfn.XLOOKUP(A290,'Por estimar'!$A$2:$A$500,'Por estimar'!$AF$2:$AF$500,""),
D290="Registro incompleto",_xlfn.XLOOKUP(A290,'Registro incompleto'!$A$2:$A$500,'Registro incompleto'!$AF$2:$AF$500,""),
TRUE,""
),
_xlpm.revision,_xlfn.IFS(
D290="Eliminados",_xlfn.XLOOKUP(A290,Eliminados!$A$2:$A$500,Eliminados!$AS$2:$AS$500,""),
D290="Planificadas",_xlfn.XLOOKUP(A290,Planificadas!$A$2:$A$500,Planificadas!$AS$2:$AS$500,""),
D290="Aprobar planificación",_xlfn.XLOOKUP(A290,'Aprobar Planificación'!$A$2:$A$500,'Aprobar Planificación'!$AS$2:$AS$500,""),
D290="Por planificar",_xlfn.XLOOKUP(A290,'Por planificar'!$A$2:$A$500,'Por planificar'!$AS$2:$AS$500,""),
D290="Por habilitar presupuesto",_xlfn.XLOOKUP(A290,'Por habilitar presup.'!$A$2:$A$500,'Por habilitar presup.'!$AS$2:$AS$500,""),
D290="Por aprobar estimación",_xlfn.XLOOKUP(A290,'Por aprobar estimacion'!$A$2:$A$500,'Por aprobar estimacion'!$AS$2:$AS$500,""),
D290="Por reestimar",_xlfn.XLOOKUP(A290,'Por Reestimar '!$A$2:$A$500,'Por Reestimar '!$AS$2:$AS$500,""),
TRUE,""
),
_xlpm.resultado,IF(OR(_xlpm.revision="",_xlpm.revision=0),_xlpm.base,_xlpm.revision),
IF(OR(_xlpm.resultado="",_xlpm.resultado=0),"",_xlpm.resultado)
))</f>
        <v>46239</v>
      </c>
      <c r="H290" s="593" t="str" cm="1">
        <f t="array" ref="H290">IF(A290="","",_xlfn.LET(
_xlpm.dias,_xlfn.IFS(
OR(UPPER(TRIM(E290))="BAJA",UPPER(TRIM(E290))="BAJO"),5,
OR(UPPER(TRIM(E290))="MEDIA",UPPER(TRIM(E290))="MEDIO"),10,
OR(UPPER(TRIM(E290))="ALTA",UPPER(TRIM(E290))="ALTO"),20,
TRUE,0
),
_xlpm.inicioRe,IF(D290="Por reestimar",_xlfn.XLOOKUP(A290,'Por Reestimar '!$A$2:$A$500,'Por Reestimar '!$AS$2:$AS$500,0),0),
_xlfn.IFS(
D290="Por reestimar",IF(AND(ISNUMBER(_xlpm.inicioRe),_xlpm.inicioRe&gt;0,_xlpm.dias&gt;0),WORKDAY(_xlpm.inicioRe,_xlpm.dias),""),
D290="Por estimar",IF(AND(ISNUMBER(G290),G290&gt;0),IF(_xlpm.dias&gt;0,WORKDAY(G290,_xlpm.dias),""),IF(AND(ISNUMBER(F290),F290&gt;0),WORKDAY(F290,5),"")),
TRUE,""
)
))</f>
        <v/>
      </c>
      <c r="I290" t="str" cm="1">
        <f t="array" ref="I290">IF(A290="","",_xlfn.IFS(
D290="Eliminados",_xlfn.XLOOKUP(A290,Eliminados!$A$2:$A$500,Eliminados!$AB$2:$AB$500,""),
D290="Planificadas",_xlfn.XLOOKUP(A290,Planificadas!$A$2:$A$500,Planificadas!$AB$2:$AB$500,""),
D290="Aprobar planificación",_xlfn.XLOOKUP(A290,'Aprobar Planificación'!$A$2:$A$500,'Aprobar Planificación'!$AB$2:$AB$500,""),
D290="Por planificar",_xlfn.XLOOKUP(A290,'Por planificar'!$A$2:$A$500,'Por planificar'!$AB$2:$AB$500,""),
D290="Por habilitar presupuesto",_xlfn.XLOOKUP(A290,'Por habilitar presup.'!$A$2:$A$500,'Por habilitar presup.'!$AB$2:$AB$500,""),
D290="Por aprobar estimación",_xlfn.XLOOKUP(A290,'Por aprobar estimacion'!$A$2:$A$500,'Por aprobar estimacion'!$AB$2:$AB$500,""),
D290="Por reestimar",_xlfn.XLOOKUP(A290,'Por Reestimar '!$A$2:$A$500,'Por Reestimar '!$AB$2:$AB$500,""),
D290="Por estimar",_xlfn.XLOOKUP(A290,'Por estimar'!$A$2:$A$500,'Por estimar'!$AB$2:$AB$500,""),
D290="Registro incompleto",_xlfn.XLOOKUP(A290,'Registro incompleto'!$A$2:$A$500,'Registro incompleto'!$AB$2:$AB$500,""),
TRUE,""
))</f>
        <v>Ana Vega</v>
      </c>
    </row>
    <row r="291" spans="1:9">
      <c r="A291">
        <v>339</v>
      </c>
      <c r="B291" t="str" cm="1">
        <f t="array" ref="B291">IF(A291="","",_xlfn.IFS(
D291="Eliminados",_xlfn.XLOOKUP(A291,Eliminados!$A$2:$A$500,Eliminados!$F$2:$F$500,""),
D291="Planificadas",_xlfn.XLOOKUP(A291,Planificadas!$A$2:$A$500,Planificadas!$F$2:$F$500,""),
D291="Aprobar planificación",_xlfn.XLOOKUP(A291,'Aprobar Planificación'!$A$2:$A$500,'Aprobar Planificación'!$F$2:$F$500,""),
D291="Por planificar",_xlfn.XLOOKUP(A291,'Por planificar'!$A$2:$A$500,'Por planificar'!$F$2:$F$500,""),
D291="Por habilitar presupuesto",_xlfn.XLOOKUP(A291,'Por habilitar presup.'!$A$2:$A$500,'Por habilitar presup.'!$F$2:$F$500,""),
D291="Por aprobar estimación",_xlfn.XLOOKUP(A291,'Por aprobar estimacion'!$A$2:$A$500,'Por aprobar estimacion'!$F$2:$F$500,""),
D291="Por reestimar",_xlfn.XLOOKUP(A291,'Por Reestimar '!$A$2:$A$500,'Por Reestimar '!$F$2:$F$500,""),
D291="Por estimar",_xlfn.XLOOKUP(A291,'Por estimar'!$A$2:$A$500,'Por estimar'!$F$2:$F$500,""),
D291="Registro incompleto",_xlfn.XLOOKUP(A291,'Registro incompleto'!$A$2:$A$500,'Registro incompleto'!$F$2:$F$500,""),
TRUE,""
))</f>
        <v>SKills en CRM y Genesys - Para activación progresiva de llamadas carterizadas por asesor</v>
      </c>
      <c r="C291" t="str">
        <f t="shared" si="4"/>
        <v>César Soplín</v>
      </c>
      <c r="D291" t="str" cm="1">
        <f t="array" ref="D291">IF(A291="","",_xlfn.IFS(
COUNTIF(Eliminados!$A$2:$A$500,A291)&gt;0,"Eliminados",
COUNTIF(Planificadas!$A$2:$A$500,A291)&gt;0,"Planificadas",
COUNTIF('Aprobar Planificación'!$A$2:$A$500,A291)&gt;0,"Aprobar planificación",
COUNTIF('Por planificar'!$A$2:$A$500,A291)&gt;0,"Por planificar",
COUNTIF('Por habilitar presup.'!$A$2:$A$500,A291)&gt;0,"Por habilitar presupuesto",
COUNTIF('Por aprobar estimacion'!$A$2:$A$500,A291)&gt;0,"Por aprobar estimación",
COUNTIF('Por Reestimar '!$A$2:$A$500,A291)&gt;0,"Por reestimar",
COUNTIF('Por estimar'!$A$2:$A$500,A291)&gt;0,"Por estimar",
COUNTIF('Registro incompleto'!$A$2:$A$500,A291)&gt;0,"Registro incompleto",
TRUE,"Sin estado"
))</f>
        <v>Eliminados</v>
      </c>
      <c r="E291" t="str" cm="1">
        <f t="array" ref="E291">IF(A291="","",_xlfn.LET(
_xlpm.base,_xlfn.IFS(
D291="Eliminados",_xlfn.XLOOKUP(A291,Eliminados!$A$2:$A$500,Eliminados!$AE$2:$AE$500,""),
D291="Planificadas",_xlfn.XLOOKUP(A291,Planificadas!$A$2:$A$500,Planificadas!$AE$2:$AE$500,""),
D291="Aprobar planificación",_xlfn.XLOOKUP(A291,'Aprobar Planificación'!$A$2:$A$500,'Aprobar Planificación'!$AE$2:$AE$500,""),
D291="Por planificar",_xlfn.XLOOKUP(A291,'Por planificar'!$A$2:$A$500,'Por planificar'!$AE$2:$AE$500,""),
D291="Por habilitar presupuesto",_xlfn.XLOOKUP(A291,'Por habilitar presup.'!$A$2:$A$500,'Por habilitar presup.'!$AE$2:$AE$500,""),
D291="Por aprobar estimación",_xlfn.XLOOKUP(A291,'Por aprobar estimacion'!$A$2:$A$500,'Por aprobar estimacion'!$AE$2:$AE$500,""),
D291="Por reestimar",_xlfn.XLOOKUP(A291,'Por Reestimar '!$A$2:$A$500,'Por Reestimar '!$AE$2:$AE$500,""),
D291="Por estimar",_xlfn.XLOOKUP(A291,'Por estimar'!$A$2:$A$500,'Por estimar'!$AE$2:$AE$500,""),
D291="Registro incompleto",_xlfn.XLOOKUP(A291,'Registro incompleto'!$A$2:$A$500,'Registro incompleto'!$AE$2:$AE$500,""),
TRUE,""
),
_xlpm.revision,_xlfn.IFS(
D291="Eliminados",_xlfn.XLOOKUP(A291,Eliminados!$A$2:$A$500,Eliminados!$AR$2:$AR$500,""),
D291="Planificadas",_xlfn.XLOOKUP(A291,Planificadas!$A$2:$A$500,Planificadas!$AR$2:$AR$500,""),
D291="Aprobar planificación",_xlfn.XLOOKUP(A291,'Aprobar Planificación'!$A$2:$A$500,'Aprobar Planificación'!$AR$2:$AR$500,""),
D291="Por planificar",_xlfn.XLOOKUP(A291,'Por planificar'!$A$2:$A$500,'Por planificar'!$AR$2:$AR$500,""),
D291="Por habilitar presupuesto",_xlfn.XLOOKUP(A291,'Por habilitar presup.'!$A$2:$A$500,'Por habilitar presup.'!$AR$2:$AR$500,""),
D291="Por aprobar estimación",_xlfn.XLOOKUP(A291,'Por aprobar estimacion'!$A$2:$A$500,'Por aprobar estimacion'!$AR$2:$AR$500,""),
D291="Por reestimar",_xlfn.XLOOKUP(A291,'Por Reestimar '!$A$2:$A$500,'Por Reestimar '!$AR$2:$AR$500,""),
TRUE,""
),
_xlpm.resultado,IF(OR(_xlpm.revision="",_xlpm.revision=0),_xlpm.base,_xlpm.revision),
IF(OR(_xlpm.resultado="",_xlpm.resultado=0),"Sin definir",_xlpm.resultado)
))</f>
        <v>Media</v>
      </c>
      <c r="F291" s="593" cm="1">
        <f t="array" ref="F291">IF(A291="","",_xlfn.LET(
_xlpm.fecha,_xlfn.IFS(
D291="Eliminados",_xlfn.XLOOKUP(A291,Eliminados!$A$2:$A$500,Eliminados!$AD$2:$AD$500,""),
D291="Planificadas",_xlfn.XLOOKUP(A291,Planificadas!$A$2:$A$500,Planificadas!$AD$2:$AD$500,""),
D291="Aprobar planificación",_xlfn.XLOOKUP(A291,'Aprobar Planificación'!$A$2:$A$500,'Aprobar Planificación'!$AD$2:$AD$500,""),
D291="Por planificar",_xlfn.XLOOKUP(A291,'Por planificar'!$A$2:$A$500,'Por planificar'!$AD$2:$AD$500,""),
D291="Por habilitar presupuesto",_xlfn.XLOOKUP(A291,'Por habilitar presup.'!$A$2:$A$500,'Por habilitar presup.'!$AD$2:$AD$500,""),
D291="Por aprobar estimación",_xlfn.XLOOKUP(A291,'Por aprobar estimacion'!$A$2:$A$500,'Por aprobar estimacion'!$AD$2:$AD$500,""),
D291="Por reestimar",_xlfn.XLOOKUP(A291,'Por Reestimar '!$A$2:$A$500,'Por Reestimar '!$AD$2:$AD$500,""),
D291="Por estimar",_xlfn.XLOOKUP(A291,'Por estimar'!$A$2:$A$500,'Por estimar'!$AD$2:$AD$500,""),
D291="Registro incompleto",_xlfn.XLOOKUP(A291,'Registro incompleto'!$A$2:$A$500,'Registro incompleto'!$AD$2:$AD$500,""),
TRUE,""
),
IF(OR(_xlpm.fecha="",_xlpm.fecha=0),"",_xlpm.fecha)
))</f>
        <v>46239</v>
      </c>
      <c r="G291" s="593" cm="1">
        <f t="array" ref="G291">IF(A291="","",_xlfn.LET(
_xlpm.base,_xlfn.IFS(
D291="Eliminados",_xlfn.XLOOKUP(A291,Eliminados!$A$2:$A$500,Eliminados!$AF$2:$AF$500,""),
D291="Planificadas",_xlfn.XLOOKUP(A291,Planificadas!$A$2:$A$500,Planificadas!$AF$2:$AF$500,""),
D291="Aprobar planificación",_xlfn.XLOOKUP(A291,'Aprobar Planificación'!$A$2:$A$500,'Aprobar Planificación'!$AF$2:$AF$500,""),
D291="Por planificar",_xlfn.XLOOKUP(A291,'Por planificar'!$A$2:$A$500,'Por planificar'!$AF$2:$AF$500,""),
D291="Por habilitar presupuesto",_xlfn.XLOOKUP(A291,'Por habilitar presup.'!$A$2:$A$500,'Por habilitar presup.'!$AF$2:$AF$500,""),
D291="Por aprobar estimación",_xlfn.XLOOKUP(A291,'Por aprobar estimacion'!$A$2:$A$500,'Por aprobar estimacion'!$AF$2:$AF$500,""),
D291="Por reestimar",_xlfn.XLOOKUP(A291,'Por Reestimar '!$A$2:$A$500,'Por Reestimar '!$AF$2:$AF$500,""),
D291="Por estimar",_xlfn.XLOOKUP(A291,'Por estimar'!$A$2:$A$500,'Por estimar'!$AF$2:$AF$500,""),
D291="Registro incompleto",_xlfn.XLOOKUP(A291,'Registro incompleto'!$A$2:$A$500,'Registro incompleto'!$AF$2:$AF$500,""),
TRUE,""
),
_xlpm.revision,_xlfn.IFS(
D291="Eliminados",_xlfn.XLOOKUP(A291,Eliminados!$A$2:$A$500,Eliminados!$AS$2:$AS$500,""),
D291="Planificadas",_xlfn.XLOOKUP(A291,Planificadas!$A$2:$A$500,Planificadas!$AS$2:$AS$500,""),
D291="Aprobar planificación",_xlfn.XLOOKUP(A291,'Aprobar Planificación'!$A$2:$A$500,'Aprobar Planificación'!$AS$2:$AS$500,""),
D291="Por planificar",_xlfn.XLOOKUP(A291,'Por planificar'!$A$2:$A$500,'Por planificar'!$AS$2:$AS$500,""),
D291="Por habilitar presupuesto",_xlfn.XLOOKUP(A291,'Por habilitar presup.'!$A$2:$A$500,'Por habilitar presup.'!$AS$2:$AS$500,""),
D291="Por aprobar estimación",_xlfn.XLOOKUP(A291,'Por aprobar estimacion'!$A$2:$A$500,'Por aprobar estimacion'!$AS$2:$AS$500,""),
D291="Por reestimar",_xlfn.XLOOKUP(A291,'Por Reestimar '!$A$2:$A$500,'Por Reestimar '!$AS$2:$AS$500,""),
TRUE,""
),
_xlpm.resultado,IF(OR(_xlpm.revision="",_xlpm.revision=0),_xlpm.base,_xlpm.revision),
IF(OR(_xlpm.resultado="",_xlpm.resultado=0),"",_xlpm.resultado)
))</f>
        <v>46244</v>
      </c>
      <c r="H291" s="593" t="str" cm="1">
        <f t="array" ref="H291">IF(A291="","",_xlfn.LET(
_xlpm.dias,_xlfn.IFS(
OR(UPPER(TRIM(E291))="BAJA",UPPER(TRIM(E291))="BAJO"),5,
OR(UPPER(TRIM(E291))="MEDIA",UPPER(TRIM(E291))="MEDIO"),10,
OR(UPPER(TRIM(E291))="ALTA",UPPER(TRIM(E291))="ALTO"),20,
TRUE,0
),
_xlpm.inicioRe,IF(D291="Por reestimar",_xlfn.XLOOKUP(A291,'Por Reestimar '!$A$2:$A$500,'Por Reestimar '!$AS$2:$AS$500,0),0),
_xlfn.IFS(
D291="Por reestimar",IF(AND(ISNUMBER(_xlpm.inicioRe),_xlpm.inicioRe&gt;0,_xlpm.dias&gt;0),WORKDAY(_xlpm.inicioRe,_xlpm.dias),""),
D291="Por estimar",IF(AND(ISNUMBER(G291),G291&gt;0),IF(_xlpm.dias&gt;0,WORKDAY(G291,_xlpm.dias),""),IF(AND(ISNUMBER(F291),F291&gt;0),WORKDAY(F291,5),"")),
TRUE,""
)
))</f>
        <v/>
      </c>
      <c r="I291" t="str" cm="1">
        <f t="array" ref="I291">IF(A291="","",_xlfn.IFS(
D291="Eliminados",_xlfn.XLOOKUP(A291,Eliminados!$A$2:$A$500,Eliminados!$AB$2:$AB$500,""),
D291="Planificadas",_xlfn.XLOOKUP(A291,Planificadas!$A$2:$A$500,Planificadas!$AB$2:$AB$500,""),
D291="Aprobar planificación",_xlfn.XLOOKUP(A291,'Aprobar Planificación'!$A$2:$A$500,'Aprobar Planificación'!$AB$2:$AB$500,""),
D291="Por planificar",_xlfn.XLOOKUP(A291,'Por planificar'!$A$2:$A$500,'Por planificar'!$AB$2:$AB$500,""),
D291="Por habilitar presupuesto",_xlfn.XLOOKUP(A291,'Por habilitar presup.'!$A$2:$A$500,'Por habilitar presup.'!$AB$2:$AB$500,""),
D291="Por aprobar estimación",_xlfn.XLOOKUP(A291,'Por aprobar estimacion'!$A$2:$A$500,'Por aprobar estimacion'!$AB$2:$AB$500,""),
D291="Por reestimar",_xlfn.XLOOKUP(A291,'Por Reestimar '!$A$2:$A$500,'Por Reestimar '!$AB$2:$AB$500,""),
D291="Por estimar",_xlfn.XLOOKUP(A291,'Por estimar'!$A$2:$A$500,'Por estimar'!$AB$2:$AB$500,""),
D291="Registro incompleto",_xlfn.XLOOKUP(A291,'Registro incompleto'!$A$2:$A$500,'Registro incompleto'!$AB$2:$AB$500,""),
TRUE,""
))</f>
        <v>César Soplín</v>
      </c>
    </row>
    <row r="292" spans="1:9">
      <c r="A292">
        <v>340</v>
      </c>
      <c r="B292" t="str" cm="1">
        <f t="array" ref="B292">IF(A292="","",_xlfn.IFS(
D292="Eliminados",_xlfn.XLOOKUP(A292,Eliminados!$A$2:$A$500,Eliminados!$F$2:$F$500,""),
D292="Planificadas",_xlfn.XLOOKUP(A292,Planificadas!$A$2:$A$500,Planificadas!$F$2:$F$500,""),
D292="Aprobar planificación",_xlfn.XLOOKUP(A292,'Aprobar Planificación'!$A$2:$A$500,'Aprobar Planificación'!$F$2:$F$500,""),
D292="Por planificar",_xlfn.XLOOKUP(A292,'Por planificar'!$A$2:$A$500,'Por planificar'!$F$2:$F$500,""),
D292="Por habilitar presupuesto",_xlfn.XLOOKUP(A292,'Por habilitar presup.'!$A$2:$A$500,'Por habilitar presup.'!$F$2:$F$500,""),
D292="Por aprobar estimación",_xlfn.XLOOKUP(A292,'Por aprobar estimacion'!$A$2:$A$500,'Por aprobar estimacion'!$F$2:$F$500,""),
D292="Por reestimar",_xlfn.XLOOKUP(A292,'Por Reestimar '!$A$2:$A$500,'Por Reestimar '!$F$2:$F$500,""),
D292="Por estimar",_xlfn.XLOOKUP(A292,'Por estimar'!$A$2:$A$500,'Por estimar'!$F$2:$F$500,""),
D292="Registro incompleto",_xlfn.XLOOKUP(A292,'Registro incompleto'!$A$2:$A$500,'Registro incompleto'!$F$2:$F$500,""),
TRUE,""
))</f>
        <v>Recepción, Persistencia y Gestión de BSUID de WhatsApp</v>
      </c>
      <c r="C292" t="str">
        <f t="shared" si="4"/>
        <v>César Soplín</v>
      </c>
      <c r="D292" t="str" cm="1">
        <f t="array" ref="D292">IF(A292="","",_xlfn.IFS(
COUNTIF(Eliminados!$A$2:$A$500,A292)&gt;0,"Eliminados",
COUNTIF(Planificadas!$A$2:$A$500,A292)&gt;0,"Planificadas",
COUNTIF('Aprobar Planificación'!$A$2:$A$500,A292)&gt;0,"Aprobar planificación",
COUNTIF('Por planificar'!$A$2:$A$500,A292)&gt;0,"Por planificar",
COUNTIF('Por habilitar presup.'!$A$2:$A$500,A292)&gt;0,"Por habilitar presupuesto",
COUNTIF('Por aprobar estimacion'!$A$2:$A$500,A292)&gt;0,"Por aprobar estimación",
COUNTIF('Por Reestimar '!$A$2:$A$500,A292)&gt;0,"Por reestimar",
COUNTIF('Por estimar'!$A$2:$A$500,A292)&gt;0,"Por estimar",
COUNTIF('Registro incompleto'!$A$2:$A$500,A292)&gt;0,"Registro incompleto",
TRUE,"Sin estado"
))</f>
        <v>Por habilitar presupuesto</v>
      </c>
      <c r="E292" t="str" cm="1">
        <f t="array" ref="E292">IF(A292="","",_xlfn.LET(
_xlpm.base,_xlfn.IFS(
D292="Eliminados",_xlfn.XLOOKUP(A292,Eliminados!$A$2:$A$500,Eliminados!$AE$2:$AE$500,""),
D292="Planificadas",_xlfn.XLOOKUP(A292,Planificadas!$A$2:$A$500,Planificadas!$AE$2:$AE$500,""),
D292="Aprobar planificación",_xlfn.XLOOKUP(A292,'Aprobar Planificación'!$A$2:$A$500,'Aprobar Planificación'!$AE$2:$AE$500,""),
D292="Por planificar",_xlfn.XLOOKUP(A292,'Por planificar'!$A$2:$A$500,'Por planificar'!$AE$2:$AE$500,""),
D292="Por habilitar presupuesto",_xlfn.XLOOKUP(A292,'Por habilitar presup.'!$A$2:$A$500,'Por habilitar presup.'!$AE$2:$AE$500,""),
D292="Por aprobar estimación",_xlfn.XLOOKUP(A292,'Por aprobar estimacion'!$A$2:$A$500,'Por aprobar estimacion'!$AE$2:$AE$500,""),
D292="Por reestimar",_xlfn.XLOOKUP(A292,'Por Reestimar '!$A$2:$A$500,'Por Reestimar '!$AE$2:$AE$500,""),
D292="Por estimar",_xlfn.XLOOKUP(A292,'Por estimar'!$A$2:$A$500,'Por estimar'!$AE$2:$AE$500,""),
D292="Registro incompleto",_xlfn.XLOOKUP(A292,'Registro incompleto'!$A$2:$A$500,'Registro incompleto'!$AE$2:$AE$500,""),
TRUE,""
),
_xlpm.revision,_xlfn.IFS(
D292="Eliminados",_xlfn.XLOOKUP(A292,Eliminados!$A$2:$A$500,Eliminados!$AR$2:$AR$500,""),
D292="Planificadas",_xlfn.XLOOKUP(A292,Planificadas!$A$2:$A$500,Planificadas!$AR$2:$AR$500,""),
D292="Aprobar planificación",_xlfn.XLOOKUP(A292,'Aprobar Planificación'!$A$2:$A$500,'Aprobar Planificación'!$AR$2:$AR$500,""),
D292="Por planificar",_xlfn.XLOOKUP(A292,'Por planificar'!$A$2:$A$500,'Por planificar'!$AR$2:$AR$500,""),
D292="Por habilitar presupuesto",_xlfn.XLOOKUP(A292,'Por habilitar presup.'!$A$2:$A$500,'Por habilitar presup.'!$AR$2:$AR$500,""),
D292="Por aprobar estimación",_xlfn.XLOOKUP(A292,'Por aprobar estimacion'!$A$2:$A$500,'Por aprobar estimacion'!$AR$2:$AR$500,""),
D292="Por reestimar",_xlfn.XLOOKUP(A292,'Por Reestimar '!$A$2:$A$500,'Por Reestimar '!$AR$2:$AR$500,""),
TRUE,""
),
_xlpm.resultado,IF(OR(_xlpm.revision="",_xlpm.revision=0),_xlpm.base,_xlpm.revision),
IF(OR(_xlpm.resultado="",_xlpm.resultado=0),"Sin definir",_xlpm.resultado)
))</f>
        <v>Alta</v>
      </c>
      <c r="F292" s="593" cm="1">
        <f t="array" ref="F292">IF(A292="","",_xlfn.LET(
_xlpm.fecha,_xlfn.IFS(
D292="Eliminados",_xlfn.XLOOKUP(A292,Eliminados!$A$2:$A$500,Eliminados!$AD$2:$AD$500,""),
D292="Planificadas",_xlfn.XLOOKUP(A292,Planificadas!$A$2:$A$500,Planificadas!$AD$2:$AD$500,""),
D292="Aprobar planificación",_xlfn.XLOOKUP(A292,'Aprobar Planificación'!$A$2:$A$500,'Aprobar Planificación'!$AD$2:$AD$500,""),
D292="Por planificar",_xlfn.XLOOKUP(A292,'Por planificar'!$A$2:$A$500,'Por planificar'!$AD$2:$AD$500,""),
D292="Por habilitar presupuesto",_xlfn.XLOOKUP(A292,'Por habilitar presup.'!$A$2:$A$500,'Por habilitar presup.'!$AD$2:$AD$500,""),
D292="Por aprobar estimación",_xlfn.XLOOKUP(A292,'Por aprobar estimacion'!$A$2:$A$500,'Por aprobar estimacion'!$AD$2:$AD$500,""),
D292="Por reestimar",_xlfn.XLOOKUP(A292,'Por Reestimar '!$A$2:$A$500,'Por Reestimar '!$AD$2:$AD$500,""),
D292="Por estimar",_xlfn.XLOOKUP(A292,'Por estimar'!$A$2:$A$500,'Por estimar'!$AD$2:$AD$500,""),
D292="Registro incompleto",_xlfn.XLOOKUP(A292,'Registro incompleto'!$A$2:$A$500,'Registro incompleto'!$AD$2:$AD$500,""),
TRUE,""
),
IF(OR(_xlpm.fecha="",_xlpm.fecha=0),"",_xlpm.fecha)
))</f>
        <v>46244</v>
      </c>
      <c r="G292" s="593" cm="1">
        <f t="array" ref="G292">IF(A292="","",_xlfn.LET(
_xlpm.base,_xlfn.IFS(
D292="Eliminados",_xlfn.XLOOKUP(A292,Eliminados!$A$2:$A$500,Eliminados!$AF$2:$AF$500,""),
D292="Planificadas",_xlfn.XLOOKUP(A292,Planificadas!$A$2:$A$500,Planificadas!$AF$2:$AF$500,""),
D292="Aprobar planificación",_xlfn.XLOOKUP(A292,'Aprobar Planificación'!$A$2:$A$500,'Aprobar Planificación'!$AF$2:$AF$500,""),
D292="Por planificar",_xlfn.XLOOKUP(A292,'Por planificar'!$A$2:$A$500,'Por planificar'!$AF$2:$AF$500,""),
D292="Por habilitar presupuesto",_xlfn.XLOOKUP(A292,'Por habilitar presup.'!$A$2:$A$500,'Por habilitar presup.'!$AF$2:$AF$500,""),
D292="Por aprobar estimación",_xlfn.XLOOKUP(A292,'Por aprobar estimacion'!$A$2:$A$500,'Por aprobar estimacion'!$AF$2:$AF$500,""),
D292="Por reestimar",_xlfn.XLOOKUP(A292,'Por Reestimar '!$A$2:$A$500,'Por Reestimar '!$AF$2:$AF$500,""),
D292="Por estimar",_xlfn.XLOOKUP(A292,'Por estimar'!$A$2:$A$500,'Por estimar'!$AF$2:$AF$500,""),
D292="Registro incompleto",_xlfn.XLOOKUP(A292,'Registro incompleto'!$A$2:$A$500,'Registro incompleto'!$AF$2:$AF$500,""),
TRUE,""
),
_xlpm.revision,_xlfn.IFS(
D292="Eliminados",_xlfn.XLOOKUP(A292,Eliminados!$A$2:$A$500,Eliminados!$AS$2:$AS$500,""),
D292="Planificadas",_xlfn.XLOOKUP(A292,Planificadas!$A$2:$A$500,Planificadas!$AS$2:$AS$500,""),
D292="Aprobar planificación",_xlfn.XLOOKUP(A292,'Aprobar Planificación'!$A$2:$A$500,'Aprobar Planificación'!$AS$2:$AS$500,""),
D292="Por planificar",_xlfn.XLOOKUP(A292,'Por planificar'!$A$2:$A$500,'Por planificar'!$AS$2:$AS$500,""),
D292="Por habilitar presupuesto",_xlfn.XLOOKUP(A292,'Por habilitar presup.'!$A$2:$A$500,'Por habilitar presup.'!$AS$2:$AS$500,""),
D292="Por aprobar estimación",_xlfn.XLOOKUP(A292,'Por aprobar estimacion'!$A$2:$A$500,'Por aprobar estimacion'!$AS$2:$AS$500,""),
D292="Por reestimar",_xlfn.XLOOKUP(A292,'Por Reestimar '!$A$2:$A$500,'Por Reestimar '!$AS$2:$AS$500,""),
TRUE,""
),
_xlpm.resultado,IF(OR(_xlpm.revision="",_xlpm.revision=0),_xlpm.base,_xlpm.revision),
IF(OR(_xlpm.resultado="",_xlpm.resultado=0),"",_xlpm.resultado)
))</f>
        <v>46244</v>
      </c>
      <c r="H292" s="593" t="str" cm="1">
        <f t="array" ref="H292">IF(A292="","",_xlfn.LET(
_xlpm.dias,_xlfn.IFS(
OR(UPPER(TRIM(E292))="BAJA",UPPER(TRIM(E292))="BAJO"),5,
OR(UPPER(TRIM(E292))="MEDIA",UPPER(TRIM(E292))="MEDIO"),10,
OR(UPPER(TRIM(E292))="ALTA",UPPER(TRIM(E292))="ALTO"),20,
TRUE,0
),
_xlpm.inicioRe,IF(D292="Por reestimar",_xlfn.XLOOKUP(A292,'Por Reestimar '!$A$2:$A$500,'Por Reestimar '!$AS$2:$AS$500,0),0),
_xlfn.IFS(
D292="Por reestimar",IF(AND(ISNUMBER(_xlpm.inicioRe),_xlpm.inicioRe&gt;0,_xlpm.dias&gt;0),WORKDAY(_xlpm.inicioRe,_xlpm.dias),""),
D292="Por estimar",IF(AND(ISNUMBER(G292),G292&gt;0),IF(_xlpm.dias&gt;0,WORKDAY(G292,_xlpm.dias),""),IF(AND(ISNUMBER(F292),F292&gt;0),WORKDAY(F292,5),"")),
TRUE,""
)
))</f>
        <v/>
      </c>
      <c r="I292" t="str" cm="1">
        <f t="array" ref="I292">IF(A292="","",_xlfn.IFS(
D292="Eliminados",_xlfn.XLOOKUP(A292,Eliminados!$A$2:$A$500,Eliminados!$AB$2:$AB$500,""),
D292="Planificadas",_xlfn.XLOOKUP(A292,Planificadas!$A$2:$A$500,Planificadas!$AB$2:$AB$500,""),
D292="Aprobar planificación",_xlfn.XLOOKUP(A292,'Aprobar Planificación'!$A$2:$A$500,'Aprobar Planificación'!$AB$2:$AB$500,""),
D292="Por planificar",_xlfn.XLOOKUP(A292,'Por planificar'!$A$2:$A$500,'Por planificar'!$AB$2:$AB$500,""),
D292="Por habilitar presupuesto",_xlfn.XLOOKUP(A292,'Por habilitar presup.'!$A$2:$A$500,'Por habilitar presup.'!$AB$2:$AB$500,""),
D292="Por aprobar estimación",_xlfn.XLOOKUP(A292,'Por aprobar estimacion'!$A$2:$A$500,'Por aprobar estimacion'!$AB$2:$AB$500,""),
D292="Por reestimar",_xlfn.XLOOKUP(A292,'Por Reestimar '!$A$2:$A$500,'Por Reestimar '!$AB$2:$AB$500,""),
D292="Por estimar",_xlfn.XLOOKUP(A292,'Por estimar'!$A$2:$A$500,'Por estimar'!$AB$2:$AB$500,""),
D292="Registro incompleto",_xlfn.XLOOKUP(A292,'Registro incompleto'!$A$2:$A$500,'Registro incompleto'!$AB$2:$AB$500,""),
TRUE,""
))</f>
        <v>César Soplín</v>
      </c>
    </row>
    <row r="293" spans="1:9">
      <c r="A293">
        <v>341</v>
      </c>
      <c r="B293" t="str" cm="1">
        <f t="array" ref="B293">IF(A293="","",_xlfn.IFS(
D293="Eliminados",_xlfn.XLOOKUP(A293,Eliminados!$A$2:$A$500,Eliminados!$F$2:$F$500,""),
D293="Planificadas",_xlfn.XLOOKUP(A293,Planificadas!$A$2:$A$500,Planificadas!$F$2:$F$500,""),
D293="Aprobar planificación",_xlfn.XLOOKUP(A293,'Aprobar Planificación'!$A$2:$A$500,'Aprobar Planificación'!$F$2:$F$500,""),
D293="Por planificar",_xlfn.XLOOKUP(A293,'Por planificar'!$A$2:$A$500,'Por planificar'!$F$2:$F$500,""),
D293="Por habilitar presupuesto",_xlfn.XLOOKUP(A293,'Por habilitar presup.'!$A$2:$A$500,'Por habilitar presup.'!$F$2:$F$500,""),
D293="Por aprobar estimación",_xlfn.XLOOKUP(A293,'Por aprobar estimacion'!$A$2:$A$500,'Por aprobar estimacion'!$F$2:$F$500,""),
D293="Por reestimar",_xlfn.XLOOKUP(A293,'Por Reestimar '!$A$2:$A$500,'Por Reestimar '!$F$2:$F$500,""),
D293="Por estimar",_xlfn.XLOOKUP(A293,'Por estimar'!$A$2:$A$500,'Por estimar'!$F$2:$F$500,""),
D293="Registro incompleto",_xlfn.XLOOKUP(A293,'Registro incompleto'!$A$2:$A$500,'Registro incompleto'!$F$2:$F$500,""),
TRUE,""
))</f>
        <v>Implementación de una Plataforma Integral de Gestión Documental para Procedimientos Disciplinarios</v>
      </c>
      <c r="C293" t="str">
        <f t="shared" si="4"/>
        <v>Nohelí Cabrera</v>
      </c>
      <c r="D293" t="str" cm="1">
        <f t="array" ref="D293">IF(A293="","",_xlfn.IFS(
COUNTIF(Eliminados!$A$2:$A$500,A293)&gt;0,"Eliminados",
COUNTIF(Planificadas!$A$2:$A$500,A293)&gt;0,"Planificadas",
COUNTIF('Aprobar Planificación'!$A$2:$A$500,A293)&gt;0,"Aprobar planificación",
COUNTIF('Por planificar'!$A$2:$A$500,A293)&gt;0,"Por planificar",
COUNTIF('Por habilitar presup.'!$A$2:$A$500,A293)&gt;0,"Por habilitar presupuesto",
COUNTIF('Por aprobar estimacion'!$A$2:$A$500,A293)&gt;0,"Por aprobar estimación",
COUNTIF('Por Reestimar '!$A$2:$A$500,A293)&gt;0,"Por reestimar",
COUNTIF('Por estimar'!$A$2:$A$500,A293)&gt;0,"Por estimar",
COUNTIF('Registro incompleto'!$A$2:$A$500,A293)&gt;0,"Registro incompleto",
TRUE,"Sin estado"
))</f>
        <v>Registro incompleto</v>
      </c>
      <c r="E293" t="str" cm="1">
        <f t="array" ref="E293">IF(A293="","",_xlfn.LET(
_xlpm.base,_xlfn.IFS(
D293="Eliminados",_xlfn.XLOOKUP(A293,Eliminados!$A$2:$A$500,Eliminados!$AE$2:$AE$500,""),
D293="Planificadas",_xlfn.XLOOKUP(A293,Planificadas!$A$2:$A$500,Planificadas!$AE$2:$AE$500,""),
D293="Aprobar planificación",_xlfn.XLOOKUP(A293,'Aprobar Planificación'!$A$2:$A$500,'Aprobar Planificación'!$AE$2:$AE$500,""),
D293="Por planificar",_xlfn.XLOOKUP(A293,'Por planificar'!$A$2:$A$500,'Por planificar'!$AE$2:$AE$500,""),
D293="Por habilitar presupuesto",_xlfn.XLOOKUP(A293,'Por habilitar presup.'!$A$2:$A$500,'Por habilitar presup.'!$AE$2:$AE$500,""),
D293="Por aprobar estimación",_xlfn.XLOOKUP(A293,'Por aprobar estimacion'!$A$2:$A$500,'Por aprobar estimacion'!$AE$2:$AE$500,""),
D293="Por reestimar",_xlfn.XLOOKUP(A293,'Por Reestimar '!$A$2:$A$500,'Por Reestimar '!$AE$2:$AE$500,""),
D293="Por estimar",_xlfn.XLOOKUP(A293,'Por estimar'!$A$2:$A$500,'Por estimar'!$AE$2:$AE$500,""),
D293="Registro incompleto",_xlfn.XLOOKUP(A293,'Registro incompleto'!$A$2:$A$500,'Registro incompleto'!$AE$2:$AE$500,""),
TRUE,""
),
_xlpm.revision,_xlfn.IFS(
D293="Eliminados",_xlfn.XLOOKUP(A293,Eliminados!$A$2:$A$500,Eliminados!$AR$2:$AR$500,""),
D293="Planificadas",_xlfn.XLOOKUP(A293,Planificadas!$A$2:$A$500,Planificadas!$AR$2:$AR$500,""),
D293="Aprobar planificación",_xlfn.XLOOKUP(A293,'Aprobar Planificación'!$A$2:$A$500,'Aprobar Planificación'!$AR$2:$AR$500,""),
D293="Por planificar",_xlfn.XLOOKUP(A293,'Por planificar'!$A$2:$A$500,'Por planificar'!$AR$2:$AR$500,""),
D293="Por habilitar presupuesto",_xlfn.XLOOKUP(A293,'Por habilitar presup.'!$A$2:$A$500,'Por habilitar presup.'!$AR$2:$AR$500,""),
D293="Por aprobar estimación",_xlfn.XLOOKUP(A293,'Por aprobar estimacion'!$A$2:$A$500,'Por aprobar estimacion'!$AR$2:$AR$500,""),
D293="Por reestimar",_xlfn.XLOOKUP(A293,'Por Reestimar '!$A$2:$A$500,'Por Reestimar '!$AR$2:$AR$500,""),
TRUE,""
),
_xlpm.resultado,IF(OR(_xlpm.revision="",_xlpm.revision=0),_xlpm.base,_xlpm.revision),
IF(OR(_xlpm.resultado="",_xlpm.resultado=0),"Sin definir",_xlpm.resultado)
))</f>
        <v>Sin definir</v>
      </c>
      <c r="F293" s="593" cm="1">
        <f t="array" ref="F293">IF(A293="","",_xlfn.LET(
_xlpm.fecha,_xlfn.IFS(
D293="Eliminados",_xlfn.XLOOKUP(A293,Eliminados!$A$2:$A$500,Eliminados!$AD$2:$AD$500,""),
D293="Planificadas",_xlfn.XLOOKUP(A293,Planificadas!$A$2:$A$500,Planificadas!$AD$2:$AD$500,""),
D293="Aprobar planificación",_xlfn.XLOOKUP(A293,'Aprobar Planificación'!$A$2:$A$500,'Aprobar Planificación'!$AD$2:$AD$500,""),
D293="Por planificar",_xlfn.XLOOKUP(A293,'Por planificar'!$A$2:$A$500,'Por planificar'!$AD$2:$AD$500,""),
D293="Por habilitar presupuesto",_xlfn.XLOOKUP(A293,'Por habilitar presup.'!$A$2:$A$500,'Por habilitar presup.'!$AD$2:$AD$500,""),
D293="Por aprobar estimación",_xlfn.XLOOKUP(A293,'Por aprobar estimacion'!$A$2:$A$500,'Por aprobar estimacion'!$AD$2:$AD$500,""),
D293="Por reestimar",_xlfn.XLOOKUP(A293,'Por Reestimar '!$A$2:$A$500,'Por Reestimar '!$AD$2:$AD$500,""),
D293="Por estimar",_xlfn.XLOOKUP(A293,'Por estimar'!$A$2:$A$500,'Por estimar'!$AD$2:$AD$500,""),
D293="Registro incompleto",_xlfn.XLOOKUP(A293,'Registro incompleto'!$A$2:$A$500,'Registro incompleto'!$AD$2:$AD$500,""),
TRUE,""
),
IF(OR(_xlpm.fecha="",_xlpm.fecha=0),"",_xlpm.fecha)
))</f>
        <v>46247</v>
      </c>
      <c r="G293" s="593" t="str" cm="1">
        <f t="array" ref="G293">IF(A293="","",_xlfn.LET(
_xlpm.base,_xlfn.IFS(
D293="Eliminados",_xlfn.XLOOKUP(A293,Eliminados!$A$2:$A$500,Eliminados!$AF$2:$AF$500,""),
D293="Planificadas",_xlfn.XLOOKUP(A293,Planificadas!$A$2:$A$500,Planificadas!$AF$2:$AF$500,""),
D293="Aprobar planificación",_xlfn.XLOOKUP(A293,'Aprobar Planificación'!$A$2:$A$500,'Aprobar Planificación'!$AF$2:$AF$500,""),
D293="Por planificar",_xlfn.XLOOKUP(A293,'Por planificar'!$A$2:$A$500,'Por planificar'!$AF$2:$AF$500,""),
D293="Por habilitar presupuesto",_xlfn.XLOOKUP(A293,'Por habilitar presup.'!$A$2:$A$500,'Por habilitar presup.'!$AF$2:$AF$500,""),
D293="Por aprobar estimación",_xlfn.XLOOKUP(A293,'Por aprobar estimacion'!$A$2:$A$500,'Por aprobar estimacion'!$AF$2:$AF$500,""),
D293="Por reestimar",_xlfn.XLOOKUP(A293,'Por Reestimar '!$A$2:$A$500,'Por Reestimar '!$AF$2:$AF$500,""),
D293="Por estimar",_xlfn.XLOOKUP(A293,'Por estimar'!$A$2:$A$500,'Por estimar'!$AF$2:$AF$500,""),
D293="Registro incompleto",_xlfn.XLOOKUP(A293,'Registro incompleto'!$A$2:$A$500,'Registro incompleto'!$AF$2:$AF$500,""),
TRUE,""
),
_xlpm.revision,_xlfn.IFS(
D293="Eliminados",_xlfn.XLOOKUP(A293,Eliminados!$A$2:$A$500,Eliminados!$AS$2:$AS$500,""),
D293="Planificadas",_xlfn.XLOOKUP(A293,Planificadas!$A$2:$A$500,Planificadas!$AS$2:$AS$500,""),
D293="Aprobar planificación",_xlfn.XLOOKUP(A293,'Aprobar Planificación'!$A$2:$A$500,'Aprobar Planificación'!$AS$2:$AS$500,""),
D293="Por planificar",_xlfn.XLOOKUP(A293,'Por planificar'!$A$2:$A$500,'Por planificar'!$AS$2:$AS$500,""),
D293="Por habilitar presupuesto",_xlfn.XLOOKUP(A293,'Por habilitar presup.'!$A$2:$A$500,'Por habilitar presup.'!$AS$2:$AS$500,""),
D293="Por aprobar estimación",_xlfn.XLOOKUP(A293,'Por aprobar estimacion'!$A$2:$A$500,'Por aprobar estimacion'!$AS$2:$AS$500,""),
D293="Por reestimar",_xlfn.XLOOKUP(A293,'Por Reestimar '!$A$2:$A$500,'Por Reestimar '!$AS$2:$AS$500,""),
TRUE,""
),
_xlpm.resultado,IF(OR(_xlpm.revision="",_xlpm.revision=0),_xlpm.base,_xlpm.revision),
IF(OR(_xlpm.resultado="",_xlpm.resultado=0),"",_xlpm.resultado)
))</f>
        <v/>
      </c>
      <c r="H293" s="593" t="str" cm="1">
        <f t="array" ref="H293">IF(A293="","",_xlfn.LET(
_xlpm.dias,_xlfn.IFS(
OR(UPPER(TRIM(E293))="BAJA",UPPER(TRIM(E293))="BAJO"),5,
OR(UPPER(TRIM(E293))="MEDIA",UPPER(TRIM(E293))="MEDIO"),10,
OR(UPPER(TRIM(E293))="ALTA",UPPER(TRIM(E293))="ALTO"),20,
TRUE,0
),
_xlpm.inicioRe,IF(D293="Por reestimar",_xlfn.XLOOKUP(A293,'Por Reestimar '!$A$2:$A$500,'Por Reestimar '!$AS$2:$AS$500,0),0),
_xlfn.IFS(
D293="Por reestimar",IF(AND(ISNUMBER(_xlpm.inicioRe),_xlpm.inicioRe&gt;0,_xlpm.dias&gt;0),WORKDAY(_xlpm.inicioRe,_xlpm.dias),""),
D293="Por estimar",IF(AND(ISNUMBER(G293),G293&gt;0),IF(_xlpm.dias&gt;0,WORKDAY(G293,_xlpm.dias),""),IF(AND(ISNUMBER(F293),F293&gt;0),WORKDAY(F293,5),"")),
TRUE,""
)
))</f>
        <v/>
      </c>
      <c r="I293" t="str" cm="1">
        <f t="array" ref="I293">IF(A293="","",_xlfn.IFS(
D293="Eliminados",_xlfn.XLOOKUP(A293,Eliminados!$A$2:$A$500,Eliminados!$AB$2:$AB$500,""),
D293="Planificadas",_xlfn.XLOOKUP(A293,Planificadas!$A$2:$A$500,Planificadas!$AB$2:$AB$500,""),
D293="Aprobar planificación",_xlfn.XLOOKUP(A293,'Aprobar Planificación'!$A$2:$A$500,'Aprobar Planificación'!$AB$2:$AB$500,""),
D293="Por planificar",_xlfn.XLOOKUP(A293,'Por planificar'!$A$2:$A$500,'Por planificar'!$AB$2:$AB$500,""),
D293="Por habilitar presupuesto",_xlfn.XLOOKUP(A293,'Por habilitar presup.'!$A$2:$A$500,'Por habilitar presup.'!$AB$2:$AB$500,""),
D293="Por aprobar estimación",_xlfn.XLOOKUP(A293,'Por aprobar estimacion'!$A$2:$A$500,'Por aprobar estimacion'!$AB$2:$AB$500,""),
D293="Por reestimar",_xlfn.XLOOKUP(A293,'Por Reestimar '!$A$2:$A$500,'Por Reestimar '!$AB$2:$AB$500,""),
D293="Por estimar",_xlfn.XLOOKUP(A293,'Por estimar'!$A$2:$A$500,'Por estimar'!$AB$2:$AB$500,""),
D293="Registro incompleto",_xlfn.XLOOKUP(A293,'Registro incompleto'!$A$2:$A$500,'Registro incompleto'!$AB$2:$AB$500,""),
TRUE,""
))</f>
        <v>Nohelí Cabrera</v>
      </c>
    </row>
    <row r="294" spans="1:9">
      <c r="A294">
        <v>342</v>
      </c>
      <c r="B294" t="str" cm="1">
        <f t="array" ref="B294">IF(A294="","",_xlfn.IFS(
D294="Eliminados",_xlfn.XLOOKUP(A294,Eliminados!$A$2:$A$500,Eliminados!$F$2:$F$500,""),
D294="Planificadas",_xlfn.XLOOKUP(A294,Planificadas!$A$2:$A$500,Planificadas!$F$2:$F$500,""),
D294="Aprobar planificación",_xlfn.XLOOKUP(A294,'Aprobar Planificación'!$A$2:$A$500,'Aprobar Planificación'!$F$2:$F$500,""),
D294="Por planificar",_xlfn.XLOOKUP(A294,'Por planificar'!$A$2:$A$500,'Por planificar'!$F$2:$F$500,""),
D294="Por habilitar presupuesto",_xlfn.XLOOKUP(A294,'Por habilitar presup.'!$A$2:$A$500,'Por habilitar presup.'!$F$2:$F$500,""),
D294="Por aprobar estimación",_xlfn.XLOOKUP(A294,'Por aprobar estimacion'!$A$2:$A$500,'Por aprobar estimacion'!$F$2:$F$500,""),
D294="Por reestimar",_xlfn.XLOOKUP(A294,'Por Reestimar '!$A$2:$A$500,'Por Reestimar '!$F$2:$F$500,""),
D294="Por estimar",_xlfn.XLOOKUP(A294,'Por estimar'!$A$2:$A$500,'Por estimar'!$F$2:$F$500,""),
D294="Registro incompleto",_xlfn.XLOOKUP(A294,'Registro incompleto'!$A$2:$A$500,'Registro incompleto'!$F$2:$F$500,""),
TRUE,""
))</f>
        <v>Adecuación al Datal Lake por impacto del repositorio histórico tramites - UPC</v>
      </c>
      <c r="C294" t="str">
        <f t="shared" si="4"/>
        <v>Ruddy Pereda</v>
      </c>
      <c r="D294" t="str" cm="1">
        <f t="array" ref="D294">IF(A294="","",_xlfn.IFS(
COUNTIF(Eliminados!$A$2:$A$500,A294)&gt;0,"Eliminados",
COUNTIF(Planificadas!$A$2:$A$500,A294)&gt;0,"Planificadas",
COUNTIF('Aprobar Planificación'!$A$2:$A$500,A294)&gt;0,"Aprobar planificación",
COUNTIF('Por planificar'!$A$2:$A$500,A294)&gt;0,"Por planificar",
COUNTIF('Por habilitar presup.'!$A$2:$A$500,A294)&gt;0,"Por habilitar presupuesto",
COUNTIF('Por aprobar estimacion'!$A$2:$A$500,A294)&gt;0,"Por aprobar estimación",
COUNTIF('Por Reestimar '!$A$2:$A$500,A294)&gt;0,"Por reestimar",
COUNTIF('Por estimar'!$A$2:$A$500,A294)&gt;0,"Por estimar",
COUNTIF('Registro incompleto'!$A$2:$A$500,A294)&gt;0,"Registro incompleto",
TRUE,"Sin estado"
))</f>
        <v>Por estimar</v>
      </c>
      <c r="E294" t="str" cm="1">
        <f t="array" ref="E294">IF(A294="","",_xlfn.LET(
_xlpm.base,_xlfn.IFS(
D294="Eliminados",_xlfn.XLOOKUP(A294,Eliminados!$A$2:$A$500,Eliminados!$AE$2:$AE$500,""),
D294="Planificadas",_xlfn.XLOOKUP(A294,Planificadas!$A$2:$A$500,Planificadas!$AE$2:$AE$500,""),
D294="Aprobar planificación",_xlfn.XLOOKUP(A294,'Aprobar Planificación'!$A$2:$A$500,'Aprobar Planificación'!$AE$2:$AE$500,""),
D294="Por planificar",_xlfn.XLOOKUP(A294,'Por planificar'!$A$2:$A$500,'Por planificar'!$AE$2:$AE$500,""),
D294="Por habilitar presupuesto",_xlfn.XLOOKUP(A294,'Por habilitar presup.'!$A$2:$A$500,'Por habilitar presup.'!$AE$2:$AE$500,""),
D294="Por aprobar estimación",_xlfn.XLOOKUP(A294,'Por aprobar estimacion'!$A$2:$A$500,'Por aprobar estimacion'!$AE$2:$AE$500,""),
D294="Por reestimar",_xlfn.XLOOKUP(A294,'Por Reestimar '!$A$2:$A$500,'Por Reestimar '!$AE$2:$AE$500,""),
D294="Por estimar",_xlfn.XLOOKUP(A294,'Por estimar'!$A$2:$A$500,'Por estimar'!$AE$2:$AE$500,""),
D294="Registro incompleto",_xlfn.XLOOKUP(A294,'Registro incompleto'!$A$2:$A$500,'Registro incompleto'!$AE$2:$AE$500,""),
TRUE,""
),
_xlpm.revision,_xlfn.IFS(
D294="Eliminados",_xlfn.XLOOKUP(A294,Eliminados!$A$2:$A$500,Eliminados!$AR$2:$AR$500,""),
D294="Planificadas",_xlfn.XLOOKUP(A294,Planificadas!$A$2:$A$500,Planificadas!$AR$2:$AR$500,""),
D294="Aprobar planificación",_xlfn.XLOOKUP(A294,'Aprobar Planificación'!$A$2:$A$500,'Aprobar Planificación'!$AR$2:$AR$500,""),
D294="Por planificar",_xlfn.XLOOKUP(A294,'Por planificar'!$A$2:$A$500,'Por planificar'!$AR$2:$AR$500,""),
D294="Por habilitar presupuesto",_xlfn.XLOOKUP(A294,'Por habilitar presup.'!$A$2:$A$500,'Por habilitar presup.'!$AR$2:$AR$500,""),
D294="Por aprobar estimación",_xlfn.XLOOKUP(A294,'Por aprobar estimacion'!$A$2:$A$500,'Por aprobar estimacion'!$AR$2:$AR$500,""),
D294="Por reestimar",_xlfn.XLOOKUP(A294,'Por Reestimar '!$A$2:$A$500,'Por Reestimar '!$AR$2:$AR$500,""),
TRUE,""
),
_xlpm.resultado,IF(OR(_xlpm.revision="",_xlpm.revision=0),_xlpm.base,_xlpm.revision),
IF(OR(_xlpm.resultado="",_xlpm.resultado=0),"Sin definir",_xlpm.resultado)
))</f>
        <v>Sin definir</v>
      </c>
      <c r="F294" s="593" cm="1">
        <f t="array" ref="F294">IF(A294="","",_xlfn.LET(
_xlpm.fecha,_xlfn.IFS(
D294="Eliminados",_xlfn.XLOOKUP(A294,Eliminados!$A$2:$A$500,Eliminados!$AD$2:$AD$500,""),
D294="Planificadas",_xlfn.XLOOKUP(A294,Planificadas!$A$2:$A$500,Planificadas!$AD$2:$AD$500,""),
D294="Aprobar planificación",_xlfn.XLOOKUP(A294,'Aprobar Planificación'!$A$2:$A$500,'Aprobar Planificación'!$AD$2:$AD$500,""),
D294="Por planificar",_xlfn.XLOOKUP(A294,'Por planificar'!$A$2:$A$500,'Por planificar'!$AD$2:$AD$500,""),
D294="Por habilitar presupuesto",_xlfn.XLOOKUP(A294,'Por habilitar presup.'!$A$2:$A$500,'Por habilitar presup.'!$AD$2:$AD$500,""),
D294="Por aprobar estimación",_xlfn.XLOOKUP(A294,'Por aprobar estimacion'!$A$2:$A$500,'Por aprobar estimacion'!$AD$2:$AD$500,""),
D294="Por reestimar",_xlfn.XLOOKUP(A294,'Por Reestimar '!$A$2:$A$500,'Por Reestimar '!$AD$2:$AD$500,""),
D294="Por estimar",_xlfn.XLOOKUP(A294,'Por estimar'!$A$2:$A$500,'Por estimar'!$AD$2:$AD$500,""),
D294="Registro incompleto",_xlfn.XLOOKUP(A294,'Registro incompleto'!$A$2:$A$500,'Registro incompleto'!$AD$2:$AD$500,""),
TRUE,""
),
IF(OR(_xlpm.fecha="",_xlpm.fecha=0),"",_xlpm.fecha)
))</f>
        <v>46241</v>
      </c>
      <c r="G294" s="593" t="str" cm="1">
        <f t="array" ref="G294">IF(A294="","",_xlfn.LET(
_xlpm.base,_xlfn.IFS(
D294="Eliminados",_xlfn.XLOOKUP(A294,Eliminados!$A$2:$A$500,Eliminados!$AF$2:$AF$500,""),
D294="Planificadas",_xlfn.XLOOKUP(A294,Planificadas!$A$2:$A$500,Planificadas!$AF$2:$AF$500,""),
D294="Aprobar planificación",_xlfn.XLOOKUP(A294,'Aprobar Planificación'!$A$2:$A$500,'Aprobar Planificación'!$AF$2:$AF$500,""),
D294="Por planificar",_xlfn.XLOOKUP(A294,'Por planificar'!$A$2:$A$500,'Por planificar'!$AF$2:$AF$500,""),
D294="Por habilitar presupuesto",_xlfn.XLOOKUP(A294,'Por habilitar presup.'!$A$2:$A$500,'Por habilitar presup.'!$AF$2:$AF$500,""),
D294="Por aprobar estimación",_xlfn.XLOOKUP(A294,'Por aprobar estimacion'!$A$2:$A$500,'Por aprobar estimacion'!$AF$2:$AF$500,""),
D294="Por reestimar",_xlfn.XLOOKUP(A294,'Por Reestimar '!$A$2:$A$500,'Por Reestimar '!$AF$2:$AF$500,""),
D294="Por estimar",_xlfn.XLOOKUP(A294,'Por estimar'!$A$2:$A$500,'Por estimar'!$AF$2:$AF$500,""),
D294="Registro incompleto",_xlfn.XLOOKUP(A294,'Registro incompleto'!$A$2:$A$500,'Registro incompleto'!$AF$2:$AF$500,""),
TRUE,""
),
_xlpm.revision,_xlfn.IFS(
D294="Eliminados",_xlfn.XLOOKUP(A294,Eliminados!$A$2:$A$500,Eliminados!$AS$2:$AS$500,""),
D294="Planificadas",_xlfn.XLOOKUP(A294,Planificadas!$A$2:$A$500,Planificadas!$AS$2:$AS$500,""),
D294="Aprobar planificación",_xlfn.XLOOKUP(A294,'Aprobar Planificación'!$A$2:$A$500,'Aprobar Planificación'!$AS$2:$AS$500,""),
D294="Por planificar",_xlfn.XLOOKUP(A294,'Por planificar'!$A$2:$A$500,'Por planificar'!$AS$2:$AS$500,""),
D294="Por habilitar presupuesto",_xlfn.XLOOKUP(A294,'Por habilitar presup.'!$A$2:$A$500,'Por habilitar presup.'!$AS$2:$AS$500,""),
D294="Por aprobar estimación",_xlfn.XLOOKUP(A294,'Por aprobar estimacion'!$A$2:$A$500,'Por aprobar estimacion'!$AS$2:$AS$500,""),
D294="Por reestimar",_xlfn.XLOOKUP(A294,'Por Reestimar '!$A$2:$A$500,'Por Reestimar '!$AS$2:$AS$500,""),
TRUE,""
),
_xlpm.resultado,IF(OR(_xlpm.revision="",_xlpm.revision=0),_xlpm.base,_xlpm.revision),
IF(OR(_xlpm.resultado="",_xlpm.resultado=0),"",_xlpm.resultado)
))</f>
        <v/>
      </c>
      <c r="H294" s="593" cm="1">
        <f t="array" ref="H294">IF(A294="","",_xlfn.LET(
_xlpm.dias,_xlfn.IFS(
OR(UPPER(TRIM(E294))="BAJA",UPPER(TRIM(E294))="BAJO"),5,
OR(UPPER(TRIM(E294))="MEDIA",UPPER(TRIM(E294))="MEDIO"),10,
OR(UPPER(TRIM(E294))="ALTA",UPPER(TRIM(E294))="ALTO"),20,
TRUE,0
),
_xlpm.inicioRe,IF(D294="Por reestimar",_xlfn.XLOOKUP(A294,'Por Reestimar '!$A$2:$A$500,'Por Reestimar '!$AS$2:$AS$500,0),0),
_xlfn.IFS(
D294="Por reestimar",IF(AND(ISNUMBER(_xlpm.inicioRe),_xlpm.inicioRe&gt;0,_xlpm.dias&gt;0),WORKDAY(_xlpm.inicioRe,_xlpm.dias),""),
D294="Por estimar",IF(AND(ISNUMBER(G294),G294&gt;0),IF(_xlpm.dias&gt;0,WORKDAY(G294,_xlpm.dias),""),IF(AND(ISNUMBER(F294),F294&gt;0),WORKDAY(F294,5),"")),
TRUE,""
)
))</f>
        <v>46248</v>
      </c>
      <c r="I294" t="str" cm="1">
        <f t="array" ref="I294">IF(A294="","",_xlfn.IFS(
D294="Eliminados",_xlfn.XLOOKUP(A294,Eliminados!$A$2:$A$500,Eliminados!$AB$2:$AB$500,""),
D294="Planificadas",_xlfn.XLOOKUP(A294,Planificadas!$A$2:$A$500,Planificadas!$AB$2:$AB$500,""),
D294="Aprobar planificación",_xlfn.XLOOKUP(A294,'Aprobar Planificación'!$A$2:$A$500,'Aprobar Planificación'!$AB$2:$AB$500,""),
D294="Por planificar",_xlfn.XLOOKUP(A294,'Por planificar'!$A$2:$A$500,'Por planificar'!$AB$2:$AB$500,""),
D294="Por habilitar presupuesto",_xlfn.XLOOKUP(A294,'Por habilitar presup.'!$A$2:$A$500,'Por habilitar presup.'!$AB$2:$AB$500,""),
D294="Por aprobar estimación",_xlfn.XLOOKUP(A294,'Por aprobar estimacion'!$A$2:$A$500,'Por aprobar estimacion'!$AB$2:$AB$500,""),
D294="Por reestimar",_xlfn.XLOOKUP(A294,'Por Reestimar '!$A$2:$A$500,'Por Reestimar '!$AB$2:$AB$500,""),
D294="Por estimar",_xlfn.XLOOKUP(A294,'Por estimar'!$A$2:$A$500,'Por estimar'!$AB$2:$AB$500,""),
D294="Registro incompleto",_xlfn.XLOOKUP(A294,'Registro incompleto'!$A$2:$A$500,'Registro incompleto'!$AB$2:$AB$500,""),
TRUE,""
))</f>
        <v>Ruddy Pereda</v>
      </c>
    </row>
    <row r="295" spans="1:9">
      <c r="A295">
        <v>343</v>
      </c>
      <c r="B295" t="str" cm="1">
        <f t="array" ref="B295">IF(A295="","",_xlfn.IFS(
D295="Eliminados",_xlfn.XLOOKUP(A295,Eliminados!$A$2:$A$500,Eliminados!$F$2:$F$500,""),
D295="Planificadas",_xlfn.XLOOKUP(A295,Planificadas!$A$2:$A$500,Planificadas!$F$2:$F$500,""),
D295="Aprobar planificación",_xlfn.XLOOKUP(A295,'Aprobar Planificación'!$A$2:$A$500,'Aprobar Planificación'!$F$2:$F$500,""),
D295="Por planificar",_xlfn.XLOOKUP(A295,'Por planificar'!$A$2:$A$500,'Por planificar'!$F$2:$F$500,""),
D295="Por habilitar presupuesto",_xlfn.XLOOKUP(A295,'Por habilitar presup.'!$A$2:$A$500,'Por habilitar presup.'!$F$2:$F$500,""),
D295="Por aprobar estimación",_xlfn.XLOOKUP(A295,'Por aprobar estimacion'!$A$2:$A$500,'Por aprobar estimacion'!$F$2:$F$500,""),
D295="Por reestimar",_xlfn.XLOOKUP(A295,'Por Reestimar '!$A$2:$A$500,'Por Reestimar '!$F$2:$F$500,""),
D295="Por estimar",_xlfn.XLOOKUP(A295,'Por estimar'!$A$2:$A$500,'Por estimar'!$F$2:$F$500,""),
D295="Registro incompleto",_xlfn.XLOOKUP(A295,'Registro incompleto'!$A$2:$A$500,'Registro incompleto'!$F$2:$F$500,""),
TRUE,""
))</f>
        <v>Integrar y mejorar reportes para apoyar la experiencia del Estudiante FOCO</v>
      </c>
      <c r="C295" t="str">
        <f t="shared" si="4"/>
        <v>Tania Tamariz</v>
      </c>
      <c r="D295" t="str" cm="1">
        <f t="array" ref="D295">IF(A295="","",_xlfn.IFS(
COUNTIF(Eliminados!$A$2:$A$500,A295)&gt;0,"Eliminados",
COUNTIF(Planificadas!$A$2:$A$500,A295)&gt;0,"Planificadas",
COUNTIF('Aprobar Planificación'!$A$2:$A$500,A295)&gt;0,"Aprobar planificación",
COUNTIF('Por planificar'!$A$2:$A$500,A295)&gt;0,"Por planificar",
COUNTIF('Por habilitar presup.'!$A$2:$A$500,A295)&gt;0,"Por habilitar presupuesto",
COUNTIF('Por aprobar estimacion'!$A$2:$A$500,A295)&gt;0,"Por aprobar estimación",
COUNTIF('Por Reestimar '!$A$2:$A$500,A295)&gt;0,"Por reestimar",
COUNTIF('Por estimar'!$A$2:$A$500,A295)&gt;0,"Por estimar",
COUNTIF('Registro incompleto'!$A$2:$A$500,A295)&gt;0,"Registro incompleto",
TRUE,"Sin estado"
))</f>
        <v>Por estimar</v>
      </c>
      <c r="E295" t="str" cm="1">
        <f t="array" ref="E295">IF(A295="","",_xlfn.LET(
_xlpm.base,_xlfn.IFS(
D295="Eliminados",_xlfn.XLOOKUP(A295,Eliminados!$A$2:$A$500,Eliminados!$AE$2:$AE$500,""),
D295="Planificadas",_xlfn.XLOOKUP(A295,Planificadas!$A$2:$A$500,Planificadas!$AE$2:$AE$500,""),
D295="Aprobar planificación",_xlfn.XLOOKUP(A295,'Aprobar Planificación'!$A$2:$A$500,'Aprobar Planificación'!$AE$2:$AE$500,""),
D295="Por planificar",_xlfn.XLOOKUP(A295,'Por planificar'!$A$2:$A$500,'Por planificar'!$AE$2:$AE$500,""),
D295="Por habilitar presupuesto",_xlfn.XLOOKUP(A295,'Por habilitar presup.'!$A$2:$A$500,'Por habilitar presup.'!$AE$2:$AE$500,""),
D295="Por aprobar estimación",_xlfn.XLOOKUP(A295,'Por aprobar estimacion'!$A$2:$A$500,'Por aprobar estimacion'!$AE$2:$AE$500,""),
D295="Por reestimar",_xlfn.XLOOKUP(A295,'Por Reestimar '!$A$2:$A$500,'Por Reestimar '!$AE$2:$AE$500,""),
D295="Por estimar",_xlfn.XLOOKUP(A295,'Por estimar'!$A$2:$A$500,'Por estimar'!$AE$2:$AE$500,""),
D295="Registro incompleto",_xlfn.XLOOKUP(A295,'Registro incompleto'!$A$2:$A$500,'Registro incompleto'!$AE$2:$AE$500,""),
TRUE,""
),
_xlpm.revision,_xlfn.IFS(
D295="Eliminados",_xlfn.XLOOKUP(A295,Eliminados!$A$2:$A$500,Eliminados!$AR$2:$AR$500,""),
D295="Planificadas",_xlfn.XLOOKUP(A295,Planificadas!$A$2:$A$500,Planificadas!$AR$2:$AR$500,""),
D295="Aprobar planificación",_xlfn.XLOOKUP(A295,'Aprobar Planificación'!$A$2:$A$500,'Aprobar Planificación'!$AR$2:$AR$500,""),
D295="Por planificar",_xlfn.XLOOKUP(A295,'Por planificar'!$A$2:$A$500,'Por planificar'!$AR$2:$AR$500,""),
D295="Por habilitar presupuesto",_xlfn.XLOOKUP(A295,'Por habilitar presup.'!$A$2:$A$500,'Por habilitar presup.'!$AR$2:$AR$500,""),
D295="Por aprobar estimación",_xlfn.XLOOKUP(A295,'Por aprobar estimacion'!$A$2:$A$500,'Por aprobar estimacion'!$AR$2:$AR$500,""),
D295="Por reestimar",_xlfn.XLOOKUP(A295,'Por Reestimar '!$A$2:$A$500,'Por Reestimar '!$AR$2:$AR$500,""),
TRUE,""
),
_xlpm.resultado,IF(OR(_xlpm.revision="",_xlpm.revision=0),_xlpm.base,_xlpm.revision),
IF(OR(_xlpm.resultado="",_xlpm.resultado=0),"Sin definir",_xlpm.resultado)
))</f>
        <v>Alta</v>
      </c>
      <c r="F295" s="593" cm="1">
        <f t="array" ref="F295">IF(A295="","",_xlfn.LET(
_xlpm.fecha,_xlfn.IFS(
D295="Eliminados",_xlfn.XLOOKUP(A295,Eliminados!$A$2:$A$500,Eliminados!$AD$2:$AD$500,""),
D295="Planificadas",_xlfn.XLOOKUP(A295,Planificadas!$A$2:$A$500,Planificadas!$AD$2:$AD$500,""),
D295="Aprobar planificación",_xlfn.XLOOKUP(A295,'Aprobar Planificación'!$A$2:$A$500,'Aprobar Planificación'!$AD$2:$AD$500,""),
D295="Por planificar",_xlfn.XLOOKUP(A295,'Por planificar'!$A$2:$A$500,'Por planificar'!$AD$2:$AD$500,""),
D295="Por habilitar presupuesto",_xlfn.XLOOKUP(A295,'Por habilitar presup.'!$A$2:$A$500,'Por habilitar presup.'!$AD$2:$AD$500,""),
D295="Por aprobar estimación",_xlfn.XLOOKUP(A295,'Por aprobar estimacion'!$A$2:$A$500,'Por aprobar estimacion'!$AD$2:$AD$500,""),
D295="Por reestimar",_xlfn.XLOOKUP(A295,'Por Reestimar '!$A$2:$A$500,'Por Reestimar '!$AD$2:$AD$500,""),
D295="Por estimar",_xlfn.XLOOKUP(A295,'Por estimar'!$A$2:$A$500,'Por estimar'!$AD$2:$AD$500,""),
D295="Registro incompleto",_xlfn.XLOOKUP(A295,'Registro incompleto'!$A$2:$A$500,'Registro incompleto'!$AD$2:$AD$500,""),
TRUE,""
),
IF(OR(_xlpm.fecha="",_xlpm.fecha=0),"",_xlpm.fecha)
))</f>
        <v>46260</v>
      </c>
      <c r="G295" s="593" cm="1">
        <f t="array" ref="G295">IF(A295="","",_xlfn.LET(
_xlpm.base,_xlfn.IFS(
D295="Eliminados",_xlfn.XLOOKUP(A295,Eliminados!$A$2:$A$500,Eliminados!$AF$2:$AF$500,""),
D295="Planificadas",_xlfn.XLOOKUP(A295,Planificadas!$A$2:$A$500,Planificadas!$AF$2:$AF$500,""),
D295="Aprobar planificación",_xlfn.XLOOKUP(A295,'Aprobar Planificación'!$A$2:$A$500,'Aprobar Planificación'!$AF$2:$AF$500,""),
D295="Por planificar",_xlfn.XLOOKUP(A295,'Por planificar'!$A$2:$A$500,'Por planificar'!$AF$2:$AF$500,""),
D295="Por habilitar presupuesto",_xlfn.XLOOKUP(A295,'Por habilitar presup.'!$A$2:$A$500,'Por habilitar presup.'!$AF$2:$AF$500,""),
D295="Por aprobar estimación",_xlfn.XLOOKUP(A295,'Por aprobar estimacion'!$A$2:$A$500,'Por aprobar estimacion'!$AF$2:$AF$500,""),
D295="Por reestimar",_xlfn.XLOOKUP(A295,'Por Reestimar '!$A$2:$A$500,'Por Reestimar '!$AF$2:$AF$500,""),
D295="Por estimar",_xlfn.XLOOKUP(A295,'Por estimar'!$A$2:$A$500,'Por estimar'!$AF$2:$AF$500,""),
D295="Registro incompleto",_xlfn.XLOOKUP(A295,'Registro incompleto'!$A$2:$A$500,'Registro incompleto'!$AF$2:$AF$500,""),
TRUE,""
),
_xlpm.revision,_xlfn.IFS(
D295="Eliminados",_xlfn.XLOOKUP(A295,Eliminados!$A$2:$A$500,Eliminados!$AS$2:$AS$500,""),
D295="Planificadas",_xlfn.XLOOKUP(A295,Planificadas!$A$2:$A$500,Planificadas!$AS$2:$AS$500,""),
D295="Aprobar planificación",_xlfn.XLOOKUP(A295,'Aprobar Planificación'!$A$2:$A$500,'Aprobar Planificación'!$AS$2:$AS$500,""),
D295="Por planificar",_xlfn.XLOOKUP(A295,'Por planificar'!$A$2:$A$500,'Por planificar'!$AS$2:$AS$500,""),
D295="Por habilitar presupuesto",_xlfn.XLOOKUP(A295,'Por habilitar presup.'!$A$2:$A$500,'Por habilitar presup.'!$AS$2:$AS$500,""),
D295="Por aprobar estimación",_xlfn.XLOOKUP(A295,'Por aprobar estimacion'!$A$2:$A$500,'Por aprobar estimacion'!$AS$2:$AS$500,""),
D295="Por reestimar",_xlfn.XLOOKUP(A295,'Por Reestimar '!$A$2:$A$500,'Por Reestimar '!$AS$2:$AS$500,""),
TRUE,""
),
_xlpm.resultado,IF(OR(_xlpm.revision="",_xlpm.revision=0),_xlpm.base,_xlpm.revision),
IF(OR(_xlpm.resultado="",_xlpm.resultado=0),"",_xlpm.resultado)
))</f>
        <v>46346</v>
      </c>
      <c r="H295" s="593" cm="1">
        <f t="array" ref="H295">IF(A295="","",_xlfn.LET(
_xlpm.dias,_xlfn.IFS(
OR(UPPER(TRIM(E295))="BAJA",UPPER(TRIM(E295))="BAJO"),5,
OR(UPPER(TRIM(E295))="MEDIA",UPPER(TRIM(E295))="MEDIO"),10,
OR(UPPER(TRIM(E295))="ALTA",UPPER(TRIM(E295))="ALTO"),20,
TRUE,0
),
_xlpm.inicioRe,IF(D295="Por reestimar",_xlfn.XLOOKUP(A295,'Por Reestimar '!$A$2:$A$500,'Por Reestimar '!$AS$2:$AS$500,0),0),
_xlfn.IFS(
D295="Por reestimar",IF(AND(ISNUMBER(_xlpm.inicioRe),_xlpm.inicioRe&gt;0,_xlpm.dias&gt;0),WORKDAY(_xlpm.inicioRe,_xlpm.dias),""),
D295="Por estimar",IF(AND(ISNUMBER(G295),G295&gt;0),IF(_xlpm.dias&gt;0,WORKDAY(G295,_xlpm.dias),""),IF(AND(ISNUMBER(F295),F295&gt;0),WORKDAY(F295,5),"")),
TRUE,""
)
))</f>
        <v>46374</v>
      </c>
      <c r="I295" t="str" cm="1">
        <f t="array" ref="I295">IF(A295="","",_xlfn.IFS(
D295="Eliminados",_xlfn.XLOOKUP(A295,Eliminados!$A$2:$A$500,Eliminados!$AB$2:$AB$500,""),
D295="Planificadas",_xlfn.XLOOKUP(A295,Planificadas!$A$2:$A$500,Planificadas!$AB$2:$AB$500,""),
D295="Aprobar planificación",_xlfn.XLOOKUP(A295,'Aprobar Planificación'!$A$2:$A$500,'Aprobar Planificación'!$AB$2:$AB$500,""),
D295="Por planificar",_xlfn.XLOOKUP(A295,'Por planificar'!$A$2:$A$500,'Por planificar'!$AB$2:$AB$500,""),
D295="Por habilitar presupuesto",_xlfn.XLOOKUP(A295,'Por habilitar presup.'!$A$2:$A$500,'Por habilitar presup.'!$AB$2:$AB$500,""),
D295="Por aprobar estimación",_xlfn.XLOOKUP(A295,'Por aprobar estimacion'!$A$2:$A$500,'Por aprobar estimacion'!$AB$2:$AB$500,""),
D295="Por reestimar",_xlfn.XLOOKUP(A295,'Por Reestimar '!$A$2:$A$500,'Por Reestimar '!$AB$2:$AB$500,""),
D295="Por estimar",_xlfn.XLOOKUP(A295,'Por estimar'!$A$2:$A$500,'Por estimar'!$AB$2:$AB$500,""),
D295="Registro incompleto",_xlfn.XLOOKUP(A295,'Registro incompleto'!$A$2:$A$500,'Registro incompleto'!$AB$2:$AB$500,""),
TRUE,""
))</f>
        <v>Tania Tamariz</v>
      </c>
    </row>
    <row r="296" spans="1:9">
      <c r="A296">
        <v>344</v>
      </c>
      <c r="B296" t="str" cm="1">
        <f t="array" ref="B296">IF(A296="","",_xlfn.IFS(
D296="Eliminados",_xlfn.XLOOKUP(A296,Eliminados!$A$2:$A$500,Eliminados!$F$2:$F$500,""),
D296="Planificadas",_xlfn.XLOOKUP(A296,Planificadas!$A$2:$A$500,Planificadas!$F$2:$F$500,""),
D296="Aprobar planificación",_xlfn.XLOOKUP(A296,'Aprobar Planificación'!$A$2:$A$500,'Aprobar Planificación'!$F$2:$F$500,""),
D296="Por planificar",_xlfn.XLOOKUP(A296,'Por planificar'!$A$2:$A$500,'Por planificar'!$F$2:$F$500,""),
D296="Por habilitar presupuesto",_xlfn.XLOOKUP(A296,'Por habilitar presup.'!$A$2:$A$500,'Por habilitar presup.'!$F$2:$F$500,""),
D296="Por aprobar estimación",_xlfn.XLOOKUP(A296,'Por aprobar estimacion'!$A$2:$A$500,'Por aprobar estimacion'!$F$2:$F$500,""),
D296="Por reestimar",_xlfn.XLOOKUP(A296,'Por Reestimar '!$A$2:$A$500,'Por Reestimar '!$F$2:$F$500,""),
D296="Por estimar",_xlfn.XLOOKUP(A296,'Por estimar'!$A$2:$A$500,'Por estimar'!$F$2:$F$500,""),
D296="Registro incompleto",_xlfn.XLOOKUP(A296,'Registro incompleto'!$A$2:$A$500,'Registro incompleto'!$F$2:$F$500,""),
TRUE,""
))</f>
        <v>Actualización de APIs CRM para incluir fecha y hora de registro del prospecto</v>
      </c>
      <c r="C296" t="str">
        <f t="shared" si="4"/>
        <v>César Soplín</v>
      </c>
      <c r="D296" t="str" cm="1">
        <f t="array" ref="D296">IF(A296="","",_xlfn.IFS(
COUNTIF(Eliminados!$A$2:$A$500,A296)&gt;0,"Eliminados",
COUNTIF(Planificadas!$A$2:$A$500,A296)&gt;0,"Planificadas",
COUNTIF('Aprobar Planificación'!$A$2:$A$500,A296)&gt;0,"Aprobar planificación",
COUNTIF('Por planificar'!$A$2:$A$500,A296)&gt;0,"Por planificar",
COUNTIF('Por habilitar presup.'!$A$2:$A$500,A296)&gt;0,"Por habilitar presupuesto",
COUNTIF('Por aprobar estimacion'!$A$2:$A$500,A296)&gt;0,"Por aprobar estimación",
COUNTIF('Por Reestimar '!$A$2:$A$500,A296)&gt;0,"Por reestimar",
COUNTIF('Por estimar'!$A$2:$A$500,A296)&gt;0,"Por estimar",
COUNTIF('Registro incompleto'!$A$2:$A$500,A296)&gt;0,"Registro incompleto",
TRUE,"Sin estado"
))</f>
        <v>Planificadas</v>
      </c>
      <c r="E296" t="str" cm="1">
        <f t="array" ref="E296">IF(A296="","",_xlfn.LET(
_xlpm.base,_xlfn.IFS(
D296="Eliminados",_xlfn.XLOOKUP(A296,Eliminados!$A$2:$A$500,Eliminados!$AE$2:$AE$500,""),
D296="Planificadas",_xlfn.XLOOKUP(A296,Planificadas!$A$2:$A$500,Planificadas!$AE$2:$AE$500,""),
D296="Aprobar planificación",_xlfn.XLOOKUP(A296,'Aprobar Planificación'!$A$2:$A$500,'Aprobar Planificación'!$AE$2:$AE$500,""),
D296="Por planificar",_xlfn.XLOOKUP(A296,'Por planificar'!$A$2:$A$500,'Por planificar'!$AE$2:$AE$500,""),
D296="Por habilitar presupuesto",_xlfn.XLOOKUP(A296,'Por habilitar presup.'!$A$2:$A$500,'Por habilitar presup.'!$AE$2:$AE$500,""),
D296="Por aprobar estimación",_xlfn.XLOOKUP(A296,'Por aprobar estimacion'!$A$2:$A$500,'Por aprobar estimacion'!$AE$2:$AE$500,""),
D296="Por reestimar",_xlfn.XLOOKUP(A296,'Por Reestimar '!$A$2:$A$500,'Por Reestimar '!$AE$2:$AE$500,""),
D296="Por estimar",_xlfn.XLOOKUP(A296,'Por estimar'!$A$2:$A$500,'Por estimar'!$AE$2:$AE$500,""),
D296="Registro incompleto",_xlfn.XLOOKUP(A296,'Registro incompleto'!$A$2:$A$500,'Registro incompleto'!$AE$2:$AE$500,""),
TRUE,""
),
_xlpm.revision,_xlfn.IFS(
D296="Eliminados",_xlfn.XLOOKUP(A296,Eliminados!$A$2:$A$500,Eliminados!$AR$2:$AR$500,""),
D296="Planificadas",_xlfn.XLOOKUP(A296,Planificadas!$A$2:$A$500,Planificadas!$AR$2:$AR$500,""),
D296="Aprobar planificación",_xlfn.XLOOKUP(A296,'Aprobar Planificación'!$A$2:$A$500,'Aprobar Planificación'!$AR$2:$AR$500,""),
D296="Por planificar",_xlfn.XLOOKUP(A296,'Por planificar'!$A$2:$A$500,'Por planificar'!$AR$2:$AR$500,""),
D296="Por habilitar presupuesto",_xlfn.XLOOKUP(A296,'Por habilitar presup.'!$A$2:$A$500,'Por habilitar presup.'!$AR$2:$AR$500,""),
D296="Por aprobar estimación",_xlfn.XLOOKUP(A296,'Por aprobar estimacion'!$A$2:$A$500,'Por aprobar estimacion'!$AR$2:$AR$500,""),
D296="Por reestimar",_xlfn.XLOOKUP(A296,'Por Reestimar '!$A$2:$A$500,'Por Reestimar '!$AR$2:$AR$500,""),
TRUE,""
),
_xlpm.resultado,IF(OR(_xlpm.revision="",_xlpm.revision=0),_xlpm.base,_xlpm.revision),
IF(OR(_xlpm.resultado="",_xlpm.resultado=0),"Sin definir",_xlpm.resultado)
))</f>
        <v>Media</v>
      </c>
      <c r="F296" s="593" cm="1">
        <f t="array" ref="F296">IF(A296="","",_xlfn.LET(
_xlpm.fecha,_xlfn.IFS(
D296="Eliminados",_xlfn.XLOOKUP(A296,Eliminados!$A$2:$A$500,Eliminados!$AD$2:$AD$500,""),
D296="Planificadas",_xlfn.XLOOKUP(A296,Planificadas!$A$2:$A$500,Planificadas!$AD$2:$AD$500,""),
D296="Aprobar planificación",_xlfn.XLOOKUP(A296,'Aprobar Planificación'!$A$2:$A$500,'Aprobar Planificación'!$AD$2:$AD$500,""),
D296="Por planificar",_xlfn.XLOOKUP(A296,'Por planificar'!$A$2:$A$500,'Por planificar'!$AD$2:$AD$500,""),
D296="Por habilitar presupuesto",_xlfn.XLOOKUP(A296,'Por habilitar presup.'!$A$2:$A$500,'Por habilitar presup.'!$AD$2:$AD$500,""),
D296="Por aprobar estimación",_xlfn.XLOOKUP(A296,'Por aprobar estimacion'!$A$2:$A$500,'Por aprobar estimacion'!$AD$2:$AD$500,""),
D296="Por reestimar",_xlfn.XLOOKUP(A296,'Por Reestimar '!$A$2:$A$500,'Por Reestimar '!$AD$2:$AD$500,""),
D296="Por estimar",_xlfn.XLOOKUP(A296,'Por estimar'!$A$2:$A$500,'Por estimar'!$AD$2:$AD$500,""),
D296="Registro incompleto",_xlfn.XLOOKUP(A296,'Registro incompleto'!$A$2:$A$500,'Registro incompleto'!$AD$2:$AD$500,""),
TRUE,""
),
IF(OR(_xlpm.fecha="",_xlpm.fecha=0),"",_xlpm.fecha)
))</f>
        <v>46244</v>
      </c>
      <c r="G296" s="593" cm="1">
        <f t="array" ref="G296">IF(A296="","",_xlfn.LET(
_xlpm.base,_xlfn.IFS(
D296="Eliminados",_xlfn.XLOOKUP(A296,Eliminados!$A$2:$A$500,Eliminados!$AF$2:$AF$500,""),
D296="Planificadas",_xlfn.XLOOKUP(A296,Planificadas!$A$2:$A$500,Planificadas!$AF$2:$AF$500,""),
D296="Aprobar planificación",_xlfn.XLOOKUP(A296,'Aprobar Planificación'!$A$2:$A$500,'Aprobar Planificación'!$AF$2:$AF$500,""),
D296="Por planificar",_xlfn.XLOOKUP(A296,'Por planificar'!$A$2:$A$500,'Por planificar'!$AF$2:$AF$500,""),
D296="Por habilitar presupuesto",_xlfn.XLOOKUP(A296,'Por habilitar presup.'!$A$2:$A$500,'Por habilitar presup.'!$AF$2:$AF$500,""),
D296="Por aprobar estimación",_xlfn.XLOOKUP(A296,'Por aprobar estimacion'!$A$2:$A$500,'Por aprobar estimacion'!$AF$2:$AF$500,""),
D296="Por reestimar",_xlfn.XLOOKUP(A296,'Por Reestimar '!$A$2:$A$500,'Por Reestimar '!$AF$2:$AF$500,""),
D296="Por estimar",_xlfn.XLOOKUP(A296,'Por estimar'!$A$2:$A$500,'Por estimar'!$AF$2:$AF$500,""),
D296="Registro incompleto",_xlfn.XLOOKUP(A296,'Registro incompleto'!$A$2:$A$500,'Registro incompleto'!$AF$2:$AF$500,""),
TRUE,""
),
_xlpm.revision,_xlfn.IFS(
D296="Eliminados",_xlfn.XLOOKUP(A296,Eliminados!$A$2:$A$500,Eliminados!$AS$2:$AS$500,""),
D296="Planificadas",_xlfn.XLOOKUP(A296,Planificadas!$A$2:$A$500,Planificadas!$AS$2:$AS$500,""),
D296="Aprobar planificación",_xlfn.XLOOKUP(A296,'Aprobar Planificación'!$A$2:$A$500,'Aprobar Planificación'!$AS$2:$AS$500,""),
D296="Por planificar",_xlfn.XLOOKUP(A296,'Por planificar'!$A$2:$A$500,'Por planificar'!$AS$2:$AS$500,""),
D296="Por habilitar presupuesto",_xlfn.XLOOKUP(A296,'Por habilitar presup.'!$A$2:$A$500,'Por habilitar presup.'!$AS$2:$AS$500,""),
D296="Por aprobar estimación",_xlfn.XLOOKUP(A296,'Por aprobar estimacion'!$A$2:$A$500,'Por aprobar estimacion'!$AS$2:$AS$500,""),
D296="Por reestimar",_xlfn.XLOOKUP(A296,'Por Reestimar '!$A$2:$A$500,'Por Reestimar '!$AS$2:$AS$500,""),
TRUE,""
),
_xlpm.resultado,IF(OR(_xlpm.revision="",_xlpm.revision=0),_xlpm.base,_xlpm.revision),
IF(OR(_xlpm.resultado="",_xlpm.resultado=0),"",_xlpm.resultado)
))</f>
        <v>46251</v>
      </c>
      <c r="H296" s="593" t="str" cm="1">
        <f t="array" ref="H296">IF(A296="","",_xlfn.LET(
_xlpm.dias,_xlfn.IFS(
OR(UPPER(TRIM(E296))="BAJA",UPPER(TRIM(E296))="BAJO"),5,
OR(UPPER(TRIM(E296))="MEDIA",UPPER(TRIM(E296))="MEDIO"),10,
OR(UPPER(TRIM(E296))="ALTA",UPPER(TRIM(E296))="ALTO"),20,
TRUE,0
),
_xlpm.inicioRe,IF(D296="Por reestimar",_xlfn.XLOOKUP(A296,'Por Reestimar '!$A$2:$A$500,'Por Reestimar '!$AS$2:$AS$500,0),0),
_xlfn.IFS(
D296="Por reestimar",IF(AND(ISNUMBER(_xlpm.inicioRe),_xlpm.inicioRe&gt;0,_xlpm.dias&gt;0),WORKDAY(_xlpm.inicioRe,_xlpm.dias),""),
D296="Por estimar",IF(AND(ISNUMBER(G296),G296&gt;0),IF(_xlpm.dias&gt;0,WORKDAY(G296,_xlpm.dias),""),IF(AND(ISNUMBER(F296),F296&gt;0),WORKDAY(F296,5),"")),
TRUE,""
)
))</f>
        <v/>
      </c>
      <c r="I296" t="str" cm="1">
        <f t="array" ref="I296">IF(A296="","",_xlfn.IFS(
D296="Eliminados",_xlfn.XLOOKUP(A296,Eliminados!$A$2:$A$500,Eliminados!$AB$2:$AB$500,""),
D296="Planificadas",_xlfn.XLOOKUP(A296,Planificadas!$A$2:$A$500,Planificadas!$AB$2:$AB$500,""),
D296="Aprobar planificación",_xlfn.XLOOKUP(A296,'Aprobar Planificación'!$A$2:$A$500,'Aprobar Planificación'!$AB$2:$AB$500,""),
D296="Por planificar",_xlfn.XLOOKUP(A296,'Por planificar'!$A$2:$A$500,'Por planificar'!$AB$2:$AB$500,""),
D296="Por habilitar presupuesto",_xlfn.XLOOKUP(A296,'Por habilitar presup.'!$A$2:$A$500,'Por habilitar presup.'!$AB$2:$AB$500,""),
D296="Por aprobar estimación",_xlfn.XLOOKUP(A296,'Por aprobar estimacion'!$A$2:$A$500,'Por aprobar estimacion'!$AB$2:$AB$500,""),
D296="Por reestimar",_xlfn.XLOOKUP(A296,'Por Reestimar '!$A$2:$A$500,'Por Reestimar '!$AB$2:$AB$500,""),
D296="Por estimar",_xlfn.XLOOKUP(A296,'Por estimar'!$A$2:$A$500,'Por estimar'!$AB$2:$AB$500,""),
D296="Registro incompleto",_xlfn.XLOOKUP(A296,'Registro incompleto'!$A$2:$A$500,'Registro incompleto'!$AB$2:$AB$500,""),
TRUE,""
))</f>
        <v>César Soplín</v>
      </c>
    </row>
    <row r="297" spans="1:9">
      <c r="A297">
        <v>345</v>
      </c>
      <c r="B297" t="str" cm="1">
        <f t="array" ref="B297">IF(A297="","",_xlfn.IFS(
D297="Eliminados",_xlfn.XLOOKUP(A297,Eliminados!$A$2:$A$500,Eliminados!$F$2:$F$500,""),
D297="Planificadas",_xlfn.XLOOKUP(A297,Planificadas!$A$2:$A$500,Planificadas!$F$2:$F$500,""),
D297="Aprobar planificación",_xlfn.XLOOKUP(A297,'Aprobar Planificación'!$A$2:$A$500,'Aprobar Planificación'!$F$2:$F$500,""),
D297="Por planificar",_xlfn.XLOOKUP(A297,'Por planificar'!$A$2:$A$500,'Por planificar'!$F$2:$F$500,""),
D297="Por habilitar presupuesto",_xlfn.XLOOKUP(A297,'Por habilitar presup.'!$A$2:$A$500,'Por habilitar presup.'!$F$2:$F$500,""),
D297="Por aprobar estimación",_xlfn.XLOOKUP(A297,'Por aprobar estimacion'!$A$2:$A$500,'Por aprobar estimacion'!$F$2:$F$500,""),
D297="Por reestimar",_xlfn.XLOOKUP(A297,'Por Reestimar '!$A$2:$A$500,'Por Reestimar '!$F$2:$F$500,""),
D297="Por estimar",_xlfn.XLOOKUP(A297,'Por estimar'!$A$2:$A$500,'Por estimar'!$F$2:$F$500,""),
D297="Registro incompleto",_xlfn.XLOOKUP(A297,'Registro incompleto'!$A$2:$A$500,'Registro incompleto'!$F$2:$F$500,""),
TRUE,""
))</f>
        <v>Asignación de Mallas para Reingresantes (periodo catálogo)</v>
      </c>
      <c r="C297" t="str">
        <f t="shared" si="4"/>
        <v>Ana Vega</v>
      </c>
      <c r="D297" t="str" cm="1">
        <f t="array" ref="D297">IF(A297="","",_xlfn.IFS(
COUNTIF(Eliminados!$A$2:$A$500,A297)&gt;0,"Eliminados",
COUNTIF(Planificadas!$A$2:$A$500,A297)&gt;0,"Planificadas",
COUNTIF('Aprobar Planificación'!$A$2:$A$500,A297)&gt;0,"Aprobar planificación",
COUNTIF('Por planificar'!$A$2:$A$500,A297)&gt;0,"Por planificar",
COUNTIF('Por habilitar presup.'!$A$2:$A$500,A297)&gt;0,"Por habilitar presupuesto",
COUNTIF('Por aprobar estimacion'!$A$2:$A$500,A297)&gt;0,"Por aprobar estimación",
COUNTIF('Por Reestimar '!$A$2:$A$500,A297)&gt;0,"Por reestimar",
COUNTIF('Por estimar'!$A$2:$A$500,A297)&gt;0,"Por estimar",
COUNTIF('Registro incompleto'!$A$2:$A$500,A297)&gt;0,"Registro incompleto",
TRUE,"Sin estado"
))</f>
        <v>Planificadas</v>
      </c>
      <c r="E297" t="str" cm="1">
        <f t="array" ref="E297">IF(A297="","",_xlfn.LET(
_xlpm.base,_xlfn.IFS(
D297="Eliminados",_xlfn.XLOOKUP(A297,Eliminados!$A$2:$A$500,Eliminados!$AE$2:$AE$500,""),
D297="Planificadas",_xlfn.XLOOKUP(A297,Planificadas!$A$2:$A$500,Planificadas!$AE$2:$AE$500,""),
D297="Aprobar planificación",_xlfn.XLOOKUP(A297,'Aprobar Planificación'!$A$2:$A$500,'Aprobar Planificación'!$AE$2:$AE$500,""),
D297="Por planificar",_xlfn.XLOOKUP(A297,'Por planificar'!$A$2:$A$500,'Por planificar'!$AE$2:$AE$500,""),
D297="Por habilitar presupuesto",_xlfn.XLOOKUP(A297,'Por habilitar presup.'!$A$2:$A$500,'Por habilitar presup.'!$AE$2:$AE$500,""),
D297="Por aprobar estimación",_xlfn.XLOOKUP(A297,'Por aprobar estimacion'!$A$2:$A$500,'Por aprobar estimacion'!$AE$2:$AE$500,""),
D297="Por reestimar",_xlfn.XLOOKUP(A297,'Por Reestimar '!$A$2:$A$500,'Por Reestimar '!$AE$2:$AE$500,""),
D297="Por estimar",_xlfn.XLOOKUP(A297,'Por estimar'!$A$2:$A$500,'Por estimar'!$AE$2:$AE$500,""),
D297="Registro incompleto",_xlfn.XLOOKUP(A297,'Registro incompleto'!$A$2:$A$500,'Registro incompleto'!$AE$2:$AE$500,""),
TRUE,""
),
_xlpm.revision,_xlfn.IFS(
D297="Eliminados",_xlfn.XLOOKUP(A297,Eliminados!$A$2:$A$500,Eliminados!$AR$2:$AR$500,""),
D297="Planificadas",_xlfn.XLOOKUP(A297,Planificadas!$A$2:$A$500,Planificadas!$AR$2:$AR$500,""),
D297="Aprobar planificación",_xlfn.XLOOKUP(A297,'Aprobar Planificación'!$A$2:$A$500,'Aprobar Planificación'!$AR$2:$AR$500,""),
D297="Por planificar",_xlfn.XLOOKUP(A297,'Por planificar'!$A$2:$A$500,'Por planificar'!$AR$2:$AR$500,""),
D297="Por habilitar presupuesto",_xlfn.XLOOKUP(A297,'Por habilitar presup.'!$A$2:$A$500,'Por habilitar presup.'!$AR$2:$AR$500,""),
D297="Por aprobar estimación",_xlfn.XLOOKUP(A297,'Por aprobar estimacion'!$A$2:$A$500,'Por aprobar estimacion'!$AR$2:$AR$500,""),
D297="Por reestimar",_xlfn.XLOOKUP(A297,'Por Reestimar '!$A$2:$A$500,'Por Reestimar '!$AR$2:$AR$500,""),
TRUE,""
),
_xlpm.resultado,IF(OR(_xlpm.revision="",_xlpm.revision=0),_xlpm.base,_xlpm.revision),
IF(OR(_xlpm.resultado="",_xlpm.resultado=0),"Sin definir",_xlpm.resultado)
))</f>
        <v>Media</v>
      </c>
      <c r="F297" s="593" cm="1">
        <f t="array" ref="F297">IF(A297="","",_xlfn.LET(
_xlpm.fecha,_xlfn.IFS(
D297="Eliminados",_xlfn.XLOOKUP(A297,Eliminados!$A$2:$A$500,Eliminados!$AD$2:$AD$500,""),
D297="Planificadas",_xlfn.XLOOKUP(A297,Planificadas!$A$2:$A$500,Planificadas!$AD$2:$AD$500,""),
D297="Aprobar planificación",_xlfn.XLOOKUP(A297,'Aprobar Planificación'!$A$2:$A$500,'Aprobar Planificación'!$AD$2:$AD$500,""),
D297="Por planificar",_xlfn.XLOOKUP(A297,'Por planificar'!$A$2:$A$500,'Por planificar'!$AD$2:$AD$500,""),
D297="Por habilitar presupuesto",_xlfn.XLOOKUP(A297,'Por habilitar presup.'!$A$2:$A$500,'Por habilitar presup.'!$AD$2:$AD$500,""),
D297="Por aprobar estimación",_xlfn.XLOOKUP(A297,'Por aprobar estimacion'!$A$2:$A$500,'Por aprobar estimacion'!$AD$2:$AD$500,""),
D297="Por reestimar",_xlfn.XLOOKUP(A297,'Por Reestimar '!$A$2:$A$500,'Por Reestimar '!$AD$2:$AD$500,""),
D297="Por estimar",_xlfn.XLOOKUP(A297,'Por estimar'!$A$2:$A$500,'Por estimar'!$AD$2:$AD$500,""),
D297="Registro incompleto",_xlfn.XLOOKUP(A297,'Registro incompleto'!$A$2:$A$500,'Registro incompleto'!$AD$2:$AD$500,""),
TRUE,""
),
IF(OR(_xlpm.fecha="",_xlpm.fecha=0),"",_xlpm.fecha)
))</f>
        <v>46244</v>
      </c>
      <c r="G297" s="593" cm="1">
        <f t="array" ref="G297">IF(A297="","",_xlfn.LET(
_xlpm.base,_xlfn.IFS(
D297="Eliminados",_xlfn.XLOOKUP(A297,Eliminados!$A$2:$A$500,Eliminados!$AF$2:$AF$500,""),
D297="Planificadas",_xlfn.XLOOKUP(A297,Planificadas!$A$2:$A$500,Planificadas!$AF$2:$AF$500,""),
D297="Aprobar planificación",_xlfn.XLOOKUP(A297,'Aprobar Planificación'!$A$2:$A$500,'Aprobar Planificación'!$AF$2:$AF$500,""),
D297="Por planificar",_xlfn.XLOOKUP(A297,'Por planificar'!$A$2:$A$500,'Por planificar'!$AF$2:$AF$500,""),
D297="Por habilitar presupuesto",_xlfn.XLOOKUP(A297,'Por habilitar presup.'!$A$2:$A$500,'Por habilitar presup.'!$AF$2:$AF$500,""),
D297="Por aprobar estimación",_xlfn.XLOOKUP(A297,'Por aprobar estimacion'!$A$2:$A$500,'Por aprobar estimacion'!$AF$2:$AF$500,""),
D297="Por reestimar",_xlfn.XLOOKUP(A297,'Por Reestimar '!$A$2:$A$500,'Por Reestimar '!$AF$2:$AF$500,""),
D297="Por estimar",_xlfn.XLOOKUP(A297,'Por estimar'!$A$2:$A$500,'Por estimar'!$AF$2:$AF$500,""),
D297="Registro incompleto",_xlfn.XLOOKUP(A297,'Registro incompleto'!$A$2:$A$500,'Registro incompleto'!$AF$2:$AF$500,""),
TRUE,""
),
_xlpm.revision,_xlfn.IFS(
D297="Eliminados",_xlfn.XLOOKUP(A297,Eliminados!$A$2:$A$500,Eliminados!$AS$2:$AS$500,""),
D297="Planificadas",_xlfn.XLOOKUP(A297,Planificadas!$A$2:$A$500,Planificadas!$AS$2:$AS$500,""),
D297="Aprobar planificación",_xlfn.XLOOKUP(A297,'Aprobar Planificación'!$A$2:$A$500,'Aprobar Planificación'!$AS$2:$AS$500,""),
D297="Por planificar",_xlfn.XLOOKUP(A297,'Por planificar'!$A$2:$A$500,'Por planificar'!$AS$2:$AS$500,""),
D297="Por habilitar presupuesto",_xlfn.XLOOKUP(A297,'Por habilitar presup.'!$A$2:$A$500,'Por habilitar presup.'!$AS$2:$AS$500,""),
D297="Por aprobar estimación",_xlfn.XLOOKUP(A297,'Por aprobar estimacion'!$A$2:$A$500,'Por aprobar estimacion'!$AS$2:$AS$500,""),
D297="Por reestimar",_xlfn.XLOOKUP(A297,'Por Reestimar '!$A$2:$A$500,'Por Reestimar '!$AS$2:$AS$500,""),
TRUE,""
),
_xlpm.resultado,IF(OR(_xlpm.revision="",_xlpm.revision=0),_xlpm.base,_xlpm.revision),
IF(OR(_xlpm.resultado="",_xlpm.resultado=0),"",_xlpm.resultado)
))</f>
        <v>46251</v>
      </c>
      <c r="H297" s="593" t="str" cm="1">
        <f t="array" ref="H297">IF(A297="","",_xlfn.LET(
_xlpm.dias,_xlfn.IFS(
OR(UPPER(TRIM(E297))="BAJA",UPPER(TRIM(E297))="BAJO"),5,
OR(UPPER(TRIM(E297))="MEDIA",UPPER(TRIM(E297))="MEDIO"),10,
OR(UPPER(TRIM(E297))="ALTA",UPPER(TRIM(E297))="ALTO"),20,
TRUE,0
),
_xlpm.inicioRe,IF(D297="Por reestimar",_xlfn.XLOOKUP(A297,'Por Reestimar '!$A$2:$A$500,'Por Reestimar '!$AS$2:$AS$500,0),0),
_xlfn.IFS(
D297="Por reestimar",IF(AND(ISNUMBER(_xlpm.inicioRe),_xlpm.inicioRe&gt;0,_xlpm.dias&gt;0),WORKDAY(_xlpm.inicioRe,_xlpm.dias),""),
D297="Por estimar",IF(AND(ISNUMBER(G297),G297&gt;0),IF(_xlpm.dias&gt;0,WORKDAY(G297,_xlpm.dias),""),IF(AND(ISNUMBER(F297),F297&gt;0),WORKDAY(F297,5),"")),
TRUE,""
)
))</f>
        <v/>
      </c>
      <c r="I297" t="str" cm="1">
        <f t="array" ref="I297">IF(A297="","",_xlfn.IFS(
D297="Eliminados",_xlfn.XLOOKUP(A297,Eliminados!$A$2:$A$500,Eliminados!$AB$2:$AB$500,""),
D297="Planificadas",_xlfn.XLOOKUP(A297,Planificadas!$A$2:$A$500,Planificadas!$AB$2:$AB$500,""),
D297="Aprobar planificación",_xlfn.XLOOKUP(A297,'Aprobar Planificación'!$A$2:$A$500,'Aprobar Planificación'!$AB$2:$AB$500,""),
D297="Por planificar",_xlfn.XLOOKUP(A297,'Por planificar'!$A$2:$A$500,'Por planificar'!$AB$2:$AB$500,""),
D297="Por habilitar presupuesto",_xlfn.XLOOKUP(A297,'Por habilitar presup.'!$A$2:$A$500,'Por habilitar presup.'!$AB$2:$AB$500,""),
D297="Por aprobar estimación",_xlfn.XLOOKUP(A297,'Por aprobar estimacion'!$A$2:$A$500,'Por aprobar estimacion'!$AB$2:$AB$500,""),
D297="Por reestimar",_xlfn.XLOOKUP(A297,'Por Reestimar '!$A$2:$A$500,'Por Reestimar '!$AB$2:$AB$500,""),
D297="Por estimar",_xlfn.XLOOKUP(A297,'Por estimar'!$A$2:$A$500,'Por estimar'!$AB$2:$AB$500,""),
D297="Registro incompleto",_xlfn.XLOOKUP(A297,'Registro incompleto'!$A$2:$A$500,'Registro incompleto'!$AB$2:$AB$500,""),
TRUE,""
))</f>
        <v>Ana Vega</v>
      </c>
    </row>
    <row r="298" spans="1:9">
      <c r="A298">
        <v>346</v>
      </c>
      <c r="B298" t="str" cm="1">
        <f t="array" ref="B298">IF(A298="","",_xlfn.IFS(
D298="Eliminados",_xlfn.XLOOKUP(A298,Eliminados!$A$2:$A$500,Eliminados!$F$2:$F$500,""),
D298="Planificadas",_xlfn.XLOOKUP(A298,Planificadas!$A$2:$A$500,Planificadas!$F$2:$F$500,""),
D298="Aprobar planificación",_xlfn.XLOOKUP(A298,'Aprobar Planificación'!$A$2:$A$500,'Aprobar Planificación'!$F$2:$F$500,""),
D298="Por planificar",_xlfn.XLOOKUP(A298,'Por planificar'!$A$2:$A$500,'Por planificar'!$F$2:$F$500,""),
D298="Por habilitar presupuesto",_xlfn.XLOOKUP(A298,'Por habilitar presup.'!$A$2:$A$500,'Por habilitar presup.'!$F$2:$F$500,""),
D298="Por aprobar estimación",_xlfn.XLOOKUP(A298,'Por aprobar estimacion'!$A$2:$A$500,'Por aprobar estimacion'!$F$2:$F$500,""),
D298="Por reestimar",_xlfn.XLOOKUP(A298,'Por Reestimar '!$A$2:$A$500,'Por Reestimar '!$F$2:$F$500,""),
D298="Por estimar",_xlfn.XLOOKUP(A298,'Por estimar'!$A$2:$A$500,'Por estimar'!$F$2:$F$500,""),
D298="Registro incompleto",_xlfn.XLOOKUP(A298,'Registro incompleto'!$A$2:$A$500,'Registro incompleto'!$F$2:$F$500,""),
TRUE,""
))</f>
        <v>Sede Piura UPN</v>
      </c>
      <c r="C298" t="str">
        <f t="shared" si="4"/>
        <v>Alan Medina</v>
      </c>
      <c r="D298" t="str" cm="1">
        <f t="array" ref="D298">IF(A298="","",_xlfn.IFS(
COUNTIF(Eliminados!$A$2:$A$500,A298)&gt;0,"Eliminados",
COUNTIF(Planificadas!$A$2:$A$500,A298)&gt;0,"Planificadas",
COUNTIF('Aprobar Planificación'!$A$2:$A$500,A298)&gt;0,"Aprobar planificación",
COUNTIF('Por planificar'!$A$2:$A$500,A298)&gt;0,"Por planificar",
COUNTIF('Por habilitar presup.'!$A$2:$A$500,A298)&gt;0,"Por habilitar presupuesto",
COUNTIF('Por aprobar estimacion'!$A$2:$A$500,A298)&gt;0,"Por aprobar estimación",
COUNTIF('Por Reestimar '!$A$2:$A$500,A298)&gt;0,"Por reestimar",
COUNTIF('Por estimar'!$A$2:$A$500,A298)&gt;0,"Por estimar",
COUNTIF('Registro incompleto'!$A$2:$A$500,A298)&gt;0,"Registro incompleto",
TRUE,"Sin estado"
))</f>
        <v>Por habilitar presupuesto</v>
      </c>
      <c r="E298" t="str" cm="1">
        <f t="array" ref="E298">IF(A298="","",_xlfn.LET(
_xlpm.base,_xlfn.IFS(
D298="Eliminados",_xlfn.XLOOKUP(A298,Eliminados!$A$2:$A$500,Eliminados!$AE$2:$AE$500,""),
D298="Planificadas",_xlfn.XLOOKUP(A298,Planificadas!$A$2:$A$500,Planificadas!$AE$2:$AE$500,""),
D298="Aprobar planificación",_xlfn.XLOOKUP(A298,'Aprobar Planificación'!$A$2:$A$500,'Aprobar Planificación'!$AE$2:$AE$500,""),
D298="Por planificar",_xlfn.XLOOKUP(A298,'Por planificar'!$A$2:$A$500,'Por planificar'!$AE$2:$AE$500,""),
D298="Por habilitar presupuesto",_xlfn.XLOOKUP(A298,'Por habilitar presup.'!$A$2:$A$500,'Por habilitar presup.'!$AE$2:$AE$500,""),
D298="Por aprobar estimación",_xlfn.XLOOKUP(A298,'Por aprobar estimacion'!$A$2:$A$500,'Por aprobar estimacion'!$AE$2:$AE$500,""),
D298="Por reestimar",_xlfn.XLOOKUP(A298,'Por Reestimar '!$A$2:$A$500,'Por Reestimar '!$AE$2:$AE$500,""),
D298="Por estimar",_xlfn.XLOOKUP(A298,'Por estimar'!$A$2:$A$500,'Por estimar'!$AE$2:$AE$500,""),
D298="Registro incompleto",_xlfn.XLOOKUP(A298,'Registro incompleto'!$A$2:$A$500,'Registro incompleto'!$AE$2:$AE$500,""),
TRUE,""
),
_xlpm.revision,_xlfn.IFS(
D298="Eliminados",_xlfn.XLOOKUP(A298,Eliminados!$A$2:$A$500,Eliminados!$AR$2:$AR$500,""),
D298="Planificadas",_xlfn.XLOOKUP(A298,Planificadas!$A$2:$A$500,Planificadas!$AR$2:$AR$500,""),
D298="Aprobar planificación",_xlfn.XLOOKUP(A298,'Aprobar Planificación'!$A$2:$A$500,'Aprobar Planificación'!$AR$2:$AR$500,""),
D298="Por planificar",_xlfn.XLOOKUP(A298,'Por planificar'!$A$2:$A$500,'Por planificar'!$AR$2:$AR$500,""),
D298="Por habilitar presupuesto",_xlfn.XLOOKUP(A298,'Por habilitar presup.'!$A$2:$A$500,'Por habilitar presup.'!$AR$2:$AR$500,""),
D298="Por aprobar estimación",_xlfn.XLOOKUP(A298,'Por aprobar estimacion'!$A$2:$A$500,'Por aprobar estimacion'!$AR$2:$AR$500,""),
D298="Por reestimar",_xlfn.XLOOKUP(A298,'Por Reestimar '!$A$2:$A$500,'Por Reestimar '!$AR$2:$AR$500,""),
TRUE,""
),
_xlpm.resultado,IF(OR(_xlpm.revision="",_xlpm.revision=0),_xlpm.base,_xlpm.revision),
IF(OR(_xlpm.resultado="",_xlpm.resultado=0),"Sin definir",_xlpm.resultado)
))</f>
        <v>Alta</v>
      </c>
      <c r="F298" s="593" cm="1">
        <f t="array" ref="F298">IF(A298="","",_xlfn.LET(
_xlpm.fecha,_xlfn.IFS(
D298="Eliminados",_xlfn.XLOOKUP(A298,Eliminados!$A$2:$A$500,Eliminados!$AD$2:$AD$500,""),
D298="Planificadas",_xlfn.XLOOKUP(A298,Planificadas!$A$2:$A$500,Planificadas!$AD$2:$AD$500,""),
D298="Aprobar planificación",_xlfn.XLOOKUP(A298,'Aprobar Planificación'!$A$2:$A$500,'Aprobar Planificación'!$AD$2:$AD$500,""),
D298="Por planificar",_xlfn.XLOOKUP(A298,'Por planificar'!$A$2:$A$500,'Por planificar'!$AD$2:$AD$500,""),
D298="Por habilitar presupuesto",_xlfn.XLOOKUP(A298,'Por habilitar presup.'!$A$2:$A$500,'Por habilitar presup.'!$AD$2:$AD$500,""),
D298="Por aprobar estimación",_xlfn.XLOOKUP(A298,'Por aprobar estimacion'!$A$2:$A$500,'Por aprobar estimacion'!$AD$2:$AD$500,""),
D298="Por reestimar",_xlfn.XLOOKUP(A298,'Por Reestimar '!$A$2:$A$500,'Por Reestimar '!$AD$2:$AD$500,""),
D298="Por estimar",_xlfn.XLOOKUP(A298,'Por estimar'!$A$2:$A$500,'Por estimar'!$AD$2:$AD$500,""),
D298="Registro incompleto",_xlfn.XLOOKUP(A298,'Registro incompleto'!$A$2:$A$500,'Registro incompleto'!$AD$2:$AD$500,""),
TRUE,""
),
IF(OR(_xlpm.fecha="",_xlpm.fecha=0),"",_xlpm.fecha)
))</f>
        <v>46245</v>
      </c>
      <c r="G298" s="593" cm="1">
        <f t="array" ref="G298">IF(A298="","",_xlfn.LET(
_xlpm.base,_xlfn.IFS(
D298="Eliminados",_xlfn.XLOOKUP(A298,Eliminados!$A$2:$A$500,Eliminados!$AF$2:$AF$500,""),
D298="Planificadas",_xlfn.XLOOKUP(A298,Planificadas!$A$2:$A$500,Planificadas!$AF$2:$AF$500,""),
D298="Aprobar planificación",_xlfn.XLOOKUP(A298,'Aprobar Planificación'!$A$2:$A$500,'Aprobar Planificación'!$AF$2:$AF$500,""),
D298="Por planificar",_xlfn.XLOOKUP(A298,'Por planificar'!$A$2:$A$500,'Por planificar'!$AF$2:$AF$500,""),
D298="Por habilitar presupuesto",_xlfn.XLOOKUP(A298,'Por habilitar presup.'!$A$2:$A$500,'Por habilitar presup.'!$AF$2:$AF$500,""),
D298="Por aprobar estimación",_xlfn.XLOOKUP(A298,'Por aprobar estimacion'!$A$2:$A$500,'Por aprobar estimacion'!$AF$2:$AF$500,""),
D298="Por reestimar",_xlfn.XLOOKUP(A298,'Por Reestimar '!$A$2:$A$500,'Por Reestimar '!$AF$2:$AF$500,""),
D298="Por estimar",_xlfn.XLOOKUP(A298,'Por estimar'!$A$2:$A$500,'Por estimar'!$AF$2:$AF$500,""),
D298="Registro incompleto",_xlfn.XLOOKUP(A298,'Registro incompleto'!$A$2:$A$500,'Registro incompleto'!$AF$2:$AF$500,""),
TRUE,""
),
_xlpm.revision,_xlfn.IFS(
D298="Eliminados",_xlfn.XLOOKUP(A298,Eliminados!$A$2:$A$500,Eliminados!$AS$2:$AS$500,""),
D298="Planificadas",_xlfn.XLOOKUP(A298,Planificadas!$A$2:$A$500,Planificadas!$AS$2:$AS$500,""),
D298="Aprobar planificación",_xlfn.XLOOKUP(A298,'Aprobar Planificación'!$A$2:$A$500,'Aprobar Planificación'!$AS$2:$AS$500,""),
D298="Por planificar",_xlfn.XLOOKUP(A298,'Por planificar'!$A$2:$A$500,'Por planificar'!$AS$2:$AS$500,""),
D298="Por habilitar presupuesto",_xlfn.XLOOKUP(A298,'Por habilitar presup.'!$A$2:$A$500,'Por habilitar presup.'!$AS$2:$AS$500,""),
D298="Por aprobar estimación",_xlfn.XLOOKUP(A298,'Por aprobar estimacion'!$A$2:$A$500,'Por aprobar estimacion'!$AS$2:$AS$500,""),
D298="Por reestimar",_xlfn.XLOOKUP(A298,'Por Reestimar '!$A$2:$A$500,'Por Reestimar '!$AS$2:$AS$500,""),
TRUE,""
),
_xlpm.resultado,IF(OR(_xlpm.revision="",_xlpm.revision=0),_xlpm.base,_xlpm.revision),
IF(OR(_xlpm.resultado="",_xlpm.resultado=0),"",_xlpm.resultado)
))</f>
        <v>46254</v>
      </c>
      <c r="H298" s="593" t="str" cm="1">
        <f t="array" ref="H298">IF(A298="","",_xlfn.LET(
_xlpm.dias,_xlfn.IFS(
OR(UPPER(TRIM(E298))="BAJA",UPPER(TRIM(E298))="BAJO"),5,
OR(UPPER(TRIM(E298))="MEDIA",UPPER(TRIM(E298))="MEDIO"),10,
OR(UPPER(TRIM(E298))="ALTA",UPPER(TRIM(E298))="ALTO"),20,
TRUE,0
),
_xlpm.inicioRe,IF(D298="Por reestimar",_xlfn.XLOOKUP(A298,'Por Reestimar '!$A$2:$A$500,'Por Reestimar '!$AS$2:$AS$500,0),0),
_xlfn.IFS(
D298="Por reestimar",IF(AND(ISNUMBER(_xlpm.inicioRe),_xlpm.inicioRe&gt;0,_xlpm.dias&gt;0),WORKDAY(_xlpm.inicioRe,_xlpm.dias),""),
D298="Por estimar",IF(AND(ISNUMBER(G298),G298&gt;0),IF(_xlpm.dias&gt;0,WORKDAY(G298,_xlpm.dias),""),IF(AND(ISNUMBER(F298),F298&gt;0),WORKDAY(F298,5),"")),
TRUE,""
)
))</f>
        <v/>
      </c>
      <c r="I298" t="str" cm="1">
        <f t="array" ref="I298">IF(A298="","",_xlfn.IFS(
D298="Eliminados",_xlfn.XLOOKUP(A298,Eliminados!$A$2:$A$500,Eliminados!$AB$2:$AB$500,""),
D298="Planificadas",_xlfn.XLOOKUP(A298,Planificadas!$A$2:$A$500,Planificadas!$AB$2:$AB$500,""),
D298="Aprobar planificación",_xlfn.XLOOKUP(A298,'Aprobar Planificación'!$A$2:$A$500,'Aprobar Planificación'!$AB$2:$AB$500,""),
D298="Por planificar",_xlfn.XLOOKUP(A298,'Por planificar'!$A$2:$A$500,'Por planificar'!$AB$2:$AB$500,""),
D298="Por habilitar presupuesto",_xlfn.XLOOKUP(A298,'Por habilitar presup.'!$A$2:$A$500,'Por habilitar presup.'!$AB$2:$AB$500,""),
D298="Por aprobar estimación",_xlfn.XLOOKUP(A298,'Por aprobar estimacion'!$A$2:$A$500,'Por aprobar estimacion'!$AB$2:$AB$500,""),
D298="Por reestimar",_xlfn.XLOOKUP(A298,'Por Reestimar '!$A$2:$A$500,'Por Reestimar '!$AB$2:$AB$500,""),
D298="Por estimar",_xlfn.XLOOKUP(A298,'Por estimar'!$A$2:$A$500,'Por estimar'!$AB$2:$AB$500,""),
D298="Registro incompleto",_xlfn.XLOOKUP(A298,'Registro incompleto'!$A$2:$A$500,'Registro incompleto'!$AB$2:$AB$500,""),
TRUE,""
))</f>
        <v>Alan Medina</v>
      </c>
    </row>
    <row r="299" spans="1:9">
      <c r="A299">
        <v>347</v>
      </c>
      <c r="B299" t="str" cm="1">
        <f t="array" ref="B299">IF(A299="","",_xlfn.IFS(
D299="Eliminados",_xlfn.XLOOKUP(A299,Eliminados!$A$2:$A$500,Eliminados!$F$2:$F$500,""),
D299="Planificadas",_xlfn.XLOOKUP(A299,Planificadas!$A$2:$A$500,Planificadas!$F$2:$F$500,""),
D299="Aprobar planificación",_xlfn.XLOOKUP(A299,'Aprobar Planificación'!$A$2:$A$500,'Aprobar Planificación'!$F$2:$F$500,""),
D299="Por planificar",_xlfn.XLOOKUP(A299,'Por planificar'!$A$2:$A$500,'Por planificar'!$F$2:$F$500,""),
D299="Por habilitar presupuesto",_xlfn.XLOOKUP(A299,'Por habilitar presup.'!$A$2:$A$500,'Por habilitar presup.'!$F$2:$F$500,""),
D299="Por aprobar estimación",_xlfn.XLOOKUP(A299,'Por aprobar estimacion'!$A$2:$A$500,'Por aprobar estimacion'!$F$2:$F$500,""),
D299="Por reestimar",_xlfn.XLOOKUP(A299,'Por Reestimar '!$A$2:$A$500,'Por Reestimar '!$F$2:$F$500,""),
D299="Por estimar",_xlfn.XLOOKUP(A299,'Por estimar'!$A$2:$A$500,'Por estimar'!$F$2:$F$500,""),
D299="Registro incompleto",_xlfn.XLOOKUP(A299,'Registro incompleto'!$A$2:$A$500,'Registro incompleto'!$F$2:$F$500,""),
TRUE,""
))</f>
        <v>Optimización de PPFF UPN</v>
      </c>
      <c r="C299" t="str">
        <f t="shared" si="4"/>
        <v>Elmer Zapata</v>
      </c>
      <c r="D299" t="str" cm="1">
        <f t="array" ref="D299">IF(A299="","",_xlfn.IFS(
COUNTIF(Eliminados!$A$2:$A$500,A299)&gt;0,"Eliminados",
COUNTIF(Planificadas!$A$2:$A$500,A299)&gt;0,"Planificadas",
COUNTIF('Aprobar Planificación'!$A$2:$A$500,A299)&gt;0,"Aprobar planificación",
COUNTIF('Por planificar'!$A$2:$A$500,A299)&gt;0,"Por planificar",
COUNTIF('Por habilitar presup.'!$A$2:$A$500,A299)&gt;0,"Por habilitar presupuesto",
COUNTIF('Por aprobar estimacion'!$A$2:$A$500,A299)&gt;0,"Por aprobar estimación",
COUNTIF('Por Reestimar '!$A$2:$A$500,A299)&gt;0,"Por reestimar",
COUNTIF('Por estimar'!$A$2:$A$500,A299)&gt;0,"Por estimar",
COUNTIF('Registro incompleto'!$A$2:$A$500,A299)&gt;0,"Registro incompleto",
TRUE,"Sin estado"
))</f>
        <v>Por planificar</v>
      </c>
      <c r="E299" t="str" cm="1">
        <f t="array" ref="E299">IF(A299="","",_xlfn.LET(
_xlpm.base,_xlfn.IFS(
D299="Eliminados",_xlfn.XLOOKUP(A299,Eliminados!$A$2:$A$500,Eliminados!$AE$2:$AE$500,""),
D299="Planificadas",_xlfn.XLOOKUP(A299,Planificadas!$A$2:$A$500,Planificadas!$AE$2:$AE$500,""),
D299="Aprobar planificación",_xlfn.XLOOKUP(A299,'Aprobar Planificación'!$A$2:$A$500,'Aprobar Planificación'!$AE$2:$AE$500,""),
D299="Por planificar",_xlfn.XLOOKUP(A299,'Por planificar'!$A$2:$A$500,'Por planificar'!$AE$2:$AE$500,""),
D299="Por habilitar presupuesto",_xlfn.XLOOKUP(A299,'Por habilitar presup.'!$A$2:$A$500,'Por habilitar presup.'!$AE$2:$AE$500,""),
D299="Por aprobar estimación",_xlfn.XLOOKUP(A299,'Por aprobar estimacion'!$A$2:$A$500,'Por aprobar estimacion'!$AE$2:$AE$500,""),
D299="Por reestimar",_xlfn.XLOOKUP(A299,'Por Reestimar '!$A$2:$A$500,'Por Reestimar '!$AE$2:$AE$500,""),
D299="Por estimar",_xlfn.XLOOKUP(A299,'Por estimar'!$A$2:$A$500,'Por estimar'!$AE$2:$AE$500,""),
D299="Registro incompleto",_xlfn.XLOOKUP(A299,'Registro incompleto'!$A$2:$A$500,'Registro incompleto'!$AE$2:$AE$500,""),
TRUE,""
),
_xlpm.revision,_xlfn.IFS(
D299="Eliminados",_xlfn.XLOOKUP(A299,Eliminados!$A$2:$A$500,Eliminados!$AR$2:$AR$500,""),
D299="Planificadas",_xlfn.XLOOKUP(A299,Planificadas!$A$2:$A$500,Planificadas!$AR$2:$AR$500,""),
D299="Aprobar planificación",_xlfn.XLOOKUP(A299,'Aprobar Planificación'!$A$2:$A$500,'Aprobar Planificación'!$AR$2:$AR$500,""),
D299="Por planificar",_xlfn.XLOOKUP(A299,'Por planificar'!$A$2:$A$500,'Por planificar'!$AR$2:$AR$500,""),
D299="Por habilitar presupuesto",_xlfn.XLOOKUP(A299,'Por habilitar presup.'!$A$2:$A$500,'Por habilitar presup.'!$AR$2:$AR$500,""),
D299="Por aprobar estimación",_xlfn.XLOOKUP(A299,'Por aprobar estimacion'!$A$2:$A$500,'Por aprobar estimacion'!$AR$2:$AR$500,""),
D299="Por reestimar",_xlfn.XLOOKUP(A299,'Por Reestimar '!$A$2:$A$500,'Por Reestimar '!$AR$2:$AR$500,""),
TRUE,""
),
_xlpm.resultado,IF(OR(_xlpm.revision="",_xlpm.revision=0),_xlpm.base,_xlpm.revision),
IF(OR(_xlpm.resultado="",_xlpm.resultado=0),"Sin definir",_xlpm.resultado)
))</f>
        <v>Media</v>
      </c>
      <c r="F299" s="593" cm="1">
        <f t="array" ref="F299">IF(A299="","",_xlfn.LET(
_xlpm.fecha,_xlfn.IFS(
D299="Eliminados",_xlfn.XLOOKUP(A299,Eliminados!$A$2:$A$500,Eliminados!$AD$2:$AD$500,""),
D299="Planificadas",_xlfn.XLOOKUP(A299,Planificadas!$A$2:$A$500,Planificadas!$AD$2:$AD$500,""),
D299="Aprobar planificación",_xlfn.XLOOKUP(A299,'Aprobar Planificación'!$A$2:$A$500,'Aprobar Planificación'!$AD$2:$AD$500,""),
D299="Por planificar",_xlfn.XLOOKUP(A299,'Por planificar'!$A$2:$A$500,'Por planificar'!$AD$2:$AD$500,""),
D299="Por habilitar presupuesto",_xlfn.XLOOKUP(A299,'Por habilitar presup.'!$A$2:$A$500,'Por habilitar presup.'!$AD$2:$AD$500,""),
D299="Por aprobar estimación",_xlfn.XLOOKUP(A299,'Por aprobar estimacion'!$A$2:$A$500,'Por aprobar estimacion'!$AD$2:$AD$500,""),
D299="Por reestimar",_xlfn.XLOOKUP(A299,'Por Reestimar '!$A$2:$A$500,'Por Reestimar '!$AD$2:$AD$500,""),
D299="Por estimar",_xlfn.XLOOKUP(A299,'Por estimar'!$A$2:$A$500,'Por estimar'!$AD$2:$AD$500,""),
D299="Registro incompleto",_xlfn.XLOOKUP(A299,'Registro incompleto'!$A$2:$A$500,'Registro incompleto'!$AD$2:$AD$500,""),
TRUE,""
),
IF(OR(_xlpm.fecha="",_xlpm.fecha=0),"",_xlpm.fecha)
))</f>
        <v>46245</v>
      </c>
      <c r="G299" s="593" cm="1">
        <f t="array" ref="G299">IF(A299="","",_xlfn.LET(
_xlpm.base,_xlfn.IFS(
D299="Eliminados",_xlfn.XLOOKUP(A299,Eliminados!$A$2:$A$500,Eliminados!$AF$2:$AF$500,""),
D299="Planificadas",_xlfn.XLOOKUP(A299,Planificadas!$A$2:$A$500,Planificadas!$AF$2:$AF$500,""),
D299="Aprobar planificación",_xlfn.XLOOKUP(A299,'Aprobar Planificación'!$A$2:$A$500,'Aprobar Planificación'!$AF$2:$AF$500,""),
D299="Por planificar",_xlfn.XLOOKUP(A299,'Por planificar'!$A$2:$A$500,'Por planificar'!$AF$2:$AF$500,""),
D299="Por habilitar presupuesto",_xlfn.XLOOKUP(A299,'Por habilitar presup.'!$A$2:$A$500,'Por habilitar presup.'!$AF$2:$AF$500,""),
D299="Por aprobar estimación",_xlfn.XLOOKUP(A299,'Por aprobar estimacion'!$A$2:$A$500,'Por aprobar estimacion'!$AF$2:$AF$500,""),
D299="Por reestimar",_xlfn.XLOOKUP(A299,'Por Reestimar '!$A$2:$A$500,'Por Reestimar '!$AF$2:$AF$500,""),
D299="Por estimar",_xlfn.XLOOKUP(A299,'Por estimar'!$A$2:$A$500,'Por estimar'!$AF$2:$AF$500,""),
D299="Registro incompleto",_xlfn.XLOOKUP(A299,'Registro incompleto'!$A$2:$A$500,'Registro incompleto'!$AF$2:$AF$500,""),
TRUE,""
),
_xlpm.revision,_xlfn.IFS(
D299="Eliminados",_xlfn.XLOOKUP(A299,Eliminados!$A$2:$A$500,Eliminados!$AS$2:$AS$500,""),
D299="Planificadas",_xlfn.XLOOKUP(A299,Planificadas!$A$2:$A$500,Planificadas!$AS$2:$AS$500,""),
D299="Aprobar planificación",_xlfn.XLOOKUP(A299,'Aprobar Planificación'!$A$2:$A$500,'Aprobar Planificación'!$AS$2:$AS$500,""),
D299="Por planificar",_xlfn.XLOOKUP(A299,'Por planificar'!$A$2:$A$500,'Por planificar'!$AS$2:$AS$500,""),
D299="Por habilitar presupuesto",_xlfn.XLOOKUP(A299,'Por habilitar presup.'!$A$2:$A$500,'Por habilitar presup.'!$AS$2:$AS$500,""),
D299="Por aprobar estimación",_xlfn.XLOOKUP(A299,'Por aprobar estimacion'!$A$2:$A$500,'Por aprobar estimacion'!$AS$2:$AS$500,""),
D299="Por reestimar",_xlfn.XLOOKUP(A299,'Por Reestimar '!$A$2:$A$500,'Por Reestimar '!$AS$2:$AS$500,""),
TRUE,""
),
_xlpm.resultado,IF(OR(_xlpm.revision="",_xlpm.revision=0),_xlpm.base,_xlpm.revision),
IF(OR(_xlpm.resultado="",_xlpm.resultado=0),"",_xlpm.resultado)
))</f>
        <v>46265</v>
      </c>
      <c r="H299" s="593" t="str" cm="1">
        <f t="array" ref="H299">IF(A299="","",_xlfn.LET(
_xlpm.dias,_xlfn.IFS(
OR(UPPER(TRIM(E299))="BAJA",UPPER(TRIM(E299))="BAJO"),5,
OR(UPPER(TRIM(E299))="MEDIA",UPPER(TRIM(E299))="MEDIO"),10,
OR(UPPER(TRIM(E299))="ALTA",UPPER(TRIM(E299))="ALTO"),20,
TRUE,0
),
_xlpm.inicioRe,IF(D299="Por reestimar",_xlfn.XLOOKUP(A299,'Por Reestimar '!$A$2:$A$500,'Por Reestimar '!$AS$2:$AS$500,0),0),
_xlfn.IFS(
D299="Por reestimar",IF(AND(ISNUMBER(_xlpm.inicioRe),_xlpm.inicioRe&gt;0,_xlpm.dias&gt;0),WORKDAY(_xlpm.inicioRe,_xlpm.dias),""),
D299="Por estimar",IF(AND(ISNUMBER(G299),G299&gt;0),IF(_xlpm.dias&gt;0,WORKDAY(G299,_xlpm.dias),""),IF(AND(ISNUMBER(F299),F299&gt;0),WORKDAY(F299,5),"")),
TRUE,""
)
))</f>
        <v/>
      </c>
      <c r="I299" t="str" cm="1">
        <f t="array" ref="I299">IF(A299="","",_xlfn.IFS(
D299="Eliminados",_xlfn.XLOOKUP(A299,Eliminados!$A$2:$A$500,Eliminados!$AB$2:$AB$500,""),
D299="Planificadas",_xlfn.XLOOKUP(A299,Planificadas!$A$2:$A$500,Planificadas!$AB$2:$AB$500,""),
D299="Aprobar planificación",_xlfn.XLOOKUP(A299,'Aprobar Planificación'!$A$2:$A$500,'Aprobar Planificación'!$AB$2:$AB$500,""),
D299="Por planificar",_xlfn.XLOOKUP(A299,'Por planificar'!$A$2:$A$500,'Por planificar'!$AB$2:$AB$500,""),
D299="Por habilitar presupuesto",_xlfn.XLOOKUP(A299,'Por habilitar presup.'!$A$2:$A$500,'Por habilitar presup.'!$AB$2:$AB$500,""),
D299="Por aprobar estimación",_xlfn.XLOOKUP(A299,'Por aprobar estimacion'!$A$2:$A$500,'Por aprobar estimacion'!$AB$2:$AB$500,""),
D299="Por reestimar",_xlfn.XLOOKUP(A299,'Por Reestimar '!$A$2:$A$500,'Por Reestimar '!$AB$2:$AB$500,""),
D299="Por estimar",_xlfn.XLOOKUP(A299,'Por estimar'!$A$2:$A$500,'Por estimar'!$AB$2:$AB$500,""),
D299="Registro incompleto",_xlfn.XLOOKUP(A299,'Registro incompleto'!$A$2:$A$500,'Registro incompleto'!$AB$2:$AB$500,""),
TRUE,""
))</f>
        <v>Elmer Zapata</v>
      </c>
    </row>
    <row r="300" spans="1:9">
      <c r="A300">
        <v>348</v>
      </c>
      <c r="B300" t="str" cm="1">
        <f t="array" ref="B300">IF(A300="","",_xlfn.IFS(
D300="Eliminados",_xlfn.XLOOKUP(A300,Eliminados!$A$2:$A$500,Eliminados!$F$2:$F$500,""),
D300="Planificadas",_xlfn.XLOOKUP(A300,Planificadas!$A$2:$A$500,Planificadas!$F$2:$F$500,""),
D300="Aprobar planificación",_xlfn.XLOOKUP(A300,'Aprobar Planificación'!$A$2:$A$500,'Aprobar Planificación'!$F$2:$F$500,""),
D300="Por planificar",_xlfn.XLOOKUP(A300,'Por planificar'!$A$2:$A$500,'Por planificar'!$F$2:$F$500,""),
D300="Por habilitar presupuesto",_xlfn.XLOOKUP(A300,'Por habilitar presup.'!$A$2:$A$500,'Por habilitar presup.'!$F$2:$F$500,""),
D300="Por aprobar estimación",_xlfn.XLOOKUP(A300,'Por aprobar estimacion'!$A$2:$A$500,'Por aprobar estimacion'!$F$2:$F$500,""),
D300="Por reestimar",_xlfn.XLOOKUP(A300,'Por Reestimar '!$A$2:$A$500,'Por Reestimar '!$F$2:$F$500,""),
D300="Por estimar",_xlfn.XLOOKUP(A300,'Por estimar'!$A$2:$A$500,'Por estimar'!$F$2:$F$500,""),
D300="Registro incompleto",_xlfn.XLOOKUP(A300,'Registro incompleto'!$A$2:$A$500,'Registro incompleto'!$F$2:$F$500,""),
TRUE,""
))</f>
        <v xml:space="preserve">Rediseño de Tramites: Cnstrucción de un reporte de Data &amp; BI </v>
      </c>
      <c r="C300" t="str">
        <f t="shared" si="4"/>
        <v>Ruddy Pereda</v>
      </c>
      <c r="D300" t="str" cm="1">
        <f t="array" ref="D300">IF(A300="","",_xlfn.IFS(
COUNTIF(Eliminados!$A$2:$A$500,A300)&gt;0,"Eliminados",
COUNTIF(Planificadas!$A$2:$A$500,A300)&gt;0,"Planificadas",
COUNTIF('Aprobar Planificación'!$A$2:$A$500,A300)&gt;0,"Aprobar planificación",
COUNTIF('Por planificar'!$A$2:$A$500,A300)&gt;0,"Por planificar",
COUNTIF('Por habilitar presup.'!$A$2:$A$500,A300)&gt;0,"Por habilitar presupuesto",
COUNTIF('Por aprobar estimacion'!$A$2:$A$500,A300)&gt;0,"Por aprobar estimación",
COUNTIF('Por Reestimar '!$A$2:$A$500,A300)&gt;0,"Por reestimar",
COUNTIF('Por estimar'!$A$2:$A$500,A300)&gt;0,"Por estimar",
COUNTIF('Registro incompleto'!$A$2:$A$500,A300)&gt;0,"Registro incompleto",
TRUE,"Sin estado"
))</f>
        <v>Por estimar</v>
      </c>
      <c r="E300" t="str" cm="1">
        <f t="array" ref="E300">IF(A300="","",_xlfn.LET(
_xlpm.base,_xlfn.IFS(
D300="Eliminados",_xlfn.XLOOKUP(A300,Eliminados!$A$2:$A$500,Eliminados!$AE$2:$AE$500,""),
D300="Planificadas",_xlfn.XLOOKUP(A300,Planificadas!$A$2:$A$500,Planificadas!$AE$2:$AE$500,""),
D300="Aprobar planificación",_xlfn.XLOOKUP(A300,'Aprobar Planificación'!$A$2:$A$500,'Aprobar Planificación'!$AE$2:$AE$500,""),
D300="Por planificar",_xlfn.XLOOKUP(A300,'Por planificar'!$A$2:$A$500,'Por planificar'!$AE$2:$AE$500,""),
D300="Por habilitar presupuesto",_xlfn.XLOOKUP(A300,'Por habilitar presup.'!$A$2:$A$500,'Por habilitar presup.'!$AE$2:$AE$500,""),
D300="Por aprobar estimación",_xlfn.XLOOKUP(A300,'Por aprobar estimacion'!$A$2:$A$500,'Por aprobar estimacion'!$AE$2:$AE$500,""),
D300="Por reestimar",_xlfn.XLOOKUP(A300,'Por Reestimar '!$A$2:$A$500,'Por Reestimar '!$AE$2:$AE$500,""),
D300="Por estimar",_xlfn.XLOOKUP(A300,'Por estimar'!$A$2:$A$500,'Por estimar'!$AE$2:$AE$500,""),
D300="Registro incompleto",_xlfn.XLOOKUP(A300,'Registro incompleto'!$A$2:$A$500,'Registro incompleto'!$AE$2:$AE$500,""),
TRUE,""
),
_xlpm.revision,_xlfn.IFS(
D300="Eliminados",_xlfn.XLOOKUP(A300,Eliminados!$A$2:$A$500,Eliminados!$AR$2:$AR$500,""),
D300="Planificadas",_xlfn.XLOOKUP(A300,Planificadas!$A$2:$A$500,Planificadas!$AR$2:$AR$500,""),
D300="Aprobar planificación",_xlfn.XLOOKUP(A300,'Aprobar Planificación'!$A$2:$A$500,'Aprobar Planificación'!$AR$2:$AR$500,""),
D300="Por planificar",_xlfn.XLOOKUP(A300,'Por planificar'!$A$2:$A$500,'Por planificar'!$AR$2:$AR$500,""),
D300="Por habilitar presupuesto",_xlfn.XLOOKUP(A300,'Por habilitar presup.'!$A$2:$A$500,'Por habilitar presup.'!$AR$2:$AR$500,""),
D300="Por aprobar estimación",_xlfn.XLOOKUP(A300,'Por aprobar estimacion'!$A$2:$A$500,'Por aprobar estimacion'!$AR$2:$AR$500,""),
D300="Por reestimar",_xlfn.XLOOKUP(A300,'Por Reestimar '!$A$2:$A$500,'Por Reestimar '!$AR$2:$AR$500,""),
TRUE,""
),
_xlpm.resultado,IF(OR(_xlpm.revision="",_xlpm.revision=0),_xlpm.base,_xlpm.revision),
IF(OR(_xlpm.resultado="",_xlpm.resultado=0),"Sin definir",_xlpm.resultado)
))</f>
        <v>Sin definir</v>
      </c>
      <c r="F300" s="593" cm="1">
        <f t="array" ref="F300">IF(A300="","",_xlfn.LET(
_xlpm.fecha,_xlfn.IFS(
D300="Eliminados",_xlfn.XLOOKUP(A300,Eliminados!$A$2:$A$500,Eliminados!$AD$2:$AD$500,""),
D300="Planificadas",_xlfn.XLOOKUP(A300,Planificadas!$A$2:$A$500,Planificadas!$AD$2:$AD$500,""),
D300="Aprobar planificación",_xlfn.XLOOKUP(A300,'Aprobar Planificación'!$A$2:$A$500,'Aprobar Planificación'!$AD$2:$AD$500,""),
D300="Por planificar",_xlfn.XLOOKUP(A300,'Por planificar'!$A$2:$A$500,'Por planificar'!$AD$2:$AD$500,""),
D300="Por habilitar presupuesto",_xlfn.XLOOKUP(A300,'Por habilitar presup.'!$A$2:$A$500,'Por habilitar presup.'!$AD$2:$AD$500,""),
D300="Por aprobar estimación",_xlfn.XLOOKUP(A300,'Por aprobar estimacion'!$A$2:$A$500,'Por aprobar estimacion'!$AD$2:$AD$500,""),
D300="Por reestimar",_xlfn.XLOOKUP(A300,'Por Reestimar '!$A$2:$A$500,'Por Reestimar '!$AD$2:$AD$500,""),
D300="Por estimar",_xlfn.XLOOKUP(A300,'Por estimar'!$A$2:$A$500,'Por estimar'!$AD$2:$AD$500,""),
D300="Registro incompleto",_xlfn.XLOOKUP(A300,'Registro incompleto'!$A$2:$A$500,'Registro incompleto'!$AD$2:$AD$500,""),
TRUE,""
),
IF(OR(_xlpm.fecha="",_xlpm.fecha=0),"",_xlpm.fecha)
))</f>
        <v>46246</v>
      </c>
      <c r="G300" s="593" t="str" cm="1">
        <f t="array" ref="G300">IF(A300="","",_xlfn.LET(
_xlpm.base,_xlfn.IFS(
D300="Eliminados",_xlfn.XLOOKUP(A300,Eliminados!$A$2:$A$500,Eliminados!$AF$2:$AF$500,""),
D300="Planificadas",_xlfn.XLOOKUP(A300,Planificadas!$A$2:$A$500,Planificadas!$AF$2:$AF$500,""),
D300="Aprobar planificación",_xlfn.XLOOKUP(A300,'Aprobar Planificación'!$A$2:$A$500,'Aprobar Planificación'!$AF$2:$AF$500,""),
D300="Por planificar",_xlfn.XLOOKUP(A300,'Por planificar'!$A$2:$A$500,'Por planificar'!$AF$2:$AF$500,""),
D300="Por habilitar presupuesto",_xlfn.XLOOKUP(A300,'Por habilitar presup.'!$A$2:$A$500,'Por habilitar presup.'!$AF$2:$AF$500,""),
D300="Por aprobar estimación",_xlfn.XLOOKUP(A300,'Por aprobar estimacion'!$A$2:$A$500,'Por aprobar estimacion'!$AF$2:$AF$500,""),
D300="Por reestimar",_xlfn.XLOOKUP(A300,'Por Reestimar '!$A$2:$A$500,'Por Reestimar '!$AF$2:$AF$500,""),
D300="Por estimar",_xlfn.XLOOKUP(A300,'Por estimar'!$A$2:$A$500,'Por estimar'!$AF$2:$AF$500,""),
D300="Registro incompleto",_xlfn.XLOOKUP(A300,'Registro incompleto'!$A$2:$A$500,'Registro incompleto'!$AF$2:$AF$500,""),
TRUE,""
),
_xlpm.revision,_xlfn.IFS(
D300="Eliminados",_xlfn.XLOOKUP(A300,Eliminados!$A$2:$A$500,Eliminados!$AS$2:$AS$500,""),
D300="Planificadas",_xlfn.XLOOKUP(A300,Planificadas!$A$2:$A$500,Planificadas!$AS$2:$AS$500,""),
D300="Aprobar planificación",_xlfn.XLOOKUP(A300,'Aprobar Planificación'!$A$2:$A$500,'Aprobar Planificación'!$AS$2:$AS$500,""),
D300="Por planificar",_xlfn.XLOOKUP(A300,'Por planificar'!$A$2:$A$500,'Por planificar'!$AS$2:$AS$500,""),
D300="Por habilitar presupuesto",_xlfn.XLOOKUP(A300,'Por habilitar presup.'!$A$2:$A$500,'Por habilitar presup.'!$AS$2:$AS$500,""),
D300="Por aprobar estimación",_xlfn.XLOOKUP(A300,'Por aprobar estimacion'!$A$2:$A$500,'Por aprobar estimacion'!$AS$2:$AS$500,""),
D300="Por reestimar",_xlfn.XLOOKUP(A300,'Por Reestimar '!$A$2:$A$500,'Por Reestimar '!$AS$2:$AS$500,""),
TRUE,""
),
_xlpm.resultado,IF(OR(_xlpm.revision="",_xlpm.revision=0),_xlpm.base,_xlpm.revision),
IF(OR(_xlpm.resultado="",_xlpm.resultado=0),"",_xlpm.resultado)
))</f>
        <v/>
      </c>
      <c r="H300" s="593" cm="1">
        <f t="array" ref="H300">IF(A300="","",_xlfn.LET(
_xlpm.dias,_xlfn.IFS(
OR(UPPER(TRIM(E300))="BAJA",UPPER(TRIM(E300))="BAJO"),5,
OR(UPPER(TRIM(E300))="MEDIA",UPPER(TRIM(E300))="MEDIO"),10,
OR(UPPER(TRIM(E300))="ALTA",UPPER(TRIM(E300))="ALTO"),20,
TRUE,0
),
_xlpm.inicioRe,IF(D300="Por reestimar",_xlfn.XLOOKUP(A300,'Por Reestimar '!$A$2:$A$500,'Por Reestimar '!$AS$2:$AS$500,0),0),
_xlfn.IFS(
D300="Por reestimar",IF(AND(ISNUMBER(_xlpm.inicioRe),_xlpm.inicioRe&gt;0,_xlpm.dias&gt;0),WORKDAY(_xlpm.inicioRe,_xlpm.dias),""),
D300="Por estimar",IF(AND(ISNUMBER(G300),G300&gt;0),IF(_xlpm.dias&gt;0,WORKDAY(G300,_xlpm.dias),""),IF(AND(ISNUMBER(F300),F300&gt;0),WORKDAY(F300,5),"")),
TRUE,""
)
))</f>
        <v>46253</v>
      </c>
      <c r="I300" t="str" cm="1">
        <f t="array" ref="I300">IF(A300="","",_xlfn.IFS(
D300="Eliminados",_xlfn.XLOOKUP(A300,Eliminados!$A$2:$A$500,Eliminados!$AB$2:$AB$500,""),
D300="Planificadas",_xlfn.XLOOKUP(A300,Planificadas!$A$2:$A$500,Planificadas!$AB$2:$AB$500,""),
D300="Aprobar planificación",_xlfn.XLOOKUP(A300,'Aprobar Planificación'!$A$2:$A$500,'Aprobar Planificación'!$AB$2:$AB$500,""),
D300="Por planificar",_xlfn.XLOOKUP(A300,'Por planificar'!$A$2:$A$500,'Por planificar'!$AB$2:$AB$500,""),
D300="Por habilitar presupuesto",_xlfn.XLOOKUP(A300,'Por habilitar presup.'!$A$2:$A$500,'Por habilitar presup.'!$AB$2:$AB$500,""),
D300="Por aprobar estimación",_xlfn.XLOOKUP(A300,'Por aprobar estimacion'!$A$2:$A$500,'Por aprobar estimacion'!$AB$2:$AB$500,""),
D300="Por reestimar",_xlfn.XLOOKUP(A300,'Por Reestimar '!$A$2:$A$500,'Por Reestimar '!$AB$2:$AB$500,""),
D300="Por estimar",_xlfn.XLOOKUP(A300,'Por estimar'!$A$2:$A$500,'Por estimar'!$AB$2:$AB$500,""),
D300="Registro incompleto",_xlfn.XLOOKUP(A300,'Registro incompleto'!$A$2:$A$500,'Registro incompleto'!$AB$2:$AB$500,""),
TRUE,""
))</f>
        <v>Ruddy Pereda</v>
      </c>
    </row>
    <row r="301" spans="1:9">
      <c r="A301">
        <v>349</v>
      </c>
      <c r="B301" t="str" cm="1">
        <f t="array" ref="B301">IF(A301="","",_xlfn.IFS(
D301="Eliminados",_xlfn.XLOOKUP(A301,Eliminados!$A$2:$A$500,Eliminados!$F$2:$F$500,""),
D301="Planificadas",_xlfn.XLOOKUP(A301,Planificadas!$A$2:$A$500,Planificadas!$F$2:$F$500,""),
D301="Aprobar planificación",_xlfn.XLOOKUP(A301,'Aprobar Planificación'!$A$2:$A$500,'Aprobar Planificación'!$F$2:$F$500,""),
D301="Por planificar",_xlfn.XLOOKUP(A301,'Por planificar'!$A$2:$A$500,'Por planificar'!$F$2:$F$500,""),
D301="Por habilitar presupuesto",_xlfn.XLOOKUP(A301,'Por habilitar presup.'!$A$2:$A$500,'Por habilitar presup.'!$F$2:$F$500,""),
D301="Por aprobar estimación",_xlfn.XLOOKUP(A301,'Por aprobar estimacion'!$A$2:$A$500,'Por aprobar estimacion'!$F$2:$F$500,""),
D301="Por reestimar",_xlfn.XLOOKUP(A301,'Por Reestimar '!$A$2:$A$500,'Por Reestimar '!$F$2:$F$500,""),
D301="Por estimar",_xlfn.XLOOKUP(A301,'Por estimar'!$A$2:$A$500,'Por estimar'!$F$2:$F$500,""),
D301="Registro incompleto",_xlfn.XLOOKUP(A301,'Registro incompleto'!$A$2:$A$500,'Registro incompleto'!$F$2:$F$500,""),
TRUE,""
))</f>
        <v>Visualización y matrícula de cursos virtuales</v>
      </c>
      <c r="C301" t="str">
        <f t="shared" si="4"/>
        <v>Ana Vega</v>
      </c>
      <c r="D301" t="str" cm="1">
        <f t="array" ref="D301">IF(A301="","",_xlfn.IFS(
COUNTIF(Eliminados!$A$2:$A$500,A301)&gt;0,"Eliminados",
COUNTIF(Planificadas!$A$2:$A$500,A301)&gt;0,"Planificadas",
COUNTIF('Aprobar Planificación'!$A$2:$A$500,A301)&gt;0,"Aprobar planificación",
COUNTIF('Por planificar'!$A$2:$A$500,A301)&gt;0,"Por planificar",
COUNTIF('Por habilitar presup.'!$A$2:$A$500,A301)&gt;0,"Por habilitar presupuesto",
COUNTIF('Por aprobar estimacion'!$A$2:$A$500,A301)&gt;0,"Por aprobar estimación",
COUNTIF('Por Reestimar '!$A$2:$A$500,A301)&gt;0,"Por reestimar",
COUNTIF('Por estimar'!$A$2:$A$500,A301)&gt;0,"Por estimar",
COUNTIF('Registro incompleto'!$A$2:$A$500,A301)&gt;0,"Registro incompleto",
TRUE,"Sin estado"
))</f>
        <v>Registro incompleto</v>
      </c>
      <c r="E301" t="str" cm="1">
        <f t="array" ref="E301">IF(A301="","",_xlfn.LET(
_xlpm.base,_xlfn.IFS(
D301="Eliminados",_xlfn.XLOOKUP(A301,Eliminados!$A$2:$A$500,Eliminados!$AE$2:$AE$500,""),
D301="Planificadas",_xlfn.XLOOKUP(A301,Planificadas!$A$2:$A$500,Planificadas!$AE$2:$AE$500,""),
D301="Aprobar planificación",_xlfn.XLOOKUP(A301,'Aprobar Planificación'!$A$2:$A$500,'Aprobar Planificación'!$AE$2:$AE$500,""),
D301="Por planificar",_xlfn.XLOOKUP(A301,'Por planificar'!$A$2:$A$500,'Por planificar'!$AE$2:$AE$500,""),
D301="Por habilitar presupuesto",_xlfn.XLOOKUP(A301,'Por habilitar presup.'!$A$2:$A$500,'Por habilitar presup.'!$AE$2:$AE$500,""),
D301="Por aprobar estimación",_xlfn.XLOOKUP(A301,'Por aprobar estimacion'!$A$2:$A$500,'Por aprobar estimacion'!$AE$2:$AE$500,""),
D301="Por reestimar",_xlfn.XLOOKUP(A301,'Por Reestimar '!$A$2:$A$500,'Por Reestimar '!$AE$2:$AE$500,""),
D301="Por estimar",_xlfn.XLOOKUP(A301,'Por estimar'!$A$2:$A$500,'Por estimar'!$AE$2:$AE$500,""),
D301="Registro incompleto",_xlfn.XLOOKUP(A301,'Registro incompleto'!$A$2:$A$500,'Registro incompleto'!$AE$2:$AE$500,""),
TRUE,""
),
_xlpm.revision,_xlfn.IFS(
D301="Eliminados",_xlfn.XLOOKUP(A301,Eliminados!$A$2:$A$500,Eliminados!$AR$2:$AR$500,""),
D301="Planificadas",_xlfn.XLOOKUP(A301,Planificadas!$A$2:$A$500,Planificadas!$AR$2:$AR$500,""),
D301="Aprobar planificación",_xlfn.XLOOKUP(A301,'Aprobar Planificación'!$A$2:$A$500,'Aprobar Planificación'!$AR$2:$AR$500,""),
D301="Por planificar",_xlfn.XLOOKUP(A301,'Por planificar'!$A$2:$A$500,'Por planificar'!$AR$2:$AR$500,""),
D301="Por habilitar presupuesto",_xlfn.XLOOKUP(A301,'Por habilitar presup.'!$A$2:$A$500,'Por habilitar presup.'!$AR$2:$AR$500,""),
D301="Por aprobar estimación",_xlfn.XLOOKUP(A301,'Por aprobar estimacion'!$A$2:$A$500,'Por aprobar estimacion'!$AR$2:$AR$500,""),
D301="Por reestimar",_xlfn.XLOOKUP(A301,'Por Reestimar '!$A$2:$A$500,'Por Reestimar '!$AR$2:$AR$500,""),
TRUE,""
),
_xlpm.resultado,IF(OR(_xlpm.revision="",_xlpm.revision=0),_xlpm.base,_xlpm.revision),
IF(OR(_xlpm.resultado="",_xlpm.resultado=0),"Sin definir",_xlpm.resultado)
))</f>
        <v>Media</v>
      </c>
      <c r="F301" s="593" cm="1">
        <f t="array" ref="F301">IF(A301="","",_xlfn.LET(
_xlpm.fecha,_xlfn.IFS(
D301="Eliminados",_xlfn.XLOOKUP(A301,Eliminados!$A$2:$A$500,Eliminados!$AD$2:$AD$500,""),
D301="Planificadas",_xlfn.XLOOKUP(A301,Planificadas!$A$2:$A$500,Planificadas!$AD$2:$AD$500,""),
D301="Aprobar planificación",_xlfn.XLOOKUP(A301,'Aprobar Planificación'!$A$2:$A$500,'Aprobar Planificación'!$AD$2:$AD$500,""),
D301="Por planificar",_xlfn.XLOOKUP(A301,'Por planificar'!$A$2:$A$500,'Por planificar'!$AD$2:$AD$500,""),
D301="Por habilitar presupuesto",_xlfn.XLOOKUP(A301,'Por habilitar presup.'!$A$2:$A$500,'Por habilitar presup.'!$AD$2:$AD$500,""),
D301="Por aprobar estimación",_xlfn.XLOOKUP(A301,'Por aprobar estimacion'!$A$2:$A$500,'Por aprobar estimacion'!$AD$2:$AD$500,""),
D301="Por reestimar",_xlfn.XLOOKUP(A301,'Por Reestimar '!$A$2:$A$500,'Por Reestimar '!$AD$2:$AD$500,""),
D301="Por estimar",_xlfn.XLOOKUP(A301,'Por estimar'!$A$2:$A$500,'Por estimar'!$AD$2:$AD$500,""),
D301="Registro incompleto",_xlfn.XLOOKUP(A301,'Registro incompleto'!$A$2:$A$500,'Registro incompleto'!$AD$2:$AD$500,""),
TRUE,""
),
IF(OR(_xlpm.fecha="",_xlpm.fecha=0),"",_xlpm.fecha)
))</f>
        <v>46246</v>
      </c>
      <c r="G301" s="593" cm="1">
        <f t="array" ref="G301">IF(A301="","",_xlfn.LET(
_xlpm.base,_xlfn.IFS(
D301="Eliminados",_xlfn.XLOOKUP(A301,Eliminados!$A$2:$A$500,Eliminados!$AF$2:$AF$500,""),
D301="Planificadas",_xlfn.XLOOKUP(A301,Planificadas!$A$2:$A$500,Planificadas!$AF$2:$AF$500,""),
D301="Aprobar planificación",_xlfn.XLOOKUP(A301,'Aprobar Planificación'!$A$2:$A$500,'Aprobar Planificación'!$AF$2:$AF$500,""),
D301="Por planificar",_xlfn.XLOOKUP(A301,'Por planificar'!$A$2:$A$500,'Por planificar'!$AF$2:$AF$500,""),
D301="Por habilitar presupuesto",_xlfn.XLOOKUP(A301,'Por habilitar presup.'!$A$2:$A$500,'Por habilitar presup.'!$AF$2:$AF$500,""),
D301="Por aprobar estimación",_xlfn.XLOOKUP(A301,'Por aprobar estimacion'!$A$2:$A$500,'Por aprobar estimacion'!$AF$2:$AF$500,""),
D301="Por reestimar",_xlfn.XLOOKUP(A301,'Por Reestimar '!$A$2:$A$500,'Por Reestimar '!$AF$2:$AF$500,""),
D301="Por estimar",_xlfn.XLOOKUP(A301,'Por estimar'!$A$2:$A$500,'Por estimar'!$AF$2:$AF$500,""),
D301="Registro incompleto",_xlfn.XLOOKUP(A301,'Registro incompleto'!$A$2:$A$500,'Registro incompleto'!$AF$2:$AF$500,""),
TRUE,""
),
_xlpm.revision,_xlfn.IFS(
D301="Eliminados",_xlfn.XLOOKUP(A301,Eliminados!$A$2:$A$500,Eliminados!$AS$2:$AS$500,""),
D301="Planificadas",_xlfn.XLOOKUP(A301,Planificadas!$A$2:$A$500,Planificadas!$AS$2:$AS$500,""),
D301="Aprobar planificación",_xlfn.XLOOKUP(A301,'Aprobar Planificación'!$A$2:$A$500,'Aprobar Planificación'!$AS$2:$AS$500,""),
D301="Por planificar",_xlfn.XLOOKUP(A301,'Por planificar'!$A$2:$A$500,'Por planificar'!$AS$2:$AS$500,""),
D301="Por habilitar presupuesto",_xlfn.XLOOKUP(A301,'Por habilitar presup.'!$A$2:$A$500,'Por habilitar presup.'!$AS$2:$AS$500,""),
D301="Por aprobar estimación",_xlfn.XLOOKUP(A301,'Por aprobar estimacion'!$A$2:$A$500,'Por aprobar estimacion'!$AS$2:$AS$500,""),
D301="Por reestimar",_xlfn.XLOOKUP(A301,'Por Reestimar '!$A$2:$A$500,'Por Reestimar '!$AS$2:$AS$500,""),
TRUE,""
),
_xlpm.resultado,IF(OR(_xlpm.revision="",_xlpm.revision=0),_xlpm.base,_xlpm.revision),
IF(OR(_xlpm.resultado="",_xlpm.resultado=0),"",_xlpm.resultado)
))</f>
        <v>46280</v>
      </c>
      <c r="H301" s="593" t="str" cm="1">
        <f t="array" ref="H301">IF(A301="","",_xlfn.LET(
_xlpm.dias,_xlfn.IFS(
OR(UPPER(TRIM(E301))="BAJA",UPPER(TRIM(E301))="BAJO"),5,
OR(UPPER(TRIM(E301))="MEDIA",UPPER(TRIM(E301))="MEDIO"),10,
OR(UPPER(TRIM(E301))="ALTA",UPPER(TRIM(E301))="ALTO"),20,
TRUE,0
),
_xlpm.inicioRe,IF(D301="Por reestimar",_xlfn.XLOOKUP(A301,'Por Reestimar '!$A$2:$A$500,'Por Reestimar '!$AS$2:$AS$500,0),0),
_xlfn.IFS(
D301="Por reestimar",IF(AND(ISNUMBER(_xlpm.inicioRe),_xlpm.inicioRe&gt;0,_xlpm.dias&gt;0),WORKDAY(_xlpm.inicioRe,_xlpm.dias),""),
D301="Por estimar",IF(AND(ISNUMBER(G301),G301&gt;0),IF(_xlpm.dias&gt;0,WORKDAY(G301,_xlpm.dias),""),IF(AND(ISNUMBER(F301),F301&gt;0),WORKDAY(F301,5),"")),
TRUE,""
)
))</f>
        <v/>
      </c>
      <c r="I301" t="str" cm="1">
        <f t="array" ref="I301">IF(A301="","",_xlfn.IFS(
D301="Eliminados",_xlfn.XLOOKUP(A301,Eliminados!$A$2:$A$500,Eliminados!$AB$2:$AB$500,""),
D301="Planificadas",_xlfn.XLOOKUP(A301,Planificadas!$A$2:$A$500,Planificadas!$AB$2:$AB$500,""),
D301="Aprobar planificación",_xlfn.XLOOKUP(A301,'Aprobar Planificación'!$A$2:$A$500,'Aprobar Planificación'!$AB$2:$AB$500,""),
D301="Por planificar",_xlfn.XLOOKUP(A301,'Por planificar'!$A$2:$A$500,'Por planificar'!$AB$2:$AB$500,""),
D301="Por habilitar presupuesto",_xlfn.XLOOKUP(A301,'Por habilitar presup.'!$A$2:$A$500,'Por habilitar presup.'!$AB$2:$AB$500,""),
D301="Por aprobar estimación",_xlfn.XLOOKUP(A301,'Por aprobar estimacion'!$A$2:$A$500,'Por aprobar estimacion'!$AB$2:$AB$500,""),
D301="Por reestimar",_xlfn.XLOOKUP(A301,'Por Reestimar '!$A$2:$A$500,'Por Reestimar '!$AB$2:$AB$500,""),
D301="Por estimar",_xlfn.XLOOKUP(A301,'Por estimar'!$A$2:$A$500,'Por estimar'!$AB$2:$AB$500,""),
D301="Registro incompleto",_xlfn.XLOOKUP(A301,'Registro incompleto'!$A$2:$A$500,'Registro incompleto'!$AB$2:$AB$500,""),
TRUE,""
))</f>
        <v>Ana Vega</v>
      </c>
    </row>
    <row r="302" spans="1:9">
      <c r="A302">
        <v>350</v>
      </c>
      <c r="B302" t="str" cm="1">
        <f t="array" ref="B302">IF(A302="","",_xlfn.IFS(
D302="Eliminados",_xlfn.XLOOKUP(A302,Eliminados!$A$2:$A$500,Eliminados!$F$2:$F$500,""),
D302="Planificadas",_xlfn.XLOOKUP(A302,Planificadas!$A$2:$A$500,Planificadas!$F$2:$F$500,""),
D302="Aprobar planificación",_xlfn.XLOOKUP(A302,'Aprobar Planificación'!$A$2:$A$500,'Aprobar Planificación'!$F$2:$F$500,""),
D302="Por planificar",_xlfn.XLOOKUP(A302,'Por planificar'!$A$2:$A$500,'Por planificar'!$F$2:$F$500,""),
D302="Por habilitar presupuesto",_xlfn.XLOOKUP(A302,'Por habilitar presup.'!$A$2:$A$500,'Por habilitar presup.'!$F$2:$F$500,""),
D302="Por aprobar estimación",_xlfn.XLOOKUP(A302,'Por aprobar estimacion'!$A$2:$A$500,'Por aprobar estimacion'!$F$2:$F$500,""),
D302="Por reestimar",_xlfn.XLOOKUP(A302,'Por Reestimar '!$A$2:$A$500,'Por Reestimar '!$F$2:$F$500,""),
D302="Por estimar",_xlfn.XLOOKUP(A302,'Por estimar'!$A$2:$A$500,'Por estimar'!$F$2:$F$500,""),
D302="Registro incompleto",_xlfn.XLOOKUP(A302,'Registro incompleto'!$A$2:$A$500,'Registro incompleto'!$F$2:$F$500,""),
TRUE,""
))</f>
        <v>Creación de Productos Financieros en portal del estudiante Cibertec</v>
      </c>
      <c r="C302" t="str">
        <f t="shared" si="4"/>
        <v>Elmer Zapata</v>
      </c>
      <c r="D302" t="str" cm="1">
        <f t="array" ref="D302">IF(A302="","",_xlfn.IFS(
COUNTIF(Eliminados!$A$2:$A$500,A302)&gt;0,"Eliminados",
COUNTIF(Planificadas!$A$2:$A$500,A302)&gt;0,"Planificadas",
COUNTIF('Aprobar Planificación'!$A$2:$A$500,A302)&gt;0,"Aprobar planificación",
COUNTIF('Por planificar'!$A$2:$A$500,A302)&gt;0,"Por planificar",
COUNTIF('Por habilitar presup.'!$A$2:$A$500,A302)&gt;0,"Por habilitar presupuesto",
COUNTIF('Por aprobar estimacion'!$A$2:$A$500,A302)&gt;0,"Por aprobar estimación",
COUNTIF('Por Reestimar '!$A$2:$A$500,A302)&gt;0,"Por reestimar",
COUNTIF('Por estimar'!$A$2:$A$500,A302)&gt;0,"Por estimar",
COUNTIF('Registro incompleto'!$A$2:$A$500,A302)&gt;0,"Registro incompleto",
TRUE,"Sin estado"
))</f>
        <v>Por estimar</v>
      </c>
      <c r="E302" t="str" cm="1">
        <f t="array" ref="E302">IF(A302="","",_xlfn.LET(
_xlpm.base,_xlfn.IFS(
D302="Eliminados",_xlfn.XLOOKUP(A302,Eliminados!$A$2:$A$500,Eliminados!$AE$2:$AE$500,""),
D302="Planificadas",_xlfn.XLOOKUP(A302,Planificadas!$A$2:$A$500,Planificadas!$AE$2:$AE$500,""),
D302="Aprobar planificación",_xlfn.XLOOKUP(A302,'Aprobar Planificación'!$A$2:$A$500,'Aprobar Planificación'!$AE$2:$AE$500,""),
D302="Por planificar",_xlfn.XLOOKUP(A302,'Por planificar'!$A$2:$A$500,'Por planificar'!$AE$2:$AE$500,""),
D302="Por habilitar presupuesto",_xlfn.XLOOKUP(A302,'Por habilitar presup.'!$A$2:$A$500,'Por habilitar presup.'!$AE$2:$AE$500,""),
D302="Por aprobar estimación",_xlfn.XLOOKUP(A302,'Por aprobar estimacion'!$A$2:$A$500,'Por aprobar estimacion'!$AE$2:$AE$500,""),
D302="Por reestimar",_xlfn.XLOOKUP(A302,'Por Reestimar '!$A$2:$A$500,'Por Reestimar '!$AE$2:$AE$500,""),
D302="Por estimar",_xlfn.XLOOKUP(A302,'Por estimar'!$A$2:$A$500,'Por estimar'!$AE$2:$AE$500,""),
D302="Registro incompleto",_xlfn.XLOOKUP(A302,'Registro incompleto'!$A$2:$A$500,'Registro incompleto'!$AE$2:$AE$500,""),
TRUE,""
),
_xlpm.revision,_xlfn.IFS(
D302="Eliminados",_xlfn.XLOOKUP(A302,Eliminados!$A$2:$A$500,Eliminados!$AR$2:$AR$500,""),
D302="Planificadas",_xlfn.XLOOKUP(A302,Planificadas!$A$2:$A$500,Planificadas!$AR$2:$AR$500,""),
D302="Aprobar planificación",_xlfn.XLOOKUP(A302,'Aprobar Planificación'!$A$2:$A$500,'Aprobar Planificación'!$AR$2:$AR$500,""),
D302="Por planificar",_xlfn.XLOOKUP(A302,'Por planificar'!$A$2:$A$500,'Por planificar'!$AR$2:$AR$500,""),
D302="Por habilitar presupuesto",_xlfn.XLOOKUP(A302,'Por habilitar presup.'!$A$2:$A$500,'Por habilitar presup.'!$AR$2:$AR$500,""),
D302="Por aprobar estimación",_xlfn.XLOOKUP(A302,'Por aprobar estimacion'!$A$2:$A$500,'Por aprobar estimacion'!$AR$2:$AR$500,""),
D302="Por reestimar",_xlfn.XLOOKUP(A302,'Por Reestimar '!$A$2:$A$500,'Por Reestimar '!$AR$2:$AR$500,""),
TRUE,""
),
_xlpm.resultado,IF(OR(_xlpm.revision="",_xlpm.revision=0),_xlpm.base,_xlpm.revision),
IF(OR(_xlpm.resultado="",_xlpm.resultado=0),"Sin definir",_xlpm.resultado)
))</f>
        <v>Alta</v>
      </c>
      <c r="F302" s="593" cm="1">
        <f t="array" ref="F302">IF(A302="","",_xlfn.LET(
_xlpm.fecha,_xlfn.IFS(
D302="Eliminados",_xlfn.XLOOKUP(A302,Eliminados!$A$2:$A$500,Eliminados!$AD$2:$AD$500,""),
D302="Planificadas",_xlfn.XLOOKUP(A302,Planificadas!$A$2:$A$500,Planificadas!$AD$2:$AD$500,""),
D302="Aprobar planificación",_xlfn.XLOOKUP(A302,'Aprobar Planificación'!$A$2:$A$500,'Aprobar Planificación'!$AD$2:$AD$500,""),
D302="Por planificar",_xlfn.XLOOKUP(A302,'Por planificar'!$A$2:$A$500,'Por planificar'!$AD$2:$AD$500,""),
D302="Por habilitar presupuesto",_xlfn.XLOOKUP(A302,'Por habilitar presup.'!$A$2:$A$500,'Por habilitar presup.'!$AD$2:$AD$500,""),
D302="Por aprobar estimación",_xlfn.XLOOKUP(A302,'Por aprobar estimacion'!$A$2:$A$500,'Por aprobar estimacion'!$AD$2:$AD$500,""),
D302="Por reestimar",_xlfn.XLOOKUP(A302,'Por Reestimar '!$A$2:$A$500,'Por Reestimar '!$AD$2:$AD$500,""),
D302="Por estimar",_xlfn.XLOOKUP(A302,'Por estimar'!$A$2:$A$500,'Por estimar'!$AD$2:$AD$500,""),
D302="Registro incompleto",_xlfn.XLOOKUP(A302,'Registro incompleto'!$A$2:$A$500,'Registro incompleto'!$AD$2:$AD$500,""),
TRUE,""
),
IF(OR(_xlpm.fecha="",_xlpm.fecha=0),"",_xlpm.fecha)
))</f>
        <v>46246</v>
      </c>
      <c r="G302" s="593" cm="1">
        <f t="array" ref="G302">IF(A302="","",_xlfn.LET(
_xlpm.base,_xlfn.IFS(
D302="Eliminados",_xlfn.XLOOKUP(A302,Eliminados!$A$2:$A$500,Eliminados!$AF$2:$AF$500,""),
D302="Planificadas",_xlfn.XLOOKUP(A302,Planificadas!$A$2:$A$500,Planificadas!$AF$2:$AF$500,""),
D302="Aprobar planificación",_xlfn.XLOOKUP(A302,'Aprobar Planificación'!$A$2:$A$500,'Aprobar Planificación'!$AF$2:$AF$500,""),
D302="Por planificar",_xlfn.XLOOKUP(A302,'Por planificar'!$A$2:$A$500,'Por planificar'!$AF$2:$AF$500,""),
D302="Por habilitar presupuesto",_xlfn.XLOOKUP(A302,'Por habilitar presup.'!$A$2:$A$500,'Por habilitar presup.'!$AF$2:$AF$500,""),
D302="Por aprobar estimación",_xlfn.XLOOKUP(A302,'Por aprobar estimacion'!$A$2:$A$500,'Por aprobar estimacion'!$AF$2:$AF$500,""),
D302="Por reestimar",_xlfn.XLOOKUP(A302,'Por Reestimar '!$A$2:$A$500,'Por Reestimar '!$AF$2:$AF$500,""),
D302="Por estimar",_xlfn.XLOOKUP(A302,'Por estimar'!$A$2:$A$500,'Por estimar'!$AF$2:$AF$500,""),
D302="Registro incompleto",_xlfn.XLOOKUP(A302,'Registro incompleto'!$A$2:$A$500,'Registro incompleto'!$AF$2:$AF$500,""),
TRUE,""
),
_xlpm.revision,_xlfn.IFS(
D302="Eliminados",_xlfn.XLOOKUP(A302,Eliminados!$A$2:$A$500,Eliminados!$AS$2:$AS$500,""),
D302="Planificadas",_xlfn.XLOOKUP(A302,Planificadas!$A$2:$A$500,Planificadas!$AS$2:$AS$500,""),
D302="Aprobar planificación",_xlfn.XLOOKUP(A302,'Aprobar Planificación'!$A$2:$A$500,'Aprobar Planificación'!$AS$2:$AS$500,""),
D302="Por planificar",_xlfn.XLOOKUP(A302,'Por planificar'!$A$2:$A$500,'Por planificar'!$AS$2:$AS$500,""),
D302="Por habilitar presupuesto",_xlfn.XLOOKUP(A302,'Por habilitar presup.'!$A$2:$A$500,'Por habilitar presup.'!$AS$2:$AS$500,""),
D302="Por aprobar estimación",_xlfn.XLOOKUP(A302,'Por aprobar estimacion'!$A$2:$A$500,'Por aprobar estimacion'!$AS$2:$AS$500,""),
D302="Por reestimar",_xlfn.XLOOKUP(A302,'Por Reestimar '!$A$2:$A$500,'Por Reestimar '!$AS$2:$AS$500,""),
TRUE,""
),
_xlpm.resultado,IF(OR(_xlpm.revision="",_xlpm.revision=0),_xlpm.base,_xlpm.revision),
IF(OR(_xlpm.resultado="",_xlpm.resultado=0),"",_xlpm.resultado)
))</f>
        <v>46258</v>
      </c>
      <c r="H302" s="593" cm="1">
        <f t="array" ref="H302">IF(A302="","",_xlfn.LET(
_xlpm.dias,_xlfn.IFS(
OR(UPPER(TRIM(E302))="BAJA",UPPER(TRIM(E302))="BAJO"),5,
OR(UPPER(TRIM(E302))="MEDIA",UPPER(TRIM(E302))="MEDIO"),10,
OR(UPPER(TRIM(E302))="ALTA",UPPER(TRIM(E302))="ALTO"),20,
TRUE,0
),
_xlpm.inicioRe,IF(D302="Por reestimar",_xlfn.XLOOKUP(A302,'Por Reestimar '!$A$2:$A$500,'Por Reestimar '!$AS$2:$AS$500,0),0),
_xlfn.IFS(
D302="Por reestimar",IF(AND(ISNUMBER(_xlpm.inicioRe),_xlpm.inicioRe&gt;0,_xlpm.dias&gt;0),WORKDAY(_xlpm.inicioRe,_xlpm.dias),""),
D302="Por estimar",IF(AND(ISNUMBER(G302),G302&gt;0),IF(_xlpm.dias&gt;0,WORKDAY(G302,_xlpm.dias),""),IF(AND(ISNUMBER(F302),F302&gt;0),WORKDAY(F302,5),"")),
TRUE,""
)
))</f>
        <v>46286</v>
      </c>
      <c r="I302" t="str" cm="1">
        <f t="array" ref="I302">IF(A302="","",_xlfn.IFS(
D302="Eliminados",_xlfn.XLOOKUP(A302,Eliminados!$A$2:$A$500,Eliminados!$AB$2:$AB$500,""),
D302="Planificadas",_xlfn.XLOOKUP(A302,Planificadas!$A$2:$A$500,Planificadas!$AB$2:$AB$500,""),
D302="Aprobar planificación",_xlfn.XLOOKUP(A302,'Aprobar Planificación'!$A$2:$A$500,'Aprobar Planificación'!$AB$2:$AB$500,""),
D302="Por planificar",_xlfn.XLOOKUP(A302,'Por planificar'!$A$2:$A$500,'Por planificar'!$AB$2:$AB$500,""),
D302="Por habilitar presupuesto",_xlfn.XLOOKUP(A302,'Por habilitar presup.'!$A$2:$A$500,'Por habilitar presup.'!$AB$2:$AB$500,""),
D302="Por aprobar estimación",_xlfn.XLOOKUP(A302,'Por aprobar estimacion'!$A$2:$A$500,'Por aprobar estimacion'!$AB$2:$AB$500,""),
D302="Por reestimar",_xlfn.XLOOKUP(A302,'Por Reestimar '!$A$2:$A$500,'Por Reestimar '!$AB$2:$AB$500,""),
D302="Por estimar",_xlfn.XLOOKUP(A302,'Por estimar'!$A$2:$A$500,'Por estimar'!$AB$2:$AB$500,""),
D302="Registro incompleto",_xlfn.XLOOKUP(A302,'Registro incompleto'!$A$2:$A$500,'Registro incompleto'!$AB$2:$AB$500,""),
TRUE,""
))</f>
        <v>Elmer Zapata</v>
      </c>
    </row>
    <row r="303" spans="1:9">
      <c r="A303">
        <v>351</v>
      </c>
      <c r="B303" t="str" cm="1">
        <f t="array" ref="B303">IF(A303="","",_xlfn.IFS(
D303="Eliminados",_xlfn.XLOOKUP(A303,Eliminados!$A$2:$A$500,Eliminados!$F$2:$F$500,""),
D303="Planificadas",_xlfn.XLOOKUP(A303,Planificadas!$A$2:$A$500,Planificadas!$F$2:$F$500,""),
D303="Aprobar planificación",_xlfn.XLOOKUP(A303,'Aprobar Planificación'!$A$2:$A$500,'Aprobar Planificación'!$F$2:$F$500,""),
D303="Por planificar",_xlfn.XLOOKUP(A303,'Por planificar'!$A$2:$A$500,'Por planificar'!$F$2:$F$500,""),
D303="Por habilitar presupuesto",_xlfn.XLOOKUP(A303,'Por habilitar presup.'!$A$2:$A$500,'Por habilitar presup.'!$F$2:$F$500,""),
D303="Por aprobar estimación",_xlfn.XLOOKUP(A303,'Por aprobar estimacion'!$A$2:$A$500,'Por aprobar estimacion'!$F$2:$F$500,""),
D303="Por reestimar",_xlfn.XLOOKUP(A303,'Por Reestimar '!$A$2:$A$500,'Por Reestimar '!$F$2:$F$500,""),
D303="Por estimar",_xlfn.XLOOKUP(A303,'Por estimar'!$A$2:$A$500,'Por estimar'!$F$2:$F$500,""),
D303="Registro incompleto",_xlfn.XLOOKUP(A303,'Registro incompleto'!$A$2:$A$500,'Registro incompleto'!$F$2:$F$500,""),
TRUE,""
))</f>
        <v>Actualización en el gestor de asesorías - SIGAT</v>
      </c>
      <c r="C303" t="str">
        <f t="shared" si="4"/>
        <v>Nicolas Morales</v>
      </c>
      <c r="D303" t="str" cm="1">
        <f t="array" ref="D303">IF(A303="","",_xlfn.IFS(
COUNTIF(Eliminados!$A$2:$A$500,A303)&gt;0,"Eliminados",
COUNTIF(Planificadas!$A$2:$A$500,A303)&gt;0,"Planificadas",
COUNTIF('Aprobar Planificación'!$A$2:$A$500,A303)&gt;0,"Aprobar planificación",
COUNTIF('Por planificar'!$A$2:$A$500,A303)&gt;0,"Por planificar",
COUNTIF('Por habilitar presup.'!$A$2:$A$500,A303)&gt;0,"Por habilitar presupuesto",
COUNTIF('Por aprobar estimacion'!$A$2:$A$500,A303)&gt;0,"Por aprobar estimación",
COUNTIF('Por Reestimar '!$A$2:$A$500,A303)&gt;0,"Por reestimar",
COUNTIF('Por estimar'!$A$2:$A$500,A303)&gt;0,"Por estimar",
COUNTIF('Registro incompleto'!$A$2:$A$500,A303)&gt;0,"Registro incompleto",
TRUE,"Sin estado"
))</f>
        <v>Aprobar planificación</v>
      </c>
      <c r="E303" t="str" cm="1">
        <f t="array" ref="E303">IF(A303="","",_xlfn.LET(
_xlpm.base,_xlfn.IFS(
D303="Eliminados",_xlfn.XLOOKUP(A303,Eliminados!$A$2:$A$500,Eliminados!$AE$2:$AE$500,""),
D303="Planificadas",_xlfn.XLOOKUP(A303,Planificadas!$A$2:$A$500,Planificadas!$AE$2:$AE$500,""),
D303="Aprobar planificación",_xlfn.XLOOKUP(A303,'Aprobar Planificación'!$A$2:$A$500,'Aprobar Planificación'!$AE$2:$AE$500,""),
D303="Por planificar",_xlfn.XLOOKUP(A303,'Por planificar'!$A$2:$A$500,'Por planificar'!$AE$2:$AE$500,""),
D303="Por habilitar presupuesto",_xlfn.XLOOKUP(A303,'Por habilitar presup.'!$A$2:$A$500,'Por habilitar presup.'!$AE$2:$AE$500,""),
D303="Por aprobar estimación",_xlfn.XLOOKUP(A303,'Por aprobar estimacion'!$A$2:$A$500,'Por aprobar estimacion'!$AE$2:$AE$500,""),
D303="Por reestimar",_xlfn.XLOOKUP(A303,'Por Reestimar '!$A$2:$A$500,'Por Reestimar '!$AE$2:$AE$500,""),
D303="Por estimar",_xlfn.XLOOKUP(A303,'Por estimar'!$A$2:$A$500,'Por estimar'!$AE$2:$AE$500,""),
D303="Registro incompleto",_xlfn.XLOOKUP(A303,'Registro incompleto'!$A$2:$A$500,'Registro incompleto'!$AE$2:$AE$500,""),
TRUE,""
),
_xlpm.revision,_xlfn.IFS(
D303="Eliminados",_xlfn.XLOOKUP(A303,Eliminados!$A$2:$A$500,Eliminados!$AR$2:$AR$500,""),
D303="Planificadas",_xlfn.XLOOKUP(A303,Planificadas!$A$2:$A$500,Planificadas!$AR$2:$AR$500,""),
D303="Aprobar planificación",_xlfn.XLOOKUP(A303,'Aprobar Planificación'!$A$2:$A$500,'Aprobar Planificación'!$AR$2:$AR$500,""),
D303="Por planificar",_xlfn.XLOOKUP(A303,'Por planificar'!$A$2:$A$500,'Por planificar'!$AR$2:$AR$500,""),
D303="Por habilitar presupuesto",_xlfn.XLOOKUP(A303,'Por habilitar presup.'!$A$2:$A$500,'Por habilitar presup.'!$AR$2:$AR$500,""),
D303="Por aprobar estimación",_xlfn.XLOOKUP(A303,'Por aprobar estimacion'!$A$2:$A$500,'Por aprobar estimacion'!$AR$2:$AR$500,""),
D303="Por reestimar",_xlfn.XLOOKUP(A303,'Por Reestimar '!$A$2:$A$500,'Por Reestimar '!$AR$2:$AR$500,""),
TRUE,""
),
_xlpm.resultado,IF(OR(_xlpm.revision="",_xlpm.revision=0),_xlpm.base,_xlpm.revision),
IF(OR(_xlpm.resultado="",_xlpm.resultado=0),"Sin definir",_xlpm.resultado)
))</f>
        <v>Media</v>
      </c>
      <c r="F303" s="593" cm="1">
        <f t="array" ref="F303">IF(A303="","",_xlfn.LET(
_xlpm.fecha,_xlfn.IFS(
D303="Eliminados",_xlfn.XLOOKUP(A303,Eliminados!$A$2:$A$500,Eliminados!$AD$2:$AD$500,""),
D303="Planificadas",_xlfn.XLOOKUP(A303,Planificadas!$A$2:$A$500,Planificadas!$AD$2:$AD$500,""),
D303="Aprobar planificación",_xlfn.XLOOKUP(A303,'Aprobar Planificación'!$A$2:$A$500,'Aprobar Planificación'!$AD$2:$AD$500,""),
D303="Por planificar",_xlfn.XLOOKUP(A303,'Por planificar'!$A$2:$A$500,'Por planificar'!$AD$2:$AD$500,""),
D303="Por habilitar presupuesto",_xlfn.XLOOKUP(A303,'Por habilitar presup.'!$A$2:$A$500,'Por habilitar presup.'!$AD$2:$AD$500,""),
D303="Por aprobar estimación",_xlfn.XLOOKUP(A303,'Por aprobar estimacion'!$A$2:$A$500,'Por aprobar estimacion'!$AD$2:$AD$500,""),
D303="Por reestimar",_xlfn.XLOOKUP(A303,'Por Reestimar '!$A$2:$A$500,'Por Reestimar '!$AD$2:$AD$500,""),
D303="Por estimar",_xlfn.XLOOKUP(A303,'Por estimar'!$A$2:$A$500,'Por estimar'!$AD$2:$AD$500,""),
D303="Registro incompleto",_xlfn.XLOOKUP(A303,'Registro incompleto'!$A$2:$A$500,'Registro incompleto'!$AD$2:$AD$500,""),
TRUE,""
),
IF(OR(_xlpm.fecha="",_xlpm.fecha=0),"",_xlpm.fecha)
))</f>
        <v>46247</v>
      </c>
      <c r="G303" s="593" cm="1">
        <f t="array" ref="G303">IF(A303="","",_xlfn.LET(
_xlpm.base,_xlfn.IFS(
D303="Eliminados",_xlfn.XLOOKUP(A303,Eliminados!$A$2:$A$500,Eliminados!$AF$2:$AF$500,""),
D303="Planificadas",_xlfn.XLOOKUP(A303,Planificadas!$A$2:$A$500,Planificadas!$AF$2:$AF$500,""),
D303="Aprobar planificación",_xlfn.XLOOKUP(A303,'Aprobar Planificación'!$A$2:$A$500,'Aprobar Planificación'!$AF$2:$AF$500,""),
D303="Por planificar",_xlfn.XLOOKUP(A303,'Por planificar'!$A$2:$A$500,'Por planificar'!$AF$2:$AF$500,""),
D303="Por habilitar presupuesto",_xlfn.XLOOKUP(A303,'Por habilitar presup.'!$A$2:$A$500,'Por habilitar presup.'!$AF$2:$AF$500,""),
D303="Por aprobar estimación",_xlfn.XLOOKUP(A303,'Por aprobar estimacion'!$A$2:$A$500,'Por aprobar estimacion'!$AF$2:$AF$500,""),
D303="Por reestimar",_xlfn.XLOOKUP(A303,'Por Reestimar '!$A$2:$A$500,'Por Reestimar '!$AF$2:$AF$500,""),
D303="Por estimar",_xlfn.XLOOKUP(A303,'Por estimar'!$A$2:$A$500,'Por estimar'!$AF$2:$AF$500,""),
D303="Registro incompleto",_xlfn.XLOOKUP(A303,'Registro incompleto'!$A$2:$A$500,'Registro incompleto'!$AF$2:$AF$500,""),
TRUE,""
),
_xlpm.revision,_xlfn.IFS(
D303="Eliminados",_xlfn.XLOOKUP(A303,Eliminados!$A$2:$A$500,Eliminados!$AS$2:$AS$500,""),
D303="Planificadas",_xlfn.XLOOKUP(A303,Planificadas!$A$2:$A$500,Planificadas!$AS$2:$AS$500,""),
D303="Aprobar planificación",_xlfn.XLOOKUP(A303,'Aprobar Planificación'!$A$2:$A$500,'Aprobar Planificación'!$AS$2:$AS$500,""),
D303="Por planificar",_xlfn.XLOOKUP(A303,'Por planificar'!$A$2:$A$500,'Por planificar'!$AS$2:$AS$500,""),
D303="Por habilitar presupuesto",_xlfn.XLOOKUP(A303,'Por habilitar presup.'!$A$2:$A$500,'Por habilitar presup.'!$AS$2:$AS$500,""),
D303="Por aprobar estimación",_xlfn.XLOOKUP(A303,'Por aprobar estimacion'!$A$2:$A$500,'Por aprobar estimacion'!$AS$2:$AS$500,""),
D303="Por reestimar",_xlfn.XLOOKUP(A303,'Por Reestimar '!$A$2:$A$500,'Por Reestimar '!$AS$2:$AS$500,""),
TRUE,""
),
_xlpm.resultado,IF(OR(_xlpm.revision="",_xlpm.revision=0),_xlpm.base,_xlpm.revision),
IF(OR(_xlpm.resultado="",_xlpm.resultado=0),"",_xlpm.resultado)
))</f>
        <v>46267</v>
      </c>
      <c r="H303" s="593" t="str" cm="1">
        <f t="array" ref="H303">IF(A303="","",_xlfn.LET(
_xlpm.dias,_xlfn.IFS(
OR(UPPER(TRIM(E303))="BAJA",UPPER(TRIM(E303))="BAJO"),5,
OR(UPPER(TRIM(E303))="MEDIA",UPPER(TRIM(E303))="MEDIO"),10,
OR(UPPER(TRIM(E303))="ALTA",UPPER(TRIM(E303))="ALTO"),20,
TRUE,0
),
_xlpm.inicioRe,IF(D303="Por reestimar",_xlfn.XLOOKUP(A303,'Por Reestimar '!$A$2:$A$500,'Por Reestimar '!$AS$2:$AS$500,0),0),
_xlfn.IFS(
D303="Por reestimar",IF(AND(ISNUMBER(_xlpm.inicioRe),_xlpm.inicioRe&gt;0,_xlpm.dias&gt;0),WORKDAY(_xlpm.inicioRe,_xlpm.dias),""),
D303="Por estimar",IF(AND(ISNUMBER(G303),G303&gt;0),IF(_xlpm.dias&gt;0,WORKDAY(G303,_xlpm.dias),""),IF(AND(ISNUMBER(F303),F303&gt;0),WORKDAY(F303,5),"")),
TRUE,""
)
))</f>
        <v/>
      </c>
      <c r="I303" t="str" cm="1">
        <f t="array" ref="I303">IF(A303="","",_xlfn.IFS(
D303="Eliminados",_xlfn.XLOOKUP(A303,Eliminados!$A$2:$A$500,Eliminados!$AB$2:$AB$500,""),
D303="Planificadas",_xlfn.XLOOKUP(A303,Planificadas!$A$2:$A$500,Planificadas!$AB$2:$AB$500,""),
D303="Aprobar planificación",_xlfn.XLOOKUP(A303,'Aprobar Planificación'!$A$2:$A$500,'Aprobar Planificación'!$AB$2:$AB$500,""),
D303="Por planificar",_xlfn.XLOOKUP(A303,'Por planificar'!$A$2:$A$500,'Por planificar'!$AB$2:$AB$500,""),
D303="Por habilitar presupuesto",_xlfn.XLOOKUP(A303,'Por habilitar presup.'!$A$2:$A$500,'Por habilitar presup.'!$AB$2:$AB$500,""),
D303="Por aprobar estimación",_xlfn.XLOOKUP(A303,'Por aprobar estimacion'!$A$2:$A$500,'Por aprobar estimacion'!$AB$2:$AB$500,""),
D303="Por reestimar",_xlfn.XLOOKUP(A303,'Por Reestimar '!$A$2:$A$500,'Por Reestimar '!$AB$2:$AB$500,""),
D303="Por estimar",_xlfn.XLOOKUP(A303,'Por estimar'!$A$2:$A$500,'Por estimar'!$AB$2:$AB$500,""),
D303="Registro incompleto",_xlfn.XLOOKUP(A303,'Registro incompleto'!$A$2:$A$500,'Registro incompleto'!$AB$2:$AB$500,""),
TRUE,""
))</f>
        <v>Nicolas Morales</v>
      </c>
    </row>
    <row r="304" spans="1:9">
      <c r="A304">
        <v>352</v>
      </c>
      <c r="B304" t="str" cm="1">
        <f t="array" ref="B304">IF(A304="","",_xlfn.IFS(
D304="Eliminados",_xlfn.XLOOKUP(A304,Eliminados!$A$2:$A$500,Eliminados!$F$2:$F$500,""),
D304="Planificadas",_xlfn.XLOOKUP(A304,Planificadas!$A$2:$A$500,Planificadas!$F$2:$F$500,""),
D304="Aprobar planificación",_xlfn.XLOOKUP(A304,'Aprobar Planificación'!$A$2:$A$500,'Aprobar Planificación'!$F$2:$F$500,""),
D304="Por planificar",_xlfn.XLOOKUP(A304,'Por planificar'!$A$2:$A$500,'Por planificar'!$F$2:$F$500,""),
D304="Por habilitar presupuesto",_xlfn.XLOOKUP(A304,'Por habilitar presup.'!$A$2:$A$500,'Por habilitar presup.'!$F$2:$F$500,""),
D304="Por aprobar estimación",_xlfn.XLOOKUP(A304,'Por aprobar estimacion'!$A$2:$A$500,'Por aprobar estimacion'!$F$2:$F$500,""),
D304="Por reestimar",_xlfn.XLOOKUP(A304,'Por Reestimar '!$A$2:$A$500,'Por Reestimar '!$F$2:$F$500,""),
D304="Por estimar",_xlfn.XLOOKUP(A304,'Por estimar'!$A$2:$A$500,'Por estimar'!$F$2:$F$500,""),
D304="Registro incompleto",_xlfn.XLOOKUP(A304,'Registro incompleto'!$A$2:$A$500,'Registro incompleto'!$F$2:$F$500,""),
TRUE,""
))</f>
        <v>Creación de Servidores GAMA ( Gestión de solicitudes ambientes académicos)</v>
      </c>
      <c r="C304" t="str">
        <f t="shared" si="4"/>
        <v>Johnnel Ayala</v>
      </c>
      <c r="D304" t="str" cm="1">
        <f t="array" ref="D304">IF(A304="","",_xlfn.IFS(
COUNTIF(Eliminados!$A$2:$A$500,A304)&gt;0,"Eliminados",
COUNTIF(Planificadas!$A$2:$A$500,A304)&gt;0,"Planificadas",
COUNTIF('Aprobar Planificación'!$A$2:$A$500,A304)&gt;0,"Aprobar planificación",
COUNTIF('Por planificar'!$A$2:$A$500,A304)&gt;0,"Por planificar",
COUNTIF('Por habilitar presup.'!$A$2:$A$500,A304)&gt;0,"Por habilitar presupuesto",
COUNTIF('Por aprobar estimacion'!$A$2:$A$500,A304)&gt;0,"Por aprobar estimación",
COUNTIF('Por Reestimar '!$A$2:$A$500,A304)&gt;0,"Por reestimar",
COUNTIF('Por estimar'!$A$2:$A$500,A304)&gt;0,"Por estimar",
COUNTIF('Registro incompleto'!$A$2:$A$500,A304)&gt;0,"Registro incompleto",
TRUE,"Sin estado"
))</f>
        <v>Por estimar</v>
      </c>
      <c r="E304" t="str" cm="1">
        <f t="array" ref="E304">IF(A304="","",_xlfn.LET(
_xlpm.base,_xlfn.IFS(
D304="Eliminados",_xlfn.XLOOKUP(A304,Eliminados!$A$2:$A$500,Eliminados!$AE$2:$AE$500,""),
D304="Planificadas",_xlfn.XLOOKUP(A304,Planificadas!$A$2:$A$500,Planificadas!$AE$2:$AE$500,""),
D304="Aprobar planificación",_xlfn.XLOOKUP(A304,'Aprobar Planificación'!$A$2:$A$500,'Aprobar Planificación'!$AE$2:$AE$500,""),
D304="Por planificar",_xlfn.XLOOKUP(A304,'Por planificar'!$A$2:$A$500,'Por planificar'!$AE$2:$AE$500,""),
D304="Por habilitar presupuesto",_xlfn.XLOOKUP(A304,'Por habilitar presup.'!$A$2:$A$500,'Por habilitar presup.'!$AE$2:$AE$500,""),
D304="Por aprobar estimación",_xlfn.XLOOKUP(A304,'Por aprobar estimacion'!$A$2:$A$500,'Por aprobar estimacion'!$AE$2:$AE$500,""),
D304="Por reestimar",_xlfn.XLOOKUP(A304,'Por Reestimar '!$A$2:$A$500,'Por Reestimar '!$AE$2:$AE$500,""),
D304="Por estimar",_xlfn.XLOOKUP(A304,'Por estimar'!$A$2:$A$500,'Por estimar'!$AE$2:$AE$500,""),
D304="Registro incompleto",_xlfn.XLOOKUP(A304,'Registro incompleto'!$A$2:$A$500,'Registro incompleto'!$AE$2:$AE$500,""),
TRUE,""
),
_xlpm.revision,_xlfn.IFS(
D304="Eliminados",_xlfn.XLOOKUP(A304,Eliminados!$A$2:$A$500,Eliminados!$AR$2:$AR$500,""),
D304="Planificadas",_xlfn.XLOOKUP(A304,Planificadas!$A$2:$A$500,Planificadas!$AR$2:$AR$500,""),
D304="Aprobar planificación",_xlfn.XLOOKUP(A304,'Aprobar Planificación'!$A$2:$A$500,'Aprobar Planificación'!$AR$2:$AR$500,""),
D304="Por planificar",_xlfn.XLOOKUP(A304,'Por planificar'!$A$2:$A$500,'Por planificar'!$AR$2:$AR$500,""),
D304="Por habilitar presupuesto",_xlfn.XLOOKUP(A304,'Por habilitar presup.'!$A$2:$A$500,'Por habilitar presup.'!$AR$2:$AR$500,""),
D304="Por aprobar estimación",_xlfn.XLOOKUP(A304,'Por aprobar estimacion'!$A$2:$A$500,'Por aprobar estimacion'!$AR$2:$AR$500,""),
D304="Por reestimar",_xlfn.XLOOKUP(A304,'Por Reestimar '!$A$2:$A$500,'Por Reestimar '!$AR$2:$AR$500,""),
TRUE,""
),
_xlpm.resultado,IF(OR(_xlpm.revision="",_xlpm.revision=0),_xlpm.base,_xlpm.revision),
IF(OR(_xlpm.resultado="",_xlpm.resultado=0),"Sin definir",_xlpm.resultado)
))</f>
        <v>Sin definir</v>
      </c>
      <c r="F304" s="593" cm="1">
        <f t="array" ref="F304">IF(A304="","",_xlfn.LET(
_xlpm.fecha,_xlfn.IFS(
D304="Eliminados",_xlfn.XLOOKUP(A304,Eliminados!$A$2:$A$500,Eliminados!$AD$2:$AD$500,""),
D304="Planificadas",_xlfn.XLOOKUP(A304,Planificadas!$A$2:$A$500,Planificadas!$AD$2:$AD$500,""),
D304="Aprobar planificación",_xlfn.XLOOKUP(A304,'Aprobar Planificación'!$A$2:$A$500,'Aprobar Planificación'!$AD$2:$AD$500,""),
D304="Por planificar",_xlfn.XLOOKUP(A304,'Por planificar'!$A$2:$A$500,'Por planificar'!$AD$2:$AD$500,""),
D304="Por habilitar presupuesto",_xlfn.XLOOKUP(A304,'Por habilitar presup.'!$A$2:$A$500,'Por habilitar presup.'!$AD$2:$AD$500,""),
D304="Por aprobar estimación",_xlfn.XLOOKUP(A304,'Por aprobar estimacion'!$A$2:$A$500,'Por aprobar estimacion'!$AD$2:$AD$500,""),
D304="Por reestimar",_xlfn.XLOOKUP(A304,'Por Reestimar '!$A$2:$A$500,'Por Reestimar '!$AD$2:$AD$500,""),
D304="Por estimar",_xlfn.XLOOKUP(A304,'Por estimar'!$A$2:$A$500,'Por estimar'!$AD$2:$AD$500,""),
D304="Registro incompleto",_xlfn.XLOOKUP(A304,'Registro incompleto'!$A$2:$A$500,'Registro incompleto'!$AD$2:$AD$500,""),
TRUE,""
),
IF(OR(_xlpm.fecha="",_xlpm.fecha=0),"",_xlpm.fecha)
))</f>
        <v>46251</v>
      </c>
      <c r="G304" s="593" t="str" cm="1">
        <f t="array" ref="G304">IF(A304="","",_xlfn.LET(
_xlpm.base,_xlfn.IFS(
D304="Eliminados",_xlfn.XLOOKUP(A304,Eliminados!$A$2:$A$500,Eliminados!$AF$2:$AF$500,""),
D304="Planificadas",_xlfn.XLOOKUP(A304,Planificadas!$A$2:$A$500,Planificadas!$AF$2:$AF$500,""),
D304="Aprobar planificación",_xlfn.XLOOKUP(A304,'Aprobar Planificación'!$A$2:$A$500,'Aprobar Planificación'!$AF$2:$AF$500,""),
D304="Por planificar",_xlfn.XLOOKUP(A304,'Por planificar'!$A$2:$A$500,'Por planificar'!$AF$2:$AF$500,""),
D304="Por habilitar presupuesto",_xlfn.XLOOKUP(A304,'Por habilitar presup.'!$A$2:$A$500,'Por habilitar presup.'!$AF$2:$AF$500,""),
D304="Por aprobar estimación",_xlfn.XLOOKUP(A304,'Por aprobar estimacion'!$A$2:$A$500,'Por aprobar estimacion'!$AF$2:$AF$500,""),
D304="Por reestimar",_xlfn.XLOOKUP(A304,'Por Reestimar '!$A$2:$A$500,'Por Reestimar '!$AF$2:$AF$500,""),
D304="Por estimar",_xlfn.XLOOKUP(A304,'Por estimar'!$A$2:$A$500,'Por estimar'!$AF$2:$AF$500,""),
D304="Registro incompleto",_xlfn.XLOOKUP(A304,'Registro incompleto'!$A$2:$A$500,'Registro incompleto'!$AF$2:$AF$500,""),
TRUE,""
),
_xlpm.revision,_xlfn.IFS(
D304="Eliminados",_xlfn.XLOOKUP(A304,Eliminados!$A$2:$A$500,Eliminados!$AS$2:$AS$500,""),
D304="Planificadas",_xlfn.XLOOKUP(A304,Planificadas!$A$2:$A$500,Planificadas!$AS$2:$AS$500,""),
D304="Aprobar planificación",_xlfn.XLOOKUP(A304,'Aprobar Planificación'!$A$2:$A$500,'Aprobar Planificación'!$AS$2:$AS$500,""),
D304="Por planificar",_xlfn.XLOOKUP(A304,'Por planificar'!$A$2:$A$500,'Por planificar'!$AS$2:$AS$500,""),
D304="Por habilitar presupuesto",_xlfn.XLOOKUP(A304,'Por habilitar presup.'!$A$2:$A$500,'Por habilitar presup.'!$AS$2:$AS$500,""),
D304="Por aprobar estimación",_xlfn.XLOOKUP(A304,'Por aprobar estimacion'!$A$2:$A$500,'Por aprobar estimacion'!$AS$2:$AS$500,""),
D304="Por reestimar",_xlfn.XLOOKUP(A304,'Por Reestimar '!$A$2:$A$500,'Por Reestimar '!$AS$2:$AS$500,""),
TRUE,""
),
_xlpm.resultado,IF(OR(_xlpm.revision="",_xlpm.revision=0),_xlpm.base,_xlpm.revision),
IF(OR(_xlpm.resultado="",_xlpm.resultado=0),"",_xlpm.resultado)
))</f>
        <v/>
      </c>
      <c r="H304" s="593" cm="1">
        <f t="array" ref="H304">IF(A304="","",_xlfn.LET(
_xlpm.dias,_xlfn.IFS(
OR(UPPER(TRIM(E304))="BAJA",UPPER(TRIM(E304))="BAJO"),5,
OR(UPPER(TRIM(E304))="MEDIA",UPPER(TRIM(E304))="MEDIO"),10,
OR(UPPER(TRIM(E304))="ALTA",UPPER(TRIM(E304))="ALTO"),20,
TRUE,0
),
_xlpm.inicioRe,IF(D304="Por reestimar",_xlfn.XLOOKUP(A304,'Por Reestimar '!$A$2:$A$500,'Por Reestimar '!$AS$2:$AS$500,0),0),
_xlfn.IFS(
D304="Por reestimar",IF(AND(ISNUMBER(_xlpm.inicioRe),_xlpm.inicioRe&gt;0,_xlpm.dias&gt;0),WORKDAY(_xlpm.inicioRe,_xlpm.dias),""),
D304="Por estimar",IF(AND(ISNUMBER(G304),G304&gt;0),IF(_xlpm.dias&gt;0,WORKDAY(G304,_xlpm.dias),""),IF(AND(ISNUMBER(F304),F304&gt;0),WORKDAY(F304,5),"")),
TRUE,""
)
))</f>
        <v>46258</v>
      </c>
      <c r="I304" t="str" cm="1">
        <f t="array" ref="I304">IF(A304="","",_xlfn.IFS(
D304="Eliminados",_xlfn.XLOOKUP(A304,Eliminados!$A$2:$A$500,Eliminados!$AB$2:$AB$500,""),
D304="Planificadas",_xlfn.XLOOKUP(A304,Planificadas!$A$2:$A$500,Planificadas!$AB$2:$AB$500,""),
D304="Aprobar planificación",_xlfn.XLOOKUP(A304,'Aprobar Planificación'!$A$2:$A$500,'Aprobar Planificación'!$AB$2:$AB$500,""),
D304="Por planificar",_xlfn.XLOOKUP(A304,'Por planificar'!$A$2:$A$500,'Por planificar'!$AB$2:$AB$500,""),
D304="Por habilitar presupuesto",_xlfn.XLOOKUP(A304,'Por habilitar presup.'!$A$2:$A$500,'Por habilitar presup.'!$AB$2:$AB$500,""),
D304="Por aprobar estimación",_xlfn.XLOOKUP(A304,'Por aprobar estimacion'!$A$2:$A$500,'Por aprobar estimacion'!$AB$2:$AB$500,""),
D304="Por reestimar",_xlfn.XLOOKUP(A304,'Por Reestimar '!$A$2:$A$500,'Por Reestimar '!$AB$2:$AB$500,""),
D304="Por estimar",_xlfn.XLOOKUP(A304,'Por estimar'!$A$2:$A$500,'Por estimar'!$AB$2:$AB$500,""),
D304="Registro incompleto",_xlfn.XLOOKUP(A304,'Registro incompleto'!$A$2:$A$500,'Registro incompleto'!$AB$2:$AB$500,""),
TRUE,""
))</f>
        <v>Johnnel Ayala</v>
      </c>
    </row>
    <row r="305" spans="1:9">
      <c r="A305">
        <v>353</v>
      </c>
      <c r="B305" t="str" cm="1">
        <f t="array" ref="B305">IF(A305="","",_xlfn.IFS(
D305="Eliminados",_xlfn.XLOOKUP(A305,Eliminados!$A$2:$A$500,Eliminados!$F$2:$F$500,""),
D305="Planificadas",_xlfn.XLOOKUP(A305,Planificadas!$A$2:$A$500,Planificadas!$F$2:$F$500,""),
D305="Aprobar planificación",_xlfn.XLOOKUP(A305,'Aprobar Planificación'!$A$2:$A$500,'Aprobar Planificación'!$F$2:$F$500,""),
D305="Por planificar",_xlfn.XLOOKUP(A305,'Por planificar'!$A$2:$A$500,'Por planificar'!$F$2:$F$500,""),
D305="Por habilitar presupuesto",_xlfn.XLOOKUP(A305,'Por habilitar presup.'!$A$2:$A$500,'Por habilitar presup.'!$F$2:$F$500,""),
D305="Por aprobar estimación",_xlfn.XLOOKUP(A305,'Por aprobar estimacion'!$A$2:$A$500,'Por aprobar estimacion'!$F$2:$F$500,""),
D305="Por reestimar",_xlfn.XLOOKUP(A305,'Por Reestimar '!$A$2:$A$500,'Por Reestimar '!$F$2:$F$500,""),
D305="Por estimar",_xlfn.XLOOKUP(A305,'Por estimar'!$A$2:$A$500,'Por estimar'!$F$2:$F$500,""),
D305="Registro incompleto",_xlfn.XLOOKUP(A305,'Registro incompleto'!$A$2:$A$500,'Registro incompleto'!$F$2:$F$500,""),
TRUE,""
))</f>
        <v>PRB0043195 - Mejora de validación de caracteres en CRM para evitar encolamiento de fichas de postulación</v>
      </c>
      <c r="C305" t="str">
        <f t="shared" si="4"/>
        <v>César Soplín</v>
      </c>
      <c r="D305" t="str" cm="1">
        <f t="array" ref="D305">IF(A305="","",_xlfn.IFS(
COUNTIF(Eliminados!$A$2:$A$500,A305)&gt;0,"Eliminados",
COUNTIF(Planificadas!$A$2:$A$500,A305)&gt;0,"Planificadas",
COUNTIF('Aprobar Planificación'!$A$2:$A$500,A305)&gt;0,"Aprobar planificación",
COUNTIF('Por planificar'!$A$2:$A$500,A305)&gt;0,"Por planificar",
COUNTIF('Por habilitar presup.'!$A$2:$A$500,A305)&gt;0,"Por habilitar presupuesto",
COUNTIF('Por aprobar estimacion'!$A$2:$A$500,A305)&gt;0,"Por aprobar estimación",
COUNTIF('Por Reestimar '!$A$2:$A$500,A305)&gt;0,"Por reestimar",
COUNTIF('Por estimar'!$A$2:$A$500,A305)&gt;0,"Por estimar",
COUNTIF('Registro incompleto'!$A$2:$A$500,A305)&gt;0,"Registro incompleto",
TRUE,"Sin estado"
))</f>
        <v>Planificadas</v>
      </c>
      <c r="E305" t="str" cm="1">
        <f t="array" ref="E305">IF(A305="","",_xlfn.LET(
_xlpm.base,_xlfn.IFS(
D305="Eliminados",_xlfn.XLOOKUP(A305,Eliminados!$A$2:$A$500,Eliminados!$AE$2:$AE$500,""),
D305="Planificadas",_xlfn.XLOOKUP(A305,Planificadas!$A$2:$A$500,Planificadas!$AE$2:$AE$500,""),
D305="Aprobar planificación",_xlfn.XLOOKUP(A305,'Aprobar Planificación'!$A$2:$A$500,'Aprobar Planificación'!$AE$2:$AE$500,""),
D305="Por planificar",_xlfn.XLOOKUP(A305,'Por planificar'!$A$2:$A$500,'Por planificar'!$AE$2:$AE$500,""),
D305="Por habilitar presupuesto",_xlfn.XLOOKUP(A305,'Por habilitar presup.'!$A$2:$A$500,'Por habilitar presup.'!$AE$2:$AE$500,""),
D305="Por aprobar estimación",_xlfn.XLOOKUP(A305,'Por aprobar estimacion'!$A$2:$A$500,'Por aprobar estimacion'!$AE$2:$AE$500,""),
D305="Por reestimar",_xlfn.XLOOKUP(A305,'Por Reestimar '!$A$2:$A$500,'Por Reestimar '!$AE$2:$AE$500,""),
D305="Por estimar",_xlfn.XLOOKUP(A305,'Por estimar'!$A$2:$A$500,'Por estimar'!$AE$2:$AE$500,""),
D305="Registro incompleto",_xlfn.XLOOKUP(A305,'Registro incompleto'!$A$2:$A$500,'Registro incompleto'!$AE$2:$AE$500,""),
TRUE,""
),
_xlpm.revision,_xlfn.IFS(
D305="Eliminados",_xlfn.XLOOKUP(A305,Eliminados!$A$2:$A$500,Eliminados!$AR$2:$AR$500,""),
D305="Planificadas",_xlfn.XLOOKUP(A305,Planificadas!$A$2:$A$500,Planificadas!$AR$2:$AR$500,""),
D305="Aprobar planificación",_xlfn.XLOOKUP(A305,'Aprobar Planificación'!$A$2:$A$500,'Aprobar Planificación'!$AR$2:$AR$500,""),
D305="Por planificar",_xlfn.XLOOKUP(A305,'Por planificar'!$A$2:$A$500,'Por planificar'!$AR$2:$AR$500,""),
D305="Por habilitar presupuesto",_xlfn.XLOOKUP(A305,'Por habilitar presup.'!$A$2:$A$500,'Por habilitar presup.'!$AR$2:$AR$500,""),
D305="Por aprobar estimación",_xlfn.XLOOKUP(A305,'Por aprobar estimacion'!$A$2:$A$500,'Por aprobar estimacion'!$AR$2:$AR$500,""),
D305="Por reestimar",_xlfn.XLOOKUP(A305,'Por Reestimar '!$A$2:$A$500,'Por Reestimar '!$AR$2:$AR$500,""),
TRUE,""
),
_xlpm.resultado,IF(OR(_xlpm.revision="",_xlpm.revision=0),_xlpm.base,_xlpm.revision),
IF(OR(_xlpm.resultado="",_xlpm.resultado=0),"Sin definir",_xlpm.resultado)
))</f>
        <v>Media</v>
      </c>
      <c r="F305" s="593" cm="1">
        <f t="array" ref="F305">IF(A305="","",_xlfn.LET(
_xlpm.fecha,_xlfn.IFS(
D305="Eliminados",_xlfn.XLOOKUP(A305,Eliminados!$A$2:$A$500,Eliminados!$AD$2:$AD$500,""),
D305="Planificadas",_xlfn.XLOOKUP(A305,Planificadas!$A$2:$A$500,Planificadas!$AD$2:$AD$500,""),
D305="Aprobar planificación",_xlfn.XLOOKUP(A305,'Aprobar Planificación'!$A$2:$A$500,'Aprobar Planificación'!$AD$2:$AD$500,""),
D305="Por planificar",_xlfn.XLOOKUP(A305,'Por planificar'!$A$2:$A$500,'Por planificar'!$AD$2:$AD$500,""),
D305="Por habilitar presupuesto",_xlfn.XLOOKUP(A305,'Por habilitar presup.'!$A$2:$A$500,'Por habilitar presup.'!$AD$2:$AD$500,""),
D305="Por aprobar estimación",_xlfn.XLOOKUP(A305,'Por aprobar estimacion'!$A$2:$A$500,'Por aprobar estimacion'!$AD$2:$AD$500,""),
D305="Por reestimar",_xlfn.XLOOKUP(A305,'Por Reestimar '!$A$2:$A$500,'Por Reestimar '!$AD$2:$AD$500,""),
D305="Por estimar",_xlfn.XLOOKUP(A305,'Por estimar'!$A$2:$A$500,'Por estimar'!$AD$2:$AD$500,""),
D305="Registro incompleto",_xlfn.XLOOKUP(A305,'Registro incompleto'!$A$2:$A$500,'Registro incompleto'!$AD$2:$AD$500,""),
TRUE,""
),
IF(OR(_xlpm.fecha="",_xlpm.fecha=0),"",_xlpm.fecha)
))</f>
        <v>46251</v>
      </c>
      <c r="G305" s="593" cm="1">
        <f t="array" ref="G305">IF(A305="","",_xlfn.LET(
_xlpm.base,_xlfn.IFS(
D305="Eliminados",_xlfn.XLOOKUP(A305,Eliminados!$A$2:$A$500,Eliminados!$AF$2:$AF$500,""),
D305="Planificadas",_xlfn.XLOOKUP(A305,Planificadas!$A$2:$A$500,Planificadas!$AF$2:$AF$500,""),
D305="Aprobar planificación",_xlfn.XLOOKUP(A305,'Aprobar Planificación'!$A$2:$A$500,'Aprobar Planificación'!$AF$2:$AF$500,""),
D305="Por planificar",_xlfn.XLOOKUP(A305,'Por planificar'!$A$2:$A$500,'Por planificar'!$AF$2:$AF$500,""),
D305="Por habilitar presupuesto",_xlfn.XLOOKUP(A305,'Por habilitar presup.'!$A$2:$A$500,'Por habilitar presup.'!$AF$2:$AF$500,""),
D305="Por aprobar estimación",_xlfn.XLOOKUP(A305,'Por aprobar estimacion'!$A$2:$A$500,'Por aprobar estimacion'!$AF$2:$AF$500,""),
D305="Por reestimar",_xlfn.XLOOKUP(A305,'Por Reestimar '!$A$2:$A$500,'Por Reestimar '!$AF$2:$AF$500,""),
D305="Por estimar",_xlfn.XLOOKUP(A305,'Por estimar'!$A$2:$A$500,'Por estimar'!$AF$2:$AF$500,""),
D305="Registro incompleto",_xlfn.XLOOKUP(A305,'Registro incompleto'!$A$2:$A$500,'Registro incompleto'!$AF$2:$AF$500,""),
TRUE,""
),
_xlpm.revision,_xlfn.IFS(
D305="Eliminados",_xlfn.XLOOKUP(A305,Eliminados!$A$2:$A$500,Eliminados!$AS$2:$AS$500,""),
D305="Planificadas",_xlfn.XLOOKUP(A305,Planificadas!$A$2:$A$500,Planificadas!$AS$2:$AS$500,""),
D305="Aprobar planificación",_xlfn.XLOOKUP(A305,'Aprobar Planificación'!$A$2:$A$500,'Aprobar Planificación'!$AS$2:$AS$500,""),
D305="Por planificar",_xlfn.XLOOKUP(A305,'Por planificar'!$A$2:$A$500,'Por planificar'!$AS$2:$AS$500,""),
D305="Por habilitar presupuesto",_xlfn.XLOOKUP(A305,'Por habilitar presup.'!$A$2:$A$500,'Por habilitar presup.'!$AS$2:$AS$500,""),
D305="Por aprobar estimación",_xlfn.XLOOKUP(A305,'Por aprobar estimacion'!$A$2:$A$500,'Por aprobar estimacion'!$AS$2:$AS$500,""),
D305="Por reestimar",_xlfn.XLOOKUP(A305,'Por Reestimar '!$A$2:$A$500,'Por Reestimar '!$AS$2:$AS$500,""),
TRUE,""
),
_xlpm.resultado,IF(OR(_xlpm.revision="",_xlpm.revision=0),_xlpm.base,_xlpm.revision),
IF(OR(_xlpm.resultado="",_xlpm.resultado=0),"",_xlpm.resultado)
))</f>
        <v>46293</v>
      </c>
      <c r="H305" s="593" t="str" cm="1">
        <f t="array" ref="H305">IF(A305="","",_xlfn.LET(
_xlpm.dias,_xlfn.IFS(
OR(UPPER(TRIM(E305))="BAJA",UPPER(TRIM(E305))="BAJO"),5,
OR(UPPER(TRIM(E305))="MEDIA",UPPER(TRIM(E305))="MEDIO"),10,
OR(UPPER(TRIM(E305))="ALTA",UPPER(TRIM(E305))="ALTO"),20,
TRUE,0
),
_xlpm.inicioRe,IF(D305="Por reestimar",_xlfn.XLOOKUP(A305,'Por Reestimar '!$A$2:$A$500,'Por Reestimar '!$AS$2:$AS$500,0),0),
_xlfn.IFS(
D305="Por reestimar",IF(AND(ISNUMBER(_xlpm.inicioRe),_xlpm.inicioRe&gt;0,_xlpm.dias&gt;0),WORKDAY(_xlpm.inicioRe,_xlpm.dias),""),
D305="Por estimar",IF(AND(ISNUMBER(G305),G305&gt;0),IF(_xlpm.dias&gt;0,WORKDAY(G305,_xlpm.dias),""),IF(AND(ISNUMBER(F305),F305&gt;0),WORKDAY(F305,5),"")),
TRUE,""
)
))</f>
        <v/>
      </c>
      <c r="I305" t="str" cm="1">
        <f t="array" ref="I305">IF(A305="","",_xlfn.IFS(
D305="Eliminados",_xlfn.XLOOKUP(A305,Eliminados!$A$2:$A$500,Eliminados!$AB$2:$AB$500,""),
D305="Planificadas",_xlfn.XLOOKUP(A305,Planificadas!$A$2:$A$500,Planificadas!$AB$2:$AB$500,""),
D305="Aprobar planificación",_xlfn.XLOOKUP(A305,'Aprobar Planificación'!$A$2:$A$500,'Aprobar Planificación'!$AB$2:$AB$500,""),
D305="Por planificar",_xlfn.XLOOKUP(A305,'Por planificar'!$A$2:$A$500,'Por planificar'!$AB$2:$AB$500,""),
D305="Por habilitar presupuesto",_xlfn.XLOOKUP(A305,'Por habilitar presup.'!$A$2:$A$500,'Por habilitar presup.'!$AB$2:$AB$500,""),
D305="Por aprobar estimación",_xlfn.XLOOKUP(A305,'Por aprobar estimacion'!$A$2:$A$500,'Por aprobar estimacion'!$AB$2:$AB$500,""),
D305="Por reestimar",_xlfn.XLOOKUP(A305,'Por Reestimar '!$A$2:$A$500,'Por Reestimar '!$AB$2:$AB$500,""),
D305="Por estimar",_xlfn.XLOOKUP(A305,'Por estimar'!$A$2:$A$500,'Por estimar'!$AB$2:$AB$500,""),
D305="Registro incompleto",_xlfn.XLOOKUP(A305,'Registro incompleto'!$A$2:$A$500,'Registro incompleto'!$AB$2:$AB$500,""),
TRUE,""
))</f>
        <v>César Soplín</v>
      </c>
    </row>
    <row r="306" spans="1:9">
      <c r="A306">
        <v>354</v>
      </c>
      <c r="B306" t="str" cm="1">
        <f t="array" ref="B306">IF(A306="","",_xlfn.IFS(
D306="Eliminados",_xlfn.XLOOKUP(A306,Eliminados!$A$2:$A$500,Eliminados!$F$2:$F$500,""),
D306="Planificadas",_xlfn.XLOOKUP(A306,Planificadas!$A$2:$A$500,Planificadas!$F$2:$F$500,""),
D306="Aprobar planificación",_xlfn.XLOOKUP(A306,'Aprobar Planificación'!$A$2:$A$500,'Aprobar Planificación'!$F$2:$F$500,""),
D306="Por planificar",_xlfn.XLOOKUP(A306,'Por planificar'!$A$2:$A$500,'Por planificar'!$F$2:$F$500,""),
D306="Por habilitar presupuesto",_xlfn.XLOOKUP(A306,'Por habilitar presup.'!$A$2:$A$500,'Por habilitar presup.'!$F$2:$F$500,""),
D306="Por aprobar estimación",_xlfn.XLOOKUP(A306,'Por aprobar estimacion'!$A$2:$A$500,'Por aprobar estimacion'!$F$2:$F$500,""),
D306="Por reestimar",_xlfn.XLOOKUP(A306,'Por Reestimar '!$A$2:$A$500,'Por Reestimar '!$F$2:$F$500,""),
D306="Por estimar",_xlfn.XLOOKUP(A306,'Por estimar'!$A$2:$A$500,'Por estimar'!$F$2:$F$500,""),
D306="Registro incompleto",_xlfn.XLOOKUP(A306,'Registro incompleto'!$A$2:$A$500,'Registro incompleto'!$F$2:$F$500,""),
TRUE,""
))</f>
        <v>Asegurar que los prospectos de DECIDE UPC lleguen a los archivos de volcado</v>
      </c>
      <c r="C306" t="str">
        <f t="shared" si="4"/>
        <v>César Soplín</v>
      </c>
      <c r="D306" t="str" cm="1">
        <f t="array" ref="D306">IF(A306="","",_xlfn.IFS(
COUNTIF(Eliminados!$A$2:$A$500,A306)&gt;0,"Eliminados",
COUNTIF(Planificadas!$A$2:$A$500,A306)&gt;0,"Planificadas",
COUNTIF('Aprobar Planificación'!$A$2:$A$500,A306)&gt;0,"Aprobar planificación",
COUNTIF('Por planificar'!$A$2:$A$500,A306)&gt;0,"Por planificar",
COUNTIF('Por habilitar presup.'!$A$2:$A$500,A306)&gt;0,"Por habilitar presupuesto",
COUNTIF('Por aprobar estimacion'!$A$2:$A$500,A306)&gt;0,"Por aprobar estimación",
COUNTIF('Por Reestimar '!$A$2:$A$500,A306)&gt;0,"Por reestimar",
COUNTIF('Por estimar'!$A$2:$A$500,A306)&gt;0,"Por estimar",
COUNTIF('Registro incompleto'!$A$2:$A$500,A306)&gt;0,"Registro incompleto",
TRUE,"Sin estado"
))</f>
        <v>Por estimar</v>
      </c>
      <c r="E306" t="str" cm="1">
        <f t="array" ref="E306">IF(A306="","",_xlfn.LET(
_xlpm.base,_xlfn.IFS(
D306="Eliminados",_xlfn.XLOOKUP(A306,Eliminados!$A$2:$A$500,Eliminados!$AE$2:$AE$500,""),
D306="Planificadas",_xlfn.XLOOKUP(A306,Planificadas!$A$2:$A$500,Planificadas!$AE$2:$AE$500,""),
D306="Aprobar planificación",_xlfn.XLOOKUP(A306,'Aprobar Planificación'!$A$2:$A$500,'Aprobar Planificación'!$AE$2:$AE$500,""),
D306="Por planificar",_xlfn.XLOOKUP(A306,'Por planificar'!$A$2:$A$500,'Por planificar'!$AE$2:$AE$500,""),
D306="Por habilitar presupuesto",_xlfn.XLOOKUP(A306,'Por habilitar presup.'!$A$2:$A$500,'Por habilitar presup.'!$AE$2:$AE$500,""),
D306="Por aprobar estimación",_xlfn.XLOOKUP(A306,'Por aprobar estimacion'!$A$2:$A$500,'Por aprobar estimacion'!$AE$2:$AE$500,""),
D306="Por reestimar",_xlfn.XLOOKUP(A306,'Por Reestimar '!$A$2:$A$500,'Por Reestimar '!$AE$2:$AE$500,""),
D306="Por estimar",_xlfn.XLOOKUP(A306,'Por estimar'!$A$2:$A$500,'Por estimar'!$AE$2:$AE$500,""),
D306="Registro incompleto",_xlfn.XLOOKUP(A306,'Registro incompleto'!$A$2:$A$500,'Registro incompleto'!$AE$2:$AE$500,""),
TRUE,""
),
_xlpm.revision,_xlfn.IFS(
D306="Eliminados",_xlfn.XLOOKUP(A306,Eliminados!$A$2:$A$500,Eliminados!$AR$2:$AR$500,""),
D306="Planificadas",_xlfn.XLOOKUP(A306,Planificadas!$A$2:$A$500,Planificadas!$AR$2:$AR$500,""),
D306="Aprobar planificación",_xlfn.XLOOKUP(A306,'Aprobar Planificación'!$A$2:$A$500,'Aprobar Planificación'!$AR$2:$AR$500,""),
D306="Por planificar",_xlfn.XLOOKUP(A306,'Por planificar'!$A$2:$A$500,'Por planificar'!$AR$2:$AR$500,""),
D306="Por habilitar presupuesto",_xlfn.XLOOKUP(A306,'Por habilitar presup.'!$A$2:$A$500,'Por habilitar presup.'!$AR$2:$AR$500,""),
D306="Por aprobar estimación",_xlfn.XLOOKUP(A306,'Por aprobar estimacion'!$A$2:$A$500,'Por aprobar estimacion'!$AR$2:$AR$500,""),
D306="Por reestimar",_xlfn.XLOOKUP(A306,'Por Reestimar '!$A$2:$A$500,'Por Reestimar '!$AR$2:$AR$500,""),
TRUE,""
),
_xlpm.resultado,IF(OR(_xlpm.revision="",_xlpm.revision=0),_xlpm.base,_xlpm.revision),
IF(OR(_xlpm.resultado="",_xlpm.resultado=0),"Sin definir",_xlpm.resultado)
))</f>
        <v>Alta</v>
      </c>
      <c r="F306" s="593" cm="1">
        <f t="array" ref="F306">IF(A306="","",_xlfn.LET(
_xlpm.fecha,_xlfn.IFS(
D306="Eliminados",_xlfn.XLOOKUP(A306,Eliminados!$A$2:$A$500,Eliminados!$AD$2:$AD$500,""),
D306="Planificadas",_xlfn.XLOOKUP(A306,Planificadas!$A$2:$A$500,Planificadas!$AD$2:$AD$500,""),
D306="Aprobar planificación",_xlfn.XLOOKUP(A306,'Aprobar Planificación'!$A$2:$A$500,'Aprobar Planificación'!$AD$2:$AD$500,""),
D306="Por planificar",_xlfn.XLOOKUP(A306,'Por planificar'!$A$2:$A$500,'Por planificar'!$AD$2:$AD$500,""),
D306="Por habilitar presupuesto",_xlfn.XLOOKUP(A306,'Por habilitar presup.'!$A$2:$A$500,'Por habilitar presup.'!$AD$2:$AD$500,""),
D306="Por aprobar estimación",_xlfn.XLOOKUP(A306,'Por aprobar estimacion'!$A$2:$A$500,'Por aprobar estimacion'!$AD$2:$AD$500,""),
D306="Por reestimar",_xlfn.XLOOKUP(A306,'Por Reestimar '!$A$2:$A$500,'Por Reestimar '!$AD$2:$AD$500,""),
D306="Por estimar",_xlfn.XLOOKUP(A306,'Por estimar'!$A$2:$A$500,'Por estimar'!$AD$2:$AD$500,""),
D306="Registro incompleto",_xlfn.XLOOKUP(A306,'Registro incompleto'!$A$2:$A$500,'Registro incompleto'!$AD$2:$AD$500,""),
TRUE,""
),
IF(OR(_xlpm.fecha="",_xlpm.fecha=0),"",_xlpm.fecha)
))</f>
        <v>46248</v>
      </c>
      <c r="G306" s="593" cm="1">
        <f t="array" ref="G306">IF(A306="","",_xlfn.LET(
_xlpm.base,_xlfn.IFS(
D306="Eliminados",_xlfn.XLOOKUP(A306,Eliminados!$A$2:$A$500,Eliminados!$AF$2:$AF$500,""),
D306="Planificadas",_xlfn.XLOOKUP(A306,Planificadas!$A$2:$A$500,Planificadas!$AF$2:$AF$500,""),
D306="Aprobar planificación",_xlfn.XLOOKUP(A306,'Aprobar Planificación'!$A$2:$A$500,'Aprobar Planificación'!$AF$2:$AF$500,""),
D306="Por planificar",_xlfn.XLOOKUP(A306,'Por planificar'!$A$2:$A$500,'Por planificar'!$AF$2:$AF$500,""),
D306="Por habilitar presupuesto",_xlfn.XLOOKUP(A306,'Por habilitar presup.'!$A$2:$A$500,'Por habilitar presup.'!$AF$2:$AF$500,""),
D306="Por aprobar estimación",_xlfn.XLOOKUP(A306,'Por aprobar estimacion'!$A$2:$A$500,'Por aprobar estimacion'!$AF$2:$AF$500,""),
D306="Por reestimar",_xlfn.XLOOKUP(A306,'Por Reestimar '!$A$2:$A$500,'Por Reestimar '!$AF$2:$AF$500,""),
D306="Por estimar",_xlfn.XLOOKUP(A306,'Por estimar'!$A$2:$A$500,'Por estimar'!$AF$2:$AF$500,""),
D306="Registro incompleto",_xlfn.XLOOKUP(A306,'Registro incompleto'!$A$2:$A$500,'Registro incompleto'!$AF$2:$AF$500,""),
TRUE,""
),
_xlpm.revision,_xlfn.IFS(
D306="Eliminados",_xlfn.XLOOKUP(A306,Eliminados!$A$2:$A$500,Eliminados!$AS$2:$AS$500,""),
D306="Planificadas",_xlfn.XLOOKUP(A306,Planificadas!$A$2:$A$500,Planificadas!$AS$2:$AS$500,""),
D306="Aprobar planificación",_xlfn.XLOOKUP(A306,'Aprobar Planificación'!$A$2:$A$500,'Aprobar Planificación'!$AS$2:$AS$500,""),
D306="Por planificar",_xlfn.XLOOKUP(A306,'Por planificar'!$A$2:$A$500,'Por planificar'!$AS$2:$AS$500,""),
D306="Por habilitar presupuesto",_xlfn.XLOOKUP(A306,'Por habilitar presup.'!$A$2:$A$500,'Por habilitar presup.'!$AS$2:$AS$500,""),
D306="Por aprobar estimación",_xlfn.XLOOKUP(A306,'Por aprobar estimacion'!$A$2:$A$500,'Por aprobar estimacion'!$AS$2:$AS$500,""),
D306="Por reestimar",_xlfn.XLOOKUP(A306,'Por Reestimar '!$A$2:$A$500,'Por Reestimar '!$AS$2:$AS$500,""),
TRUE,""
),
_xlpm.resultado,IF(OR(_xlpm.revision="",_xlpm.revision=0),_xlpm.base,_xlpm.revision),
IF(OR(_xlpm.resultado="",_xlpm.resultado=0),"",_xlpm.resultado)
))</f>
        <v>46307</v>
      </c>
      <c r="H306" s="593" cm="1">
        <f t="array" ref="H306">IF(A306="","",_xlfn.LET(
_xlpm.dias,_xlfn.IFS(
OR(UPPER(TRIM(E306))="BAJA",UPPER(TRIM(E306))="BAJO"),5,
OR(UPPER(TRIM(E306))="MEDIA",UPPER(TRIM(E306))="MEDIO"),10,
OR(UPPER(TRIM(E306))="ALTA",UPPER(TRIM(E306))="ALTO"),20,
TRUE,0
),
_xlpm.inicioRe,IF(D306="Por reestimar",_xlfn.XLOOKUP(A306,'Por Reestimar '!$A$2:$A$500,'Por Reestimar '!$AS$2:$AS$500,0),0),
_xlfn.IFS(
D306="Por reestimar",IF(AND(ISNUMBER(_xlpm.inicioRe),_xlpm.inicioRe&gt;0,_xlpm.dias&gt;0),WORKDAY(_xlpm.inicioRe,_xlpm.dias),""),
D306="Por estimar",IF(AND(ISNUMBER(G306),G306&gt;0),IF(_xlpm.dias&gt;0,WORKDAY(G306,_xlpm.dias),""),IF(AND(ISNUMBER(F306),F306&gt;0),WORKDAY(F306,5),"")),
TRUE,""
)
))</f>
        <v>46335</v>
      </c>
      <c r="I306" t="str" cm="1">
        <f t="array" ref="I306">IF(A306="","",_xlfn.IFS(
D306="Eliminados",_xlfn.XLOOKUP(A306,Eliminados!$A$2:$A$500,Eliminados!$AB$2:$AB$500,""),
D306="Planificadas",_xlfn.XLOOKUP(A306,Planificadas!$A$2:$A$500,Planificadas!$AB$2:$AB$500,""),
D306="Aprobar planificación",_xlfn.XLOOKUP(A306,'Aprobar Planificación'!$A$2:$A$500,'Aprobar Planificación'!$AB$2:$AB$500,""),
D306="Por planificar",_xlfn.XLOOKUP(A306,'Por planificar'!$A$2:$A$500,'Por planificar'!$AB$2:$AB$500,""),
D306="Por habilitar presupuesto",_xlfn.XLOOKUP(A306,'Por habilitar presup.'!$A$2:$A$500,'Por habilitar presup.'!$AB$2:$AB$500,""),
D306="Por aprobar estimación",_xlfn.XLOOKUP(A306,'Por aprobar estimacion'!$A$2:$A$500,'Por aprobar estimacion'!$AB$2:$AB$500,""),
D306="Por reestimar",_xlfn.XLOOKUP(A306,'Por Reestimar '!$A$2:$A$500,'Por Reestimar '!$AB$2:$AB$500,""),
D306="Por estimar",_xlfn.XLOOKUP(A306,'Por estimar'!$A$2:$A$500,'Por estimar'!$AB$2:$AB$500,""),
D306="Registro incompleto",_xlfn.XLOOKUP(A306,'Registro incompleto'!$A$2:$A$500,'Registro incompleto'!$AB$2:$AB$500,""),
TRUE,""
))</f>
        <v>César Soplín</v>
      </c>
    </row>
    <row r="307" spans="1:9">
      <c r="A307">
        <v>355</v>
      </c>
      <c r="B307" t="str" cm="1">
        <f t="array" ref="B307">IF(A307="","",_xlfn.IFS(
D307="Eliminados",_xlfn.XLOOKUP(A307,Eliminados!$A$2:$A$500,Eliminados!$F$2:$F$500,""),
D307="Planificadas",_xlfn.XLOOKUP(A307,Planificadas!$A$2:$A$500,Planificadas!$F$2:$F$500,""),
D307="Aprobar planificación",_xlfn.XLOOKUP(A307,'Aprobar Planificación'!$A$2:$A$500,'Aprobar Planificación'!$F$2:$F$500,""),
D307="Por planificar",_xlfn.XLOOKUP(A307,'Por planificar'!$A$2:$A$500,'Por planificar'!$F$2:$F$500,""),
D307="Por habilitar presupuesto",_xlfn.XLOOKUP(A307,'Por habilitar presup.'!$A$2:$A$500,'Por habilitar presup.'!$F$2:$F$500,""),
D307="Por aprobar estimación",_xlfn.XLOOKUP(A307,'Por aprobar estimacion'!$A$2:$A$500,'Por aprobar estimacion'!$F$2:$F$500,""),
D307="Por reestimar",_xlfn.XLOOKUP(A307,'Por Reestimar '!$A$2:$A$500,'Por Reestimar '!$F$2:$F$500,""),
D307="Por estimar",_xlfn.XLOOKUP(A307,'Por estimar'!$A$2:$A$500,'Por estimar'!$F$2:$F$500,""),
D307="Registro incompleto",_xlfn.XLOOKUP(A307,'Registro incompleto'!$A$2:$A$500,'Registro incompleto'!$F$2:$F$500,""),
TRUE,""
))</f>
        <v>Implementar el Reporte CIB para la toma de decisiones y seguimiento del proceso de venta</v>
      </c>
      <c r="C307" t="str">
        <f t="shared" si="4"/>
        <v>Aaron Melgar</v>
      </c>
      <c r="D307" t="str" cm="1">
        <f t="array" ref="D307">IF(A307="","",_xlfn.IFS(
COUNTIF(Eliminados!$A$2:$A$500,A307)&gt;0,"Eliminados",
COUNTIF(Planificadas!$A$2:$A$500,A307)&gt;0,"Planificadas",
COUNTIF('Aprobar Planificación'!$A$2:$A$500,A307)&gt;0,"Aprobar planificación",
COUNTIF('Por planificar'!$A$2:$A$500,A307)&gt;0,"Por planificar",
COUNTIF('Por habilitar presup.'!$A$2:$A$500,A307)&gt;0,"Por habilitar presupuesto",
COUNTIF('Por aprobar estimacion'!$A$2:$A$500,A307)&gt;0,"Por aprobar estimación",
COUNTIF('Por Reestimar '!$A$2:$A$500,A307)&gt;0,"Por reestimar",
COUNTIF('Por estimar'!$A$2:$A$500,A307)&gt;0,"Por estimar",
COUNTIF('Registro incompleto'!$A$2:$A$500,A307)&gt;0,"Registro incompleto",
TRUE,"Sin estado"
))</f>
        <v>Eliminados</v>
      </c>
      <c r="E307" t="str" cm="1">
        <f t="array" ref="E307">IF(A307="","",_xlfn.LET(
_xlpm.base,_xlfn.IFS(
D307="Eliminados",_xlfn.XLOOKUP(A307,Eliminados!$A$2:$A$500,Eliminados!$AE$2:$AE$500,""),
D307="Planificadas",_xlfn.XLOOKUP(A307,Planificadas!$A$2:$A$500,Planificadas!$AE$2:$AE$500,""),
D307="Aprobar planificación",_xlfn.XLOOKUP(A307,'Aprobar Planificación'!$A$2:$A$500,'Aprobar Planificación'!$AE$2:$AE$500,""),
D307="Por planificar",_xlfn.XLOOKUP(A307,'Por planificar'!$A$2:$A$500,'Por planificar'!$AE$2:$AE$500,""),
D307="Por habilitar presupuesto",_xlfn.XLOOKUP(A307,'Por habilitar presup.'!$A$2:$A$500,'Por habilitar presup.'!$AE$2:$AE$500,""),
D307="Por aprobar estimación",_xlfn.XLOOKUP(A307,'Por aprobar estimacion'!$A$2:$A$500,'Por aprobar estimacion'!$AE$2:$AE$500,""),
D307="Por reestimar",_xlfn.XLOOKUP(A307,'Por Reestimar '!$A$2:$A$500,'Por Reestimar '!$AE$2:$AE$500,""),
D307="Por estimar",_xlfn.XLOOKUP(A307,'Por estimar'!$A$2:$A$500,'Por estimar'!$AE$2:$AE$500,""),
D307="Registro incompleto",_xlfn.XLOOKUP(A307,'Registro incompleto'!$A$2:$A$500,'Registro incompleto'!$AE$2:$AE$500,""),
TRUE,""
),
_xlpm.revision,_xlfn.IFS(
D307="Eliminados",_xlfn.XLOOKUP(A307,Eliminados!$A$2:$A$500,Eliminados!$AR$2:$AR$500,""),
D307="Planificadas",_xlfn.XLOOKUP(A307,Planificadas!$A$2:$A$500,Planificadas!$AR$2:$AR$500,""),
D307="Aprobar planificación",_xlfn.XLOOKUP(A307,'Aprobar Planificación'!$A$2:$A$500,'Aprobar Planificación'!$AR$2:$AR$500,""),
D307="Por planificar",_xlfn.XLOOKUP(A307,'Por planificar'!$A$2:$A$500,'Por planificar'!$AR$2:$AR$500,""),
D307="Por habilitar presupuesto",_xlfn.XLOOKUP(A307,'Por habilitar presup.'!$A$2:$A$500,'Por habilitar presup.'!$AR$2:$AR$500,""),
D307="Por aprobar estimación",_xlfn.XLOOKUP(A307,'Por aprobar estimacion'!$A$2:$A$500,'Por aprobar estimacion'!$AR$2:$AR$500,""),
D307="Por reestimar",_xlfn.XLOOKUP(A307,'Por Reestimar '!$A$2:$A$500,'Por Reestimar '!$AR$2:$AR$500,""),
TRUE,""
),
_xlpm.resultado,IF(OR(_xlpm.revision="",_xlpm.revision=0),_xlpm.base,_xlpm.revision),
IF(OR(_xlpm.resultado="",_xlpm.resultado=0),"Sin definir",_xlpm.resultado)
))</f>
        <v>Media</v>
      </c>
      <c r="F307" s="593" cm="1">
        <f t="array" ref="F307">IF(A307="","",_xlfn.LET(
_xlpm.fecha,_xlfn.IFS(
D307="Eliminados",_xlfn.XLOOKUP(A307,Eliminados!$A$2:$A$500,Eliminados!$AD$2:$AD$500,""),
D307="Planificadas",_xlfn.XLOOKUP(A307,Planificadas!$A$2:$A$500,Planificadas!$AD$2:$AD$500,""),
D307="Aprobar planificación",_xlfn.XLOOKUP(A307,'Aprobar Planificación'!$A$2:$A$500,'Aprobar Planificación'!$AD$2:$AD$500,""),
D307="Por planificar",_xlfn.XLOOKUP(A307,'Por planificar'!$A$2:$A$500,'Por planificar'!$AD$2:$AD$500,""),
D307="Por habilitar presupuesto",_xlfn.XLOOKUP(A307,'Por habilitar presup.'!$A$2:$A$500,'Por habilitar presup.'!$AD$2:$AD$500,""),
D307="Por aprobar estimación",_xlfn.XLOOKUP(A307,'Por aprobar estimacion'!$A$2:$A$500,'Por aprobar estimacion'!$AD$2:$AD$500,""),
D307="Por reestimar",_xlfn.XLOOKUP(A307,'Por Reestimar '!$A$2:$A$500,'Por Reestimar '!$AD$2:$AD$500,""),
D307="Por estimar",_xlfn.XLOOKUP(A307,'Por estimar'!$A$2:$A$500,'Por estimar'!$AD$2:$AD$500,""),
D307="Registro incompleto",_xlfn.XLOOKUP(A307,'Registro incompleto'!$A$2:$A$500,'Registro incompleto'!$AD$2:$AD$500,""),
TRUE,""
),
IF(OR(_xlpm.fecha="",_xlpm.fecha=0),"",_xlpm.fecha)
))</f>
        <v>46248</v>
      </c>
      <c r="G307" s="593" cm="1">
        <f t="array" ref="G307">IF(A307="","",_xlfn.LET(
_xlpm.base,_xlfn.IFS(
D307="Eliminados",_xlfn.XLOOKUP(A307,Eliminados!$A$2:$A$500,Eliminados!$AF$2:$AF$500,""),
D307="Planificadas",_xlfn.XLOOKUP(A307,Planificadas!$A$2:$A$500,Planificadas!$AF$2:$AF$500,""),
D307="Aprobar planificación",_xlfn.XLOOKUP(A307,'Aprobar Planificación'!$A$2:$A$500,'Aprobar Planificación'!$AF$2:$AF$500,""),
D307="Por planificar",_xlfn.XLOOKUP(A307,'Por planificar'!$A$2:$A$500,'Por planificar'!$AF$2:$AF$500,""),
D307="Por habilitar presupuesto",_xlfn.XLOOKUP(A307,'Por habilitar presup.'!$A$2:$A$500,'Por habilitar presup.'!$AF$2:$AF$500,""),
D307="Por aprobar estimación",_xlfn.XLOOKUP(A307,'Por aprobar estimacion'!$A$2:$A$500,'Por aprobar estimacion'!$AF$2:$AF$500,""),
D307="Por reestimar",_xlfn.XLOOKUP(A307,'Por Reestimar '!$A$2:$A$500,'Por Reestimar '!$AF$2:$AF$500,""),
D307="Por estimar",_xlfn.XLOOKUP(A307,'Por estimar'!$A$2:$A$500,'Por estimar'!$AF$2:$AF$500,""),
D307="Registro incompleto",_xlfn.XLOOKUP(A307,'Registro incompleto'!$A$2:$A$500,'Registro incompleto'!$AF$2:$AF$500,""),
TRUE,""
),
_xlpm.revision,_xlfn.IFS(
D307="Eliminados",_xlfn.XLOOKUP(A307,Eliminados!$A$2:$A$500,Eliminados!$AS$2:$AS$500,""),
D307="Planificadas",_xlfn.XLOOKUP(A307,Planificadas!$A$2:$A$500,Planificadas!$AS$2:$AS$500,""),
D307="Aprobar planificación",_xlfn.XLOOKUP(A307,'Aprobar Planificación'!$A$2:$A$500,'Aprobar Planificación'!$AS$2:$AS$500,""),
D307="Por planificar",_xlfn.XLOOKUP(A307,'Por planificar'!$A$2:$A$500,'Por planificar'!$AS$2:$AS$500,""),
D307="Por habilitar presupuesto",_xlfn.XLOOKUP(A307,'Por habilitar presup.'!$A$2:$A$500,'Por habilitar presup.'!$AS$2:$AS$500,""),
D307="Por aprobar estimación",_xlfn.XLOOKUP(A307,'Por aprobar estimacion'!$A$2:$A$500,'Por aprobar estimacion'!$AS$2:$AS$500,""),
D307="Por reestimar",_xlfn.XLOOKUP(A307,'Por Reestimar '!$A$2:$A$500,'Por Reestimar '!$AS$2:$AS$500,""),
TRUE,""
),
_xlpm.resultado,IF(OR(_xlpm.revision="",_xlpm.revision=0),_xlpm.base,_xlpm.revision),
IF(OR(_xlpm.resultado="",_xlpm.resultado=0),"",_xlpm.resultado)
))</f>
        <v>46284</v>
      </c>
      <c r="H307" s="593" t="str" cm="1">
        <f t="array" ref="H307">IF(A307="","",_xlfn.LET(
_xlpm.dias,_xlfn.IFS(
OR(UPPER(TRIM(E307))="BAJA",UPPER(TRIM(E307))="BAJO"),5,
OR(UPPER(TRIM(E307))="MEDIA",UPPER(TRIM(E307))="MEDIO"),10,
OR(UPPER(TRIM(E307))="ALTA",UPPER(TRIM(E307))="ALTO"),20,
TRUE,0
),
_xlpm.inicioRe,IF(D307="Por reestimar",_xlfn.XLOOKUP(A307,'Por Reestimar '!$A$2:$A$500,'Por Reestimar '!$AS$2:$AS$500,0),0),
_xlfn.IFS(
D307="Por reestimar",IF(AND(ISNUMBER(_xlpm.inicioRe),_xlpm.inicioRe&gt;0,_xlpm.dias&gt;0),WORKDAY(_xlpm.inicioRe,_xlpm.dias),""),
D307="Por estimar",IF(AND(ISNUMBER(G307),G307&gt;0),IF(_xlpm.dias&gt;0,WORKDAY(G307,_xlpm.dias),""),IF(AND(ISNUMBER(F307),F307&gt;0),WORKDAY(F307,5),"")),
TRUE,""
)
))</f>
        <v/>
      </c>
      <c r="I307" t="str" cm="1">
        <f t="array" ref="I307">IF(A307="","",_xlfn.IFS(
D307="Eliminados",_xlfn.XLOOKUP(A307,Eliminados!$A$2:$A$500,Eliminados!$AB$2:$AB$500,""),
D307="Planificadas",_xlfn.XLOOKUP(A307,Planificadas!$A$2:$A$500,Planificadas!$AB$2:$AB$500,""),
D307="Aprobar planificación",_xlfn.XLOOKUP(A307,'Aprobar Planificación'!$A$2:$A$500,'Aprobar Planificación'!$AB$2:$AB$500,""),
D307="Por planificar",_xlfn.XLOOKUP(A307,'Por planificar'!$A$2:$A$500,'Por planificar'!$AB$2:$AB$500,""),
D307="Por habilitar presupuesto",_xlfn.XLOOKUP(A307,'Por habilitar presup.'!$A$2:$A$500,'Por habilitar presup.'!$AB$2:$AB$500,""),
D307="Por aprobar estimación",_xlfn.XLOOKUP(A307,'Por aprobar estimacion'!$A$2:$A$500,'Por aprobar estimacion'!$AB$2:$AB$500,""),
D307="Por reestimar",_xlfn.XLOOKUP(A307,'Por Reestimar '!$A$2:$A$500,'Por Reestimar '!$AB$2:$AB$500,""),
D307="Por estimar",_xlfn.XLOOKUP(A307,'Por estimar'!$A$2:$A$500,'Por estimar'!$AB$2:$AB$500,""),
D307="Registro incompleto",_xlfn.XLOOKUP(A307,'Registro incompleto'!$A$2:$A$500,'Registro incompleto'!$AB$2:$AB$500,""),
TRUE,""
))</f>
        <v>Aaron Melgar</v>
      </c>
    </row>
    <row r="308" spans="1:9">
      <c r="A308">
        <v>356</v>
      </c>
      <c r="B308" t="str" cm="1">
        <f t="array" ref="B308">IF(A308="","",_xlfn.IFS(
D308="Eliminados",_xlfn.XLOOKUP(A308,Eliminados!$A$2:$A$500,Eliminados!$F$2:$F$500,""),
D308="Planificadas",_xlfn.XLOOKUP(A308,Planificadas!$A$2:$A$500,Planificadas!$F$2:$F$500,""),
D308="Aprobar planificación",_xlfn.XLOOKUP(A308,'Aprobar Planificación'!$A$2:$A$500,'Aprobar Planificación'!$F$2:$F$500,""),
D308="Por planificar",_xlfn.XLOOKUP(A308,'Por planificar'!$A$2:$A$500,'Por planificar'!$F$2:$F$500,""),
D308="Por habilitar presupuesto",_xlfn.XLOOKUP(A308,'Por habilitar presup.'!$A$2:$A$500,'Por habilitar presup.'!$F$2:$F$500,""),
D308="Por aprobar estimación",_xlfn.XLOOKUP(A308,'Por aprobar estimacion'!$A$2:$A$500,'Por aprobar estimacion'!$F$2:$F$500,""),
D308="Por reestimar",_xlfn.XLOOKUP(A308,'Por Reestimar '!$A$2:$A$500,'Por Reestimar '!$F$2:$F$500,""),
D308="Por estimar",_xlfn.XLOOKUP(A308,'Por estimar'!$A$2:$A$500,'Por estimar'!$F$2:$F$500,""),
D308="Registro incompleto",_xlfn.XLOOKUP(A308,'Registro incompleto'!$A$2:$A$500,'Registro incompleto'!$F$2:$F$500,""),
TRUE,""
))</f>
        <v>PRB0043195 - Mejora del manejo de reintentos y errores en RabbitMQ para evitar encolamientos</v>
      </c>
      <c r="C308" t="str">
        <f t="shared" si="4"/>
        <v>Ana Vega</v>
      </c>
      <c r="D308" t="str" cm="1">
        <f t="array" ref="D308">IF(A308="","",_xlfn.IFS(
COUNTIF(Eliminados!$A$2:$A$500,A308)&gt;0,"Eliminados",
COUNTIF(Planificadas!$A$2:$A$500,A308)&gt;0,"Planificadas",
COUNTIF('Aprobar Planificación'!$A$2:$A$500,A308)&gt;0,"Aprobar planificación",
COUNTIF('Por planificar'!$A$2:$A$500,A308)&gt;0,"Por planificar",
COUNTIF('Por habilitar presup.'!$A$2:$A$500,A308)&gt;0,"Por habilitar presupuesto",
COUNTIF('Por aprobar estimacion'!$A$2:$A$500,A308)&gt;0,"Por aprobar estimación",
COUNTIF('Por Reestimar '!$A$2:$A$500,A308)&gt;0,"Por reestimar",
COUNTIF('Por estimar'!$A$2:$A$500,A308)&gt;0,"Por estimar",
COUNTIF('Registro incompleto'!$A$2:$A$500,A308)&gt;0,"Registro incompleto",
TRUE,"Sin estado"
))</f>
        <v>Por estimar</v>
      </c>
      <c r="E308" t="str" cm="1">
        <f t="array" ref="E308">IF(A308="","",_xlfn.LET(
_xlpm.base,_xlfn.IFS(
D308="Eliminados",_xlfn.XLOOKUP(A308,Eliminados!$A$2:$A$500,Eliminados!$AE$2:$AE$500,""),
D308="Planificadas",_xlfn.XLOOKUP(A308,Planificadas!$A$2:$A$500,Planificadas!$AE$2:$AE$500,""),
D308="Aprobar planificación",_xlfn.XLOOKUP(A308,'Aprobar Planificación'!$A$2:$A$500,'Aprobar Planificación'!$AE$2:$AE$500,""),
D308="Por planificar",_xlfn.XLOOKUP(A308,'Por planificar'!$A$2:$A$500,'Por planificar'!$AE$2:$AE$500,""),
D308="Por habilitar presupuesto",_xlfn.XLOOKUP(A308,'Por habilitar presup.'!$A$2:$A$500,'Por habilitar presup.'!$AE$2:$AE$500,""),
D308="Por aprobar estimación",_xlfn.XLOOKUP(A308,'Por aprobar estimacion'!$A$2:$A$500,'Por aprobar estimacion'!$AE$2:$AE$500,""),
D308="Por reestimar",_xlfn.XLOOKUP(A308,'Por Reestimar '!$A$2:$A$500,'Por Reestimar '!$AE$2:$AE$500,""),
D308="Por estimar",_xlfn.XLOOKUP(A308,'Por estimar'!$A$2:$A$500,'Por estimar'!$AE$2:$AE$500,""),
D308="Registro incompleto",_xlfn.XLOOKUP(A308,'Registro incompleto'!$A$2:$A$500,'Registro incompleto'!$AE$2:$AE$500,""),
TRUE,""
),
_xlpm.revision,_xlfn.IFS(
D308="Eliminados",_xlfn.XLOOKUP(A308,Eliminados!$A$2:$A$500,Eliminados!$AR$2:$AR$500,""),
D308="Planificadas",_xlfn.XLOOKUP(A308,Planificadas!$A$2:$A$500,Planificadas!$AR$2:$AR$500,""),
D308="Aprobar planificación",_xlfn.XLOOKUP(A308,'Aprobar Planificación'!$A$2:$A$500,'Aprobar Planificación'!$AR$2:$AR$500,""),
D308="Por planificar",_xlfn.XLOOKUP(A308,'Por planificar'!$A$2:$A$500,'Por planificar'!$AR$2:$AR$500,""),
D308="Por habilitar presupuesto",_xlfn.XLOOKUP(A308,'Por habilitar presup.'!$A$2:$A$500,'Por habilitar presup.'!$AR$2:$AR$500,""),
D308="Por aprobar estimación",_xlfn.XLOOKUP(A308,'Por aprobar estimacion'!$A$2:$A$500,'Por aprobar estimacion'!$AR$2:$AR$500,""),
D308="Por reestimar",_xlfn.XLOOKUP(A308,'Por Reestimar '!$A$2:$A$500,'Por Reestimar '!$AR$2:$AR$500,""),
TRUE,""
),
_xlpm.resultado,IF(OR(_xlpm.revision="",_xlpm.revision=0),_xlpm.base,_xlpm.revision),
IF(OR(_xlpm.resultado="",_xlpm.resultado=0),"Sin definir",_xlpm.resultado)
))</f>
        <v>Sin definir</v>
      </c>
      <c r="F308" s="593" cm="1">
        <f t="array" ref="F308">IF(A308="","",_xlfn.LET(
_xlpm.fecha,_xlfn.IFS(
D308="Eliminados",_xlfn.XLOOKUP(A308,Eliminados!$A$2:$A$500,Eliminados!$AD$2:$AD$500,""),
D308="Planificadas",_xlfn.XLOOKUP(A308,Planificadas!$A$2:$A$500,Planificadas!$AD$2:$AD$500,""),
D308="Aprobar planificación",_xlfn.XLOOKUP(A308,'Aprobar Planificación'!$A$2:$A$500,'Aprobar Planificación'!$AD$2:$AD$500,""),
D308="Por planificar",_xlfn.XLOOKUP(A308,'Por planificar'!$A$2:$A$500,'Por planificar'!$AD$2:$AD$500,""),
D308="Por habilitar presupuesto",_xlfn.XLOOKUP(A308,'Por habilitar presup.'!$A$2:$A$500,'Por habilitar presup.'!$AD$2:$AD$500,""),
D308="Por aprobar estimación",_xlfn.XLOOKUP(A308,'Por aprobar estimacion'!$A$2:$A$500,'Por aprobar estimacion'!$AD$2:$AD$500,""),
D308="Por reestimar",_xlfn.XLOOKUP(A308,'Por Reestimar '!$A$2:$A$500,'Por Reestimar '!$AD$2:$AD$500,""),
D308="Por estimar",_xlfn.XLOOKUP(A308,'Por estimar'!$A$2:$A$500,'Por estimar'!$AD$2:$AD$500,""),
D308="Registro incompleto",_xlfn.XLOOKUP(A308,'Registro incompleto'!$A$2:$A$500,'Registro incompleto'!$AD$2:$AD$500,""),
TRUE,""
),
IF(OR(_xlpm.fecha="",_xlpm.fecha=0),"",_xlpm.fecha)
))</f>
        <v>46268</v>
      </c>
      <c r="G308" s="593" t="str" cm="1">
        <f t="array" ref="G308">IF(A308="","",_xlfn.LET(
_xlpm.base,_xlfn.IFS(
D308="Eliminados",_xlfn.XLOOKUP(A308,Eliminados!$A$2:$A$500,Eliminados!$AF$2:$AF$500,""),
D308="Planificadas",_xlfn.XLOOKUP(A308,Planificadas!$A$2:$A$500,Planificadas!$AF$2:$AF$500,""),
D308="Aprobar planificación",_xlfn.XLOOKUP(A308,'Aprobar Planificación'!$A$2:$A$500,'Aprobar Planificación'!$AF$2:$AF$500,""),
D308="Por planificar",_xlfn.XLOOKUP(A308,'Por planificar'!$A$2:$A$500,'Por planificar'!$AF$2:$AF$500,""),
D308="Por habilitar presupuesto",_xlfn.XLOOKUP(A308,'Por habilitar presup.'!$A$2:$A$500,'Por habilitar presup.'!$AF$2:$AF$500,""),
D308="Por aprobar estimación",_xlfn.XLOOKUP(A308,'Por aprobar estimacion'!$A$2:$A$500,'Por aprobar estimacion'!$AF$2:$AF$500,""),
D308="Por reestimar",_xlfn.XLOOKUP(A308,'Por Reestimar '!$A$2:$A$500,'Por Reestimar '!$AF$2:$AF$500,""),
D308="Por estimar",_xlfn.XLOOKUP(A308,'Por estimar'!$A$2:$A$500,'Por estimar'!$AF$2:$AF$500,""),
D308="Registro incompleto",_xlfn.XLOOKUP(A308,'Registro incompleto'!$A$2:$A$500,'Registro incompleto'!$AF$2:$AF$500,""),
TRUE,""
),
_xlpm.revision,_xlfn.IFS(
D308="Eliminados",_xlfn.XLOOKUP(A308,Eliminados!$A$2:$A$500,Eliminados!$AS$2:$AS$500,""),
D308="Planificadas",_xlfn.XLOOKUP(A308,Planificadas!$A$2:$A$500,Planificadas!$AS$2:$AS$500,""),
D308="Aprobar planificación",_xlfn.XLOOKUP(A308,'Aprobar Planificación'!$A$2:$A$500,'Aprobar Planificación'!$AS$2:$AS$500,""),
D308="Por planificar",_xlfn.XLOOKUP(A308,'Por planificar'!$A$2:$A$500,'Por planificar'!$AS$2:$AS$500,""),
D308="Por habilitar presupuesto",_xlfn.XLOOKUP(A308,'Por habilitar presup.'!$A$2:$A$500,'Por habilitar presup.'!$AS$2:$AS$500,""),
D308="Por aprobar estimación",_xlfn.XLOOKUP(A308,'Por aprobar estimacion'!$A$2:$A$500,'Por aprobar estimacion'!$AS$2:$AS$500,""),
D308="Por reestimar",_xlfn.XLOOKUP(A308,'Por Reestimar '!$A$2:$A$500,'Por Reestimar '!$AS$2:$AS$500,""),
TRUE,""
),
_xlpm.resultado,IF(OR(_xlpm.revision="",_xlpm.revision=0),_xlpm.base,_xlpm.revision),
IF(OR(_xlpm.resultado="",_xlpm.resultado=0),"",_xlpm.resultado)
))</f>
        <v/>
      </c>
      <c r="H308" s="593" cm="1">
        <f t="array" ref="H308">IF(A308="","",_xlfn.LET(
_xlpm.dias,_xlfn.IFS(
OR(UPPER(TRIM(E308))="BAJA",UPPER(TRIM(E308))="BAJO"),5,
OR(UPPER(TRIM(E308))="MEDIA",UPPER(TRIM(E308))="MEDIO"),10,
OR(UPPER(TRIM(E308))="ALTA",UPPER(TRIM(E308))="ALTO"),20,
TRUE,0
),
_xlpm.inicioRe,IF(D308="Por reestimar",_xlfn.XLOOKUP(A308,'Por Reestimar '!$A$2:$A$500,'Por Reestimar '!$AS$2:$AS$500,0),0),
_xlfn.IFS(
D308="Por reestimar",IF(AND(ISNUMBER(_xlpm.inicioRe),_xlpm.inicioRe&gt;0,_xlpm.dias&gt;0),WORKDAY(_xlpm.inicioRe,_xlpm.dias),""),
D308="Por estimar",IF(AND(ISNUMBER(G308),G308&gt;0),IF(_xlpm.dias&gt;0,WORKDAY(G308,_xlpm.dias),""),IF(AND(ISNUMBER(F308),F308&gt;0),WORKDAY(F308,5),"")),
TRUE,""
)
))</f>
        <v>46275</v>
      </c>
      <c r="I308" t="str" cm="1">
        <f t="array" ref="I308">IF(A308="","",_xlfn.IFS(
D308="Eliminados",_xlfn.XLOOKUP(A308,Eliminados!$A$2:$A$500,Eliminados!$AB$2:$AB$500,""),
D308="Planificadas",_xlfn.XLOOKUP(A308,Planificadas!$A$2:$A$500,Planificadas!$AB$2:$AB$500,""),
D308="Aprobar planificación",_xlfn.XLOOKUP(A308,'Aprobar Planificación'!$A$2:$A$500,'Aprobar Planificación'!$AB$2:$AB$500,""),
D308="Por planificar",_xlfn.XLOOKUP(A308,'Por planificar'!$A$2:$A$500,'Por planificar'!$AB$2:$AB$500,""),
D308="Por habilitar presupuesto",_xlfn.XLOOKUP(A308,'Por habilitar presup.'!$A$2:$A$500,'Por habilitar presup.'!$AB$2:$AB$500,""),
D308="Por aprobar estimación",_xlfn.XLOOKUP(A308,'Por aprobar estimacion'!$A$2:$A$500,'Por aprobar estimacion'!$AB$2:$AB$500,""),
D308="Por reestimar",_xlfn.XLOOKUP(A308,'Por Reestimar '!$A$2:$A$500,'Por Reestimar '!$AB$2:$AB$500,""),
D308="Por estimar",_xlfn.XLOOKUP(A308,'Por estimar'!$A$2:$A$500,'Por estimar'!$AB$2:$AB$500,""),
D308="Registro incompleto",_xlfn.XLOOKUP(A308,'Registro incompleto'!$A$2:$A$500,'Registro incompleto'!$AB$2:$AB$500,""),
TRUE,""
))</f>
        <v>Ana Vega</v>
      </c>
    </row>
    <row r="309" spans="1:9">
      <c r="A309">
        <v>357</v>
      </c>
      <c r="B309" t="str" cm="1">
        <f t="array" ref="B309">IF(A309="","",_xlfn.IFS(
D309="Eliminados",_xlfn.XLOOKUP(A309,Eliminados!$A$2:$A$500,Eliminados!$F$2:$F$500,""),
D309="Planificadas",_xlfn.XLOOKUP(A309,Planificadas!$A$2:$A$500,Planificadas!$F$2:$F$500,""),
D309="Aprobar planificación",_xlfn.XLOOKUP(A309,'Aprobar Planificación'!$A$2:$A$500,'Aprobar Planificación'!$F$2:$F$500,""),
D309="Por planificar",_xlfn.XLOOKUP(A309,'Por planificar'!$A$2:$A$500,'Por planificar'!$F$2:$F$500,""),
D309="Por habilitar presupuesto",_xlfn.XLOOKUP(A309,'Por habilitar presup.'!$A$2:$A$500,'Por habilitar presup.'!$F$2:$F$500,""),
D309="Por aprobar estimación",_xlfn.XLOOKUP(A309,'Por aprobar estimacion'!$A$2:$A$500,'Por aprobar estimacion'!$F$2:$F$500,""),
D309="Por reestimar",_xlfn.XLOOKUP(A309,'Por Reestimar '!$A$2:$A$500,'Por Reestimar '!$F$2:$F$500,""),
D309="Por estimar",_xlfn.XLOOKUP(A309,'Por estimar'!$A$2:$A$500,'Por estimar'!$F$2:$F$500,""),
D309="Registro incompleto",_xlfn.XLOOKUP(A309,'Registro incompleto'!$A$2:$A$500,'Registro incompleto'!$F$2:$F$500,""),
TRUE,""
))</f>
        <v>Unificación de Códigos de Curso</v>
      </c>
      <c r="C309" t="str">
        <f t="shared" si="4"/>
        <v>Ana Vega</v>
      </c>
      <c r="D309" t="str" cm="1">
        <f t="array" ref="D309">IF(A309="","",_xlfn.IFS(
COUNTIF(Eliminados!$A$2:$A$500,A309)&gt;0,"Eliminados",
COUNTIF(Planificadas!$A$2:$A$500,A309)&gt;0,"Planificadas",
COUNTIF('Aprobar Planificación'!$A$2:$A$500,A309)&gt;0,"Aprobar planificación",
COUNTIF('Por planificar'!$A$2:$A$500,A309)&gt;0,"Por planificar",
COUNTIF('Por habilitar presup.'!$A$2:$A$500,A309)&gt;0,"Por habilitar presupuesto",
COUNTIF('Por aprobar estimacion'!$A$2:$A$500,A309)&gt;0,"Por aprobar estimación",
COUNTIF('Por Reestimar '!$A$2:$A$500,A309)&gt;0,"Por reestimar",
COUNTIF('Por estimar'!$A$2:$A$500,A309)&gt;0,"Por estimar",
COUNTIF('Registro incompleto'!$A$2:$A$500,A309)&gt;0,"Registro incompleto",
TRUE,"Sin estado"
))</f>
        <v>Registro incompleto</v>
      </c>
      <c r="E309" t="str" cm="1">
        <f t="array" ref="E309">IF(A309="","",_xlfn.LET(
_xlpm.base,_xlfn.IFS(
D309="Eliminados",_xlfn.XLOOKUP(A309,Eliminados!$A$2:$A$500,Eliminados!$AE$2:$AE$500,""),
D309="Planificadas",_xlfn.XLOOKUP(A309,Planificadas!$A$2:$A$500,Planificadas!$AE$2:$AE$500,""),
D309="Aprobar planificación",_xlfn.XLOOKUP(A309,'Aprobar Planificación'!$A$2:$A$500,'Aprobar Planificación'!$AE$2:$AE$500,""),
D309="Por planificar",_xlfn.XLOOKUP(A309,'Por planificar'!$A$2:$A$500,'Por planificar'!$AE$2:$AE$500,""),
D309="Por habilitar presupuesto",_xlfn.XLOOKUP(A309,'Por habilitar presup.'!$A$2:$A$500,'Por habilitar presup.'!$AE$2:$AE$500,""),
D309="Por aprobar estimación",_xlfn.XLOOKUP(A309,'Por aprobar estimacion'!$A$2:$A$500,'Por aprobar estimacion'!$AE$2:$AE$500,""),
D309="Por reestimar",_xlfn.XLOOKUP(A309,'Por Reestimar '!$A$2:$A$500,'Por Reestimar '!$AE$2:$AE$500,""),
D309="Por estimar",_xlfn.XLOOKUP(A309,'Por estimar'!$A$2:$A$500,'Por estimar'!$AE$2:$AE$500,""),
D309="Registro incompleto",_xlfn.XLOOKUP(A309,'Registro incompleto'!$A$2:$A$500,'Registro incompleto'!$AE$2:$AE$500,""),
TRUE,""
),
_xlpm.revision,_xlfn.IFS(
D309="Eliminados",_xlfn.XLOOKUP(A309,Eliminados!$A$2:$A$500,Eliminados!$AR$2:$AR$500,""),
D309="Planificadas",_xlfn.XLOOKUP(A309,Planificadas!$A$2:$A$500,Planificadas!$AR$2:$AR$500,""),
D309="Aprobar planificación",_xlfn.XLOOKUP(A309,'Aprobar Planificación'!$A$2:$A$500,'Aprobar Planificación'!$AR$2:$AR$500,""),
D309="Por planificar",_xlfn.XLOOKUP(A309,'Por planificar'!$A$2:$A$500,'Por planificar'!$AR$2:$AR$500,""),
D309="Por habilitar presupuesto",_xlfn.XLOOKUP(A309,'Por habilitar presup.'!$A$2:$A$500,'Por habilitar presup.'!$AR$2:$AR$500,""),
D309="Por aprobar estimación",_xlfn.XLOOKUP(A309,'Por aprobar estimacion'!$A$2:$A$500,'Por aprobar estimacion'!$AR$2:$AR$500,""),
D309="Por reestimar",_xlfn.XLOOKUP(A309,'Por Reestimar '!$A$2:$A$500,'Por Reestimar '!$AR$2:$AR$500,""),
TRUE,""
),
_xlpm.resultado,IF(OR(_xlpm.revision="",_xlpm.revision=0),_xlpm.base,_xlpm.revision),
IF(OR(_xlpm.resultado="",_xlpm.resultado=0),"Sin definir",_xlpm.resultado)
))</f>
        <v>Media</v>
      </c>
      <c r="F309" s="593" cm="1">
        <f t="array" ref="F309">IF(A309="","",_xlfn.LET(
_xlpm.fecha,_xlfn.IFS(
D309="Eliminados",_xlfn.XLOOKUP(A309,Eliminados!$A$2:$A$500,Eliminados!$AD$2:$AD$500,""),
D309="Planificadas",_xlfn.XLOOKUP(A309,Planificadas!$A$2:$A$500,Planificadas!$AD$2:$AD$500,""),
D309="Aprobar planificación",_xlfn.XLOOKUP(A309,'Aprobar Planificación'!$A$2:$A$500,'Aprobar Planificación'!$AD$2:$AD$500,""),
D309="Por planificar",_xlfn.XLOOKUP(A309,'Por planificar'!$A$2:$A$500,'Por planificar'!$AD$2:$AD$500,""),
D309="Por habilitar presupuesto",_xlfn.XLOOKUP(A309,'Por habilitar presup.'!$A$2:$A$500,'Por habilitar presup.'!$AD$2:$AD$500,""),
D309="Por aprobar estimación",_xlfn.XLOOKUP(A309,'Por aprobar estimacion'!$A$2:$A$500,'Por aprobar estimacion'!$AD$2:$AD$500,""),
D309="Por reestimar",_xlfn.XLOOKUP(A309,'Por Reestimar '!$A$2:$A$500,'Por Reestimar '!$AD$2:$AD$500,""),
D309="Por estimar",_xlfn.XLOOKUP(A309,'Por estimar'!$A$2:$A$500,'Por estimar'!$AD$2:$AD$500,""),
D309="Registro incompleto",_xlfn.XLOOKUP(A309,'Registro incompleto'!$A$2:$A$500,'Registro incompleto'!$AD$2:$AD$500,""),
TRUE,""
),
IF(OR(_xlpm.fecha="",_xlpm.fecha=0),"",_xlpm.fecha)
))</f>
        <v>46251</v>
      </c>
      <c r="G309" s="593" cm="1">
        <f t="array" ref="G309">IF(A309="","",_xlfn.LET(
_xlpm.base,_xlfn.IFS(
D309="Eliminados",_xlfn.XLOOKUP(A309,Eliminados!$A$2:$A$500,Eliminados!$AF$2:$AF$500,""),
D309="Planificadas",_xlfn.XLOOKUP(A309,Planificadas!$A$2:$A$500,Planificadas!$AF$2:$AF$500,""),
D309="Aprobar planificación",_xlfn.XLOOKUP(A309,'Aprobar Planificación'!$A$2:$A$500,'Aprobar Planificación'!$AF$2:$AF$500,""),
D309="Por planificar",_xlfn.XLOOKUP(A309,'Por planificar'!$A$2:$A$500,'Por planificar'!$AF$2:$AF$500,""),
D309="Por habilitar presupuesto",_xlfn.XLOOKUP(A309,'Por habilitar presup.'!$A$2:$A$500,'Por habilitar presup.'!$AF$2:$AF$500,""),
D309="Por aprobar estimación",_xlfn.XLOOKUP(A309,'Por aprobar estimacion'!$A$2:$A$500,'Por aprobar estimacion'!$AF$2:$AF$500,""),
D309="Por reestimar",_xlfn.XLOOKUP(A309,'Por Reestimar '!$A$2:$A$500,'Por Reestimar '!$AF$2:$AF$500,""),
D309="Por estimar",_xlfn.XLOOKUP(A309,'Por estimar'!$A$2:$A$500,'Por estimar'!$AF$2:$AF$500,""),
D309="Registro incompleto",_xlfn.XLOOKUP(A309,'Registro incompleto'!$A$2:$A$500,'Registro incompleto'!$AF$2:$AF$500,""),
TRUE,""
),
_xlpm.revision,_xlfn.IFS(
D309="Eliminados",_xlfn.XLOOKUP(A309,Eliminados!$A$2:$A$500,Eliminados!$AS$2:$AS$500,""),
D309="Planificadas",_xlfn.XLOOKUP(A309,Planificadas!$A$2:$A$500,Planificadas!$AS$2:$AS$500,""),
D309="Aprobar planificación",_xlfn.XLOOKUP(A309,'Aprobar Planificación'!$A$2:$A$500,'Aprobar Planificación'!$AS$2:$AS$500,""),
D309="Por planificar",_xlfn.XLOOKUP(A309,'Por planificar'!$A$2:$A$500,'Por planificar'!$AS$2:$AS$500,""),
D309="Por habilitar presupuesto",_xlfn.XLOOKUP(A309,'Por habilitar presup.'!$A$2:$A$500,'Por habilitar presup.'!$AS$2:$AS$500,""),
D309="Por aprobar estimación",_xlfn.XLOOKUP(A309,'Por aprobar estimacion'!$A$2:$A$500,'Por aprobar estimacion'!$AS$2:$AS$500,""),
D309="Por reestimar",_xlfn.XLOOKUP(A309,'Por Reestimar '!$A$2:$A$500,'Por Reestimar '!$AS$2:$AS$500,""),
TRUE,""
),
_xlpm.resultado,IF(OR(_xlpm.revision="",_xlpm.revision=0),_xlpm.base,_xlpm.revision),
IF(OR(_xlpm.resultado="",_xlpm.resultado=0),"",_xlpm.resultado)
))</f>
        <v>46266</v>
      </c>
      <c r="H309" s="593" t="str" cm="1">
        <f t="array" ref="H309">IF(A309="","",_xlfn.LET(
_xlpm.dias,_xlfn.IFS(
OR(UPPER(TRIM(E309))="BAJA",UPPER(TRIM(E309))="BAJO"),5,
OR(UPPER(TRIM(E309))="MEDIA",UPPER(TRIM(E309))="MEDIO"),10,
OR(UPPER(TRIM(E309))="ALTA",UPPER(TRIM(E309))="ALTO"),20,
TRUE,0
),
_xlpm.inicioRe,IF(D309="Por reestimar",_xlfn.XLOOKUP(A309,'Por Reestimar '!$A$2:$A$500,'Por Reestimar '!$AS$2:$AS$500,0),0),
_xlfn.IFS(
D309="Por reestimar",IF(AND(ISNUMBER(_xlpm.inicioRe),_xlpm.inicioRe&gt;0,_xlpm.dias&gt;0),WORKDAY(_xlpm.inicioRe,_xlpm.dias),""),
D309="Por estimar",IF(AND(ISNUMBER(G309),G309&gt;0),IF(_xlpm.dias&gt;0,WORKDAY(G309,_xlpm.dias),""),IF(AND(ISNUMBER(F309),F309&gt;0),WORKDAY(F309,5),"")),
TRUE,""
)
))</f>
        <v/>
      </c>
      <c r="I309" t="str" cm="1">
        <f t="array" ref="I309">IF(A309="","",_xlfn.IFS(
D309="Eliminados",_xlfn.XLOOKUP(A309,Eliminados!$A$2:$A$500,Eliminados!$AB$2:$AB$500,""),
D309="Planificadas",_xlfn.XLOOKUP(A309,Planificadas!$A$2:$A$500,Planificadas!$AB$2:$AB$500,""),
D309="Aprobar planificación",_xlfn.XLOOKUP(A309,'Aprobar Planificación'!$A$2:$A$500,'Aprobar Planificación'!$AB$2:$AB$500,""),
D309="Por planificar",_xlfn.XLOOKUP(A309,'Por planificar'!$A$2:$A$500,'Por planificar'!$AB$2:$AB$500,""),
D309="Por habilitar presupuesto",_xlfn.XLOOKUP(A309,'Por habilitar presup.'!$A$2:$A$500,'Por habilitar presup.'!$AB$2:$AB$500,""),
D309="Por aprobar estimación",_xlfn.XLOOKUP(A309,'Por aprobar estimacion'!$A$2:$A$500,'Por aprobar estimacion'!$AB$2:$AB$500,""),
D309="Por reestimar",_xlfn.XLOOKUP(A309,'Por Reestimar '!$A$2:$A$500,'Por Reestimar '!$AB$2:$AB$500,""),
D309="Por estimar",_xlfn.XLOOKUP(A309,'Por estimar'!$A$2:$A$500,'Por estimar'!$AB$2:$AB$500,""),
D309="Registro incompleto",_xlfn.XLOOKUP(A309,'Registro incompleto'!$A$2:$A$500,'Registro incompleto'!$AB$2:$AB$500,""),
TRUE,""
))</f>
        <v>Ana Vega</v>
      </c>
    </row>
    <row r="310" spans="1:9">
      <c r="A310">
        <v>358</v>
      </c>
      <c r="B310" t="str" cm="1">
        <f t="array" ref="B310">IF(A310="","",_xlfn.IFS(
D310="Eliminados",_xlfn.XLOOKUP(A310,Eliminados!$A$2:$A$500,Eliminados!$F$2:$F$500,""),
D310="Planificadas",_xlfn.XLOOKUP(A310,Planificadas!$A$2:$A$500,Planificadas!$F$2:$F$500,""),
D310="Aprobar planificación",_xlfn.XLOOKUP(A310,'Aprobar Planificación'!$A$2:$A$500,'Aprobar Planificación'!$F$2:$F$500,""),
D310="Por planificar",_xlfn.XLOOKUP(A310,'Por planificar'!$A$2:$A$500,'Por planificar'!$F$2:$F$500,""),
D310="Por habilitar presupuesto",_xlfn.XLOOKUP(A310,'Por habilitar presup.'!$A$2:$A$500,'Por habilitar presup.'!$F$2:$F$500,""),
D310="Por aprobar estimación",_xlfn.XLOOKUP(A310,'Por aprobar estimacion'!$A$2:$A$500,'Por aprobar estimacion'!$F$2:$F$500,""),
D310="Por reestimar",_xlfn.XLOOKUP(A310,'Por Reestimar '!$A$2:$A$500,'Por Reestimar '!$F$2:$F$500,""),
D310="Por estimar",_xlfn.XLOOKUP(A310,'Por estimar'!$A$2:$A$500,'Por estimar'!$F$2:$F$500,""),
D310="Registro incompleto",_xlfn.XLOOKUP(A310,'Registro incompleto'!$A$2:$A$500,'Registro incompleto'!$F$2:$F$500,""),
TRUE,""
))</f>
        <v>Integración bidireccional HubSpot - Dynamics CRM y canales​</v>
      </c>
      <c r="C310" t="str">
        <f t="shared" si="4"/>
        <v>César Soplín</v>
      </c>
      <c r="D310" t="str" cm="1">
        <f t="array" ref="D310">IF(A310="","",_xlfn.IFS(
COUNTIF(Eliminados!$A$2:$A$500,A310)&gt;0,"Eliminados",
COUNTIF(Planificadas!$A$2:$A$500,A310)&gt;0,"Planificadas",
COUNTIF('Aprobar Planificación'!$A$2:$A$500,A310)&gt;0,"Aprobar planificación",
COUNTIF('Por planificar'!$A$2:$A$500,A310)&gt;0,"Por planificar",
COUNTIF('Por habilitar presup.'!$A$2:$A$500,A310)&gt;0,"Por habilitar presupuesto",
COUNTIF('Por aprobar estimacion'!$A$2:$A$500,A310)&gt;0,"Por aprobar estimación",
COUNTIF('Por Reestimar '!$A$2:$A$500,A310)&gt;0,"Por reestimar",
COUNTIF('Por estimar'!$A$2:$A$500,A310)&gt;0,"Por estimar",
COUNTIF('Registro incompleto'!$A$2:$A$500,A310)&gt;0,"Registro incompleto",
TRUE,"Sin estado"
))</f>
        <v>Por estimar</v>
      </c>
      <c r="E310" t="str" cm="1">
        <f t="array" ref="E310">IF(A310="","",_xlfn.LET(
_xlpm.base,_xlfn.IFS(
D310="Eliminados",_xlfn.XLOOKUP(A310,Eliminados!$A$2:$A$500,Eliminados!$AE$2:$AE$500,""),
D310="Planificadas",_xlfn.XLOOKUP(A310,Planificadas!$A$2:$A$500,Planificadas!$AE$2:$AE$500,""),
D310="Aprobar planificación",_xlfn.XLOOKUP(A310,'Aprobar Planificación'!$A$2:$A$500,'Aprobar Planificación'!$AE$2:$AE$500,""),
D310="Por planificar",_xlfn.XLOOKUP(A310,'Por planificar'!$A$2:$A$500,'Por planificar'!$AE$2:$AE$500,""),
D310="Por habilitar presupuesto",_xlfn.XLOOKUP(A310,'Por habilitar presup.'!$A$2:$A$500,'Por habilitar presup.'!$AE$2:$AE$500,""),
D310="Por aprobar estimación",_xlfn.XLOOKUP(A310,'Por aprobar estimacion'!$A$2:$A$500,'Por aprobar estimacion'!$AE$2:$AE$500,""),
D310="Por reestimar",_xlfn.XLOOKUP(A310,'Por Reestimar '!$A$2:$A$500,'Por Reestimar '!$AE$2:$AE$500,""),
D310="Por estimar",_xlfn.XLOOKUP(A310,'Por estimar'!$A$2:$A$500,'Por estimar'!$AE$2:$AE$500,""),
D310="Registro incompleto",_xlfn.XLOOKUP(A310,'Registro incompleto'!$A$2:$A$500,'Registro incompleto'!$AE$2:$AE$500,""),
TRUE,""
),
_xlpm.revision,_xlfn.IFS(
D310="Eliminados",_xlfn.XLOOKUP(A310,Eliminados!$A$2:$A$500,Eliminados!$AR$2:$AR$500,""),
D310="Planificadas",_xlfn.XLOOKUP(A310,Planificadas!$A$2:$A$500,Planificadas!$AR$2:$AR$500,""),
D310="Aprobar planificación",_xlfn.XLOOKUP(A310,'Aprobar Planificación'!$A$2:$A$500,'Aprobar Planificación'!$AR$2:$AR$500,""),
D310="Por planificar",_xlfn.XLOOKUP(A310,'Por planificar'!$A$2:$A$500,'Por planificar'!$AR$2:$AR$500,""),
D310="Por habilitar presupuesto",_xlfn.XLOOKUP(A310,'Por habilitar presup.'!$A$2:$A$500,'Por habilitar presup.'!$AR$2:$AR$500,""),
D310="Por aprobar estimación",_xlfn.XLOOKUP(A310,'Por aprobar estimacion'!$A$2:$A$500,'Por aprobar estimacion'!$AR$2:$AR$500,""),
D310="Por reestimar",_xlfn.XLOOKUP(A310,'Por Reestimar '!$A$2:$A$500,'Por Reestimar '!$AR$2:$AR$500,""),
TRUE,""
),
_xlpm.resultado,IF(OR(_xlpm.revision="",_xlpm.revision=0),_xlpm.base,_xlpm.revision),
IF(OR(_xlpm.resultado="",_xlpm.resultado=0),"Sin definir",_xlpm.resultado)
))</f>
        <v>Alta</v>
      </c>
      <c r="F310" s="593" cm="1">
        <f t="array" ref="F310">IF(A310="","",_xlfn.LET(
_xlpm.fecha,_xlfn.IFS(
D310="Eliminados",_xlfn.XLOOKUP(A310,Eliminados!$A$2:$A$500,Eliminados!$AD$2:$AD$500,""),
D310="Planificadas",_xlfn.XLOOKUP(A310,Planificadas!$A$2:$A$500,Planificadas!$AD$2:$AD$500,""),
D310="Aprobar planificación",_xlfn.XLOOKUP(A310,'Aprobar Planificación'!$A$2:$A$500,'Aprobar Planificación'!$AD$2:$AD$500,""),
D310="Por planificar",_xlfn.XLOOKUP(A310,'Por planificar'!$A$2:$A$500,'Por planificar'!$AD$2:$AD$500,""),
D310="Por habilitar presupuesto",_xlfn.XLOOKUP(A310,'Por habilitar presup.'!$A$2:$A$500,'Por habilitar presup.'!$AD$2:$AD$500,""),
D310="Por aprobar estimación",_xlfn.XLOOKUP(A310,'Por aprobar estimacion'!$A$2:$A$500,'Por aprobar estimacion'!$AD$2:$AD$500,""),
D310="Por reestimar",_xlfn.XLOOKUP(A310,'Por Reestimar '!$A$2:$A$500,'Por Reestimar '!$AD$2:$AD$500,""),
D310="Por estimar",_xlfn.XLOOKUP(A310,'Por estimar'!$A$2:$A$500,'Por estimar'!$AD$2:$AD$500,""),
D310="Registro incompleto",_xlfn.XLOOKUP(A310,'Registro incompleto'!$A$2:$A$500,'Registro incompleto'!$AD$2:$AD$500,""),
TRUE,""
),
IF(OR(_xlpm.fecha="",_xlpm.fecha=0),"",_xlpm.fecha)
))</f>
        <v>46251</v>
      </c>
      <c r="G310" s="593" cm="1">
        <f t="array" ref="G310">IF(A310="","",_xlfn.LET(
_xlpm.base,_xlfn.IFS(
D310="Eliminados",_xlfn.XLOOKUP(A310,Eliminados!$A$2:$A$500,Eliminados!$AF$2:$AF$500,""),
D310="Planificadas",_xlfn.XLOOKUP(A310,Planificadas!$A$2:$A$500,Planificadas!$AF$2:$AF$500,""),
D310="Aprobar planificación",_xlfn.XLOOKUP(A310,'Aprobar Planificación'!$A$2:$A$500,'Aprobar Planificación'!$AF$2:$AF$500,""),
D310="Por planificar",_xlfn.XLOOKUP(A310,'Por planificar'!$A$2:$A$500,'Por planificar'!$AF$2:$AF$500,""),
D310="Por habilitar presupuesto",_xlfn.XLOOKUP(A310,'Por habilitar presup.'!$A$2:$A$500,'Por habilitar presup.'!$AF$2:$AF$500,""),
D310="Por aprobar estimación",_xlfn.XLOOKUP(A310,'Por aprobar estimacion'!$A$2:$A$500,'Por aprobar estimacion'!$AF$2:$AF$500,""),
D310="Por reestimar",_xlfn.XLOOKUP(A310,'Por Reestimar '!$A$2:$A$500,'Por Reestimar '!$AF$2:$AF$500,""),
D310="Por estimar",_xlfn.XLOOKUP(A310,'Por estimar'!$A$2:$A$500,'Por estimar'!$AF$2:$AF$500,""),
D310="Registro incompleto",_xlfn.XLOOKUP(A310,'Registro incompleto'!$A$2:$A$500,'Registro incompleto'!$AF$2:$AF$500,""),
TRUE,""
),
_xlpm.revision,_xlfn.IFS(
D310="Eliminados",_xlfn.XLOOKUP(A310,Eliminados!$A$2:$A$500,Eliminados!$AS$2:$AS$500,""),
D310="Planificadas",_xlfn.XLOOKUP(A310,Planificadas!$A$2:$A$500,Planificadas!$AS$2:$AS$500,""),
D310="Aprobar planificación",_xlfn.XLOOKUP(A310,'Aprobar Planificación'!$A$2:$A$500,'Aprobar Planificación'!$AS$2:$AS$500,""),
D310="Por planificar",_xlfn.XLOOKUP(A310,'Por planificar'!$A$2:$A$500,'Por planificar'!$AS$2:$AS$500,""),
D310="Por habilitar presupuesto",_xlfn.XLOOKUP(A310,'Por habilitar presup.'!$A$2:$A$500,'Por habilitar presup.'!$AS$2:$AS$500,""),
D310="Por aprobar estimación",_xlfn.XLOOKUP(A310,'Por aprobar estimacion'!$A$2:$A$500,'Por aprobar estimacion'!$AS$2:$AS$500,""),
D310="Por reestimar",_xlfn.XLOOKUP(A310,'Por Reestimar '!$A$2:$A$500,'Por Reestimar '!$AS$2:$AS$500,""),
TRUE,""
),
_xlpm.resultado,IF(OR(_xlpm.revision="",_xlpm.revision=0),_xlpm.base,_xlpm.revision),
IF(OR(_xlpm.resultado="",_xlpm.resultado=0),"",_xlpm.resultado)
))</f>
        <v>46279</v>
      </c>
      <c r="H310" s="593" cm="1">
        <f t="array" ref="H310">IF(A310="","",_xlfn.LET(
_xlpm.dias,_xlfn.IFS(
OR(UPPER(TRIM(E310))="BAJA",UPPER(TRIM(E310))="BAJO"),5,
OR(UPPER(TRIM(E310))="MEDIA",UPPER(TRIM(E310))="MEDIO"),10,
OR(UPPER(TRIM(E310))="ALTA",UPPER(TRIM(E310))="ALTO"),20,
TRUE,0
),
_xlpm.inicioRe,IF(D310="Por reestimar",_xlfn.XLOOKUP(A310,'Por Reestimar '!$A$2:$A$500,'Por Reestimar '!$AS$2:$AS$500,0),0),
_xlfn.IFS(
D310="Por reestimar",IF(AND(ISNUMBER(_xlpm.inicioRe),_xlpm.inicioRe&gt;0,_xlpm.dias&gt;0),WORKDAY(_xlpm.inicioRe,_xlpm.dias),""),
D310="Por estimar",IF(AND(ISNUMBER(G310),G310&gt;0),IF(_xlpm.dias&gt;0,WORKDAY(G310,_xlpm.dias),""),IF(AND(ISNUMBER(F310),F310&gt;0),WORKDAY(F310,5),"")),
TRUE,""
)
))</f>
        <v>46307</v>
      </c>
      <c r="I310" t="str" cm="1">
        <f t="array" ref="I310">IF(A310="","",_xlfn.IFS(
D310="Eliminados",_xlfn.XLOOKUP(A310,Eliminados!$A$2:$A$500,Eliminados!$AB$2:$AB$500,""),
D310="Planificadas",_xlfn.XLOOKUP(A310,Planificadas!$A$2:$A$500,Planificadas!$AB$2:$AB$500,""),
D310="Aprobar planificación",_xlfn.XLOOKUP(A310,'Aprobar Planificación'!$A$2:$A$500,'Aprobar Planificación'!$AB$2:$AB$500,""),
D310="Por planificar",_xlfn.XLOOKUP(A310,'Por planificar'!$A$2:$A$500,'Por planificar'!$AB$2:$AB$500,""),
D310="Por habilitar presupuesto",_xlfn.XLOOKUP(A310,'Por habilitar presup.'!$A$2:$A$500,'Por habilitar presup.'!$AB$2:$AB$500,""),
D310="Por aprobar estimación",_xlfn.XLOOKUP(A310,'Por aprobar estimacion'!$A$2:$A$500,'Por aprobar estimacion'!$AB$2:$AB$500,""),
D310="Por reestimar",_xlfn.XLOOKUP(A310,'Por Reestimar '!$A$2:$A$500,'Por Reestimar '!$AB$2:$AB$500,""),
D310="Por estimar",_xlfn.XLOOKUP(A310,'Por estimar'!$A$2:$A$500,'Por estimar'!$AB$2:$AB$500,""),
D310="Registro incompleto",_xlfn.XLOOKUP(A310,'Registro incompleto'!$A$2:$A$500,'Registro incompleto'!$AB$2:$AB$500,""),
TRUE,""
))</f>
        <v>César Soplín</v>
      </c>
    </row>
    <row r="311" spans="1:9">
      <c r="A311">
        <v>359</v>
      </c>
      <c r="B311" t="str" cm="1">
        <f t="array" ref="B311">IF(A311="","",_xlfn.IFS(
D311="Eliminados",_xlfn.XLOOKUP(A311,Eliminados!$A$2:$A$500,Eliminados!$F$2:$F$500,""),
D311="Planificadas",_xlfn.XLOOKUP(A311,Planificadas!$A$2:$A$500,Planificadas!$F$2:$F$500,""),
D311="Aprobar planificación",_xlfn.XLOOKUP(A311,'Aprobar Planificación'!$A$2:$A$500,'Aprobar Planificación'!$F$2:$F$500,""),
D311="Por planificar",_xlfn.XLOOKUP(A311,'Por planificar'!$A$2:$A$500,'Por planificar'!$F$2:$F$500,""),
D311="Por habilitar presupuesto",_xlfn.XLOOKUP(A311,'Por habilitar presup.'!$A$2:$A$500,'Por habilitar presup.'!$F$2:$F$500,""),
D311="Por aprobar estimación",_xlfn.XLOOKUP(A311,'Por aprobar estimacion'!$A$2:$A$500,'Por aprobar estimacion'!$F$2:$F$500,""),
D311="Por reestimar",_xlfn.XLOOKUP(A311,'Por Reestimar '!$A$2:$A$500,'Por Reestimar '!$F$2:$F$500,""),
D311="Por estimar",_xlfn.XLOOKUP(A311,'Por estimar'!$A$2:$A$500,'Por estimar'!$F$2:$F$500,""),
D311="Registro incompleto",_xlfn.XLOOKUP(A311,'Registro incompleto'!$A$2:$A$500,'Registro incompleto'!$F$2:$F$500,""),
TRUE,""
))</f>
        <v>Generar una tabla de almacenamiento de la respuesta de satisfacción para las 3 instituciones (complementa el ID 119)</v>
      </c>
      <c r="C311" t="str">
        <f t="shared" si="4"/>
        <v>Ruddy Pereda</v>
      </c>
      <c r="D311" t="str" cm="1">
        <f t="array" ref="D311">IF(A311="","",_xlfn.IFS(
COUNTIF(Eliminados!$A$2:$A$500,A311)&gt;0,"Eliminados",
COUNTIF(Planificadas!$A$2:$A$500,A311)&gt;0,"Planificadas",
COUNTIF('Aprobar Planificación'!$A$2:$A$500,A311)&gt;0,"Aprobar planificación",
COUNTIF('Por planificar'!$A$2:$A$500,A311)&gt;0,"Por planificar",
COUNTIF('Por habilitar presup.'!$A$2:$A$500,A311)&gt;0,"Por habilitar presupuesto",
COUNTIF('Por aprobar estimacion'!$A$2:$A$500,A311)&gt;0,"Por aprobar estimación",
COUNTIF('Por Reestimar '!$A$2:$A$500,A311)&gt;0,"Por reestimar",
COUNTIF('Por estimar'!$A$2:$A$500,A311)&gt;0,"Por estimar",
COUNTIF('Registro incompleto'!$A$2:$A$500,A311)&gt;0,"Registro incompleto",
TRUE,"Sin estado"
))</f>
        <v>Por estimar</v>
      </c>
      <c r="E311" t="str" cm="1">
        <f t="array" ref="E311">IF(A311="","",_xlfn.LET(
_xlpm.base,_xlfn.IFS(
D311="Eliminados",_xlfn.XLOOKUP(A311,Eliminados!$A$2:$A$500,Eliminados!$AE$2:$AE$500,""),
D311="Planificadas",_xlfn.XLOOKUP(A311,Planificadas!$A$2:$A$500,Planificadas!$AE$2:$AE$500,""),
D311="Aprobar planificación",_xlfn.XLOOKUP(A311,'Aprobar Planificación'!$A$2:$A$500,'Aprobar Planificación'!$AE$2:$AE$500,""),
D311="Por planificar",_xlfn.XLOOKUP(A311,'Por planificar'!$A$2:$A$500,'Por planificar'!$AE$2:$AE$500,""),
D311="Por habilitar presupuesto",_xlfn.XLOOKUP(A311,'Por habilitar presup.'!$A$2:$A$500,'Por habilitar presup.'!$AE$2:$AE$500,""),
D311="Por aprobar estimación",_xlfn.XLOOKUP(A311,'Por aprobar estimacion'!$A$2:$A$500,'Por aprobar estimacion'!$AE$2:$AE$500,""),
D311="Por reestimar",_xlfn.XLOOKUP(A311,'Por Reestimar '!$A$2:$A$500,'Por Reestimar '!$AE$2:$AE$500,""),
D311="Por estimar",_xlfn.XLOOKUP(A311,'Por estimar'!$A$2:$A$500,'Por estimar'!$AE$2:$AE$500,""),
D311="Registro incompleto",_xlfn.XLOOKUP(A311,'Registro incompleto'!$A$2:$A$500,'Registro incompleto'!$AE$2:$AE$500,""),
TRUE,""
),
_xlpm.revision,_xlfn.IFS(
D311="Eliminados",_xlfn.XLOOKUP(A311,Eliminados!$A$2:$A$500,Eliminados!$AR$2:$AR$500,""),
D311="Planificadas",_xlfn.XLOOKUP(A311,Planificadas!$A$2:$A$500,Planificadas!$AR$2:$AR$500,""),
D311="Aprobar planificación",_xlfn.XLOOKUP(A311,'Aprobar Planificación'!$A$2:$A$500,'Aprobar Planificación'!$AR$2:$AR$500,""),
D311="Por planificar",_xlfn.XLOOKUP(A311,'Por planificar'!$A$2:$A$500,'Por planificar'!$AR$2:$AR$500,""),
D311="Por habilitar presupuesto",_xlfn.XLOOKUP(A311,'Por habilitar presup.'!$A$2:$A$500,'Por habilitar presup.'!$AR$2:$AR$500,""),
D311="Por aprobar estimación",_xlfn.XLOOKUP(A311,'Por aprobar estimacion'!$A$2:$A$500,'Por aprobar estimacion'!$AR$2:$AR$500,""),
D311="Por reestimar",_xlfn.XLOOKUP(A311,'Por Reestimar '!$A$2:$A$500,'Por Reestimar '!$AR$2:$AR$500,""),
TRUE,""
),
_xlpm.resultado,IF(OR(_xlpm.revision="",_xlpm.revision=0),_xlpm.base,_xlpm.revision),
IF(OR(_xlpm.resultado="",_xlpm.resultado=0),"Sin definir",_xlpm.resultado)
))</f>
        <v>Sin definir</v>
      </c>
      <c r="F311" s="593" cm="1">
        <f t="array" ref="F311">IF(A311="","",_xlfn.LET(
_xlpm.fecha,_xlfn.IFS(
D311="Eliminados",_xlfn.XLOOKUP(A311,Eliminados!$A$2:$A$500,Eliminados!$AD$2:$AD$500,""),
D311="Planificadas",_xlfn.XLOOKUP(A311,Planificadas!$A$2:$A$500,Planificadas!$AD$2:$AD$500,""),
D311="Aprobar planificación",_xlfn.XLOOKUP(A311,'Aprobar Planificación'!$A$2:$A$500,'Aprobar Planificación'!$AD$2:$AD$500,""),
D311="Por planificar",_xlfn.XLOOKUP(A311,'Por planificar'!$A$2:$A$500,'Por planificar'!$AD$2:$AD$500,""),
D311="Por habilitar presupuesto",_xlfn.XLOOKUP(A311,'Por habilitar presup.'!$A$2:$A$500,'Por habilitar presup.'!$AD$2:$AD$500,""),
D311="Por aprobar estimación",_xlfn.XLOOKUP(A311,'Por aprobar estimacion'!$A$2:$A$500,'Por aprobar estimacion'!$AD$2:$AD$500,""),
D311="Por reestimar",_xlfn.XLOOKUP(A311,'Por Reestimar '!$A$2:$A$500,'Por Reestimar '!$AD$2:$AD$500,""),
D311="Por estimar",_xlfn.XLOOKUP(A311,'Por estimar'!$A$2:$A$500,'Por estimar'!$AD$2:$AD$500,""),
D311="Registro incompleto",_xlfn.XLOOKUP(A311,'Registro incompleto'!$A$2:$A$500,'Registro incompleto'!$AD$2:$AD$500,""),
TRUE,""
),
IF(OR(_xlpm.fecha="",_xlpm.fecha=0),"",_xlpm.fecha)
))</f>
        <v>46259</v>
      </c>
      <c r="G311" s="593" t="str" cm="1">
        <f t="array" ref="G311">IF(A311="","",_xlfn.LET(
_xlpm.base,_xlfn.IFS(
D311="Eliminados",_xlfn.XLOOKUP(A311,Eliminados!$A$2:$A$500,Eliminados!$AF$2:$AF$500,""),
D311="Planificadas",_xlfn.XLOOKUP(A311,Planificadas!$A$2:$A$500,Planificadas!$AF$2:$AF$500,""),
D311="Aprobar planificación",_xlfn.XLOOKUP(A311,'Aprobar Planificación'!$A$2:$A$500,'Aprobar Planificación'!$AF$2:$AF$500,""),
D311="Por planificar",_xlfn.XLOOKUP(A311,'Por planificar'!$A$2:$A$500,'Por planificar'!$AF$2:$AF$500,""),
D311="Por habilitar presupuesto",_xlfn.XLOOKUP(A311,'Por habilitar presup.'!$A$2:$A$500,'Por habilitar presup.'!$AF$2:$AF$500,""),
D311="Por aprobar estimación",_xlfn.XLOOKUP(A311,'Por aprobar estimacion'!$A$2:$A$500,'Por aprobar estimacion'!$AF$2:$AF$500,""),
D311="Por reestimar",_xlfn.XLOOKUP(A311,'Por Reestimar '!$A$2:$A$500,'Por Reestimar '!$AF$2:$AF$500,""),
D311="Por estimar",_xlfn.XLOOKUP(A311,'Por estimar'!$A$2:$A$500,'Por estimar'!$AF$2:$AF$500,""),
D311="Registro incompleto",_xlfn.XLOOKUP(A311,'Registro incompleto'!$A$2:$A$500,'Registro incompleto'!$AF$2:$AF$500,""),
TRUE,""
),
_xlpm.revision,_xlfn.IFS(
D311="Eliminados",_xlfn.XLOOKUP(A311,Eliminados!$A$2:$A$500,Eliminados!$AS$2:$AS$500,""),
D311="Planificadas",_xlfn.XLOOKUP(A311,Planificadas!$A$2:$A$500,Planificadas!$AS$2:$AS$500,""),
D311="Aprobar planificación",_xlfn.XLOOKUP(A311,'Aprobar Planificación'!$A$2:$A$500,'Aprobar Planificación'!$AS$2:$AS$500,""),
D311="Por planificar",_xlfn.XLOOKUP(A311,'Por planificar'!$A$2:$A$500,'Por planificar'!$AS$2:$AS$500,""),
D311="Por habilitar presupuesto",_xlfn.XLOOKUP(A311,'Por habilitar presup.'!$A$2:$A$500,'Por habilitar presup.'!$AS$2:$AS$500,""),
D311="Por aprobar estimación",_xlfn.XLOOKUP(A311,'Por aprobar estimacion'!$A$2:$A$500,'Por aprobar estimacion'!$AS$2:$AS$500,""),
D311="Por reestimar",_xlfn.XLOOKUP(A311,'Por Reestimar '!$A$2:$A$500,'Por Reestimar '!$AS$2:$AS$500,""),
TRUE,""
),
_xlpm.resultado,IF(OR(_xlpm.revision="",_xlpm.revision=0),_xlpm.base,_xlpm.revision),
IF(OR(_xlpm.resultado="",_xlpm.resultado=0),"",_xlpm.resultado)
))</f>
        <v/>
      </c>
      <c r="H311" s="593" cm="1">
        <f t="array" ref="H311">IF(A311="","",_xlfn.LET(
_xlpm.dias,_xlfn.IFS(
OR(UPPER(TRIM(E311))="BAJA",UPPER(TRIM(E311))="BAJO"),5,
OR(UPPER(TRIM(E311))="MEDIA",UPPER(TRIM(E311))="MEDIO"),10,
OR(UPPER(TRIM(E311))="ALTA",UPPER(TRIM(E311))="ALTO"),20,
TRUE,0
),
_xlpm.inicioRe,IF(D311="Por reestimar",_xlfn.XLOOKUP(A311,'Por Reestimar '!$A$2:$A$500,'Por Reestimar '!$AS$2:$AS$500,0),0),
_xlfn.IFS(
D311="Por reestimar",IF(AND(ISNUMBER(_xlpm.inicioRe),_xlpm.inicioRe&gt;0,_xlpm.dias&gt;0),WORKDAY(_xlpm.inicioRe,_xlpm.dias),""),
D311="Por estimar",IF(AND(ISNUMBER(G311),G311&gt;0),IF(_xlpm.dias&gt;0,WORKDAY(G311,_xlpm.dias),""),IF(AND(ISNUMBER(F311),F311&gt;0),WORKDAY(F311,5),"")),
TRUE,""
)
))</f>
        <v>46266</v>
      </c>
      <c r="I311" t="str" cm="1">
        <f t="array" ref="I311">IF(A311="","",_xlfn.IFS(
D311="Eliminados",_xlfn.XLOOKUP(A311,Eliminados!$A$2:$A$500,Eliminados!$AB$2:$AB$500,""),
D311="Planificadas",_xlfn.XLOOKUP(A311,Planificadas!$A$2:$A$500,Planificadas!$AB$2:$AB$500,""),
D311="Aprobar planificación",_xlfn.XLOOKUP(A311,'Aprobar Planificación'!$A$2:$A$500,'Aprobar Planificación'!$AB$2:$AB$500,""),
D311="Por planificar",_xlfn.XLOOKUP(A311,'Por planificar'!$A$2:$A$500,'Por planificar'!$AB$2:$AB$500,""),
D311="Por habilitar presupuesto",_xlfn.XLOOKUP(A311,'Por habilitar presup.'!$A$2:$A$500,'Por habilitar presup.'!$AB$2:$AB$500,""),
D311="Por aprobar estimación",_xlfn.XLOOKUP(A311,'Por aprobar estimacion'!$A$2:$A$500,'Por aprobar estimacion'!$AB$2:$AB$500,""),
D311="Por reestimar",_xlfn.XLOOKUP(A311,'Por Reestimar '!$A$2:$A$500,'Por Reestimar '!$AB$2:$AB$500,""),
D311="Por estimar",_xlfn.XLOOKUP(A311,'Por estimar'!$A$2:$A$500,'Por estimar'!$AB$2:$AB$500,""),
D311="Registro incompleto",_xlfn.XLOOKUP(A311,'Registro incompleto'!$A$2:$A$500,'Registro incompleto'!$AB$2:$AB$500,""),
TRUE,""
))</f>
        <v>Ruddy Pereda</v>
      </c>
    </row>
    <row r="312" spans="1:9">
      <c r="A312">
        <v>360</v>
      </c>
      <c r="B312" t="str" cm="1">
        <f t="array" ref="B312">IF(A312="","",_xlfn.IFS(
D312="Eliminados",_xlfn.XLOOKUP(A312,Eliminados!$A$2:$A$500,Eliminados!$F$2:$F$500,""),
D312="Planificadas",_xlfn.XLOOKUP(A312,Planificadas!$A$2:$A$500,Planificadas!$F$2:$F$500,""),
D312="Aprobar planificación",_xlfn.XLOOKUP(A312,'Aprobar Planificación'!$A$2:$A$500,'Aprobar Planificación'!$F$2:$F$500,""),
D312="Por planificar",_xlfn.XLOOKUP(A312,'Por planificar'!$A$2:$A$500,'Por planificar'!$F$2:$F$500,""),
D312="Por habilitar presupuesto",_xlfn.XLOOKUP(A312,'Por habilitar presup.'!$A$2:$A$500,'Por habilitar presup.'!$F$2:$F$500,""),
D312="Por aprobar estimación",_xlfn.XLOOKUP(A312,'Por aprobar estimacion'!$A$2:$A$500,'Por aprobar estimacion'!$F$2:$F$500,""),
D312="Por reestimar",_xlfn.XLOOKUP(A312,'Por Reestimar '!$A$2:$A$500,'Por Reestimar '!$F$2:$F$500,""),
D312="Por estimar",_xlfn.XLOOKUP(A312,'Por estimar'!$A$2:$A$500,'Por estimar'!$F$2:$F$500,""),
D312="Registro incompleto",_xlfn.XLOOKUP(A312,'Registro incompleto'!$A$2:$A$500,'Registro incompleto'!$F$2:$F$500,""),
TRUE,""
))</f>
        <v>OPCION 01: Optimización de plataformas y sistemas de gestión para las áreas de operaciones y academia de Alianza Educativa de CIBERTEC</v>
      </c>
      <c r="C312" t="str">
        <f t="shared" si="4"/>
        <v>Ana Vega</v>
      </c>
      <c r="D312" t="str" cm="1">
        <f t="array" ref="D312">IF(A312="","",_xlfn.IFS(
COUNTIF(Eliminados!$A$2:$A$500,A312)&gt;0,"Eliminados",
COUNTIF(Planificadas!$A$2:$A$500,A312)&gt;0,"Planificadas",
COUNTIF('Aprobar Planificación'!$A$2:$A$500,A312)&gt;0,"Aprobar planificación",
COUNTIF('Por planificar'!$A$2:$A$500,A312)&gt;0,"Por planificar",
COUNTIF('Por habilitar presup.'!$A$2:$A$500,A312)&gt;0,"Por habilitar presupuesto",
COUNTIF('Por aprobar estimacion'!$A$2:$A$500,A312)&gt;0,"Por aprobar estimación",
COUNTIF('Por Reestimar '!$A$2:$A$500,A312)&gt;0,"Por reestimar",
COUNTIF('Por estimar'!$A$2:$A$500,A312)&gt;0,"Por estimar",
COUNTIF('Registro incompleto'!$A$2:$A$500,A312)&gt;0,"Registro incompleto",
TRUE,"Sin estado"
))</f>
        <v>Por estimar</v>
      </c>
      <c r="E312" t="str" cm="1">
        <f t="array" ref="E312">IF(A312="","",_xlfn.LET(
_xlpm.base,_xlfn.IFS(
D312="Eliminados",_xlfn.XLOOKUP(A312,Eliminados!$A$2:$A$500,Eliminados!$AE$2:$AE$500,""),
D312="Planificadas",_xlfn.XLOOKUP(A312,Planificadas!$A$2:$A$500,Planificadas!$AE$2:$AE$500,""),
D312="Aprobar planificación",_xlfn.XLOOKUP(A312,'Aprobar Planificación'!$A$2:$A$500,'Aprobar Planificación'!$AE$2:$AE$500,""),
D312="Por planificar",_xlfn.XLOOKUP(A312,'Por planificar'!$A$2:$A$500,'Por planificar'!$AE$2:$AE$500,""),
D312="Por habilitar presupuesto",_xlfn.XLOOKUP(A312,'Por habilitar presup.'!$A$2:$A$500,'Por habilitar presup.'!$AE$2:$AE$500,""),
D312="Por aprobar estimación",_xlfn.XLOOKUP(A312,'Por aprobar estimacion'!$A$2:$A$500,'Por aprobar estimacion'!$AE$2:$AE$500,""),
D312="Por reestimar",_xlfn.XLOOKUP(A312,'Por Reestimar '!$A$2:$A$500,'Por Reestimar '!$AE$2:$AE$500,""),
D312="Por estimar",_xlfn.XLOOKUP(A312,'Por estimar'!$A$2:$A$500,'Por estimar'!$AE$2:$AE$500,""),
D312="Registro incompleto",_xlfn.XLOOKUP(A312,'Registro incompleto'!$A$2:$A$500,'Registro incompleto'!$AE$2:$AE$500,""),
TRUE,""
),
_xlpm.revision,_xlfn.IFS(
D312="Eliminados",_xlfn.XLOOKUP(A312,Eliminados!$A$2:$A$500,Eliminados!$AR$2:$AR$500,""),
D312="Planificadas",_xlfn.XLOOKUP(A312,Planificadas!$A$2:$A$500,Planificadas!$AR$2:$AR$500,""),
D312="Aprobar planificación",_xlfn.XLOOKUP(A312,'Aprobar Planificación'!$A$2:$A$500,'Aprobar Planificación'!$AR$2:$AR$500,""),
D312="Por planificar",_xlfn.XLOOKUP(A312,'Por planificar'!$A$2:$A$500,'Por planificar'!$AR$2:$AR$500,""),
D312="Por habilitar presupuesto",_xlfn.XLOOKUP(A312,'Por habilitar presup.'!$A$2:$A$500,'Por habilitar presup.'!$AR$2:$AR$500,""),
D312="Por aprobar estimación",_xlfn.XLOOKUP(A312,'Por aprobar estimacion'!$A$2:$A$500,'Por aprobar estimacion'!$AR$2:$AR$500,""),
D312="Por reestimar",_xlfn.XLOOKUP(A312,'Por Reestimar '!$A$2:$A$500,'Por Reestimar '!$AR$2:$AR$500,""),
TRUE,""
),
_xlpm.resultado,IF(OR(_xlpm.revision="",_xlpm.revision=0),_xlpm.base,_xlpm.revision),
IF(OR(_xlpm.resultado="",_xlpm.resultado=0),"Sin definir",_xlpm.resultado)
))</f>
        <v>Alta</v>
      </c>
      <c r="F312" s="593" cm="1">
        <f t="array" ref="F312">IF(A312="","",_xlfn.LET(
_xlpm.fecha,_xlfn.IFS(
D312="Eliminados",_xlfn.XLOOKUP(A312,Eliminados!$A$2:$A$500,Eliminados!$AD$2:$AD$500,""),
D312="Planificadas",_xlfn.XLOOKUP(A312,Planificadas!$A$2:$A$500,Planificadas!$AD$2:$AD$500,""),
D312="Aprobar planificación",_xlfn.XLOOKUP(A312,'Aprobar Planificación'!$A$2:$A$500,'Aprobar Planificación'!$AD$2:$AD$500,""),
D312="Por planificar",_xlfn.XLOOKUP(A312,'Por planificar'!$A$2:$A$500,'Por planificar'!$AD$2:$AD$500,""),
D312="Por habilitar presupuesto",_xlfn.XLOOKUP(A312,'Por habilitar presup.'!$A$2:$A$500,'Por habilitar presup.'!$AD$2:$AD$500,""),
D312="Por aprobar estimación",_xlfn.XLOOKUP(A312,'Por aprobar estimacion'!$A$2:$A$500,'Por aprobar estimacion'!$AD$2:$AD$500,""),
D312="Por reestimar",_xlfn.XLOOKUP(A312,'Por Reestimar '!$A$2:$A$500,'Por Reestimar '!$AD$2:$AD$500,""),
D312="Por estimar",_xlfn.XLOOKUP(A312,'Por estimar'!$A$2:$A$500,'Por estimar'!$AD$2:$AD$500,""),
D312="Registro incompleto",_xlfn.XLOOKUP(A312,'Registro incompleto'!$A$2:$A$500,'Registro incompleto'!$AD$2:$AD$500,""),
TRUE,""
),
IF(OR(_xlpm.fecha="",_xlpm.fecha=0),"",_xlpm.fecha)
))</f>
        <v>46254</v>
      </c>
      <c r="G312" s="593" cm="1">
        <f t="array" ref="G312">IF(A312="","",_xlfn.LET(
_xlpm.base,_xlfn.IFS(
D312="Eliminados",_xlfn.XLOOKUP(A312,Eliminados!$A$2:$A$500,Eliminados!$AF$2:$AF$500,""),
D312="Planificadas",_xlfn.XLOOKUP(A312,Planificadas!$A$2:$A$500,Planificadas!$AF$2:$AF$500,""),
D312="Aprobar planificación",_xlfn.XLOOKUP(A312,'Aprobar Planificación'!$A$2:$A$500,'Aprobar Planificación'!$AF$2:$AF$500,""),
D312="Por planificar",_xlfn.XLOOKUP(A312,'Por planificar'!$A$2:$A$500,'Por planificar'!$AF$2:$AF$500,""),
D312="Por habilitar presupuesto",_xlfn.XLOOKUP(A312,'Por habilitar presup.'!$A$2:$A$500,'Por habilitar presup.'!$AF$2:$AF$500,""),
D312="Por aprobar estimación",_xlfn.XLOOKUP(A312,'Por aprobar estimacion'!$A$2:$A$500,'Por aprobar estimacion'!$AF$2:$AF$500,""),
D312="Por reestimar",_xlfn.XLOOKUP(A312,'Por Reestimar '!$A$2:$A$500,'Por Reestimar '!$AF$2:$AF$500,""),
D312="Por estimar",_xlfn.XLOOKUP(A312,'Por estimar'!$A$2:$A$500,'Por estimar'!$AF$2:$AF$500,""),
D312="Registro incompleto",_xlfn.XLOOKUP(A312,'Registro incompleto'!$A$2:$A$500,'Registro incompleto'!$AF$2:$AF$500,""),
TRUE,""
),
_xlpm.revision,_xlfn.IFS(
D312="Eliminados",_xlfn.XLOOKUP(A312,Eliminados!$A$2:$A$500,Eliminados!$AS$2:$AS$500,""),
D312="Planificadas",_xlfn.XLOOKUP(A312,Planificadas!$A$2:$A$500,Planificadas!$AS$2:$AS$500,""),
D312="Aprobar planificación",_xlfn.XLOOKUP(A312,'Aprobar Planificación'!$A$2:$A$500,'Aprobar Planificación'!$AS$2:$AS$500,""),
D312="Por planificar",_xlfn.XLOOKUP(A312,'Por planificar'!$A$2:$A$500,'Por planificar'!$AS$2:$AS$500,""),
D312="Por habilitar presupuesto",_xlfn.XLOOKUP(A312,'Por habilitar presup.'!$A$2:$A$500,'Por habilitar presup.'!$AS$2:$AS$500,""),
D312="Por aprobar estimación",_xlfn.XLOOKUP(A312,'Por aprobar estimacion'!$A$2:$A$500,'Por aprobar estimacion'!$AS$2:$AS$500,""),
D312="Por reestimar",_xlfn.XLOOKUP(A312,'Por Reestimar '!$A$2:$A$500,'Por Reestimar '!$AS$2:$AS$500,""),
TRUE,""
),
_xlpm.resultado,IF(OR(_xlpm.revision="",_xlpm.revision=0),_xlpm.base,_xlpm.revision),
IF(OR(_xlpm.resultado="",_xlpm.resultado=0),"",_xlpm.resultado)
))</f>
        <v>46315</v>
      </c>
      <c r="H312" s="593" cm="1">
        <f t="array" ref="H312">IF(A312="","",_xlfn.LET(
_xlpm.dias,_xlfn.IFS(
OR(UPPER(TRIM(E312))="BAJA",UPPER(TRIM(E312))="BAJO"),5,
OR(UPPER(TRIM(E312))="MEDIA",UPPER(TRIM(E312))="MEDIO"),10,
OR(UPPER(TRIM(E312))="ALTA",UPPER(TRIM(E312))="ALTO"),20,
TRUE,0
),
_xlpm.inicioRe,IF(D312="Por reestimar",_xlfn.XLOOKUP(A312,'Por Reestimar '!$A$2:$A$500,'Por Reestimar '!$AS$2:$AS$500,0),0),
_xlfn.IFS(
D312="Por reestimar",IF(AND(ISNUMBER(_xlpm.inicioRe),_xlpm.inicioRe&gt;0,_xlpm.dias&gt;0),WORKDAY(_xlpm.inicioRe,_xlpm.dias),""),
D312="Por estimar",IF(AND(ISNUMBER(G312),G312&gt;0),IF(_xlpm.dias&gt;0,WORKDAY(G312,_xlpm.dias),""),IF(AND(ISNUMBER(F312),F312&gt;0),WORKDAY(F312,5),"")),
TRUE,""
)
))</f>
        <v>46343</v>
      </c>
      <c r="I312" t="str" cm="1">
        <f t="array" ref="I312">IF(A312="","",_xlfn.IFS(
D312="Eliminados",_xlfn.XLOOKUP(A312,Eliminados!$A$2:$A$500,Eliminados!$AB$2:$AB$500,""),
D312="Planificadas",_xlfn.XLOOKUP(A312,Planificadas!$A$2:$A$500,Planificadas!$AB$2:$AB$500,""),
D312="Aprobar planificación",_xlfn.XLOOKUP(A312,'Aprobar Planificación'!$A$2:$A$500,'Aprobar Planificación'!$AB$2:$AB$500,""),
D312="Por planificar",_xlfn.XLOOKUP(A312,'Por planificar'!$A$2:$A$500,'Por planificar'!$AB$2:$AB$500,""),
D312="Por habilitar presupuesto",_xlfn.XLOOKUP(A312,'Por habilitar presup.'!$A$2:$A$500,'Por habilitar presup.'!$AB$2:$AB$500,""),
D312="Por aprobar estimación",_xlfn.XLOOKUP(A312,'Por aprobar estimacion'!$A$2:$A$500,'Por aprobar estimacion'!$AB$2:$AB$500,""),
D312="Por reestimar",_xlfn.XLOOKUP(A312,'Por Reestimar '!$A$2:$A$500,'Por Reestimar '!$AB$2:$AB$500,""),
D312="Por estimar",_xlfn.XLOOKUP(A312,'Por estimar'!$A$2:$A$500,'Por estimar'!$AB$2:$AB$500,""),
D312="Registro incompleto",_xlfn.XLOOKUP(A312,'Registro incompleto'!$A$2:$A$500,'Registro incompleto'!$AB$2:$AB$500,""),
TRUE,""
))</f>
        <v>Ana Vega</v>
      </c>
    </row>
    <row r="313" spans="1:9">
      <c r="A313">
        <v>361</v>
      </c>
      <c r="B313" t="str" cm="1">
        <f t="array" ref="B313">IF(A313="","",_xlfn.IFS(
D313="Eliminados",_xlfn.XLOOKUP(A313,Eliminados!$A$2:$A$500,Eliminados!$F$2:$F$500,""),
D313="Planificadas",_xlfn.XLOOKUP(A313,Planificadas!$A$2:$A$500,Planificadas!$F$2:$F$500,""),
D313="Aprobar planificación",_xlfn.XLOOKUP(A313,'Aprobar Planificación'!$A$2:$A$500,'Aprobar Planificación'!$F$2:$F$500,""),
D313="Por planificar",_xlfn.XLOOKUP(A313,'Por planificar'!$A$2:$A$500,'Por planificar'!$F$2:$F$500,""),
D313="Por habilitar presupuesto",_xlfn.XLOOKUP(A313,'Por habilitar presup.'!$A$2:$A$500,'Por habilitar presup.'!$F$2:$F$500,""),
D313="Por aprobar estimación",_xlfn.XLOOKUP(A313,'Por aprobar estimacion'!$A$2:$A$500,'Por aprobar estimacion'!$F$2:$F$500,""),
D313="Por reestimar",_xlfn.XLOOKUP(A313,'Por Reestimar '!$A$2:$A$500,'Por Reestimar '!$F$2:$F$500,""),
D313="Por estimar",_xlfn.XLOOKUP(A313,'Por estimar'!$A$2:$A$500,'Por estimar'!$F$2:$F$500,""),
D313="Registro incompleto",_xlfn.XLOOKUP(A313,'Registro incompleto'!$A$2:$A$500,'Registro incompleto'!$F$2:$F$500,""),
TRUE,""
))</f>
        <v>OPCION 02: Optimización de plataformas y sistemas de gestión para las áreas de operaciones y academia de Alianza Educativa de CIBERTEC</v>
      </c>
      <c r="C313" t="str">
        <f t="shared" si="4"/>
        <v>Ana Vega</v>
      </c>
      <c r="D313" t="str" cm="1">
        <f t="array" ref="D313">IF(A313="","",_xlfn.IFS(
COUNTIF(Eliminados!$A$2:$A$500,A313)&gt;0,"Eliminados",
COUNTIF(Planificadas!$A$2:$A$500,A313)&gt;0,"Planificadas",
COUNTIF('Aprobar Planificación'!$A$2:$A$500,A313)&gt;0,"Aprobar planificación",
COUNTIF('Por planificar'!$A$2:$A$500,A313)&gt;0,"Por planificar",
COUNTIF('Por habilitar presup.'!$A$2:$A$500,A313)&gt;0,"Por habilitar presupuesto",
COUNTIF('Por aprobar estimacion'!$A$2:$A$500,A313)&gt;0,"Por aprobar estimación",
COUNTIF('Por Reestimar '!$A$2:$A$500,A313)&gt;0,"Por reestimar",
COUNTIF('Por estimar'!$A$2:$A$500,A313)&gt;0,"Por estimar",
COUNTIF('Registro incompleto'!$A$2:$A$500,A313)&gt;0,"Registro incompleto",
TRUE,"Sin estado"
))</f>
        <v>Por estimar</v>
      </c>
      <c r="E313" t="str" cm="1">
        <f t="array" ref="E313">IF(A313="","",_xlfn.LET(
_xlpm.base,_xlfn.IFS(
D313="Eliminados",_xlfn.XLOOKUP(A313,Eliminados!$A$2:$A$500,Eliminados!$AE$2:$AE$500,""),
D313="Planificadas",_xlfn.XLOOKUP(A313,Planificadas!$A$2:$A$500,Planificadas!$AE$2:$AE$500,""),
D313="Aprobar planificación",_xlfn.XLOOKUP(A313,'Aprobar Planificación'!$A$2:$A$500,'Aprobar Planificación'!$AE$2:$AE$500,""),
D313="Por planificar",_xlfn.XLOOKUP(A313,'Por planificar'!$A$2:$A$500,'Por planificar'!$AE$2:$AE$500,""),
D313="Por habilitar presupuesto",_xlfn.XLOOKUP(A313,'Por habilitar presup.'!$A$2:$A$500,'Por habilitar presup.'!$AE$2:$AE$500,""),
D313="Por aprobar estimación",_xlfn.XLOOKUP(A313,'Por aprobar estimacion'!$A$2:$A$500,'Por aprobar estimacion'!$AE$2:$AE$500,""),
D313="Por reestimar",_xlfn.XLOOKUP(A313,'Por Reestimar '!$A$2:$A$500,'Por Reestimar '!$AE$2:$AE$500,""),
D313="Por estimar",_xlfn.XLOOKUP(A313,'Por estimar'!$A$2:$A$500,'Por estimar'!$AE$2:$AE$500,""),
D313="Registro incompleto",_xlfn.XLOOKUP(A313,'Registro incompleto'!$A$2:$A$500,'Registro incompleto'!$AE$2:$AE$500,""),
TRUE,""
),
_xlpm.revision,_xlfn.IFS(
D313="Eliminados",_xlfn.XLOOKUP(A313,Eliminados!$A$2:$A$500,Eliminados!$AR$2:$AR$500,""),
D313="Planificadas",_xlfn.XLOOKUP(A313,Planificadas!$A$2:$A$500,Planificadas!$AR$2:$AR$500,""),
D313="Aprobar planificación",_xlfn.XLOOKUP(A313,'Aprobar Planificación'!$A$2:$A$500,'Aprobar Planificación'!$AR$2:$AR$500,""),
D313="Por planificar",_xlfn.XLOOKUP(A313,'Por planificar'!$A$2:$A$500,'Por planificar'!$AR$2:$AR$500,""),
D313="Por habilitar presupuesto",_xlfn.XLOOKUP(A313,'Por habilitar presup.'!$A$2:$A$500,'Por habilitar presup.'!$AR$2:$AR$500,""),
D313="Por aprobar estimación",_xlfn.XLOOKUP(A313,'Por aprobar estimacion'!$A$2:$A$500,'Por aprobar estimacion'!$AR$2:$AR$500,""),
D313="Por reestimar",_xlfn.XLOOKUP(A313,'Por Reestimar '!$A$2:$A$500,'Por Reestimar '!$AR$2:$AR$500,""),
TRUE,""
),
_xlpm.resultado,IF(OR(_xlpm.revision="",_xlpm.revision=0),_xlpm.base,_xlpm.revision),
IF(OR(_xlpm.resultado="",_xlpm.resultado=0),"Sin definir",_xlpm.resultado)
))</f>
        <v>Medio</v>
      </c>
      <c r="F313" s="593" cm="1">
        <f t="array" ref="F313">IF(A313="","",_xlfn.LET(
_xlpm.fecha,_xlfn.IFS(
D313="Eliminados",_xlfn.XLOOKUP(A313,Eliminados!$A$2:$A$500,Eliminados!$AD$2:$AD$500,""),
D313="Planificadas",_xlfn.XLOOKUP(A313,Planificadas!$A$2:$A$500,Planificadas!$AD$2:$AD$500,""),
D313="Aprobar planificación",_xlfn.XLOOKUP(A313,'Aprobar Planificación'!$A$2:$A$500,'Aprobar Planificación'!$AD$2:$AD$500,""),
D313="Por planificar",_xlfn.XLOOKUP(A313,'Por planificar'!$A$2:$A$500,'Por planificar'!$AD$2:$AD$500,""),
D313="Por habilitar presupuesto",_xlfn.XLOOKUP(A313,'Por habilitar presup.'!$A$2:$A$500,'Por habilitar presup.'!$AD$2:$AD$500,""),
D313="Por aprobar estimación",_xlfn.XLOOKUP(A313,'Por aprobar estimacion'!$A$2:$A$500,'Por aprobar estimacion'!$AD$2:$AD$500,""),
D313="Por reestimar",_xlfn.XLOOKUP(A313,'Por Reestimar '!$A$2:$A$500,'Por Reestimar '!$AD$2:$AD$500,""),
D313="Por estimar",_xlfn.XLOOKUP(A313,'Por estimar'!$A$2:$A$500,'Por estimar'!$AD$2:$AD$500,""),
D313="Registro incompleto",_xlfn.XLOOKUP(A313,'Registro incompleto'!$A$2:$A$500,'Registro incompleto'!$AD$2:$AD$500,""),
TRUE,""
),
IF(OR(_xlpm.fecha="",_xlpm.fecha=0),"",_xlpm.fecha)
))</f>
        <v>46251</v>
      </c>
      <c r="G313" s="593" cm="1">
        <f t="array" ref="G313">IF(A313="","",_xlfn.LET(
_xlpm.base,_xlfn.IFS(
D313="Eliminados",_xlfn.XLOOKUP(A313,Eliminados!$A$2:$A$500,Eliminados!$AF$2:$AF$500,""),
D313="Planificadas",_xlfn.XLOOKUP(A313,Planificadas!$A$2:$A$500,Planificadas!$AF$2:$AF$500,""),
D313="Aprobar planificación",_xlfn.XLOOKUP(A313,'Aprobar Planificación'!$A$2:$A$500,'Aprobar Planificación'!$AF$2:$AF$500,""),
D313="Por planificar",_xlfn.XLOOKUP(A313,'Por planificar'!$A$2:$A$500,'Por planificar'!$AF$2:$AF$500,""),
D313="Por habilitar presupuesto",_xlfn.XLOOKUP(A313,'Por habilitar presup.'!$A$2:$A$500,'Por habilitar presup.'!$AF$2:$AF$500,""),
D313="Por aprobar estimación",_xlfn.XLOOKUP(A313,'Por aprobar estimacion'!$A$2:$A$500,'Por aprobar estimacion'!$AF$2:$AF$500,""),
D313="Por reestimar",_xlfn.XLOOKUP(A313,'Por Reestimar '!$A$2:$A$500,'Por Reestimar '!$AF$2:$AF$500,""),
D313="Por estimar",_xlfn.XLOOKUP(A313,'Por estimar'!$A$2:$A$500,'Por estimar'!$AF$2:$AF$500,""),
D313="Registro incompleto",_xlfn.XLOOKUP(A313,'Registro incompleto'!$A$2:$A$500,'Registro incompleto'!$AF$2:$AF$500,""),
TRUE,""
),
_xlpm.revision,_xlfn.IFS(
D313="Eliminados",_xlfn.XLOOKUP(A313,Eliminados!$A$2:$A$500,Eliminados!$AS$2:$AS$500,""),
D313="Planificadas",_xlfn.XLOOKUP(A313,Planificadas!$A$2:$A$500,Planificadas!$AS$2:$AS$500,""),
D313="Aprobar planificación",_xlfn.XLOOKUP(A313,'Aprobar Planificación'!$A$2:$A$500,'Aprobar Planificación'!$AS$2:$AS$500,""),
D313="Por planificar",_xlfn.XLOOKUP(A313,'Por planificar'!$A$2:$A$500,'Por planificar'!$AS$2:$AS$500,""),
D313="Por habilitar presupuesto",_xlfn.XLOOKUP(A313,'Por habilitar presup.'!$A$2:$A$500,'Por habilitar presup.'!$AS$2:$AS$500,""),
D313="Por aprobar estimación",_xlfn.XLOOKUP(A313,'Por aprobar estimacion'!$A$2:$A$500,'Por aprobar estimacion'!$AS$2:$AS$500,""),
D313="Por reestimar",_xlfn.XLOOKUP(A313,'Por Reestimar '!$A$2:$A$500,'Por Reestimar '!$AS$2:$AS$500,""),
TRUE,""
),
_xlpm.resultado,IF(OR(_xlpm.revision="",_xlpm.revision=0),_xlpm.base,_xlpm.revision),
IF(OR(_xlpm.resultado="",_xlpm.resultado=0),"",_xlpm.resultado)
))</f>
        <v>46308</v>
      </c>
      <c r="H313" s="593" cm="1">
        <f t="array" ref="H313">IF(A313="","",_xlfn.LET(
_xlpm.dias,_xlfn.IFS(
OR(UPPER(TRIM(E313))="BAJA",UPPER(TRIM(E313))="BAJO"),5,
OR(UPPER(TRIM(E313))="MEDIA",UPPER(TRIM(E313))="MEDIO"),10,
OR(UPPER(TRIM(E313))="ALTA",UPPER(TRIM(E313))="ALTO"),20,
TRUE,0
),
_xlpm.inicioRe,IF(D313="Por reestimar",_xlfn.XLOOKUP(A313,'Por Reestimar '!$A$2:$A$500,'Por Reestimar '!$AS$2:$AS$500,0),0),
_xlfn.IFS(
D313="Por reestimar",IF(AND(ISNUMBER(_xlpm.inicioRe),_xlpm.inicioRe&gt;0,_xlpm.dias&gt;0),WORKDAY(_xlpm.inicioRe,_xlpm.dias),""),
D313="Por estimar",IF(AND(ISNUMBER(G313),G313&gt;0),IF(_xlpm.dias&gt;0,WORKDAY(G313,_xlpm.dias),""),IF(AND(ISNUMBER(F313),F313&gt;0),WORKDAY(F313,5),"")),
TRUE,""
)
))</f>
        <v>46322</v>
      </c>
      <c r="I313" t="str" cm="1">
        <f t="array" ref="I313">IF(A313="","",_xlfn.IFS(
D313="Eliminados",_xlfn.XLOOKUP(A313,Eliminados!$A$2:$A$500,Eliminados!$AB$2:$AB$500,""),
D313="Planificadas",_xlfn.XLOOKUP(A313,Planificadas!$A$2:$A$500,Planificadas!$AB$2:$AB$500,""),
D313="Aprobar planificación",_xlfn.XLOOKUP(A313,'Aprobar Planificación'!$A$2:$A$500,'Aprobar Planificación'!$AB$2:$AB$500,""),
D313="Por planificar",_xlfn.XLOOKUP(A313,'Por planificar'!$A$2:$A$500,'Por planificar'!$AB$2:$AB$500,""),
D313="Por habilitar presupuesto",_xlfn.XLOOKUP(A313,'Por habilitar presup.'!$A$2:$A$500,'Por habilitar presup.'!$AB$2:$AB$500,""),
D313="Por aprobar estimación",_xlfn.XLOOKUP(A313,'Por aprobar estimacion'!$A$2:$A$500,'Por aprobar estimacion'!$AB$2:$AB$500,""),
D313="Por reestimar",_xlfn.XLOOKUP(A313,'Por Reestimar '!$A$2:$A$500,'Por Reestimar '!$AB$2:$AB$500,""),
D313="Por estimar",_xlfn.XLOOKUP(A313,'Por estimar'!$A$2:$A$500,'Por estimar'!$AB$2:$AB$500,""),
D313="Registro incompleto",_xlfn.XLOOKUP(A313,'Registro incompleto'!$A$2:$A$500,'Registro incompleto'!$AB$2:$AB$500,""),
TRUE,""
))</f>
        <v>Ana Vega</v>
      </c>
    </row>
    <row r="314" spans="1:9">
      <c r="A314">
        <v>362</v>
      </c>
      <c r="B314" t="str" cm="1">
        <f t="array" ref="B314">IF(A314="","",_xlfn.IFS(
D314="Eliminados",_xlfn.XLOOKUP(A314,Eliminados!$A$2:$A$500,Eliminados!$F$2:$F$500,""),
D314="Planificadas",_xlfn.XLOOKUP(A314,Planificadas!$A$2:$A$500,Planificadas!$F$2:$F$500,""),
D314="Aprobar planificación",_xlfn.XLOOKUP(A314,'Aprobar Planificación'!$A$2:$A$500,'Aprobar Planificación'!$F$2:$F$500,""),
D314="Por planificar",_xlfn.XLOOKUP(A314,'Por planificar'!$A$2:$A$500,'Por planificar'!$F$2:$F$500,""),
D314="Por habilitar presupuesto",_xlfn.XLOOKUP(A314,'Por habilitar presup.'!$A$2:$A$500,'Por habilitar presup.'!$F$2:$F$500,""),
D314="Por aprobar estimación",_xlfn.XLOOKUP(A314,'Por aprobar estimacion'!$A$2:$A$500,'Por aprobar estimacion'!$F$2:$F$500,""),
D314="Por reestimar",_xlfn.XLOOKUP(A314,'Por Reestimar '!$A$2:$A$500,'Por Reestimar '!$F$2:$F$500,""),
D314="Por estimar",_xlfn.XLOOKUP(A314,'Por estimar'!$A$2:$A$500,'Por estimar'!$F$2:$F$500,""),
D314="Registro incompleto",_xlfn.XLOOKUP(A314,'Registro incompleto'!$A$2:$A$500,'Registro incompleto'!$F$2:$F$500,""),
TRUE,""
))</f>
        <v>Remediación de vulnerabilidades críticas en Apache Karaf – Banner UPN</v>
      </c>
      <c r="C314" t="str">
        <f t="shared" si="4"/>
        <v>Ana Vega</v>
      </c>
      <c r="D314" t="str" cm="1">
        <f t="array" ref="D314">IF(A314="","",_xlfn.IFS(
COUNTIF(Eliminados!$A$2:$A$500,A314)&gt;0,"Eliminados",
COUNTIF(Planificadas!$A$2:$A$500,A314)&gt;0,"Planificadas",
COUNTIF('Aprobar Planificación'!$A$2:$A$500,A314)&gt;0,"Aprobar planificación",
COUNTIF('Por planificar'!$A$2:$A$500,A314)&gt;0,"Por planificar",
COUNTIF('Por habilitar presup.'!$A$2:$A$500,A314)&gt;0,"Por habilitar presupuesto",
COUNTIF('Por aprobar estimacion'!$A$2:$A$500,A314)&gt;0,"Por aprobar estimación",
COUNTIF('Por Reestimar '!$A$2:$A$500,A314)&gt;0,"Por reestimar",
COUNTIF('Por estimar'!$A$2:$A$500,A314)&gt;0,"Por estimar",
COUNTIF('Registro incompleto'!$A$2:$A$500,A314)&gt;0,"Registro incompleto",
TRUE,"Sin estado"
))</f>
        <v>Por planificar</v>
      </c>
      <c r="E314" t="str" cm="1">
        <f t="array" ref="E314">IF(A314="","",_xlfn.LET(
_xlpm.base,_xlfn.IFS(
D314="Eliminados",_xlfn.XLOOKUP(A314,Eliminados!$A$2:$A$500,Eliminados!$AE$2:$AE$500,""),
D314="Planificadas",_xlfn.XLOOKUP(A314,Planificadas!$A$2:$A$500,Planificadas!$AE$2:$AE$500,""),
D314="Aprobar planificación",_xlfn.XLOOKUP(A314,'Aprobar Planificación'!$A$2:$A$500,'Aprobar Planificación'!$AE$2:$AE$500,""),
D314="Por planificar",_xlfn.XLOOKUP(A314,'Por planificar'!$A$2:$A$500,'Por planificar'!$AE$2:$AE$500,""),
D314="Por habilitar presupuesto",_xlfn.XLOOKUP(A314,'Por habilitar presup.'!$A$2:$A$500,'Por habilitar presup.'!$AE$2:$AE$500,""),
D314="Por aprobar estimación",_xlfn.XLOOKUP(A314,'Por aprobar estimacion'!$A$2:$A$500,'Por aprobar estimacion'!$AE$2:$AE$500,""),
D314="Por reestimar",_xlfn.XLOOKUP(A314,'Por Reestimar '!$A$2:$A$500,'Por Reestimar '!$AE$2:$AE$500,""),
D314="Por estimar",_xlfn.XLOOKUP(A314,'Por estimar'!$A$2:$A$500,'Por estimar'!$AE$2:$AE$500,""),
D314="Registro incompleto",_xlfn.XLOOKUP(A314,'Registro incompleto'!$A$2:$A$500,'Registro incompleto'!$AE$2:$AE$500,""),
TRUE,""
),
_xlpm.revision,_xlfn.IFS(
D314="Eliminados",_xlfn.XLOOKUP(A314,Eliminados!$A$2:$A$500,Eliminados!$AR$2:$AR$500,""),
D314="Planificadas",_xlfn.XLOOKUP(A314,Planificadas!$A$2:$A$500,Planificadas!$AR$2:$AR$500,""),
D314="Aprobar planificación",_xlfn.XLOOKUP(A314,'Aprobar Planificación'!$A$2:$A$500,'Aprobar Planificación'!$AR$2:$AR$500,""),
D314="Por planificar",_xlfn.XLOOKUP(A314,'Por planificar'!$A$2:$A$500,'Por planificar'!$AR$2:$AR$500,""),
D314="Por habilitar presupuesto",_xlfn.XLOOKUP(A314,'Por habilitar presup.'!$A$2:$A$500,'Por habilitar presup.'!$AR$2:$AR$500,""),
D314="Por aprobar estimación",_xlfn.XLOOKUP(A314,'Por aprobar estimacion'!$A$2:$A$500,'Por aprobar estimacion'!$AR$2:$AR$500,""),
D314="Por reestimar",_xlfn.XLOOKUP(A314,'Por Reestimar '!$A$2:$A$500,'Por Reestimar '!$AR$2:$AR$500,""),
TRUE,""
),
_xlpm.resultado,IF(OR(_xlpm.revision="",_xlpm.revision=0),_xlpm.base,_xlpm.revision),
IF(OR(_xlpm.resultado="",_xlpm.resultado=0),"Sin definir",_xlpm.resultado)
))</f>
        <v>Sin definir</v>
      </c>
      <c r="F314" s="593" cm="1">
        <f t="array" ref="F314">IF(A314="","",_xlfn.LET(
_xlpm.fecha,_xlfn.IFS(
D314="Eliminados",_xlfn.XLOOKUP(A314,Eliminados!$A$2:$A$500,Eliminados!$AD$2:$AD$500,""),
D314="Planificadas",_xlfn.XLOOKUP(A314,Planificadas!$A$2:$A$500,Planificadas!$AD$2:$AD$500,""),
D314="Aprobar planificación",_xlfn.XLOOKUP(A314,'Aprobar Planificación'!$A$2:$A$500,'Aprobar Planificación'!$AD$2:$AD$500,""),
D314="Por planificar",_xlfn.XLOOKUP(A314,'Por planificar'!$A$2:$A$500,'Por planificar'!$AD$2:$AD$500,""),
D314="Por habilitar presupuesto",_xlfn.XLOOKUP(A314,'Por habilitar presup.'!$A$2:$A$500,'Por habilitar presup.'!$AD$2:$AD$500,""),
D314="Por aprobar estimación",_xlfn.XLOOKUP(A314,'Por aprobar estimacion'!$A$2:$A$500,'Por aprobar estimacion'!$AD$2:$AD$500,""),
D314="Por reestimar",_xlfn.XLOOKUP(A314,'Por Reestimar '!$A$2:$A$500,'Por Reestimar '!$AD$2:$AD$500,""),
D314="Por estimar",_xlfn.XLOOKUP(A314,'Por estimar'!$A$2:$A$500,'Por estimar'!$AD$2:$AD$500,""),
D314="Registro incompleto",_xlfn.XLOOKUP(A314,'Registro incompleto'!$A$2:$A$500,'Registro incompleto'!$AD$2:$AD$500,""),
TRUE,""
),
IF(OR(_xlpm.fecha="",_xlpm.fecha=0),"",_xlpm.fecha)
))</f>
        <v>46252</v>
      </c>
      <c r="G314" s="593" t="str" cm="1">
        <f t="array" ref="G314">IF(A314="","",_xlfn.LET(
_xlpm.base,_xlfn.IFS(
D314="Eliminados",_xlfn.XLOOKUP(A314,Eliminados!$A$2:$A$500,Eliminados!$AF$2:$AF$500,""),
D314="Planificadas",_xlfn.XLOOKUP(A314,Planificadas!$A$2:$A$500,Planificadas!$AF$2:$AF$500,""),
D314="Aprobar planificación",_xlfn.XLOOKUP(A314,'Aprobar Planificación'!$A$2:$A$500,'Aprobar Planificación'!$AF$2:$AF$500,""),
D314="Por planificar",_xlfn.XLOOKUP(A314,'Por planificar'!$A$2:$A$500,'Por planificar'!$AF$2:$AF$500,""),
D314="Por habilitar presupuesto",_xlfn.XLOOKUP(A314,'Por habilitar presup.'!$A$2:$A$500,'Por habilitar presup.'!$AF$2:$AF$500,""),
D314="Por aprobar estimación",_xlfn.XLOOKUP(A314,'Por aprobar estimacion'!$A$2:$A$500,'Por aprobar estimacion'!$AF$2:$AF$500,""),
D314="Por reestimar",_xlfn.XLOOKUP(A314,'Por Reestimar '!$A$2:$A$500,'Por Reestimar '!$AF$2:$AF$500,""),
D314="Por estimar",_xlfn.XLOOKUP(A314,'Por estimar'!$A$2:$A$500,'Por estimar'!$AF$2:$AF$500,""),
D314="Registro incompleto",_xlfn.XLOOKUP(A314,'Registro incompleto'!$A$2:$A$500,'Registro incompleto'!$AF$2:$AF$500,""),
TRUE,""
),
_xlpm.revision,_xlfn.IFS(
D314="Eliminados",_xlfn.XLOOKUP(A314,Eliminados!$A$2:$A$500,Eliminados!$AS$2:$AS$500,""),
D314="Planificadas",_xlfn.XLOOKUP(A314,Planificadas!$A$2:$A$500,Planificadas!$AS$2:$AS$500,""),
D314="Aprobar planificación",_xlfn.XLOOKUP(A314,'Aprobar Planificación'!$A$2:$A$500,'Aprobar Planificación'!$AS$2:$AS$500,""),
D314="Por planificar",_xlfn.XLOOKUP(A314,'Por planificar'!$A$2:$A$500,'Por planificar'!$AS$2:$AS$500,""),
D314="Por habilitar presupuesto",_xlfn.XLOOKUP(A314,'Por habilitar presup.'!$A$2:$A$500,'Por habilitar presup.'!$AS$2:$AS$500,""),
D314="Por aprobar estimación",_xlfn.XLOOKUP(A314,'Por aprobar estimacion'!$A$2:$A$500,'Por aprobar estimacion'!$AS$2:$AS$500,""),
D314="Por reestimar",_xlfn.XLOOKUP(A314,'Por Reestimar '!$A$2:$A$500,'Por Reestimar '!$AS$2:$AS$500,""),
TRUE,""
),
_xlpm.resultado,IF(OR(_xlpm.revision="",_xlpm.revision=0),_xlpm.base,_xlpm.revision),
IF(OR(_xlpm.resultado="",_xlpm.resultado=0),"",_xlpm.resultado)
))</f>
        <v/>
      </c>
      <c r="H314" s="593" t="str" cm="1">
        <f t="array" ref="H314">IF(A314="","",_xlfn.LET(
_xlpm.dias,_xlfn.IFS(
OR(UPPER(TRIM(E314))="BAJA",UPPER(TRIM(E314))="BAJO"),5,
OR(UPPER(TRIM(E314))="MEDIA",UPPER(TRIM(E314))="MEDIO"),10,
OR(UPPER(TRIM(E314))="ALTA",UPPER(TRIM(E314))="ALTO"),20,
TRUE,0
),
_xlpm.inicioRe,IF(D314="Por reestimar",_xlfn.XLOOKUP(A314,'Por Reestimar '!$A$2:$A$500,'Por Reestimar '!$AS$2:$AS$500,0),0),
_xlfn.IFS(
D314="Por reestimar",IF(AND(ISNUMBER(_xlpm.inicioRe),_xlpm.inicioRe&gt;0,_xlpm.dias&gt;0),WORKDAY(_xlpm.inicioRe,_xlpm.dias),""),
D314="Por estimar",IF(AND(ISNUMBER(G314),G314&gt;0),IF(_xlpm.dias&gt;0,WORKDAY(G314,_xlpm.dias),""),IF(AND(ISNUMBER(F314),F314&gt;0),WORKDAY(F314,5),"")),
TRUE,""
)
))</f>
        <v/>
      </c>
      <c r="I314" t="str" cm="1">
        <f t="array" ref="I314">IF(A314="","",_xlfn.IFS(
D314="Eliminados",_xlfn.XLOOKUP(A314,Eliminados!$A$2:$A$500,Eliminados!$AB$2:$AB$500,""),
D314="Planificadas",_xlfn.XLOOKUP(A314,Planificadas!$A$2:$A$500,Planificadas!$AB$2:$AB$500,""),
D314="Aprobar planificación",_xlfn.XLOOKUP(A314,'Aprobar Planificación'!$A$2:$A$500,'Aprobar Planificación'!$AB$2:$AB$500,""),
D314="Por planificar",_xlfn.XLOOKUP(A314,'Por planificar'!$A$2:$A$500,'Por planificar'!$AB$2:$AB$500,""),
D314="Por habilitar presupuesto",_xlfn.XLOOKUP(A314,'Por habilitar presup.'!$A$2:$A$500,'Por habilitar presup.'!$AB$2:$AB$500,""),
D314="Por aprobar estimación",_xlfn.XLOOKUP(A314,'Por aprobar estimacion'!$A$2:$A$500,'Por aprobar estimacion'!$AB$2:$AB$500,""),
D314="Por reestimar",_xlfn.XLOOKUP(A314,'Por Reestimar '!$A$2:$A$500,'Por Reestimar '!$AB$2:$AB$500,""),
D314="Por estimar",_xlfn.XLOOKUP(A314,'Por estimar'!$A$2:$A$500,'Por estimar'!$AB$2:$AB$500,""),
D314="Registro incompleto",_xlfn.XLOOKUP(A314,'Registro incompleto'!$A$2:$A$500,'Registro incompleto'!$AB$2:$AB$500,""),
TRUE,""
))</f>
        <v>Ana Vega</v>
      </c>
    </row>
    <row r="315" spans="1:9">
      <c r="A315">
        <v>363</v>
      </c>
      <c r="B315" t="str" cm="1">
        <f t="array" ref="B315">IF(A315="","",_xlfn.IFS(
D315="Eliminados",_xlfn.XLOOKUP(A315,Eliminados!$A$2:$A$500,Eliminados!$F$2:$F$500,""),
D315="Planificadas",_xlfn.XLOOKUP(A315,Planificadas!$A$2:$A$500,Planificadas!$F$2:$F$500,""),
D315="Aprobar planificación",_xlfn.XLOOKUP(A315,'Aprobar Planificación'!$A$2:$A$500,'Aprobar Planificación'!$F$2:$F$500,""),
D315="Por planificar",_xlfn.XLOOKUP(A315,'Por planificar'!$A$2:$A$500,'Por planificar'!$F$2:$F$500,""),
D315="Por habilitar presupuesto",_xlfn.XLOOKUP(A315,'Por habilitar presup.'!$A$2:$A$500,'Por habilitar presup.'!$F$2:$F$500,""),
D315="Por aprobar estimación",_xlfn.XLOOKUP(A315,'Por aprobar estimacion'!$A$2:$A$500,'Por aprobar estimacion'!$F$2:$F$500,""),
D315="Por reestimar",_xlfn.XLOOKUP(A315,'Por Reestimar '!$A$2:$A$500,'Por Reestimar '!$F$2:$F$500,""),
D315="Por estimar",_xlfn.XLOOKUP(A315,'Por estimar'!$A$2:$A$500,'Por estimar'!$F$2:$F$500,""),
D315="Registro incompleto",_xlfn.XLOOKUP(A315,'Registro incompleto'!$A$2:$A$500,'Registro incompleto'!$F$2:$F$500,""),
TRUE,""
))</f>
        <v>Migración de aplicaciones .NET fuera de soporte</v>
      </c>
      <c r="C315" t="str">
        <f t="shared" si="4"/>
        <v>Nicolas Morales</v>
      </c>
      <c r="D315" t="str" cm="1">
        <f t="array" ref="D315">IF(A315="","",_xlfn.IFS(
COUNTIF(Eliminados!$A$2:$A$500,A315)&gt;0,"Eliminados",
COUNTIF(Planificadas!$A$2:$A$500,A315)&gt;0,"Planificadas",
COUNTIF('Aprobar Planificación'!$A$2:$A$500,A315)&gt;0,"Aprobar planificación",
COUNTIF('Por planificar'!$A$2:$A$500,A315)&gt;0,"Por planificar",
COUNTIF('Por habilitar presup.'!$A$2:$A$500,A315)&gt;0,"Por habilitar presupuesto",
COUNTIF('Por aprobar estimacion'!$A$2:$A$500,A315)&gt;0,"Por aprobar estimación",
COUNTIF('Por Reestimar '!$A$2:$A$500,A315)&gt;0,"Por reestimar",
COUNTIF('Por estimar'!$A$2:$A$500,A315)&gt;0,"Por estimar",
COUNTIF('Registro incompleto'!$A$2:$A$500,A315)&gt;0,"Registro incompleto",
TRUE,"Sin estado"
))</f>
        <v>Planificadas</v>
      </c>
      <c r="E315" t="str" cm="1">
        <f t="array" ref="E315">IF(A315="","",_xlfn.LET(
_xlpm.base,_xlfn.IFS(
D315="Eliminados",_xlfn.XLOOKUP(A315,Eliminados!$A$2:$A$500,Eliminados!$AE$2:$AE$500,""),
D315="Planificadas",_xlfn.XLOOKUP(A315,Planificadas!$A$2:$A$500,Planificadas!$AE$2:$AE$500,""),
D315="Aprobar planificación",_xlfn.XLOOKUP(A315,'Aprobar Planificación'!$A$2:$A$500,'Aprobar Planificación'!$AE$2:$AE$500,""),
D315="Por planificar",_xlfn.XLOOKUP(A315,'Por planificar'!$A$2:$A$500,'Por planificar'!$AE$2:$AE$500,""),
D315="Por habilitar presupuesto",_xlfn.XLOOKUP(A315,'Por habilitar presup.'!$A$2:$A$500,'Por habilitar presup.'!$AE$2:$AE$500,""),
D315="Por aprobar estimación",_xlfn.XLOOKUP(A315,'Por aprobar estimacion'!$A$2:$A$500,'Por aprobar estimacion'!$AE$2:$AE$500,""),
D315="Por reestimar",_xlfn.XLOOKUP(A315,'Por Reestimar '!$A$2:$A$500,'Por Reestimar '!$AE$2:$AE$500,""),
D315="Por estimar",_xlfn.XLOOKUP(A315,'Por estimar'!$A$2:$A$500,'Por estimar'!$AE$2:$AE$500,""),
D315="Registro incompleto",_xlfn.XLOOKUP(A315,'Registro incompleto'!$A$2:$A$500,'Registro incompleto'!$AE$2:$AE$500,""),
TRUE,""
),
_xlpm.revision,_xlfn.IFS(
D315="Eliminados",_xlfn.XLOOKUP(A315,Eliminados!$A$2:$A$500,Eliminados!$AR$2:$AR$500,""),
D315="Planificadas",_xlfn.XLOOKUP(A315,Planificadas!$A$2:$A$500,Planificadas!$AR$2:$AR$500,""),
D315="Aprobar planificación",_xlfn.XLOOKUP(A315,'Aprobar Planificación'!$A$2:$A$500,'Aprobar Planificación'!$AR$2:$AR$500,""),
D315="Por planificar",_xlfn.XLOOKUP(A315,'Por planificar'!$A$2:$A$500,'Por planificar'!$AR$2:$AR$500,""),
D315="Por habilitar presupuesto",_xlfn.XLOOKUP(A315,'Por habilitar presup.'!$A$2:$A$500,'Por habilitar presup.'!$AR$2:$AR$500,""),
D315="Por aprobar estimación",_xlfn.XLOOKUP(A315,'Por aprobar estimacion'!$A$2:$A$500,'Por aprobar estimacion'!$AR$2:$AR$500,""),
D315="Por reestimar",_xlfn.XLOOKUP(A315,'Por Reestimar '!$A$2:$A$500,'Por Reestimar '!$AR$2:$AR$500,""),
TRUE,""
),
_xlpm.resultado,IF(OR(_xlpm.revision="",_xlpm.revision=0),_xlpm.base,_xlpm.revision),
IF(OR(_xlpm.resultado="",_xlpm.resultado=0),"Sin definir",_xlpm.resultado)
))</f>
        <v>Sin definir</v>
      </c>
      <c r="F315" s="593" cm="1">
        <f t="array" ref="F315">IF(A315="","",_xlfn.LET(
_xlpm.fecha,_xlfn.IFS(
D315="Eliminados",_xlfn.XLOOKUP(A315,Eliminados!$A$2:$A$500,Eliminados!$AD$2:$AD$500,""),
D315="Planificadas",_xlfn.XLOOKUP(A315,Planificadas!$A$2:$A$500,Planificadas!$AD$2:$AD$500,""),
D315="Aprobar planificación",_xlfn.XLOOKUP(A315,'Aprobar Planificación'!$A$2:$A$500,'Aprobar Planificación'!$AD$2:$AD$500,""),
D315="Por planificar",_xlfn.XLOOKUP(A315,'Por planificar'!$A$2:$A$500,'Por planificar'!$AD$2:$AD$500,""),
D315="Por habilitar presupuesto",_xlfn.XLOOKUP(A315,'Por habilitar presup.'!$A$2:$A$500,'Por habilitar presup.'!$AD$2:$AD$500,""),
D315="Por aprobar estimación",_xlfn.XLOOKUP(A315,'Por aprobar estimacion'!$A$2:$A$500,'Por aprobar estimacion'!$AD$2:$AD$500,""),
D315="Por reestimar",_xlfn.XLOOKUP(A315,'Por Reestimar '!$A$2:$A$500,'Por Reestimar '!$AD$2:$AD$500,""),
D315="Por estimar",_xlfn.XLOOKUP(A315,'Por estimar'!$A$2:$A$500,'Por estimar'!$AD$2:$AD$500,""),
D315="Registro incompleto",_xlfn.XLOOKUP(A315,'Registro incompleto'!$A$2:$A$500,'Registro incompleto'!$AD$2:$AD$500,""),
TRUE,""
),
IF(OR(_xlpm.fecha="",_xlpm.fecha=0),"",_xlpm.fecha)
))</f>
        <v>46252</v>
      </c>
      <c r="G315" s="593" t="str" cm="1">
        <f t="array" ref="G315">IF(A315="","",_xlfn.LET(
_xlpm.base,_xlfn.IFS(
D315="Eliminados",_xlfn.XLOOKUP(A315,Eliminados!$A$2:$A$500,Eliminados!$AF$2:$AF$500,""),
D315="Planificadas",_xlfn.XLOOKUP(A315,Planificadas!$A$2:$A$500,Planificadas!$AF$2:$AF$500,""),
D315="Aprobar planificación",_xlfn.XLOOKUP(A315,'Aprobar Planificación'!$A$2:$A$500,'Aprobar Planificación'!$AF$2:$AF$500,""),
D315="Por planificar",_xlfn.XLOOKUP(A315,'Por planificar'!$A$2:$A$500,'Por planificar'!$AF$2:$AF$500,""),
D315="Por habilitar presupuesto",_xlfn.XLOOKUP(A315,'Por habilitar presup.'!$A$2:$A$500,'Por habilitar presup.'!$AF$2:$AF$500,""),
D315="Por aprobar estimación",_xlfn.XLOOKUP(A315,'Por aprobar estimacion'!$A$2:$A$500,'Por aprobar estimacion'!$AF$2:$AF$500,""),
D315="Por reestimar",_xlfn.XLOOKUP(A315,'Por Reestimar '!$A$2:$A$500,'Por Reestimar '!$AF$2:$AF$500,""),
D315="Por estimar",_xlfn.XLOOKUP(A315,'Por estimar'!$A$2:$A$500,'Por estimar'!$AF$2:$AF$500,""),
D315="Registro incompleto",_xlfn.XLOOKUP(A315,'Registro incompleto'!$A$2:$A$500,'Registro incompleto'!$AF$2:$AF$500,""),
TRUE,""
),
_xlpm.revision,_xlfn.IFS(
D315="Eliminados",_xlfn.XLOOKUP(A315,Eliminados!$A$2:$A$500,Eliminados!$AS$2:$AS$500,""),
D315="Planificadas",_xlfn.XLOOKUP(A315,Planificadas!$A$2:$A$500,Planificadas!$AS$2:$AS$500,""),
D315="Aprobar planificación",_xlfn.XLOOKUP(A315,'Aprobar Planificación'!$A$2:$A$500,'Aprobar Planificación'!$AS$2:$AS$500,""),
D315="Por planificar",_xlfn.XLOOKUP(A315,'Por planificar'!$A$2:$A$500,'Por planificar'!$AS$2:$AS$500,""),
D315="Por habilitar presupuesto",_xlfn.XLOOKUP(A315,'Por habilitar presup.'!$A$2:$A$500,'Por habilitar presup.'!$AS$2:$AS$500,""),
D315="Por aprobar estimación",_xlfn.XLOOKUP(A315,'Por aprobar estimacion'!$A$2:$A$500,'Por aprobar estimacion'!$AS$2:$AS$500,""),
D315="Por reestimar",_xlfn.XLOOKUP(A315,'Por Reestimar '!$A$2:$A$500,'Por Reestimar '!$AS$2:$AS$500,""),
TRUE,""
),
_xlpm.resultado,IF(OR(_xlpm.revision="",_xlpm.revision=0),_xlpm.base,_xlpm.revision),
IF(OR(_xlpm.resultado="",_xlpm.resultado=0),"",_xlpm.resultado)
))</f>
        <v/>
      </c>
      <c r="H315" s="593" t="str" cm="1">
        <f t="array" ref="H315">IF(A315="","",_xlfn.LET(
_xlpm.dias,_xlfn.IFS(
OR(UPPER(TRIM(E315))="BAJA",UPPER(TRIM(E315))="BAJO"),5,
OR(UPPER(TRIM(E315))="MEDIA",UPPER(TRIM(E315))="MEDIO"),10,
OR(UPPER(TRIM(E315))="ALTA",UPPER(TRIM(E315))="ALTO"),20,
TRUE,0
),
_xlpm.inicioRe,IF(D315="Por reestimar",_xlfn.XLOOKUP(A315,'Por Reestimar '!$A$2:$A$500,'Por Reestimar '!$AS$2:$AS$500,0),0),
_xlfn.IFS(
D315="Por reestimar",IF(AND(ISNUMBER(_xlpm.inicioRe),_xlpm.inicioRe&gt;0,_xlpm.dias&gt;0),WORKDAY(_xlpm.inicioRe,_xlpm.dias),""),
D315="Por estimar",IF(AND(ISNUMBER(G315),G315&gt;0),IF(_xlpm.dias&gt;0,WORKDAY(G315,_xlpm.dias),""),IF(AND(ISNUMBER(F315),F315&gt;0),WORKDAY(F315,5),"")),
TRUE,""
)
))</f>
        <v/>
      </c>
      <c r="I315" t="str" cm="1">
        <f t="array" ref="I315">IF(A315="","",_xlfn.IFS(
D315="Eliminados",_xlfn.XLOOKUP(A315,Eliminados!$A$2:$A$500,Eliminados!$AB$2:$AB$500,""),
D315="Planificadas",_xlfn.XLOOKUP(A315,Planificadas!$A$2:$A$500,Planificadas!$AB$2:$AB$500,""),
D315="Aprobar planificación",_xlfn.XLOOKUP(A315,'Aprobar Planificación'!$A$2:$A$500,'Aprobar Planificación'!$AB$2:$AB$500,""),
D315="Por planificar",_xlfn.XLOOKUP(A315,'Por planificar'!$A$2:$A$500,'Por planificar'!$AB$2:$AB$500,""),
D315="Por habilitar presupuesto",_xlfn.XLOOKUP(A315,'Por habilitar presup.'!$A$2:$A$500,'Por habilitar presup.'!$AB$2:$AB$500,""),
D315="Por aprobar estimación",_xlfn.XLOOKUP(A315,'Por aprobar estimacion'!$A$2:$A$500,'Por aprobar estimacion'!$AB$2:$AB$500,""),
D315="Por reestimar",_xlfn.XLOOKUP(A315,'Por Reestimar '!$A$2:$A$500,'Por Reestimar '!$AB$2:$AB$500,""),
D315="Por estimar",_xlfn.XLOOKUP(A315,'Por estimar'!$A$2:$A$500,'Por estimar'!$AB$2:$AB$500,""),
D315="Registro incompleto",_xlfn.XLOOKUP(A315,'Registro incompleto'!$A$2:$A$500,'Registro incompleto'!$AB$2:$AB$500,""),
TRUE,""
))</f>
        <v>Nicolas Morales</v>
      </c>
    </row>
    <row r="316" spans="1:9">
      <c r="A316">
        <v>364</v>
      </c>
      <c r="B316" t="str" cm="1">
        <f t="array" ref="B316">IF(A316="","",_xlfn.IFS(
D316="Eliminados",_xlfn.XLOOKUP(A316,Eliminados!$A$2:$A$500,Eliminados!$F$2:$F$500,""),
D316="Planificadas",_xlfn.XLOOKUP(A316,Planificadas!$A$2:$A$500,Planificadas!$F$2:$F$500,""),
D316="Aprobar planificación",_xlfn.XLOOKUP(A316,'Aprobar Planificación'!$A$2:$A$500,'Aprobar Planificación'!$F$2:$F$500,""),
D316="Por planificar",_xlfn.XLOOKUP(A316,'Por planificar'!$A$2:$A$500,'Por planificar'!$F$2:$F$500,""),
D316="Por habilitar presupuesto",_xlfn.XLOOKUP(A316,'Por habilitar presup.'!$A$2:$A$500,'Por habilitar presup.'!$F$2:$F$500,""),
D316="Por aprobar estimación",_xlfn.XLOOKUP(A316,'Por aprobar estimacion'!$A$2:$A$500,'Por aprobar estimacion'!$F$2:$F$500,""),
D316="Por reestimar",_xlfn.XLOOKUP(A316,'Por Reestimar '!$A$2:$A$500,'Por Reestimar '!$F$2:$F$500,""),
D316="Por estimar",_xlfn.XLOOKUP(A316,'Por estimar'!$A$2:$A$500,'Por estimar'!$F$2:$F$500,""),
D316="Registro incompleto",_xlfn.XLOOKUP(A316,'Registro incompleto'!$A$2:$A$500,'Registro incompleto'!$F$2:$F$500,""),
TRUE,""
))</f>
        <v>Remediación de vulnerabilidades en ambientes Cloud</v>
      </c>
      <c r="C316" t="str">
        <f t="shared" si="4"/>
        <v>Rolando Lopez</v>
      </c>
      <c r="D316" t="str" cm="1">
        <f t="array" ref="D316">IF(A316="","",_xlfn.IFS(
COUNTIF(Eliminados!$A$2:$A$500,A316)&gt;0,"Eliminados",
COUNTIF(Planificadas!$A$2:$A$500,A316)&gt;0,"Planificadas",
COUNTIF('Aprobar Planificación'!$A$2:$A$500,A316)&gt;0,"Aprobar planificación",
COUNTIF('Por planificar'!$A$2:$A$500,A316)&gt;0,"Por planificar",
COUNTIF('Por habilitar presup.'!$A$2:$A$500,A316)&gt;0,"Por habilitar presupuesto",
COUNTIF('Por aprobar estimacion'!$A$2:$A$500,A316)&gt;0,"Por aprobar estimación",
COUNTIF('Por Reestimar '!$A$2:$A$500,A316)&gt;0,"Por reestimar",
COUNTIF('Por estimar'!$A$2:$A$500,A316)&gt;0,"Por estimar",
COUNTIF('Registro incompleto'!$A$2:$A$500,A316)&gt;0,"Registro incompleto",
TRUE,"Sin estado"
))</f>
        <v>Por estimar</v>
      </c>
      <c r="E316" t="str" cm="1">
        <f t="array" ref="E316">IF(A316="","",_xlfn.LET(
_xlpm.base,_xlfn.IFS(
D316="Eliminados",_xlfn.XLOOKUP(A316,Eliminados!$A$2:$A$500,Eliminados!$AE$2:$AE$500,""),
D316="Planificadas",_xlfn.XLOOKUP(A316,Planificadas!$A$2:$A$500,Planificadas!$AE$2:$AE$500,""),
D316="Aprobar planificación",_xlfn.XLOOKUP(A316,'Aprobar Planificación'!$A$2:$A$500,'Aprobar Planificación'!$AE$2:$AE$500,""),
D316="Por planificar",_xlfn.XLOOKUP(A316,'Por planificar'!$A$2:$A$500,'Por planificar'!$AE$2:$AE$500,""),
D316="Por habilitar presupuesto",_xlfn.XLOOKUP(A316,'Por habilitar presup.'!$A$2:$A$500,'Por habilitar presup.'!$AE$2:$AE$500,""),
D316="Por aprobar estimación",_xlfn.XLOOKUP(A316,'Por aprobar estimacion'!$A$2:$A$500,'Por aprobar estimacion'!$AE$2:$AE$500,""),
D316="Por reestimar",_xlfn.XLOOKUP(A316,'Por Reestimar '!$A$2:$A$500,'Por Reestimar '!$AE$2:$AE$500,""),
D316="Por estimar",_xlfn.XLOOKUP(A316,'Por estimar'!$A$2:$A$500,'Por estimar'!$AE$2:$AE$500,""),
D316="Registro incompleto",_xlfn.XLOOKUP(A316,'Registro incompleto'!$A$2:$A$500,'Registro incompleto'!$AE$2:$AE$500,""),
TRUE,""
),
_xlpm.revision,_xlfn.IFS(
D316="Eliminados",_xlfn.XLOOKUP(A316,Eliminados!$A$2:$A$500,Eliminados!$AR$2:$AR$500,""),
D316="Planificadas",_xlfn.XLOOKUP(A316,Planificadas!$A$2:$A$500,Planificadas!$AR$2:$AR$500,""),
D316="Aprobar planificación",_xlfn.XLOOKUP(A316,'Aprobar Planificación'!$A$2:$A$500,'Aprobar Planificación'!$AR$2:$AR$500,""),
D316="Por planificar",_xlfn.XLOOKUP(A316,'Por planificar'!$A$2:$A$500,'Por planificar'!$AR$2:$AR$500,""),
D316="Por habilitar presupuesto",_xlfn.XLOOKUP(A316,'Por habilitar presup.'!$A$2:$A$500,'Por habilitar presup.'!$AR$2:$AR$500,""),
D316="Por aprobar estimación",_xlfn.XLOOKUP(A316,'Por aprobar estimacion'!$A$2:$A$500,'Por aprobar estimacion'!$AR$2:$AR$500,""),
D316="Por reestimar",_xlfn.XLOOKUP(A316,'Por Reestimar '!$A$2:$A$500,'Por Reestimar '!$AR$2:$AR$500,""),
TRUE,""
),
_xlpm.resultado,IF(OR(_xlpm.revision="",_xlpm.revision=0),_xlpm.base,_xlpm.revision),
IF(OR(_xlpm.resultado="",_xlpm.resultado=0),"Sin definir",_xlpm.resultado)
))</f>
        <v>Sin definir</v>
      </c>
      <c r="F316" s="593" cm="1">
        <f t="array" ref="F316">IF(A316="","",_xlfn.LET(
_xlpm.fecha,_xlfn.IFS(
D316="Eliminados",_xlfn.XLOOKUP(A316,Eliminados!$A$2:$A$500,Eliminados!$AD$2:$AD$500,""),
D316="Planificadas",_xlfn.XLOOKUP(A316,Planificadas!$A$2:$A$500,Planificadas!$AD$2:$AD$500,""),
D316="Aprobar planificación",_xlfn.XLOOKUP(A316,'Aprobar Planificación'!$A$2:$A$500,'Aprobar Planificación'!$AD$2:$AD$500,""),
D316="Por planificar",_xlfn.XLOOKUP(A316,'Por planificar'!$A$2:$A$500,'Por planificar'!$AD$2:$AD$500,""),
D316="Por habilitar presupuesto",_xlfn.XLOOKUP(A316,'Por habilitar presup.'!$A$2:$A$500,'Por habilitar presup.'!$AD$2:$AD$500,""),
D316="Por aprobar estimación",_xlfn.XLOOKUP(A316,'Por aprobar estimacion'!$A$2:$A$500,'Por aprobar estimacion'!$AD$2:$AD$500,""),
D316="Por reestimar",_xlfn.XLOOKUP(A316,'Por Reestimar '!$A$2:$A$500,'Por Reestimar '!$AD$2:$AD$500,""),
D316="Por estimar",_xlfn.XLOOKUP(A316,'Por estimar'!$A$2:$A$500,'Por estimar'!$AD$2:$AD$500,""),
D316="Registro incompleto",_xlfn.XLOOKUP(A316,'Registro incompleto'!$A$2:$A$500,'Registro incompleto'!$AD$2:$AD$500,""),
TRUE,""
),
IF(OR(_xlpm.fecha="",_xlpm.fecha=0),"",_xlpm.fecha)
))</f>
        <v>46252</v>
      </c>
      <c r="G316" s="593" t="str" cm="1">
        <f t="array" ref="G316">IF(A316="","",_xlfn.LET(
_xlpm.base,_xlfn.IFS(
D316="Eliminados",_xlfn.XLOOKUP(A316,Eliminados!$A$2:$A$500,Eliminados!$AF$2:$AF$500,""),
D316="Planificadas",_xlfn.XLOOKUP(A316,Planificadas!$A$2:$A$500,Planificadas!$AF$2:$AF$500,""),
D316="Aprobar planificación",_xlfn.XLOOKUP(A316,'Aprobar Planificación'!$A$2:$A$500,'Aprobar Planificación'!$AF$2:$AF$500,""),
D316="Por planificar",_xlfn.XLOOKUP(A316,'Por planificar'!$A$2:$A$500,'Por planificar'!$AF$2:$AF$500,""),
D316="Por habilitar presupuesto",_xlfn.XLOOKUP(A316,'Por habilitar presup.'!$A$2:$A$500,'Por habilitar presup.'!$AF$2:$AF$500,""),
D316="Por aprobar estimación",_xlfn.XLOOKUP(A316,'Por aprobar estimacion'!$A$2:$A$500,'Por aprobar estimacion'!$AF$2:$AF$500,""),
D316="Por reestimar",_xlfn.XLOOKUP(A316,'Por Reestimar '!$A$2:$A$500,'Por Reestimar '!$AF$2:$AF$500,""),
D316="Por estimar",_xlfn.XLOOKUP(A316,'Por estimar'!$A$2:$A$500,'Por estimar'!$AF$2:$AF$500,""),
D316="Registro incompleto",_xlfn.XLOOKUP(A316,'Registro incompleto'!$A$2:$A$500,'Registro incompleto'!$AF$2:$AF$500,""),
TRUE,""
),
_xlpm.revision,_xlfn.IFS(
D316="Eliminados",_xlfn.XLOOKUP(A316,Eliminados!$A$2:$A$500,Eliminados!$AS$2:$AS$500,""),
D316="Planificadas",_xlfn.XLOOKUP(A316,Planificadas!$A$2:$A$500,Planificadas!$AS$2:$AS$500,""),
D316="Aprobar planificación",_xlfn.XLOOKUP(A316,'Aprobar Planificación'!$A$2:$A$500,'Aprobar Planificación'!$AS$2:$AS$500,""),
D316="Por planificar",_xlfn.XLOOKUP(A316,'Por planificar'!$A$2:$A$500,'Por planificar'!$AS$2:$AS$500,""),
D316="Por habilitar presupuesto",_xlfn.XLOOKUP(A316,'Por habilitar presup.'!$A$2:$A$500,'Por habilitar presup.'!$AS$2:$AS$500,""),
D316="Por aprobar estimación",_xlfn.XLOOKUP(A316,'Por aprobar estimacion'!$A$2:$A$500,'Por aprobar estimacion'!$AS$2:$AS$500,""),
D316="Por reestimar",_xlfn.XLOOKUP(A316,'Por Reestimar '!$A$2:$A$500,'Por Reestimar '!$AS$2:$AS$500,""),
TRUE,""
),
_xlpm.resultado,IF(OR(_xlpm.revision="",_xlpm.revision=0),_xlpm.base,_xlpm.revision),
IF(OR(_xlpm.resultado="",_xlpm.resultado=0),"",_xlpm.resultado)
))</f>
        <v/>
      </c>
      <c r="H316" s="593" cm="1">
        <f t="array" ref="H316">IF(A316="","",_xlfn.LET(
_xlpm.dias,_xlfn.IFS(
OR(UPPER(TRIM(E316))="BAJA",UPPER(TRIM(E316))="BAJO"),5,
OR(UPPER(TRIM(E316))="MEDIA",UPPER(TRIM(E316))="MEDIO"),10,
OR(UPPER(TRIM(E316))="ALTA",UPPER(TRIM(E316))="ALTO"),20,
TRUE,0
),
_xlpm.inicioRe,IF(D316="Por reestimar",_xlfn.XLOOKUP(A316,'Por Reestimar '!$A$2:$A$500,'Por Reestimar '!$AS$2:$AS$500,0),0),
_xlfn.IFS(
D316="Por reestimar",IF(AND(ISNUMBER(_xlpm.inicioRe),_xlpm.inicioRe&gt;0,_xlpm.dias&gt;0),WORKDAY(_xlpm.inicioRe,_xlpm.dias),""),
D316="Por estimar",IF(AND(ISNUMBER(G316),G316&gt;0),IF(_xlpm.dias&gt;0,WORKDAY(G316,_xlpm.dias),""),IF(AND(ISNUMBER(F316),F316&gt;0),WORKDAY(F316,5),"")),
TRUE,""
)
))</f>
        <v>46259</v>
      </c>
      <c r="I316" t="str" cm="1">
        <f t="array" ref="I316">IF(A316="","",_xlfn.IFS(
D316="Eliminados",_xlfn.XLOOKUP(A316,Eliminados!$A$2:$A$500,Eliminados!$AB$2:$AB$500,""),
D316="Planificadas",_xlfn.XLOOKUP(A316,Planificadas!$A$2:$A$500,Planificadas!$AB$2:$AB$500,""),
D316="Aprobar planificación",_xlfn.XLOOKUP(A316,'Aprobar Planificación'!$A$2:$A$500,'Aprobar Planificación'!$AB$2:$AB$500,""),
D316="Por planificar",_xlfn.XLOOKUP(A316,'Por planificar'!$A$2:$A$500,'Por planificar'!$AB$2:$AB$500,""),
D316="Por habilitar presupuesto",_xlfn.XLOOKUP(A316,'Por habilitar presup.'!$A$2:$A$500,'Por habilitar presup.'!$AB$2:$AB$500,""),
D316="Por aprobar estimación",_xlfn.XLOOKUP(A316,'Por aprobar estimacion'!$A$2:$A$500,'Por aprobar estimacion'!$AB$2:$AB$500,""),
D316="Por reestimar",_xlfn.XLOOKUP(A316,'Por Reestimar '!$A$2:$A$500,'Por Reestimar '!$AB$2:$AB$500,""),
D316="Por estimar",_xlfn.XLOOKUP(A316,'Por estimar'!$A$2:$A$500,'Por estimar'!$AB$2:$AB$500,""),
D316="Registro incompleto",_xlfn.XLOOKUP(A316,'Registro incompleto'!$A$2:$A$500,'Registro incompleto'!$AB$2:$AB$500,""),
TRUE,""
))</f>
        <v>Rolando Lopez</v>
      </c>
    </row>
    <row r="317" spans="1:9">
      <c r="A317">
        <v>365</v>
      </c>
      <c r="B317" t="str" cm="1">
        <f t="array" ref="B317">IF(A317="","",_xlfn.IFS(
D317="Eliminados",_xlfn.XLOOKUP(A317,Eliminados!$A$2:$A$500,Eliminados!$F$2:$F$500,""),
D317="Planificadas",_xlfn.XLOOKUP(A317,Planificadas!$A$2:$A$500,Planificadas!$F$2:$F$500,""),
D317="Aprobar planificación",_xlfn.XLOOKUP(A317,'Aprobar Planificación'!$A$2:$A$500,'Aprobar Planificación'!$F$2:$F$500,""),
D317="Por planificar",_xlfn.XLOOKUP(A317,'Por planificar'!$A$2:$A$500,'Por planificar'!$F$2:$F$500,""),
D317="Por habilitar presupuesto",_xlfn.XLOOKUP(A317,'Por habilitar presup.'!$A$2:$A$500,'Por habilitar presup.'!$F$2:$F$500,""),
D317="Por aprobar estimación",_xlfn.XLOOKUP(A317,'Por aprobar estimacion'!$A$2:$A$500,'Por aprobar estimacion'!$F$2:$F$500,""),
D317="Por reestimar",_xlfn.XLOOKUP(A317,'Por Reestimar '!$A$2:$A$500,'Por Reestimar '!$F$2:$F$500,""),
D317="Por estimar",_xlfn.XLOOKUP(A317,'Por estimar'!$A$2:$A$500,'Por estimar'!$F$2:$F$500,""),
D317="Registro incompleto",_xlfn.XLOOKUP(A317,'Registro incompleto'!$A$2:$A$500,'Registro incompleto'!$F$2:$F$500,""),
TRUE,""
))</f>
        <v>Remediación de vulnerabilidades de seguridad en APIs</v>
      </c>
      <c r="C317" t="str">
        <f t="shared" si="4"/>
        <v>Elmer Zapata</v>
      </c>
      <c r="D317" t="str" cm="1">
        <f t="array" ref="D317">IF(A317="","",_xlfn.IFS(
COUNTIF(Eliminados!$A$2:$A$500,A317)&gt;0,"Eliminados",
COUNTIF(Planificadas!$A$2:$A$500,A317)&gt;0,"Planificadas",
COUNTIF('Aprobar Planificación'!$A$2:$A$500,A317)&gt;0,"Aprobar planificación",
COUNTIF('Por planificar'!$A$2:$A$500,A317)&gt;0,"Por planificar",
COUNTIF('Por habilitar presup.'!$A$2:$A$500,A317)&gt;0,"Por habilitar presupuesto",
COUNTIF('Por aprobar estimacion'!$A$2:$A$500,A317)&gt;0,"Por aprobar estimación",
COUNTIF('Por Reestimar '!$A$2:$A$500,A317)&gt;0,"Por reestimar",
COUNTIF('Por estimar'!$A$2:$A$500,A317)&gt;0,"Por estimar",
COUNTIF('Registro incompleto'!$A$2:$A$500,A317)&gt;0,"Registro incompleto",
TRUE,"Sin estado"
))</f>
        <v>Planificadas</v>
      </c>
      <c r="E317" t="str" cm="1">
        <f t="array" ref="E317">IF(A317="","",_xlfn.LET(
_xlpm.base,_xlfn.IFS(
D317="Eliminados",_xlfn.XLOOKUP(A317,Eliminados!$A$2:$A$500,Eliminados!$AE$2:$AE$500,""),
D317="Planificadas",_xlfn.XLOOKUP(A317,Planificadas!$A$2:$A$500,Planificadas!$AE$2:$AE$500,""),
D317="Aprobar planificación",_xlfn.XLOOKUP(A317,'Aprobar Planificación'!$A$2:$A$500,'Aprobar Planificación'!$AE$2:$AE$500,""),
D317="Por planificar",_xlfn.XLOOKUP(A317,'Por planificar'!$A$2:$A$500,'Por planificar'!$AE$2:$AE$500,""),
D317="Por habilitar presupuesto",_xlfn.XLOOKUP(A317,'Por habilitar presup.'!$A$2:$A$500,'Por habilitar presup.'!$AE$2:$AE$500,""),
D317="Por aprobar estimación",_xlfn.XLOOKUP(A317,'Por aprobar estimacion'!$A$2:$A$500,'Por aprobar estimacion'!$AE$2:$AE$500,""),
D317="Por reestimar",_xlfn.XLOOKUP(A317,'Por Reestimar '!$A$2:$A$500,'Por Reestimar '!$AE$2:$AE$500,""),
D317="Por estimar",_xlfn.XLOOKUP(A317,'Por estimar'!$A$2:$A$500,'Por estimar'!$AE$2:$AE$500,""),
D317="Registro incompleto",_xlfn.XLOOKUP(A317,'Registro incompleto'!$A$2:$A$500,'Registro incompleto'!$AE$2:$AE$500,""),
TRUE,""
),
_xlpm.revision,_xlfn.IFS(
D317="Eliminados",_xlfn.XLOOKUP(A317,Eliminados!$A$2:$A$500,Eliminados!$AR$2:$AR$500,""),
D317="Planificadas",_xlfn.XLOOKUP(A317,Planificadas!$A$2:$A$500,Planificadas!$AR$2:$AR$500,""),
D317="Aprobar planificación",_xlfn.XLOOKUP(A317,'Aprobar Planificación'!$A$2:$A$500,'Aprobar Planificación'!$AR$2:$AR$500,""),
D317="Por planificar",_xlfn.XLOOKUP(A317,'Por planificar'!$A$2:$A$500,'Por planificar'!$AR$2:$AR$500,""),
D317="Por habilitar presupuesto",_xlfn.XLOOKUP(A317,'Por habilitar presup.'!$A$2:$A$500,'Por habilitar presup.'!$AR$2:$AR$500,""),
D317="Por aprobar estimación",_xlfn.XLOOKUP(A317,'Por aprobar estimacion'!$A$2:$A$500,'Por aprobar estimacion'!$AR$2:$AR$500,""),
D317="Por reestimar",_xlfn.XLOOKUP(A317,'Por Reestimar '!$A$2:$A$500,'Por Reestimar '!$AR$2:$AR$500,""),
TRUE,""
),
_xlpm.resultado,IF(OR(_xlpm.revision="",_xlpm.revision=0),_xlpm.base,_xlpm.revision),
IF(OR(_xlpm.resultado="",_xlpm.resultado=0),"Sin definir",_xlpm.resultado)
))</f>
        <v>Sin definir</v>
      </c>
      <c r="F317" s="593" cm="1">
        <f t="array" ref="F317">IF(A317="","",_xlfn.LET(
_xlpm.fecha,_xlfn.IFS(
D317="Eliminados",_xlfn.XLOOKUP(A317,Eliminados!$A$2:$A$500,Eliminados!$AD$2:$AD$500,""),
D317="Planificadas",_xlfn.XLOOKUP(A317,Planificadas!$A$2:$A$500,Planificadas!$AD$2:$AD$500,""),
D317="Aprobar planificación",_xlfn.XLOOKUP(A317,'Aprobar Planificación'!$A$2:$A$500,'Aprobar Planificación'!$AD$2:$AD$500,""),
D317="Por planificar",_xlfn.XLOOKUP(A317,'Por planificar'!$A$2:$A$500,'Por planificar'!$AD$2:$AD$500,""),
D317="Por habilitar presupuesto",_xlfn.XLOOKUP(A317,'Por habilitar presup.'!$A$2:$A$500,'Por habilitar presup.'!$AD$2:$AD$500,""),
D317="Por aprobar estimación",_xlfn.XLOOKUP(A317,'Por aprobar estimacion'!$A$2:$A$500,'Por aprobar estimacion'!$AD$2:$AD$500,""),
D317="Por reestimar",_xlfn.XLOOKUP(A317,'Por Reestimar '!$A$2:$A$500,'Por Reestimar '!$AD$2:$AD$500,""),
D317="Por estimar",_xlfn.XLOOKUP(A317,'Por estimar'!$A$2:$A$500,'Por estimar'!$AD$2:$AD$500,""),
D317="Registro incompleto",_xlfn.XLOOKUP(A317,'Registro incompleto'!$A$2:$A$500,'Registro incompleto'!$AD$2:$AD$500,""),
TRUE,""
),
IF(OR(_xlpm.fecha="",_xlpm.fecha=0),"",_xlpm.fecha)
))</f>
        <v>46252</v>
      </c>
      <c r="G317" s="593" t="str" cm="1">
        <f t="array" ref="G317">IF(A317="","",_xlfn.LET(
_xlpm.base,_xlfn.IFS(
D317="Eliminados",_xlfn.XLOOKUP(A317,Eliminados!$A$2:$A$500,Eliminados!$AF$2:$AF$500,""),
D317="Planificadas",_xlfn.XLOOKUP(A317,Planificadas!$A$2:$A$500,Planificadas!$AF$2:$AF$500,""),
D317="Aprobar planificación",_xlfn.XLOOKUP(A317,'Aprobar Planificación'!$A$2:$A$500,'Aprobar Planificación'!$AF$2:$AF$500,""),
D317="Por planificar",_xlfn.XLOOKUP(A317,'Por planificar'!$A$2:$A$500,'Por planificar'!$AF$2:$AF$500,""),
D317="Por habilitar presupuesto",_xlfn.XLOOKUP(A317,'Por habilitar presup.'!$A$2:$A$500,'Por habilitar presup.'!$AF$2:$AF$500,""),
D317="Por aprobar estimación",_xlfn.XLOOKUP(A317,'Por aprobar estimacion'!$A$2:$A$500,'Por aprobar estimacion'!$AF$2:$AF$500,""),
D317="Por reestimar",_xlfn.XLOOKUP(A317,'Por Reestimar '!$A$2:$A$500,'Por Reestimar '!$AF$2:$AF$500,""),
D317="Por estimar",_xlfn.XLOOKUP(A317,'Por estimar'!$A$2:$A$500,'Por estimar'!$AF$2:$AF$500,""),
D317="Registro incompleto",_xlfn.XLOOKUP(A317,'Registro incompleto'!$A$2:$A$500,'Registro incompleto'!$AF$2:$AF$500,""),
TRUE,""
),
_xlpm.revision,_xlfn.IFS(
D317="Eliminados",_xlfn.XLOOKUP(A317,Eliminados!$A$2:$A$500,Eliminados!$AS$2:$AS$500,""),
D317="Planificadas",_xlfn.XLOOKUP(A317,Planificadas!$A$2:$A$500,Planificadas!$AS$2:$AS$500,""),
D317="Aprobar planificación",_xlfn.XLOOKUP(A317,'Aprobar Planificación'!$A$2:$A$500,'Aprobar Planificación'!$AS$2:$AS$500,""),
D317="Por planificar",_xlfn.XLOOKUP(A317,'Por planificar'!$A$2:$A$500,'Por planificar'!$AS$2:$AS$500,""),
D317="Por habilitar presupuesto",_xlfn.XLOOKUP(A317,'Por habilitar presup.'!$A$2:$A$500,'Por habilitar presup.'!$AS$2:$AS$500,""),
D317="Por aprobar estimación",_xlfn.XLOOKUP(A317,'Por aprobar estimacion'!$A$2:$A$500,'Por aprobar estimacion'!$AS$2:$AS$500,""),
D317="Por reestimar",_xlfn.XLOOKUP(A317,'Por Reestimar '!$A$2:$A$500,'Por Reestimar '!$AS$2:$AS$500,""),
TRUE,""
),
_xlpm.resultado,IF(OR(_xlpm.revision="",_xlpm.revision=0),_xlpm.base,_xlpm.revision),
IF(OR(_xlpm.resultado="",_xlpm.resultado=0),"",_xlpm.resultado)
))</f>
        <v/>
      </c>
      <c r="H317" s="593" t="str" cm="1">
        <f t="array" ref="H317">IF(A317="","",_xlfn.LET(
_xlpm.dias,_xlfn.IFS(
OR(UPPER(TRIM(E317))="BAJA",UPPER(TRIM(E317))="BAJO"),5,
OR(UPPER(TRIM(E317))="MEDIA",UPPER(TRIM(E317))="MEDIO"),10,
OR(UPPER(TRIM(E317))="ALTA",UPPER(TRIM(E317))="ALTO"),20,
TRUE,0
),
_xlpm.inicioRe,IF(D317="Por reestimar",_xlfn.XLOOKUP(A317,'Por Reestimar '!$A$2:$A$500,'Por Reestimar '!$AS$2:$AS$500,0),0),
_xlfn.IFS(
D317="Por reestimar",IF(AND(ISNUMBER(_xlpm.inicioRe),_xlpm.inicioRe&gt;0,_xlpm.dias&gt;0),WORKDAY(_xlpm.inicioRe,_xlpm.dias),""),
D317="Por estimar",IF(AND(ISNUMBER(G317),G317&gt;0),IF(_xlpm.dias&gt;0,WORKDAY(G317,_xlpm.dias),""),IF(AND(ISNUMBER(F317),F317&gt;0),WORKDAY(F317,5),"")),
TRUE,""
)
))</f>
        <v/>
      </c>
      <c r="I317" t="str" cm="1">
        <f t="array" ref="I317">IF(A317="","",_xlfn.IFS(
D317="Eliminados",_xlfn.XLOOKUP(A317,Eliminados!$A$2:$A$500,Eliminados!$AB$2:$AB$500,""),
D317="Planificadas",_xlfn.XLOOKUP(A317,Planificadas!$A$2:$A$500,Planificadas!$AB$2:$AB$500,""),
D317="Aprobar planificación",_xlfn.XLOOKUP(A317,'Aprobar Planificación'!$A$2:$A$500,'Aprobar Planificación'!$AB$2:$AB$500,""),
D317="Por planificar",_xlfn.XLOOKUP(A317,'Por planificar'!$A$2:$A$500,'Por planificar'!$AB$2:$AB$500,""),
D317="Por habilitar presupuesto",_xlfn.XLOOKUP(A317,'Por habilitar presup.'!$A$2:$A$500,'Por habilitar presup.'!$AB$2:$AB$500,""),
D317="Por aprobar estimación",_xlfn.XLOOKUP(A317,'Por aprobar estimacion'!$A$2:$A$500,'Por aprobar estimacion'!$AB$2:$AB$500,""),
D317="Por reestimar",_xlfn.XLOOKUP(A317,'Por Reestimar '!$A$2:$A$500,'Por Reestimar '!$AB$2:$AB$500,""),
D317="Por estimar",_xlfn.XLOOKUP(A317,'Por estimar'!$A$2:$A$500,'Por estimar'!$AB$2:$AB$500,""),
D317="Registro incompleto",_xlfn.XLOOKUP(A317,'Registro incompleto'!$A$2:$A$500,'Registro incompleto'!$AB$2:$AB$500,""),
TRUE,""
))</f>
        <v>Elmer Zapata</v>
      </c>
    </row>
    <row r="318" spans="1:9">
      <c r="A318">
        <v>366</v>
      </c>
      <c r="B318" t="str" cm="1">
        <f t="array" ref="B318">IF(A318="","",_xlfn.IFS(
D318="Eliminados",_xlfn.XLOOKUP(A318,Eliminados!$A$2:$A$500,Eliminados!$F$2:$F$500,""),
D318="Planificadas",_xlfn.XLOOKUP(A318,Planificadas!$A$2:$A$500,Planificadas!$F$2:$F$500,""),
D318="Aprobar planificación",_xlfn.XLOOKUP(A318,'Aprobar Planificación'!$A$2:$A$500,'Aprobar Planificación'!$F$2:$F$500,""),
D318="Por planificar",_xlfn.XLOOKUP(A318,'Por planificar'!$A$2:$A$500,'Por planificar'!$F$2:$F$500,""),
D318="Por habilitar presupuesto",_xlfn.XLOOKUP(A318,'Por habilitar presup.'!$A$2:$A$500,'Por habilitar presup.'!$F$2:$F$500,""),
D318="Por aprobar estimación",_xlfn.XLOOKUP(A318,'Por aprobar estimacion'!$A$2:$A$500,'Por aprobar estimacion'!$F$2:$F$500,""),
D318="Por reestimar",_xlfn.XLOOKUP(A318,'Por Reestimar '!$A$2:$A$500,'Por Reestimar '!$F$2:$F$500,""),
D318="Por estimar",_xlfn.XLOOKUP(A318,'Por estimar'!$A$2:$A$500,'Por estimar'!$F$2:$F$500,""),
D318="Registro incompleto",_xlfn.XLOOKUP(A318,'Registro incompleto'!$A$2:$A$500,'Registro incompleto'!$F$2:$F$500,""),
TRUE,""
))</f>
        <v>Activación y estandarización de logs en sistemas críticos</v>
      </c>
      <c r="C318" t="str">
        <f t="shared" si="4"/>
        <v>Ana Vega</v>
      </c>
      <c r="D318" t="str" cm="1">
        <f t="array" ref="D318">IF(A318="","",_xlfn.IFS(
COUNTIF(Eliminados!$A$2:$A$500,A318)&gt;0,"Eliminados",
COUNTIF(Planificadas!$A$2:$A$500,A318)&gt;0,"Planificadas",
COUNTIF('Aprobar Planificación'!$A$2:$A$500,A318)&gt;0,"Aprobar planificación",
COUNTIF('Por planificar'!$A$2:$A$500,A318)&gt;0,"Por planificar",
COUNTIF('Por habilitar presup.'!$A$2:$A$500,A318)&gt;0,"Por habilitar presupuesto",
COUNTIF('Por aprobar estimacion'!$A$2:$A$500,A318)&gt;0,"Por aprobar estimación",
COUNTIF('Por Reestimar '!$A$2:$A$500,A318)&gt;0,"Por reestimar",
COUNTIF('Por estimar'!$A$2:$A$500,A318)&gt;0,"Por estimar",
COUNTIF('Registro incompleto'!$A$2:$A$500,A318)&gt;0,"Registro incompleto",
TRUE,"Sin estado"
))</f>
        <v>Por estimar</v>
      </c>
      <c r="E318" t="str" cm="1">
        <f t="array" ref="E318">IF(A318="","",_xlfn.LET(
_xlpm.base,_xlfn.IFS(
D318="Eliminados",_xlfn.XLOOKUP(A318,Eliminados!$A$2:$A$500,Eliminados!$AE$2:$AE$500,""),
D318="Planificadas",_xlfn.XLOOKUP(A318,Planificadas!$A$2:$A$500,Planificadas!$AE$2:$AE$500,""),
D318="Aprobar planificación",_xlfn.XLOOKUP(A318,'Aprobar Planificación'!$A$2:$A$500,'Aprobar Planificación'!$AE$2:$AE$500,""),
D318="Por planificar",_xlfn.XLOOKUP(A318,'Por planificar'!$A$2:$A$500,'Por planificar'!$AE$2:$AE$500,""),
D318="Por habilitar presupuesto",_xlfn.XLOOKUP(A318,'Por habilitar presup.'!$A$2:$A$500,'Por habilitar presup.'!$AE$2:$AE$500,""),
D318="Por aprobar estimación",_xlfn.XLOOKUP(A318,'Por aprobar estimacion'!$A$2:$A$500,'Por aprobar estimacion'!$AE$2:$AE$500,""),
D318="Por reestimar",_xlfn.XLOOKUP(A318,'Por Reestimar '!$A$2:$A$500,'Por Reestimar '!$AE$2:$AE$500,""),
D318="Por estimar",_xlfn.XLOOKUP(A318,'Por estimar'!$A$2:$A$500,'Por estimar'!$AE$2:$AE$500,""),
D318="Registro incompleto",_xlfn.XLOOKUP(A318,'Registro incompleto'!$A$2:$A$500,'Registro incompleto'!$AE$2:$AE$500,""),
TRUE,""
),
_xlpm.revision,_xlfn.IFS(
D318="Eliminados",_xlfn.XLOOKUP(A318,Eliminados!$A$2:$A$500,Eliminados!$AR$2:$AR$500,""),
D318="Planificadas",_xlfn.XLOOKUP(A318,Planificadas!$A$2:$A$500,Planificadas!$AR$2:$AR$500,""),
D318="Aprobar planificación",_xlfn.XLOOKUP(A318,'Aprobar Planificación'!$A$2:$A$500,'Aprobar Planificación'!$AR$2:$AR$500,""),
D318="Por planificar",_xlfn.XLOOKUP(A318,'Por planificar'!$A$2:$A$500,'Por planificar'!$AR$2:$AR$500,""),
D318="Por habilitar presupuesto",_xlfn.XLOOKUP(A318,'Por habilitar presup.'!$A$2:$A$500,'Por habilitar presup.'!$AR$2:$AR$500,""),
D318="Por aprobar estimación",_xlfn.XLOOKUP(A318,'Por aprobar estimacion'!$A$2:$A$500,'Por aprobar estimacion'!$AR$2:$AR$500,""),
D318="Por reestimar",_xlfn.XLOOKUP(A318,'Por Reestimar '!$A$2:$A$500,'Por Reestimar '!$AR$2:$AR$500,""),
TRUE,""
),
_xlpm.resultado,IF(OR(_xlpm.revision="",_xlpm.revision=0),_xlpm.base,_xlpm.revision),
IF(OR(_xlpm.resultado="",_xlpm.resultado=0),"Sin definir",_xlpm.resultado)
))</f>
        <v>Alta</v>
      </c>
      <c r="F318" s="593" cm="1">
        <f t="array" ref="F318">IF(A318="","",_xlfn.LET(
_xlpm.fecha,_xlfn.IFS(
D318="Eliminados",_xlfn.XLOOKUP(A318,Eliminados!$A$2:$A$500,Eliminados!$AD$2:$AD$500,""),
D318="Planificadas",_xlfn.XLOOKUP(A318,Planificadas!$A$2:$A$500,Planificadas!$AD$2:$AD$500,""),
D318="Aprobar planificación",_xlfn.XLOOKUP(A318,'Aprobar Planificación'!$A$2:$A$500,'Aprobar Planificación'!$AD$2:$AD$500,""),
D318="Por planificar",_xlfn.XLOOKUP(A318,'Por planificar'!$A$2:$A$500,'Por planificar'!$AD$2:$AD$500,""),
D318="Por habilitar presupuesto",_xlfn.XLOOKUP(A318,'Por habilitar presup.'!$A$2:$A$500,'Por habilitar presup.'!$AD$2:$AD$500,""),
D318="Por aprobar estimación",_xlfn.XLOOKUP(A318,'Por aprobar estimacion'!$A$2:$A$500,'Por aprobar estimacion'!$AD$2:$AD$500,""),
D318="Por reestimar",_xlfn.XLOOKUP(A318,'Por Reestimar '!$A$2:$A$500,'Por Reestimar '!$AD$2:$AD$500,""),
D318="Por estimar",_xlfn.XLOOKUP(A318,'Por estimar'!$A$2:$A$500,'Por estimar'!$AD$2:$AD$500,""),
D318="Registro incompleto",_xlfn.XLOOKUP(A318,'Registro incompleto'!$A$2:$A$500,'Registro incompleto'!$AD$2:$AD$500,""),
TRUE,""
),
IF(OR(_xlpm.fecha="",_xlpm.fecha=0),"",_xlpm.fecha)
))</f>
        <v>46252</v>
      </c>
      <c r="G318" s="593" cm="1">
        <f t="array" ref="G318">IF(A318="","",_xlfn.LET(
_xlpm.base,_xlfn.IFS(
D318="Eliminados",_xlfn.XLOOKUP(A318,Eliminados!$A$2:$A$500,Eliminados!$AF$2:$AF$500,""),
D318="Planificadas",_xlfn.XLOOKUP(A318,Planificadas!$A$2:$A$500,Planificadas!$AF$2:$AF$500,""),
D318="Aprobar planificación",_xlfn.XLOOKUP(A318,'Aprobar Planificación'!$A$2:$A$500,'Aprobar Planificación'!$AF$2:$AF$500,""),
D318="Por planificar",_xlfn.XLOOKUP(A318,'Por planificar'!$A$2:$A$500,'Por planificar'!$AF$2:$AF$500,""),
D318="Por habilitar presupuesto",_xlfn.XLOOKUP(A318,'Por habilitar presup.'!$A$2:$A$500,'Por habilitar presup.'!$AF$2:$AF$500,""),
D318="Por aprobar estimación",_xlfn.XLOOKUP(A318,'Por aprobar estimacion'!$A$2:$A$500,'Por aprobar estimacion'!$AF$2:$AF$500,""),
D318="Por reestimar",_xlfn.XLOOKUP(A318,'Por Reestimar '!$A$2:$A$500,'Por Reestimar '!$AF$2:$AF$500,""),
D318="Por estimar",_xlfn.XLOOKUP(A318,'Por estimar'!$A$2:$A$500,'Por estimar'!$AF$2:$AF$500,""),
D318="Registro incompleto",_xlfn.XLOOKUP(A318,'Registro incompleto'!$A$2:$A$500,'Registro incompleto'!$AF$2:$AF$500,""),
TRUE,""
),
_xlpm.revision,_xlfn.IFS(
D318="Eliminados",_xlfn.XLOOKUP(A318,Eliminados!$A$2:$A$500,Eliminados!$AS$2:$AS$500,""),
D318="Planificadas",_xlfn.XLOOKUP(A318,Planificadas!$A$2:$A$500,Planificadas!$AS$2:$AS$500,""),
D318="Aprobar planificación",_xlfn.XLOOKUP(A318,'Aprobar Planificación'!$A$2:$A$500,'Aprobar Planificación'!$AS$2:$AS$500,""),
D318="Por planificar",_xlfn.XLOOKUP(A318,'Por planificar'!$A$2:$A$500,'Por planificar'!$AS$2:$AS$500,""),
D318="Por habilitar presupuesto",_xlfn.XLOOKUP(A318,'Por habilitar presup.'!$A$2:$A$500,'Por habilitar presup.'!$AS$2:$AS$500,""),
D318="Por aprobar estimación",_xlfn.XLOOKUP(A318,'Por aprobar estimacion'!$A$2:$A$500,'Por aprobar estimacion'!$AS$2:$AS$500,""),
D318="Por reestimar",_xlfn.XLOOKUP(A318,'Por Reestimar '!$A$2:$A$500,'Por Reestimar '!$AS$2:$AS$500,""),
TRUE,""
),
_xlpm.resultado,IF(OR(_xlpm.revision="",_xlpm.revision=0),_xlpm.base,_xlpm.revision),
IF(OR(_xlpm.resultado="",_xlpm.resultado=0),"",_xlpm.resultado)
))</f>
        <v>46307</v>
      </c>
      <c r="H318" s="593" cm="1">
        <f t="array" ref="H318">IF(A318="","",_xlfn.LET(
_xlpm.dias,_xlfn.IFS(
OR(UPPER(TRIM(E318))="BAJA",UPPER(TRIM(E318))="BAJO"),5,
OR(UPPER(TRIM(E318))="MEDIA",UPPER(TRIM(E318))="MEDIO"),10,
OR(UPPER(TRIM(E318))="ALTA",UPPER(TRIM(E318))="ALTO"),20,
TRUE,0
),
_xlpm.inicioRe,IF(D318="Por reestimar",_xlfn.XLOOKUP(A318,'Por Reestimar '!$A$2:$A$500,'Por Reestimar '!$AS$2:$AS$500,0),0),
_xlfn.IFS(
D318="Por reestimar",IF(AND(ISNUMBER(_xlpm.inicioRe),_xlpm.inicioRe&gt;0,_xlpm.dias&gt;0),WORKDAY(_xlpm.inicioRe,_xlpm.dias),""),
D318="Por estimar",IF(AND(ISNUMBER(G318),G318&gt;0),IF(_xlpm.dias&gt;0,WORKDAY(G318,_xlpm.dias),""),IF(AND(ISNUMBER(F318),F318&gt;0),WORKDAY(F318,5),"")),
TRUE,""
)
))</f>
        <v>46335</v>
      </c>
      <c r="I318" t="str" cm="1">
        <f t="array" ref="I318">IF(A318="","",_xlfn.IFS(
D318="Eliminados",_xlfn.XLOOKUP(A318,Eliminados!$A$2:$A$500,Eliminados!$AB$2:$AB$500,""),
D318="Planificadas",_xlfn.XLOOKUP(A318,Planificadas!$A$2:$A$500,Planificadas!$AB$2:$AB$500,""),
D318="Aprobar planificación",_xlfn.XLOOKUP(A318,'Aprobar Planificación'!$A$2:$A$500,'Aprobar Planificación'!$AB$2:$AB$500,""),
D318="Por planificar",_xlfn.XLOOKUP(A318,'Por planificar'!$A$2:$A$500,'Por planificar'!$AB$2:$AB$500,""),
D318="Por habilitar presupuesto",_xlfn.XLOOKUP(A318,'Por habilitar presup.'!$A$2:$A$500,'Por habilitar presup.'!$AB$2:$AB$500,""),
D318="Por aprobar estimación",_xlfn.XLOOKUP(A318,'Por aprobar estimacion'!$A$2:$A$500,'Por aprobar estimacion'!$AB$2:$AB$500,""),
D318="Por reestimar",_xlfn.XLOOKUP(A318,'Por Reestimar '!$A$2:$A$500,'Por Reestimar '!$AB$2:$AB$500,""),
D318="Por estimar",_xlfn.XLOOKUP(A318,'Por estimar'!$A$2:$A$500,'Por estimar'!$AB$2:$AB$500,""),
D318="Registro incompleto",_xlfn.XLOOKUP(A318,'Registro incompleto'!$A$2:$A$500,'Registro incompleto'!$AB$2:$AB$500,""),
TRUE,""
))</f>
        <v>Ana Vega</v>
      </c>
    </row>
    <row r="319" spans="1:9">
      <c r="A319">
        <v>367</v>
      </c>
      <c r="B319" t="str" cm="1">
        <f t="array" ref="B319">IF(A319="","",_xlfn.IFS(
D319="Eliminados",_xlfn.XLOOKUP(A319,Eliminados!$A$2:$A$500,Eliminados!$F$2:$F$500,""),
D319="Planificadas",_xlfn.XLOOKUP(A319,Planificadas!$A$2:$A$500,Planificadas!$F$2:$F$500,""),
D319="Aprobar planificación",_xlfn.XLOOKUP(A319,'Aprobar Planificación'!$A$2:$A$500,'Aprobar Planificación'!$F$2:$F$500,""),
D319="Por planificar",_xlfn.XLOOKUP(A319,'Por planificar'!$A$2:$A$500,'Por planificar'!$F$2:$F$500,""),
D319="Por habilitar presupuesto",_xlfn.XLOOKUP(A319,'Por habilitar presup.'!$A$2:$A$500,'Por habilitar presup.'!$F$2:$F$500,""),
D319="Por aprobar estimación",_xlfn.XLOOKUP(A319,'Por aprobar estimacion'!$A$2:$A$500,'Por aprobar estimacion'!$F$2:$F$500,""),
D319="Por reestimar",_xlfn.XLOOKUP(A319,'Por Reestimar '!$A$2:$A$500,'Por Reestimar '!$F$2:$F$500,""),
D319="Por estimar",_xlfn.XLOOKUP(A319,'Por estimar'!$A$2:$A$500,'Por estimar'!$F$2:$F$500,""),
D319="Registro incompleto",_xlfn.XLOOKUP(A319,'Registro incompleto'!$A$2:$A$500,'Registro incompleto'!$F$2:$F$500,""),
TRUE,""
))</f>
        <v>Activación y estandarización de logs en sistemas críticos</v>
      </c>
      <c r="C319" t="str">
        <f t="shared" si="4"/>
        <v>Janny Nicasio</v>
      </c>
      <c r="D319" t="str" cm="1">
        <f t="array" ref="D319">IF(A319="","",_xlfn.IFS(
COUNTIF(Eliminados!$A$2:$A$500,A319)&gt;0,"Eliminados",
COUNTIF(Planificadas!$A$2:$A$500,A319)&gt;0,"Planificadas",
COUNTIF('Aprobar Planificación'!$A$2:$A$500,A319)&gt;0,"Aprobar planificación",
COUNTIF('Por planificar'!$A$2:$A$500,A319)&gt;0,"Por planificar",
COUNTIF('Por habilitar presup.'!$A$2:$A$500,A319)&gt;0,"Por habilitar presupuesto",
COUNTIF('Por aprobar estimacion'!$A$2:$A$500,A319)&gt;0,"Por aprobar estimación",
COUNTIF('Por Reestimar '!$A$2:$A$500,A319)&gt;0,"Por reestimar",
COUNTIF('Por estimar'!$A$2:$A$500,A319)&gt;0,"Por estimar",
COUNTIF('Registro incompleto'!$A$2:$A$500,A319)&gt;0,"Registro incompleto",
TRUE,"Sin estado"
))</f>
        <v>Por estimar</v>
      </c>
      <c r="E319" t="str" cm="1">
        <f t="array" ref="E319">IF(A319="","",_xlfn.LET(
_xlpm.base,_xlfn.IFS(
D319="Eliminados",_xlfn.XLOOKUP(A319,Eliminados!$A$2:$A$500,Eliminados!$AE$2:$AE$500,""),
D319="Planificadas",_xlfn.XLOOKUP(A319,Planificadas!$A$2:$A$500,Planificadas!$AE$2:$AE$500,""),
D319="Aprobar planificación",_xlfn.XLOOKUP(A319,'Aprobar Planificación'!$A$2:$A$500,'Aprobar Planificación'!$AE$2:$AE$500,""),
D319="Por planificar",_xlfn.XLOOKUP(A319,'Por planificar'!$A$2:$A$500,'Por planificar'!$AE$2:$AE$500,""),
D319="Por habilitar presupuesto",_xlfn.XLOOKUP(A319,'Por habilitar presup.'!$A$2:$A$500,'Por habilitar presup.'!$AE$2:$AE$500,""),
D319="Por aprobar estimación",_xlfn.XLOOKUP(A319,'Por aprobar estimacion'!$A$2:$A$500,'Por aprobar estimacion'!$AE$2:$AE$500,""),
D319="Por reestimar",_xlfn.XLOOKUP(A319,'Por Reestimar '!$A$2:$A$500,'Por Reestimar '!$AE$2:$AE$500,""),
D319="Por estimar",_xlfn.XLOOKUP(A319,'Por estimar'!$A$2:$A$500,'Por estimar'!$AE$2:$AE$500,""),
D319="Registro incompleto",_xlfn.XLOOKUP(A319,'Registro incompleto'!$A$2:$A$500,'Registro incompleto'!$AE$2:$AE$500,""),
TRUE,""
),
_xlpm.revision,_xlfn.IFS(
D319="Eliminados",_xlfn.XLOOKUP(A319,Eliminados!$A$2:$A$500,Eliminados!$AR$2:$AR$500,""),
D319="Planificadas",_xlfn.XLOOKUP(A319,Planificadas!$A$2:$A$500,Planificadas!$AR$2:$AR$500,""),
D319="Aprobar planificación",_xlfn.XLOOKUP(A319,'Aprobar Planificación'!$A$2:$A$500,'Aprobar Planificación'!$AR$2:$AR$500,""),
D319="Por planificar",_xlfn.XLOOKUP(A319,'Por planificar'!$A$2:$A$500,'Por planificar'!$AR$2:$AR$500,""),
D319="Por habilitar presupuesto",_xlfn.XLOOKUP(A319,'Por habilitar presup.'!$A$2:$A$500,'Por habilitar presup.'!$AR$2:$AR$500,""),
D319="Por aprobar estimación",_xlfn.XLOOKUP(A319,'Por aprobar estimacion'!$A$2:$A$500,'Por aprobar estimacion'!$AR$2:$AR$500,""),
D319="Por reestimar",_xlfn.XLOOKUP(A319,'Por Reestimar '!$A$2:$A$500,'Por Reestimar '!$AR$2:$AR$500,""),
TRUE,""
),
_xlpm.resultado,IF(OR(_xlpm.revision="",_xlpm.revision=0),_xlpm.base,_xlpm.revision),
IF(OR(_xlpm.resultado="",_xlpm.resultado=0),"Sin definir",_xlpm.resultado)
))</f>
        <v>Sin definir</v>
      </c>
      <c r="F319" s="593" cm="1">
        <f t="array" ref="F319">IF(A319="","",_xlfn.LET(
_xlpm.fecha,_xlfn.IFS(
D319="Eliminados",_xlfn.XLOOKUP(A319,Eliminados!$A$2:$A$500,Eliminados!$AD$2:$AD$500,""),
D319="Planificadas",_xlfn.XLOOKUP(A319,Planificadas!$A$2:$A$500,Planificadas!$AD$2:$AD$500,""),
D319="Aprobar planificación",_xlfn.XLOOKUP(A319,'Aprobar Planificación'!$A$2:$A$500,'Aprobar Planificación'!$AD$2:$AD$500,""),
D319="Por planificar",_xlfn.XLOOKUP(A319,'Por planificar'!$A$2:$A$500,'Por planificar'!$AD$2:$AD$500,""),
D319="Por habilitar presupuesto",_xlfn.XLOOKUP(A319,'Por habilitar presup.'!$A$2:$A$500,'Por habilitar presup.'!$AD$2:$AD$500,""),
D319="Por aprobar estimación",_xlfn.XLOOKUP(A319,'Por aprobar estimacion'!$A$2:$A$500,'Por aprobar estimacion'!$AD$2:$AD$500,""),
D319="Por reestimar",_xlfn.XLOOKUP(A319,'Por Reestimar '!$A$2:$A$500,'Por Reestimar '!$AD$2:$AD$500,""),
D319="Por estimar",_xlfn.XLOOKUP(A319,'Por estimar'!$A$2:$A$500,'Por estimar'!$AD$2:$AD$500,""),
D319="Registro incompleto",_xlfn.XLOOKUP(A319,'Registro incompleto'!$A$2:$A$500,'Registro incompleto'!$AD$2:$AD$500,""),
TRUE,""
),
IF(OR(_xlpm.fecha="",_xlpm.fecha=0),"",_xlpm.fecha)
))</f>
        <v>46261</v>
      </c>
      <c r="G319" s="593" t="str" cm="1">
        <f t="array" ref="G319">IF(A319="","",_xlfn.LET(
_xlpm.base,_xlfn.IFS(
D319="Eliminados",_xlfn.XLOOKUP(A319,Eliminados!$A$2:$A$500,Eliminados!$AF$2:$AF$500,""),
D319="Planificadas",_xlfn.XLOOKUP(A319,Planificadas!$A$2:$A$500,Planificadas!$AF$2:$AF$500,""),
D319="Aprobar planificación",_xlfn.XLOOKUP(A319,'Aprobar Planificación'!$A$2:$A$500,'Aprobar Planificación'!$AF$2:$AF$500,""),
D319="Por planificar",_xlfn.XLOOKUP(A319,'Por planificar'!$A$2:$A$500,'Por planificar'!$AF$2:$AF$500,""),
D319="Por habilitar presupuesto",_xlfn.XLOOKUP(A319,'Por habilitar presup.'!$A$2:$A$500,'Por habilitar presup.'!$AF$2:$AF$500,""),
D319="Por aprobar estimación",_xlfn.XLOOKUP(A319,'Por aprobar estimacion'!$A$2:$A$500,'Por aprobar estimacion'!$AF$2:$AF$500,""),
D319="Por reestimar",_xlfn.XLOOKUP(A319,'Por Reestimar '!$A$2:$A$500,'Por Reestimar '!$AF$2:$AF$500,""),
D319="Por estimar",_xlfn.XLOOKUP(A319,'Por estimar'!$A$2:$A$500,'Por estimar'!$AF$2:$AF$500,""),
D319="Registro incompleto",_xlfn.XLOOKUP(A319,'Registro incompleto'!$A$2:$A$500,'Registro incompleto'!$AF$2:$AF$500,""),
TRUE,""
),
_xlpm.revision,_xlfn.IFS(
D319="Eliminados",_xlfn.XLOOKUP(A319,Eliminados!$A$2:$A$500,Eliminados!$AS$2:$AS$500,""),
D319="Planificadas",_xlfn.XLOOKUP(A319,Planificadas!$A$2:$A$500,Planificadas!$AS$2:$AS$500,""),
D319="Aprobar planificación",_xlfn.XLOOKUP(A319,'Aprobar Planificación'!$A$2:$A$500,'Aprobar Planificación'!$AS$2:$AS$500,""),
D319="Por planificar",_xlfn.XLOOKUP(A319,'Por planificar'!$A$2:$A$500,'Por planificar'!$AS$2:$AS$500,""),
D319="Por habilitar presupuesto",_xlfn.XLOOKUP(A319,'Por habilitar presup.'!$A$2:$A$500,'Por habilitar presup.'!$AS$2:$AS$500,""),
D319="Por aprobar estimación",_xlfn.XLOOKUP(A319,'Por aprobar estimacion'!$A$2:$A$500,'Por aprobar estimacion'!$AS$2:$AS$500,""),
D319="Por reestimar",_xlfn.XLOOKUP(A319,'Por Reestimar '!$A$2:$A$500,'Por Reestimar '!$AS$2:$AS$500,""),
TRUE,""
),
_xlpm.resultado,IF(OR(_xlpm.revision="",_xlpm.revision=0),_xlpm.base,_xlpm.revision),
IF(OR(_xlpm.resultado="",_xlpm.resultado=0),"",_xlpm.resultado)
))</f>
        <v/>
      </c>
      <c r="H319" s="593" cm="1">
        <f t="array" ref="H319">IF(A319="","",_xlfn.LET(
_xlpm.dias,_xlfn.IFS(
OR(UPPER(TRIM(E319))="BAJA",UPPER(TRIM(E319))="BAJO"),5,
OR(UPPER(TRIM(E319))="MEDIA",UPPER(TRIM(E319))="MEDIO"),10,
OR(UPPER(TRIM(E319))="ALTA",UPPER(TRIM(E319))="ALTO"),20,
TRUE,0
),
_xlpm.inicioRe,IF(D319="Por reestimar",_xlfn.XLOOKUP(A319,'Por Reestimar '!$A$2:$A$500,'Por Reestimar '!$AS$2:$AS$500,0),0),
_xlfn.IFS(
D319="Por reestimar",IF(AND(ISNUMBER(_xlpm.inicioRe),_xlpm.inicioRe&gt;0,_xlpm.dias&gt;0),WORKDAY(_xlpm.inicioRe,_xlpm.dias),""),
D319="Por estimar",IF(AND(ISNUMBER(G319),G319&gt;0),IF(_xlpm.dias&gt;0,WORKDAY(G319,_xlpm.dias),""),IF(AND(ISNUMBER(F319),F319&gt;0),WORKDAY(F319,5),"")),
TRUE,""
)
))</f>
        <v>46268</v>
      </c>
      <c r="I319" t="str" cm="1">
        <f t="array" ref="I319">IF(A319="","",_xlfn.IFS(
D319="Eliminados",_xlfn.XLOOKUP(A319,Eliminados!$A$2:$A$500,Eliminados!$AB$2:$AB$500,""),
D319="Planificadas",_xlfn.XLOOKUP(A319,Planificadas!$A$2:$A$500,Planificadas!$AB$2:$AB$500,""),
D319="Aprobar planificación",_xlfn.XLOOKUP(A319,'Aprobar Planificación'!$A$2:$A$500,'Aprobar Planificación'!$AB$2:$AB$500,""),
D319="Por planificar",_xlfn.XLOOKUP(A319,'Por planificar'!$A$2:$A$500,'Por planificar'!$AB$2:$AB$500,""),
D319="Por habilitar presupuesto",_xlfn.XLOOKUP(A319,'Por habilitar presup.'!$A$2:$A$500,'Por habilitar presup.'!$AB$2:$AB$500,""),
D319="Por aprobar estimación",_xlfn.XLOOKUP(A319,'Por aprobar estimacion'!$A$2:$A$500,'Por aprobar estimacion'!$AB$2:$AB$500,""),
D319="Por reestimar",_xlfn.XLOOKUP(A319,'Por Reestimar '!$A$2:$A$500,'Por Reestimar '!$AB$2:$AB$500,""),
D319="Por estimar",_xlfn.XLOOKUP(A319,'Por estimar'!$A$2:$A$500,'Por estimar'!$AB$2:$AB$500,""),
D319="Registro incompleto",_xlfn.XLOOKUP(A319,'Registro incompleto'!$A$2:$A$500,'Registro incompleto'!$AB$2:$AB$500,""),
TRUE,""
))</f>
        <v>Janny Nicasio</v>
      </c>
    </row>
    <row r="320" spans="1:9">
      <c r="A320">
        <v>368</v>
      </c>
      <c r="B320" t="str" cm="1">
        <f t="array" ref="B320">IF(A320="","",_xlfn.IFS(
D320="Eliminados",_xlfn.XLOOKUP(A320,Eliminados!$A$2:$A$500,Eliminados!$F$2:$F$500,""),
D320="Planificadas",_xlfn.XLOOKUP(A320,Planificadas!$A$2:$A$500,Planificadas!$F$2:$F$500,""),
D320="Aprobar planificación",_xlfn.XLOOKUP(A320,'Aprobar Planificación'!$A$2:$A$500,'Aprobar Planificación'!$F$2:$F$500,""),
D320="Por planificar",_xlfn.XLOOKUP(A320,'Por planificar'!$A$2:$A$500,'Por planificar'!$F$2:$F$500,""),
D320="Por habilitar presupuesto",_xlfn.XLOOKUP(A320,'Por habilitar presup.'!$A$2:$A$500,'Por habilitar presup.'!$F$2:$F$500,""),
D320="Por aprobar estimación",_xlfn.XLOOKUP(A320,'Por aprobar estimacion'!$A$2:$A$500,'Por aprobar estimacion'!$F$2:$F$500,""),
D320="Por reestimar",_xlfn.XLOOKUP(A320,'Por Reestimar '!$A$2:$A$500,'Por Reestimar '!$F$2:$F$500,""),
D320="Por estimar",_xlfn.XLOOKUP(A320,'Por estimar'!$A$2:$A$500,'Por estimar'!$F$2:$F$500,""),
D320="Registro incompleto",_xlfn.XLOOKUP(A320,'Registro incompleto'!$A$2:$A$500,'Registro incompleto'!$F$2:$F$500,""),
TRUE,""
))</f>
        <v>Activación y estandarización de logs en sistemas críticos</v>
      </c>
      <c r="C320" t="str">
        <f t="shared" si="4"/>
        <v>César Soplín</v>
      </c>
      <c r="D320" t="str" cm="1">
        <f t="array" ref="D320">IF(A320="","",_xlfn.IFS(
COUNTIF(Eliminados!$A$2:$A$500,A320)&gt;0,"Eliminados",
COUNTIF(Planificadas!$A$2:$A$500,A320)&gt;0,"Planificadas",
COUNTIF('Aprobar Planificación'!$A$2:$A$500,A320)&gt;0,"Aprobar planificación",
COUNTIF('Por planificar'!$A$2:$A$500,A320)&gt;0,"Por planificar",
COUNTIF('Por habilitar presup.'!$A$2:$A$500,A320)&gt;0,"Por habilitar presupuesto",
COUNTIF('Por aprobar estimacion'!$A$2:$A$500,A320)&gt;0,"Por aprobar estimación",
COUNTIF('Por Reestimar '!$A$2:$A$500,A320)&gt;0,"Por reestimar",
COUNTIF('Por estimar'!$A$2:$A$500,A320)&gt;0,"Por estimar",
COUNTIF('Registro incompleto'!$A$2:$A$500,A320)&gt;0,"Registro incompleto",
TRUE,"Sin estado"
))</f>
        <v>Por estimar</v>
      </c>
      <c r="E320" t="str" cm="1">
        <f t="array" ref="E320">IF(A320="","",_xlfn.LET(
_xlpm.base,_xlfn.IFS(
D320="Eliminados",_xlfn.XLOOKUP(A320,Eliminados!$A$2:$A$500,Eliminados!$AE$2:$AE$500,""),
D320="Planificadas",_xlfn.XLOOKUP(A320,Planificadas!$A$2:$A$500,Planificadas!$AE$2:$AE$500,""),
D320="Aprobar planificación",_xlfn.XLOOKUP(A320,'Aprobar Planificación'!$A$2:$A$500,'Aprobar Planificación'!$AE$2:$AE$500,""),
D320="Por planificar",_xlfn.XLOOKUP(A320,'Por planificar'!$A$2:$A$500,'Por planificar'!$AE$2:$AE$500,""),
D320="Por habilitar presupuesto",_xlfn.XLOOKUP(A320,'Por habilitar presup.'!$A$2:$A$500,'Por habilitar presup.'!$AE$2:$AE$500,""),
D320="Por aprobar estimación",_xlfn.XLOOKUP(A320,'Por aprobar estimacion'!$A$2:$A$500,'Por aprobar estimacion'!$AE$2:$AE$500,""),
D320="Por reestimar",_xlfn.XLOOKUP(A320,'Por Reestimar '!$A$2:$A$500,'Por Reestimar '!$AE$2:$AE$500,""),
D320="Por estimar",_xlfn.XLOOKUP(A320,'Por estimar'!$A$2:$A$500,'Por estimar'!$AE$2:$AE$500,""),
D320="Registro incompleto",_xlfn.XLOOKUP(A320,'Registro incompleto'!$A$2:$A$500,'Registro incompleto'!$AE$2:$AE$500,""),
TRUE,""
),
_xlpm.revision,_xlfn.IFS(
D320="Eliminados",_xlfn.XLOOKUP(A320,Eliminados!$A$2:$A$500,Eliminados!$AR$2:$AR$500,""),
D320="Planificadas",_xlfn.XLOOKUP(A320,Planificadas!$A$2:$A$500,Planificadas!$AR$2:$AR$500,""),
D320="Aprobar planificación",_xlfn.XLOOKUP(A320,'Aprobar Planificación'!$A$2:$A$500,'Aprobar Planificación'!$AR$2:$AR$500,""),
D320="Por planificar",_xlfn.XLOOKUP(A320,'Por planificar'!$A$2:$A$500,'Por planificar'!$AR$2:$AR$500,""),
D320="Por habilitar presupuesto",_xlfn.XLOOKUP(A320,'Por habilitar presup.'!$A$2:$A$500,'Por habilitar presup.'!$AR$2:$AR$500,""),
D320="Por aprobar estimación",_xlfn.XLOOKUP(A320,'Por aprobar estimacion'!$A$2:$A$500,'Por aprobar estimacion'!$AR$2:$AR$500,""),
D320="Por reestimar",_xlfn.XLOOKUP(A320,'Por Reestimar '!$A$2:$A$500,'Por Reestimar '!$AR$2:$AR$500,""),
TRUE,""
),
_xlpm.resultado,IF(OR(_xlpm.revision="",_xlpm.revision=0),_xlpm.base,_xlpm.revision),
IF(OR(_xlpm.resultado="",_xlpm.resultado=0),"Sin definir",_xlpm.resultado)
))</f>
        <v>Alta</v>
      </c>
      <c r="F320" s="593" cm="1">
        <f t="array" ref="F320">IF(A320="","",_xlfn.LET(
_xlpm.fecha,_xlfn.IFS(
D320="Eliminados",_xlfn.XLOOKUP(A320,Eliminados!$A$2:$A$500,Eliminados!$AD$2:$AD$500,""),
D320="Planificadas",_xlfn.XLOOKUP(A320,Planificadas!$A$2:$A$500,Planificadas!$AD$2:$AD$500,""),
D320="Aprobar planificación",_xlfn.XLOOKUP(A320,'Aprobar Planificación'!$A$2:$A$500,'Aprobar Planificación'!$AD$2:$AD$500,""),
D320="Por planificar",_xlfn.XLOOKUP(A320,'Por planificar'!$A$2:$A$500,'Por planificar'!$AD$2:$AD$500,""),
D320="Por habilitar presupuesto",_xlfn.XLOOKUP(A320,'Por habilitar presup.'!$A$2:$A$500,'Por habilitar presup.'!$AD$2:$AD$500,""),
D320="Por aprobar estimación",_xlfn.XLOOKUP(A320,'Por aprobar estimacion'!$A$2:$A$500,'Por aprobar estimacion'!$AD$2:$AD$500,""),
D320="Por reestimar",_xlfn.XLOOKUP(A320,'Por Reestimar '!$A$2:$A$500,'Por Reestimar '!$AD$2:$AD$500,""),
D320="Por estimar",_xlfn.XLOOKUP(A320,'Por estimar'!$A$2:$A$500,'Por estimar'!$AD$2:$AD$500,""),
D320="Registro incompleto",_xlfn.XLOOKUP(A320,'Registro incompleto'!$A$2:$A$500,'Registro incompleto'!$AD$2:$AD$500,""),
TRUE,""
),
IF(OR(_xlpm.fecha="",_xlpm.fecha=0),"",_xlpm.fecha)
))</f>
        <v>46252</v>
      </c>
      <c r="G320" s="593" cm="1">
        <f t="array" ref="G320">IF(A320="","",_xlfn.LET(
_xlpm.base,_xlfn.IFS(
D320="Eliminados",_xlfn.XLOOKUP(A320,Eliminados!$A$2:$A$500,Eliminados!$AF$2:$AF$500,""),
D320="Planificadas",_xlfn.XLOOKUP(A320,Planificadas!$A$2:$A$500,Planificadas!$AF$2:$AF$500,""),
D320="Aprobar planificación",_xlfn.XLOOKUP(A320,'Aprobar Planificación'!$A$2:$A$500,'Aprobar Planificación'!$AF$2:$AF$500,""),
D320="Por planificar",_xlfn.XLOOKUP(A320,'Por planificar'!$A$2:$A$500,'Por planificar'!$AF$2:$AF$500,""),
D320="Por habilitar presupuesto",_xlfn.XLOOKUP(A320,'Por habilitar presup.'!$A$2:$A$500,'Por habilitar presup.'!$AF$2:$AF$500,""),
D320="Por aprobar estimación",_xlfn.XLOOKUP(A320,'Por aprobar estimacion'!$A$2:$A$500,'Por aprobar estimacion'!$AF$2:$AF$500,""),
D320="Por reestimar",_xlfn.XLOOKUP(A320,'Por Reestimar '!$A$2:$A$500,'Por Reestimar '!$AF$2:$AF$500,""),
D320="Por estimar",_xlfn.XLOOKUP(A320,'Por estimar'!$A$2:$A$500,'Por estimar'!$AF$2:$AF$500,""),
D320="Registro incompleto",_xlfn.XLOOKUP(A320,'Registro incompleto'!$A$2:$A$500,'Registro incompleto'!$AF$2:$AF$500,""),
TRUE,""
),
_xlpm.revision,_xlfn.IFS(
D320="Eliminados",_xlfn.XLOOKUP(A320,Eliminados!$A$2:$A$500,Eliminados!$AS$2:$AS$500,""),
D320="Planificadas",_xlfn.XLOOKUP(A320,Planificadas!$A$2:$A$500,Planificadas!$AS$2:$AS$500,""),
D320="Aprobar planificación",_xlfn.XLOOKUP(A320,'Aprobar Planificación'!$A$2:$A$500,'Aprobar Planificación'!$AS$2:$AS$500,""),
D320="Por planificar",_xlfn.XLOOKUP(A320,'Por planificar'!$A$2:$A$500,'Por planificar'!$AS$2:$AS$500,""),
D320="Por habilitar presupuesto",_xlfn.XLOOKUP(A320,'Por habilitar presup.'!$A$2:$A$500,'Por habilitar presup.'!$AS$2:$AS$500,""),
D320="Por aprobar estimación",_xlfn.XLOOKUP(A320,'Por aprobar estimacion'!$A$2:$A$500,'Por aprobar estimacion'!$AS$2:$AS$500,""),
D320="Por reestimar",_xlfn.XLOOKUP(A320,'Por Reestimar '!$A$2:$A$500,'Por Reestimar '!$AS$2:$AS$500,""),
TRUE,""
),
_xlpm.resultado,IF(OR(_xlpm.revision="",_xlpm.revision=0),_xlpm.base,_xlpm.revision),
IF(OR(_xlpm.resultado="",_xlpm.resultado=0),"",_xlpm.resultado)
))</f>
        <v>46300</v>
      </c>
      <c r="H320" s="593" cm="1">
        <f t="array" ref="H320">IF(A320="","",_xlfn.LET(
_xlpm.dias,_xlfn.IFS(
OR(UPPER(TRIM(E320))="BAJA",UPPER(TRIM(E320))="BAJO"),5,
OR(UPPER(TRIM(E320))="MEDIA",UPPER(TRIM(E320))="MEDIO"),10,
OR(UPPER(TRIM(E320))="ALTA",UPPER(TRIM(E320))="ALTO"),20,
TRUE,0
),
_xlpm.inicioRe,IF(D320="Por reestimar",_xlfn.XLOOKUP(A320,'Por Reestimar '!$A$2:$A$500,'Por Reestimar '!$AS$2:$AS$500,0),0),
_xlfn.IFS(
D320="Por reestimar",IF(AND(ISNUMBER(_xlpm.inicioRe),_xlpm.inicioRe&gt;0,_xlpm.dias&gt;0),WORKDAY(_xlpm.inicioRe,_xlpm.dias),""),
D320="Por estimar",IF(AND(ISNUMBER(G320),G320&gt;0),IF(_xlpm.dias&gt;0,WORKDAY(G320,_xlpm.dias),""),IF(AND(ISNUMBER(F320),F320&gt;0),WORKDAY(F320,5),"")),
TRUE,""
)
))</f>
        <v>46328</v>
      </c>
      <c r="I320" t="str" cm="1">
        <f t="array" ref="I320">IF(A320="","",_xlfn.IFS(
D320="Eliminados",_xlfn.XLOOKUP(A320,Eliminados!$A$2:$A$500,Eliminados!$AB$2:$AB$500,""),
D320="Planificadas",_xlfn.XLOOKUP(A320,Planificadas!$A$2:$A$500,Planificadas!$AB$2:$AB$500,""),
D320="Aprobar planificación",_xlfn.XLOOKUP(A320,'Aprobar Planificación'!$A$2:$A$500,'Aprobar Planificación'!$AB$2:$AB$500,""),
D320="Por planificar",_xlfn.XLOOKUP(A320,'Por planificar'!$A$2:$A$500,'Por planificar'!$AB$2:$AB$500,""),
D320="Por habilitar presupuesto",_xlfn.XLOOKUP(A320,'Por habilitar presup.'!$A$2:$A$500,'Por habilitar presup.'!$AB$2:$AB$500,""),
D320="Por aprobar estimación",_xlfn.XLOOKUP(A320,'Por aprobar estimacion'!$A$2:$A$500,'Por aprobar estimacion'!$AB$2:$AB$500,""),
D320="Por reestimar",_xlfn.XLOOKUP(A320,'Por Reestimar '!$A$2:$A$500,'Por Reestimar '!$AB$2:$AB$500,""),
D320="Por estimar",_xlfn.XLOOKUP(A320,'Por estimar'!$A$2:$A$500,'Por estimar'!$AB$2:$AB$500,""),
D320="Registro incompleto",_xlfn.XLOOKUP(A320,'Registro incompleto'!$A$2:$A$500,'Registro incompleto'!$AB$2:$AB$500,""),
TRUE,""
))</f>
        <v>César Soplín</v>
      </c>
    </row>
    <row r="321" spans="1:9">
      <c r="A321">
        <v>369</v>
      </c>
      <c r="B321" t="str" cm="1">
        <f t="array" ref="B321">IF(A321="","",_xlfn.IFS(
D321="Eliminados",_xlfn.XLOOKUP(A321,Eliminados!$A$2:$A$500,Eliminados!$F$2:$F$500,""),
D321="Planificadas",_xlfn.XLOOKUP(A321,Planificadas!$A$2:$A$500,Planificadas!$F$2:$F$500,""),
D321="Aprobar planificación",_xlfn.XLOOKUP(A321,'Aprobar Planificación'!$A$2:$A$500,'Aprobar Planificación'!$F$2:$F$500,""),
D321="Por planificar",_xlfn.XLOOKUP(A321,'Por planificar'!$A$2:$A$500,'Por planificar'!$F$2:$F$500,""),
D321="Por habilitar presupuesto",_xlfn.XLOOKUP(A321,'Por habilitar presup.'!$A$2:$A$500,'Por habilitar presup.'!$F$2:$F$500,""),
D321="Por aprobar estimación",_xlfn.XLOOKUP(A321,'Por aprobar estimacion'!$A$2:$A$500,'Por aprobar estimacion'!$F$2:$F$500,""),
D321="Por reestimar",_xlfn.XLOOKUP(A321,'Por Reestimar '!$A$2:$A$500,'Por Reestimar '!$F$2:$F$500,""),
D321="Por estimar",_xlfn.XLOOKUP(A321,'Por estimar'!$A$2:$A$500,'Por estimar'!$F$2:$F$500,""),
D321="Registro incompleto",_xlfn.XLOOKUP(A321,'Registro incompleto'!$A$2:$A$500,'Registro incompleto'!$F$2:$F$500,""),
TRUE,""
))</f>
        <v>Activación y estandarización de logs en sistemas críticos</v>
      </c>
      <c r="C321" t="str">
        <f t="shared" si="4"/>
        <v>Elmer Zapata</v>
      </c>
      <c r="D321" t="str" cm="1">
        <f t="array" ref="D321">IF(A321="","",_xlfn.IFS(
COUNTIF(Eliminados!$A$2:$A$500,A321)&gt;0,"Eliminados",
COUNTIF(Planificadas!$A$2:$A$500,A321)&gt;0,"Planificadas",
COUNTIF('Aprobar Planificación'!$A$2:$A$500,A321)&gt;0,"Aprobar planificación",
COUNTIF('Por planificar'!$A$2:$A$500,A321)&gt;0,"Por planificar",
COUNTIF('Por habilitar presup.'!$A$2:$A$500,A321)&gt;0,"Por habilitar presupuesto",
COUNTIF('Por aprobar estimacion'!$A$2:$A$500,A321)&gt;0,"Por aprobar estimación",
COUNTIF('Por Reestimar '!$A$2:$A$500,A321)&gt;0,"Por reestimar",
COUNTIF('Por estimar'!$A$2:$A$500,A321)&gt;0,"Por estimar",
COUNTIF('Registro incompleto'!$A$2:$A$500,A321)&gt;0,"Registro incompleto",
TRUE,"Sin estado"
))</f>
        <v>Por estimar</v>
      </c>
      <c r="E321" t="str" cm="1">
        <f t="array" ref="E321">IF(A321="","",_xlfn.LET(
_xlpm.base,_xlfn.IFS(
D321="Eliminados",_xlfn.XLOOKUP(A321,Eliminados!$A$2:$A$500,Eliminados!$AE$2:$AE$500,""),
D321="Planificadas",_xlfn.XLOOKUP(A321,Planificadas!$A$2:$A$500,Planificadas!$AE$2:$AE$500,""),
D321="Aprobar planificación",_xlfn.XLOOKUP(A321,'Aprobar Planificación'!$A$2:$A$500,'Aprobar Planificación'!$AE$2:$AE$500,""),
D321="Por planificar",_xlfn.XLOOKUP(A321,'Por planificar'!$A$2:$A$500,'Por planificar'!$AE$2:$AE$500,""),
D321="Por habilitar presupuesto",_xlfn.XLOOKUP(A321,'Por habilitar presup.'!$A$2:$A$500,'Por habilitar presup.'!$AE$2:$AE$500,""),
D321="Por aprobar estimación",_xlfn.XLOOKUP(A321,'Por aprobar estimacion'!$A$2:$A$500,'Por aprobar estimacion'!$AE$2:$AE$500,""),
D321="Por reestimar",_xlfn.XLOOKUP(A321,'Por Reestimar '!$A$2:$A$500,'Por Reestimar '!$AE$2:$AE$500,""),
D321="Por estimar",_xlfn.XLOOKUP(A321,'Por estimar'!$A$2:$A$500,'Por estimar'!$AE$2:$AE$500,""),
D321="Registro incompleto",_xlfn.XLOOKUP(A321,'Registro incompleto'!$A$2:$A$500,'Registro incompleto'!$AE$2:$AE$500,""),
TRUE,""
),
_xlpm.revision,_xlfn.IFS(
D321="Eliminados",_xlfn.XLOOKUP(A321,Eliminados!$A$2:$A$500,Eliminados!$AR$2:$AR$500,""),
D321="Planificadas",_xlfn.XLOOKUP(A321,Planificadas!$A$2:$A$500,Planificadas!$AR$2:$AR$500,""),
D321="Aprobar planificación",_xlfn.XLOOKUP(A321,'Aprobar Planificación'!$A$2:$A$500,'Aprobar Planificación'!$AR$2:$AR$500,""),
D321="Por planificar",_xlfn.XLOOKUP(A321,'Por planificar'!$A$2:$A$500,'Por planificar'!$AR$2:$AR$500,""),
D321="Por habilitar presupuesto",_xlfn.XLOOKUP(A321,'Por habilitar presup.'!$A$2:$A$500,'Por habilitar presup.'!$AR$2:$AR$500,""),
D321="Por aprobar estimación",_xlfn.XLOOKUP(A321,'Por aprobar estimacion'!$A$2:$A$500,'Por aprobar estimacion'!$AR$2:$AR$500,""),
D321="Por reestimar",_xlfn.XLOOKUP(A321,'Por Reestimar '!$A$2:$A$500,'Por Reestimar '!$AR$2:$AR$500,""),
TRUE,""
),
_xlpm.resultado,IF(OR(_xlpm.revision="",_xlpm.revision=0),_xlpm.base,_xlpm.revision),
IF(OR(_xlpm.resultado="",_xlpm.resultado=0),"Sin definir",_xlpm.resultado)
))</f>
        <v>Alta</v>
      </c>
      <c r="F321" s="593" cm="1">
        <f t="array" ref="F321">IF(A321="","",_xlfn.LET(
_xlpm.fecha,_xlfn.IFS(
D321="Eliminados",_xlfn.XLOOKUP(A321,Eliminados!$A$2:$A$500,Eliminados!$AD$2:$AD$500,""),
D321="Planificadas",_xlfn.XLOOKUP(A321,Planificadas!$A$2:$A$500,Planificadas!$AD$2:$AD$500,""),
D321="Aprobar planificación",_xlfn.XLOOKUP(A321,'Aprobar Planificación'!$A$2:$A$500,'Aprobar Planificación'!$AD$2:$AD$500,""),
D321="Por planificar",_xlfn.XLOOKUP(A321,'Por planificar'!$A$2:$A$500,'Por planificar'!$AD$2:$AD$500,""),
D321="Por habilitar presupuesto",_xlfn.XLOOKUP(A321,'Por habilitar presup.'!$A$2:$A$500,'Por habilitar presup.'!$AD$2:$AD$500,""),
D321="Por aprobar estimación",_xlfn.XLOOKUP(A321,'Por aprobar estimacion'!$A$2:$A$500,'Por aprobar estimacion'!$AD$2:$AD$500,""),
D321="Por reestimar",_xlfn.XLOOKUP(A321,'Por Reestimar '!$A$2:$A$500,'Por Reestimar '!$AD$2:$AD$500,""),
D321="Por estimar",_xlfn.XLOOKUP(A321,'Por estimar'!$A$2:$A$500,'Por estimar'!$AD$2:$AD$500,""),
D321="Registro incompleto",_xlfn.XLOOKUP(A321,'Registro incompleto'!$A$2:$A$500,'Registro incompleto'!$AD$2:$AD$500,""),
TRUE,""
),
IF(OR(_xlpm.fecha="",_xlpm.fecha=0),"",_xlpm.fecha)
))</f>
        <v>46252</v>
      </c>
      <c r="G321" s="593" cm="1">
        <f t="array" ref="G321">IF(A321="","",_xlfn.LET(
_xlpm.base,_xlfn.IFS(
D321="Eliminados",_xlfn.XLOOKUP(A321,Eliminados!$A$2:$A$500,Eliminados!$AF$2:$AF$500,""),
D321="Planificadas",_xlfn.XLOOKUP(A321,Planificadas!$A$2:$A$500,Planificadas!$AF$2:$AF$500,""),
D321="Aprobar planificación",_xlfn.XLOOKUP(A321,'Aprobar Planificación'!$A$2:$A$500,'Aprobar Planificación'!$AF$2:$AF$500,""),
D321="Por planificar",_xlfn.XLOOKUP(A321,'Por planificar'!$A$2:$A$500,'Por planificar'!$AF$2:$AF$500,""),
D321="Por habilitar presupuesto",_xlfn.XLOOKUP(A321,'Por habilitar presup.'!$A$2:$A$500,'Por habilitar presup.'!$AF$2:$AF$500,""),
D321="Por aprobar estimación",_xlfn.XLOOKUP(A321,'Por aprobar estimacion'!$A$2:$A$500,'Por aprobar estimacion'!$AF$2:$AF$500,""),
D321="Por reestimar",_xlfn.XLOOKUP(A321,'Por Reestimar '!$A$2:$A$500,'Por Reestimar '!$AF$2:$AF$500,""),
D321="Por estimar",_xlfn.XLOOKUP(A321,'Por estimar'!$A$2:$A$500,'Por estimar'!$AF$2:$AF$500,""),
D321="Registro incompleto",_xlfn.XLOOKUP(A321,'Registro incompleto'!$A$2:$A$500,'Registro incompleto'!$AF$2:$AF$500,""),
TRUE,""
),
_xlpm.revision,_xlfn.IFS(
D321="Eliminados",_xlfn.XLOOKUP(A321,Eliminados!$A$2:$A$500,Eliminados!$AS$2:$AS$500,""),
D321="Planificadas",_xlfn.XLOOKUP(A321,Planificadas!$A$2:$A$500,Planificadas!$AS$2:$AS$500,""),
D321="Aprobar planificación",_xlfn.XLOOKUP(A321,'Aprobar Planificación'!$A$2:$A$500,'Aprobar Planificación'!$AS$2:$AS$500,""),
D321="Por planificar",_xlfn.XLOOKUP(A321,'Por planificar'!$A$2:$A$500,'Por planificar'!$AS$2:$AS$500,""),
D321="Por habilitar presupuesto",_xlfn.XLOOKUP(A321,'Por habilitar presup.'!$A$2:$A$500,'Por habilitar presup.'!$AS$2:$AS$500,""),
D321="Por aprobar estimación",_xlfn.XLOOKUP(A321,'Por aprobar estimacion'!$A$2:$A$500,'Por aprobar estimacion'!$AS$2:$AS$500,""),
D321="Por reestimar",_xlfn.XLOOKUP(A321,'Por Reestimar '!$A$2:$A$500,'Por Reestimar '!$AS$2:$AS$500,""),
TRUE,""
),
_xlpm.resultado,IF(OR(_xlpm.revision="",_xlpm.revision=0),_xlpm.base,_xlpm.revision),
IF(OR(_xlpm.resultado="",_xlpm.resultado=0),"",_xlpm.resultado)
))</f>
        <v>46272</v>
      </c>
      <c r="H321" s="593" cm="1">
        <f t="array" ref="H321">IF(A321="","",_xlfn.LET(
_xlpm.dias,_xlfn.IFS(
OR(UPPER(TRIM(E321))="BAJA",UPPER(TRIM(E321))="BAJO"),5,
OR(UPPER(TRIM(E321))="MEDIA",UPPER(TRIM(E321))="MEDIO"),10,
OR(UPPER(TRIM(E321))="ALTA",UPPER(TRIM(E321))="ALTO"),20,
TRUE,0
),
_xlpm.inicioRe,IF(D321="Por reestimar",_xlfn.XLOOKUP(A321,'Por Reestimar '!$A$2:$A$500,'Por Reestimar '!$AS$2:$AS$500,0),0),
_xlfn.IFS(
D321="Por reestimar",IF(AND(ISNUMBER(_xlpm.inicioRe),_xlpm.inicioRe&gt;0,_xlpm.dias&gt;0),WORKDAY(_xlpm.inicioRe,_xlpm.dias),""),
D321="Por estimar",IF(AND(ISNUMBER(G321),G321&gt;0),IF(_xlpm.dias&gt;0,WORKDAY(G321,_xlpm.dias),""),IF(AND(ISNUMBER(F321),F321&gt;0),WORKDAY(F321,5),"")),
TRUE,""
)
))</f>
        <v>46300</v>
      </c>
      <c r="I321" t="str" cm="1">
        <f t="array" ref="I321">IF(A321="","",_xlfn.IFS(
D321="Eliminados",_xlfn.XLOOKUP(A321,Eliminados!$A$2:$A$500,Eliminados!$AB$2:$AB$500,""),
D321="Planificadas",_xlfn.XLOOKUP(A321,Planificadas!$A$2:$A$500,Planificadas!$AB$2:$AB$500,""),
D321="Aprobar planificación",_xlfn.XLOOKUP(A321,'Aprobar Planificación'!$A$2:$A$500,'Aprobar Planificación'!$AB$2:$AB$500,""),
D321="Por planificar",_xlfn.XLOOKUP(A321,'Por planificar'!$A$2:$A$500,'Por planificar'!$AB$2:$AB$500,""),
D321="Por habilitar presupuesto",_xlfn.XLOOKUP(A321,'Por habilitar presup.'!$A$2:$A$500,'Por habilitar presup.'!$AB$2:$AB$500,""),
D321="Por aprobar estimación",_xlfn.XLOOKUP(A321,'Por aprobar estimacion'!$A$2:$A$500,'Por aprobar estimacion'!$AB$2:$AB$500,""),
D321="Por reestimar",_xlfn.XLOOKUP(A321,'Por Reestimar '!$A$2:$A$500,'Por Reestimar '!$AB$2:$AB$500,""),
D321="Por estimar",_xlfn.XLOOKUP(A321,'Por estimar'!$A$2:$A$500,'Por estimar'!$AB$2:$AB$500,""),
D321="Registro incompleto",_xlfn.XLOOKUP(A321,'Registro incompleto'!$A$2:$A$500,'Registro incompleto'!$AB$2:$AB$500,""),
TRUE,""
))</f>
        <v>Elmer Zapata</v>
      </c>
    </row>
    <row r="322" spans="1:9">
      <c r="A322">
        <v>370</v>
      </c>
      <c r="B322" t="str" cm="1">
        <f t="array" ref="B322">IF(A322="","",_xlfn.IFS(
D322="Eliminados",_xlfn.XLOOKUP(A322,Eliminados!$A$2:$A$500,Eliminados!$F$2:$F$500,""),
D322="Planificadas",_xlfn.XLOOKUP(A322,Planificadas!$A$2:$A$500,Planificadas!$F$2:$F$500,""),
D322="Aprobar planificación",_xlfn.XLOOKUP(A322,'Aprobar Planificación'!$A$2:$A$500,'Aprobar Planificación'!$F$2:$F$500,""),
D322="Por planificar",_xlfn.XLOOKUP(A322,'Por planificar'!$A$2:$A$500,'Por planificar'!$F$2:$F$500,""),
D322="Por habilitar presupuesto",_xlfn.XLOOKUP(A322,'Por habilitar presup.'!$A$2:$A$500,'Por habilitar presup.'!$F$2:$F$500,""),
D322="Por aprobar estimación",_xlfn.XLOOKUP(A322,'Por aprobar estimacion'!$A$2:$A$500,'Por aprobar estimacion'!$F$2:$F$500,""),
D322="Por reestimar",_xlfn.XLOOKUP(A322,'Por Reestimar '!$A$2:$A$500,'Por Reestimar '!$F$2:$F$500,""),
D322="Por estimar",_xlfn.XLOOKUP(A322,'Por estimar'!$A$2:$A$500,'Por estimar'!$F$2:$F$500,""),
D322="Registro incompleto",_xlfn.XLOOKUP(A322,'Registro incompleto'!$A$2:$A$500,'Registro incompleto'!$F$2:$F$500,""),
TRUE,""
))</f>
        <v>Activación y estandarización de logs en sistemas críticos</v>
      </c>
      <c r="C322" t="str">
        <f t="shared" si="4"/>
        <v>Nicolas Morales</v>
      </c>
      <c r="D322" t="str" cm="1">
        <f t="array" ref="D322">IF(A322="","",_xlfn.IFS(
COUNTIF(Eliminados!$A$2:$A$500,A322)&gt;0,"Eliminados",
COUNTIF(Planificadas!$A$2:$A$500,A322)&gt;0,"Planificadas",
COUNTIF('Aprobar Planificación'!$A$2:$A$500,A322)&gt;0,"Aprobar planificación",
COUNTIF('Por planificar'!$A$2:$A$500,A322)&gt;0,"Por planificar",
COUNTIF('Por habilitar presup.'!$A$2:$A$500,A322)&gt;0,"Por habilitar presupuesto",
COUNTIF('Por aprobar estimacion'!$A$2:$A$500,A322)&gt;0,"Por aprobar estimación",
COUNTIF('Por Reestimar '!$A$2:$A$500,A322)&gt;0,"Por reestimar",
COUNTIF('Por estimar'!$A$2:$A$500,A322)&gt;0,"Por estimar",
COUNTIF('Registro incompleto'!$A$2:$A$500,A322)&gt;0,"Registro incompleto",
TRUE,"Sin estado"
))</f>
        <v>Por estimar</v>
      </c>
      <c r="E322" t="str" cm="1">
        <f t="array" ref="E322">IF(A322="","",_xlfn.LET(
_xlpm.base,_xlfn.IFS(
D322="Eliminados",_xlfn.XLOOKUP(A322,Eliminados!$A$2:$A$500,Eliminados!$AE$2:$AE$500,""),
D322="Planificadas",_xlfn.XLOOKUP(A322,Planificadas!$A$2:$A$500,Planificadas!$AE$2:$AE$500,""),
D322="Aprobar planificación",_xlfn.XLOOKUP(A322,'Aprobar Planificación'!$A$2:$A$500,'Aprobar Planificación'!$AE$2:$AE$500,""),
D322="Por planificar",_xlfn.XLOOKUP(A322,'Por planificar'!$A$2:$A$500,'Por planificar'!$AE$2:$AE$500,""),
D322="Por habilitar presupuesto",_xlfn.XLOOKUP(A322,'Por habilitar presup.'!$A$2:$A$500,'Por habilitar presup.'!$AE$2:$AE$500,""),
D322="Por aprobar estimación",_xlfn.XLOOKUP(A322,'Por aprobar estimacion'!$A$2:$A$500,'Por aprobar estimacion'!$AE$2:$AE$500,""),
D322="Por reestimar",_xlfn.XLOOKUP(A322,'Por Reestimar '!$A$2:$A$500,'Por Reestimar '!$AE$2:$AE$500,""),
D322="Por estimar",_xlfn.XLOOKUP(A322,'Por estimar'!$A$2:$A$500,'Por estimar'!$AE$2:$AE$500,""),
D322="Registro incompleto",_xlfn.XLOOKUP(A322,'Registro incompleto'!$A$2:$A$500,'Registro incompleto'!$AE$2:$AE$500,""),
TRUE,""
),
_xlpm.revision,_xlfn.IFS(
D322="Eliminados",_xlfn.XLOOKUP(A322,Eliminados!$A$2:$A$500,Eliminados!$AR$2:$AR$500,""),
D322="Planificadas",_xlfn.XLOOKUP(A322,Planificadas!$A$2:$A$500,Planificadas!$AR$2:$AR$500,""),
D322="Aprobar planificación",_xlfn.XLOOKUP(A322,'Aprobar Planificación'!$A$2:$A$500,'Aprobar Planificación'!$AR$2:$AR$500,""),
D322="Por planificar",_xlfn.XLOOKUP(A322,'Por planificar'!$A$2:$A$500,'Por planificar'!$AR$2:$AR$500,""),
D322="Por habilitar presupuesto",_xlfn.XLOOKUP(A322,'Por habilitar presup.'!$A$2:$A$500,'Por habilitar presup.'!$AR$2:$AR$500,""),
D322="Por aprobar estimación",_xlfn.XLOOKUP(A322,'Por aprobar estimacion'!$A$2:$A$500,'Por aprobar estimacion'!$AR$2:$AR$500,""),
D322="Por reestimar",_xlfn.XLOOKUP(A322,'Por Reestimar '!$A$2:$A$500,'Por Reestimar '!$AR$2:$AR$500,""),
TRUE,""
),
_xlpm.resultado,IF(OR(_xlpm.revision="",_xlpm.revision=0),_xlpm.base,_xlpm.revision),
IF(OR(_xlpm.resultado="",_xlpm.resultado=0),"Sin definir",_xlpm.resultado)
))</f>
        <v>Alta</v>
      </c>
      <c r="F322" s="593" cm="1">
        <f t="array" ref="F322">IF(A322="","",_xlfn.LET(
_xlpm.fecha,_xlfn.IFS(
D322="Eliminados",_xlfn.XLOOKUP(A322,Eliminados!$A$2:$A$500,Eliminados!$AD$2:$AD$500,""),
D322="Planificadas",_xlfn.XLOOKUP(A322,Planificadas!$A$2:$A$500,Planificadas!$AD$2:$AD$500,""),
D322="Aprobar planificación",_xlfn.XLOOKUP(A322,'Aprobar Planificación'!$A$2:$A$500,'Aprobar Planificación'!$AD$2:$AD$500,""),
D322="Por planificar",_xlfn.XLOOKUP(A322,'Por planificar'!$A$2:$A$500,'Por planificar'!$AD$2:$AD$500,""),
D322="Por habilitar presupuesto",_xlfn.XLOOKUP(A322,'Por habilitar presup.'!$A$2:$A$500,'Por habilitar presup.'!$AD$2:$AD$500,""),
D322="Por aprobar estimación",_xlfn.XLOOKUP(A322,'Por aprobar estimacion'!$A$2:$A$500,'Por aprobar estimacion'!$AD$2:$AD$500,""),
D322="Por reestimar",_xlfn.XLOOKUP(A322,'Por Reestimar '!$A$2:$A$500,'Por Reestimar '!$AD$2:$AD$500,""),
D322="Por estimar",_xlfn.XLOOKUP(A322,'Por estimar'!$A$2:$A$500,'Por estimar'!$AD$2:$AD$500,""),
D322="Registro incompleto",_xlfn.XLOOKUP(A322,'Registro incompleto'!$A$2:$A$500,'Registro incompleto'!$AD$2:$AD$500,""),
TRUE,""
),
IF(OR(_xlpm.fecha="",_xlpm.fecha=0),"",_xlpm.fecha)
))</f>
        <v>46252</v>
      </c>
      <c r="G322" s="593" cm="1">
        <f t="array" ref="G322">IF(A322="","",_xlfn.LET(
_xlpm.base,_xlfn.IFS(
D322="Eliminados",_xlfn.XLOOKUP(A322,Eliminados!$A$2:$A$500,Eliminados!$AF$2:$AF$500,""),
D322="Planificadas",_xlfn.XLOOKUP(A322,Planificadas!$A$2:$A$500,Planificadas!$AF$2:$AF$500,""),
D322="Aprobar planificación",_xlfn.XLOOKUP(A322,'Aprobar Planificación'!$A$2:$A$500,'Aprobar Planificación'!$AF$2:$AF$500,""),
D322="Por planificar",_xlfn.XLOOKUP(A322,'Por planificar'!$A$2:$A$500,'Por planificar'!$AF$2:$AF$500,""),
D322="Por habilitar presupuesto",_xlfn.XLOOKUP(A322,'Por habilitar presup.'!$A$2:$A$500,'Por habilitar presup.'!$AF$2:$AF$500,""),
D322="Por aprobar estimación",_xlfn.XLOOKUP(A322,'Por aprobar estimacion'!$A$2:$A$500,'Por aprobar estimacion'!$AF$2:$AF$500,""),
D322="Por reestimar",_xlfn.XLOOKUP(A322,'Por Reestimar '!$A$2:$A$500,'Por Reestimar '!$AF$2:$AF$500,""),
D322="Por estimar",_xlfn.XLOOKUP(A322,'Por estimar'!$A$2:$A$500,'Por estimar'!$AF$2:$AF$500,""),
D322="Registro incompleto",_xlfn.XLOOKUP(A322,'Registro incompleto'!$A$2:$A$500,'Registro incompleto'!$AF$2:$AF$500,""),
TRUE,""
),
_xlpm.revision,_xlfn.IFS(
D322="Eliminados",_xlfn.XLOOKUP(A322,Eliminados!$A$2:$A$500,Eliminados!$AS$2:$AS$500,""),
D322="Planificadas",_xlfn.XLOOKUP(A322,Planificadas!$A$2:$A$500,Planificadas!$AS$2:$AS$500,""),
D322="Aprobar planificación",_xlfn.XLOOKUP(A322,'Aprobar Planificación'!$A$2:$A$500,'Aprobar Planificación'!$AS$2:$AS$500,""),
D322="Por planificar",_xlfn.XLOOKUP(A322,'Por planificar'!$A$2:$A$500,'Por planificar'!$AS$2:$AS$500,""),
D322="Por habilitar presupuesto",_xlfn.XLOOKUP(A322,'Por habilitar presup.'!$A$2:$A$500,'Por habilitar presup.'!$AS$2:$AS$500,""),
D322="Por aprobar estimación",_xlfn.XLOOKUP(A322,'Por aprobar estimacion'!$A$2:$A$500,'Por aprobar estimacion'!$AS$2:$AS$500,""),
D322="Por reestimar",_xlfn.XLOOKUP(A322,'Por Reestimar '!$A$2:$A$500,'Por Reestimar '!$AS$2:$AS$500,""),
TRUE,""
),
_xlpm.resultado,IF(OR(_xlpm.revision="",_xlpm.revision=0),_xlpm.base,_xlpm.revision),
IF(OR(_xlpm.resultado="",_xlpm.resultado=0),"",_xlpm.resultado)
))</f>
        <v>46295</v>
      </c>
      <c r="H322" s="593" cm="1">
        <f t="array" ref="H322">IF(A322="","",_xlfn.LET(
_xlpm.dias,_xlfn.IFS(
OR(UPPER(TRIM(E322))="BAJA",UPPER(TRIM(E322))="BAJO"),5,
OR(UPPER(TRIM(E322))="MEDIA",UPPER(TRIM(E322))="MEDIO"),10,
OR(UPPER(TRIM(E322))="ALTA",UPPER(TRIM(E322))="ALTO"),20,
TRUE,0
),
_xlpm.inicioRe,IF(D322="Por reestimar",_xlfn.XLOOKUP(A322,'Por Reestimar '!$A$2:$A$500,'Por Reestimar '!$AS$2:$AS$500,0),0),
_xlfn.IFS(
D322="Por reestimar",IF(AND(ISNUMBER(_xlpm.inicioRe),_xlpm.inicioRe&gt;0,_xlpm.dias&gt;0),WORKDAY(_xlpm.inicioRe,_xlpm.dias),""),
D322="Por estimar",IF(AND(ISNUMBER(G322),G322&gt;0),IF(_xlpm.dias&gt;0,WORKDAY(G322,_xlpm.dias),""),IF(AND(ISNUMBER(F322),F322&gt;0),WORKDAY(F322,5),"")),
TRUE,""
)
))</f>
        <v>46323</v>
      </c>
      <c r="I322" t="str" cm="1">
        <f t="array" ref="I322">IF(A322="","",_xlfn.IFS(
D322="Eliminados",_xlfn.XLOOKUP(A322,Eliminados!$A$2:$A$500,Eliminados!$AB$2:$AB$500,""),
D322="Planificadas",_xlfn.XLOOKUP(A322,Planificadas!$A$2:$A$500,Planificadas!$AB$2:$AB$500,""),
D322="Aprobar planificación",_xlfn.XLOOKUP(A322,'Aprobar Planificación'!$A$2:$A$500,'Aprobar Planificación'!$AB$2:$AB$500,""),
D322="Por planificar",_xlfn.XLOOKUP(A322,'Por planificar'!$A$2:$A$500,'Por planificar'!$AB$2:$AB$500,""),
D322="Por habilitar presupuesto",_xlfn.XLOOKUP(A322,'Por habilitar presup.'!$A$2:$A$500,'Por habilitar presup.'!$AB$2:$AB$500,""),
D322="Por aprobar estimación",_xlfn.XLOOKUP(A322,'Por aprobar estimacion'!$A$2:$A$500,'Por aprobar estimacion'!$AB$2:$AB$500,""),
D322="Por reestimar",_xlfn.XLOOKUP(A322,'Por Reestimar '!$A$2:$A$500,'Por Reestimar '!$AB$2:$AB$500,""),
D322="Por estimar",_xlfn.XLOOKUP(A322,'Por estimar'!$A$2:$A$500,'Por estimar'!$AB$2:$AB$500,""),
D322="Registro incompleto",_xlfn.XLOOKUP(A322,'Registro incompleto'!$A$2:$A$500,'Registro incompleto'!$AB$2:$AB$500,""),
TRUE,""
))</f>
        <v>Nicolas Morales</v>
      </c>
    </row>
    <row r="323" spans="1:9">
      <c r="A323">
        <v>371</v>
      </c>
      <c r="B323" t="str" cm="1">
        <f t="array" ref="B323">IF(A323="","",_xlfn.IFS(
D323="Eliminados",_xlfn.XLOOKUP(A323,Eliminados!$A$2:$A$500,Eliminados!$F$2:$F$500,""),
D323="Planificadas",_xlfn.XLOOKUP(A323,Planificadas!$A$2:$A$500,Planificadas!$F$2:$F$500,""),
D323="Aprobar planificación",_xlfn.XLOOKUP(A323,'Aprobar Planificación'!$A$2:$A$500,'Aprobar Planificación'!$F$2:$F$500,""),
D323="Por planificar",_xlfn.XLOOKUP(A323,'Por planificar'!$A$2:$A$500,'Por planificar'!$F$2:$F$500,""),
D323="Por habilitar presupuesto",_xlfn.XLOOKUP(A323,'Por habilitar presup.'!$A$2:$A$500,'Por habilitar presup.'!$F$2:$F$500,""),
D323="Por aprobar estimación",_xlfn.XLOOKUP(A323,'Por aprobar estimacion'!$A$2:$A$500,'Por aprobar estimacion'!$F$2:$F$500,""),
D323="Por reestimar",_xlfn.XLOOKUP(A323,'Por Reestimar '!$A$2:$A$500,'Por Reestimar '!$F$2:$F$500,""),
D323="Por estimar",_xlfn.XLOOKUP(A323,'Por estimar'!$A$2:$A$500,'Por estimar'!$F$2:$F$500,""),
D323="Registro incompleto",_xlfn.XLOOKUP(A323,'Registro incompleto'!$A$2:$A$500,'Registro incompleto'!$F$2:$F$500,""),
TRUE,""
))</f>
        <v>Activación y estandarización de logs en sistemas críticos</v>
      </c>
      <c r="C323" t="str">
        <f t="shared" ref="C323:C383" si="5">IF(A323="","",IF(OR(
TRIM(I323&amp;"")="",
TRIM(I323&amp;"")="0",
UPPER(TRIM(I323&amp;""))="PENDIENTE LD"
),"Sin definir",I323))</f>
        <v>Nohelí Cabrera</v>
      </c>
      <c r="D323" t="str" cm="1">
        <f t="array" ref="D323">IF(A323="","",_xlfn.IFS(
COUNTIF(Eliminados!$A$2:$A$500,A323)&gt;0,"Eliminados",
COUNTIF(Planificadas!$A$2:$A$500,A323)&gt;0,"Planificadas",
COUNTIF('Aprobar Planificación'!$A$2:$A$500,A323)&gt;0,"Aprobar planificación",
COUNTIF('Por planificar'!$A$2:$A$500,A323)&gt;0,"Por planificar",
COUNTIF('Por habilitar presup.'!$A$2:$A$500,A323)&gt;0,"Por habilitar presupuesto",
COUNTIF('Por aprobar estimacion'!$A$2:$A$500,A323)&gt;0,"Por aprobar estimación",
COUNTIF('Por Reestimar '!$A$2:$A$500,A323)&gt;0,"Por reestimar",
COUNTIF('Por estimar'!$A$2:$A$500,A323)&gt;0,"Por estimar",
COUNTIF('Registro incompleto'!$A$2:$A$500,A323)&gt;0,"Registro incompleto",
TRUE,"Sin estado"
))</f>
        <v>Eliminados</v>
      </c>
      <c r="E323" t="str" cm="1">
        <f t="array" ref="E323">IF(A323="","",_xlfn.LET(
_xlpm.base,_xlfn.IFS(
D323="Eliminados",_xlfn.XLOOKUP(A323,Eliminados!$A$2:$A$500,Eliminados!$AE$2:$AE$500,""),
D323="Planificadas",_xlfn.XLOOKUP(A323,Planificadas!$A$2:$A$500,Planificadas!$AE$2:$AE$500,""),
D323="Aprobar planificación",_xlfn.XLOOKUP(A323,'Aprobar Planificación'!$A$2:$A$500,'Aprobar Planificación'!$AE$2:$AE$500,""),
D323="Por planificar",_xlfn.XLOOKUP(A323,'Por planificar'!$A$2:$A$500,'Por planificar'!$AE$2:$AE$500,""),
D323="Por habilitar presupuesto",_xlfn.XLOOKUP(A323,'Por habilitar presup.'!$A$2:$A$500,'Por habilitar presup.'!$AE$2:$AE$500,""),
D323="Por aprobar estimación",_xlfn.XLOOKUP(A323,'Por aprobar estimacion'!$A$2:$A$500,'Por aprobar estimacion'!$AE$2:$AE$500,""),
D323="Por reestimar",_xlfn.XLOOKUP(A323,'Por Reestimar '!$A$2:$A$500,'Por Reestimar '!$AE$2:$AE$500,""),
D323="Por estimar",_xlfn.XLOOKUP(A323,'Por estimar'!$A$2:$A$500,'Por estimar'!$AE$2:$AE$500,""),
D323="Registro incompleto",_xlfn.XLOOKUP(A323,'Registro incompleto'!$A$2:$A$500,'Registro incompleto'!$AE$2:$AE$500,""),
TRUE,""
),
_xlpm.revision,_xlfn.IFS(
D323="Eliminados",_xlfn.XLOOKUP(A323,Eliminados!$A$2:$A$500,Eliminados!$AR$2:$AR$500,""),
D323="Planificadas",_xlfn.XLOOKUP(A323,Planificadas!$A$2:$A$500,Planificadas!$AR$2:$AR$500,""),
D323="Aprobar planificación",_xlfn.XLOOKUP(A323,'Aprobar Planificación'!$A$2:$A$500,'Aprobar Planificación'!$AR$2:$AR$500,""),
D323="Por planificar",_xlfn.XLOOKUP(A323,'Por planificar'!$A$2:$A$500,'Por planificar'!$AR$2:$AR$500,""),
D323="Por habilitar presupuesto",_xlfn.XLOOKUP(A323,'Por habilitar presup.'!$A$2:$A$500,'Por habilitar presup.'!$AR$2:$AR$500,""),
D323="Por aprobar estimación",_xlfn.XLOOKUP(A323,'Por aprobar estimacion'!$A$2:$A$500,'Por aprobar estimacion'!$AR$2:$AR$500,""),
D323="Por reestimar",_xlfn.XLOOKUP(A323,'Por Reestimar '!$A$2:$A$500,'Por Reestimar '!$AR$2:$AR$500,""),
TRUE,""
),
_xlpm.resultado,IF(OR(_xlpm.revision="",_xlpm.revision=0),_xlpm.base,_xlpm.revision),
IF(OR(_xlpm.resultado="",_xlpm.resultado=0),"Sin definir",_xlpm.resultado)
))</f>
        <v>Alta</v>
      </c>
      <c r="F323" s="593" cm="1">
        <f t="array" ref="F323">IF(A323="","",_xlfn.LET(
_xlpm.fecha,_xlfn.IFS(
D323="Eliminados",_xlfn.XLOOKUP(A323,Eliminados!$A$2:$A$500,Eliminados!$AD$2:$AD$500,""),
D323="Planificadas",_xlfn.XLOOKUP(A323,Planificadas!$A$2:$A$500,Planificadas!$AD$2:$AD$500,""),
D323="Aprobar planificación",_xlfn.XLOOKUP(A323,'Aprobar Planificación'!$A$2:$A$500,'Aprobar Planificación'!$AD$2:$AD$500,""),
D323="Por planificar",_xlfn.XLOOKUP(A323,'Por planificar'!$A$2:$A$500,'Por planificar'!$AD$2:$AD$500,""),
D323="Por habilitar presupuesto",_xlfn.XLOOKUP(A323,'Por habilitar presup.'!$A$2:$A$500,'Por habilitar presup.'!$AD$2:$AD$500,""),
D323="Por aprobar estimación",_xlfn.XLOOKUP(A323,'Por aprobar estimacion'!$A$2:$A$500,'Por aprobar estimacion'!$AD$2:$AD$500,""),
D323="Por reestimar",_xlfn.XLOOKUP(A323,'Por Reestimar '!$A$2:$A$500,'Por Reestimar '!$AD$2:$AD$500,""),
D323="Por estimar",_xlfn.XLOOKUP(A323,'Por estimar'!$A$2:$A$500,'Por estimar'!$AD$2:$AD$500,""),
D323="Registro incompleto",_xlfn.XLOOKUP(A323,'Registro incompleto'!$A$2:$A$500,'Registro incompleto'!$AD$2:$AD$500,""),
TRUE,""
),
IF(OR(_xlpm.fecha="",_xlpm.fecha=0),"",_xlpm.fecha)
))</f>
        <v>46252</v>
      </c>
      <c r="G323" s="593" cm="1">
        <f t="array" ref="G323">IF(A323="","",_xlfn.LET(
_xlpm.base,_xlfn.IFS(
D323="Eliminados",_xlfn.XLOOKUP(A323,Eliminados!$A$2:$A$500,Eliminados!$AF$2:$AF$500,""),
D323="Planificadas",_xlfn.XLOOKUP(A323,Planificadas!$A$2:$A$500,Planificadas!$AF$2:$AF$500,""),
D323="Aprobar planificación",_xlfn.XLOOKUP(A323,'Aprobar Planificación'!$A$2:$A$500,'Aprobar Planificación'!$AF$2:$AF$500,""),
D323="Por planificar",_xlfn.XLOOKUP(A323,'Por planificar'!$A$2:$A$500,'Por planificar'!$AF$2:$AF$500,""),
D323="Por habilitar presupuesto",_xlfn.XLOOKUP(A323,'Por habilitar presup.'!$A$2:$A$500,'Por habilitar presup.'!$AF$2:$AF$500,""),
D323="Por aprobar estimación",_xlfn.XLOOKUP(A323,'Por aprobar estimacion'!$A$2:$A$500,'Por aprobar estimacion'!$AF$2:$AF$500,""),
D323="Por reestimar",_xlfn.XLOOKUP(A323,'Por Reestimar '!$A$2:$A$500,'Por Reestimar '!$AF$2:$AF$500,""),
D323="Por estimar",_xlfn.XLOOKUP(A323,'Por estimar'!$A$2:$A$500,'Por estimar'!$AF$2:$AF$500,""),
D323="Registro incompleto",_xlfn.XLOOKUP(A323,'Registro incompleto'!$A$2:$A$500,'Registro incompleto'!$AF$2:$AF$500,""),
TRUE,""
),
_xlpm.revision,_xlfn.IFS(
D323="Eliminados",_xlfn.XLOOKUP(A323,Eliminados!$A$2:$A$500,Eliminados!$AS$2:$AS$500,""),
D323="Planificadas",_xlfn.XLOOKUP(A323,Planificadas!$A$2:$A$500,Planificadas!$AS$2:$AS$500,""),
D323="Aprobar planificación",_xlfn.XLOOKUP(A323,'Aprobar Planificación'!$A$2:$A$500,'Aprobar Planificación'!$AS$2:$AS$500,""),
D323="Por planificar",_xlfn.XLOOKUP(A323,'Por planificar'!$A$2:$A$500,'Por planificar'!$AS$2:$AS$500,""),
D323="Por habilitar presupuesto",_xlfn.XLOOKUP(A323,'Por habilitar presup.'!$A$2:$A$500,'Por habilitar presup.'!$AS$2:$AS$500,""),
D323="Por aprobar estimación",_xlfn.XLOOKUP(A323,'Por aprobar estimacion'!$A$2:$A$500,'Por aprobar estimacion'!$AS$2:$AS$500,""),
D323="Por reestimar",_xlfn.XLOOKUP(A323,'Por Reestimar '!$A$2:$A$500,'Por Reestimar '!$AS$2:$AS$500,""),
TRUE,""
),
_xlpm.resultado,IF(OR(_xlpm.revision="",_xlpm.revision=0),_xlpm.base,_xlpm.revision),
IF(OR(_xlpm.resultado="",_xlpm.resultado=0),"",_xlpm.resultado)
))</f>
        <v>46289</v>
      </c>
      <c r="H323" s="593" t="str" cm="1">
        <f t="array" ref="H323">IF(A323="","",_xlfn.LET(
_xlpm.dias,_xlfn.IFS(
OR(UPPER(TRIM(E323))="BAJA",UPPER(TRIM(E323))="BAJO"),5,
OR(UPPER(TRIM(E323))="MEDIA",UPPER(TRIM(E323))="MEDIO"),10,
OR(UPPER(TRIM(E323))="ALTA",UPPER(TRIM(E323))="ALTO"),20,
TRUE,0
),
_xlpm.inicioRe,IF(D323="Por reestimar",_xlfn.XLOOKUP(A323,'Por Reestimar '!$A$2:$A$500,'Por Reestimar '!$AS$2:$AS$500,0),0),
_xlfn.IFS(
D323="Por reestimar",IF(AND(ISNUMBER(_xlpm.inicioRe),_xlpm.inicioRe&gt;0,_xlpm.dias&gt;0),WORKDAY(_xlpm.inicioRe,_xlpm.dias),""),
D323="Por estimar",IF(AND(ISNUMBER(G323),G323&gt;0),IF(_xlpm.dias&gt;0,WORKDAY(G323,_xlpm.dias),""),IF(AND(ISNUMBER(F323),F323&gt;0),WORKDAY(F323,5),"")),
TRUE,""
)
))</f>
        <v/>
      </c>
      <c r="I323" t="str" cm="1">
        <f t="array" ref="I323">IF(A323="","",_xlfn.IFS(
D323="Eliminados",_xlfn.XLOOKUP(A323,Eliminados!$A$2:$A$500,Eliminados!$AB$2:$AB$500,""),
D323="Planificadas",_xlfn.XLOOKUP(A323,Planificadas!$A$2:$A$500,Planificadas!$AB$2:$AB$500,""),
D323="Aprobar planificación",_xlfn.XLOOKUP(A323,'Aprobar Planificación'!$A$2:$A$500,'Aprobar Planificación'!$AB$2:$AB$500,""),
D323="Por planificar",_xlfn.XLOOKUP(A323,'Por planificar'!$A$2:$A$500,'Por planificar'!$AB$2:$AB$500,""),
D323="Por habilitar presupuesto",_xlfn.XLOOKUP(A323,'Por habilitar presup.'!$A$2:$A$500,'Por habilitar presup.'!$AB$2:$AB$500,""),
D323="Por aprobar estimación",_xlfn.XLOOKUP(A323,'Por aprobar estimacion'!$A$2:$A$500,'Por aprobar estimacion'!$AB$2:$AB$500,""),
D323="Por reestimar",_xlfn.XLOOKUP(A323,'Por Reestimar '!$A$2:$A$500,'Por Reestimar '!$AB$2:$AB$500,""),
D323="Por estimar",_xlfn.XLOOKUP(A323,'Por estimar'!$A$2:$A$500,'Por estimar'!$AB$2:$AB$500,""),
D323="Registro incompleto",_xlfn.XLOOKUP(A323,'Registro incompleto'!$A$2:$A$500,'Registro incompleto'!$AB$2:$AB$500,""),
TRUE,""
))</f>
        <v>Nohelí Cabrera</v>
      </c>
    </row>
    <row r="324" spans="1:9">
      <c r="A324">
        <v>372</v>
      </c>
      <c r="B324" t="str" cm="1">
        <f t="array" ref="B324">IF(A324="","",_xlfn.IFS(
D324="Eliminados",_xlfn.XLOOKUP(A324,Eliminados!$A$2:$A$500,Eliminados!$F$2:$F$500,""),
D324="Planificadas",_xlfn.XLOOKUP(A324,Planificadas!$A$2:$A$500,Planificadas!$F$2:$F$500,""),
D324="Aprobar planificación",_xlfn.XLOOKUP(A324,'Aprobar Planificación'!$A$2:$A$500,'Aprobar Planificación'!$F$2:$F$500,""),
D324="Por planificar",_xlfn.XLOOKUP(A324,'Por planificar'!$A$2:$A$500,'Por planificar'!$F$2:$F$500,""),
D324="Por habilitar presupuesto",_xlfn.XLOOKUP(A324,'Por habilitar presup.'!$A$2:$A$500,'Por habilitar presup.'!$F$2:$F$500,""),
D324="Por aprobar estimación",_xlfn.XLOOKUP(A324,'Por aprobar estimacion'!$A$2:$A$500,'Por aprobar estimacion'!$F$2:$F$500,""),
D324="Por reestimar",_xlfn.XLOOKUP(A324,'Por Reestimar '!$A$2:$A$500,'Por Reestimar '!$F$2:$F$500,""),
D324="Por estimar",_xlfn.XLOOKUP(A324,'Por estimar'!$A$2:$A$500,'Por estimar'!$F$2:$F$500,""),
D324="Registro incompleto",_xlfn.XLOOKUP(A324,'Registro incompleto'!$A$2:$A$500,'Registro incompleto'!$F$2:$F$500,""),
TRUE,""
))</f>
        <v>Sede Ica UPN</v>
      </c>
      <c r="C324" t="str">
        <f t="shared" si="5"/>
        <v>Alan Medina</v>
      </c>
      <c r="D324" t="str" cm="1">
        <f t="array" ref="D324">IF(A324="","",_xlfn.IFS(
COUNTIF(Eliminados!$A$2:$A$500,A324)&gt;0,"Eliminados",
COUNTIF(Planificadas!$A$2:$A$500,A324)&gt;0,"Planificadas",
COUNTIF('Aprobar Planificación'!$A$2:$A$500,A324)&gt;0,"Aprobar planificación",
COUNTIF('Por planificar'!$A$2:$A$500,A324)&gt;0,"Por planificar",
COUNTIF('Por habilitar presup.'!$A$2:$A$500,A324)&gt;0,"Por habilitar presupuesto",
COUNTIF('Por aprobar estimacion'!$A$2:$A$500,A324)&gt;0,"Por aprobar estimación",
COUNTIF('Por Reestimar '!$A$2:$A$500,A324)&gt;0,"Por reestimar",
COUNTIF('Por estimar'!$A$2:$A$500,A324)&gt;0,"Por estimar",
COUNTIF('Registro incompleto'!$A$2:$A$500,A324)&gt;0,"Registro incompleto",
TRUE,"Sin estado"
))</f>
        <v>Por habilitar presupuesto</v>
      </c>
      <c r="E324" t="str" cm="1">
        <f t="array" ref="E324">IF(A324="","",_xlfn.LET(
_xlpm.base,_xlfn.IFS(
D324="Eliminados",_xlfn.XLOOKUP(A324,Eliminados!$A$2:$A$500,Eliminados!$AE$2:$AE$500,""),
D324="Planificadas",_xlfn.XLOOKUP(A324,Planificadas!$A$2:$A$500,Planificadas!$AE$2:$AE$500,""),
D324="Aprobar planificación",_xlfn.XLOOKUP(A324,'Aprobar Planificación'!$A$2:$A$500,'Aprobar Planificación'!$AE$2:$AE$500,""),
D324="Por planificar",_xlfn.XLOOKUP(A324,'Por planificar'!$A$2:$A$500,'Por planificar'!$AE$2:$AE$500,""),
D324="Por habilitar presupuesto",_xlfn.XLOOKUP(A324,'Por habilitar presup.'!$A$2:$A$500,'Por habilitar presup.'!$AE$2:$AE$500,""),
D324="Por aprobar estimación",_xlfn.XLOOKUP(A324,'Por aprobar estimacion'!$A$2:$A$500,'Por aprobar estimacion'!$AE$2:$AE$500,""),
D324="Por reestimar",_xlfn.XLOOKUP(A324,'Por Reestimar '!$A$2:$A$500,'Por Reestimar '!$AE$2:$AE$500,""),
D324="Por estimar",_xlfn.XLOOKUP(A324,'Por estimar'!$A$2:$A$500,'Por estimar'!$AE$2:$AE$500,""),
D324="Registro incompleto",_xlfn.XLOOKUP(A324,'Registro incompleto'!$A$2:$A$500,'Registro incompleto'!$AE$2:$AE$500,""),
TRUE,""
),
_xlpm.revision,_xlfn.IFS(
D324="Eliminados",_xlfn.XLOOKUP(A324,Eliminados!$A$2:$A$500,Eliminados!$AR$2:$AR$500,""),
D324="Planificadas",_xlfn.XLOOKUP(A324,Planificadas!$A$2:$A$500,Planificadas!$AR$2:$AR$500,""),
D324="Aprobar planificación",_xlfn.XLOOKUP(A324,'Aprobar Planificación'!$A$2:$A$500,'Aprobar Planificación'!$AR$2:$AR$500,""),
D324="Por planificar",_xlfn.XLOOKUP(A324,'Por planificar'!$A$2:$A$500,'Por planificar'!$AR$2:$AR$500,""),
D324="Por habilitar presupuesto",_xlfn.XLOOKUP(A324,'Por habilitar presup.'!$A$2:$A$500,'Por habilitar presup.'!$AR$2:$AR$500,""),
D324="Por aprobar estimación",_xlfn.XLOOKUP(A324,'Por aprobar estimacion'!$A$2:$A$500,'Por aprobar estimacion'!$AR$2:$AR$500,""),
D324="Por reestimar",_xlfn.XLOOKUP(A324,'Por Reestimar '!$A$2:$A$500,'Por Reestimar '!$AR$2:$AR$500,""),
TRUE,""
),
_xlpm.resultado,IF(OR(_xlpm.revision="",_xlpm.revision=0),_xlpm.base,_xlpm.revision),
IF(OR(_xlpm.resultado="",_xlpm.resultado=0),"Sin definir",_xlpm.resultado)
))</f>
        <v>Alta</v>
      </c>
      <c r="F324" s="593" cm="1">
        <f t="array" ref="F324">IF(A324="","",_xlfn.LET(
_xlpm.fecha,_xlfn.IFS(
D324="Eliminados",_xlfn.XLOOKUP(A324,Eliminados!$A$2:$A$500,Eliminados!$AD$2:$AD$500,""),
D324="Planificadas",_xlfn.XLOOKUP(A324,Planificadas!$A$2:$A$500,Planificadas!$AD$2:$AD$500,""),
D324="Aprobar planificación",_xlfn.XLOOKUP(A324,'Aprobar Planificación'!$A$2:$A$500,'Aprobar Planificación'!$AD$2:$AD$500,""),
D324="Por planificar",_xlfn.XLOOKUP(A324,'Por planificar'!$A$2:$A$500,'Por planificar'!$AD$2:$AD$500,""),
D324="Por habilitar presupuesto",_xlfn.XLOOKUP(A324,'Por habilitar presup.'!$A$2:$A$500,'Por habilitar presup.'!$AD$2:$AD$500,""),
D324="Por aprobar estimación",_xlfn.XLOOKUP(A324,'Por aprobar estimacion'!$A$2:$A$500,'Por aprobar estimacion'!$AD$2:$AD$500,""),
D324="Por reestimar",_xlfn.XLOOKUP(A324,'Por Reestimar '!$A$2:$A$500,'Por Reestimar '!$AD$2:$AD$500,""),
D324="Por estimar",_xlfn.XLOOKUP(A324,'Por estimar'!$A$2:$A$500,'Por estimar'!$AD$2:$AD$500,""),
D324="Registro incompleto",_xlfn.XLOOKUP(A324,'Registro incompleto'!$A$2:$A$500,'Registro incompleto'!$AD$2:$AD$500,""),
TRUE,""
),
IF(OR(_xlpm.fecha="",_xlpm.fecha=0),"",_xlpm.fecha)
))</f>
        <v>46252</v>
      </c>
      <c r="G324" s="593" cm="1">
        <f t="array" ref="G324">IF(A324="","",_xlfn.LET(
_xlpm.base,_xlfn.IFS(
D324="Eliminados",_xlfn.XLOOKUP(A324,Eliminados!$A$2:$A$500,Eliminados!$AF$2:$AF$500,""),
D324="Planificadas",_xlfn.XLOOKUP(A324,Planificadas!$A$2:$A$500,Planificadas!$AF$2:$AF$500,""),
D324="Aprobar planificación",_xlfn.XLOOKUP(A324,'Aprobar Planificación'!$A$2:$A$500,'Aprobar Planificación'!$AF$2:$AF$500,""),
D324="Por planificar",_xlfn.XLOOKUP(A324,'Por planificar'!$A$2:$A$500,'Por planificar'!$AF$2:$AF$500,""),
D324="Por habilitar presupuesto",_xlfn.XLOOKUP(A324,'Por habilitar presup.'!$A$2:$A$500,'Por habilitar presup.'!$AF$2:$AF$500,""),
D324="Por aprobar estimación",_xlfn.XLOOKUP(A324,'Por aprobar estimacion'!$A$2:$A$500,'Por aprobar estimacion'!$AF$2:$AF$500,""),
D324="Por reestimar",_xlfn.XLOOKUP(A324,'Por Reestimar '!$A$2:$A$500,'Por Reestimar '!$AF$2:$AF$500,""),
D324="Por estimar",_xlfn.XLOOKUP(A324,'Por estimar'!$A$2:$A$500,'Por estimar'!$AF$2:$AF$500,""),
D324="Registro incompleto",_xlfn.XLOOKUP(A324,'Registro incompleto'!$A$2:$A$500,'Registro incompleto'!$AF$2:$AF$500,""),
TRUE,""
),
_xlpm.revision,_xlfn.IFS(
D324="Eliminados",_xlfn.XLOOKUP(A324,Eliminados!$A$2:$A$500,Eliminados!$AS$2:$AS$500,""),
D324="Planificadas",_xlfn.XLOOKUP(A324,Planificadas!$A$2:$A$500,Planificadas!$AS$2:$AS$500,""),
D324="Aprobar planificación",_xlfn.XLOOKUP(A324,'Aprobar Planificación'!$A$2:$A$500,'Aprobar Planificación'!$AS$2:$AS$500,""),
D324="Por planificar",_xlfn.XLOOKUP(A324,'Por planificar'!$A$2:$A$500,'Por planificar'!$AS$2:$AS$500,""),
D324="Por habilitar presupuesto",_xlfn.XLOOKUP(A324,'Por habilitar presup.'!$A$2:$A$500,'Por habilitar presup.'!$AS$2:$AS$500,""),
D324="Por aprobar estimación",_xlfn.XLOOKUP(A324,'Por aprobar estimacion'!$A$2:$A$500,'Por aprobar estimacion'!$AS$2:$AS$500,""),
D324="Por reestimar",_xlfn.XLOOKUP(A324,'Por Reestimar '!$A$2:$A$500,'Por Reestimar '!$AS$2:$AS$500,""),
TRUE,""
),
_xlpm.resultado,IF(OR(_xlpm.revision="",_xlpm.revision=0),_xlpm.base,_xlpm.revision),
IF(OR(_xlpm.resultado="",_xlpm.resultado=0),"",_xlpm.resultado)
))</f>
        <v>46254</v>
      </c>
      <c r="H324" s="593" t="str" cm="1">
        <f t="array" ref="H324">IF(A324="","",_xlfn.LET(
_xlpm.dias,_xlfn.IFS(
OR(UPPER(TRIM(E324))="BAJA",UPPER(TRIM(E324))="BAJO"),5,
OR(UPPER(TRIM(E324))="MEDIA",UPPER(TRIM(E324))="MEDIO"),10,
OR(UPPER(TRIM(E324))="ALTA",UPPER(TRIM(E324))="ALTO"),20,
TRUE,0
),
_xlpm.inicioRe,IF(D324="Por reestimar",_xlfn.XLOOKUP(A324,'Por Reestimar '!$A$2:$A$500,'Por Reestimar '!$AS$2:$AS$500,0),0),
_xlfn.IFS(
D324="Por reestimar",IF(AND(ISNUMBER(_xlpm.inicioRe),_xlpm.inicioRe&gt;0,_xlpm.dias&gt;0),WORKDAY(_xlpm.inicioRe,_xlpm.dias),""),
D324="Por estimar",IF(AND(ISNUMBER(G324),G324&gt;0),IF(_xlpm.dias&gt;0,WORKDAY(G324,_xlpm.dias),""),IF(AND(ISNUMBER(F324),F324&gt;0),WORKDAY(F324,5),"")),
TRUE,""
)
))</f>
        <v/>
      </c>
      <c r="I324" t="str" cm="1">
        <f t="array" ref="I324">IF(A324="","",_xlfn.IFS(
D324="Eliminados",_xlfn.XLOOKUP(A324,Eliminados!$A$2:$A$500,Eliminados!$AB$2:$AB$500,""),
D324="Planificadas",_xlfn.XLOOKUP(A324,Planificadas!$A$2:$A$500,Planificadas!$AB$2:$AB$500,""),
D324="Aprobar planificación",_xlfn.XLOOKUP(A324,'Aprobar Planificación'!$A$2:$A$500,'Aprobar Planificación'!$AB$2:$AB$500,""),
D324="Por planificar",_xlfn.XLOOKUP(A324,'Por planificar'!$A$2:$A$500,'Por planificar'!$AB$2:$AB$500,""),
D324="Por habilitar presupuesto",_xlfn.XLOOKUP(A324,'Por habilitar presup.'!$A$2:$A$500,'Por habilitar presup.'!$AB$2:$AB$500,""),
D324="Por aprobar estimación",_xlfn.XLOOKUP(A324,'Por aprobar estimacion'!$A$2:$A$500,'Por aprobar estimacion'!$AB$2:$AB$500,""),
D324="Por reestimar",_xlfn.XLOOKUP(A324,'Por Reestimar '!$A$2:$A$500,'Por Reestimar '!$AB$2:$AB$500,""),
D324="Por estimar",_xlfn.XLOOKUP(A324,'Por estimar'!$A$2:$A$500,'Por estimar'!$AB$2:$AB$500,""),
D324="Registro incompleto",_xlfn.XLOOKUP(A324,'Registro incompleto'!$A$2:$A$500,'Registro incompleto'!$AB$2:$AB$500,""),
TRUE,""
))</f>
        <v>Alan Medina</v>
      </c>
    </row>
    <row r="325" spans="1:9">
      <c r="A325">
        <v>373</v>
      </c>
      <c r="B325" t="str" cm="1">
        <f t="array" ref="B325">IF(A325="","",_xlfn.IFS(
D325="Eliminados",_xlfn.XLOOKUP(A325,Eliminados!$A$2:$A$500,Eliminados!$F$2:$F$500,""),
D325="Planificadas",_xlfn.XLOOKUP(A325,Planificadas!$A$2:$A$500,Planificadas!$F$2:$F$500,""),
D325="Aprobar planificación",_xlfn.XLOOKUP(A325,'Aprobar Planificación'!$A$2:$A$500,'Aprobar Planificación'!$F$2:$F$500,""),
D325="Por planificar",_xlfn.XLOOKUP(A325,'Por planificar'!$A$2:$A$500,'Por planificar'!$F$2:$F$500,""),
D325="Por habilitar presupuesto",_xlfn.XLOOKUP(A325,'Por habilitar presup.'!$A$2:$A$500,'Por habilitar presup.'!$F$2:$F$500,""),
D325="Por aprobar estimación",_xlfn.XLOOKUP(A325,'Por aprobar estimacion'!$A$2:$A$500,'Por aprobar estimacion'!$F$2:$F$500,""),
D325="Por reestimar",_xlfn.XLOOKUP(A325,'Por Reestimar '!$A$2:$A$500,'Por Reestimar '!$F$2:$F$500,""),
D325="Por estimar",_xlfn.XLOOKUP(A325,'Por estimar'!$A$2:$A$500,'Por estimar'!$F$2:$F$500,""),
D325="Registro incompleto",_xlfn.XLOOKUP(A325,'Registro incompleto'!$A$2:$A$500,'Registro incompleto'!$F$2:$F$500,""),
TRUE,""
))</f>
        <v>Automatización de Matrícula y Desmatrícula de Nuevos Estudiantes en Banner</v>
      </c>
      <c r="C325" t="str">
        <f t="shared" si="5"/>
        <v>Ana Vega</v>
      </c>
      <c r="D325" t="str" cm="1">
        <f t="array" ref="D325">IF(A325="","",_xlfn.IFS(
COUNTIF(Eliminados!$A$2:$A$500,A325)&gt;0,"Eliminados",
COUNTIF(Planificadas!$A$2:$A$500,A325)&gt;0,"Planificadas",
COUNTIF('Aprobar Planificación'!$A$2:$A$500,A325)&gt;0,"Aprobar planificación",
COUNTIF('Por planificar'!$A$2:$A$500,A325)&gt;0,"Por planificar",
COUNTIF('Por habilitar presup.'!$A$2:$A$500,A325)&gt;0,"Por habilitar presupuesto",
COUNTIF('Por aprobar estimacion'!$A$2:$A$500,A325)&gt;0,"Por aprobar estimación",
COUNTIF('Por Reestimar '!$A$2:$A$500,A325)&gt;0,"Por reestimar",
COUNTIF('Por estimar'!$A$2:$A$500,A325)&gt;0,"Por estimar",
COUNTIF('Registro incompleto'!$A$2:$A$500,A325)&gt;0,"Registro incompleto",
TRUE,"Sin estado"
))</f>
        <v>Aprobar planificación</v>
      </c>
      <c r="E325" t="str" cm="1">
        <f t="array" ref="E325">IF(A325="","",_xlfn.LET(
_xlpm.base,_xlfn.IFS(
D325="Eliminados",_xlfn.XLOOKUP(A325,Eliminados!$A$2:$A$500,Eliminados!$AE$2:$AE$500,""),
D325="Planificadas",_xlfn.XLOOKUP(A325,Planificadas!$A$2:$A$500,Planificadas!$AE$2:$AE$500,""),
D325="Aprobar planificación",_xlfn.XLOOKUP(A325,'Aprobar Planificación'!$A$2:$A$500,'Aprobar Planificación'!$AE$2:$AE$500,""),
D325="Por planificar",_xlfn.XLOOKUP(A325,'Por planificar'!$A$2:$A$500,'Por planificar'!$AE$2:$AE$500,""),
D325="Por habilitar presupuesto",_xlfn.XLOOKUP(A325,'Por habilitar presup.'!$A$2:$A$500,'Por habilitar presup.'!$AE$2:$AE$500,""),
D325="Por aprobar estimación",_xlfn.XLOOKUP(A325,'Por aprobar estimacion'!$A$2:$A$500,'Por aprobar estimacion'!$AE$2:$AE$500,""),
D325="Por reestimar",_xlfn.XLOOKUP(A325,'Por Reestimar '!$A$2:$A$500,'Por Reestimar '!$AE$2:$AE$500,""),
D325="Por estimar",_xlfn.XLOOKUP(A325,'Por estimar'!$A$2:$A$500,'Por estimar'!$AE$2:$AE$500,""),
D325="Registro incompleto",_xlfn.XLOOKUP(A325,'Registro incompleto'!$A$2:$A$500,'Registro incompleto'!$AE$2:$AE$500,""),
TRUE,""
),
_xlpm.revision,_xlfn.IFS(
D325="Eliminados",_xlfn.XLOOKUP(A325,Eliminados!$A$2:$A$500,Eliminados!$AR$2:$AR$500,""),
D325="Planificadas",_xlfn.XLOOKUP(A325,Planificadas!$A$2:$A$500,Planificadas!$AR$2:$AR$500,""),
D325="Aprobar planificación",_xlfn.XLOOKUP(A325,'Aprobar Planificación'!$A$2:$A$500,'Aprobar Planificación'!$AR$2:$AR$500,""),
D325="Por planificar",_xlfn.XLOOKUP(A325,'Por planificar'!$A$2:$A$500,'Por planificar'!$AR$2:$AR$500,""),
D325="Por habilitar presupuesto",_xlfn.XLOOKUP(A325,'Por habilitar presup.'!$A$2:$A$500,'Por habilitar presup.'!$AR$2:$AR$500,""),
D325="Por aprobar estimación",_xlfn.XLOOKUP(A325,'Por aprobar estimacion'!$A$2:$A$500,'Por aprobar estimacion'!$AR$2:$AR$500,""),
D325="Por reestimar",_xlfn.XLOOKUP(A325,'Por Reestimar '!$A$2:$A$500,'Por Reestimar '!$AR$2:$AR$500,""),
TRUE,""
),
_xlpm.resultado,IF(OR(_xlpm.revision="",_xlpm.revision=0),_xlpm.base,_xlpm.revision),
IF(OR(_xlpm.resultado="",_xlpm.resultado=0),"Sin definir",_xlpm.resultado)
))</f>
        <v>Alta</v>
      </c>
      <c r="F325" s="593" cm="1">
        <f t="array" ref="F325">IF(A325="","",_xlfn.LET(
_xlpm.fecha,_xlfn.IFS(
D325="Eliminados",_xlfn.XLOOKUP(A325,Eliminados!$A$2:$A$500,Eliminados!$AD$2:$AD$500,""),
D325="Planificadas",_xlfn.XLOOKUP(A325,Planificadas!$A$2:$A$500,Planificadas!$AD$2:$AD$500,""),
D325="Aprobar planificación",_xlfn.XLOOKUP(A325,'Aprobar Planificación'!$A$2:$A$500,'Aprobar Planificación'!$AD$2:$AD$500,""),
D325="Por planificar",_xlfn.XLOOKUP(A325,'Por planificar'!$A$2:$A$500,'Por planificar'!$AD$2:$AD$500,""),
D325="Por habilitar presupuesto",_xlfn.XLOOKUP(A325,'Por habilitar presup.'!$A$2:$A$500,'Por habilitar presup.'!$AD$2:$AD$500,""),
D325="Por aprobar estimación",_xlfn.XLOOKUP(A325,'Por aprobar estimacion'!$A$2:$A$500,'Por aprobar estimacion'!$AD$2:$AD$500,""),
D325="Por reestimar",_xlfn.XLOOKUP(A325,'Por Reestimar '!$A$2:$A$500,'Por Reestimar '!$AD$2:$AD$500,""),
D325="Por estimar",_xlfn.XLOOKUP(A325,'Por estimar'!$A$2:$A$500,'Por estimar'!$AD$2:$AD$500,""),
D325="Registro incompleto",_xlfn.XLOOKUP(A325,'Registro incompleto'!$A$2:$A$500,'Registro incompleto'!$AD$2:$AD$500,""),
TRUE,""
),
IF(OR(_xlpm.fecha="",_xlpm.fecha=0),"",_xlpm.fecha)
))</f>
        <v>46254</v>
      </c>
      <c r="G325" s="593" cm="1">
        <f t="array" ref="G325">IF(A325="","",_xlfn.LET(
_xlpm.base,_xlfn.IFS(
D325="Eliminados",_xlfn.XLOOKUP(A325,Eliminados!$A$2:$A$500,Eliminados!$AF$2:$AF$500,""),
D325="Planificadas",_xlfn.XLOOKUP(A325,Planificadas!$A$2:$A$500,Planificadas!$AF$2:$AF$500,""),
D325="Aprobar planificación",_xlfn.XLOOKUP(A325,'Aprobar Planificación'!$A$2:$A$500,'Aprobar Planificación'!$AF$2:$AF$500,""),
D325="Por planificar",_xlfn.XLOOKUP(A325,'Por planificar'!$A$2:$A$500,'Por planificar'!$AF$2:$AF$500,""),
D325="Por habilitar presupuesto",_xlfn.XLOOKUP(A325,'Por habilitar presup.'!$A$2:$A$500,'Por habilitar presup.'!$AF$2:$AF$500,""),
D325="Por aprobar estimación",_xlfn.XLOOKUP(A325,'Por aprobar estimacion'!$A$2:$A$500,'Por aprobar estimacion'!$AF$2:$AF$500,""),
D325="Por reestimar",_xlfn.XLOOKUP(A325,'Por Reestimar '!$A$2:$A$500,'Por Reestimar '!$AF$2:$AF$500,""),
D325="Por estimar",_xlfn.XLOOKUP(A325,'Por estimar'!$A$2:$A$500,'Por estimar'!$AF$2:$AF$500,""),
D325="Registro incompleto",_xlfn.XLOOKUP(A325,'Registro incompleto'!$A$2:$A$500,'Registro incompleto'!$AF$2:$AF$500,""),
TRUE,""
),
_xlpm.revision,_xlfn.IFS(
D325="Eliminados",_xlfn.XLOOKUP(A325,Eliminados!$A$2:$A$500,Eliminados!$AS$2:$AS$500,""),
D325="Planificadas",_xlfn.XLOOKUP(A325,Planificadas!$A$2:$A$500,Planificadas!$AS$2:$AS$500,""),
D325="Aprobar planificación",_xlfn.XLOOKUP(A325,'Aprobar Planificación'!$A$2:$A$500,'Aprobar Planificación'!$AS$2:$AS$500,""),
D325="Por planificar",_xlfn.XLOOKUP(A325,'Por planificar'!$A$2:$A$500,'Por planificar'!$AS$2:$AS$500,""),
D325="Por habilitar presupuesto",_xlfn.XLOOKUP(A325,'Por habilitar presup.'!$A$2:$A$500,'Por habilitar presup.'!$AS$2:$AS$500,""),
D325="Por aprobar estimación",_xlfn.XLOOKUP(A325,'Por aprobar estimacion'!$A$2:$A$500,'Por aprobar estimacion'!$AS$2:$AS$500,""),
D325="Por reestimar",_xlfn.XLOOKUP(A325,'Por Reestimar '!$A$2:$A$500,'Por Reestimar '!$AS$2:$AS$500,""),
TRUE,""
),
_xlpm.resultado,IF(OR(_xlpm.revision="",_xlpm.revision=0),_xlpm.base,_xlpm.revision),
IF(OR(_xlpm.resultado="",_xlpm.resultado=0),"",_xlpm.resultado)
))</f>
        <v>46265</v>
      </c>
      <c r="H325" s="593" t="str" cm="1">
        <f t="array" ref="H325">IF(A325="","",_xlfn.LET(
_xlpm.dias,_xlfn.IFS(
OR(UPPER(TRIM(E325))="BAJA",UPPER(TRIM(E325))="BAJO"),5,
OR(UPPER(TRIM(E325))="MEDIA",UPPER(TRIM(E325))="MEDIO"),10,
OR(UPPER(TRIM(E325))="ALTA",UPPER(TRIM(E325))="ALTO"),20,
TRUE,0
),
_xlpm.inicioRe,IF(D325="Por reestimar",_xlfn.XLOOKUP(A325,'Por Reestimar '!$A$2:$A$500,'Por Reestimar '!$AS$2:$AS$500,0),0),
_xlfn.IFS(
D325="Por reestimar",IF(AND(ISNUMBER(_xlpm.inicioRe),_xlpm.inicioRe&gt;0,_xlpm.dias&gt;0),WORKDAY(_xlpm.inicioRe,_xlpm.dias),""),
D325="Por estimar",IF(AND(ISNUMBER(G325),G325&gt;0),IF(_xlpm.dias&gt;0,WORKDAY(G325,_xlpm.dias),""),IF(AND(ISNUMBER(F325),F325&gt;0),WORKDAY(F325,5),"")),
TRUE,""
)
))</f>
        <v/>
      </c>
      <c r="I325" t="str" cm="1">
        <f t="array" ref="I325">IF(A325="","",_xlfn.IFS(
D325="Eliminados",_xlfn.XLOOKUP(A325,Eliminados!$A$2:$A$500,Eliminados!$AB$2:$AB$500,""),
D325="Planificadas",_xlfn.XLOOKUP(A325,Planificadas!$A$2:$A$500,Planificadas!$AB$2:$AB$500,""),
D325="Aprobar planificación",_xlfn.XLOOKUP(A325,'Aprobar Planificación'!$A$2:$A$500,'Aprobar Planificación'!$AB$2:$AB$500,""),
D325="Por planificar",_xlfn.XLOOKUP(A325,'Por planificar'!$A$2:$A$500,'Por planificar'!$AB$2:$AB$500,""),
D325="Por habilitar presupuesto",_xlfn.XLOOKUP(A325,'Por habilitar presup.'!$A$2:$A$500,'Por habilitar presup.'!$AB$2:$AB$500,""),
D325="Por aprobar estimación",_xlfn.XLOOKUP(A325,'Por aprobar estimacion'!$A$2:$A$500,'Por aprobar estimacion'!$AB$2:$AB$500,""),
D325="Por reestimar",_xlfn.XLOOKUP(A325,'Por Reestimar '!$A$2:$A$500,'Por Reestimar '!$AB$2:$AB$500,""),
D325="Por estimar",_xlfn.XLOOKUP(A325,'Por estimar'!$A$2:$A$500,'Por estimar'!$AB$2:$AB$500,""),
D325="Registro incompleto",_xlfn.XLOOKUP(A325,'Registro incompleto'!$A$2:$A$500,'Registro incompleto'!$AB$2:$AB$500,""),
TRUE,""
))</f>
        <v>Ana Vega</v>
      </c>
    </row>
    <row r="326" spans="1:9">
      <c r="A326">
        <v>374</v>
      </c>
      <c r="B326" t="str" cm="1">
        <f t="array" ref="B326">IF(A326="","",_xlfn.IFS(
D326="Eliminados",_xlfn.XLOOKUP(A326,Eliminados!$A$2:$A$500,Eliminados!$F$2:$F$500,""),
D326="Planificadas",_xlfn.XLOOKUP(A326,Planificadas!$A$2:$A$500,Planificadas!$F$2:$F$500,""),
D326="Aprobar planificación",_xlfn.XLOOKUP(A326,'Aprobar Planificación'!$A$2:$A$500,'Aprobar Planificación'!$F$2:$F$500,""),
D326="Por planificar",_xlfn.XLOOKUP(A326,'Por planificar'!$A$2:$A$500,'Por planificar'!$F$2:$F$500,""),
D326="Por habilitar presupuesto",_xlfn.XLOOKUP(A326,'Por habilitar presup.'!$A$2:$A$500,'Por habilitar presup.'!$F$2:$F$500,""),
D326="Por aprobar estimación",_xlfn.XLOOKUP(A326,'Por aprobar estimacion'!$A$2:$A$500,'Por aprobar estimacion'!$F$2:$F$500,""),
D326="Por reestimar",_xlfn.XLOOKUP(A326,'Por Reestimar '!$A$2:$A$500,'Por Reestimar '!$F$2:$F$500,""),
D326="Por estimar",_xlfn.XLOOKUP(A326,'Por estimar'!$A$2:$A$500,'Por estimar'!$F$2:$F$500,""),
D326="Registro incompleto",_xlfn.XLOOKUP(A326,'Registro incompleto'!$A$2:$A$500,'Registro incompleto'!$F$2:$F$500,""),
TRUE,""
))</f>
        <v>CIB - Regularización para la fase III de la mejora flujos IVR telefónico, asociado al RITM0523467</v>
      </c>
      <c r="C326" t="str">
        <f t="shared" si="5"/>
        <v>César Soplín</v>
      </c>
      <c r="D326" t="str" cm="1">
        <f t="array" ref="D326">IF(A326="","",_xlfn.IFS(
COUNTIF(Eliminados!$A$2:$A$500,A326)&gt;0,"Eliminados",
COUNTIF(Planificadas!$A$2:$A$500,A326)&gt;0,"Planificadas",
COUNTIF('Aprobar Planificación'!$A$2:$A$500,A326)&gt;0,"Aprobar planificación",
COUNTIF('Por planificar'!$A$2:$A$500,A326)&gt;0,"Por planificar",
COUNTIF('Por habilitar presup.'!$A$2:$A$500,A326)&gt;0,"Por habilitar presupuesto",
COUNTIF('Por aprobar estimacion'!$A$2:$A$500,A326)&gt;0,"Por aprobar estimación",
COUNTIF('Por Reestimar '!$A$2:$A$500,A326)&gt;0,"Por reestimar",
COUNTIF('Por estimar'!$A$2:$A$500,A326)&gt;0,"Por estimar",
COUNTIF('Registro incompleto'!$A$2:$A$500,A326)&gt;0,"Registro incompleto",
TRUE,"Sin estado"
))</f>
        <v>Aprobar planificación</v>
      </c>
      <c r="E326" t="str" cm="1">
        <f t="array" ref="E326">IF(A326="","",_xlfn.LET(
_xlpm.base,_xlfn.IFS(
D326="Eliminados",_xlfn.XLOOKUP(A326,Eliminados!$A$2:$A$500,Eliminados!$AE$2:$AE$500,""),
D326="Planificadas",_xlfn.XLOOKUP(A326,Planificadas!$A$2:$A$500,Planificadas!$AE$2:$AE$500,""),
D326="Aprobar planificación",_xlfn.XLOOKUP(A326,'Aprobar Planificación'!$A$2:$A$500,'Aprobar Planificación'!$AE$2:$AE$500,""),
D326="Por planificar",_xlfn.XLOOKUP(A326,'Por planificar'!$A$2:$A$500,'Por planificar'!$AE$2:$AE$500,""),
D326="Por habilitar presupuesto",_xlfn.XLOOKUP(A326,'Por habilitar presup.'!$A$2:$A$500,'Por habilitar presup.'!$AE$2:$AE$500,""),
D326="Por aprobar estimación",_xlfn.XLOOKUP(A326,'Por aprobar estimacion'!$A$2:$A$500,'Por aprobar estimacion'!$AE$2:$AE$500,""),
D326="Por reestimar",_xlfn.XLOOKUP(A326,'Por Reestimar '!$A$2:$A$500,'Por Reestimar '!$AE$2:$AE$500,""),
D326="Por estimar",_xlfn.XLOOKUP(A326,'Por estimar'!$A$2:$A$500,'Por estimar'!$AE$2:$AE$500,""),
D326="Registro incompleto",_xlfn.XLOOKUP(A326,'Registro incompleto'!$A$2:$A$500,'Registro incompleto'!$AE$2:$AE$500,""),
TRUE,""
),
_xlpm.revision,_xlfn.IFS(
D326="Eliminados",_xlfn.XLOOKUP(A326,Eliminados!$A$2:$A$500,Eliminados!$AR$2:$AR$500,""),
D326="Planificadas",_xlfn.XLOOKUP(A326,Planificadas!$A$2:$A$500,Planificadas!$AR$2:$AR$500,""),
D326="Aprobar planificación",_xlfn.XLOOKUP(A326,'Aprobar Planificación'!$A$2:$A$500,'Aprobar Planificación'!$AR$2:$AR$500,""),
D326="Por planificar",_xlfn.XLOOKUP(A326,'Por planificar'!$A$2:$A$500,'Por planificar'!$AR$2:$AR$500,""),
D326="Por habilitar presupuesto",_xlfn.XLOOKUP(A326,'Por habilitar presup.'!$A$2:$A$500,'Por habilitar presup.'!$AR$2:$AR$500,""),
D326="Por aprobar estimación",_xlfn.XLOOKUP(A326,'Por aprobar estimacion'!$A$2:$A$500,'Por aprobar estimacion'!$AR$2:$AR$500,""),
D326="Por reestimar",_xlfn.XLOOKUP(A326,'Por Reestimar '!$A$2:$A$500,'Por Reestimar '!$AR$2:$AR$500,""),
TRUE,""
),
_xlpm.resultado,IF(OR(_xlpm.revision="",_xlpm.revision=0),_xlpm.base,_xlpm.revision),
IF(OR(_xlpm.resultado="",_xlpm.resultado=0),"Sin definir",_xlpm.resultado)
))</f>
        <v>Sin definir</v>
      </c>
      <c r="F326" s="593" cm="1">
        <f t="array" ref="F326">IF(A326="","",_xlfn.LET(
_xlpm.fecha,_xlfn.IFS(
D326="Eliminados",_xlfn.XLOOKUP(A326,Eliminados!$A$2:$A$500,Eliminados!$AD$2:$AD$500,""),
D326="Planificadas",_xlfn.XLOOKUP(A326,Planificadas!$A$2:$A$500,Planificadas!$AD$2:$AD$500,""),
D326="Aprobar planificación",_xlfn.XLOOKUP(A326,'Aprobar Planificación'!$A$2:$A$500,'Aprobar Planificación'!$AD$2:$AD$500,""),
D326="Por planificar",_xlfn.XLOOKUP(A326,'Por planificar'!$A$2:$A$500,'Por planificar'!$AD$2:$AD$500,""),
D326="Por habilitar presupuesto",_xlfn.XLOOKUP(A326,'Por habilitar presup.'!$A$2:$A$500,'Por habilitar presup.'!$AD$2:$AD$500,""),
D326="Por aprobar estimación",_xlfn.XLOOKUP(A326,'Por aprobar estimacion'!$A$2:$A$500,'Por aprobar estimacion'!$AD$2:$AD$500,""),
D326="Por reestimar",_xlfn.XLOOKUP(A326,'Por Reestimar '!$A$2:$A$500,'Por Reestimar '!$AD$2:$AD$500,""),
D326="Por estimar",_xlfn.XLOOKUP(A326,'Por estimar'!$A$2:$A$500,'Por estimar'!$AD$2:$AD$500,""),
D326="Registro incompleto",_xlfn.XLOOKUP(A326,'Registro incompleto'!$A$2:$A$500,'Registro incompleto'!$AD$2:$AD$500,""),
TRUE,""
),
IF(OR(_xlpm.fecha="",_xlpm.fecha=0),"",_xlpm.fecha)
))</f>
        <v>46258</v>
      </c>
      <c r="G326" s="593" t="str" cm="1">
        <f t="array" ref="G326">IF(A326="","",_xlfn.LET(
_xlpm.base,_xlfn.IFS(
D326="Eliminados",_xlfn.XLOOKUP(A326,Eliminados!$A$2:$A$500,Eliminados!$AF$2:$AF$500,""),
D326="Planificadas",_xlfn.XLOOKUP(A326,Planificadas!$A$2:$A$500,Planificadas!$AF$2:$AF$500,""),
D326="Aprobar planificación",_xlfn.XLOOKUP(A326,'Aprobar Planificación'!$A$2:$A$500,'Aprobar Planificación'!$AF$2:$AF$500,""),
D326="Por planificar",_xlfn.XLOOKUP(A326,'Por planificar'!$A$2:$A$500,'Por planificar'!$AF$2:$AF$500,""),
D326="Por habilitar presupuesto",_xlfn.XLOOKUP(A326,'Por habilitar presup.'!$A$2:$A$500,'Por habilitar presup.'!$AF$2:$AF$500,""),
D326="Por aprobar estimación",_xlfn.XLOOKUP(A326,'Por aprobar estimacion'!$A$2:$A$500,'Por aprobar estimacion'!$AF$2:$AF$500,""),
D326="Por reestimar",_xlfn.XLOOKUP(A326,'Por Reestimar '!$A$2:$A$500,'Por Reestimar '!$AF$2:$AF$500,""),
D326="Por estimar",_xlfn.XLOOKUP(A326,'Por estimar'!$A$2:$A$500,'Por estimar'!$AF$2:$AF$500,""),
D326="Registro incompleto",_xlfn.XLOOKUP(A326,'Registro incompleto'!$A$2:$A$500,'Registro incompleto'!$AF$2:$AF$500,""),
TRUE,""
),
_xlpm.revision,_xlfn.IFS(
D326="Eliminados",_xlfn.XLOOKUP(A326,Eliminados!$A$2:$A$500,Eliminados!$AS$2:$AS$500,""),
D326="Planificadas",_xlfn.XLOOKUP(A326,Planificadas!$A$2:$A$500,Planificadas!$AS$2:$AS$500,""),
D326="Aprobar planificación",_xlfn.XLOOKUP(A326,'Aprobar Planificación'!$A$2:$A$500,'Aprobar Planificación'!$AS$2:$AS$500,""),
D326="Por planificar",_xlfn.XLOOKUP(A326,'Por planificar'!$A$2:$A$500,'Por planificar'!$AS$2:$AS$500,""),
D326="Por habilitar presupuesto",_xlfn.XLOOKUP(A326,'Por habilitar presup.'!$A$2:$A$500,'Por habilitar presup.'!$AS$2:$AS$500,""),
D326="Por aprobar estimación",_xlfn.XLOOKUP(A326,'Por aprobar estimacion'!$A$2:$A$500,'Por aprobar estimacion'!$AS$2:$AS$500,""),
D326="Por reestimar",_xlfn.XLOOKUP(A326,'Por Reestimar '!$A$2:$A$500,'Por Reestimar '!$AS$2:$AS$500,""),
TRUE,""
),
_xlpm.resultado,IF(OR(_xlpm.revision="",_xlpm.revision=0),_xlpm.base,_xlpm.revision),
IF(OR(_xlpm.resultado="",_xlpm.resultado=0),"",_xlpm.resultado)
))</f>
        <v/>
      </c>
      <c r="H326" s="593" t="str" cm="1">
        <f t="array" ref="H326">IF(A326="","",_xlfn.LET(
_xlpm.dias,_xlfn.IFS(
OR(UPPER(TRIM(E326))="BAJA",UPPER(TRIM(E326))="BAJO"),5,
OR(UPPER(TRIM(E326))="MEDIA",UPPER(TRIM(E326))="MEDIO"),10,
OR(UPPER(TRIM(E326))="ALTA",UPPER(TRIM(E326))="ALTO"),20,
TRUE,0
),
_xlpm.inicioRe,IF(D326="Por reestimar",_xlfn.XLOOKUP(A326,'Por Reestimar '!$A$2:$A$500,'Por Reestimar '!$AS$2:$AS$500,0),0),
_xlfn.IFS(
D326="Por reestimar",IF(AND(ISNUMBER(_xlpm.inicioRe),_xlpm.inicioRe&gt;0,_xlpm.dias&gt;0),WORKDAY(_xlpm.inicioRe,_xlpm.dias),""),
D326="Por estimar",IF(AND(ISNUMBER(G326),G326&gt;0),IF(_xlpm.dias&gt;0,WORKDAY(G326,_xlpm.dias),""),IF(AND(ISNUMBER(F326),F326&gt;0),WORKDAY(F326,5),"")),
TRUE,""
)
))</f>
        <v/>
      </c>
      <c r="I326" t="str" cm="1">
        <f t="array" ref="I326">IF(A326="","",_xlfn.IFS(
D326="Eliminados",_xlfn.XLOOKUP(A326,Eliminados!$A$2:$A$500,Eliminados!$AB$2:$AB$500,""),
D326="Planificadas",_xlfn.XLOOKUP(A326,Planificadas!$A$2:$A$500,Planificadas!$AB$2:$AB$500,""),
D326="Aprobar planificación",_xlfn.XLOOKUP(A326,'Aprobar Planificación'!$A$2:$A$500,'Aprobar Planificación'!$AB$2:$AB$500,""),
D326="Por planificar",_xlfn.XLOOKUP(A326,'Por planificar'!$A$2:$A$500,'Por planificar'!$AB$2:$AB$500,""),
D326="Por habilitar presupuesto",_xlfn.XLOOKUP(A326,'Por habilitar presup.'!$A$2:$A$500,'Por habilitar presup.'!$AB$2:$AB$500,""),
D326="Por aprobar estimación",_xlfn.XLOOKUP(A326,'Por aprobar estimacion'!$A$2:$A$500,'Por aprobar estimacion'!$AB$2:$AB$500,""),
D326="Por reestimar",_xlfn.XLOOKUP(A326,'Por Reestimar '!$A$2:$A$500,'Por Reestimar '!$AB$2:$AB$500,""),
D326="Por estimar",_xlfn.XLOOKUP(A326,'Por estimar'!$A$2:$A$500,'Por estimar'!$AB$2:$AB$500,""),
D326="Registro incompleto",_xlfn.XLOOKUP(A326,'Registro incompleto'!$A$2:$A$500,'Registro incompleto'!$AB$2:$AB$500,""),
TRUE,""
))</f>
        <v>César Soplín</v>
      </c>
    </row>
    <row r="327" spans="1:9">
      <c r="A327">
        <v>375</v>
      </c>
      <c r="B327" t="str" cm="1">
        <f t="array" ref="B327">IF(A327="","",_xlfn.IFS(
D327="Eliminados",_xlfn.XLOOKUP(A327,Eliminados!$A$2:$A$500,Eliminados!$F$2:$F$500,""),
D327="Planificadas",_xlfn.XLOOKUP(A327,Planificadas!$A$2:$A$500,Planificadas!$F$2:$F$500,""),
D327="Aprobar planificación",_xlfn.XLOOKUP(A327,'Aprobar Planificación'!$A$2:$A$500,'Aprobar Planificación'!$F$2:$F$500,""),
D327="Por planificar",_xlfn.XLOOKUP(A327,'Por planificar'!$A$2:$A$500,'Por planificar'!$F$2:$F$500,""),
D327="Por habilitar presupuesto",_xlfn.XLOOKUP(A327,'Por habilitar presup.'!$A$2:$A$500,'Por habilitar presup.'!$F$2:$F$500,""),
D327="Por aprobar estimación",_xlfn.XLOOKUP(A327,'Por aprobar estimacion'!$A$2:$A$500,'Por aprobar estimacion'!$F$2:$F$500,""),
D327="Por reestimar",_xlfn.XLOOKUP(A327,'Por Reestimar '!$A$2:$A$500,'Por Reestimar '!$F$2:$F$500,""),
D327="Por estimar",_xlfn.XLOOKUP(A327,'Por estimar'!$A$2:$A$500,'Por estimar'!$F$2:$F$500,""),
D327="Registro incompleto",_xlfn.XLOOKUP(A327,'Registro incompleto'!$A$2:$A$500,'Registro incompleto'!$F$2:$F$500,""),
TRUE,""
))</f>
        <v>Api CRM para registro de información de Trámites Carpeta Bachiller</v>
      </c>
      <c r="C327" t="str">
        <f t="shared" si="5"/>
        <v>César Soplín</v>
      </c>
      <c r="D327" t="str" cm="1">
        <f t="array" ref="D327">IF(A327="","",_xlfn.IFS(
COUNTIF(Eliminados!$A$2:$A$500,A327)&gt;0,"Eliminados",
COUNTIF(Planificadas!$A$2:$A$500,A327)&gt;0,"Planificadas",
COUNTIF('Aprobar Planificación'!$A$2:$A$500,A327)&gt;0,"Aprobar planificación",
COUNTIF('Por planificar'!$A$2:$A$500,A327)&gt;0,"Por planificar",
COUNTIF('Por habilitar presup.'!$A$2:$A$500,A327)&gt;0,"Por habilitar presupuesto",
COUNTIF('Por aprobar estimacion'!$A$2:$A$500,A327)&gt;0,"Por aprobar estimación",
COUNTIF('Por Reestimar '!$A$2:$A$500,A327)&gt;0,"Por reestimar",
COUNTIF('Por estimar'!$A$2:$A$500,A327)&gt;0,"Por estimar",
COUNTIF('Registro incompleto'!$A$2:$A$500,A327)&gt;0,"Registro incompleto",
TRUE,"Sin estado"
))</f>
        <v>Registro incompleto</v>
      </c>
      <c r="E327" t="str" cm="1">
        <f t="array" ref="E327">IF(A327="","",_xlfn.LET(
_xlpm.base,_xlfn.IFS(
D327="Eliminados",_xlfn.XLOOKUP(A327,Eliminados!$A$2:$A$500,Eliminados!$AE$2:$AE$500,""),
D327="Planificadas",_xlfn.XLOOKUP(A327,Planificadas!$A$2:$A$500,Planificadas!$AE$2:$AE$500,""),
D327="Aprobar planificación",_xlfn.XLOOKUP(A327,'Aprobar Planificación'!$A$2:$A$500,'Aprobar Planificación'!$AE$2:$AE$500,""),
D327="Por planificar",_xlfn.XLOOKUP(A327,'Por planificar'!$A$2:$A$500,'Por planificar'!$AE$2:$AE$500,""),
D327="Por habilitar presupuesto",_xlfn.XLOOKUP(A327,'Por habilitar presup.'!$A$2:$A$500,'Por habilitar presup.'!$AE$2:$AE$500,""),
D327="Por aprobar estimación",_xlfn.XLOOKUP(A327,'Por aprobar estimacion'!$A$2:$A$500,'Por aprobar estimacion'!$AE$2:$AE$500,""),
D327="Por reestimar",_xlfn.XLOOKUP(A327,'Por Reestimar '!$A$2:$A$500,'Por Reestimar '!$AE$2:$AE$500,""),
D327="Por estimar",_xlfn.XLOOKUP(A327,'Por estimar'!$A$2:$A$500,'Por estimar'!$AE$2:$AE$500,""),
D327="Registro incompleto",_xlfn.XLOOKUP(A327,'Registro incompleto'!$A$2:$A$500,'Registro incompleto'!$AE$2:$AE$500,""),
TRUE,""
),
_xlpm.revision,_xlfn.IFS(
D327="Eliminados",_xlfn.XLOOKUP(A327,Eliminados!$A$2:$A$500,Eliminados!$AR$2:$AR$500,""),
D327="Planificadas",_xlfn.XLOOKUP(A327,Planificadas!$A$2:$A$500,Planificadas!$AR$2:$AR$500,""),
D327="Aprobar planificación",_xlfn.XLOOKUP(A327,'Aprobar Planificación'!$A$2:$A$500,'Aprobar Planificación'!$AR$2:$AR$500,""),
D327="Por planificar",_xlfn.XLOOKUP(A327,'Por planificar'!$A$2:$A$500,'Por planificar'!$AR$2:$AR$500,""),
D327="Por habilitar presupuesto",_xlfn.XLOOKUP(A327,'Por habilitar presup.'!$A$2:$A$500,'Por habilitar presup.'!$AR$2:$AR$500,""),
D327="Por aprobar estimación",_xlfn.XLOOKUP(A327,'Por aprobar estimacion'!$A$2:$A$500,'Por aprobar estimacion'!$AR$2:$AR$500,""),
D327="Por reestimar",_xlfn.XLOOKUP(A327,'Por Reestimar '!$A$2:$A$500,'Por Reestimar '!$AR$2:$AR$500,""),
TRUE,""
),
_xlpm.resultado,IF(OR(_xlpm.revision="",_xlpm.revision=0),_xlpm.base,_xlpm.revision),
IF(OR(_xlpm.resultado="",_xlpm.resultado=0),"Sin definir",_xlpm.resultado)
))</f>
        <v>Sin definir</v>
      </c>
      <c r="F327" s="593" cm="1">
        <f t="array" ref="F327">IF(A327="","",_xlfn.LET(
_xlpm.fecha,_xlfn.IFS(
D327="Eliminados",_xlfn.XLOOKUP(A327,Eliminados!$A$2:$A$500,Eliminados!$AD$2:$AD$500,""),
D327="Planificadas",_xlfn.XLOOKUP(A327,Planificadas!$A$2:$A$500,Planificadas!$AD$2:$AD$500,""),
D327="Aprobar planificación",_xlfn.XLOOKUP(A327,'Aprobar Planificación'!$A$2:$A$500,'Aprobar Planificación'!$AD$2:$AD$500,""),
D327="Por planificar",_xlfn.XLOOKUP(A327,'Por planificar'!$A$2:$A$500,'Por planificar'!$AD$2:$AD$500,""),
D327="Por habilitar presupuesto",_xlfn.XLOOKUP(A327,'Por habilitar presup.'!$A$2:$A$500,'Por habilitar presup.'!$AD$2:$AD$500,""),
D327="Por aprobar estimación",_xlfn.XLOOKUP(A327,'Por aprobar estimacion'!$A$2:$A$500,'Por aprobar estimacion'!$AD$2:$AD$500,""),
D327="Por reestimar",_xlfn.XLOOKUP(A327,'Por Reestimar '!$A$2:$A$500,'Por Reestimar '!$AD$2:$AD$500,""),
D327="Por estimar",_xlfn.XLOOKUP(A327,'Por estimar'!$A$2:$A$500,'Por estimar'!$AD$2:$AD$500,""),
D327="Registro incompleto",_xlfn.XLOOKUP(A327,'Registro incompleto'!$A$2:$A$500,'Registro incompleto'!$AD$2:$AD$500,""),
TRUE,""
),
IF(OR(_xlpm.fecha="",_xlpm.fecha=0),"",_xlpm.fecha)
))</f>
        <v>46260</v>
      </c>
      <c r="G327" s="593" t="str" cm="1">
        <f t="array" ref="G327">IF(A327="","",_xlfn.LET(
_xlpm.base,_xlfn.IFS(
D327="Eliminados",_xlfn.XLOOKUP(A327,Eliminados!$A$2:$A$500,Eliminados!$AF$2:$AF$500,""),
D327="Planificadas",_xlfn.XLOOKUP(A327,Planificadas!$A$2:$A$500,Planificadas!$AF$2:$AF$500,""),
D327="Aprobar planificación",_xlfn.XLOOKUP(A327,'Aprobar Planificación'!$A$2:$A$500,'Aprobar Planificación'!$AF$2:$AF$500,""),
D327="Por planificar",_xlfn.XLOOKUP(A327,'Por planificar'!$A$2:$A$500,'Por planificar'!$AF$2:$AF$500,""),
D327="Por habilitar presupuesto",_xlfn.XLOOKUP(A327,'Por habilitar presup.'!$A$2:$A$500,'Por habilitar presup.'!$AF$2:$AF$500,""),
D327="Por aprobar estimación",_xlfn.XLOOKUP(A327,'Por aprobar estimacion'!$A$2:$A$500,'Por aprobar estimacion'!$AF$2:$AF$500,""),
D327="Por reestimar",_xlfn.XLOOKUP(A327,'Por Reestimar '!$A$2:$A$500,'Por Reestimar '!$AF$2:$AF$500,""),
D327="Por estimar",_xlfn.XLOOKUP(A327,'Por estimar'!$A$2:$A$500,'Por estimar'!$AF$2:$AF$500,""),
D327="Registro incompleto",_xlfn.XLOOKUP(A327,'Registro incompleto'!$A$2:$A$500,'Registro incompleto'!$AF$2:$AF$500,""),
TRUE,""
),
_xlpm.revision,_xlfn.IFS(
D327="Eliminados",_xlfn.XLOOKUP(A327,Eliminados!$A$2:$A$500,Eliminados!$AS$2:$AS$500,""),
D327="Planificadas",_xlfn.XLOOKUP(A327,Planificadas!$A$2:$A$500,Planificadas!$AS$2:$AS$500,""),
D327="Aprobar planificación",_xlfn.XLOOKUP(A327,'Aprobar Planificación'!$A$2:$A$500,'Aprobar Planificación'!$AS$2:$AS$500,""),
D327="Por planificar",_xlfn.XLOOKUP(A327,'Por planificar'!$A$2:$A$500,'Por planificar'!$AS$2:$AS$500,""),
D327="Por habilitar presupuesto",_xlfn.XLOOKUP(A327,'Por habilitar presup.'!$A$2:$A$500,'Por habilitar presup.'!$AS$2:$AS$500,""),
D327="Por aprobar estimación",_xlfn.XLOOKUP(A327,'Por aprobar estimacion'!$A$2:$A$500,'Por aprobar estimacion'!$AS$2:$AS$500,""),
D327="Por reestimar",_xlfn.XLOOKUP(A327,'Por Reestimar '!$A$2:$A$500,'Por Reestimar '!$AS$2:$AS$500,""),
TRUE,""
),
_xlpm.resultado,IF(OR(_xlpm.revision="",_xlpm.revision=0),_xlpm.base,_xlpm.revision),
IF(OR(_xlpm.resultado="",_xlpm.resultado=0),"",_xlpm.resultado)
))</f>
        <v/>
      </c>
      <c r="H327" s="593" t="str" cm="1">
        <f t="array" ref="H327">IF(A327="","",_xlfn.LET(
_xlpm.dias,_xlfn.IFS(
OR(UPPER(TRIM(E327))="BAJA",UPPER(TRIM(E327))="BAJO"),5,
OR(UPPER(TRIM(E327))="MEDIA",UPPER(TRIM(E327))="MEDIO"),10,
OR(UPPER(TRIM(E327))="ALTA",UPPER(TRIM(E327))="ALTO"),20,
TRUE,0
),
_xlpm.inicioRe,IF(D327="Por reestimar",_xlfn.XLOOKUP(A327,'Por Reestimar '!$A$2:$A$500,'Por Reestimar '!$AS$2:$AS$500,0),0),
_xlfn.IFS(
D327="Por reestimar",IF(AND(ISNUMBER(_xlpm.inicioRe),_xlpm.inicioRe&gt;0,_xlpm.dias&gt;0),WORKDAY(_xlpm.inicioRe,_xlpm.dias),""),
D327="Por estimar",IF(AND(ISNUMBER(G327),G327&gt;0),IF(_xlpm.dias&gt;0,WORKDAY(G327,_xlpm.dias),""),IF(AND(ISNUMBER(F327),F327&gt;0),WORKDAY(F327,5),"")),
TRUE,""
)
))</f>
        <v/>
      </c>
      <c r="I327" t="str" cm="1">
        <f t="array" ref="I327">IF(A327="","",_xlfn.IFS(
D327="Eliminados",_xlfn.XLOOKUP(A327,Eliminados!$A$2:$A$500,Eliminados!$AB$2:$AB$500,""),
D327="Planificadas",_xlfn.XLOOKUP(A327,Planificadas!$A$2:$A$500,Planificadas!$AB$2:$AB$500,""),
D327="Aprobar planificación",_xlfn.XLOOKUP(A327,'Aprobar Planificación'!$A$2:$A$500,'Aprobar Planificación'!$AB$2:$AB$500,""),
D327="Por planificar",_xlfn.XLOOKUP(A327,'Por planificar'!$A$2:$A$500,'Por planificar'!$AB$2:$AB$500,""),
D327="Por habilitar presupuesto",_xlfn.XLOOKUP(A327,'Por habilitar presup.'!$A$2:$A$500,'Por habilitar presup.'!$AB$2:$AB$500,""),
D327="Por aprobar estimación",_xlfn.XLOOKUP(A327,'Por aprobar estimacion'!$A$2:$A$500,'Por aprobar estimacion'!$AB$2:$AB$500,""),
D327="Por reestimar",_xlfn.XLOOKUP(A327,'Por Reestimar '!$A$2:$A$500,'Por Reestimar '!$AB$2:$AB$500,""),
D327="Por estimar",_xlfn.XLOOKUP(A327,'Por estimar'!$A$2:$A$500,'Por estimar'!$AB$2:$AB$500,""),
D327="Registro incompleto",_xlfn.XLOOKUP(A327,'Registro incompleto'!$A$2:$A$500,'Registro incompleto'!$AB$2:$AB$500,""),
TRUE,""
))</f>
        <v>César Soplín</v>
      </c>
    </row>
    <row r="328" spans="1:9">
      <c r="A328">
        <v>376</v>
      </c>
      <c r="B328" t="str" cm="1">
        <f t="array" ref="B328">IF(A328="","",_xlfn.IFS(
D328="Eliminados",_xlfn.XLOOKUP(A328,Eliminados!$A$2:$A$500,Eliminados!$F$2:$F$500,""),
D328="Planificadas",_xlfn.XLOOKUP(A328,Planificadas!$A$2:$A$500,Planificadas!$F$2:$F$500,""),
D328="Aprobar planificación",_xlfn.XLOOKUP(A328,'Aprobar Planificación'!$A$2:$A$500,'Aprobar Planificación'!$F$2:$F$500,""),
D328="Por planificar",_xlfn.XLOOKUP(A328,'Por planificar'!$A$2:$A$500,'Por planificar'!$F$2:$F$500,""),
D328="Por habilitar presupuesto",_xlfn.XLOOKUP(A328,'Por habilitar presup.'!$A$2:$A$500,'Por habilitar presup.'!$F$2:$F$500,""),
D328="Por aprobar estimación",_xlfn.XLOOKUP(A328,'Por aprobar estimacion'!$A$2:$A$500,'Por aprobar estimacion'!$F$2:$F$500,""),
D328="Por reestimar",_xlfn.XLOOKUP(A328,'Por Reestimar '!$A$2:$A$500,'Por Reestimar '!$F$2:$F$500,""),
D328="Por estimar",_xlfn.XLOOKUP(A328,'Por estimar'!$A$2:$A$500,'Por estimar'!$F$2:$F$500,""),
D328="Registro incompleto",_xlfn.XLOOKUP(A328,'Registro incompleto'!$A$2:$A$500,'Registro incompleto'!$F$2:$F$500,""),
TRUE,""
))</f>
        <v>Implementación del campo “Centro de soporte para estudiantes online” en el CRM</v>
      </c>
      <c r="C328" t="str">
        <f t="shared" si="5"/>
        <v>César Soplín</v>
      </c>
      <c r="D328" t="str" cm="1">
        <f t="array" ref="D328">IF(A328="","",_xlfn.IFS(
COUNTIF(Eliminados!$A$2:$A$500,A328)&gt;0,"Eliminados",
COUNTIF(Planificadas!$A$2:$A$500,A328)&gt;0,"Planificadas",
COUNTIF('Aprobar Planificación'!$A$2:$A$500,A328)&gt;0,"Aprobar planificación",
COUNTIF('Por planificar'!$A$2:$A$500,A328)&gt;0,"Por planificar",
COUNTIF('Por habilitar presup.'!$A$2:$A$500,A328)&gt;0,"Por habilitar presupuesto",
COUNTIF('Por aprobar estimacion'!$A$2:$A$500,A328)&gt;0,"Por aprobar estimación",
COUNTIF('Por Reestimar '!$A$2:$A$500,A328)&gt;0,"Por reestimar",
COUNTIF('Por estimar'!$A$2:$A$500,A328)&gt;0,"Por estimar",
COUNTIF('Registro incompleto'!$A$2:$A$500,A328)&gt;0,"Registro incompleto",
TRUE,"Sin estado"
))</f>
        <v>Por estimar</v>
      </c>
      <c r="E328" t="str" cm="1">
        <f t="array" ref="E328">IF(A328="","",_xlfn.LET(
_xlpm.base,_xlfn.IFS(
D328="Eliminados",_xlfn.XLOOKUP(A328,Eliminados!$A$2:$A$500,Eliminados!$AE$2:$AE$500,""),
D328="Planificadas",_xlfn.XLOOKUP(A328,Planificadas!$A$2:$A$500,Planificadas!$AE$2:$AE$500,""),
D328="Aprobar planificación",_xlfn.XLOOKUP(A328,'Aprobar Planificación'!$A$2:$A$500,'Aprobar Planificación'!$AE$2:$AE$500,""),
D328="Por planificar",_xlfn.XLOOKUP(A328,'Por planificar'!$A$2:$A$500,'Por planificar'!$AE$2:$AE$500,""),
D328="Por habilitar presupuesto",_xlfn.XLOOKUP(A328,'Por habilitar presup.'!$A$2:$A$500,'Por habilitar presup.'!$AE$2:$AE$500,""),
D328="Por aprobar estimación",_xlfn.XLOOKUP(A328,'Por aprobar estimacion'!$A$2:$A$500,'Por aprobar estimacion'!$AE$2:$AE$500,""),
D328="Por reestimar",_xlfn.XLOOKUP(A328,'Por Reestimar '!$A$2:$A$500,'Por Reestimar '!$AE$2:$AE$500,""),
D328="Por estimar",_xlfn.XLOOKUP(A328,'Por estimar'!$A$2:$A$500,'Por estimar'!$AE$2:$AE$500,""),
D328="Registro incompleto",_xlfn.XLOOKUP(A328,'Registro incompleto'!$A$2:$A$500,'Registro incompleto'!$AE$2:$AE$500,""),
TRUE,""
),
_xlpm.revision,_xlfn.IFS(
D328="Eliminados",_xlfn.XLOOKUP(A328,Eliminados!$A$2:$A$500,Eliminados!$AR$2:$AR$500,""),
D328="Planificadas",_xlfn.XLOOKUP(A328,Planificadas!$A$2:$A$500,Planificadas!$AR$2:$AR$500,""),
D328="Aprobar planificación",_xlfn.XLOOKUP(A328,'Aprobar Planificación'!$A$2:$A$500,'Aprobar Planificación'!$AR$2:$AR$500,""),
D328="Por planificar",_xlfn.XLOOKUP(A328,'Por planificar'!$A$2:$A$500,'Por planificar'!$AR$2:$AR$500,""),
D328="Por habilitar presupuesto",_xlfn.XLOOKUP(A328,'Por habilitar presup.'!$A$2:$A$500,'Por habilitar presup.'!$AR$2:$AR$500,""),
D328="Por aprobar estimación",_xlfn.XLOOKUP(A328,'Por aprobar estimacion'!$A$2:$A$500,'Por aprobar estimacion'!$AR$2:$AR$500,""),
D328="Por reestimar",_xlfn.XLOOKUP(A328,'Por Reestimar '!$A$2:$A$500,'Por Reestimar '!$AR$2:$AR$500,""),
TRUE,""
),
_xlpm.resultado,IF(OR(_xlpm.revision="",_xlpm.revision=0),_xlpm.base,_xlpm.revision),
IF(OR(_xlpm.resultado="",_xlpm.resultado=0),"Sin definir",_xlpm.resultado)
))</f>
        <v>Media</v>
      </c>
      <c r="F328" s="593" cm="1">
        <f t="array" ref="F328">IF(A328="","",_xlfn.LET(
_xlpm.fecha,_xlfn.IFS(
D328="Eliminados",_xlfn.XLOOKUP(A328,Eliminados!$A$2:$A$500,Eliminados!$AD$2:$AD$500,""),
D328="Planificadas",_xlfn.XLOOKUP(A328,Planificadas!$A$2:$A$500,Planificadas!$AD$2:$AD$500,""),
D328="Aprobar planificación",_xlfn.XLOOKUP(A328,'Aprobar Planificación'!$A$2:$A$500,'Aprobar Planificación'!$AD$2:$AD$500,""),
D328="Por planificar",_xlfn.XLOOKUP(A328,'Por planificar'!$A$2:$A$500,'Por planificar'!$AD$2:$AD$500,""),
D328="Por habilitar presupuesto",_xlfn.XLOOKUP(A328,'Por habilitar presup.'!$A$2:$A$500,'Por habilitar presup.'!$AD$2:$AD$500,""),
D328="Por aprobar estimación",_xlfn.XLOOKUP(A328,'Por aprobar estimacion'!$A$2:$A$500,'Por aprobar estimacion'!$AD$2:$AD$500,""),
D328="Por reestimar",_xlfn.XLOOKUP(A328,'Por Reestimar '!$A$2:$A$500,'Por Reestimar '!$AD$2:$AD$500,""),
D328="Por estimar",_xlfn.XLOOKUP(A328,'Por estimar'!$A$2:$A$500,'Por estimar'!$AD$2:$AD$500,""),
D328="Registro incompleto",_xlfn.XLOOKUP(A328,'Registro incompleto'!$A$2:$A$500,'Registro incompleto'!$AD$2:$AD$500,""),
TRUE,""
),
IF(OR(_xlpm.fecha="",_xlpm.fecha=0),"",_xlpm.fecha)
))</f>
        <v>46260</v>
      </c>
      <c r="G328" s="593" cm="1">
        <f t="array" ref="G328">IF(A328="","",_xlfn.LET(
_xlpm.base,_xlfn.IFS(
D328="Eliminados",_xlfn.XLOOKUP(A328,Eliminados!$A$2:$A$500,Eliminados!$AF$2:$AF$500,""),
D328="Planificadas",_xlfn.XLOOKUP(A328,Planificadas!$A$2:$A$500,Planificadas!$AF$2:$AF$500,""),
D328="Aprobar planificación",_xlfn.XLOOKUP(A328,'Aprobar Planificación'!$A$2:$A$500,'Aprobar Planificación'!$AF$2:$AF$500,""),
D328="Por planificar",_xlfn.XLOOKUP(A328,'Por planificar'!$A$2:$A$500,'Por planificar'!$AF$2:$AF$500,""),
D328="Por habilitar presupuesto",_xlfn.XLOOKUP(A328,'Por habilitar presup.'!$A$2:$A$500,'Por habilitar presup.'!$AF$2:$AF$500,""),
D328="Por aprobar estimación",_xlfn.XLOOKUP(A328,'Por aprobar estimacion'!$A$2:$A$500,'Por aprobar estimacion'!$AF$2:$AF$500,""),
D328="Por reestimar",_xlfn.XLOOKUP(A328,'Por Reestimar '!$A$2:$A$500,'Por Reestimar '!$AF$2:$AF$500,""),
D328="Por estimar",_xlfn.XLOOKUP(A328,'Por estimar'!$A$2:$A$500,'Por estimar'!$AF$2:$AF$500,""),
D328="Registro incompleto",_xlfn.XLOOKUP(A328,'Registro incompleto'!$A$2:$A$500,'Registro incompleto'!$AF$2:$AF$500,""),
TRUE,""
),
_xlpm.revision,_xlfn.IFS(
D328="Eliminados",_xlfn.XLOOKUP(A328,Eliminados!$A$2:$A$500,Eliminados!$AS$2:$AS$500,""),
D328="Planificadas",_xlfn.XLOOKUP(A328,Planificadas!$A$2:$A$500,Planificadas!$AS$2:$AS$500,""),
D328="Aprobar planificación",_xlfn.XLOOKUP(A328,'Aprobar Planificación'!$A$2:$A$500,'Aprobar Planificación'!$AS$2:$AS$500,""),
D328="Por planificar",_xlfn.XLOOKUP(A328,'Por planificar'!$A$2:$A$500,'Por planificar'!$AS$2:$AS$500,""),
D328="Por habilitar presupuesto",_xlfn.XLOOKUP(A328,'Por habilitar presup.'!$A$2:$A$500,'Por habilitar presup.'!$AS$2:$AS$500,""),
D328="Por aprobar estimación",_xlfn.XLOOKUP(A328,'Por aprobar estimacion'!$A$2:$A$500,'Por aprobar estimacion'!$AS$2:$AS$500,""),
D328="Por reestimar",_xlfn.XLOOKUP(A328,'Por Reestimar '!$A$2:$A$500,'Por Reestimar '!$AS$2:$AS$500,""),
TRUE,""
),
_xlpm.resultado,IF(OR(_xlpm.revision="",_xlpm.revision=0),_xlpm.base,_xlpm.revision),
IF(OR(_xlpm.resultado="",_xlpm.resultado=0),"",_xlpm.resultado)
))</f>
        <v>46293</v>
      </c>
      <c r="H328" s="593" cm="1">
        <f t="array" ref="H328">IF(A328="","",_xlfn.LET(
_xlpm.dias,_xlfn.IFS(
OR(UPPER(TRIM(E328))="BAJA",UPPER(TRIM(E328))="BAJO"),5,
OR(UPPER(TRIM(E328))="MEDIA",UPPER(TRIM(E328))="MEDIO"),10,
OR(UPPER(TRIM(E328))="ALTA",UPPER(TRIM(E328))="ALTO"),20,
TRUE,0
),
_xlpm.inicioRe,IF(D328="Por reestimar",_xlfn.XLOOKUP(A328,'Por Reestimar '!$A$2:$A$500,'Por Reestimar '!$AS$2:$AS$500,0),0),
_xlfn.IFS(
D328="Por reestimar",IF(AND(ISNUMBER(_xlpm.inicioRe),_xlpm.inicioRe&gt;0,_xlpm.dias&gt;0),WORKDAY(_xlpm.inicioRe,_xlpm.dias),""),
D328="Por estimar",IF(AND(ISNUMBER(G328),G328&gt;0),IF(_xlpm.dias&gt;0,WORKDAY(G328,_xlpm.dias),""),IF(AND(ISNUMBER(F328),F328&gt;0),WORKDAY(F328,5),"")),
TRUE,""
)
))</f>
        <v>46307</v>
      </c>
      <c r="I328" t="str" cm="1">
        <f t="array" ref="I328">IF(A328="","",_xlfn.IFS(
D328="Eliminados",_xlfn.XLOOKUP(A328,Eliminados!$A$2:$A$500,Eliminados!$AB$2:$AB$500,""),
D328="Planificadas",_xlfn.XLOOKUP(A328,Planificadas!$A$2:$A$500,Planificadas!$AB$2:$AB$500,""),
D328="Aprobar planificación",_xlfn.XLOOKUP(A328,'Aprobar Planificación'!$A$2:$A$500,'Aprobar Planificación'!$AB$2:$AB$500,""),
D328="Por planificar",_xlfn.XLOOKUP(A328,'Por planificar'!$A$2:$A$500,'Por planificar'!$AB$2:$AB$500,""),
D328="Por habilitar presupuesto",_xlfn.XLOOKUP(A328,'Por habilitar presup.'!$A$2:$A$500,'Por habilitar presup.'!$AB$2:$AB$500,""),
D328="Por aprobar estimación",_xlfn.XLOOKUP(A328,'Por aprobar estimacion'!$A$2:$A$500,'Por aprobar estimacion'!$AB$2:$AB$500,""),
D328="Por reestimar",_xlfn.XLOOKUP(A328,'Por Reestimar '!$A$2:$A$500,'Por Reestimar '!$AB$2:$AB$500,""),
D328="Por estimar",_xlfn.XLOOKUP(A328,'Por estimar'!$A$2:$A$500,'Por estimar'!$AB$2:$AB$500,""),
D328="Registro incompleto",_xlfn.XLOOKUP(A328,'Registro incompleto'!$A$2:$A$500,'Registro incompleto'!$AB$2:$AB$500,""),
TRUE,""
))</f>
        <v>César Soplín</v>
      </c>
    </row>
    <row r="329" spans="1:9">
      <c r="A329">
        <v>377</v>
      </c>
      <c r="B329" t="str" cm="1">
        <f t="array" ref="B329">IF(A329="","",_xlfn.IFS(
D329="Eliminados",_xlfn.XLOOKUP(A329,Eliminados!$A$2:$A$500,Eliminados!$F$2:$F$500,""),
D329="Planificadas",_xlfn.XLOOKUP(A329,Planificadas!$A$2:$A$500,Planificadas!$F$2:$F$500,""),
D329="Aprobar planificación",_xlfn.XLOOKUP(A329,'Aprobar Planificación'!$A$2:$A$500,'Aprobar Planificación'!$F$2:$F$500,""),
D329="Por planificar",_xlfn.XLOOKUP(A329,'Por planificar'!$A$2:$A$500,'Por planificar'!$F$2:$F$500,""),
D329="Por habilitar presupuesto",_xlfn.XLOOKUP(A329,'Por habilitar presup.'!$A$2:$A$500,'Por habilitar presup.'!$F$2:$F$500,""),
D329="Por aprobar estimación",_xlfn.XLOOKUP(A329,'Por aprobar estimacion'!$A$2:$A$500,'Por aprobar estimacion'!$F$2:$F$500,""),
D329="Por reestimar",_xlfn.XLOOKUP(A329,'Por Reestimar '!$A$2:$A$500,'Por Reestimar '!$F$2:$F$500,""),
D329="Por estimar",_xlfn.XLOOKUP(A329,'Por estimar'!$A$2:$A$500,'Por estimar'!$F$2:$F$500,""),
D329="Registro incompleto",_xlfn.XLOOKUP(A329,'Registro incompleto'!$A$2:$A$500,'Registro incompleto'!$F$2:$F$500,""),
TRUE,""
))</f>
        <v>Fase III Mis Procesos Goldenbelt –  implementación UPC</v>
      </c>
      <c r="C329" t="str">
        <f t="shared" si="5"/>
        <v>Nohelí Cabrera</v>
      </c>
      <c r="D329" t="str" cm="1">
        <f t="array" ref="D329">IF(A329="","",_xlfn.IFS(
COUNTIF(Eliminados!$A$2:$A$500,A329)&gt;0,"Eliminados",
COUNTIF(Planificadas!$A$2:$A$500,A329)&gt;0,"Planificadas",
COUNTIF('Aprobar Planificación'!$A$2:$A$500,A329)&gt;0,"Aprobar planificación",
COUNTIF('Por planificar'!$A$2:$A$500,A329)&gt;0,"Por planificar",
COUNTIF('Por habilitar presup.'!$A$2:$A$500,A329)&gt;0,"Por habilitar presupuesto",
COUNTIF('Por aprobar estimacion'!$A$2:$A$500,A329)&gt;0,"Por aprobar estimación",
COUNTIF('Por Reestimar '!$A$2:$A$500,A329)&gt;0,"Por reestimar",
COUNTIF('Por estimar'!$A$2:$A$500,A329)&gt;0,"Por estimar",
COUNTIF('Registro incompleto'!$A$2:$A$500,A329)&gt;0,"Registro incompleto",
TRUE,"Sin estado"
))</f>
        <v>Por estimar</v>
      </c>
      <c r="E329" t="str" cm="1">
        <f t="array" ref="E329">IF(A329="","",_xlfn.LET(
_xlpm.base,_xlfn.IFS(
D329="Eliminados",_xlfn.XLOOKUP(A329,Eliminados!$A$2:$A$500,Eliminados!$AE$2:$AE$500,""),
D329="Planificadas",_xlfn.XLOOKUP(A329,Planificadas!$A$2:$A$500,Planificadas!$AE$2:$AE$500,""),
D329="Aprobar planificación",_xlfn.XLOOKUP(A329,'Aprobar Planificación'!$A$2:$A$500,'Aprobar Planificación'!$AE$2:$AE$500,""),
D329="Por planificar",_xlfn.XLOOKUP(A329,'Por planificar'!$A$2:$A$500,'Por planificar'!$AE$2:$AE$500,""),
D329="Por habilitar presupuesto",_xlfn.XLOOKUP(A329,'Por habilitar presup.'!$A$2:$A$500,'Por habilitar presup.'!$AE$2:$AE$500,""),
D329="Por aprobar estimación",_xlfn.XLOOKUP(A329,'Por aprobar estimacion'!$A$2:$A$500,'Por aprobar estimacion'!$AE$2:$AE$500,""),
D329="Por reestimar",_xlfn.XLOOKUP(A329,'Por Reestimar '!$A$2:$A$500,'Por Reestimar '!$AE$2:$AE$500,""),
D329="Por estimar",_xlfn.XLOOKUP(A329,'Por estimar'!$A$2:$A$500,'Por estimar'!$AE$2:$AE$500,""),
D329="Registro incompleto",_xlfn.XLOOKUP(A329,'Registro incompleto'!$A$2:$A$500,'Registro incompleto'!$AE$2:$AE$500,""),
TRUE,""
),
_xlpm.revision,_xlfn.IFS(
D329="Eliminados",_xlfn.XLOOKUP(A329,Eliminados!$A$2:$A$500,Eliminados!$AR$2:$AR$500,""),
D329="Planificadas",_xlfn.XLOOKUP(A329,Planificadas!$A$2:$A$500,Planificadas!$AR$2:$AR$500,""),
D329="Aprobar planificación",_xlfn.XLOOKUP(A329,'Aprobar Planificación'!$A$2:$A$500,'Aprobar Planificación'!$AR$2:$AR$500,""),
D329="Por planificar",_xlfn.XLOOKUP(A329,'Por planificar'!$A$2:$A$500,'Por planificar'!$AR$2:$AR$500,""),
D329="Por habilitar presupuesto",_xlfn.XLOOKUP(A329,'Por habilitar presup.'!$A$2:$A$500,'Por habilitar presup.'!$AR$2:$AR$500,""),
D329="Por aprobar estimación",_xlfn.XLOOKUP(A329,'Por aprobar estimacion'!$A$2:$A$500,'Por aprobar estimacion'!$AR$2:$AR$500,""),
D329="Por reestimar",_xlfn.XLOOKUP(A329,'Por Reestimar '!$A$2:$A$500,'Por Reestimar '!$AR$2:$AR$500,""),
TRUE,""
),
_xlpm.resultado,IF(OR(_xlpm.revision="",_xlpm.revision=0),_xlpm.base,_xlpm.revision),
IF(OR(_xlpm.resultado="",_xlpm.resultado=0),"Sin definir",_xlpm.resultado)
))</f>
        <v>Alta</v>
      </c>
      <c r="F329" s="593" cm="1">
        <f t="array" ref="F329">IF(A329="","",_xlfn.LET(
_xlpm.fecha,_xlfn.IFS(
D329="Eliminados",_xlfn.XLOOKUP(A329,Eliminados!$A$2:$A$500,Eliminados!$AD$2:$AD$500,""),
D329="Planificadas",_xlfn.XLOOKUP(A329,Planificadas!$A$2:$A$500,Planificadas!$AD$2:$AD$500,""),
D329="Aprobar planificación",_xlfn.XLOOKUP(A329,'Aprobar Planificación'!$A$2:$A$500,'Aprobar Planificación'!$AD$2:$AD$500,""),
D329="Por planificar",_xlfn.XLOOKUP(A329,'Por planificar'!$A$2:$A$500,'Por planificar'!$AD$2:$AD$500,""),
D329="Por habilitar presupuesto",_xlfn.XLOOKUP(A329,'Por habilitar presup.'!$A$2:$A$500,'Por habilitar presup.'!$AD$2:$AD$500,""),
D329="Por aprobar estimación",_xlfn.XLOOKUP(A329,'Por aprobar estimacion'!$A$2:$A$500,'Por aprobar estimacion'!$AD$2:$AD$500,""),
D329="Por reestimar",_xlfn.XLOOKUP(A329,'Por Reestimar '!$A$2:$A$500,'Por Reestimar '!$AD$2:$AD$500,""),
D329="Por estimar",_xlfn.XLOOKUP(A329,'Por estimar'!$A$2:$A$500,'Por estimar'!$AD$2:$AD$500,""),
D329="Registro incompleto",_xlfn.XLOOKUP(A329,'Registro incompleto'!$A$2:$A$500,'Registro incompleto'!$AD$2:$AD$500,""),
TRUE,""
),
IF(OR(_xlpm.fecha="",_xlpm.fecha=0),"",_xlpm.fecha)
))</f>
        <v>46262</v>
      </c>
      <c r="G329" s="593" cm="1">
        <f t="array" ref="G329">IF(A329="","",_xlfn.LET(
_xlpm.base,_xlfn.IFS(
D329="Eliminados",_xlfn.XLOOKUP(A329,Eliminados!$A$2:$A$500,Eliminados!$AF$2:$AF$500,""),
D329="Planificadas",_xlfn.XLOOKUP(A329,Planificadas!$A$2:$A$500,Planificadas!$AF$2:$AF$500,""),
D329="Aprobar planificación",_xlfn.XLOOKUP(A329,'Aprobar Planificación'!$A$2:$A$500,'Aprobar Planificación'!$AF$2:$AF$500,""),
D329="Por planificar",_xlfn.XLOOKUP(A329,'Por planificar'!$A$2:$A$500,'Por planificar'!$AF$2:$AF$500,""),
D329="Por habilitar presupuesto",_xlfn.XLOOKUP(A329,'Por habilitar presup.'!$A$2:$A$500,'Por habilitar presup.'!$AF$2:$AF$500,""),
D329="Por aprobar estimación",_xlfn.XLOOKUP(A329,'Por aprobar estimacion'!$A$2:$A$500,'Por aprobar estimacion'!$AF$2:$AF$500,""),
D329="Por reestimar",_xlfn.XLOOKUP(A329,'Por Reestimar '!$A$2:$A$500,'Por Reestimar '!$AF$2:$AF$500,""),
D329="Por estimar",_xlfn.XLOOKUP(A329,'Por estimar'!$A$2:$A$500,'Por estimar'!$AF$2:$AF$500,""),
D329="Registro incompleto",_xlfn.XLOOKUP(A329,'Registro incompleto'!$A$2:$A$500,'Registro incompleto'!$AF$2:$AF$500,""),
TRUE,""
),
_xlpm.revision,_xlfn.IFS(
D329="Eliminados",_xlfn.XLOOKUP(A329,Eliminados!$A$2:$A$500,Eliminados!$AS$2:$AS$500,""),
D329="Planificadas",_xlfn.XLOOKUP(A329,Planificadas!$A$2:$A$500,Planificadas!$AS$2:$AS$500,""),
D329="Aprobar planificación",_xlfn.XLOOKUP(A329,'Aprobar Planificación'!$A$2:$A$500,'Aprobar Planificación'!$AS$2:$AS$500,""),
D329="Por planificar",_xlfn.XLOOKUP(A329,'Por planificar'!$A$2:$A$500,'Por planificar'!$AS$2:$AS$500,""),
D329="Por habilitar presupuesto",_xlfn.XLOOKUP(A329,'Por habilitar presup.'!$A$2:$A$500,'Por habilitar presup.'!$AS$2:$AS$500,""),
D329="Por aprobar estimación",_xlfn.XLOOKUP(A329,'Por aprobar estimacion'!$A$2:$A$500,'Por aprobar estimacion'!$AS$2:$AS$500,""),
D329="Por reestimar",_xlfn.XLOOKUP(A329,'Por Reestimar '!$A$2:$A$500,'Por Reestimar '!$AS$2:$AS$500,""),
TRUE,""
),
_xlpm.resultado,IF(OR(_xlpm.revision="",_xlpm.revision=0),_xlpm.base,_xlpm.revision),
IF(OR(_xlpm.resultado="",_xlpm.resultado=0),"",_xlpm.resultado)
))</f>
        <v>46281</v>
      </c>
      <c r="H329" s="593" cm="1">
        <f t="array" ref="H329">IF(A329="","",_xlfn.LET(
_xlpm.dias,_xlfn.IFS(
OR(UPPER(TRIM(E329))="BAJA",UPPER(TRIM(E329))="BAJO"),5,
OR(UPPER(TRIM(E329))="MEDIA",UPPER(TRIM(E329))="MEDIO"),10,
OR(UPPER(TRIM(E329))="ALTA",UPPER(TRIM(E329))="ALTO"),20,
TRUE,0
),
_xlpm.inicioRe,IF(D329="Por reestimar",_xlfn.XLOOKUP(A329,'Por Reestimar '!$A$2:$A$500,'Por Reestimar '!$AS$2:$AS$500,0),0),
_xlfn.IFS(
D329="Por reestimar",IF(AND(ISNUMBER(_xlpm.inicioRe),_xlpm.inicioRe&gt;0,_xlpm.dias&gt;0),WORKDAY(_xlpm.inicioRe,_xlpm.dias),""),
D329="Por estimar",IF(AND(ISNUMBER(G329),G329&gt;0),IF(_xlpm.dias&gt;0,WORKDAY(G329,_xlpm.dias),""),IF(AND(ISNUMBER(F329),F329&gt;0),WORKDAY(F329,5),"")),
TRUE,""
)
))</f>
        <v>46309</v>
      </c>
      <c r="I329" t="str" cm="1">
        <f t="array" ref="I329">IF(A329="","",_xlfn.IFS(
D329="Eliminados",_xlfn.XLOOKUP(A329,Eliminados!$A$2:$A$500,Eliminados!$AB$2:$AB$500,""),
D329="Planificadas",_xlfn.XLOOKUP(A329,Planificadas!$A$2:$A$500,Planificadas!$AB$2:$AB$500,""),
D329="Aprobar planificación",_xlfn.XLOOKUP(A329,'Aprobar Planificación'!$A$2:$A$500,'Aprobar Planificación'!$AB$2:$AB$500,""),
D329="Por planificar",_xlfn.XLOOKUP(A329,'Por planificar'!$A$2:$A$500,'Por planificar'!$AB$2:$AB$500,""),
D329="Por habilitar presupuesto",_xlfn.XLOOKUP(A329,'Por habilitar presup.'!$A$2:$A$500,'Por habilitar presup.'!$AB$2:$AB$500,""),
D329="Por aprobar estimación",_xlfn.XLOOKUP(A329,'Por aprobar estimacion'!$A$2:$A$500,'Por aprobar estimacion'!$AB$2:$AB$500,""),
D329="Por reestimar",_xlfn.XLOOKUP(A329,'Por Reestimar '!$A$2:$A$500,'Por Reestimar '!$AB$2:$AB$500,""),
D329="Por estimar",_xlfn.XLOOKUP(A329,'Por estimar'!$A$2:$A$500,'Por estimar'!$AB$2:$AB$500,""),
D329="Registro incompleto",_xlfn.XLOOKUP(A329,'Registro incompleto'!$A$2:$A$500,'Registro incompleto'!$AB$2:$AB$500,""),
TRUE,""
))</f>
        <v>Nohelí Cabrera</v>
      </c>
    </row>
    <row r="330" spans="1:9">
      <c r="A330">
        <v>378</v>
      </c>
      <c r="B330" t="str" cm="1">
        <f t="array" ref="B330">IF(A330="","",_xlfn.IFS(
D330="Eliminados",_xlfn.XLOOKUP(A330,Eliminados!$A$2:$A$500,Eliminados!$F$2:$F$500,""),
D330="Planificadas",_xlfn.XLOOKUP(A330,Planificadas!$A$2:$A$500,Planificadas!$F$2:$F$500,""),
D330="Aprobar planificación",_xlfn.XLOOKUP(A330,'Aprobar Planificación'!$A$2:$A$500,'Aprobar Planificación'!$F$2:$F$500,""),
D330="Por planificar",_xlfn.XLOOKUP(A330,'Por planificar'!$A$2:$A$500,'Por planificar'!$F$2:$F$500,""),
D330="Por habilitar presupuesto",_xlfn.XLOOKUP(A330,'Por habilitar presup.'!$A$2:$A$500,'Por habilitar presup.'!$F$2:$F$500,""),
D330="Por aprobar estimación",_xlfn.XLOOKUP(A330,'Por aprobar estimacion'!$A$2:$A$500,'Por aprobar estimacion'!$F$2:$F$500,""),
D330="Por reestimar",_xlfn.XLOOKUP(A330,'Por Reestimar '!$A$2:$A$500,'Por Reestimar '!$F$2:$F$500,""),
D330="Por estimar",_xlfn.XLOOKUP(A330,'Por estimar'!$A$2:$A$500,'Por estimar'!$F$2:$F$500,""),
D330="Registro incompleto",_xlfn.XLOOKUP(A330,'Registro incompleto'!$A$2:$A$500,'Registro incompleto'!$F$2:$F$500,""),
TRUE,""
))</f>
        <v>Instalación de SimCapture UPN SJL</v>
      </c>
      <c r="C330" t="str">
        <f t="shared" si="5"/>
        <v>Alan Medina</v>
      </c>
      <c r="D330" t="str" cm="1">
        <f t="array" ref="D330">IF(A330="","",_xlfn.IFS(
COUNTIF(Eliminados!$A$2:$A$500,A330)&gt;0,"Eliminados",
COUNTIF(Planificadas!$A$2:$A$500,A330)&gt;0,"Planificadas",
COUNTIF('Aprobar Planificación'!$A$2:$A$500,A330)&gt;0,"Aprobar planificación",
COUNTIF('Por planificar'!$A$2:$A$500,A330)&gt;0,"Por planificar",
COUNTIF('Por habilitar presup.'!$A$2:$A$500,A330)&gt;0,"Por habilitar presupuesto",
COUNTIF('Por aprobar estimacion'!$A$2:$A$500,A330)&gt;0,"Por aprobar estimación",
COUNTIF('Por Reestimar '!$A$2:$A$500,A330)&gt;0,"Por reestimar",
COUNTIF('Por estimar'!$A$2:$A$500,A330)&gt;0,"Por estimar",
COUNTIF('Registro incompleto'!$A$2:$A$500,A330)&gt;0,"Registro incompleto",
TRUE,"Sin estado"
))</f>
        <v>Aprobar planificación</v>
      </c>
      <c r="E330" t="str" cm="1">
        <f t="array" ref="E330">IF(A330="","",_xlfn.LET(
_xlpm.base,_xlfn.IFS(
D330="Eliminados",_xlfn.XLOOKUP(A330,Eliminados!$A$2:$A$500,Eliminados!$AE$2:$AE$500,""),
D330="Planificadas",_xlfn.XLOOKUP(A330,Planificadas!$A$2:$A$500,Planificadas!$AE$2:$AE$500,""),
D330="Aprobar planificación",_xlfn.XLOOKUP(A330,'Aprobar Planificación'!$A$2:$A$500,'Aprobar Planificación'!$AE$2:$AE$500,""),
D330="Por planificar",_xlfn.XLOOKUP(A330,'Por planificar'!$A$2:$A$500,'Por planificar'!$AE$2:$AE$500,""),
D330="Por habilitar presupuesto",_xlfn.XLOOKUP(A330,'Por habilitar presup.'!$A$2:$A$500,'Por habilitar presup.'!$AE$2:$AE$500,""),
D330="Por aprobar estimación",_xlfn.XLOOKUP(A330,'Por aprobar estimacion'!$A$2:$A$500,'Por aprobar estimacion'!$AE$2:$AE$500,""),
D330="Por reestimar",_xlfn.XLOOKUP(A330,'Por Reestimar '!$A$2:$A$500,'Por Reestimar '!$AE$2:$AE$500,""),
D330="Por estimar",_xlfn.XLOOKUP(A330,'Por estimar'!$A$2:$A$500,'Por estimar'!$AE$2:$AE$500,""),
D330="Registro incompleto",_xlfn.XLOOKUP(A330,'Registro incompleto'!$A$2:$A$500,'Registro incompleto'!$AE$2:$AE$500,""),
TRUE,""
),
_xlpm.revision,_xlfn.IFS(
D330="Eliminados",_xlfn.XLOOKUP(A330,Eliminados!$A$2:$A$500,Eliminados!$AR$2:$AR$500,""),
D330="Planificadas",_xlfn.XLOOKUP(A330,Planificadas!$A$2:$A$500,Planificadas!$AR$2:$AR$500,""),
D330="Aprobar planificación",_xlfn.XLOOKUP(A330,'Aprobar Planificación'!$A$2:$A$500,'Aprobar Planificación'!$AR$2:$AR$500,""),
D330="Por planificar",_xlfn.XLOOKUP(A330,'Por planificar'!$A$2:$A$500,'Por planificar'!$AR$2:$AR$500,""),
D330="Por habilitar presupuesto",_xlfn.XLOOKUP(A330,'Por habilitar presup.'!$A$2:$A$500,'Por habilitar presup.'!$AR$2:$AR$500,""),
D330="Por aprobar estimación",_xlfn.XLOOKUP(A330,'Por aprobar estimacion'!$A$2:$A$500,'Por aprobar estimacion'!$AR$2:$AR$500,""),
D330="Por reestimar",_xlfn.XLOOKUP(A330,'Por Reestimar '!$A$2:$A$500,'Por Reestimar '!$AR$2:$AR$500,""),
TRUE,""
),
_xlpm.resultado,IF(OR(_xlpm.revision="",_xlpm.revision=0),_xlpm.base,_xlpm.revision),
IF(OR(_xlpm.resultado="",_xlpm.resultado=0),"Sin definir",_xlpm.resultado)
))</f>
        <v>Media</v>
      </c>
      <c r="F330" s="593" cm="1">
        <f t="array" ref="F330">IF(A330="","",_xlfn.LET(
_xlpm.fecha,_xlfn.IFS(
D330="Eliminados",_xlfn.XLOOKUP(A330,Eliminados!$A$2:$A$500,Eliminados!$AD$2:$AD$500,""),
D330="Planificadas",_xlfn.XLOOKUP(A330,Planificadas!$A$2:$A$500,Planificadas!$AD$2:$AD$500,""),
D330="Aprobar planificación",_xlfn.XLOOKUP(A330,'Aprobar Planificación'!$A$2:$A$500,'Aprobar Planificación'!$AD$2:$AD$500,""),
D330="Por planificar",_xlfn.XLOOKUP(A330,'Por planificar'!$A$2:$A$500,'Por planificar'!$AD$2:$AD$500,""),
D330="Por habilitar presupuesto",_xlfn.XLOOKUP(A330,'Por habilitar presup.'!$A$2:$A$500,'Por habilitar presup.'!$AD$2:$AD$500,""),
D330="Por aprobar estimación",_xlfn.XLOOKUP(A330,'Por aprobar estimacion'!$A$2:$A$500,'Por aprobar estimacion'!$AD$2:$AD$500,""),
D330="Por reestimar",_xlfn.XLOOKUP(A330,'Por Reestimar '!$A$2:$A$500,'Por Reestimar '!$AD$2:$AD$500,""),
D330="Por estimar",_xlfn.XLOOKUP(A330,'Por estimar'!$A$2:$A$500,'Por estimar'!$AD$2:$AD$500,""),
D330="Registro incompleto",_xlfn.XLOOKUP(A330,'Registro incompleto'!$A$2:$A$500,'Registro incompleto'!$AD$2:$AD$500,""),
TRUE,""
),
IF(OR(_xlpm.fecha="",_xlpm.fecha=0),"",_xlpm.fecha)
))</f>
        <v>46267</v>
      </c>
      <c r="G330" s="593" cm="1">
        <f t="array" ref="G330">IF(A330="","",_xlfn.LET(
_xlpm.base,_xlfn.IFS(
D330="Eliminados",_xlfn.XLOOKUP(A330,Eliminados!$A$2:$A$500,Eliminados!$AF$2:$AF$500,""),
D330="Planificadas",_xlfn.XLOOKUP(A330,Planificadas!$A$2:$A$500,Planificadas!$AF$2:$AF$500,""),
D330="Aprobar planificación",_xlfn.XLOOKUP(A330,'Aprobar Planificación'!$A$2:$A$500,'Aprobar Planificación'!$AF$2:$AF$500,""),
D330="Por planificar",_xlfn.XLOOKUP(A330,'Por planificar'!$A$2:$A$500,'Por planificar'!$AF$2:$AF$500,""),
D330="Por habilitar presupuesto",_xlfn.XLOOKUP(A330,'Por habilitar presup.'!$A$2:$A$500,'Por habilitar presup.'!$AF$2:$AF$500,""),
D330="Por aprobar estimación",_xlfn.XLOOKUP(A330,'Por aprobar estimacion'!$A$2:$A$500,'Por aprobar estimacion'!$AF$2:$AF$500,""),
D330="Por reestimar",_xlfn.XLOOKUP(A330,'Por Reestimar '!$A$2:$A$500,'Por Reestimar '!$AF$2:$AF$500,""),
D330="Por estimar",_xlfn.XLOOKUP(A330,'Por estimar'!$A$2:$A$500,'Por estimar'!$AF$2:$AF$500,""),
D330="Registro incompleto",_xlfn.XLOOKUP(A330,'Registro incompleto'!$A$2:$A$500,'Registro incompleto'!$AF$2:$AF$500,""),
TRUE,""
),
_xlpm.revision,_xlfn.IFS(
D330="Eliminados",_xlfn.XLOOKUP(A330,Eliminados!$A$2:$A$500,Eliminados!$AS$2:$AS$500,""),
D330="Planificadas",_xlfn.XLOOKUP(A330,Planificadas!$A$2:$A$500,Planificadas!$AS$2:$AS$500,""),
D330="Aprobar planificación",_xlfn.XLOOKUP(A330,'Aprobar Planificación'!$A$2:$A$500,'Aprobar Planificación'!$AS$2:$AS$500,""),
D330="Por planificar",_xlfn.XLOOKUP(A330,'Por planificar'!$A$2:$A$500,'Por planificar'!$AS$2:$AS$500,""),
D330="Por habilitar presupuesto",_xlfn.XLOOKUP(A330,'Por habilitar presup.'!$A$2:$A$500,'Por habilitar presup.'!$AS$2:$AS$500,""),
D330="Por aprobar estimación",_xlfn.XLOOKUP(A330,'Por aprobar estimacion'!$A$2:$A$500,'Por aprobar estimacion'!$AS$2:$AS$500,""),
D330="Por reestimar",_xlfn.XLOOKUP(A330,'Por Reestimar '!$A$2:$A$500,'Por Reestimar '!$AS$2:$AS$500,""),
TRUE,""
),
_xlpm.resultado,IF(OR(_xlpm.revision="",_xlpm.revision=0),_xlpm.base,_xlpm.revision),
IF(OR(_xlpm.resultado="",_xlpm.resultado=0),"",_xlpm.resultado)
))</f>
        <v>46273</v>
      </c>
      <c r="H330" s="593" t="str" cm="1">
        <f t="array" ref="H330">IF(A330="","",_xlfn.LET(
_xlpm.dias,_xlfn.IFS(
OR(UPPER(TRIM(E330))="BAJA",UPPER(TRIM(E330))="BAJO"),5,
OR(UPPER(TRIM(E330))="MEDIA",UPPER(TRIM(E330))="MEDIO"),10,
OR(UPPER(TRIM(E330))="ALTA",UPPER(TRIM(E330))="ALTO"),20,
TRUE,0
),
_xlpm.inicioRe,IF(D330="Por reestimar",_xlfn.XLOOKUP(A330,'Por Reestimar '!$A$2:$A$500,'Por Reestimar '!$AS$2:$AS$500,0),0),
_xlfn.IFS(
D330="Por reestimar",IF(AND(ISNUMBER(_xlpm.inicioRe),_xlpm.inicioRe&gt;0,_xlpm.dias&gt;0),WORKDAY(_xlpm.inicioRe,_xlpm.dias),""),
D330="Por estimar",IF(AND(ISNUMBER(G330),G330&gt;0),IF(_xlpm.dias&gt;0,WORKDAY(G330,_xlpm.dias),""),IF(AND(ISNUMBER(F330),F330&gt;0),WORKDAY(F330,5),"")),
TRUE,""
)
))</f>
        <v/>
      </c>
      <c r="I330" t="str" cm="1">
        <f t="array" ref="I330">IF(A330="","",_xlfn.IFS(
D330="Eliminados",_xlfn.XLOOKUP(A330,Eliminados!$A$2:$A$500,Eliminados!$AB$2:$AB$500,""),
D330="Planificadas",_xlfn.XLOOKUP(A330,Planificadas!$A$2:$A$500,Planificadas!$AB$2:$AB$500,""),
D330="Aprobar planificación",_xlfn.XLOOKUP(A330,'Aprobar Planificación'!$A$2:$A$500,'Aprobar Planificación'!$AB$2:$AB$500,""),
D330="Por planificar",_xlfn.XLOOKUP(A330,'Por planificar'!$A$2:$A$500,'Por planificar'!$AB$2:$AB$500,""),
D330="Por habilitar presupuesto",_xlfn.XLOOKUP(A330,'Por habilitar presup.'!$A$2:$A$500,'Por habilitar presup.'!$AB$2:$AB$500,""),
D330="Por aprobar estimación",_xlfn.XLOOKUP(A330,'Por aprobar estimacion'!$A$2:$A$500,'Por aprobar estimacion'!$AB$2:$AB$500,""),
D330="Por reestimar",_xlfn.XLOOKUP(A330,'Por Reestimar '!$A$2:$A$500,'Por Reestimar '!$AB$2:$AB$500,""),
D330="Por estimar",_xlfn.XLOOKUP(A330,'Por estimar'!$A$2:$A$500,'Por estimar'!$AB$2:$AB$500,""),
D330="Registro incompleto",_xlfn.XLOOKUP(A330,'Registro incompleto'!$A$2:$A$500,'Registro incompleto'!$AB$2:$AB$500,""),
TRUE,""
))</f>
        <v>Alan Medina</v>
      </c>
    </row>
    <row r="331" spans="1:9">
      <c r="A331">
        <v>379</v>
      </c>
      <c r="B331" t="str" cm="1">
        <f t="array" ref="B331">IF(A331="","",_xlfn.IFS(
D331="Eliminados",_xlfn.XLOOKUP(A331,Eliminados!$A$2:$A$500,Eliminados!$F$2:$F$500,""),
D331="Planificadas",_xlfn.XLOOKUP(A331,Planificadas!$A$2:$A$500,Planificadas!$F$2:$F$500,""),
D331="Aprobar planificación",_xlfn.XLOOKUP(A331,'Aprobar Planificación'!$A$2:$A$500,'Aprobar Planificación'!$F$2:$F$500,""),
D331="Por planificar",_xlfn.XLOOKUP(A331,'Por planificar'!$A$2:$A$500,'Por planificar'!$F$2:$F$500,""),
D331="Por habilitar presupuesto",_xlfn.XLOOKUP(A331,'Por habilitar presup.'!$A$2:$A$500,'Por habilitar presup.'!$F$2:$F$500,""),
D331="Por aprobar estimación",_xlfn.XLOOKUP(A331,'Por aprobar estimacion'!$A$2:$A$500,'Por aprobar estimacion'!$F$2:$F$500,""),
D331="Por reestimar",_xlfn.XLOOKUP(A331,'Por Reestimar '!$A$2:$A$500,'Por Reestimar '!$F$2:$F$500,""),
D331="Por estimar",_xlfn.XLOOKUP(A331,'Por estimar'!$A$2:$A$500,'Por estimar'!$F$2:$F$500,""),
D331="Registro incompleto",_xlfn.XLOOKUP(A331,'Registro incompleto'!$A$2:$A$500,'Registro incompleto'!$F$2:$F$500,""),
TRUE,""
))</f>
        <v xml:space="preserve">Mejora en el sistema de transferencia de Obligaciones Intranet -Socrates spring </v>
      </c>
      <c r="C331" t="str">
        <f t="shared" si="5"/>
        <v>Elmer Zapata</v>
      </c>
      <c r="D331" t="str" cm="1">
        <f t="array" ref="D331">IF(A331="","",_xlfn.IFS(
COUNTIF(Eliminados!$A$2:$A$500,A331)&gt;0,"Eliminados",
COUNTIF(Planificadas!$A$2:$A$500,A331)&gt;0,"Planificadas",
COUNTIF('Aprobar Planificación'!$A$2:$A$500,A331)&gt;0,"Aprobar planificación",
COUNTIF('Por planificar'!$A$2:$A$500,A331)&gt;0,"Por planificar",
COUNTIF('Por habilitar presup.'!$A$2:$A$500,A331)&gt;0,"Por habilitar presupuesto",
COUNTIF('Por aprobar estimacion'!$A$2:$A$500,A331)&gt;0,"Por aprobar estimación",
COUNTIF('Por Reestimar '!$A$2:$A$500,A331)&gt;0,"Por reestimar",
COUNTIF('Por estimar'!$A$2:$A$500,A331)&gt;0,"Por estimar",
COUNTIF('Registro incompleto'!$A$2:$A$500,A331)&gt;0,"Registro incompleto",
TRUE,"Sin estado"
))</f>
        <v>Por estimar</v>
      </c>
      <c r="E331" t="str" cm="1">
        <f t="array" ref="E331">IF(A331="","",_xlfn.LET(
_xlpm.base,_xlfn.IFS(
D331="Eliminados",_xlfn.XLOOKUP(A331,Eliminados!$A$2:$A$500,Eliminados!$AE$2:$AE$500,""),
D331="Planificadas",_xlfn.XLOOKUP(A331,Planificadas!$A$2:$A$500,Planificadas!$AE$2:$AE$500,""),
D331="Aprobar planificación",_xlfn.XLOOKUP(A331,'Aprobar Planificación'!$A$2:$A$500,'Aprobar Planificación'!$AE$2:$AE$500,""),
D331="Por planificar",_xlfn.XLOOKUP(A331,'Por planificar'!$A$2:$A$500,'Por planificar'!$AE$2:$AE$500,""),
D331="Por habilitar presupuesto",_xlfn.XLOOKUP(A331,'Por habilitar presup.'!$A$2:$A$500,'Por habilitar presup.'!$AE$2:$AE$500,""),
D331="Por aprobar estimación",_xlfn.XLOOKUP(A331,'Por aprobar estimacion'!$A$2:$A$500,'Por aprobar estimacion'!$AE$2:$AE$500,""),
D331="Por reestimar",_xlfn.XLOOKUP(A331,'Por Reestimar '!$A$2:$A$500,'Por Reestimar '!$AE$2:$AE$500,""),
D331="Por estimar",_xlfn.XLOOKUP(A331,'Por estimar'!$A$2:$A$500,'Por estimar'!$AE$2:$AE$500,""),
D331="Registro incompleto",_xlfn.XLOOKUP(A331,'Registro incompleto'!$A$2:$A$500,'Registro incompleto'!$AE$2:$AE$500,""),
TRUE,""
),
_xlpm.revision,_xlfn.IFS(
D331="Eliminados",_xlfn.XLOOKUP(A331,Eliminados!$A$2:$A$500,Eliminados!$AR$2:$AR$500,""),
D331="Planificadas",_xlfn.XLOOKUP(A331,Planificadas!$A$2:$A$500,Planificadas!$AR$2:$AR$500,""),
D331="Aprobar planificación",_xlfn.XLOOKUP(A331,'Aprobar Planificación'!$A$2:$A$500,'Aprobar Planificación'!$AR$2:$AR$500,""),
D331="Por planificar",_xlfn.XLOOKUP(A331,'Por planificar'!$A$2:$A$500,'Por planificar'!$AR$2:$AR$500,""),
D331="Por habilitar presupuesto",_xlfn.XLOOKUP(A331,'Por habilitar presup.'!$A$2:$A$500,'Por habilitar presup.'!$AR$2:$AR$500,""),
D331="Por aprobar estimación",_xlfn.XLOOKUP(A331,'Por aprobar estimacion'!$A$2:$A$500,'Por aprobar estimacion'!$AR$2:$AR$500,""),
D331="Por reestimar",_xlfn.XLOOKUP(A331,'Por Reestimar '!$A$2:$A$500,'Por Reestimar '!$AR$2:$AR$500,""),
TRUE,""
),
_xlpm.resultado,IF(OR(_xlpm.revision="",_xlpm.revision=0),_xlpm.base,_xlpm.revision),
IF(OR(_xlpm.resultado="",_xlpm.resultado=0),"Sin definir",_xlpm.resultado)
))</f>
        <v>Alta</v>
      </c>
      <c r="F331" s="593" cm="1">
        <f t="array" ref="F331">IF(A331="","",_xlfn.LET(
_xlpm.fecha,_xlfn.IFS(
D331="Eliminados",_xlfn.XLOOKUP(A331,Eliminados!$A$2:$A$500,Eliminados!$AD$2:$AD$500,""),
D331="Planificadas",_xlfn.XLOOKUP(A331,Planificadas!$A$2:$A$500,Planificadas!$AD$2:$AD$500,""),
D331="Aprobar planificación",_xlfn.XLOOKUP(A331,'Aprobar Planificación'!$A$2:$A$500,'Aprobar Planificación'!$AD$2:$AD$500,""),
D331="Por planificar",_xlfn.XLOOKUP(A331,'Por planificar'!$A$2:$A$500,'Por planificar'!$AD$2:$AD$500,""),
D331="Por habilitar presupuesto",_xlfn.XLOOKUP(A331,'Por habilitar presup.'!$A$2:$A$500,'Por habilitar presup.'!$AD$2:$AD$500,""),
D331="Por aprobar estimación",_xlfn.XLOOKUP(A331,'Por aprobar estimacion'!$A$2:$A$500,'Por aprobar estimacion'!$AD$2:$AD$500,""),
D331="Por reestimar",_xlfn.XLOOKUP(A331,'Por Reestimar '!$A$2:$A$500,'Por Reestimar '!$AD$2:$AD$500,""),
D331="Por estimar",_xlfn.XLOOKUP(A331,'Por estimar'!$A$2:$A$500,'Por estimar'!$AD$2:$AD$500,""),
D331="Registro incompleto",_xlfn.XLOOKUP(A331,'Registro incompleto'!$A$2:$A$500,'Registro incompleto'!$AD$2:$AD$500,""),
TRUE,""
),
IF(OR(_xlpm.fecha="",_xlpm.fecha=0),"",_xlpm.fecha)
))</f>
        <v>46269</v>
      </c>
      <c r="G331" s="593" cm="1">
        <f t="array" ref="G331">IF(A331="","",_xlfn.LET(
_xlpm.base,_xlfn.IFS(
D331="Eliminados",_xlfn.XLOOKUP(A331,Eliminados!$A$2:$A$500,Eliminados!$AF$2:$AF$500,""),
D331="Planificadas",_xlfn.XLOOKUP(A331,Planificadas!$A$2:$A$500,Planificadas!$AF$2:$AF$500,""),
D331="Aprobar planificación",_xlfn.XLOOKUP(A331,'Aprobar Planificación'!$A$2:$A$500,'Aprobar Planificación'!$AF$2:$AF$500,""),
D331="Por planificar",_xlfn.XLOOKUP(A331,'Por planificar'!$A$2:$A$500,'Por planificar'!$AF$2:$AF$500,""),
D331="Por habilitar presupuesto",_xlfn.XLOOKUP(A331,'Por habilitar presup.'!$A$2:$A$500,'Por habilitar presup.'!$AF$2:$AF$500,""),
D331="Por aprobar estimación",_xlfn.XLOOKUP(A331,'Por aprobar estimacion'!$A$2:$A$500,'Por aprobar estimacion'!$AF$2:$AF$500,""),
D331="Por reestimar",_xlfn.XLOOKUP(A331,'Por Reestimar '!$A$2:$A$500,'Por Reestimar '!$AF$2:$AF$500,""),
D331="Por estimar",_xlfn.XLOOKUP(A331,'Por estimar'!$A$2:$A$500,'Por estimar'!$AF$2:$AF$500,""),
D331="Registro incompleto",_xlfn.XLOOKUP(A331,'Registro incompleto'!$A$2:$A$500,'Registro incompleto'!$AF$2:$AF$500,""),
TRUE,""
),
_xlpm.revision,_xlfn.IFS(
D331="Eliminados",_xlfn.XLOOKUP(A331,Eliminados!$A$2:$A$500,Eliminados!$AS$2:$AS$500,""),
D331="Planificadas",_xlfn.XLOOKUP(A331,Planificadas!$A$2:$A$500,Planificadas!$AS$2:$AS$500,""),
D331="Aprobar planificación",_xlfn.XLOOKUP(A331,'Aprobar Planificación'!$A$2:$A$500,'Aprobar Planificación'!$AS$2:$AS$500,""),
D331="Por planificar",_xlfn.XLOOKUP(A331,'Por planificar'!$A$2:$A$500,'Por planificar'!$AS$2:$AS$500,""),
D331="Por habilitar presupuesto",_xlfn.XLOOKUP(A331,'Por habilitar presup.'!$A$2:$A$500,'Por habilitar presup.'!$AS$2:$AS$500,""),
D331="Por aprobar estimación",_xlfn.XLOOKUP(A331,'Por aprobar estimacion'!$A$2:$A$500,'Por aprobar estimacion'!$AS$2:$AS$500,""),
D331="Por reestimar",_xlfn.XLOOKUP(A331,'Por Reestimar '!$A$2:$A$500,'Por Reestimar '!$AS$2:$AS$500,""),
TRUE,""
),
_xlpm.resultado,IF(OR(_xlpm.revision="",_xlpm.revision=0),_xlpm.base,_xlpm.revision),
IF(OR(_xlpm.resultado="",_xlpm.resultado=0),"",_xlpm.resultado)
))</f>
        <v>46286</v>
      </c>
      <c r="H331" s="593" cm="1">
        <f t="array" ref="H331">IF(A331="","",_xlfn.LET(
_xlpm.dias,_xlfn.IFS(
OR(UPPER(TRIM(E331))="BAJA",UPPER(TRIM(E331))="BAJO"),5,
OR(UPPER(TRIM(E331))="MEDIA",UPPER(TRIM(E331))="MEDIO"),10,
OR(UPPER(TRIM(E331))="ALTA",UPPER(TRIM(E331))="ALTO"),20,
TRUE,0
),
_xlpm.inicioRe,IF(D331="Por reestimar",_xlfn.XLOOKUP(A331,'Por Reestimar '!$A$2:$A$500,'Por Reestimar '!$AS$2:$AS$500,0),0),
_xlfn.IFS(
D331="Por reestimar",IF(AND(ISNUMBER(_xlpm.inicioRe),_xlpm.inicioRe&gt;0,_xlpm.dias&gt;0),WORKDAY(_xlpm.inicioRe,_xlpm.dias),""),
D331="Por estimar",IF(AND(ISNUMBER(G331),G331&gt;0),IF(_xlpm.dias&gt;0,WORKDAY(G331,_xlpm.dias),""),IF(AND(ISNUMBER(F331),F331&gt;0),WORKDAY(F331,5),"")),
TRUE,""
)
))</f>
        <v>46314</v>
      </c>
      <c r="I331" t="str" cm="1">
        <f t="array" ref="I331">IF(A331="","",_xlfn.IFS(
D331="Eliminados",_xlfn.XLOOKUP(A331,Eliminados!$A$2:$A$500,Eliminados!$AB$2:$AB$500,""),
D331="Planificadas",_xlfn.XLOOKUP(A331,Planificadas!$A$2:$A$500,Planificadas!$AB$2:$AB$500,""),
D331="Aprobar planificación",_xlfn.XLOOKUP(A331,'Aprobar Planificación'!$A$2:$A$500,'Aprobar Planificación'!$AB$2:$AB$500,""),
D331="Por planificar",_xlfn.XLOOKUP(A331,'Por planificar'!$A$2:$A$500,'Por planificar'!$AB$2:$AB$500,""),
D331="Por habilitar presupuesto",_xlfn.XLOOKUP(A331,'Por habilitar presup.'!$A$2:$A$500,'Por habilitar presup.'!$AB$2:$AB$500,""),
D331="Por aprobar estimación",_xlfn.XLOOKUP(A331,'Por aprobar estimacion'!$A$2:$A$500,'Por aprobar estimacion'!$AB$2:$AB$500,""),
D331="Por reestimar",_xlfn.XLOOKUP(A331,'Por Reestimar '!$A$2:$A$500,'Por Reestimar '!$AB$2:$AB$500,""),
D331="Por estimar",_xlfn.XLOOKUP(A331,'Por estimar'!$A$2:$A$500,'Por estimar'!$AB$2:$AB$500,""),
D331="Registro incompleto",_xlfn.XLOOKUP(A331,'Registro incompleto'!$A$2:$A$500,'Registro incompleto'!$AB$2:$AB$500,""),
TRUE,""
))</f>
        <v>Elmer Zapata</v>
      </c>
    </row>
    <row r="332" spans="1:9">
      <c r="A332">
        <v>380</v>
      </c>
      <c r="B332" t="str" cm="1">
        <f t="array" ref="B332">IF(A332="","",_xlfn.IFS(
D332="Eliminados",_xlfn.XLOOKUP(A332,Eliminados!$A$2:$A$500,Eliminados!$F$2:$F$500,""),
D332="Planificadas",_xlfn.XLOOKUP(A332,Planificadas!$A$2:$A$500,Planificadas!$F$2:$F$500,""),
D332="Aprobar planificación",_xlfn.XLOOKUP(A332,'Aprobar Planificación'!$A$2:$A$500,'Aprobar Planificación'!$F$2:$F$500,""),
D332="Por planificar",_xlfn.XLOOKUP(A332,'Por planificar'!$A$2:$A$500,'Por planificar'!$F$2:$F$500,""),
D332="Por habilitar presupuesto",_xlfn.XLOOKUP(A332,'Por habilitar presup.'!$A$2:$A$500,'Por habilitar presup.'!$F$2:$F$500,""),
D332="Por aprobar estimación",_xlfn.XLOOKUP(A332,'Por aprobar estimacion'!$A$2:$A$500,'Por aprobar estimacion'!$F$2:$F$500,""),
D332="Por reestimar",_xlfn.XLOOKUP(A332,'Por Reestimar '!$A$2:$A$500,'Por Reestimar '!$F$2:$F$500,""),
D332="Por estimar",_xlfn.XLOOKUP(A332,'Por estimar'!$A$2:$A$500,'Por estimar'!$F$2:$F$500,""),
D332="Registro incompleto",_xlfn.XLOOKUP(A332,'Registro incompleto'!$A$2:$A$500,'Registro incompleto'!$F$2:$F$500,""),
TRUE,""
))</f>
        <v>Validar el pago por adelantado de trámite carpeta bachiller mediante un indicador en una API de Trámite “curriculums”</v>
      </c>
      <c r="C332" t="str">
        <f t="shared" si="5"/>
        <v>Ana Rojas</v>
      </c>
      <c r="D332" t="str" cm="1">
        <f t="array" ref="D332">IF(A332="","",_xlfn.IFS(
COUNTIF(Eliminados!$A$2:$A$500,A332)&gt;0,"Eliminados",
COUNTIF(Planificadas!$A$2:$A$500,A332)&gt;0,"Planificadas",
COUNTIF('Aprobar Planificación'!$A$2:$A$500,A332)&gt;0,"Aprobar planificación",
COUNTIF('Por planificar'!$A$2:$A$500,A332)&gt;0,"Por planificar",
COUNTIF('Por habilitar presup.'!$A$2:$A$500,A332)&gt;0,"Por habilitar presupuesto",
COUNTIF('Por aprobar estimacion'!$A$2:$A$500,A332)&gt;0,"Por aprobar estimación",
COUNTIF('Por Reestimar '!$A$2:$A$500,A332)&gt;0,"Por reestimar",
COUNTIF('Por estimar'!$A$2:$A$500,A332)&gt;0,"Por estimar",
COUNTIF('Registro incompleto'!$A$2:$A$500,A332)&gt;0,"Registro incompleto",
TRUE,"Sin estado"
))</f>
        <v>Por aprobar estimación</v>
      </c>
      <c r="E332" t="str" cm="1">
        <f t="array" ref="E332">IF(A332="","",_xlfn.LET(
_xlpm.base,_xlfn.IFS(
D332="Eliminados",_xlfn.XLOOKUP(A332,Eliminados!$A$2:$A$500,Eliminados!$AE$2:$AE$500,""),
D332="Planificadas",_xlfn.XLOOKUP(A332,Planificadas!$A$2:$A$500,Planificadas!$AE$2:$AE$500,""),
D332="Aprobar planificación",_xlfn.XLOOKUP(A332,'Aprobar Planificación'!$A$2:$A$500,'Aprobar Planificación'!$AE$2:$AE$500,""),
D332="Por planificar",_xlfn.XLOOKUP(A332,'Por planificar'!$A$2:$A$500,'Por planificar'!$AE$2:$AE$500,""),
D332="Por habilitar presupuesto",_xlfn.XLOOKUP(A332,'Por habilitar presup.'!$A$2:$A$500,'Por habilitar presup.'!$AE$2:$AE$500,""),
D332="Por aprobar estimación",_xlfn.XLOOKUP(A332,'Por aprobar estimacion'!$A$2:$A$500,'Por aprobar estimacion'!$AE$2:$AE$500,""),
D332="Por reestimar",_xlfn.XLOOKUP(A332,'Por Reestimar '!$A$2:$A$500,'Por Reestimar '!$AE$2:$AE$500,""),
D332="Por estimar",_xlfn.XLOOKUP(A332,'Por estimar'!$A$2:$A$500,'Por estimar'!$AE$2:$AE$500,""),
D332="Registro incompleto",_xlfn.XLOOKUP(A332,'Registro incompleto'!$A$2:$A$500,'Registro incompleto'!$AE$2:$AE$500,""),
TRUE,""
),
_xlpm.revision,_xlfn.IFS(
D332="Eliminados",_xlfn.XLOOKUP(A332,Eliminados!$A$2:$A$500,Eliminados!$AR$2:$AR$500,""),
D332="Planificadas",_xlfn.XLOOKUP(A332,Planificadas!$A$2:$A$500,Planificadas!$AR$2:$AR$500,""),
D332="Aprobar planificación",_xlfn.XLOOKUP(A332,'Aprobar Planificación'!$A$2:$A$500,'Aprobar Planificación'!$AR$2:$AR$500,""),
D332="Por planificar",_xlfn.XLOOKUP(A332,'Por planificar'!$A$2:$A$500,'Por planificar'!$AR$2:$AR$500,""),
D332="Por habilitar presupuesto",_xlfn.XLOOKUP(A332,'Por habilitar presup.'!$A$2:$A$500,'Por habilitar presup.'!$AR$2:$AR$500,""),
D332="Por aprobar estimación",_xlfn.XLOOKUP(A332,'Por aprobar estimacion'!$A$2:$A$500,'Por aprobar estimacion'!$AR$2:$AR$500,""),
D332="Por reestimar",_xlfn.XLOOKUP(A332,'Por Reestimar '!$A$2:$A$500,'Por Reestimar '!$AR$2:$AR$500,""),
TRUE,""
),
_xlpm.resultado,IF(OR(_xlpm.revision="",_xlpm.revision=0),_xlpm.base,_xlpm.revision),
IF(OR(_xlpm.resultado="",_xlpm.resultado=0),"Sin definir",_xlpm.resultado)
))</f>
        <v>Media</v>
      </c>
      <c r="F332" s="593" cm="1">
        <f t="array" ref="F332">IF(A332="","",_xlfn.LET(
_xlpm.fecha,_xlfn.IFS(
D332="Eliminados",_xlfn.XLOOKUP(A332,Eliminados!$A$2:$A$500,Eliminados!$AD$2:$AD$500,""),
D332="Planificadas",_xlfn.XLOOKUP(A332,Planificadas!$A$2:$A$500,Planificadas!$AD$2:$AD$500,""),
D332="Aprobar planificación",_xlfn.XLOOKUP(A332,'Aprobar Planificación'!$A$2:$A$500,'Aprobar Planificación'!$AD$2:$AD$500,""),
D332="Por planificar",_xlfn.XLOOKUP(A332,'Por planificar'!$A$2:$A$500,'Por planificar'!$AD$2:$AD$500,""),
D332="Por habilitar presupuesto",_xlfn.XLOOKUP(A332,'Por habilitar presup.'!$A$2:$A$500,'Por habilitar presup.'!$AD$2:$AD$500,""),
D332="Por aprobar estimación",_xlfn.XLOOKUP(A332,'Por aprobar estimacion'!$A$2:$A$500,'Por aprobar estimacion'!$AD$2:$AD$500,""),
D332="Por reestimar",_xlfn.XLOOKUP(A332,'Por Reestimar '!$A$2:$A$500,'Por Reestimar '!$AD$2:$AD$500,""),
D332="Por estimar",_xlfn.XLOOKUP(A332,'Por estimar'!$A$2:$A$500,'Por estimar'!$AD$2:$AD$500,""),
D332="Registro incompleto",_xlfn.XLOOKUP(A332,'Registro incompleto'!$A$2:$A$500,'Registro incompleto'!$AD$2:$AD$500,""),
TRUE,""
),
IF(OR(_xlpm.fecha="",_xlpm.fecha=0),"",_xlpm.fecha)
))</f>
        <v>46274</v>
      </c>
      <c r="G332" s="593" cm="1">
        <f t="array" ref="G332">IF(A332="","",_xlfn.LET(
_xlpm.base,_xlfn.IFS(
D332="Eliminados",_xlfn.XLOOKUP(A332,Eliminados!$A$2:$A$500,Eliminados!$AF$2:$AF$500,""),
D332="Planificadas",_xlfn.XLOOKUP(A332,Planificadas!$A$2:$A$500,Planificadas!$AF$2:$AF$500,""),
D332="Aprobar planificación",_xlfn.XLOOKUP(A332,'Aprobar Planificación'!$A$2:$A$500,'Aprobar Planificación'!$AF$2:$AF$500,""),
D332="Por planificar",_xlfn.XLOOKUP(A332,'Por planificar'!$A$2:$A$500,'Por planificar'!$AF$2:$AF$500,""),
D332="Por habilitar presupuesto",_xlfn.XLOOKUP(A332,'Por habilitar presup.'!$A$2:$A$500,'Por habilitar presup.'!$AF$2:$AF$500,""),
D332="Por aprobar estimación",_xlfn.XLOOKUP(A332,'Por aprobar estimacion'!$A$2:$A$500,'Por aprobar estimacion'!$AF$2:$AF$500,""),
D332="Por reestimar",_xlfn.XLOOKUP(A332,'Por Reestimar '!$A$2:$A$500,'Por Reestimar '!$AF$2:$AF$500,""),
D332="Por estimar",_xlfn.XLOOKUP(A332,'Por estimar'!$A$2:$A$500,'Por estimar'!$AF$2:$AF$500,""),
D332="Registro incompleto",_xlfn.XLOOKUP(A332,'Registro incompleto'!$A$2:$A$500,'Registro incompleto'!$AF$2:$AF$500,""),
TRUE,""
),
_xlpm.revision,_xlfn.IFS(
D332="Eliminados",_xlfn.XLOOKUP(A332,Eliminados!$A$2:$A$500,Eliminados!$AS$2:$AS$500,""),
D332="Planificadas",_xlfn.XLOOKUP(A332,Planificadas!$A$2:$A$500,Planificadas!$AS$2:$AS$500,""),
D332="Aprobar planificación",_xlfn.XLOOKUP(A332,'Aprobar Planificación'!$A$2:$A$500,'Aprobar Planificación'!$AS$2:$AS$500,""),
D332="Por planificar",_xlfn.XLOOKUP(A332,'Por planificar'!$A$2:$A$500,'Por planificar'!$AS$2:$AS$500,""),
D332="Por habilitar presupuesto",_xlfn.XLOOKUP(A332,'Por habilitar presup.'!$A$2:$A$500,'Por habilitar presup.'!$AS$2:$AS$500,""),
D332="Por aprobar estimación",_xlfn.XLOOKUP(A332,'Por aprobar estimacion'!$A$2:$A$500,'Por aprobar estimacion'!$AS$2:$AS$500,""),
D332="Por reestimar",_xlfn.XLOOKUP(A332,'Por Reestimar '!$A$2:$A$500,'Por Reestimar '!$AS$2:$AS$500,""),
TRUE,""
),
_xlpm.resultado,IF(OR(_xlpm.revision="",_xlpm.revision=0),_xlpm.base,_xlpm.revision),
IF(OR(_xlpm.resultado="",_xlpm.resultado=0),"",_xlpm.resultado)
))</f>
        <v>46286</v>
      </c>
      <c r="H332" s="593" t="str" cm="1">
        <f t="array" ref="H332">IF(A332="","",_xlfn.LET(
_xlpm.dias,_xlfn.IFS(
OR(UPPER(TRIM(E332))="BAJA",UPPER(TRIM(E332))="BAJO"),5,
OR(UPPER(TRIM(E332))="MEDIA",UPPER(TRIM(E332))="MEDIO"),10,
OR(UPPER(TRIM(E332))="ALTA",UPPER(TRIM(E332))="ALTO"),20,
TRUE,0
),
_xlpm.inicioRe,IF(D332="Por reestimar",_xlfn.XLOOKUP(A332,'Por Reestimar '!$A$2:$A$500,'Por Reestimar '!$AS$2:$AS$500,0),0),
_xlfn.IFS(
D332="Por reestimar",IF(AND(ISNUMBER(_xlpm.inicioRe),_xlpm.inicioRe&gt;0,_xlpm.dias&gt;0),WORKDAY(_xlpm.inicioRe,_xlpm.dias),""),
D332="Por estimar",IF(AND(ISNUMBER(G332),G332&gt;0),IF(_xlpm.dias&gt;0,WORKDAY(G332,_xlpm.dias),""),IF(AND(ISNUMBER(F332),F332&gt;0),WORKDAY(F332,5),"")),
TRUE,""
)
))</f>
        <v/>
      </c>
      <c r="I332" t="str" cm="1">
        <f t="array" ref="I332">IF(A332="","",_xlfn.IFS(
D332="Eliminados",_xlfn.XLOOKUP(A332,Eliminados!$A$2:$A$500,Eliminados!$AB$2:$AB$500,""),
D332="Planificadas",_xlfn.XLOOKUP(A332,Planificadas!$A$2:$A$500,Planificadas!$AB$2:$AB$500,""),
D332="Aprobar planificación",_xlfn.XLOOKUP(A332,'Aprobar Planificación'!$A$2:$A$500,'Aprobar Planificación'!$AB$2:$AB$500,""),
D332="Por planificar",_xlfn.XLOOKUP(A332,'Por planificar'!$A$2:$A$500,'Por planificar'!$AB$2:$AB$500,""),
D332="Por habilitar presupuesto",_xlfn.XLOOKUP(A332,'Por habilitar presup.'!$A$2:$A$500,'Por habilitar presup.'!$AB$2:$AB$500,""),
D332="Por aprobar estimación",_xlfn.XLOOKUP(A332,'Por aprobar estimacion'!$A$2:$A$500,'Por aprobar estimacion'!$AB$2:$AB$500,""),
D332="Por reestimar",_xlfn.XLOOKUP(A332,'Por Reestimar '!$A$2:$A$500,'Por Reestimar '!$AB$2:$AB$500,""),
D332="Por estimar",_xlfn.XLOOKUP(A332,'Por estimar'!$A$2:$A$500,'Por estimar'!$AB$2:$AB$500,""),
D332="Registro incompleto",_xlfn.XLOOKUP(A332,'Registro incompleto'!$A$2:$A$500,'Registro incompleto'!$AB$2:$AB$500,""),
TRUE,""
))</f>
        <v>Ana Rojas</v>
      </c>
    </row>
    <row r="333" spans="1:9">
      <c r="A333">
        <v>381</v>
      </c>
      <c r="B333" t="str" cm="1">
        <f t="array" ref="B333">IF(A333="","",_xlfn.IFS(
D333="Eliminados",_xlfn.XLOOKUP(A333,Eliminados!$A$2:$A$500,Eliminados!$F$2:$F$500,""),
D333="Planificadas",_xlfn.XLOOKUP(A333,Planificadas!$A$2:$A$500,Planificadas!$F$2:$F$500,""),
D333="Aprobar planificación",_xlfn.XLOOKUP(A333,'Aprobar Planificación'!$A$2:$A$500,'Aprobar Planificación'!$F$2:$F$500,""),
D333="Por planificar",_xlfn.XLOOKUP(A333,'Por planificar'!$A$2:$A$500,'Por planificar'!$F$2:$F$500,""),
D333="Por habilitar presupuesto",_xlfn.XLOOKUP(A333,'Por habilitar presup.'!$A$2:$A$500,'Por habilitar presup.'!$F$2:$F$500,""),
D333="Por aprobar estimación",_xlfn.XLOOKUP(A333,'Por aprobar estimacion'!$A$2:$A$500,'Por aprobar estimacion'!$F$2:$F$500,""),
D333="Por reestimar",_xlfn.XLOOKUP(A333,'Por Reestimar '!$A$2:$A$500,'Por Reestimar '!$F$2:$F$500,""),
D333="Por estimar",_xlfn.XLOOKUP(A333,'Por estimar'!$A$2:$A$500,'Por estimar'!$F$2:$F$500,""),
D333="Registro incompleto",_xlfn.XLOOKUP(A333,'Registro incompleto'!$A$2:$A$500,'Registro incompleto'!$F$2:$F$500,""),
TRUE,""
))</f>
        <v>Mejoras en el proceso de canje masivo de letras</v>
      </c>
      <c r="C333" t="str">
        <f t="shared" si="5"/>
        <v>Elmer Zapata</v>
      </c>
      <c r="D333" t="str" cm="1">
        <f t="array" ref="D333">IF(A333="","",_xlfn.IFS(
COUNTIF(Eliminados!$A$2:$A$500,A333)&gt;0,"Eliminados",
COUNTIF(Planificadas!$A$2:$A$500,A333)&gt;0,"Planificadas",
COUNTIF('Aprobar Planificación'!$A$2:$A$500,A333)&gt;0,"Aprobar planificación",
COUNTIF('Por planificar'!$A$2:$A$500,A333)&gt;0,"Por planificar",
COUNTIF('Por habilitar presup.'!$A$2:$A$500,A333)&gt;0,"Por habilitar presupuesto",
COUNTIF('Por aprobar estimacion'!$A$2:$A$500,A333)&gt;0,"Por aprobar estimación",
COUNTIF('Por Reestimar '!$A$2:$A$500,A333)&gt;0,"Por reestimar",
COUNTIF('Por estimar'!$A$2:$A$500,A333)&gt;0,"Por estimar",
COUNTIF('Registro incompleto'!$A$2:$A$500,A333)&gt;0,"Registro incompleto",
TRUE,"Sin estado"
))</f>
        <v>Por estimar</v>
      </c>
      <c r="E333" t="str" cm="1">
        <f t="array" ref="E333">IF(A333="","",_xlfn.LET(
_xlpm.base,_xlfn.IFS(
D333="Eliminados",_xlfn.XLOOKUP(A333,Eliminados!$A$2:$A$500,Eliminados!$AE$2:$AE$500,""),
D333="Planificadas",_xlfn.XLOOKUP(A333,Planificadas!$A$2:$A$500,Planificadas!$AE$2:$AE$500,""),
D333="Aprobar planificación",_xlfn.XLOOKUP(A333,'Aprobar Planificación'!$A$2:$A$500,'Aprobar Planificación'!$AE$2:$AE$500,""),
D333="Por planificar",_xlfn.XLOOKUP(A333,'Por planificar'!$A$2:$A$500,'Por planificar'!$AE$2:$AE$500,""),
D333="Por habilitar presupuesto",_xlfn.XLOOKUP(A333,'Por habilitar presup.'!$A$2:$A$500,'Por habilitar presup.'!$AE$2:$AE$500,""),
D333="Por aprobar estimación",_xlfn.XLOOKUP(A333,'Por aprobar estimacion'!$A$2:$A$500,'Por aprobar estimacion'!$AE$2:$AE$500,""),
D333="Por reestimar",_xlfn.XLOOKUP(A333,'Por Reestimar '!$A$2:$A$500,'Por Reestimar '!$AE$2:$AE$500,""),
D333="Por estimar",_xlfn.XLOOKUP(A333,'Por estimar'!$A$2:$A$500,'Por estimar'!$AE$2:$AE$500,""),
D333="Registro incompleto",_xlfn.XLOOKUP(A333,'Registro incompleto'!$A$2:$A$500,'Registro incompleto'!$AE$2:$AE$500,""),
TRUE,""
),
_xlpm.revision,_xlfn.IFS(
D333="Eliminados",_xlfn.XLOOKUP(A333,Eliminados!$A$2:$A$500,Eliminados!$AR$2:$AR$500,""),
D333="Planificadas",_xlfn.XLOOKUP(A333,Planificadas!$A$2:$A$500,Planificadas!$AR$2:$AR$500,""),
D333="Aprobar planificación",_xlfn.XLOOKUP(A333,'Aprobar Planificación'!$A$2:$A$500,'Aprobar Planificación'!$AR$2:$AR$500,""),
D333="Por planificar",_xlfn.XLOOKUP(A333,'Por planificar'!$A$2:$A$500,'Por planificar'!$AR$2:$AR$500,""),
D333="Por habilitar presupuesto",_xlfn.XLOOKUP(A333,'Por habilitar presup.'!$A$2:$A$500,'Por habilitar presup.'!$AR$2:$AR$500,""),
D333="Por aprobar estimación",_xlfn.XLOOKUP(A333,'Por aprobar estimacion'!$A$2:$A$500,'Por aprobar estimacion'!$AR$2:$AR$500,""),
D333="Por reestimar",_xlfn.XLOOKUP(A333,'Por Reestimar '!$A$2:$A$500,'Por Reestimar '!$AR$2:$AR$500,""),
TRUE,""
),
_xlpm.resultado,IF(OR(_xlpm.revision="",_xlpm.revision=0),_xlpm.base,_xlpm.revision),
IF(OR(_xlpm.resultado="",_xlpm.resultado=0),"Sin definir",_xlpm.resultado)
))</f>
        <v>Alta</v>
      </c>
      <c r="F333" s="593" cm="1">
        <f t="array" ref="F333">IF(A333="","",_xlfn.LET(
_xlpm.fecha,_xlfn.IFS(
D333="Eliminados",_xlfn.XLOOKUP(A333,Eliminados!$A$2:$A$500,Eliminados!$AD$2:$AD$500,""),
D333="Planificadas",_xlfn.XLOOKUP(A333,Planificadas!$A$2:$A$500,Planificadas!$AD$2:$AD$500,""),
D333="Aprobar planificación",_xlfn.XLOOKUP(A333,'Aprobar Planificación'!$A$2:$A$500,'Aprobar Planificación'!$AD$2:$AD$500,""),
D333="Por planificar",_xlfn.XLOOKUP(A333,'Por planificar'!$A$2:$A$500,'Por planificar'!$AD$2:$AD$500,""),
D333="Por habilitar presupuesto",_xlfn.XLOOKUP(A333,'Por habilitar presup.'!$A$2:$A$500,'Por habilitar presup.'!$AD$2:$AD$500,""),
D333="Por aprobar estimación",_xlfn.XLOOKUP(A333,'Por aprobar estimacion'!$A$2:$A$500,'Por aprobar estimacion'!$AD$2:$AD$500,""),
D333="Por reestimar",_xlfn.XLOOKUP(A333,'Por Reestimar '!$A$2:$A$500,'Por Reestimar '!$AD$2:$AD$500,""),
D333="Por estimar",_xlfn.XLOOKUP(A333,'Por estimar'!$A$2:$A$500,'Por estimar'!$AD$2:$AD$500,""),
D333="Registro incompleto",_xlfn.XLOOKUP(A333,'Registro incompleto'!$A$2:$A$500,'Registro incompleto'!$AD$2:$AD$500,""),
TRUE,""
),
IF(OR(_xlpm.fecha="",_xlpm.fecha=0),"",_xlpm.fecha)
))</f>
        <v>46273</v>
      </c>
      <c r="G333" s="593" cm="1">
        <f t="array" ref="G333">IF(A333="","",_xlfn.LET(
_xlpm.base,_xlfn.IFS(
D333="Eliminados",_xlfn.XLOOKUP(A333,Eliminados!$A$2:$A$500,Eliminados!$AF$2:$AF$500,""),
D333="Planificadas",_xlfn.XLOOKUP(A333,Planificadas!$A$2:$A$500,Planificadas!$AF$2:$AF$500,""),
D333="Aprobar planificación",_xlfn.XLOOKUP(A333,'Aprobar Planificación'!$A$2:$A$500,'Aprobar Planificación'!$AF$2:$AF$500,""),
D333="Por planificar",_xlfn.XLOOKUP(A333,'Por planificar'!$A$2:$A$500,'Por planificar'!$AF$2:$AF$500,""),
D333="Por habilitar presupuesto",_xlfn.XLOOKUP(A333,'Por habilitar presup.'!$A$2:$A$500,'Por habilitar presup.'!$AF$2:$AF$500,""),
D333="Por aprobar estimación",_xlfn.XLOOKUP(A333,'Por aprobar estimacion'!$A$2:$A$500,'Por aprobar estimacion'!$AF$2:$AF$500,""),
D333="Por reestimar",_xlfn.XLOOKUP(A333,'Por Reestimar '!$A$2:$A$500,'Por Reestimar '!$AF$2:$AF$500,""),
D333="Por estimar",_xlfn.XLOOKUP(A333,'Por estimar'!$A$2:$A$500,'Por estimar'!$AF$2:$AF$500,""),
D333="Registro incompleto",_xlfn.XLOOKUP(A333,'Registro incompleto'!$A$2:$A$500,'Registro incompleto'!$AF$2:$AF$500,""),
TRUE,""
),
_xlpm.revision,_xlfn.IFS(
D333="Eliminados",_xlfn.XLOOKUP(A333,Eliminados!$A$2:$A$500,Eliminados!$AS$2:$AS$500,""),
D333="Planificadas",_xlfn.XLOOKUP(A333,Planificadas!$A$2:$A$500,Planificadas!$AS$2:$AS$500,""),
D333="Aprobar planificación",_xlfn.XLOOKUP(A333,'Aprobar Planificación'!$A$2:$A$500,'Aprobar Planificación'!$AS$2:$AS$500,""),
D333="Por planificar",_xlfn.XLOOKUP(A333,'Por planificar'!$A$2:$A$500,'Por planificar'!$AS$2:$AS$500,""),
D333="Por habilitar presupuesto",_xlfn.XLOOKUP(A333,'Por habilitar presup.'!$A$2:$A$500,'Por habilitar presup.'!$AS$2:$AS$500,""),
D333="Por aprobar estimación",_xlfn.XLOOKUP(A333,'Por aprobar estimacion'!$A$2:$A$500,'Por aprobar estimacion'!$AS$2:$AS$500,""),
D333="Por reestimar",_xlfn.XLOOKUP(A333,'Por Reestimar '!$A$2:$A$500,'Por Reestimar '!$AS$2:$AS$500,""),
TRUE,""
),
_xlpm.resultado,IF(OR(_xlpm.revision="",_xlpm.revision=0),_xlpm.base,_xlpm.revision),
IF(OR(_xlpm.resultado="",_xlpm.resultado=0),"",_xlpm.resultado)
))</f>
        <v>46293</v>
      </c>
      <c r="H333" s="593" cm="1">
        <f t="array" ref="H333">IF(A333="","",_xlfn.LET(
_xlpm.dias,_xlfn.IFS(
OR(UPPER(TRIM(E333))="BAJA",UPPER(TRIM(E333))="BAJO"),5,
OR(UPPER(TRIM(E333))="MEDIA",UPPER(TRIM(E333))="MEDIO"),10,
OR(UPPER(TRIM(E333))="ALTA",UPPER(TRIM(E333))="ALTO"),20,
TRUE,0
),
_xlpm.inicioRe,IF(D333="Por reestimar",_xlfn.XLOOKUP(A333,'Por Reestimar '!$A$2:$A$500,'Por Reestimar '!$AS$2:$AS$500,0),0),
_xlfn.IFS(
D333="Por reestimar",IF(AND(ISNUMBER(_xlpm.inicioRe),_xlpm.inicioRe&gt;0,_xlpm.dias&gt;0),WORKDAY(_xlpm.inicioRe,_xlpm.dias),""),
D333="Por estimar",IF(AND(ISNUMBER(G333),G333&gt;0),IF(_xlpm.dias&gt;0,WORKDAY(G333,_xlpm.dias),""),IF(AND(ISNUMBER(F333),F333&gt;0),WORKDAY(F333,5),"")),
TRUE,""
)
))</f>
        <v>46321</v>
      </c>
      <c r="I333" t="str" cm="1">
        <f t="array" ref="I333">IF(A333="","",_xlfn.IFS(
D333="Eliminados",_xlfn.XLOOKUP(A333,Eliminados!$A$2:$A$500,Eliminados!$AB$2:$AB$500,""),
D333="Planificadas",_xlfn.XLOOKUP(A333,Planificadas!$A$2:$A$500,Planificadas!$AB$2:$AB$500,""),
D333="Aprobar planificación",_xlfn.XLOOKUP(A333,'Aprobar Planificación'!$A$2:$A$500,'Aprobar Planificación'!$AB$2:$AB$500,""),
D333="Por planificar",_xlfn.XLOOKUP(A333,'Por planificar'!$A$2:$A$500,'Por planificar'!$AB$2:$AB$500,""),
D333="Por habilitar presupuesto",_xlfn.XLOOKUP(A333,'Por habilitar presup.'!$A$2:$A$500,'Por habilitar presup.'!$AB$2:$AB$500,""),
D333="Por aprobar estimación",_xlfn.XLOOKUP(A333,'Por aprobar estimacion'!$A$2:$A$500,'Por aprobar estimacion'!$AB$2:$AB$500,""),
D333="Por reestimar",_xlfn.XLOOKUP(A333,'Por Reestimar '!$A$2:$A$500,'Por Reestimar '!$AB$2:$AB$500,""),
D333="Por estimar",_xlfn.XLOOKUP(A333,'Por estimar'!$A$2:$A$500,'Por estimar'!$AB$2:$AB$500,""),
D333="Registro incompleto",_xlfn.XLOOKUP(A333,'Registro incompleto'!$A$2:$A$500,'Registro incompleto'!$AB$2:$AB$500,""),
TRUE,""
))</f>
        <v>Elmer Zapata</v>
      </c>
    </row>
    <row r="334" spans="1:9">
      <c r="A334">
        <v>382</v>
      </c>
      <c r="B334" t="str" cm="1">
        <f t="array" ref="B334">IF(A334="","",_xlfn.IFS(
D334="Eliminados",_xlfn.XLOOKUP(A334,Eliminados!$A$2:$A$500,Eliminados!$F$2:$F$500,""),
D334="Planificadas",_xlfn.XLOOKUP(A334,Planificadas!$A$2:$A$500,Planificadas!$F$2:$F$500,""),
D334="Aprobar planificación",_xlfn.XLOOKUP(A334,'Aprobar Planificación'!$A$2:$A$500,'Aprobar Planificación'!$F$2:$F$500,""),
D334="Por planificar",_xlfn.XLOOKUP(A334,'Por planificar'!$A$2:$A$500,'Por planificar'!$F$2:$F$500,""),
D334="Por habilitar presupuesto",_xlfn.XLOOKUP(A334,'Por habilitar presup.'!$A$2:$A$500,'Por habilitar presup.'!$F$2:$F$500,""),
D334="Por aprobar estimación",_xlfn.XLOOKUP(A334,'Por aprobar estimacion'!$A$2:$A$500,'Por aprobar estimacion'!$F$2:$F$500,""),
D334="Por reestimar",_xlfn.XLOOKUP(A334,'Por Reestimar '!$A$2:$A$500,'Por Reestimar '!$F$2:$F$500,""),
D334="Por estimar",_xlfn.XLOOKUP(A334,'Por estimar'!$A$2:$A$500,'Por estimar'!$F$2:$F$500,""),
D334="Registro incompleto",_xlfn.XLOOKUP(A334,'Registro incompleto'!$A$2:$A$500,'Registro incompleto'!$F$2:$F$500,""),
TRUE,""
))</f>
        <v>Alumnos NO EGRESADOS y con 26 CRÉDITOS O MENOS puedan realizar el proceso de trámite carpeta bachiller.</v>
      </c>
      <c r="C334" t="str">
        <f t="shared" si="5"/>
        <v>Ana Rojas</v>
      </c>
      <c r="D334" t="str" cm="1">
        <f t="array" ref="D334">IF(A334="","",_xlfn.IFS(
COUNTIF(Eliminados!$A$2:$A$500,A334)&gt;0,"Eliminados",
COUNTIF(Planificadas!$A$2:$A$500,A334)&gt;0,"Planificadas",
COUNTIF('Aprobar Planificación'!$A$2:$A$500,A334)&gt;0,"Aprobar planificación",
COUNTIF('Por planificar'!$A$2:$A$500,A334)&gt;0,"Por planificar",
COUNTIF('Por habilitar presup.'!$A$2:$A$500,A334)&gt;0,"Por habilitar presupuesto",
COUNTIF('Por aprobar estimacion'!$A$2:$A$500,A334)&gt;0,"Por aprobar estimación",
COUNTIF('Por Reestimar '!$A$2:$A$500,A334)&gt;0,"Por reestimar",
COUNTIF('Por estimar'!$A$2:$A$500,A334)&gt;0,"Por estimar",
COUNTIF('Registro incompleto'!$A$2:$A$500,A334)&gt;0,"Registro incompleto",
TRUE,"Sin estado"
))</f>
        <v>Aprobar planificación</v>
      </c>
      <c r="E334" t="str" cm="1">
        <f t="array" ref="E334">IF(A334="","",_xlfn.LET(
_xlpm.base,_xlfn.IFS(
D334="Eliminados",_xlfn.XLOOKUP(A334,Eliminados!$A$2:$A$500,Eliminados!$AE$2:$AE$500,""),
D334="Planificadas",_xlfn.XLOOKUP(A334,Planificadas!$A$2:$A$500,Planificadas!$AE$2:$AE$500,""),
D334="Aprobar planificación",_xlfn.XLOOKUP(A334,'Aprobar Planificación'!$A$2:$A$500,'Aprobar Planificación'!$AE$2:$AE$500,""),
D334="Por planificar",_xlfn.XLOOKUP(A334,'Por planificar'!$A$2:$A$500,'Por planificar'!$AE$2:$AE$500,""),
D334="Por habilitar presupuesto",_xlfn.XLOOKUP(A334,'Por habilitar presup.'!$A$2:$A$500,'Por habilitar presup.'!$AE$2:$AE$500,""),
D334="Por aprobar estimación",_xlfn.XLOOKUP(A334,'Por aprobar estimacion'!$A$2:$A$500,'Por aprobar estimacion'!$AE$2:$AE$500,""),
D334="Por reestimar",_xlfn.XLOOKUP(A334,'Por Reestimar '!$A$2:$A$500,'Por Reestimar '!$AE$2:$AE$500,""),
D334="Por estimar",_xlfn.XLOOKUP(A334,'Por estimar'!$A$2:$A$500,'Por estimar'!$AE$2:$AE$500,""),
D334="Registro incompleto",_xlfn.XLOOKUP(A334,'Registro incompleto'!$A$2:$A$500,'Registro incompleto'!$AE$2:$AE$500,""),
TRUE,""
),
_xlpm.revision,_xlfn.IFS(
D334="Eliminados",_xlfn.XLOOKUP(A334,Eliminados!$A$2:$A$500,Eliminados!$AR$2:$AR$500,""),
D334="Planificadas",_xlfn.XLOOKUP(A334,Planificadas!$A$2:$A$500,Planificadas!$AR$2:$AR$500,""),
D334="Aprobar planificación",_xlfn.XLOOKUP(A334,'Aprobar Planificación'!$A$2:$A$500,'Aprobar Planificación'!$AR$2:$AR$500,""),
D334="Por planificar",_xlfn.XLOOKUP(A334,'Por planificar'!$A$2:$A$500,'Por planificar'!$AR$2:$AR$500,""),
D334="Por habilitar presupuesto",_xlfn.XLOOKUP(A334,'Por habilitar presup.'!$A$2:$A$500,'Por habilitar presup.'!$AR$2:$AR$500,""),
D334="Por aprobar estimación",_xlfn.XLOOKUP(A334,'Por aprobar estimacion'!$A$2:$A$500,'Por aprobar estimacion'!$AR$2:$AR$500,""),
D334="Por reestimar",_xlfn.XLOOKUP(A334,'Por Reestimar '!$A$2:$A$500,'Por Reestimar '!$AR$2:$AR$500,""),
TRUE,""
),
_xlpm.resultado,IF(OR(_xlpm.revision="",_xlpm.revision=0),_xlpm.base,_xlpm.revision),
IF(OR(_xlpm.resultado="",_xlpm.resultado=0),"Sin definir",_xlpm.resultado)
))</f>
        <v>Media</v>
      </c>
      <c r="F334" s="593" cm="1">
        <f t="array" ref="F334">IF(A334="","",_xlfn.LET(
_xlpm.fecha,_xlfn.IFS(
D334="Eliminados",_xlfn.XLOOKUP(A334,Eliminados!$A$2:$A$500,Eliminados!$AD$2:$AD$500,""),
D334="Planificadas",_xlfn.XLOOKUP(A334,Planificadas!$A$2:$A$500,Planificadas!$AD$2:$AD$500,""),
D334="Aprobar planificación",_xlfn.XLOOKUP(A334,'Aprobar Planificación'!$A$2:$A$500,'Aprobar Planificación'!$AD$2:$AD$500,""),
D334="Por planificar",_xlfn.XLOOKUP(A334,'Por planificar'!$A$2:$A$500,'Por planificar'!$AD$2:$AD$500,""),
D334="Por habilitar presupuesto",_xlfn.XLOOKUP(A334,'Por habilitar presup.'!$A$2:$A$500,'Por habilitar presup.'!$AD$2:$AD$500,""),
D334="Por aprobar estimación",_xlfn.XLOOKUP(A334,'Por aprobar estimacion'!$A$2:$A$500,'Por aprobar estimacion'!$AD$2:$AD$500,""),
D334="Por reestimar",_xlfn.XLOOKUP(A334,'Por Reestimar '!$A$2:$A$500,'Por Reestimar '!$AD$2:$AD$500,""),
D334="Por estimar",_xlfn.XLOOKUP(A334,'Por estimar'!$A$2:$A$500,'Por estimar'!$AD$2:$AD$500,""),
D334="Registro incompleto",_xlfn.XLOOKUP(A334,'Registro incompleto'!$A$2:$A$500,'Registro incompleto'!$AD$2:$AD$500,""),
TRUE,""
),
IF(OR(_xlpm.fecha="",_xlpm.fecha=0),"",_xlpm.fecha)
))</f>
        <v>46274</v>
      </c>
      <c r="G334" s="593" cm="1">
        <f t="array" ref="G334">IF(A334="","",_xlfn.LET(
_xlpm.base,_xlfn.IFS(
D334="Eliminados",_xlfn.XLOOKUP(A334,Eliminados!$A$2:$A$500,Eliminados!$AF$2:$AF$500,""),
D334="Planificadas",_xlfn.XLOOKUP(A334,Planificadas!$A$2:$A$500,Planificadas!$AF$2:$AF$500,""),
D334="Aprobar planificación",_xlfn.XLOOKUP(A334,'Aprobar Planificación'!$A$2:$A$500,'Aprobar Planificación'!$AF$2:$AF$500,""),
D334="Por planificar",_xlfn.XLOOKUP(A334,'Por planificar'!$A$2:$A$500,'Por planificar'!$AF$2:$AF$500,""),
D334="Por habilitar presupuesto",_xlfn.XLOOKUP(A334,'Por habilitar presup.'!$A$2:$A$500,'Por habilitar presup.'!$AF$2:$AF$500,""),
D334="Por aprobar estimación",_xlfn.XLOOKUP(A334,'Por aprobar estimacion'!$A$2:$A$500,'Por aprobar estimacion'!$AF$2:$AF$500,""),
D334="Por reestimar",_xlfn.XLOOKUP(A334,'Por Reestimar '!$A$2:$A$500,'Por Reestimar '!$AF$2:$AF$500,""),
D334="Por estimar",_xlfn.XLOOKUP(A334,'Por estimar'!$A$2:$A$500,'Por estimar'!$AF$2:$AF$500,""),
D334="Registro incompleto",_xlfn.XLOOKUP(A334,'Registro incompleto'!$A$2:$A$500,'Registro incompleto'!$AF$2:$AF$500,""),
TRUE,""
),
_xlpm.revision,_xlfn.IFS(
D334="Eliminados",_xlfn.XLOOKUP(A334,Eliminados!$A$2:$A$500,Eliminados!$AS$2:$AS$500,""),
D334="Planificadas",_xlfn.XLOOKUP(A334,Planificadas!$A$2:$A$500,Planificadas!$AS$2:$AS$500,""),
D334="Aprobar planificación",_xlfn.XLOOKUP(A334,'Aprobar Planificación'!$A$2:$A$500,'Aprobar Planificación'!$AS$2:$AS$500,""),
D334="Por planificar",_xlfn.XLOOKUP(A334,'Por planificar'!$A$2:$A$500,'Por planificar'!$AS$2:$AS$500,""),
D334="Por habilitar presupuesto",_xlfn.XLOOKUP(A334,'Por habilitar presup.'!$A$2:$A$500,'Por habilitar presup.'!$AS$2:$AS$500,""),
D334="Por aprobar estimación",_xlfn.XLOOKUP(A334,'Por aprobar estimacion'!$A$2:$A$500,'Por aprobar estimacion'!$AS$2:$AS$500,""),
D334="Por reestimar",_xlfn.XLOOKUP(A334,'Por Reestimar '!$A$2:$A$500,'Por Reestimar '!$AS$2:$AS$500,""),
TRUE,""
),
_xlpm.resultado,IF(OR(_xlpm.revision="",_xlpm.revision=0),_xlpm.base,_xlpm.revision),
IF(OR(_xlpm.resultado="",_xlpm.resultado=0),"",_xlpm.resultado)
))</f>
        <v>46301</v>
      </c>
      <c r="H334" s="593" t="str" cm="1">
        <f t="array" ref="H334">IF(A334="","",_xlfn.LET(
_xlpm.dias,_xlfn.IFS(
OR(UPPER(TRIM(E334))="BAJA",UPPER(TRIM(E334))="BAJO"),5,
OR(UPPER(TRIM(E334))="MEDIA",UPPER(TRIM(E334))="MEDIO"),10,
OR(UPPER(TRIM(E334))="ALTA",UPPER(TRIM(E334))="ALTO"),20,
TRUE,0
),
_xlpm.inicioRe,IF(D334="Por reestimar",_xlfn.XLOOKUP(A334,'Por Reestimar '!$A$2:$A$500,'Por Reestimar '!$AS$2:$AS$500,0),0),
_xlfn.IFS(
D334="Por reestimar",IF(AND(ISNUMBER(_xlpm.inicioRe),_xlpm.inicioRe&gt;0,_xlpm.dias&gt;0),WORKDAY(_xlpm.inicioRe,_xlpm.dias),""),
D334="Por estimar",IF(AND(ISNUMBER(G334),G334&gt;0),IF(_xlpm.dias&gt;0,WORKDAY(G334,_xlpm.dias),""),IF(AND(ISNUMBER(F334),F334&gt;0),WORKDAY(F334,5),"")),
TRUE,""
)
))</f>
        <v/>
      </c>
      <c r="I334" t="str" cm="1">
        <f t="array" ref="I334">IF(A334="","",_xlfn.IFS(
D334="Eliminados",_xlfn.XLOOKUP(A334,Eliminados!$A$2:$A$500,Eliminados!$AB$2:$AB$500,""),
D334="Planificadas",_xlfn.XLOOKUP(A334,Planificadas!$A$2:$A$500,Planificadas!$AB$2:$AB$500,""),
D334="Aprobar planificación",_xlfn.XLOOKUP(A334,'Aprobar Planificación'!$A$2:$A$500,'Aprobar Planificación'!$AB$2:$AB$500,""),
D334="Por planificar",_xlfn.XLOOKUP(A334,'Por planificar'!$A$2:$A$500,'Por planificar'!$AB$2:$AB$500,""),
D334="Por habilitar presupuesto",_xlfn.XLOOKUP(A334,'Por habilitar presup.'!$A$2:$A$500,'Por habilitar presup.'!$AB$2:$AB$500,""),
D334="Por aprobar estimación",_xlfn.XLOOKUP(A334,'Por aprobar estimacion'!$A$2:$A$500,'Por aprobar estimacion'!$AB$2:$AB$500,""),
D334="Por reestimar",_xlfn.XLOOKUP(A334,'Por Reestimar '!$A$2:$A$500,'Por Reestimar '!$AB$2:$AB$500,""),
D334="Por estimar",_xlfn.XLOOKUP(A334,'Por estimar'!$A$2:$A$500,'Por estimar'!$AB$2:$AB$500,""),
D334="Registro incompleto",_xlfn.XLOOKUP(A334,'Registro incompleto'!$A$2:$A$500,'Registro incompleto'!$AB$2:$AB$500,""),
TRUE,""
))</f>
        <v>Ana Rojas</v>
      </c>
    </row>
    <row r="335" spans="1:9">
      <c r="A335">
        <v>383</v>
      </c>
      <c r="B335" t="str" cm="1">
        <f t="array" ref="B335">IF(A335="","",_xlfn.IFS(
D335="Eliminados",_xlfn.XLOOKUP(A335,Eliminados!$A$2:$A$500,Eliminados!$F$2:$F$500,""),
D335="Planificadas",_xlfn.XLOOKUP(A335,Planificadas!$A$2:$A$500,Planificadas!$F$2:$F$500,""),
D335="Aprobar planificación",_xlfn.XLOOKUP(A335,'Aprobar Planificación'!$A$2:$A$500,'Aprobar Planificación'!$F$2:$F$500,""),
D335="Por planificar",_xlfn.XLOOKUP(A335,'Por planificar'!$A$2:$A$500,'Por planificar'!$F$2:$F$500,""),
D335="Por habilitar presupuesto",_xlfn.XLOOKUP(A335,'Por habilitar presup.'!$A$2:$A$500,'Por habilitar presup.'!$F$2:$F$500,""),
D335="Por aprobar estimación",_xlfn.XLOOKUP(A335,'Por aprobar estimacion'!$A$2:$A$500,'Por aprobar estimacion'!$F$2:$F$500,""),
D335="Por reestimar",_xlfn.XLOOKUP(A335,'Por Reestimar '!$A$2:$A$500,'Por Reestimar '!$F$2:$F$500,""),
D335="Por estimar",_xlfn.XLOOKUP(A335,'Por estimar'!$A$2:$A$500,'Por estimar'!$F$2:$F$500,""),
D335="Registro incompleto",_xlfn.XLOOKUP(A335,'Registro incompleto'!$A$2:$A$500,'Registro incompleto'!$F$2:$F$500,""),
TRUE,""
))</f>
        <v>Configuración de Sistema para replicar proceso de matrícula de WeTALK Inglés para el programa WeTALK Portugués</v>
      </c>
      <c r="C335" t="str">
        <f t="shared" si="5"/>
        <v>Nicolas Morales</v>
      </c>
      <c r="D335" t="str" cm="1">
        <f t="array" ref="D335">IF(A335="","",_xlfn.IFS(
COUNTIF(Eliminados!$A$2:$A$500,A335)&gt;0,"Eliminados",
COUNTIF(Planificadas!$A$2:$A$500,A335)&gt;0,"Planificadas",
COUNTIF('Aprobar Planificación'!$A$2:$A$500,A335)&gt;0,"Aprobar planificación",
COUNTIF('Por planificar'!$A$2:$A$500,A335)&gt;0,"Por planificar",
COUNTIF('Por habilitar presup.'!$A$2:$A$500,A335)&gt;0,"Por habilitar presupuesto",
COUNTIF('Por aprobar estimacion'!$A$2:$A$500,A335)&gt;0,"Por aprobar estimación",
COUNTIF('Por Reestimar '!$A$2:$A$500,A335)&gt;0,"Por reestimar",
COUNTIF('Por estimar'!$A$2:$A$500,A335)&gt;0,"Por estimar",
COUNTIF('Registro incompleto'!$A$2:$A$500,A335)&gt;0,"Registro incompleto",
TRUE,"Sin estado"
))</f>
        <v>Por aprobar estimación</v>
      </c>
      <c r="E335" t="str" cm="1">
        <f t="array" ref="E335">IF(A335="","",_xlfn.LET(
_xlpm.base,_xlfn.IFS(
D335="Eliminados",_xlfn.XLOOKUP(A335,Eliminados!$A$2:$A$500,Eliminados!$AE$2:$AE$500,""),
D335="Planificadas",_xlfn.XLOOKUP(A335,Planificadas!$A$2:$A$500,Planificadas!$AE$2:$AE$500,""),
D335="Aprobar planificación",_xlfn.XLOOKUP(A335,'Aprobar Planificación'!$A$2:$A$500,'Aprobar Planificación'!$AE$2:$AE$500,""),
D335="Por planificar",_xlfn.XLOOKUP(A335,'Por planificar'!$A$2:$A$500,'Por planificar'!$AE$2:$AE$500,""),
D335="Por habilitar presupuesto",_xlfn.XLOOKUP(A335,'Por habilitar presup.'!$A$2:$A$500,'Por habilitar presup.'!$AE$2:$AE$500,""),
D335="Por aprobar estimación",_xlfn.XLOOKUP(A335,'Por aprobar estimacion'!$A$2:$A$500,'Por aprobar estimacion'!$AE$2:$AE$500,""),
D335="Por reestimar",_xlfn.XLOOKUP(A335,'Por Reestimar '!$A$2:$A$500,'Por Reestimar '!$AE$2:$AE$500,""),
D335="Por estimar",_xlfn.XLOOKUP(A335,'Por estimar'!$A$2:$A$500,'Por estimar'!$AE$2:$AE$500,""),
D335="Registro incompleto",_xlfn.XLOOKUP(A335,'Registro incompleto'!$A$2:$A$500,'Registro incompleto'!$AE$2:$AE$500,""),
TRUE,""
),
_xlpm.revision,_xlfn.IFS(
D335="Eliminados",_xlfn.XLOOKUP(A335,Eliminados!$A$2:$A$500,Eliminados!$AR$2:$AR$500,""),
D335="Planificadas",_xlfn.XLOOKUP(A335,Planificadas!$A$2:$A$500,Planificadas!$AR$2:$AR$500,""),
D335="Aprobar planificación",_xlfn.XLOOKUP(A335,'Aprobar Planificación'!$A$2:$A$500,'Aprobar Planificación'!$AR$2:$AR$500,""),
D335="Por planificar",_xlfn.XLOOKUP(A335,'Por planificar'!$A$2:$A$500,'Por planificar'!$AR$2:$AR$500,""),
D335="Por habilitar presupuesto",_xlfn.XLOOKUP(A335,'Por habilitar presup.'!$A$2:$A$500,'Por habilitar presup.'!$AR$2:$AR$500,""),
D335="Por aprobar estimación",_xlfn.XLOOKUP(A335,'Por aprobar estimacion'!$A$2:$A$500,'Por aprobar estimacion'!$AR$2:$AR$500,""),
D335="Por reestimar",_xlfn.XLOOKUP(A335,'Por Reestimar '!$A$2:$A$500,'Por Reestimar '!$AR$2:$AR$500,""),
TRUE,""
),
_xlpm.resultado,IF(OR(_xlpm.revision="",_xlpm.revision=0),_xlpm.base,_xlpm.revision),
IF(OR(_xlpm.resultado="",_xlpm.resultado=0),"Sin definir",_xlpm.resultado)
))</f>
        <v>Alta</v>
      </c>
      <c r="F335" s="593" cm="1">
        <f t="array" ref="F335">IF(A335="","",_xlfn.LET(
_xlpm.fecha,_xlfn.IFS(
D335="Eliminados",_xlfn.XLOOKUP(A335,Eliminados!$A$2:$A$500,Eliminados!$AD$2:$AD$500,""),
D335="Planificadas",_xlfn.XLOOKUP(A335,Planificadas!$A$2:$A$500,Planificadas!$AD$2:$AD$500,""),
D335="Aprobar planificación",_xlfn.XLOOKUP(A335,'Aprobar Planificación'!$A$2:$A$500,'Aprobar Planificación'!$AD$2:$AD$500,""),
D335="Por planificar",_xlfn.XLOOKUP(A335,'Por planificar'!$A$2:$A$500,'Por planificar'!$AD$2:$AD$500,""),
D335="Por habilitar presupuesto",_xlfn.XLOOKUP(A335,'Por habilitar presup.'!$A$2:$A$500,'Por habilitar presup.'!$AD$2:$AD$500,""),
D335="Por aprobar estimación",_xlfn.XLOOKUP(A335,'Por aprobar estimacion'!$A$2:$A$500,'Por aprobar estimacion'!$AD$2:$AD$500,""),
D335="Por reestimar",_xlfn.XLOOKUP(A335,'Por Reestimar '!$A$2:$A$500,'Por Reestimar '!$AD$2:$AD$500,""),
D335="Por estimar",_xlfn.XLOOKUP(A335,'Por estimar'!$A$2:$A$500,'Por estimar'!$AD$2:$AD$500,""),
D335="Registro incompleto",_xlfn.XLOOKUP(A335,'Registro incompleto'!$A$2:$A$500,'Registro incompleto'!$AD$2:$AD$500,""),
TRUE,""
),
IF(OR(_xlpm.fecha="",_xlpm.fecha=0),"",_xlpm.fecha)
))</f>
        <v>46274</v>
      </c>
      <c r="G335" s="593" cm="1">
        <f t="array" ref="G335">IF(A335="","",_xlfn.LET(
_xlpm.base,_xlfn.IFS(
D335="Eliminados",_xlfn.XLOOKUP(A335,Eliminados!$A$2:$A$500,Eliminados!$AF$2:$AF$500,""),
D335="Planificadas",_xlfn.XLOOKUP(A335,Planificadas!$A$2:$A$500,Planificadas!$AF$2:$AF$500,""),
D335="Aprobar planificación",_xlfn.XLOOKUP(A335,'Aprobar Planificación'!$A$2:$A$500,'Aprobar Planificación'!$AF$2:$AF$500,""),
D335="Por planificar",_xlfn.XLOOKUP(A335,'Por planificar'!$A$2:$A$500,'Por planificar'!$AF$2:$AF$500,""),
D335="Por habilitar presupuesto",_xlfn.XLOOKUP(A335,'Por habilitar presup.'!$A$2:$A$500,'Por habilitar presup.'!$AF$2:$AF$500,""),
D335="Por aprobar estimación",_xlfn.XLOOKUP(A335,'Por aprobar estimacion'!$A$2:$A$500,'Por aprobar estimacion'!$AF$2:$AF$500,""),
D335="Por reestimar",_xlfn.XLOOKUP(A335,'Por Reestimar '!$A$2:$A$500,'Por Reestimar '!$AF$2:$AF$500,""),
D335="Por estimar",_xlfn.XLOOKUP(A335,'Por estimar'!$A$2:$A$500,'Por estimar'!$AF$2:$AF$500,""),
D335="Registro incompleto",_xlfn.XLOOKUP(A335,'Registro incompleto'!$A$2:$A$500,'Registro incompleto'!$AF$2:$AF$500,""),
TRUE,""
),
_xlpm.revision,_xlfn.IFS(
D335="Eliminados",_xlfn.XLOOKUP(A335,Eliminados!$A$2:$A$500,Eliminados!$AS$2:$AS$500,""),
D335="Planificadas",_xlfn.XLOOKUP(A335,Planificadas!$A$2:$A$500,Planificadas!$AS$2:$AS$500,""),
D335="Aprobar planificación",_xlfn.XLOOKUP(A335,'Aprobar Planificación'!$A$2:$A$500,'Aprobar Planificación'!$AS$2:$AS$500,""),
D335="Por planificar",_xlfn.XLOOKUP(A335,'Por planificar'!$A$2:$A$500,'Por planificar'!$AS$2:$AS$500,""),
D335="Por habilitar presupuesto",_xlfn.XLOOKUP(A335,'Por habilitar presup.'!$A$2:$A$500,'Por habilitar presup.'!$AS$2:$AS$500,""),
D335="Por aprobar estimación",_xlfn.XLOOKUP(A335,'Por aprobar estimacion'!$A$2:$A$500,'Por aprobar estimacion'!$AS$2:$AS$500,""),
D335="Por reestimar",_xlfn.XLOOKUP(A335,'Por Reestimar '!$A$2:$A$500,'Por Reestimar '!$AS$2:$AS$500,""),
TRUE,""
),
_xlpm.resultado,IF(OR(_xlpm.revision="",_xlpm.revision=0),_xlpm.base,_xlpm.revision),
IF(OR(_xlpm.resultado="",_xlpm.resultado=0),"",_xlpm.resultado)
))</f>
        <v>46286</v>
      </c>
      <c r="H335" s="593" t="str" cm="1">
        <f t="array" ref="H335">IF(A335="","",_xlfn.LET(
_xlpm.dias,_xlfn.IFS(
OR(UPPER(TRIM(E335))="BAJA",UPPER(TRIM(E335))="BAJO"),5,
OR(UPPER(TRIM(E335))="MEDIA",UPPER(TRIM(E335))="MEDIO"),10,
OR(UPPER(TRIM(E335))="ALTA",UPPER(TRIM(E335))="ALTO"),20,
TRUE,0
),
_xlpm.inicioRe,IF(D335="Por reestimar",_xlfn.XLOOKUP(A335,'Por Reestimar '!$A$2:$A$500,'Por Reestimar '!$AS$2:$AS$500,0),0),
_xlfn.IFS(
D335="Por reestimar",IF(AND(ISNUMBER(_xlpm.inicioRe),_xlpm.inicioRe&gt;0,_xlpm.dias&gt;0),WORKDAY(_xlpm.inicioRe,_xlpm.dias),""),
D335="Por estimar",IF(AND(ISNUMBER(G335),G335&gt;0),IF(_xlpm.dias&gt;0,WORKDAY(G335,_xlpm.dias),""),IF(AND(ISNUMBER(F335),F335&gt;0),WORKDAY(F335,5),"")),
TRUE,""
)
))</f>
        <v/>
      </c>
      <c r="I335" t="str" cm="1">
        <f t="array" ref="I335">IF(A335="","",_xlfn.IFS(
D335="Eliminados",_xlfn.XLOOKUP(A335,Eliminados!$A$2:$A$500,Eliminados!$AB$2:$AB$500,""),
D335="Planificadas",_xlfn.XLOOKUP(A335,Planificadas!$A$2:$A$500,Planificadas!$AB$2:$AB$500,""),
D335="Aprobar planificación",_xlfn.XLOOKUP(A335,'Aprobar Planificación'!$A$2:$A$500,'Aprobar Planificación'!$AB$2:$AB$500,""),
D335="Por planificar",_xlfn.XLOOKUP(A335,'Por planificar'!$A$2:$A$500,'Por planificar'!$AB$2:$AB$500,""),
D335="Por habilitar presupuesto",_xlfn.XLOOKUP(A335,'Por habilitar presup.'!$A$2:$A$500,'Por habilitar presup.'!$AB$2:$AB$500,""),
D335="Por aprobar estimación",_xlfn.XLOOKUP(A335,'Por aprobar estimacion'!$A$2:$A$500,'Por aprobar estimacion'!$AB$2:$AB$500,""),
D335="Por reestimar",_xlfn.XLOOKUP(A335,'Por Reestimar '!$A$2:$A$500,'Por Reestimar '!$AB$2:$AB$500,""),
D335="Por estimar",_xlfn.XLOOKUP(A335,'Por estimar'!$A$2:$A$500,'Por estimar'!$AB$2:$AB$500,""),
D335="Registro incompleto",_xlfn.XLOOKUP(A335,'Registro incompleto'!$A$2:$A$500,'Registro incompleto'!$AB$2:$AB$500,""),
TRUE,""
))</f>
        <v>Nicolas Morales</v>
      </c>
    </row>
    <row r="336" spans="1:9">
      <c r="A336">
        <v>384</v>
      </c>
      <c r="B336" t="str" cm="1">
        <f t="array" ref="B336">IF(A336="","",_xlfn.IFS(
D336="Eliminados",_xlfn.XLOOKUP(A336,Eliminados!$A$2:$A$500,Eliminados!$F$2:$F$500,""),
D336="Planificadas",_xlfn.XLOOKUP(A336,Planificadas!$A$2:$A$500,Planificadas!$F$2:$F$500,""),
D336="Aprobar planificación",_xlfn.XLOOKUP(A336,'Aprobar Planificación'!$A$2:$A$500,'Aprobar Planificación'!$F$2:$F$500,""),
D336="Por planificar",_xlfn.XLOOKUP(A336,'Por planificar'!$A$2:$A$500,'Por planificar'!$F$2:$F$500,""),
D336="Por habilitar presupuesto",_xlfn.XLOOKUP(A336,'Por habilitar presup.'!$A$2:$A$500,'Por habilitar presup.'!$F$2:$F$500,""),
D336="Por aprobar estimación",_xlfn.XLOOKUP(A336,'Por aprobar estimacion'!$A$2:$A$500,'Por aprobar estimacion'!$F$2:$F$500,""),
D336="Por reestimar",_xlfn.XLOOKUP(A336,'Por Reestimar '!$A$2:$A$500,'Por Reestimar '!$F$2:$F$500,""),
D336="Por estimar",_xlfn.XLOOKUP(A336,'Por estimar'!$A$2:$A$500,'Por estimar'!$F$2:$F$500,""),
D336="Registro incompleto",_xlfn.XLOOKUP(A336,'Registro incompleto'!$A$2:$A$500,'Registro incompleto'!$F$2:$F$500,""),
TRUE,""
))</f>
        <v>Sede Ica UPN</v>
      </c>
      <c r="C336" t="str">
        <f t="shared" si="5"/>
        <v>Johnny Rodriguez</v>
      </c>
      <c r="D336" t="str" cm="1">
        <f t="array" ref="D336">IF(A336="","",_xlfn.IFS(
COUNTIF(Eliminados!$A$2:$A$500,A336)&gt;0,"Eliminados",
COUNTIF(Planificadas!$A$2:$A$500,A336)&gt;0,"Planificadas",
COUNTIF('Aprobar Planificación'!$A$2:$A$500,A336)&gt;0,"Aprobar planificación",
COUNTIF('Por planificar'!$A$2:$A$500,A336)&gt;0,"Por planificar",
COUNTIF('Por habilitar presup.'!$A$2:$A$500,A336)&gt;0,"Por habilitar presupuesto",
COUNTIF('Por aprobar estimacion'!$A$2:$A$500,A336)&gt;0,"Por aprobar estimación",
COUNTIF('Por Reestimar '!$A$2:$A$500,A336)&gt;0,"Por reestimar",
COUNTIF('Por estimar'!$A$2:$A$500,A336)&gt;0,"Por estimar",
COUNTIF('Registro incompleto'!$A$2:$A$500,A336)&gt;0,"Registro incompleto",
TRUE,"Sin estado"
))</f>
        <v>Planificadas</v>
      </c>
      <c r="E336" t="str" cm="1">
        <f t="array" ref="E336">IF(A336="","",_xlfn.LET(
_xlpm.base,_xlfn.IFS(
D336="Eliminados",_xlfn.XLOOKUP(A336,Eliminados!$A$2:$A$500,Eliminados!$AE$2:$AE$500,""),
D336="Planificadas",_xlfn.XLOOKUP(A336,Planificadas!$A$2:$A$500,Planificadas!$AE$2:$AE$500,""),
D336="Aprobar planificación",_xlfn.XLOOKUP(A336,'Aprobar Planificación'!$A$2:$A$500,'Aprobar Planificación'!$AE$2:$AE$500,""),
D336="Por planificar",_xlfn.XLOOKUP(A336,'Por planificar'!$A$2:$A$500,'Por planificar'!$AE$2:$AE$500,""),
D336="Por habilitar presupuesto",_xlfn.XLOOKUP(A336,'Por habilitar presup.'!$A$2:$A$500,'Por habilitar presup.'!$AE$2:$AE$500,""),
D336="Por aprobar estimación",_xlfn.XLOOKUP(A336,'Por aprobar estimacion'!$A$2:$A$500,'Por aprobar estimacion'!$AE$2:$AE$500,""),
D336="Por reestimar",_xlfn.XLOOKUP(A336,'Por Reestimar '!$A$2:$A$500,'Por Reestimar '!$AE$2:$AE$500,""),
D336="Por estimar",_xlfn.XLOOKUP(A336,'Por estimar'!$A$2:$A$500,'Por estimar'!$AE$2:$AE$500,""),
D336="Registro incompleto",_xlfn.XLOOKUP(A336,'Registro incompleto'!$A$2:$A$500,'Registro incompleto'!$AE$2:$AE$500,""),
TRUE,""
),
_xlpm.revision,_xlfn.IFS(
D336="Eliminados",_xlfn.XLOOKUP(A336,Eliminados!$A$2:$A$500,Eliminados!$AR$2:$AR$500,""),
D336="Planificadas",_xlfn.XLOOKUP(A336,Planificadas!$A$2:$A$500,Planificadas!$AR$2:$AR$500,""),
D336="Aprobar planificación",_xlfn.XLOOKUP(A336,'Aprobar Planificación'!$A$2:$A$500,'Aprobar Planificación'!$AR$2:$AR$500,""),
D336="Por planificar",_xlfn.XLOOKUP(A336,'Por planificar'!$A$2:$A$500,'Por planificar'!$AR$2:$AR$500,""),
D336="Por habilitar presupuesto",_xlfn.XLOOKUP(A336,'Por habilitar presup.'!$A$2:$A$500,'Por habilitar presup.'!$AR$2:$AR$500,""),
D336="Por aprobar estimación",_xlfn.XLOOKUP(A336,'Por aprobar estimacion'!$A$2:$A$500,'Por aprobar estimacion'!$AR$2:$AR$500,""),
D336="Por reestimar",_xlfn.XLOOKUP(A336,'Por Reestimar '!$A$2:$A$500,'Por Reestimar '!$AR$2:$AR$500,""),
TRUE,""
),
_xlpm.resultado,IF(OR(_xlpm.revision="",_xlpm.revision=0),_xlpm.base,_xlpm.revision),
IF(OR(_xlpm.resultado="",_xlpm.resultado=0),"Sin definir",_xlpm.resultado)
))</f>
        <v>Alta</v>
      </c>
      <c r="F336" s="593" cm="1">
        <f t="array" ref="F336">IF(A336="","",_xlfn.LET(
_xlpm.fecha,_xlfn.IFS(
D336="Eliminados",_xlfn.XLOOKUP(A336,Eliminados!$A$2:$A$500,Eliminados!$AD$2:$AD$500,""),
D336="Planificadas",_xlfn.XLOOKUP(A336,Planificadas!$A$2:$A$500,Planificadas!$AD$2:$AD$500,""),
D336="Aprobar planificación",_xlfn.XLOOKUP(A336,'Aprobar Planificación'!$A$2:$A$500,'Aprobar Planificación'!$AD$2:$AD$500,""),
D336="Por planificar",_xlfn.XLOOKUP(A336,'Por planificar'!$A$2:$A$500,'Por planificar'!$AD$2:$AD$500,""),
D336="Por habilitar presupuesto",_xlfn.XLOOKUP(A336,'Por habilitar presup.'!$A$2:$A$500,'Por habilitar presup.'!$AD$2:$AD$500,""),
D336="Por aprobar estimación",_xlfn.XLOOKUP(A336,'Por aprobar estimacion'!$A$2:$A$500,'Por aprobar estimacion'!$AD$2:$AD$500,""),
D336="Por reestimar",_xlfn.XLOOKUP(A336,'Por Reestimar '!$A$2:$A$500,'Por Reestimar '!$AD$2:$AD$500,""),
D336="Por estimar",_xlfn.XLOOKUP(A336,'Por estimar'!$A$2:$A$500,'Por estimar'!$AD$2:$AD$500,""),
D336="Registro incompleto",_xlfn.XLOOKUP(A336,'Registro incompleto'!$A$2:$A$500,'Registro incompleto'!$AD$2:$AD$500,""),
TRUE,""
),
IF(OR(_xlpm.fecha="",_xlpm.fecha=0),"",_xlpm.fecha)
))</f>
        <v>46274</v>
      </c>
      <c r="G336" s="593" t="str" cm="1">
        <f t="array" ref="G336">IF(A336="","",_xlfn.LET(
_xlpm.base,_xlfn.IFS(
D336="Eliminados",_xlfn.XLOOKUP(A336,Eliminados!$A$2:$A$500,Eliminados!$AF$2:$AF$500,""),
D336="Planificadas",_xlfn.XLOOKUP(A336,Planificadas!$A$2:$A$500,Planificadas!$AF$2:$AF$500,""),
D336="Aprobar planificación",_xlfn.XLOOKUP(A336,'Aprobar Planificación'!$A$2:$A$500,'Aprobar Planificación'!$AF$2:$AF$500,""),
D336="Por planificar",_xlfn.XLOOKUP(A336,'Por planificar'!$A$2:$A$500,'Por planificar'!$AF$2:$AF$500,""),
D336="Por habilitar presupuesto",_xlfn.XLOOKUP(A336,'Por habilitar presup.'!$A$2:$A$500,'Por habilitar presup.'!$AF$2:$AF$500,""),
D336="Por aprobar estimación",_xlfn.XLOOKUP(A336,'Por aprobar estimacion'!$A$2:$A$500,'Por aprobar estimacion'!$AF$2:$AF$500,""),
D336="Por reestimar",_xlfn.XLOOKUP(A336,'Por Reestimar '!$A$2:$A$500,'Por Reestimar '!$AF$2:$AF$500,""),
D336="Por estimar",_xlfn.XLOOKUP(A336,'Por estimar'!$A$2:$A$500,'Por estimar'!$AF$2:$AF$500,""),
D336="Registro incompleto",_xlfn.XLOOKUP(A336,'Registro incompleto'!$A$2:$A$500,'Registro incompleto'!$AF$2:$AF$500,""),
TRUE,""
),
_xlpm.revision,_xlfn.IFS(
D336="Eliminados",_xlfn.XLOOKUP(A336,Eliminados!$A$2:$A$500,Eliminados!$AS$2:$AS$500,""),
D336="Planificadas",_xlfn.XLOOKUP(A336,Planificadas!$A$2:$A$500,Planificadas!$AS$2:$AS$500,""),
D336="Aprobar planificación",_xlfn.XLOOKUP(A336,'Aprobar Planificación'!$A$2:$A$500,'Aprobar Planificación'!$AS$2:$AS$500,""),
D336="Por planificar",_xlfn.XLOOKUP(A336,'Por planificar'!$A$2:$A$500,'Por planificar'!$AS$2:$AS$500,""),
D336="Por habilitar presupuesto",_xlfn.XLOOKUP(A336,'Por habilitar presup.'!$A$2:$A$500,'Por habilitar presup.'!$AS$2:$AS$500,""),
D336="Por aprobar estimación",_xlfn.XLOOKUP(A336,'Por aprobar estimacion'!$A$2:$A$500,'Por aprobar estimacion'!$AS$2:$AS$500,""),
D336="Por reestimar",_xlfn.XLOOKUP(A336,'Por Reestimar '!$A$2:$A$500,'Por Reestimar '!$AS$2:$AS$500,""),
TRUE,""
),
_xlpm.resultado,IF(OR(_xlpm.revision="",_xlpm.revision=0),_xlpm.base,_xlpm.revision),
IF(OR(_xlpm.resultado="",_xlpm.resultado=0),"",_xlpm.resultado)
))</f>
        <v/>
      </c>
      <c r="H336" s="593" t="str" cm="1">
        <f t="array" ref="H336">IF(A336="","",_xlfn.LET(
_xlpm.dias,_xlfn.IFS(
OR(UPPER(TRIM(E336))="BAJA",UPPER(TRIM(E336))="BAJO"),5,
OR(UPPER(TRIM(E336))="MEDIA",UPPER(TRIM(E336))="MEDIO"),10,
OR(UPPER(TRIM(E336))="ALTA",UPPER(TRIM(E336))="ALTO"),20,
TRUE,0
),
_xlpm.inicioRe,IF(D336="Por reestimar",_xlfn.XLOOKUP(A336,'Por Reestimar '!$A$2:$A$500,'Por Reestimar '!$AS$2:$AS$500,0),0),
_xlfn.IFS(
D336="Por reestimar",IF(AND(ISNUMBER(_xlpm.inicioRe),_xlpm.inicioRe&gt;0,_xlpm.dias&gt;0),WORKDAY(_xlpm.inicioRe,_xlpm.dias),""),
D336="Por estimar",IF(AND(ISNUMBER(G336),G336&gt;0),IF(_xlpm.dias&gt;0,WORKDAY(G336,_xlpm.dias),""),IF(AND(ISNUMBER(F336),F336&gt;0),WORKDAY(F336,5),"")),
TRUE,""
)
))</f>
        <v/>
      </c>
      <c r="I336" t="str" cm="1">
        <f t="array" ref="I336">IF(A336="","",_xlfn.IFS(
D336="Eliminados",_xlfn.XLOOKUP(A336,Eliminados!$A$2:$A$500,Eliminados!$AB$2:$AB$500,""),
D336="Planificadas",_xlfn.XLOOKUP(A336,Planificadas!$A$2:$A$500,Planificadas!$AB$2:$AB$500,""),
D336="Aprobar planificación",_xlfn.XLOOKUP(A336,'Aprobar Planificación'!$A$2:$A$500,'Aprobar Planificación'!$AB$2:$AB$500,""),
D336="Por planificar",_xlfn.XLOOKUP(A336,'Por planificar'!$A$2:$A$500,'Por planificar'!$AB$2:$AB$500,""),
D336="Por habilitar presupuesto",_xlfn.XLOOKUP(A336,'Por habilitar presup.'!$A$2:$A$500,'Por habilitar presup.'!$AB$2:$AB$500,""),
D336="Por aprobar estimación",_xlfn.XLOOKUP(A336,'Por aprobar estimacion'!$A$2:$A$500,'Por aprobar estimacion'!$AB$2:$AB$500,""),
D336="Por reestimar",_xlfn.XLOOKUP(A336,'Por Reestimar '!$A$2:$A$500,'Por Reestimar '!$AB$2:$AB$500,""),
D336="Por estimar",_xlfn.XLOOKUP(A336,'Por estimar'!$A$2:$A$500,'Por estimar'!$AB$2:$AB$500,""),
D336="Registro incompleto",_xlfn.XLOOKUP(A336,'Registro incompleto'!$A$2:$A$500,'Registro incompleto'!$AB$2:$AB$500,""),
TRUE,""
))</f>
        <v>Johnny Rodriguez</v>
      </c>
    </row>
    <row r="337" spans="1:9">
      <c r="A337">
        <v>385</v>
      </c>
      <c r="B337" t="str" cm="1">
        <f t="array" ref="B337">IF(A337="","",_xlfn.IFS(
D337="Eliminados",_xlfn.XLOOKUP(A337,Eliminados!$A$2:$A$500,Eliminados!$F$2:$F$500,""),
D337="Planificadas",_xlfn.XLOOKUP(A337,Planificadas!$A$2:$A$500,Planificadas!$F$2:$F$500,""),
D337="Aprobar planificación",_xlfn.XLOOKUP(A337,'Aprobar Planificación'!$A$2:$A$500,'Aprobar Planificación'!$F$2:$F$500,""),
D337="Por planificar",_xlfn.XLOOKUP(A337,'Por planificar'!$A$2:$A$500,'Por planificar'!$F$2:$F$500,""),
D337="Por habilitar presupuesto",_xlfn.XLOOKUP(A337,'Por habilitar presup.'!$A$2:$A$500,'Por habilitar presup.'!$F$2:$F$500,""),
D337="Por aprobar estimación",_xlfn.XLOOKUP(A337,'Por aprobar estimacion'!$A$2:$A$500,'Por aprobar estimacion'!$F$2:$F$500,""),
D337="Por reestimar",_xlfn.XLOOKUP(A337,'Por Reestimar '!$A$2:$A$500,'Por Reestimar '!$F$2:$F$500,""),
D337="Por estimar",_xlfn.XLOOKUP(A337,'Por estimar'!$A$2:$A$500,'Por estimar'!$F$2:$F$500,""),
D337="Registro incompleto",_xlfn.XLOOKUP(A337,'Registro incompleto'!$A$2:$A$500,'Registro incompleto'!$F$2:$F$500,""),
TRUE,""
))</f>
        <v>Sede Ica UPN</v>
      </c>
      <c r="C337" t="str">
        <f t="shared" si="5"/>
        <v>Janny Nicasio</v>
      </c>
      <c r="D337" t="str" cm="1">
        <f t="array" ref="D337">IF(A337="","",_xlfn.IFS(
COUNTIF(Eliminados!$A$2:$A$500,A337)&gt;0,"Eliminados",
COUNTIF(Planificadas!$A$2:$A$500,A337)&gt;0,"Planificadas",
COUNTIF('Aprobar Planificación'!$A$2:$A$500,A337)&gt;0,"Aprobar planificación",
COUNTIF('Por planificar'!$A$2:$A$500,A337)&gt;0,"Por planificar",
COUNTIF('Por habilitar presup.'!$A$2:$A$500,A337)&gt;0,"Por habilitar presupuesto",
COUNTIF('Por aprobar estimacion'!$A$2:$A$500,A337)&gt;0,"Por aprobar estimación",
COUNTIF('Por Reestimar '!$A$2:$A$500,A337)&gt;0,"Por reestimar",
COUNTIF('Por estimar'!$A$2:$A$500,A337)&gt;0,"Por estimar",
COUNTIF('Registro incompleto'!$A$2:$A$500,A337)&gt;0,"Registro incompleto",
TRUE,"Sin estado"
))</f>
        <v>Planificadas</v>
      </c>
      <c r="E337" t="str" cm="1">
        <f t="array" ref="E337">IF(A337="","",_xlfn.LET(
_xlpm.base,_xlfn.IFS(
D337="Eliminados",_xlfn.XLOOKUP(A337,Eliminados!$A$2:$A$500,Eliminados!$AE$2:$AE$500,""),
D337="Planificadas",_xlfn.XLOOKUP(A337,Planificadas!$A$2:$A$500,Planificadas!$AE$2:$AE$500,""),
D337="Aprobar planificación",_xlfn.XLOOKUP(A337,'Aprobar Planificación'!$A$2:$A$500,'Aprobar Planificación'!$AE$2:$AE$500,""),
D337="Por planificar",_xlfn.XLOOKUP(A337,'Por planificar'!$A$2:$A$500,'Por planificar'!$AE$2:$AE$500,""),
D337="Por habilitar presupuesto",_xlfn.XLOOKUP(A337,'Por habilitar presup.'!$A$2:$A$500,'Por habilitar presup.'!$AE$2:$AE$500,""),
D337="Por aprobar estimación",_xlfn.XLOOKUP(A337,'Por aprobar estimacion'!$A$2:$A$500,'Por aprobar estimacion'!$AE$2:$AE$500,""),
D337="Por reestimar",_xlfn.XLOOKUP(A337,'Por Reestimar '!$A$2:$A$500,'Por Reestimar '!$AE$2:$AE$500,""),
D337="Por estimar",_xlfn.XLOOKUP(A337,'Por estimar'!$A$2:$A$500,'Por estimar'!$AE$2:$AE$500,""),
D337="Registro incompleto",_xlfn.XLOOKUP(A337,'Registro incompleto'!$A$2:$A$500,'Registro incompleto'!$AE$2:$AE$500,""),
TRUE,""
),
_xlpm.revision,_xlfn.IFS(
D337="Eliminados",_xlfn.XLOOKUP(A337,Eliminados!$A$2:$A$500,Eliminados!$AR$2:$AR$500,""),
D337="Planificadas",_xlfn.XLOOKUP(A337,Planificadas!$A$2:$A$500,Planificadas!$AR$2:$AR$500,""),
D337="Aprobar planificación",_xlfn.XLOOKUP(A337,'Aprobar Planificación'!$A$2:$A$500,'Aprobar Planificación'!$AR$2:$AR$500,""),
D337="Por planificar",_xlfn.XLOOKUP(A337,'Por planificar'!$A$2:$A$500,'Por planificar'!$AR$2:$AR$500,""),
D337="Por habilitar presupuesto",_xlfn.XLOOKUP(A337,'Por habilitar presup.'!$A$2:$A$500,'Por habilitar presup.'!$AR$2:$AR$500,""),
D337="Por aprobar estimación",_xlfn.XLOOKUP(A337,'Por aprobar estimacion'!$A$2:$A$500,'Por aprobar estimacion'!$AR$2:$AR$500,""),
D337="Por reestimar",_xlfn.XLOOKUP(A337,'Por Reestimar '!$A$2:$A$500,'Por Reestimar '!$AR$2:$AR$500,""),
TRUE,""
),
_xlpm.resultado,IF(OR(_xlpm.revision="",_xlpm.revision=0),_xlpm.base,_xlpm.revision),
IF(OR(_xlpm.resultado="",_xlpm.resultado=0),"Sin definir",_xlpm.resultado)
))</f>
        <v>Sin definir</v>
      </c>
      <c r="F337" s="593" cm="1">
        <f t="array" ref="F337">IF(A337="","",_xlfn.LET(
_xlpm.fecha,_xlfn.IFS(
D337="Eliminados",_xlfn.XLOOKUP(A337,Eliminados!$A$2:$A$500,Eliminados!$AD$2:$AD$500,""),
D337="Planificadas",_xlfn.XLOOKUP(A337,Planificadas!$A$2:$A$500,Planificadas!$AD$2:$AD$500,""),
D337="Aprobar planificación",_xlfn.XLOOKUP(A337,'Aprobar Planificación'!$A$2:$A$500,'Aprobar Planificación'!$AD$2:$AD$500,""),
D337="Por planificar",_xlfn.XLOOKUP(A337,'Por planificar'!$A$2:$A$500,'Por planificar'!$AD$2:$AD$500,""),
D337="Por habilitar presupuesto",_xlfn.XLOOKUP(A337,'Por habilitar presup.'!$A$2:$A$500,'Por habilitar presup.'!$AD$2:$AD$500,""),
D337="Por aprobar estimación",_xlfn.XLOOKUP(A337,'Por aprobar estimacion'!$A$2:$A$500,'Por aprobar estimacion'!$AD$2:$AD$500,""),
D337="Por reestimar",_xlfn.XLOOKUP(A337,'Por Reestimar '!$A$2:$A$500,'Por Reestimar '!$AD$2:$AD$500,""),
D337="Por estimar",_xlfn.XLOOKUP(A337,'Por estimar'!$A$2:$A$500,'Por estimar'!$AD$2:$AD$500,""),
D337="Registro incompleto",_xlfn.XLOOKUP(A337,'Registro incompleto'!$A$2:$A$500,'Registro incompleto'!$AD$2:$AD$500,""),
TRUE,""
),
IF(OR(_xlpm.fecha="",_xlpm.fecha=0),"",_xlpm.fecha)
))</f>
        <v>46274</v>
      </c>
      <c r="G337" s="593" t="str" cm="1">
        <f t="array" ref="G337">IF(A337="","",_xlfn.LET(
_xlpm.base,_xlfn.IFS(
D337="Eliminados",_xlfn.XLOOKUP(A337,Eliminados!$A$2:$A$500,Eliminados!$AF$2:$AF$500,""),
D337="Planificadas",_xlfn.XLOOKUP(A337,Planificadas!$A$2:$A$500,Planificadas!$AF$2:$AF$500,""),
D337="Aprobar planificación",_xlfn.XLOOKUP(A337,'Aprobar Planificación'!$A$2:$A$500,'Aprobar Planificación'!$AF$2:$AF$500,""),
D337="Por planificar",_xlfn.XLOOKUP(A337,'Por planificar'!$A$2:$A$500,'Por planificar'!$AF$2:$AF$500,""),
D337="Por habilitar presupuesto",_xlfn.XLOOKUP(A337,'Por habilitar presup.'!$A$2:$A$500,'Por habilitar presup.'!$AF$2:$AF$500,""),
D337="Por aprobar estimación",_xlfn.XLOOKUP(A337,'Por aprobar estimacion'!$A$2:$A$500,'Por aprobar estimacion'!$AF$2:$AF$500,""),
D337="Por reestimar",_xlfn.XLOOKUP(A337,'Por Reestimar '!$A$2:$A$500,'Por Reestimar '!$AF$2:$AF$500,""),
D337="Por estimar",_xlfn.XLOOKUP(A337,'Por estimar'!$A$2:$A$500,'Por estimar'!$AF$2:$AF$500,""),
D337="Registro incompleto",_xlfn.XLOOKUP(A337,'Registro incompleto'!$A$2:$A$500,'Registro incompleto'!$AF$2:$AF$500,""),
TRUE,""
),
_xlpm.revision,_xlfn.IFS(
D337="Eliminados",_xlfn.XLOOKUP(A337,Eliminados!$A$2:$A$500,Eliminados!$AS$2:$AS$500,""),
D337="Planificadas",_xlfn.XLOOKUP(A337,Planificadas!$A$2:$A$500,Planificadas!$AS$2:$AS$500,""),
D337="Aprobar planificación",_xlfn.XLOOKUP(A337,'Aprobar Planificación'!$A$2:$A$500,'Aprobar Planificación'!$AS$2:$AS$500,""),
D337="Por planificar",_xlfn.XLOOKUP(A337,'Por planificar'!$A$2:$A$500,'Por planificar'!$AS$2:$AS$500,""),
D337="Por habilitar presupuesto",_xlfn.XLOOKUP(A337,'Por habilitar presup.'!$A$2:$A$500,'Por habilitar presup.'!$AS$2:$AS$500,""),
D337="Por aprobar estimación",_xlfn.XLOOKUP(A337,'Por aprobar estimacion'!$A$2:$A$500,'Por aprobar estimacion'!$AS$2:$AS$500,""),
D337="Por reestimar",_xlfn.XLOOKUP(A337,'Por Reestimar '!$A$2:$A$500,'Por Reestimar '!$AS$2:$AS$500,""),
TRUE,""
),
_xlpm.resultado,IF(OR(_xlpm.revision="",_xlpm.revision=0),_xlpm.base,_xlpm.revision),
IF(OR(_xlpm.resultado="",_xlpm.resultado=0),"",_xlpm.resultado)
))</f>
        <v/>
      </c>
      <c r="H337" s="593" t="str" cm="1">
        <f t="array" ref="H337">IF(A337="","",_xlfn.LET(
_xlpm.dias,_xlfn.IFS(
OR(UPPER(TRIM(E337))="BAJA",UPPER(TRIM(E337))="BAJO"),5,
OR(UPPER(TRIM(E337))="MEDIA",UPPER(TRIM(E337))="MEDIO"),10,
OR(UPPER(TRIM(E337))="ALTA",UPPER(TRIM(E337))="ALTO"),20,
TRUE,0
),
_xlpm.inicioRe,IF(D337="Por reestimar",_xlfn.XLOOKUP(A337,'Por Reestimar '!$A$2:$A$500,'Por Reestimar '!$AS$2:$AS$500,0),0),
_xlfn.IFS(
D337="Por reestimar",IF(AND(ISNUMBER(_xlpm.inicioRe),_xlpm.inicioRe&gt;0,_xlpm.dias&gt;0),WORKDAY(_xlpm.inicioRe,_xlpm.dias),""),
D337="Por estimar",IF(AND(ISNUMBER(G337),G337&gt;0),IF(_xlpm.dias&gt;0,WORKDAY(G337,_xlpm.dias),""),IF(AND(ISNUMBER(F337),F337&gt;0),WORKDAY(F337,5),"")),
TRUE,""
)
))</f>
        <v/>
      </c>
      <c r="I337" t="str" cm="1">
        <f t="array" ref="I337">IF(A337="","",_xlfn.IFS(
D337="Eliminados",_xlfn.XLOOKUP(A337,Eliminados!$A$2:$A$500,Eliminados!$AB$2:$AB$500,""),
D337="Planificadas",_xlfn.XLOOKUP(A337,Planificadas!$A$2:$A$500,Planificadas!$AB$2:$AB$500,""),
D337="Aprobar planificación",_xlfn.XLOOKUP(A337,'Aprobar Planificación'!$A$2:$A$500,'Aprobar Planificación'!$AB$2:$AB$500,""),
D337="Por planificar",_xlfn.XLOOKUP(A337,'Por planificar'!$A$2:$A$500,'Por planificar'!$AB$2:$AB$500,""),
D337="Por habilitar presupuesto",_xlfn.XLOOKUP(A337,'Por habilitar presup.'!$A$2:$A$500,'Por habilitar presup.'!$AB$2:$AB$500,""),
D337="Por aprobar estimación",_xlfn.XLOOKUP(A337,'Por aprobar estimacion'!$A$2:$A$500,'Por aprobar estimacion'!$AB$2:$AB$500,""),
D337="Por reestimar",_xlfn.XLOOKUP(A337,'Por Reestimar '!$A$2:$A$500,'Por Reestimar '!$AB$2:$AB$500,""),
D337="Por estimar",_xlfn.XLOOKUP(A337,'Por estimar'!$A$2:$A$500,'Por estimar'!$AB$2:$AB$500,""),
D337="Registro incompleto",_xlfn.XLOOKUP(A337,'Registro incompleto'!$A$2:$A$500,'Registro incompleto'!$AB$2:$AB$500,""),
TRUE,""
))</f>
        <v>Janny Nicasio</v>
      </c>
    </row>
    <row r="338" spans="1:9">
      <c r="A338">
        <v>386</v>
      </c>
      <c r="B338" t="str" cm="1">
        <f t="array" ref="B338">IF(A338="","",_xlfn.IFS(
D338="Eliminados",_xlfn.XLOOKUP(A338,Eliminados!$A$2:$A$500,Eliminados!$F$2:$F$500,""),
D338="Planificadas",_xlfn.XLOOKUP(A338,Planificadas!$A$2:$A$500,Planificadas!$F$2:$F$500,""),
D338="Aprobar planificación",_xlfn.XLOOKUP(A338,'Aprobar Planificación'!$A$2:$A$500,'Aprobar Planificación'!$F$2:$F$500,""),
D338="Por planificar",_xlfn.XLOOKUP(A338,'Por planificar'!$A$2:$A$500,'Por planificar'!$F$2:$F$500,""),
D338="Por habilitar presupuesto",_xlfn.XLOOKUP(A338,'Por habilitar presup.'!$A$2:$A$500,'Por habilitar presup.'!$F$2:$F$500,""),
D338="Por aprobar estimación",_xlfn.XLOOKUP(A338,'Por aprobar estimacion'!$A$2:$A$500,'Por aprobar estimacion'!$F$2:$F$500,""),
D338="Por reestimar",_xlfn.XLOOKUP(A338,'Por Reestimar '!$A$2:$A$500,'Por Reestimar '!$F$2:$F$500,""),
D338="Por estimar",_xlfn.XLOOKUP(A338,'Por estimar'!$A$2:$A$500,'Por estimar'!$F$2:$F$500,""),
D338="Registro incompleto",_xlfn.XLOOKUP(A338,'Registro incompleto'!$A$2:$A$500,'Registro incompleto'!$F$2:$F$500,""),
TRUE,""
))</f>
        <v>Sede Piura UPN</v>
      </c>
      <c r="C338" t="str">
        <f t="shared" si="5"/>
        <v>Johnny Rodriguez</v>
      </c>
      <c r="D338" t="str" cm="1">
        <f t="array" ref="D338">IF(A338="","",_xlfn.IFS(
COUNTIF(Eliminados!$A$2:$A$500,A338)&gt;0,"Eliminados",
COUNTIF(Planificadas!$A$2:$A$500,A338)&gt;0,"Planificadas",
COUNTIF('Aprobar Planificación'!$A$2:$A$500,A338)&gt;0,"Aprobar planificación",
COUNTIF('Por planificar'!$A$2:$A$500,A338)&gt;0,"Por planificar",
COUNTIF('Por habilitar presup.'!$A$2:$A$500,A338)&gt;0,"Por habilitar presupuesto",
COUNTIF('Por aprobar estimacion'!$A$2:$A$500,A338)&gt;0,"Por aprobar estimación",
COUNTIF('Por Reestimar '!$A$2:$A$500,A338)&gt;0,"Por reestimar",
COUNTIF('Por estimar'!$A$2:$A$500,A338)&gt;0,"Por estimar",
COUNTIF('Registro incompleto'!$A$2:$A$500,A338)&gt;0,"Registro incompleto",
TRUE,"Sin estado"
))</f>
        <v>Planificadas</v>
      </c>
      <c r="E338" t="str" cm="1">
        <f t="array" ref="E338">IF(A338="","",_xlfn.LET(
_xlpm.base,_xlfn.IFS(
D338="Eliminados",_xlfn.XLOOKUP(A338,Eliminados!$A$2:$A$500,Eliminados!$AE$2:$AE$500,""),
D338="Planificadas",_xlfn.XLOOKUP(A338,Planificadas!$A$2:$A$500,Planificadas!$AE$2:$AE$500,""),
D338="Aprobar planificación",_xlfn.XLOOKUP(A338,'Aprobar Planificación'!$A$2:$A$500,'Aprobar Planificación'!$AE$2:$AE$500,""),
D338="Por planificar",_xlfn.XLOOKUP(A338,'Por planificar'!$A$2:$A$500,'Por planificar'!$AE$2:$AE$500,""),
D338="Por habilitar presupuesto",_xlfn.XLOOKUP(A338,'Por habilitar presup.'!$A$2:$A$500,'Por habilitar presup.'!$AE$2:$AE$500,""),
D338="Por aprobar estimación",_xlfn.XLOOKUP(A338,'Por aprobar estimacion'!$A$2:$A$500,'Por aprobar estimacion'!$AE$2:$AE$500,""),
D338="Por reestimar",_xlfn.XLOOKUP(A338,'Por Reestimar '!$A$2:$A$500,'Por Reestimar '!$AE$2:$AE$500,""),
D338="Por estimar",_xlfn.XLOOKUP(A338,'Por estimar'!$A$2:$A$500,'Por estimar'!$AE$2:$AE$500,""),
D338="Registro incompleto",_xlfn.XLOOKUP(A338,'Registro incompleto'!$A$2:$A$500,'Registro incompleto'!$AE$2:$AE$500,""),
TRUE,""
),
_xlpm.revision,_xlfn.IFS(
D338="Eliminados",_xlfn.XLOOKUP(A338,Eliminados!$A$2:$A$500,Eliminados!$AR$2:$AR$500,""),
D338="Planificadas",_xlfn.XLOOKUP(A338,Planificadas!$A$2:$A$500,Planificadas!$AR$2:$AR$500,""),
D338="Aprobar planificación",_xlfn.XLOOKUP(A338,'Aprobar Planificación'!$A$2:$A$500,'Aprobar Planificación'!$AR$2:$AR$500,""),
D338="Por planificar",_xlfn.XLOOKUP(A338,'Por planificar'!$A$2:$A$500,'Por planificar'!$AR$2:$AR$500,""),
D338="Por habilitar presupuesto",_xlfn.XLOOKUP(A338,'Por habilitar presup.'!$A$2:$A$500,'Por habilitar presup.'!$AR$2:$AR$500,""),
D338="Por aprobar estimación",_xlfn.XLOOKUP(A338,'Por aprobar estimacion'!$A$2:$A$500,'Por aprobar estimacion'!$AR$2:$AR$500,""),
D338="Por reestimar",_xlfn.XLOOKUP(A338,'Por Reestimar '!$A$2:$A$500,'Por Reestimar '!$AR$2:$AR$500,""),
TRUE,""
),
_xlpm.resultado,IF(OR(_xlpm.revision="",_xlpm.revision=0),_xlpm.base,_xlpm.revision),
IF(OR(_xlpm.resultado="",_xlpm.resultado=0),"Sin definir",_xlpm.resultado)
))</f>
        <v>Alta</v>
      </c>
      <c r="F338" s="593" cm="1">
        <f t="array" ref="F338">IF(A338="","",_xlfn.LET(
_xlpm.fecha,_xlfn.IFS(
D338="Eliminados",_xlfn.XLOOKUP(A338,Eliminados!$A$2:$A$500,Eliminados!$AD$2:$AD$500,""),
D338="Planificadas",_xlfn.XLOOKUP(A338,Planificadas!$A$2:$A$500,Planificadas!$AD$2:$AD$500,""),
D338="Aprobar planificación",_xlfn.XLOOKUP(A338,'Aprobar Planificación'!$A$2:$A$500,'Aprobar Planificación'!$AD$2:$AD$500,""),
D338="Por planificar",_xlfn.XLOOKUP(A338,'Por planificar'!$A$2:$A$500,'Por planificar'!$AD$2:$AD$500,""),
D338="Por habilitar presupuesto",_xlfn.XLOOKUP(A338,'Por habilitar presup.'!$A$2:$A$500,'Por habilitar presup.'!$AD$2:$AD$500,""),
D338="Por aprobar estimación",_xlfn.XLOOKUP(A338,'Por aprobar estimacion'!$A$2:$A$500,'Por aprobar estimacion'!$AD$2:$AD$500,""),
D338="Por reestimar",_xlfn.XLOOKUP(A338,'Por Reestimar '!$A$2:$A$500,'Por Reestimar '!$AD$2:$AD$500,""),
D338="Por estimar",_xlfn.XLOOKUP(A338,'Por estimar'!$A$2:$A$500,'Por estimar'!$AD$2:$AD$500,""),
D338="Registro incompleto",_xlfn.XLOOKUP(A338,'Registro incompleto'!$A$2:$A$500,'Registro incompleto'!$AD$2:$AD$500,""),
TRUE,""
),
IF(OR(_xlpm.fecha="",_xlpm.fecha=0),"",_xlpm.fecha)
))</f>
        <v>46274</v>
      </c>
      <c r="G338" s="593" t="str" cm="1">
        <f t="array" ref="G338">IF(A338="","",_xlfn.LET(
_xlpm.base,_xlfn.IFS(
D338="Eliminados",_xlfn.XLOOKUP(A338,Eliminados!$A$2:$A$500,Eliminados!$AF$2:$AF$500,""),
D338="Planificadas",_xlfn.XLOOKUP(A338,Planificadas!$A$2:$A$500,Planificadas!$AF$2:$AF$500,""),
D338="Aprobar planificación",_xlfn.XLOOKUP(A338,'Aprobar Planificación'!$A$2:$A$500,'Aprobar Planificación'!$AF$2:$AF$500,""),
D338="Por planificar",_xlfn.XLOOKUP(A338,'Por planificar'!$A$2:$A$500,'Por planificar'!$AF$2:$AF$500,""),
D338="Por habilitar presupuesto",_xlfn.XLOOKUP(A338,'Por habilitar presup.'!$A$2:$A$500,'Por habilitar presup.'!$AF$2:$AF$500,""),
D338="Por aprobar estimación",_xlfn.XLOOKUP(A338,'Por aprobar estimacion'!$A$2:$A$500,'Por aprobar estimacion'!$AF$2:$AF$500,""),
D338="Por reestimar",_xlfn.XLOOKUP(A338,'Por Reestimar '!$A$2:$A$500,'Por Reestimar '!$AF$2:$AF$500,""),
D338="Por estimar",_xlfn.XLOOKUP(A338,'Por estimar'!$A$2:$A$500,'Por estimar'!$AF$2:$AF$500,""),
D338="Registro incompleto",_xlfn.XLOOKUP(A338,'Registro incompleto'!$A$2:$A$500,'Registro incompleto'!$AF$2:$AF$500,""),
TRUE,""
),
_xlpm.revision,_xlfn.IFS(
D338="Eliminados",_xlfn.XLOOKUP(A338,Eliminados!$A$2:$A$500,Eliminados!$AS$2:$AS$500,""),
D338="Planificadas",_xlfn.XLOOKUP(A338,Planificadas!$A$2:$A$500,Planificadas!$AS$2:$AS$500,""),
D338="Aprobar planificación",_xlfn.XLOOKUP(A338,'Aprobar Planificación'!$A$2:$A$500,'Aprobar Planificación'!$AS$2:$AS$500,""),
D338="Por planificar",_xlfn.XLOOKUP(A338,'Por planificar'!$A$2:$A$500,'Por planificar'!$AS$2:$AS$500,""),
D338="Por habilitar presupuesto",_xlfn.XLOOKUP(A338,'Por habilitar presup.'!$A$2:$A$500,'Por habilitar presup.'!$AS$2:$AS$500,""),
D338="Por aprobar estimación",_xlfn.XLOOKUP(A338,'Por aprobar estimacion'!$A$2:$A$500,'Por aprobar estimacion'!$AS$2:$AS$500,""),
D338="Por reestimar",_xlfn.XLOOKUP(A338,'Por Reestimar '!$A$2:$A$500,'Por Reestimar '!$AS$2:$AS$500,""),
TRUE,""
),
_xlpm.resultado,IF(OR(_xlpm.revision="",_xlpm.revision=0),_xlpm.base,_xlpm.revision),
IF(OR(_xlpm.resultado="",_xlpm.resultado=0),"",_xlpm.resultado)
))</f>
        <v/>
      </c>
      <c r="H338" s="593" t="str" cm="1">
        <f t="array" ref="H338">IF(A338="","",_xlfn.LET(
_xlpm.dias,_xlfn.IFS(
OR(UPPER(TRIM(E338))="BAJA",UPPER(TRIM(E338))="BAJO"),5,
OR(UPPER(TRIM(E338))="MEDIA",UPPER(TRIM(E338))="MEDIO"),10,
OR(UPPER(TRIM(E338))="ALTA",UPPER(TRIM(E338))="ALTO"),20,
TRUE,0
),
_xlpm.inicioRe,IF(D338="Por reestimar",_xlfn.XLOOKUP(A338,'Por Reestimar '!$A$2:$A$500,'Por Reestimar '!$AS$2:$AS$500,0),0),
_xlfn.IFS(
D338="Por reestimar",IF(AND(ISNUMBER(_xlpm.inicioRe),_xlpm.inicioRe&gt;0,_xlpm.dias&gt;0),WORKDAY(_xlpm.inicioRe,_xlpm.dias),""),
D338="Por estimar",IF(AND(ISNUMBER(G338),G338&gt;0),IF(_xlpm.dias&gt;0,WORKDAY(G338,_xlpm.dias),""),IF(AND(ISNUMBER(F338),F338&gt;0),WORKDAY(F338,5),"")),
TRUE,""
)
))</f>
        <v/>
      </c>
      <c r="I338" t="str" cm="1">
        <f t="array" ref="I338">IF(A338="","",_xlfn.IFS(
D338="Eliminados",_xlfn.XLOOKUP(A338,Eliminados!$A$2:$A$500,Eliminados!$AB$2:$AB$500,""),
D338="Planificadas",_xlfn.XLOOKUP(A338,Planificadas!$A$2:$A$500,Planificadas!$AB$2:$AB$500,""),
D338="Aprobar planificación",_xlfn.XLOOKUP(A338,'Aprobar Planificación'!$A$2:$A$500,'Aprobar Planificación'!$AB$2:$AB$500,""),
D338="Por planificar",_xlfn.XLOOKUP(A338,'Por planificar'!$A$2:$A$500,'Por planificar'!$AB$2:$AB$500,""),
D338="Por habilitar presupuesto",_xlfn.XLOOKUP(A338,'Por habilitar presup.'!$A$2:$A$500,'Por habilitar presup.'!$AB$2:$AB$500,""),
D338="Por aprobar estimación",_xlfn.XLOOKUP(A338,'Por aprobar estimacion'!$A$2:$A$500,'Por aprobar estimacion'!$AB$2:$AB$500,""),
D338="Por reestimar",_xlfn.XLOOKUP(A338,'Por Reestimar '!$A$2:$A$500,'Por Reestimar '!$AB$2:$AB$500,""),
D338="Por estimar",_xlfn.XLOOKUP(A338,'Por estimar'!$A$2:$A$500,'Por estimar'!$AB$2:$AB$500,""),
D338="Registro incompleto",_xlfn.XLOOKUP(A338,'Registro incompleto'!$A$2:$A$500,'Registro incompleto'!$AB$2:$AB$500,""),
TRUE,""
))</f>
        <v>Johnny Rodriguez</v>
      </c>
    </row>
    <row r="339" spans="1:9">
      <c r="A339">
        <v>387</v>
      </c>
      <c r="B339" t="str" cm="1">
        <f t="array" ref="B339">IF(A339="","",_xlfn.IFS(
D339="Eliminados",_xlfn.XLOOKUP(A339,Eliminados!$A$2:$A$500,Eliminados!$F$2:$F$500,""),
D339="Planificadas",_xlfn.XLOOKUP(A339,Planificadas!$A$2:$A$500,Planificadas!$F$2:$F$500,""),
D339="Aprobar planificación",_xlfn.XLOOKUP(A339,'Aprobar Planificación'!$A$2:$A$500,'Aprobar Planificación'!$F$2:$F$500,""),
D339="Por planificar",_xlfn.XLOOKUP(A339,'Por planificar'!$A$2:$A$500,'Por planificar'!$F$2:$F$500,""),
D339="Por habilitar presupuesto",_xlfn.XLOOKUP(A339,'Por habilitar presup.'!$A$2:$A$500,'Por habilitar presup.'!$F$2:$F$500,""),
D339="Por aprobar estimación",_xlfn.XLOOKUP(A339,'Por aprobar estimacion'!$A$2:$A$500,'Por aprobar estimacion'!$F$2:$F$500,""),
D339="Por reestimar",_xlfn.XLOOKUP(A339,'Por Reestimar '!$A$2:$A$500,'Por Reestimar '!$F$2:$F$500,""),
D339="Por estimar",_xlfn.XLOOKUP(A339,'Por estimar'!$A$2:$A$500,'Por estimar'!$F$2:$F$500,""),
D339="Registro incompleto",_xlfn.XLOOKUP(A339,'Registro incompleto'!$A$2:$A$500,'Registro incompleto'!$F$2:$F$500,""),
TRUE,""
))</f>
        <v>Sede Piura UPN</v>
      </c>
      <c r="C339" t="str">
        <f t="shared" si="5"/>
        <v>Janny Nicasio</v>
      </c>
      <c r="D339" t="str" cm="1">
        <f t="array" ref="D339">IF(A339="","",_xlfn.IFS(
COUNTIF(Eliminados!$A$2:$A$500,A339)&gt;0,"Eliminados",
COUNTIF(Planificadas!$A$2:$A$500,A339)&gt;0,"Planificadas",
COUNTIF('Aprobar Planificación'!$A$2:$A$500,A339)&gt;0,"Aprobar planificación",
COUNTIF('Por planificar'!$A$2:$A$500,A339)&gt;0,"Por planificar",
COUNTIF('Por habilitar presup.'!$A$2:$A$500,A339)&gt;0,"Por habilitar presupuesto",
COUNTIF('Por aprobar estimacion'!$A$2:$A$500,A339)&gt;0,"Por aprobar estimación",
COUNTIF('Por Reestimar '!$A$2:$A$500,A339)&gt;0,"Por reestimar",
COUNTIF('Por estimar'!$A$2:$A$500,A339)&gt;0,"Por estimar",
COUNTIF('Registro incompleto'!$A$2:$A$500,A339)&gt;0,"Registro incompleto",
TRUE,"Sin estado"
))</f>
        <v>Planificadas</v>
      </c>
      <c r="E339" t="str" cm="1">
        <f t="array" ref="E339">IF(A339="","",_xlfn.LET(
_xlpm.base,_xlfn.IFS(
D339="Eliminados",_xlfn.XLOOKUP(A339,Eliminados!$A$2:$A$500,Eliminados!$AE$2:$AE$500,""),
D339="Planificadas",_xlfn.XLOOKUP(A339,Planificadas!$A$2:$A$500,Planificadas!$AE$2:$AE$500,""),
D339="Aprobar planificación",_xlfn.XLOOKUP(A339,'Aprobar Planificación'!$A$2:$A$500,'Aprobar Planificación'!$AE$2:$AE$500,""),
D339="Por planificar",_xlfn.XLOOKUP(A339,'Por planificar'!$A$2:$A$500,'Por planificar'!$AE$2:$AE$500,""),
D339="Por habilitar presupuesto",_xlfn.XLOOKUP(A339,'Por habilitar presup.'!$A$2:$A$500,'Por habilitar presup.'!$AE$2:$AE$500,""),
D339="Por aprobar estimación",_xlfn.XLOOKUP(A339,'Por aprobar estimacion'!$A$2:$A$500,'Por aprobar estimacion'!$AE$2:$AE$500,""),
D339="Por reestimar",_xlfn.XLOOKUP(A339,'Por Reestimar '!$A$2:$A$500,'Por Reestimar '!$AE$2:$AE$500,""),
D339="Por estimar",_xlfn.XLOOKUP(A339,'Por estimar'!$A$2:$A$500,'Por estimar'!$AE$2:$AE$500,""),
D339="Registro incompleto",_xlfn.XLOOKUP(A339,'Registro incompleto'!$A$2:$A$500,'Registro incompleto'!$AE$2:$AE$500,""),
TRUE,""
),
_xlpm.revision,_xlfn.IFS(
D339="Eliminados",_xlfn.XLOOKUP(A339,Eliminados!$A$2:$A$500,Eliminados!$AR$2:$AR$500,""),
D339="Planificadas",_xlfn.XLOOKUP(A339,Planificadas!$A$2:$A$500,Planificadas!$AR$2:$AR$500,""),
D339="Aprobar planificación",_xlfn.XLOOKUP(A339,'Aprobar Planificación'!$A$2:$A$500,'Aprobar Planificación'!$AR$2:$AR$500,""),
D339="Por planificar",_xlfn.XLOOKUP(A339,'Por planificar'!$A$2:$A$500,'Por planificar'!$AR$2:$AR$500,""),
D339="Por habilitar presupuesto",_xlfn.XLOOKUP(A339,'Por habilitar presup.'!$A$2:$A$500,'Por habilitar presup.'!$AR$2:$AR$500,""),
D339="Por aprobar estimación",_xlfn.XLOOKUP(A339,'Por aprobar estimacion'!$A$2:$A$500,'Por aprobar estimacion'!$AR$2:$AR$500,""),
D339="Por reestimar",_xlfn.XLOOKUP(A339,'Por Reestimar '!$A$2:$A$500,'Por Reestimar '!$AR$2:$AR$500,""),
TRUE,""
),
_xlpm.resultado,IF(OR(_xlpm.revision="",_xlpm.revision=0),_xlpm.base,_xlpm.revision),
IF(OR(_xlpm.resultado="",_xlpm.resultado=0),"Sin definir",_xlpm.resultado)
))</f>
        <v>Sin definir</v>
      </c>
      <c r="F339" s="593" cm="1">
        <f t="array" ref="F339">IF(A339="","",_xlfn.LET(
_xlpm.fecha,_xlfn.IFS(
D339="Eliminados",_xlfn.XLOOKUP(A339,Eliminados!$A$2:$A$500,Eliminados!$AD$2:$AD$500,""),
D339="Planificadas",_xlfn.XLOOKUP(A339,Planificadas!$A$2:$A$500,Planificadas!$AD$2:$AD$500,""),
D339="Aprobar planificación",_xlfn.XLOOKUP(A339,'Aprobar Planificación'!$A$2:$A$500,'Aprobar Planificación'!$AD$2:$AD$500,""),
D339="Por planificar",_xlfn.XLOOKUP(A339,'Por planificar'!$A$2:$A$500,'Por planificar'!$AD$2:$AD$500,""),
D339="Por habilitar presupuesto",_xlfn.XLOOKUP(A339,'Por habilitar presup.'!$A$2:$A$500,'Por habilitar presup.'!$AD$2:$AD$500,""),
D339="Por aprobar estimación",_xlfn.XLOOKUP(A339,'Por aprobar estimacion'!$A$2:$A$500,'Por aprobar estimacion'!$AD$2:$AD$500,""),
D339="Por reestimar",_xlfn.XLOOKUP(A339,'Por Reestimar '!$A$2:$A$500,'Por Reestimar '!$AD$2:$AD$500,""),
D339="Por estimar",_xlfn.XLOOKUP(A339,'Por estimar'!$A$2:$A$500,'Por estimar'!$AD$2:$AD$500,""),
D339="Registro incompleto",_xlfn.XLOOKUP(A339,'Registro incompleto'!$A$2:$A$500,'Registro incompleto'!$AD$2:$AD$500,""),
TRUE,""
),
IF(OR(_xlpm.fecha="",_xlpm.fecha=0),"",_xlpm.fecha)
))</f>
        <v>46274</v>
      </c>
      <c r="G339" s="593" t="str" cm="1">
        <f t="array" ref="G339">IF(A339="","",_xlfn.LET(
_xlpm.base,_xlfn.IFS(
D339="Eliminados",_xlfn.XLOOKUP(A339,Eliminados!$A$2:$A$500,Eliminados!$AF$2:$AF$500,""),
D339="Planificadas",_xlfn.XLOOKUP(A339,Planificadas!$A$2:$A$500,Planificadas!$AF$2:$AF$500,""),
D339="Aprobar planificación",_xlfn.XLOOKUP(A339,'Aprobar Planificación'!$A$2:$A$500,'Aprobar Planificación'!$AF$2:$AF$500,""),
D339="Por planificar",_xlfn.XLOOKUP(A339,'Por planificar'!$A$2:$A$500,'Por planificar'!$AF$2:$AF$500,""),
D339="Por habilitar presupuesto",_xlfn.XLOOKUP(A339,'Por habilitar presup.'!$A$2:$A$500,'Por habilitar presup.'!$AF$2:$AF$500,""),
D339="Por aprobar estimación",_xlfn.XLOOKUP(A339,'Por aprobar estimacion'!$A$2:$A$500,'Por aprobar estimacion'!$AF$2:$AF$500,""),
D339="Por reestimar",_xlfn.XLOOKUP(A339,'Por Reestimar '!$A$2:$A$500,'Por Reestimar '!$AF$2:$AF$500,""),
D339="Por estimar",_xlfn.XLOOKUP(A339,'Por estimar'!$A$2:$A$500,'Por estimar'!$AF$2:$AF$500,""),
D339="Registro incompleto",_xlfn.XLOOKUP(A339,'Registro incompleto'!$A$2:$A$500,'Registro incompleto'!$AF$2:$AF$500,""),
TRUE,""
),
_xlpm.revision,_xlfn.IFS(
D339="Eliminados",_xlfn.XLOOKUP(A339,Eliminados!$A$2:$A$500,Eliminados!$AS$2:$AS$500,""),
D339="Planificadas",_xlfn.XLOOKUP(A339,Planificadas!$A$2:$A$500,Planificadas!$AS$2:$AS$500,""),
D339="Aprobar planificación",_xlfn.XLOOKUP(A339,'Aprobar Planificación'!$A$2:$A$500,'Aprobar Planificación'!$AS$2:$AS$500,""),
D339="Por planificar",_xlfn.XLOOKUP(A339,'Por planificar'!$A$2:$A$500,'Por planificar'!$AS$2:$AS$500,""),
D339="Por habilitar presupuesto",_xlfn.XLOOKUP(A339,'Por habilitar presup.'!$A$2:$A$500,'Por habilitar presup.'!$AS$2:$AS$500,""),
D339="Por aprobar estimación",_xlfn.XLOOKUP(A339,'Por aprobar estimacion'!$A$2:$A$500,'Por aprobar estimacion'!$AS$2:$AS$500,""),
D339="Por reestimar",_xlfn.XLOOKUP(A339,'Por Reestimar '!$A$2:$A$500,'Por Reestimar '!$AS$2:$AS$500,""),
TRUE,""
),
_xlpm.resultado,IF(OR(_xlpm.revision="",_xlpm.revision=0),_xlpm.base,_xlpm.revision),
IF(OR(_xlpm.resultado="",_xlpm.resultado=0),"",_xlpm.resultado)
))</f>
        <v/>
      </c>
      <c r="H339" s="593" t="str" cm="1">
        <f t="array" ref="H339">IF(A339="","",_xlfn.LET(
_xlpm.dias,_xlfn.IFS(
OR(UPPER(TRIM(E339))="BAJA",UPPER(TRIM(E339))="BAJO"),5,
OR(UPPER(TRIM(E339))="MEDIA",UPPER(TRIM(E339))="MEDIO"),10,
OR(UPPER(TRIM(E339))="ALTA",UPPER(TRIM(E339))="ALTO"),20,
TRUE,0
),
_xlpm.inicioRe,IF(D339="Por reestimar",_xlfn.XLOOKUP(A339,'Por Reestimar '!$A$2:$A$500,'Por Reestimar '!$AS$2:$AS$500,0),0),
_xlfn.IFS(
D339="Por reestimar",IF(AND(ISNUMBER(_xlpm.inicioRe),_xlpm.inicioRe&gt;0,_xlpm.dias&gt;0),WORKDAY(_xlpm.inicioRe,_xlpm.dias),""),
D339="Por estimar",IF(AND(ISNUMBER(G339),G339&gt;0),IF(_xlpm.dias&gt;0,WORKDAY(G339,_xlpm.dias),""),IF(AND(ISNUMBER(F339),F339&gt;0),WORKDAY(F339,5),"")),
TRUE,""
)
))</f>
        <v/>
      </c>
      <c r="I339" t="str" cm="1">
        <f t="array" ref="I339">IF(A339="","",_xlfn.IFS(
D339="Eliminados",_xlfn.XLOOKUP(A339,Eliminados!$A$2:$A$500,Eliminados!$AB$2:$AB$500,""),
D339="Planificadas",_xlfn.XLOOKUP(A339,Planificadas!$A$2:$A$500,Planificadas!$AB$2:$AB$500,""),
D339="Aprobar planificación",_xlfn.XLOOKUP(A339,'Aprobar Planificación'!$A$2:$A$500,'Aprobar Planificación'!$AB$2:$AB$500,""),
D339="Por planificar",_xlfn.XLOOKUP(A339,'Por planificar'!$A$2:$A$500,'Por planificar'!$AB$2:$AB$500,""),
D339="Por habilitar presupuesto",_xlfn.XLOOKUP(A339,'Por habilitar presup.'!$A$2:$A$500,'Por habilitar presup.'!$AB$2:$AB$500,""),
D339="Por aprobar estimación",_xlfn.XLOOKUP(A339,'Por aprobar estimacion'!$A$2:$A$500,'Por aprobar estimacion'!$AB$2:$AB$500,""),
D339="Por reestimar",_xlfn.XLOOKUP(A339,'Por Reestimar '!$A$2:$A$500,'Por Reestimar '!$AB$2:$AB$500,""),
D339="Por estimar",_xlfn.XLOOKUP(A339,'Por estimar'!$A$2:$A$500,'Por estimar'!$AB$2:$AB$500,""),
D339="Registro incompleto",_xlfn.XLOOKUP(A339,'Registro incompleto'!$A$2:$A$500,'Registro incompleto'!$AB$2:$AB$500,""),
TRUE,""
))</f>
        <v>Janny Nicasio</v>
      </c>
    </row>
    <row r="340" spans="1:9">
      <c r="A340">
        <v>388</v>
      </c>
      <c r="B340" t="str" cm="1">
        <f t="array" ref="B340">IF(A340="","",_xlfn.IFS(
D340="Eliminados",_xlfn.XLOOKUP(A340,Eliminados!$A$2:$A$500,Eliminados!$F$2:$F$500,""),
D340="Planificadas",_xlfn.XLOOKUP(A340,Planificadas!$A$2:$A$500,Planificadas!$F$2:$F$500,""),
D340="Aprobar planificación",_xlfn.XLOOKUP(A340,'Aprobar Planificación'!$A$2:$A$500,'Aprobar Planificación'!$F$2:$F$500,""),
D340="Por planificar",_xlfn.XLOOKUP(A340,'Por planificar'!$A$2:$A$500,'Por planificar'!$F$2:$F$500,""),
D340="Por habilitar presupuesto",_xlfn.XLOOKUP(A340,'Por habilitar presup.'!$A$2:$A$500,'Por habilitar presup.'!$F$2:$F$500,""),
D340="Por aprobar estimación",_xlfn.XLOOKUP(A340,'Por aprobar estimacion'!$A$2:$A$500,'Por aprobar estimacion'!$F$2:$F$500,""),
D340="Por reestimar",_xlfn.XLOOKUP(A340,'Por Reestimar '!$A$2:$A$500,'Por Reestimar '!$F$2:$F$500,""),
D340="Por estimar",_xlfn.XLOOKUP(A340,'Por estimar'!$A$2:$A$500,'Por estimar'!$F$2:$F$500,""),
D340="Registro incompleto",_xlfn.XLOOKUP(A340,'Registro incompleto'!$A$2:$A$500,'Registro incompleto'!$F$2:$F$500,""),
TRUE,""
))</f>
        <v>Mejoras en las integraciones de Pagos UPN</v>
      </c>
      <c r="C340" t="str">
        <f t="shared" si="5"/>
        <v>Luis Calderón</v>
      </c>
      <c r="D340" t="str" cm="1">
        <f t="array" ref="D340">IF(A340="","",_xlfn.IFS(
COUNTIF(Eliminados!$A$2:$A$500,A340)&gt;0,"Eliminados",
COUNTIF(Planificadas!$A$2:$A$500,A340)&gt;0,"Planificadas",
COUNTIF('Aprobar Planificación'!$A$2:$A$500,A340)&gt;0,"Aprobar planificación",
COUNTIF('Por planificar'!$A$2:$A$500,A340)&gt;0,"Por planificar",
COUNTIF('Por habilitar presup.'!$A$2:$A$500,A340)&gt;0,"Por habilitar presupuesto",
COUNTIF('Por aprobar estimacion'!$A$2:$A$500,A340)&gt;0,"Por aprobar estimación",
COUNTIF('Por Reestimar '!$A$2:$A$500,A340)&gt;0,"Por reestimar",
COUNTIF('Por estimar'!$A$2:$A$500,A340)&gt;0,"Por estimar",
COUNTIF('Registro incompleto'!$A$2:$A$500,A340)&gt;0,"Registro incompleto",
TRUE,"Sin estado"
))</f>
        <v>Planificadas</v>
      </c>
      <c r="E340" t="str" cm="1">
        <f t="array" ref="E340">IF(A340="","",_xlfn.LET(
_xlpm.base,_xlfn.IFS(
D340="Eliminados",_xlfn.XLOOKUP(A340,Eliminados!$A$2:$A$500,Eliminados!$AE$2:$AE$500,""),
D340="Planificadas",_xlfn.XLOOKUP(A340,Planificadas!$A$2:$A$500,Planificadas!$AE$2:$AE$500,""),
D340="Aprobar planificación",_xlfn.XLOOKUP(A340,'Aprobar Planificación'!$A$2:$A$500,'Aprobar Planificación'!$AE$2:$AE$500,""),
D340="Por planificar",_xlfn.XLOOKUP(A340,'Por planificar'!$A$2:$A$500,'Por planificar'!$AE$2:$AE$500,""),
D340="Por habilitar presupuesto",_xlfn.XLOOKUP(A340,'Por habilitar presup.'!$A$2:$A$500,'Por habilitar presup.'!$AE$2:$AE$500,""),
D340="Por aprobar estimación",_xlfn.XLOOKUP(A340,'Por aprobar estimacion'!$A$2:$A$500,'Por aprobar estimacion'!$AE$2:$AE$500,""),
D340="Por reestimar",_xlfn.XLOOKUP(A340,'Por Reestimar '!$A$2:$A$500,'Por Reestimar '!$AE$2:$AE$500,""),
D340="Por estimar",_xlfn.XLOOKUP(A340,'Por estimar'!$A$2:$A$500,'Por estimar'!$AE$2:$AE$500,""),
D340="Registro incompleto",_xlfn.XLOOKUP(A340,'Registro incompleto'!$A$2:$A$500,'Registro incompleto'!$AE$2:$AE$500,""),
TRUE,""
),
_xlpm.revision,_xlfn.IFS(
D340="Eliminados",_xlfn.XLOOKUP(A340,Eliminados!$A$2:$A$500,Eliminados!$AR$2:$AR$500,""),
D340="Planificadas",_xlfn.XLOOKUP(A340,Planificadas!$A$2:$A$500,Planificadas!$AR$2:$AR$500,""),
D340="Aprobar planificación",_xlfn.XLOOKUP(A340,'Aprobar Planificación'!$A$2:$A$500,'Aprobar Planificación'!$AR$2:$AR$500,""),
D340="Por planificar",_xlfn.XLOOKUP(A340,'Por planificar'!$A$2:$A$500,'Por planificar'!$AR$2:$AR$500,""),
D340="Por habilitar presupuesto",_xlfn.XLOOKUP(A340,'Por habilitar presup.'!$A$2:$A$500,'Por habilitar presup.'!$AR$2:$AR$500,""),
D340="Por aprobar estimación",_xlfn.XLOOKUP(A340,'Por aprobar estimacion'!$A$2:$A$500,'Por aprobar estimacion'!$AR$2:$AR$500,""),
D340="Por reestimar",_xlfn.XLOOKUP(A340,'Por Reestimar '!$A$2:$A$500,'Por Reestimar '!$AR$2:$AR$500,""),
TRUE,""
),
_xlpm.resultado,IF(OR(_xlpm.revision="",_xlpm.revision=0),_xlpm.base,_xlpm.revision),
IF(OR(_xlpm.resultado="",_xlpm.resultado=0),"Sin definir",_xlpm.resultado)
))</f>
        <v>Sin definir</v>
      </c>
      <c r="F340" s="593" cm="1">
        <f t="array" ref="F340">IF(A340="","",_xlfn.LET(
_xlpm.fecha,_xlfn.IFS(
D340="Eliminados",_xlfn.XLOOKUP(A340,Eliminados!$A$2:$A$500,Eliminados!$AD$2:$AD$500,""),
D340="Planificadas",_xlfn.XLOOKUP(A340,Planificadas!$A$2:$A$500,Planificadas!$AD$2:$AD$500,""),
D340="Aprobar planificación",_xlfn.XLOOKUP(A340,'Aprobar Planificación'!$A$2:$A$500,'Aprobar Planificación'!$AD$2:$AD$500,""),
D340="Por planificar",_xlfn.XLOOKUP(A340,'Por planificar'!$A$2:$A$500,'Por planificar'!$AD$2:$AD$500,""),
D340="Por habilitar presupuesto",_xlfn.XLOOKUP(A340,'Por habilitar presup.'!$A$2:$A$500,'Por habilitar presup.'!$AD$2:$AD$500,""),
D340="Por aprobar estimación",_xlfn.XLOOKUP(A340,'Por aprobar estimacion'!$A$2:$A$500,'Por aprobar estimacion'!$AD$2:$AD$500,""),
D340="Por reestimar",_xlfn.XLOOKUP(A340,'Por Reestimar '!$A$2:$A$500,'Por Reestimar '!$AD$2:$AD$500,""),
D340="Por estimar",_xlfn.XLOOKUP(A340,'Por estimar'!$A$2:$A$500,'Por estimar'!$AD$2:$AD$500,""),
D340="Registro incompleto",_xlfn.XLOOKUP(A340,'Registro incompleto'!$A$2:$A$500,'Registro incompleto'!$AD$2:$AD$500,""),
TRUE,""
),
IF(OR(_xlpm.fecha="",_xlpm.fecha=0),"",_xlpm.fecha)
))</f>
        <v>46276</v>
      </c>
      <c r="G340" s="593" t="str" cm="1">
        <f t="array" ref="G340">IF(A340="","",_xlfn.LET(
_xlpm.base,_xlfn.IFS(
D340="Eliminados",_xlfn.XLOOKUP(A340,Eliminados!$A$2:$A$500,Eliminados!$AF$2:$AF$500,""),
D340="Planificadas",_xlfn.XLOOKUP(A340,Planificadas!$A$2:$A$500,Planificadas!$AF$2:$AF$500,""),
D340="Aprobar planificación",_xlfn.XLOOKUP(A340,'Aprobar Planificación'!$A$2:$A$500,'Aprobar Planificación'!$AF$2:$AF$500,""),
D340="Por planificar",_xlfn.XLOOKUP(A340,'Por planificar'!$A$2:$A$500,'Por planificar'!$AF$2:$AF$500,""),
D340="Por habilitar presupuesto",_xlfn.XLOOKUP(A340,'Por habilitar presup.'!$A$2:$A$500,'Por habilitar presup.'!$AF$2:$AF$500,""),
D340="Por aprobar estimación",_xlfn.XLOOKUP(A340,'Por aprobar estimacion'!$A$2:$A$500,'Por aprobar estimacion'!$AF$2:$AF$500,""),
D340="Por reestimar",_xlfn.XLOOKUP(A340,'Por Reestimar '!$A$2:$A$500,'Por Reestimar '!$AF$2:$AF$500,""),
D340="Por estimar",_xlfn.XLOOKUP(A340,'Por estimar'!$A$2:$A$500,'Por estimar'!$AF$2:$AF$500,""),
D340="Registro incompleto",_xlfn.XLOOKUP(A340,'Registro incompleto'!$A$2:$A$500,'Registro incompleto'!$AF$2:$AF$500,""),
TRUE,""
),
_xlpm.revision,_xlfn.IFS(
D340="Eliminados",_xlfn.XLOOKUP(A340,Eliminados!$A$2:$A$500,Eliminados!$AS$2:$AS$500,""),
D340="Planificadas",_xlfn.XLOOKUP(A340,Planificadas!$A$2:$A$500,Planificadas!$AS$2:$AS$500,""),
D340="Aprobar planificación",_xlfn.XLOOKUP(A340,'Aprobar Planificación'!$A$2:$A$500,'Aprobar Planificación'!$AS$2:$AS$500,""),
D340="Por planificar",_xlfn.XLOOKUP(A340,'Por planificar'!$A$2:$A$500,'Por planificar'!$AS$2:$AS$500,""),
D340="Por habilitar presupuesto",_xlfn.XLOOKUP(A340,'Por habilitar presup.'!$A$2:$A$500,'Por habilitar presup.'!$AS$2:$AS$500,""),
D340="Por aprobar estimación",_xlfn.XLOOKUP(A340,'Por aprobar estimacion'!$A$2:$A$500,'Por aprobar estimacion'!$AS$2:$AS$500,""),
D340="Por reestimar",_xlfn.XLOOKUP(A340,'Por Reestimar '!$A$2:$A$500,'Por Reestimar '!$AS$2:$AS$500,""),
TRUE,""
),
_xlpm.resultado,IF(OR(_xlpm.revision="",_xlpm.revision=0),_xlpm.base,_xlpm.revision),
IF(OR(_xlpm.resultado="",_xlpm.resultado=0),"",_xlpm.resultado)
))</f>
        <v/>
      </c>
      <c r="H340" s="593" t="str" cm="1">
        <f t="array" ref="H340">IF(A340="","",_xlfn.LET(
_xlpm.dias,_xlfn.IFS(
OR(UPPER(TRIM(E340))="BAJA",UPPER(TRIM(E340))="BAJO"),5,
OR(UPPER(TRIM(E340))="MEDIA",UPPER(TRIM(E340))="MEDIO"),10,
OR(UPPER(TRIM(E340))="ALTA",UPPER(TRIM(E340))="ALTO"),20,
TRUE,0
),
_xlpm.inicioRe,IF(D340="Por reestimar",_xlfn.XLOOKUP(A340,'Por Reestimar '!$A$2:$A$500,'Por Reestimar '!$AS$2:$AS$500,0),0),
_xlfn.IFS(
D340="Por reestimar",IF(AND(ISNUMBER(_xlpm.inicioRe),_xlpm.inicioRe&gt;0,_xlpm.dias&gt;0),WORKDAY(_xlpm.inicioRe,_xlpm.dias),""),
D340="Por estimar",IF(AND(ISNUMBER(G340),G340&gt;0),IF(_xlpm.dias&gt;0,WORKDAY(G340,_xlpm.dias),""),IF(AND(ISNUMBER(F340),F340&gt;0),WORKDAY(F340,5),"")),
TRUE,""
)
))</f>
        <v/>
      </c>
      <c r="I340" t="str" cm="1">
        <f t="array" ref="I340">IF(A340="","",_xlfn.IFS(
D340="Eliminados",_xlfn.XLOOKUP(A340,Eliminados!$A$2:$A$500,Eliminados!$AB$2:$AB$500,""),
D340="Planificadas",_xlfn.XLOOKUP(A340,Planificadas!$A$2:$A$500,Planificadas!$AB$2:$AB$500,""),
D340="Aprobar planificación",_xlfn.XLOOKUP(A340,'Aprobar Planificación'!$A$2:$A$500,'Aprobar Planificación'!$AB$2:$AB$500,""),
D340="Por planificar",_xlfn.XLOOKUP(A340,'Por planificar'!$A$2:$A$500,'Por planificar'!$AB$2:$AB$500,""),
D340="Por habilitar presupuesto",_xlfn.XLOOKUP(A340,'Por habilitar presup.'!$A$2:$A$500,'Por habilitar presup.'!$AB$2:$AB$500,""),
D340="Por aprobar estimación",_xlfn.XLOOKUP(A340,'Por aprobar estimacion'!$A$2:$A$500,'Por aprobar estimacion'!$AB$2:$AB$500,""),
D340="Por reestimar",_xlfn.XLOOKUP(A340,'Por Reestimar '!$A$2:$A$500,'Por Reestimar '!$AB$2:$AB$500,""),
D340="Por estimar",_xlfn.XLOOKUP(A340,'Por estimar'!$A$2:$A$500,'Por estimar'!$AB$2:$AB$500,""),
D340="Registro incompleto",_xlfn.XLOOKUP(A340,'Registro incompleto'!$A$2:$A$500,'Registro incompleto'!$AB$2:$AB$500,""),
TRUE,""
))</f>
        <v>Luis Calderón</v>
      </c>
    </row>
    <row r="341" spans="1:9">
      <c r="A341">
        <v>389</v>
      </c>
      <c r="B341" t="str" cm="1">
        <f t="array" ref="B341">IF(A341="","",_xlfn.IFS(
D341="Eliminados",_xlfn.XLOOKUP(A341,Eliminados!$A$2:$A$500,Eliminados!$F$2:$F$500,""),
D341="Planificadas",_xlfn.XLOOKUP(A341,Planificadas!$A$2:$A$500,Planificadas!$F$2:$F$500,""),
D341="Aprobar planificación",_xlfn.XLOOKUP(A341,'Aprobar Planificación'!$A$2:$A$500,'Aprobar Planificación'!$F$2:$F$500,""),
D341="Por planificar",_xlfn.XLOOKUP(A341,'Por planificar'!$A$2:$A$500,'Por planificar'!$F$2:$F$500,""),
D341="Por habilitar presupuesto",_xlfn.XLOOKUP(A341,'Por habilitar presup.'!$A$2:$A$500,'Por habilitar presup.'!$F$2:$F$500,""),
D341="Por aprobar estimación",_xlfn.XLOOKUP(A341,'Por aprobar estimacion'!$A$2:$A$500,'Por aprobar estimacion'!$F$2:$F$500,""),
D341="Por reestimar",_xlfn.XLOOKUP(A341,'Por Reestimar '!$A$2:$A$500,'Por Reestimar '!$F$2:$F$500,""),
D341="Por estimar",_xlfn.XLOOKUP(A341,'Por estimar'!$A$2:$A$500,'Por estimar'!$F$2:$F$500,""),
D341="Registro incompleto",_xlfn.XLOOKUP(A341,'Registro incompleto'!$A$2:$A$500,'Registro incompleto'!$F$2:$F$500,""),
TRUE,""
))</f>
        <v>Solicitud para agregar comunicado a responsables de reservas por ubooking.</v>
      </c>
      <c r="C341" t="str">
        <f t="shared" si="5"/>
        <v>Nicolas Morales</v>
      </c>
      <c r="D341" t="str" cm="1">
        <f t="array" ref="D341">IF(A341="","",_xlfn.IFS(
COUNTIF(Eliminados!$A$2:$A$500,A341)&gt;0,"Eliminados",
COUNTIF(Planificadas!$A$2:$A$500,A341)&gt;0,"Planificadas",
COUNTIF('Aprobar Planificación'!$A$2:$A$500,A341)&gt;0,"Aprobar planificación",
COUNTIF('Por planificar'!$A$2:$A$500,A341)&gt;0,"Por planificar",
COUNTIF('Por habilitar presup.'!$A$2:$A$500,A341)&gt;0,"Por habilitar presupuesto",
COUNTIF('Por aprobar estimacion'!$A$2:$A$500,A341)&gt;0,"Por aprobar estimación",
COUNTIF('Por Reestimar '!$A$2:$A$500,A341)&gt;0,"Por reestimar",
COUNTIF('Por estimar'!$A$2:$A$500,A341)&gt;0,"Por estimar",
COUNTIF('Registro incompleto'!$A$2:$A$500,A341)&gt;0,"Registro incompleto",
TRUE,"Sin estado"
))</f>
        <v>Por estimar</v>
      </c>
      <c r="E341" t="str" cm="1">
        <f t="array" ref="E341">IF(A341="","",_xlfn.LET(
_xlpm.base,_xlfn.IFS(
D341="Eliminados",_xlfn.XLOOKUP(A341,Eliminados!$A$2:$A$500,Eliminados!$AE$2:$AE$500,""),
D341="Planificadas",_xlfn.XLOOKUP(A341,Planificadas!$A$2:$A$500,Planificadas!$AE$2:$AE$500,""),
D341="Aprobar planificación",_xlfn.XLOOKUP(A341,'Aprobar Planificación'!$A$2:$A$500,'Aprobar Planificación'!$AE$2:$AE$500,""),
D341="Por planificar",_xlfn.XLOOKUP(A341,'Por planificar'!$A$2:$A$500,'Por planificar'!$AE$2:$AE$500,""),
D341="Por habilitar presupuesto",_xlfn.XLOOKUP(A341,'Por habilitar presup.'!$A$2:$A$500,'Por habilitar presup.'!$AE$2:$AE$500,""),
D341="Por aprobar estimación",_xlfn.XLOOKUP(A341,'Por aprobar estimacion'!$A$2:$A$500,'Por aprobar estimacion'!$AE$2:$AE$500,""),
D341="Por reestimar",_xlfn.XLOOKUP(A341,'Por Reestimar '!$A$2:$A$500,'Por Reestimar '!$AE$2:$AE$500,""),
D341="Por estimar",_xlfn.XLOOKUP(A341,'Por estimar'!$A$2:$A$500,'Por estimar'!$AE$2:$AE$500,""),
D341="Registro incompleto",_xlfn.XLOOKUP(A341,'Registro incompleto'!$A$2:$A$500,'Registro incompleto'!$AE$2:$AE$500,""),
TRUE,""
),
_xlpm.revision,_xlfn.IFS(
D341="Eliminados",_xlfn.XLOOKUP(A341,Eliminados!$A$2:$A$500,Eliminados!$AR$2:$AR$500,""),
D341="Planificadas",_xlfn.XLOOKUP(A341,Planificadas!$A$2:$A$500,Planificadas!$AR$2:$AR$500,""),
D341="Aprobar planificación",_xlfn.XLOOKUP(A341,'Aprobar Planificación'!$A$2:$A$500,'Aprobar Planificación'!$AR$2:$AR$500,""),
D341="Por planificar",_xlfn.XLOOKUP(A341,'Por planificar'!$A$2:$A$500,'Por planificar'!$AR$2:$AR$500,""),
D341="Por habilitar presupuesto",_xlfn.XLOOKUP(A341,'Por habilitar presup.'!$A$2:$A$500,'Por habilitar presup.'!$AR$2:$AR$500,""),
D341="Por aprobar estimación",_xlfn.XLOOKUP(A341,'Por aprobar estimacion'!$A$2:$A$500,'Por aprobar estimacion'!$AR$2:$AR$500,""),
D341="Por reestimar",_xlfn.XLOOKUP(A341,'Por Reestimar '!$A$2:$A$500,'Por Reestimar '!$AR$2:$AR$500,""),
TRUE,""
),
_xlpm.resultado,IF(OR(_xlpm.revision="",_xlpm.revision=0),_xlpm.base,_xlpm.revision),
IF(OR(_xlpm.resultado="",_xlpm.resultado=0),"Sin definir",_xlpm.resultado)
))</f>
        <v>Media</v>
      </c>
      <c r="F341" s="593" cm="1">
        <f t="array" ref="F341">IF(A341="","",_xlfn.LET(
_xlpm.fecha,_xlfn.IFS(
D341="Eliminados",_xlfn.XLOOKUP(A341,Eliminados!$A$2:$A$500,Eliminados!$AD$2:$AD$500,""),
D341="Planificadas",_xlfn.XLOOKUP(A341,Planificadas!$A$2:$A$500,Planificadas!$AD$2:$AD$500,""),
D341="Aprobar planificación",_xlfn.XLOOKUP(A341,'Aprobar Planificación'!$A$2:$A$500,'Aprobar Planificación'!$AD$2:$AD$500,""),
D341="Por planificar",_xlfn.XLOOKUP(A341,'Por planificar'!$A$2:$A$500,'Por planificar'!$AD$2:$AD$500,""),
D341="Por habilitar presupuesto",_xlfn.XLOOKUP(A341,'Por habilitar presup.'!$A$2:$A$500,'Por habilitar presup.'!$AD$2:$AD$500,""),
D341="Por aprobar estimación",_xlfn.XLOOKUP(A341,'Por aprobar estimacion'!$A$2:$A$500,'Por aprobar estimacion'!$AD$2:$AD$500,""),
D341="Por reestimar",_xlfn.XLOOKUP(A341,'Por Reestimar '!$A$2:$A$500,'Por Reestimar '!$AD$2:$AD$500,""),
D341="Por estimar",_xlfn.XLOOKUP(A341,'Por estimar'!$A$2:$A$500,'Por estimar'!$AD$2:$AD$500,""),
D341="Registro incompleto",_xlfn.XLOOKUP(A341,'Registro incompleto'!$A$2:$A$500,'Registro incompleto'!$AD$2:$AD$500,""),
TRUE,""
),
IF(OR(_xlpm.fecha="",_xlpm.fecha=0),"",_xlpm.fecha)
))</f>
        <v>46280</v>
      </c>
      <c r="G341" s="593" cm="1">
        <f t="array" ref="G341">IF(A341="","",_xlfn.LET(
_xlpm.base,_xlfn.IFS(
D341="Eliminados",_xlfn.XLOOKUP(A341,Eliminados!$A$2:$A$500,Eliminados!$AF$2:$AF$500,""),
D341="Planificadas",_xlfn.XLOOKUP(A341,Planificadas!$A$2:$A$500,Planificadas!$AF$2:$AF$500,""),
D341="Aprobar planificación",_xlfn.XLOOKUP(A341,'Aprobar Planificación'!$A$2:$A$500,'Aprobar Planificación'!$AF$2:$AF$500,""),
D341="Por planificar",_xlfn.XLOOKUP(A341,'Por planificar'!$A$2:$A$500,'Por planificar'!$AF$2:$AF$500,""),
D341="Por habilitar presupuesto",_xlfn.XLOOKUP(A341,'Por habilitar presup.'!$A$2:$A$500,'Por habilitar presup.'!$AF$2:$AF$500,""),
D341="Por aprobar estimación",_xlfn.XLOOKUP(A341,'Por aprobar estimacion'!$A$2:$A$500,'Por aprobar estimacion'!$AF$2:$AF$500,""),
D341="Por reestimar",_xlfn.XLOOKUP(A341,'Por Reestimar '!$A$2:$A$500,'Por Reestimar '!$AF$2:$AF$500,""),
D341="Por estimar",_xlfn.XLOOKUP(A341,'Por estimar'!$A$2:$A$500,'Por estimar'!$AF$2:$AF$500,""),
D341="Registro incompleto",_xlfn.XLOOKUP(A341,'Registro incompleto'!$A$2:$A$500,'Registro incompleto'!$AF$2:$AF$500,""),
TRUE,""
),
_xlpm.revision,_xlfn.IFS(
D341="Eliminados",_xlfn.XLOOKUP(A341,Eliminados!$A$2:$A$500,Eliminados!$AS$2:$AS$500,""),
D341="Planificadas",_xlfn.XLOOKUP(A341,Planificadas!$A$2:$A$500,Planificadas!$AS$2:$AS$500,""),
D341="Aprobar planificación",_xlfn.XLOOKUP(A341,'Aprobar Planificación'!$A$2:$A$500,'Aprobar Planificación'!$AS$2:$AS$500,""),
D341="Por planificar",_xlfn.XLOOKUP(A341,'Por planificar'!$A$2:$A$500,'Por planificar'!$AS$2:$AS$500,""),
D341="Por habilitar presupuesto",_xlfn.XLOOKUP(A341,'Por habilitar presup.'!$A$2:$A$500,'Por habilitar presup.'!$AS$2:$AS$500,""),
D341="Por aprobar estimación",_xlfn.XLOOKUP(A341,'Por aprobar estimacion'!$A$2:$A$500,'Por aprobar estimacion'!$AS$2:$AS$500,""),
D341="Por reestimar",_xlfn.XLOOKUP(A341,'Por Reestimar '!$A$2:$A$500,'Por Reestimar '!$AS$2:$AS$500,""),
TRUE,""
),
_xlpm.resultado,IF(OR(_xlpm.revision="",_xlpm.revision=0),_xlpm.base,_xlpm.revision),
IF(OR(_xlpm.resultado="",_xlpm.resultado=0),"",_xlpm.resultado)
))</f>
        <v>46293</v>
      </c>
      <c r="H341" s="593" cm="1">
        <f t="array" ref="H341">IF(A341="","",_xlfn.LET(
_xlpm.dias,_xlfn.IFS(
OR(UPPER(TRIM(E341))="BAJA",UPPER(TRIM(E341))="BAJO"),5,
OR(UPPER(TRIM(E341))="MEDIA",UPPER(TRIM(E341))="MEDIO"),10,
OR(UPPER(TRIM(E341))="ALTA",UPPER(TRIM(E341))="ALTO"),20,
TRUE,0
),
_xlpm.inicioRe,IF(D341="Por reestimar",_xlfn.XLOOKUP(A341,'Por Reestimar '!$A$2:$A$500,'Por Reestimar '!$AS$2:$AS$500,0),0),
_xlfn.IFS(
D341="Por reestimar",IF(AND(ISNUMBER(_xlpm.inicioRe),_xlpm.inicioRe&gt;0,_xlpm.dias&gt;0),WORKDAY(_xlpm.inicioRe,_xlpm.dias),""),
D341="Por estimar",IF(AND(ISNUMBER(G341),G341&gt;0),IF(_xlpm.dias&gt;0,WORKDAY(G341,_xlpm.dias),""),IF(AND(ISNUMBER(F341),F341&gt;0),WORKDAY(F341,5),"")),
TRUE,""
)
))</f>
        <v>46307</v>
      </c>
      <c r="I341" t="str" cm="1">
        <f t="array" ref="I341">IF(A341="","",_xlfn.IFS(
D341="Eliminados",_xlfn.XLOOKUP(A341,Eliminados!$A$2:$A$500,Eliminados!$AB$2:$AB$500,""),
D341="Planificadas",_xlfn.XLOOKUP(A341,Planificadas!$A$2:$A$500,Planificadas!$AB$2:$AB$500,""),
D341="Aprobar planificación",_xlfn.XLOOKUP(A341,'Aprobar Planificación'!$A$2:$A$500,'Aprobar Planificación'!$AB$2:$AB$500,""),
D341="Por planificar",_xlfn.XLOOKUP(A341,'Por planificar'!$A$2:$A$500,'Por planificar'!$AB$2:$AB$500,""),
D341="Por habilitar presupuesto",_xlfn.XLOOKUP(A341,'Por habilitar presup.'!$A$2:$A$500,'Por habilitar presup.'!$AB$2:$AB$500,""),
D341="Por aprobar estimación",_xlfn.XLOOKUP(A341,'Por aprobar estimacion'!$A$2:$A$500,'Por aprobar estimacion'!$AB$2:$AB$500,""),
D341="Por reestimar",_xlfn.XLOOKUP(A341,'Por Reestimar '!$A$2:$A$500,'Por Reestimar '!$AB$2:$AB$500,""),
D341="Por estimar",_xlfn.XLOOKUP(A341,'Por estimar'!$A$2:$A$500,'Por estimar'!$AB$2:$AB$500,""),
D341="Registro incompleto",_xlfn.XLOOKUP(A341,'Registro incompleto'!$A$2:$A$500,'Registro incompleto'!$AB$2:$AB$500,""),
TRUE,""
))</f>
        <v>Nicolas Morales</v>
      </c>
    </row>
    <row r="342" spans="1:9">
      <c r="A342">
        <v>390</v>
      </c>
      <c r="B342" t="str" cm="1">
        <f t="array" ref="B342">IF(A342="","",_xlfn.IFS(
D342="Eliminados",_xlfn.XLOOKUP(A342,Eliminados!$A$2:$A$500,Eliminados!$F$2:$F$500,""),
D342="Planificadas",_xlfn.XLOOKUP(A342,Planificadas!$A$2:$A$500,Planificadas!$F$2:$F$500,""),
D342="Aprobar planificación",_xlfn.XLOOKUP(A342,'Aprobar Planificación'!$A$2:$A$500,'Aprobar Planificación'!$F$2:$F$500,""),
D342="Por planificar",_xlfn.XLOOKUP(A342,'Por planificar'!$A$2:$A$500,'Por planificar'!$F$2:$F$500,""),
D342="Por habilitar presupuesto",_xlfn.XLOOKUP(A342,'Por habilitar presup.'!$A$2:$A$500,'Por habilitar presup.'!$F$2:$F$500,""),
D342="Por aprobar estimación",_xlfn.XLOOKUP(A342,'Por aprobar estimacion'!$A$2:$A$500,'Por aprobar estimacion'!$F$2:$F$500,""),
D342="Por reestimar",_xlfn.XLOOKUP(A342,'Por Reestimar '!$A$2:$A$500,'Por Reestimar '!$F$2:$F$500,""),
D342="Por estimar",_xlfn.XLOOKUP(A342,'Por estimar'!$A$2:$A$500,'Por estimar'!$F$2:$F$500,""),
D342="Registro incompleto",_xlfn.XLOOKUP(A342,'Registro incompleto'!$A$2:$A$500,'Registro incompleto'!$F$2:$F$500,""),
TRUE,""
))</f>
        <v>Dashboard Collectability UPN</v>
      </c>
      <c r="C342" t="str">
        <f t="shared" si="5"/>
        <v>Ivan Rengifo</v>
      </c>
      <c r="D342" t="str" cm="1">
        <f t="array" ref="D342">IF(A342="","",_xlfn.IFS(
COUNTIF(Eliminados!$A$2:$A$500,A342)&gt;0,"Eliminados",
COUNTIF(Planificadas!$A$2:$A$500,A342)&gt;0,"Planificadas",
COUNTIF('Aprobar Planificación'!$A$2:$A$500,A342)&gt;0,"Aprobar planificación",
COUNTIF('Por planificar'!$A$2:$A$500,A342)&gt;0,"Por planificar",
COUNTIF('Por habilitar presup.'!$A$2:$A$500,A342)&gt;0,"Por habilitar presupuesto",
COUNTIF('Por aprobar estimacion'!$A$2:$A$500,A342)&gt;0,"Por aprobar estimación",
COUNTIF('Por Reestimar '!$A$2:$A$500,A342)&gt;0,"Por reestimar",
COUNTIF('Por estimar'!$A$2:$A$500,A342)&gt;0,"Por estimar",
COUNTIF('Registro incompleto'!$A$2:$A$500,A342)&gt;0,"Registro incompleto",
TRUE,"Sin estado"
))</f>
        <v>Por aprobar estimación</v>
      </c>
      <c r="E342" t="str" cm="1">
        <f t="array" ref="E342">IF(A342="","",_xlfn.LET(
_xlpm.base,_xlfn.IFS(
D342="Eliminados",_xlfn.XLOOKUP(A342,Eliminados!$A$2:$A$500,Eliminados!$AE$2:$AE$500,""),
D342="Planificadas",_xlfn.XLOOKUP(A342,Planificadas!$A$2:$A$500,Planificadas!$AE$2:$AE$500,""),
D342="Aprobar planificación",_xlfn.XLOOKUP(A342,'Aprobar Planificación'!$A$2:$A$500,'Aprobar Planificación'!$AE$2:$AE$500,""),
D342="Por planificar",_xlfn.XLOOKUP(A342,'Por planificar'!$A$2:$A$500,'Por planificar'!$AE$2:$AE$500,""),
D342="Por habilitar presupuesto",_xlfn.XLOOKUP(A342,'Por habilitar presup.'!$A$2:$A$500,'Por habilitar presup.'!$AE$2:$AE$500,""),
D342="Por aprobar estimación",_xlfn.XLOOKUP(A342,'Por aprobar estimacion'!$A$2:$A$500,'Por aprobar estimacion'!$AE$2:$AE$500,""),
D342="Por reestimar",_xlfn.XLOOKUP(A342,'Por Reestimar '!$A$2:$A$500,'Por Reestimar '!$AE$2:$AE$500,""),
D342="Por estimar",_xlfn.XLOOKUP(A342,'Por estimar'!$A$2:$A$500,'Por estimar'!$AE$2:$AE$500,""),
D342="Registro incompleto",_xlfn.XLOOKUP(A342,'Registro incompleto'!$A$2:$A$500,'Registro incompleto'!$AE$2:$AE$500,""),
TRUE,""
),
_xlpm.revision,_xlfn.IFS(
D342="Eliminados",_xlfn.XLOOKUP(A342,Eliminados!$A$2:$A$500,Eliminados!$AR$2:$AR$500,""),
D342="Planificadas",_xlfn.XLOOKUP(A342,Planificadas!$A$2:$A$500,Planificadas!$AR$2:$AR$500,""),
D342="Aprobar planificación",_xlfn.XLOOKUP(A342,'Aprobar Planificación'!$A$2:$A$500,'Aprobar Planificación'!$AR$2:$AR$500,""),
D342="Por planificar",_xlfn.XLOOKUP(A342,'Por planificar'!$A$2:$A$500,'Por planificar'!$AR$2:$AR$500,""),
D342="Por habilitar presupuesto",_xlfn.XLOOKUP(A342,'Por habilitar presup.'!$A$2:$A$500,'Por habilitar presup.'!$AR$2:$AR$500,""),
D342="Por aprobar estimación",_xlfn.XLOOKUP(A342,'Por aprobar estimacion'!$A$2:$A$500,'Por aprobar estimacion'!$AR$2:$AR$500,""),
D342="Por reestimar",_xlfn.XLOOKUP(A342,'Por Reestimar '!$A$2:$A$500,'Por Reestimar '!$AR$2:$AR$500,""),
TRUE,""
),
_xlpm.resultado,IF(OR(_xlpm.revision="",_xlpm.revision=0),_xlpm.base,_xlpm.revision),
IF(OR(_xlpm.resultado="",_xlpm.resultado=0),"Sin definir",_xlpm.resultado)
))</f>
        <v>Media</v>
      </c>
      <c r="F342" s="593" cm="1">
        <f t="array" ref="F342">IF(A342="","",_xlfn.LET(
_xlpm.fecha,_xlfn.IFS(
D342="Eliminados",_xlfn.XLOOKUP(A342,Eliminados!$A$2:$A$500,Eliminados!$AD$2:$AD$500,""),
D342="Planificadas",_xlfn.XLOOKUP(A342,Planificadas!$A$2:$A$500,Planificadas!$AD$2:$AD$500,""),
D342="Aprobar planificación",_xlfn.XLOOKUP(A342,'Aprobar Planificación'!$A$2:$A$500,'Aprobar Planificación'!$AD$2:$AD$500,""),
D342="Por planificar",_xlfn.XLOOKUP(A342,'Por planificar'!$A$2:$A$500,'Por planificar'!$AD$2:$AD$500,""),
D342="Por habilitar presupuesto",_xlfn.XLOOKUP(A342,'Por habilitar presup.'!$A$2:$A$500,'Por habilitar presup.'!$AD$2:$AD$500,""),
D342="Por aprobar estimación",_xlfn.XLOOKUP(A342,'Por aprobar estimacion'!$A$2:$A$500,'Por aprobar estimacion'!$AD$2:$AD$500,""),
D342="Por reestimar",_xlfn.XLOOKUP(A342,'Por Reestimar '!$A$2:$A$500,'Por Reestimar '!$AD$2:$AD$500,""),
D342="Por estimar",_xlfn.XLOOKUP(A342,'Por estimar'!$A$2:$A$500,'Por estimar'!$AD$2:$AD$500,""),
D342="Registro incompleto",_xlfn.XLOOKUP(A342,'Registro incompleto'!$A$2:$A$500,'Registro incompleto'!$AD$2:$AD$500,""),
TRUE,""
),
IF(OR(_xlpm.fecha="",_xlpm.fecha=0),"",_xlpm.fecha)
))</f>
        <v>46282</v>
      </c>
      <c r="G342" s="593" cm="1">
        <f t="array" ref="G342">IF(A342="","",_xlfn.LET(
_xlpm.base,_xlfn.IFS(
D342="Eliminados",_xlfn.XLOOKUP(A342,Eliminados!$A$2:$A$500,Eliminados!$AF$2:$AF$500,""),
D342="Planificadas",_xlfn.XLOOKUP(A342,Planificadas!$A$2:$A$500,Planificadas!$AF$2:$AF$500,""),
D342="Aprobar planificación",_xlfn.XLOOKUP(A342,'Aprobar Planificación'!$A$2:$A$500,'Aprobar Planificación'!$AF$2:$AF$500,""),
D342="Por planificar",_xlfn.XLOOKUP(A342,'Por planificar'!$A$2:$A$500,'Por planificar'!$AF$2:$AF$500,""),
D342="Por habilitar presupuesto",_xlfn.XLOOKUP(A342,'Por habilitar presup.'!$A$2:$A$500,'Por habilitar presup.'!$AF$2:$AF$500,""),
D342="Por aprobar estimación",_xlfn.XLOOKUP(A342,'Por aprobar estimacion'!$A$2:$A$500,'Por aprobar estimacion'!$AF$2:$AF$500,""),
D342="Por reestimar",_xlfn.XLOOKUP(A342,'Por Reestimar '!$A$2:$A$500,'Por Reestimar '!$AF$2:$AF$500,""),
D342="Por estimar",_xlfn.XLOOKUP(A342,'Por estimar'!$A$2:$A$500,'Por estimar'!$AF$2:$AF$500,""),
D342="Registro incompleto",_xlfn.XLOOKUP(A342,'Registro incompleto'!$A$2:$A$500,'Registro incompleto'!$AF$2:$AF$500,""),
TRUE,""
),
_xlpm.revision,_xlfn.IFS(
D342="Eliminados",_xlfn.XLOOKUP(A342,Eliminados!$A$2:$A$500,Eliminados!$AS$2:$AS$500,""),
D342="Planificadas",_xlfn.XLOOKUP(A342,Planificadas!$A$2:$A$500,Planificadas!$AS$2:$AS$500,""),
D342="Aprobar planificación",_xlfn.XLOOKUP(A342,'Aprobar Planificación'!$A$2:$A$500,'Aprobar Planificación'!$AS$2:$AS$500,""),
D342="Por planificar",_xlfn.XLOOKUP(A342,'Por planificar'!$A$2:$A$500,'Por planificar'!$AS$2:$AS$500,""),
D342="Por habilitar presupuesto",_xlfn.XLOOKUP(A342,'Por habilitar presup.'!$A$2:$A$500,'Por habilitar presup.'!$AS$2:$AS$500,""),
D342="Por aprobar estimación",_xlfn.XLOOKUP(A342,'Por aprobar estimacion'!$A$2:$A$500,'Por aprobar estimacion'!$AS$2:$AS$500,""),
D342="Por reestimar",_xlfn.XLOOKUP(A342,'Por Reestimar '!$A$2:$A$500,'Por Reestimar '!$AS$2:$AS$500,""),
TRUE,""
),
_xlpm.resultado,IF(OR(_xlpm.revision="",_xlpm.revision=0),_xlpm.base,_xlpm.revision),
IF(OR(_xlpm.resultado="",_xlpm.resultado=0),"",_xlpm.resultado)
))</f>
        <v>46286</v>
      </c>
      <c r="H342" s="593" t="str" cm="1">
        <f t="array" ref="H342">IF(A342="","",_xlfn.LET(
_xlpm.dias,_xlfn.IFS(
OR(UPPER(TRIM(E342))="BAJA",UPPER(TRIM(E342))="BAJO"),5,
OR(UPPER(TRIM(E342))="MEDIA",UPPER(TRIM(E342))="MEDIO"),10,
OR(UPPER(TRIM(E342))="ALTA",UPPER(TRIM(E342))="ALTO"),20,
TRUE,0
),
_xlpm.inicioRe,IF(D342="Por reestimar",_xlfn.XLOOKUP(A342,'Por Reestimar '!$A$2:$A$500,'Por Reestimar '!$AS$2:$AS$500,0),0),
_xlfn.IFS(
D342="Por reestimar",IF(AND(ISNUMBER(_xlpm.inicioRe),_xlpm.inicioRe&gt;0,_xlpm.dias&gt;0),WORKDAY(_xlpm.inicioRe,_xlpm.dias),""),
D342="Por estimar",IF(AND(ISNUMBER(G342),G342&gt;0),IF(_xlpm.dias&gt;0,WORKDAY(G342,_xlpm.dias),""),IF(AND(ISNUMBER(F342),F342&gt;0),WORKDAY(F342,5),"")),
TRUE,""
)
))</f>
        <v/>
      </c>
      <c r="I342" t="str" cm="1">
        <f t="array" ref="I342">IF(A342="","",_xlfn.IFS(
D342="Eliminados",_xlfn.XLOOKUP(A342,Eliminados!$A$2:$A$500,Eliminados!$AB$2:$AB$500,""),
D342="Planificadas",_xlfn.XLOOKUP(A342,Planificadas!$A$2:$A$500,Planificadas!$AB$2:$AB$500,""),
D342="Aprobar planificación",_xlfn.XLOOKUP(A342,'Aprobar Planificación'!$A$2:$A$500,'Aprobar Planificación'!$AB$2:$AB$500,""),
D342="Por planificar",_xlfn.XLOOKUP(A342,'Por planificar'!$A$2:$A$500,'Por planificar'!$AB$2:$AB$500,""),
D342="Por habilitar presupuesto",_xlfn.XLOOKUP(A342,'Por habilitar presup.'!$A$2:$A$500,'Por habilitar presup.'!$AB$2:$AB$500,""),
D342="Por aprobar estimación",_xlfn.XLOOKUP(A342,'Por aprobar estimacion'!$A$2:$A$500,'Por aprobar estimacion'!$AB$2:$AB$500,""),
D342="Por reestimar",_xlfn.XLOOKUP(A342,'Por Reestimar '!$A$2:$A$500,'Por Reestimar '!$AB$2:$AB$500,""),
D342="Por estimar",_xlfn.XLOOKUP(A342,'Por estimar'!$A$2:$A$500,'Por estimar'!$AB$2:$AB$500,""),
D342="Registro incompleto",_xlfn.XLOOKUP(A342,'Registro incompleto'!$A$2:$A$500,'Registro incompleto'!$AB$2:$AB$500,""),
TRUE,""
))</f>
        <v>Ivan Rengifo</v>
      </c>
    </row>
    <row r="343" spans="1:9">
      <c r="A343">
        <v>391</v>
      </c>
      <c r="B343" t="str" cm="1">
        <f t="array" ref="B343">IF(A343="","",_xlfn.IFS(
D343="Eliminados",_xlfn.XLOOKUP(A343,Eliminados!$A$2:$A$500,Eliminados!$F$2:$F$500,""),
D343="Planificadas",_xlfn.XLOOKUP(A343,Planificadas!$A$2:$A$500,Planificadas!$F$2:$F$500,""),
D343="Aprobar planificación",_xlfn.XLOOKUP(A343,'Aprobar Planificación'!$A$2:$A$500,'Aprobar Planificación'!$F$2:$F$500,""),
D343="Por planificar",_xlfn.XLOOKUP(A343,'Por planificar'!$A$2:$A$500,'Por planificar'!$F$2:$F$500,""),
D343="Por habilitar presupuesto",_xlfn.XLOOKUP(A343,'Por habilitar presup.'!$A$2:$A$500,'Por habilitar presup.'!$F$2:$F$500,""),
D343="Por aprobar estimación",_xlfn.XLOOKUP(A343,'Por aprobar estimacion'!$A$2:$A$500,'Por aprobar estimacion'!$F$2:$F$500,""),
D343="Por reestimar",_xlfn.XLOOKUP(A343,'Por Reestimar '!$A$2:$A$500,'Por Reestimar '!$F$2:$F$500,""),
D343="Por estimar",_xlfn.XLOOKUP(A343,'Por estimar'!$A$2:$A$500,'Por estimar'!$F$2:$F$500,""),
D343="Registro incompleto",_xlfn.XLOOKUP(A343,'Registro incompleto'!$A$2:$A$500,'Registro incompleto'!$F$2:$F$500,""),
TRUE,""
))</f>
        <v>Dashboard Permanencia UPN</v>
      </c>
      <c r="C343" t="str">
        <f t="shared" si="5"/>
        <v>Ivan Rengifo</v>
      </c>
      <c r="D343" t="str" cm="1">
        <f t="array" ref="D343">IF(A343="","",_xlfn.IFS(
COUNTIF(Eliminados!$A$2:$A$500,A343)&gt;0,"Eliminados",
COUNTIF(Planificadas!$A$2:$A$500,A343)&gt;0,"Planificadas",
COUNTIF('Aprobar Planificación'!$A$2:$A$500,A343)&gt;0,"Aprobar planificación",
COUNTIF('Por planificar'!$A$2:$A$500,A343)&gt;0,"Por planificar",
COUNTIF('Por habilitar presup.'!$A$2:$A$500,A343)&gt;0,"Por habilitar presupuesto",
COUNTIF('Por aprobar estimacion'!$A$2:$A$500,A343)&gt;0,"Por aprobar estimación",
COUNTIF('Por Reestimar '!$A$2:$A$500,A343)&gt;0,"Por reestimar",
COUNTIF('Por estimar'!$A$2:$A$500,A343)&gt;0,"Por estimar",
COUNTIF('Registro incompleto'!$A$2:$A$500,A343)&gt;0,"Registro incompleto",
TRUE,"Sin estado"
))</f>
        <v>Por aprobar estimación</v>
      </c>
      <c r="E343" t="str" cm="1">
        <f t="array" ref="E343">IF(A343="","",_xlfn.LET(
_xlpm.base,_xlfn.IFS(
D343="Eliminados",_xlfn.XLOOKUP(A343,Eliminados!$A$2:$A$500,Eliminados!$AE$2:$AE$500,""),
D343="Planificadas",_xlfn.XLOOKUP(A343,Planificadas!$A$2:$A$500,Planificadas!$AE$2:$AE$500,""),
D343="Aprobar planificación",_xlfn.XLOOKUP(A343,'Aprobar Planificación'!$A$2:$A$500,'Aprobar Planificación'!$AE$2:$AE$500,""),
D343="Por planificar",_xlfn.XLOOKUP(A343,'Por planificar'!$A$2:$A$500,'Por planificar'!$AE$2:$AE$500,""),
D343="Por habilitar presupuesto",_xlfn.XLOOKUP(A343,'Por habilitar presup.'!$A$2:$A$500,'Por habilitar presup.'!$AE$2:$AE$500,""),
D343="Por aprobar estimación",_xlfn.XLOOKUP(A343,'Por aprobar estimacion'!$A$2:$A$500,'Por aprobar estimacion'!$AE$2:$AE$500,""),
D343="Por reestimar",_xlfn.XLOOKUP(A343,'Por Reestimar '!$A$2:$A$500,'Por Reestimar '!$AE$2:$AE$500,""),
D343="Por estimar",_xlfn.XLOOKUP(A343,'Por estimar'!$A$2:$A$500,'Por estimar'!$AE$2:$AE$500,""),
D343="Registro incompleto",_xlfn.XLOOKUP(A343,'Registro incompleto'!$A$2:$A$500,'Registro incompleto'!$AE$2:$AE$500,""),
TRUE,""
),
_xlpm.revision,_xlfn.IFS(
D343="Eliminados",_xlfn.XLOOKUP(A343,Eliminados!$A$2:$A$500,Eliminados!$AR$2:$AR$500,""),
D343="Planificadas",_xlfn.XLOOKUP(A343,Planificadas!$A$2:$A$500,Planificadas!$AR$2:$AR$500,""),
D343="Aprobar planificación",_xlfn.XLOOKUP(A343,'Aprobar Planificación'!$A$2:$A$500,'Aprobar Planificación'!$AR$2:$AR$500,""),
D343="Por planificar",_xlfn.XLOOKUP(A343,'Por planificar'!$A$2:$A$500,'Por planificar'!$AR$2:$AR$500,""),
D343="Por habilitar presupuesto",_xlfn.XLOOKUP(A343,'Por habilitar presup.'!$A$2:$A$500,'Por habilitar presup.'!$AR$2:$AR$500,""),
D343="Por aprobar estimación",_xlfn.XLOOKUP(A343,'Por aprobar estimacion'!$A$2:$A$500,'Por aprobar estimacion'!$AR$2:$AR$500,""),
D343="Por reestimar",_xlfn.XLOOKUP(A343,'Por Reestimar '!$A$2:$A$500,'Por Reestimar '!$AR$2:$AR$500,""),
TRUE,""
),
_xlpm.resultado,IF(OR(_xlpm.revision="",_xlpm.revision=0),_xlpm.base,_xlpm.revision),
IF(OR(_xlpm.resultado="",_xlpm.resultado=0),"Sin definir",_xlpm.resultado)
))</f>
        <v>Media</v>
      </c>
      <c r="F343" s="593" cm="1">
        <f t="array" ref="F343">IF(A343="","",_xlfn.LET(
_xlpm.fecha,_xlfn.IFS(
D343="Eliminados",_xlfn.XLOOKUP(A343,Eliminados!$A$2:$A$500,Eliminados!$AD$2:$AD$500,""),
D343="Planificadas",_xlfn.XLOOKUP(A343,Planificadas!$A$2:$A$500,Planificadas!$AD$2:$AD$500,""),
D343="Aprobar planificación",_xlfn.XLOOKUP(A343,'Aprobar Planificación'!$A$2:$A$500,'Aprobar Planificación'!$AD$2:$AD$500,""),
D343="Por planificar",_xlfn.XLOOKUP(A343,'Por planificar'!$A$2:$A$500,'Por planificar'!$AD$2:$AD$500,""),
D343="Por habilitar presupuesto",_xlfn.XLOOKUP(A343,'Por habilitar presup.'!$A$2:$A$500,'Por habilitar presup.'!$AD$2:$AD$500,""),
D343="Por aprobar estimación",_xlfn.XLOOKUP(A343,'Por aprobar estimacion'!$A$2:$A$500,'Por aprobar estimacion'!$AD$2:$AD$500,""),
D343="Por reestimar",_xlfn.XLOOKUP(A343,'Por Reestimar '!$A$2:$A$500,'Por Reestimar '!$AD$2:$AD$500,""),
D343="Por estimar",_xlfn.XLOOKUP(A343,'Por estimar'!$A$2:$A$500,'Por estimar'!$AD$2:$AD$500,""),
D343="Registro incompleto",_xlfn.XLOOKUP(A343,'Registro incompleto'!$A$2:$A$500,'Registro incompleto'!$AD$2:$AD$500,""),
TRUE,""
),
IF(OR(_xlpm.fecha="",_xlpm.fecha=0),"",_xlpm.fecha)
))</f>
        <v>46282</v>
      </c>
      <c r="G343" s="593" cm="1">
        <f t="array" ref="G343">IF(A343="","",_xlfn.LET(
_xlpm.base,_xlfn.IFS(
D343="Eliminados",_xlfn.XLOOKUP(A343,Eliminados!$A$2:$A$500,Eliminados!$AF$2:$AF$500,""),
D343="Planificadas",_xlfn.XLOOKUP(A343,Planificadas!$A$2:$A$500,Planificadas!$AF$2:$AF$500,""),
D343="Aprobar planificación",_xlfn.XLOOKUP(A343,'Aprobar Planificación'!$A$2:$A$500,'Aprobar Planificación'!$AF$2:$AF$500,""),
D343="Por planificar",_xlfn.XLOOKUP(A343,'Por planificar'!$A$2:$A$500,'Por planificar'!$AF$2:$AF$500,""),
D343="Por habilitar presupuesto",_xlfn.XLOOKUP(A343,'Por habilitar presup.'!$A$2:$A$500,'Por habilitar presup.'!$AF$2:$AF$500,""),
D343="Por aprobar estimación",_xlfn.XLOOKUP(A343,'Por aprobar estimacion'!$A$2:$A$500,'Por aprobar estimacion'!$AF$2:$AF$500,""),
D343="Por reestimar",_xlfn.XLOOKUP(A343,'Por Reestimar '!$A$2:$A$500,'Por Reestimar '!$AF$2:$AF$500,""),
D343="Por estimar",_xlfn.XLOOKUP(A343,'Por estimar'!$A$2:$A$500,'Por estimar'!$AF$2:$AF$500,""),
D343="Registro incompleto",_xlfn.XLOOKUP(A343,'Registro incompleto'!$A$2:$A$500,'Registro incompleto'!$AF$2:$AF$500,""),
TRUE,""
),
_xlpm.revision,_xlfn.IFS(
D343="Eliminados",_xlfn.XLOOKUP(A343,Eliminados!$A$2:$A$500,Eliminados!$AS$2:$AS$500,""),
D343="Planificadas",_xlfn.XLOOKUP(A343,Planificadas!$A$2:$A$500,Planificadas!$AS$2:$AS$500,""),
D343="Aprobar planificación",_xlfn.XLOOKUP(A343,'Aprobar Planificación'!$A$2:$A$500,'Aprobar Planificación'!$AS$2:$AS$500,""),
D343="Por planificar",_xlfn.XLOOKUP(A343,'Por planificar'!$A$2:$A$500,'Por planificar'!$AS$2:$AS$500,""),
D343="Por habilitar presupuesto",_xlfn.XLOOKUP(A343,'Por habilitar presup.'!$A$2:$A$500,'Por habilitar presup.'!$AS$2:$AS$500,""),
D343="Por aprobar estimación",_xlfn.XLOOKUP(A343,'Por aprobar estimacion'!$A$2:$A$500,'Por aprobar estimacion'!$AS$2:$AS$500,""),
D343="Por reestimar",_xlfn.XLOOKUP(A343,'Por Reestimar '!$A$2:$A$500,'Por Reestimar '!$AS$2:$AS$500,""),
TRUE,""
),
_xlpm.resultado,IF(OR(_xlpm.revision="",_xlpm.revision=0),_xlpm.base,_xlpm.revision),
IF(OR(_xlpm.resultado="",_xlpm.resultado=0),"",_xlpm.resultado)
))</f>
        <v>46286</v>
      </c>
      <c r="H343" s="593" t="str" cm="1">
        <f t="array" ref="H343">IF(A343="","",_xlfn.LET(
_xlpm.dias,_xlfn.IFS(
OR(UPPER(TRIM(E343))="BAJA",UPPER(TRIM(E343))="BAJO"),5,
OR(UPPER(TRIM(E343))="MEDIA",UPPER(TRIM(E343))="MEDIO"),10,
OR(UPPER(TRIM(E343))="ALTA",UPPER(TRIM(E343))="ALTO"),20,
TRUE,0
),
_xlpm.inicioRe,IF(D343="Por reestimar",_xlfn.XLOOKUP(A343,'Por Reestimar '!$A$2:$A$500,'Por Reestimar '!$AS$2:$AS$500,0),0),
_xlfn.IFS(
D343="Por reestimar",IF(AND(ISNUMBER(_xlpm.inicioRe),_xlpm.inicioRe&gt;0,_xlpm.dias&gt;0),WORKDAY(_xlpm.inicioRe,_xlpm.dias),""),
D343="Por estimar",IF(AND(ISNUMBER(G343),G343&gt;0),IF(_xlpm.dias&gt;0,WORKDAY(G343,_xlpm.dias),""),IF(AND(ISNUMBER(F343),F343&gt;0),WORKDAY(F343,5),"")),
TRUE,""
)
))</f>
        <v/>
      </c>
      <c r="I343" t="str" cm="1">
        <f t="array" ref="I343">IF(A343="","",_xlfn.IFS(
D343="Eliminados",_xlfn.XLOOKUP(A343,Eliminados!$A$2:$A$500,Eliminados!$AB$2:$AB$500,""),
D343="Planificadas",_xlfn.XLOOKUP(A343,Planificadas!$A$2:$A$500,Planificadas!$AB$2:$AB$500,""),
D343="Aprobar planificación",_xlfn.XLOOKUP(A343,'Aprobar Planificación'!$A$2:$A$500,'Aprobar Planificación'!$AB$2:$AB$500,""),
D343="Por planificar",_xlfn.XLOOKUP(A343,'Por planificar'!$A$2:$A$500,'Por planificar'!$AB$2:$AB$500,""),
D343="Por habilitar presupuesto",_xlfn.XLOOKUP(A343,'Por habilitar presup.'!$A$2:$A$500,'Por habilitar presup.'!$AB$2:$AB$500,""),
D343="Por aprobar estimación",_xlfn.XLOOKUP(A343,'Por aprobar estimacion'!$A$2:$A$500,'Por aprobar estimacion'!$AB$2:$AB$500,""),
D343="Por reestimar",_xlfn.XLOOKUP(A343,'Por Reestimar '!$A$2:$A$500,'Por Reestimar '!$AB$2:$AB$500,""),
D343="Por estimar",_xlfn.XLOOKUP(A343,'Por estimar'!$A$2:$A$500,'Por estimar'!$AB$2:$AB$500,""),
D343="Registro incompleto",_xlfn.XLOOKUP(A343,'Registro incompleto'!$A$2:$A$500,'Registro incompleto'!$AB$2:$AB$500,""),
TRUE,""
))</f>
        <v>Ivan Rengifo</v>
      </c>
    </row>
    <row r="344" spans="1:9">
      <c r="A344">
        <v>392</v>
      </c>
      <c r="B344" t="str" cm="1">
        <f t="array" ref="B344">IF(A344="","",_xlfn.IFS(
D344="Eliminados",_xlfn.XLOOKUP(A344,Eliminados!$A$2:$A$500,Eliminados!$F$2:$F$500,""),
D344="Planificadas",_xlfn.XLOOKUP(A344,Planificadas!$A$2:$A$500,Planificadas!$F$2:$F$500,""),
D344="Aprobar planificación",_xlfn.XLOOKUP(A344,'Aprobar Planificación'!$A$2:$A$500,'Aprobar Planificación'!$F$2:$F$500,""),
D344="Por planificar",_xlfn.XLOOKUP(A344,'Por planificar'!$A$2:$A$500,'Por planificar'!$F$2:$F$500,""),
D344="Por habilitar presupuesto",_xlfn.XLOOKUP(A344,'Por habilitar presup.'!$A$2:$A$500,'Por habilitar presup.'!$F$2:$F$500,""),
D344="Por aprobar estimación",_xlfn.XLOOKUP(A344,'Por aprobar estimacion'!$A$2:$A$500,'Por aprobar estimacion'!$F$2:$F$500,""),
D344="Por reestimar",_xlfn.XLOOKUP(A344,'Por Reestimar '!$A$2:$A$500,'Por Reestimar '!$F$2:$F$500,""),
D344="Por estimar",_xlfn.XLOOKUP(A344,'Por estimar'!$A$2:$A$500,'Por estimar'!$F$2:$F$500,""),
D344="Registro incompleto",_xlfn.XLOOKUP(A344,'Registro incompleto'!$A$2:$A$500,'Registro incompleto'!$F$2:$F$500,""),
TRUE,""
))</f>
        <v>Plataforma de gestión y administración del servicio de Taxis Laureate UPC y UPN</v>
      </c>
      <c r="C344" t="str">
        <f t="shared" si="5"/>
        <v>Nicolas Morales</v>
      </c>
      <c r="D344" t="str" cm="1">
        <f t="array" ref="D344">IF(A344="","",_xlfn.IFS(
COUNTIF(Eliminados!$A$2:$A$500,A344)&gt;0,"Eliminados",
COUNTIF(Planificadas!$A$2:$A$500,A344)&gt;0,"Planificadas",
COUNTIF('Aprobar Planificación'!$A$2:$A$500,A344)&gt;0,"Aprobar planificación",
COUNTIF('Por planificar'!$A$2:$A$500,A344)&gt;0,"Por planificar",
COUNTIF('Por habilitar presup.'!$A$2:$A$500,A344)&gt;0,"Por habilitar presupuesto",
COUNTIF('Por aprobar estimacion'!$A$2:$A$500,A344)&gt;0,"Por aprobar estimación",
COUNTIF('Por Reestimar '!$A$2:$A$500,A344)&gt;0,"Por reestimar",
COUNTIF('Por estimar'!$A$2:$A$500,A344)&gt;0,"Por estimar",
COUNTIF('Registro incompleto'!$A$2:$A$500,A344)&gt;0,"Registro incompleto",
TRUE,"Sin estado"
))</f>
        <v>Por aprobar estimación</v>
      </c>
      <c r="E344" t="str" cm="1">
        <f t="array" ref="E344">IF(A344="","",_xlfn.LET(
_xlpm.base,_xlfn.IFS(
D344="Eliminados",_xlfn.XLOOKUP(A344,Eliminados!$A$2:$A$500,Eliminados!$AE$2:$AE$500,""),
D344="Planificadas",_xlfn.XLOOKUP(A344,Planificadas!$A$2:$A$500,Planificadas!$AE$2:$AE$500,""),
D344="Aprobar planificación",_xlfn.XLOOKUP(A344,'Aprobar Planificación'!$A$2:$A$500,'Aprobar Planificación'!$AE$2:$AE$500,""),
D344="Por planificar",_xlfn.XLOOKUP(A344,'Por planificar'!$A$2:$A$500,'Por planificar'!$AE$2:$AE$500,""),
D344="Por habilitar presupuesto",_xlfn.XLOOKUP(A344,'Por habilitar presup.'!$A$2:$A$500,'Por habilitar presup.'!$AE$2:$AE$500,""),
D344="Por aprobar estimación",_xlfn.XLOOKUP(A344,'Por aprobar estimacion'!$A$2:$A$500,'Por aprobar estimacion'!$AE$2:$AE$500,""),
D344="Por reestimar",_xlfn.XLOOKUP(A344,'Por Reestimar '!$A$2:$A$500,'Por Reestimar '!$AE$2:$AE$500,""),
D344="Por estimar",_xlfn.XLOOKUP(A344,'Por estimar'!$A$2:$A$500,'Por estimar'!$AE$2:$AE$500,""),
D344="Registro incompleto",_xlfn.XLOOKUP(A344,'Registro incompleto'!$A$2:$A$500,'Registro incompleto'!$AE$2:$AE$500,""),
TRUE,""
),
_xlpm.revision,_xlfn.IFS(
D344="Eliminados",_xlfn.XLOOKUP(A344,Eliminados!$A$2:$A$500,Eliminados!$AR$2:$AR$500,""),
D344="Planificadas",_xlfn.XLOOKUP(A344,Planificadas!$A$2:$A$500,Planificadas!$AR$2:$AR$500,""),
D344="Aprobar planificación",_xlfn.XLOOKUP(A344,'Aprobar Planificación'!$A$2:$A$500,'Aprobar Planificación'!$AR$2:$AR$500,""),
D344="Por planificar",_xlfn.XLOOKUP(A344,'Por planificar'!$A$2:$A$500,'Por planificar'!$AR$2:$AR$500,""),
D344="Por habilitar presupuesto",_xlfn.XLOOKUP(A344,'Por habilitar presup.'!$A$2:$A$500,'Por habilitar presup.'!$AR$2:$AR$500,""),
D344="Por aprobar estimación",_xlfn.XLOOKUP(A344,'Por aprobar estimacion'!$A$2:$A$500,'Por aprobar estimacion'!$AR$2:$AR$500,""),
D344="Por reestimar",_xlfn.XLOOKUP(A344,'Por Reestimar '!$A$2:$A$500,'Por Reestimar '!$AR$2:$AR$500,""),
TRUE,""
),
_xlpm.resultado,IF(OR(_xlpm.revision="",_xlpm.revision=0),_xlpm.base,_xlpm.revision),
IF(OR(_xlpm.resultado="",_xlpm.resultado=0),"Sin definir",_xlpm.resultado)
))</f>
        <v>Media</v>
      </c>
      <c r="F344" s="593" cm="1">
        <f t="array" ref="F344">IF(A344="","",_xlfn.LET(
_xlpm.fecha,_xlfn.IFS(
D344="Eliminados",_xlfn.XLOOKUP(A344,Eliminados!$A$2:$A$500,Eliminados!$AD$2:$AD$500,""),
D344="Planificadas",_xlfn.XLOOKUP(A344,Planificadas!$A$2:$A$500,Planificadas!$AD$2:$AD$500,""),
D344="Aprobar planificación",_xlfn.XLOOKUP(A344,'Aprobar Planificación'!$A$2:$A$500,'Aprobar Planificación'!$AD$2:$AD$500,""),
D344="Por planificar",_xlfn.XLOOKUP(A344,'Por planificar'!$A$2:$A$500,'Por planificar'!$AD$2:$AD$500,""),
D344="Por habilitar presupuesto",_xlfn.XLOOKUP(A344,'Por habilitar presup.'!$A$2:$A$500,'Por habilitar presup.'!$AD$2:$AD$500,""),
D344="Por aprobar estimación",_xlfn.XLOOKUP(A344,'Por aprobar estimacion'!$A$2:$A$500,'Por aprobar estimacion'!$AD$2:$AD$500,""),
D344="Por reestimar",_xlfn.XLOOKUP(A344,'Por Reestimar '!$A$2:$A$500,'Por Reestimar '!$AD$2:$AD$500,""),
D344="Por estimar",_xlfn.XLOOKUP(A344,'Por estimar'!$A$2:$A$500,'Por estimar'!$AD$2:$AD$500,""),
D344="Registro incompleto",_xlfn.XLOOKUP(A344,'Registro incompleto'!$A$2:$A$500,'Registro incompleto'!$AD$2:$AD$500,""),
TRUE,""
),
IF(OR(_xlpm.fecha="",_xlpm.fecha=0),"",_xlpm.fecha)
))</f>
        <v>46286</v>
      </c>
      <c r="G344" s="593" cm="1">
        <f t="array" ref="G344">IF(A344="","",_xlfn.LET(
_xlpm.base,_xlfn.IFS(
D344="Eliminados",_xlfn.XLOOKUP(A344,Eliminados!$A$2:$A$500,Eliminados!$AF$2:$AF$500,""),
D344="Planificadas",_xlfn.XLOOKUP(A344,Planificadas!$A$2:$A$500,Planificadas!$AF$2:$AF$500,""),
D344="Aprobar planificación",_xlfn.XLOOKUP(A344,'Aprobar Planificación'!$A$2:$A$500,'Aprobar Planificación'!$AF$2:$AF$500,""),
D344="Por planificar",_xlfn.XLOOKUP(A344,'Por planificar'!$A$2:$A$500,'Por planificar'!$AF$2:$AF$500,""),
D344="Por habilitar presupuesto",_xlfn.XLOOKUP(A344,'Por habilitar presup.'!$A$2:$A$500,'Por habilitar presup.'!$AF$2:$AF$500,""),
D344="Por aprobar estimación",_xlfn.XLOOKUP(A344,'Por aprobar estimacion'!$A$2:$A$500,'Por aprobar estimacion'!$AF$2:$AF$500,""),
D344="Por reestimar",_xlfn.XLOOKUP(A344,'Por Reestimar '!$A$2:$A$500,'Por Reestimar '!$AF$2:$AF$500,""),
D344="Por estimar",_xlfn.XLOOKUP(A344,'Por estimar'!$A$2:$A$500,'Por estimar'!$AF$2:$AF$500,""),
D344="Registro incompleto",_xlfn.XLOOKUP(A344,'Registro incompleto'!$A$2:$A$500,'Registro incompleto'!$AF$2:$AF$500,""),
TRUE,""
),
_xlpm.revision,_xlfn.IFS(
D344="Eliminados",_xlfn.XLOOKUP(A344,Eliminados!$A$2:$A$500,Eliminados!$AS$2:$AS$500,""),
D344="Planificadas",_xlfn.XLOOKUP(A344,Planificadas!$A$2:$A$500,Planificadas!$AS$2:$AS$500,""),
D344="Aprobar planificación",_xlfn.XLOOKUP(A344,'Aprobar Planificación'!$A$2:$A$500,'Aprobar Planificación'!$AS$2:$AS$500,""),
D344="Por planificar",_xlfn.XLOOKUP(A344,'Por planificar'!$A$2:$A$500,'Por planificar'!$AS$2:$AS$500,""),
D344="Por habilitar presupuesto",_xlfn.XLOOKUP(A344,'Por habilitar presup.'!$A$2:$A$500,'Por habilitar presup.'!$AS$2:$AS$500,""),
D344="Por aprobar estimación",_xlfn.XLOOKUP(A344,'Por aprobar estimacion'!$A$2:$A$500,'Por aprobar estimacion'!$AS$2:$AS$500,""),
D344="Por reestimar",_xlfn.XLOOKUP(A344,'Por Reestimar '!$A$2:$A$500,'Por Reestimar '!$AS$2:$AS$500,""),
TRUE,""
),
_xlpm.resultado,IF(OR(_xlpm.revision="",_xlpm.revision=0),_xlpm.base,_xlpm.revision),
IF(OR(_xlpm.resultado="",_xlpm.resultado=0),"",_xlpm.resultado)
))</f>
        <v>46300</v>
      </c>
      <c r="H344" s="593" t="str" cm="1">
        <f t="array" ref="H344">IF(A344="","",_xlfn.LET(
_xlpm.dias,_xlfn.IFS(
OR(UPPER(TRIM(E344))="BAJA",UPPER(TRIM(E344))="BAJO"),5,
OR(UPPER(TRIM(E344))="MEDIA",UPPER(TRIM(E344))="MEDIO"),10,
OR(UPPER(TRIM(E344))="ALTA",UPPER(TRIM(E344))="ALTO"),20,
TRUE,0
),
_xlpm.inicioRe,IF(D344="Por reestimar",_xlfn.XLOOKUP(A344,'Por Reestimar '!$A$2:$A$500,'Por Reestimar '!$AS$2:$AS$500,0),0),
_xlfn.IFS(
D344="Por reestimar",IF(AND(ISNUMBER(_xlpm.inicioRe),_xlpm.inicioRe&gt;0,_xlpm.dias&gt;0),WORKDAY(_xlpm.inicioRe,_xlpm.dias),""),
D344="Por estimar",IF(AND(ISNUMBER(G344),G344&gt;0),IF(_xlpm.dias&gt;0,WORKDAY(G344,_xlpm.dias),""),IF(AND(ISNUMBER(F344),F344&gt;0),WORKDAY(F344,5),"")),
TRUE,""
)
))</f>
        <v/>
      </c>
      <c r="I344" t="str" cm="1">
        <f t="array" ref="I344">IF(A344="","",_xlfn.IFS(
D344="Eliminados",_xlfn.XLOOKUP(A344,Eliminados!$A$2:$A$500,Eliminados!$AB$2:$AB$500,""),
D344="Planificadas",_xlfn.XLOOKUP(A344,Planificadas!$A$2:$A$500,Planificadas!$AB$2:$AB$500,""),
D344="Aprobar planificación",_xlfn.XLOOKUP(A344,'Aprobar Planificación'!$A$2:$A$500,'Aprobar Planificación'!$AB$2:$AB$500,""),
D344="Por planificar",_xlfn.XLOOKUP(A344,'Por planificar'!$A$2:$A$500,'Por planificar'!$AB$2:$AB$500,""),
D344="Por habilitar presupuesto",_xlfn.XLOOKUP(A344,'Por habilitar presup.'!$A$2:$A$500,'Por habilitar presup.'!$AB$2:$AB$500,""),
D344="Por aprobar estimación",_xlfn.XLOOKUP(A344,'Por aprobar estimacion'!$A$2:$A$500,'Por aprobar estimacion'!$AB$2:$AB$500,""),
D344="Por reestimar",_xlfn.XLOOKUP(A344,'Por Reestimar '!$A$2:$A$500,'Por Reestimar '!$AB$2:$AB$500,""),
D344="Por estimar",_xlfn.XLOOKUP(A344,'Por estimar'!$A$2:$A$500,'Por estimar'!$AB$2:$AB$500,""),
D344="Registro incompleto",_xlfn.XLOOKUP(A344,'Registro incompleto'!$A$2:$A$500,'Registro incompleto'!$AB$2:$AB$500,""),
TRUE,""
))</f>
        <v>Nicolas Morales</v>
      </c>
    </row>
    <row r="345" spans="1:9">
      <c r="A345">
        <v>393</v>
      </c>
      <c r="B345" t="str" cm="1">
        <f t="array" ref="B345">IF(A345="","",_xlfn.IFS(
D345="Eliminados",_xlfn.XLOOKUP(A345,Eliminados!$A$2:$A$500,Eliminados!$F$2:$F$500,""),
D345="Planificadas",_xlfn.XLOOKUP(A345,Planificadas!$A$2:$A$500,Planificadas!$F$2:$F$500,""),
D345="Aprobar planificación",_xlfn.XLOOKUP(A345,'Aprobar Planificación'!$A$2:$A$500,'Aprobar Planificación'!$F$2:$F$500,""),
D345="Por planificar",_xlfn.XLOOKUP(A345,'Por planificar'!$A$2:$A$500,'Por planificar'!$F$2:$F$500,""),
D345="Por habilitar presupuesto",_xlfn.XLOOKUP(A345,'Por habilitar presup.'!$A$2:$A$500,'Por habilitar presup.'!$F$2:$F$500,""),
D345="Por aprobar estimación",_xlfn.XLOOKUP(A345,'Por aprobar estimacion'!$A$2:$A$500,'Por aprobar estimacion'!$F$2:$F$500,""),
D345="Por reestimar",_xlfn.XLOOKUP(A345,'Por Reestimar '!$A$2:$A$500,'Por Reestimar '!$F$2:$F$500,""),
D345="Por estimar",_xlfn.XLOOKUP(A345,'Por estimar'!$A$2:$A$500,'Por estimar'!$F$2:$F$500,""),
D345="Registro incompleto",_xlfn.XLOOKUP(A345,'Registro incompleto'!$A$2:$A$500,'Registro incompleto'!$F$2:$F$500,""),
TRUE,""
))</f>
        <v>Automatización flujo de NC desde Spring hacia ERP (UPC, CIB, UPN)</v>
      </c>
      <c r="C345" t="str">
        <f t="shared" si="5"/>
        <v>Elmer Zapata</v>
      </c>
      <c r="D345" t="str" cm="1">
        <f t="array" ref="D345">IF(A345="","",_xlfn.IFS(
COUNTIF(Eliminados!$A$2:$A$500,A345)&gt;0,"Eliminados",
COUNTIF(Planificadas!$A$2:$A$500,A345)&gt;0,"Planificadas",
COUNTIF('Aprobar Planificación'!$A$2:$A$500,A345)&gt;0,"Aprobar planificación",
COUNTIF('Por planificar'!$A$2:$A$500,A345)&gt;0,"Por planificar",
COUNTIF('Por habilitar presup.'!$A$2:$A$500,A345)&gt;0,"Por habilitar presupuesto",
COUNTIF('Por aprobar estimacion'!$A$2:$A$500,A345)&gt;0,"Por aprobar estimación",
COUNTIF('Por Reestimar '!$A$2:$A$500,A345)&gt;0,"Por reestimar",
COUNTIF('Por estimar'!$A$2:$A$500,A345)&gt;0,"Por estimar",
COUNTIF('Registro incompleto'!$A$2:$A$500,A345)&gt;0,"Registro incompleto",
TRUE,"Sin estado"
))</f>
        <v>Por estimar</v>
      </c>
      <c r="E345" t="str" cm="1">
        <f t="array" ref="E345">IF(A345="","",_xlfn.LET(
_xlpm.base,_xlfn.IFS(
D345="Eliminados",_xlfn.XLOOKUP(A345,Eliminados!$A$2:$A$500,Eliminados!$AE$2:$AE$500,""),
D345="Planificadas",_xlfn.XLOOKUP(A345,Planificadas!$A$2:$A$500,Planificadas!$AE$2:$AE$500,""),
D345="Aprobar planificación",_xlfn.XLOOKUP(A345,'Aprobar Planificación'!$A$2:$A$500,'Aprobar Planificación'!$AE$2:$AE$500,""),
D345="Por planificar",_xlfn.XLOOKUP(A345,'Por planificar'!$A$2:$A$500,'Por planificar'!$AE$2:$AE$500,""),
D345="Por habilitar presupuesto",_xlfn.XLOOKUP(A345,'Por habilitar presup.'!$A$2:$A$500,'Por habilitar presup.'!$AE$2:$AE$500,""),
D345="Por aprobar estimación",_xlfn.XLOOKUP(A345,'Por aprobar estimacion'!$A$2:$A$500,'Por aprobar estimacion'!$AE$2:$AE$500,""),
D345="Por reestimar",_xlfn.XLOOKUP(A345,'Por Reestimar '!$A$2:$A$500,'Por Reestimar '!$AE$2:$AE$500,""),
D345="Por estimar",_xlfn.XLOOKUP(A345,'Por estimar'!$A$2:$A$500,'Por estimar'!$AE$2:$AE$500,""),
D345="Registro incompleto",_xlfn.XLOOKUP(A345,'Registro incompleto'!$A$2:$A$500,'Registro incompleto'!$AE$2:$AE$500,""),
TRUE,""
),
_xlpm.revision,_xlfn.IFS(
D345="Eliminados",_xlfn.XLOOKUP(A345,Eliminados!$A$2:$A$500,Eliminados!$AR$2:$AR$500,""),
D345="Planificadas",_xlfn.XLOOKUP(A345,Planificadas!$A$2:$A$500,Planificadas!$AR$2:$AR$500,""),
D345="Aprobar planificación",_xlfn.XLOOKUP(A345,'Aprobar Planificación'!$A$2:$A$500,'Aprobar Planificación'!$AR$2:$AR$500,""),
D345="Por planificar",_xlfn.XLOOKUP(A345,'Por planificar'!$A$2:$A$500,'Por planificar'!$AR$2:$AR$500,""),
D345="Por habilitar presupuesto",_xlfn.XLOOKUP(A345,'Por habilitar presup.'!$A$2:$A$500,'Por habilitar presup.'!$AR$2:$AR$500,""),
D345="Por aprobar estimación",_xlfn.XLOOKUP(A345,'Por aprobar estimacion'!$A$2:$A$500,'Por aprobar estimacion'!$AR$2:$AR$500,""),
D345="Por reestimar",_xlfn.XLOOKUP(A345,'Por Reestimar '!$A$2:$A$500,'Por Reestimar '!$AR$2:$AR$500,""),
TRUE,""
),
_xlpm.resultado,IF(OR(_xlpm.revision="",_xlpm.revision=0),_xlpm.base,_xlpm.revision),
IF(OR(_xlpm.resultado="",_xlpm.resultado=0),"Sin definir",_xlpm.resultado)
))</f>
        <v>Alta</v>
      </c>
      <c r="F345" s="593" cm="1">
        <f t="array" ref="F345">IF(A345="","",_xlfn.LET(
_xlpm.fecha,_xlfn.IFS(
D345="Eliminados",_xlfn.XLOOKUP(A345,Eliminados!$A$2:$A$500,Eliminados!$AD$2:$AD$500,""),
D345="Planificadas",_xlfn.XLOOKUP(A345,Planificadas!$A$2:$A$500,Planificadas!$AD$2:$AD$500,""),
D345="Aprobar planificación",_xlfn.XLOOKUP(A345,'Aprobar Planificación'!$A$2:$A$500,'Aprobar Planificación'!$AD$2:$AD$500,""),
D345="Por planificar",_xlfn.XLOOKUP(A345,'Por planificar'!$A$2:$A$500,'Por planificar'!$AD$2:$AD$500,""),
D345="Por habilitar presupuesto",_xlfn.XLOOKUP(A345,'Por habilitar presup.'!$A$2:$A$500,'Por habilitar presup.'!$AD$2:$AD$500,""),
D345="Por aprobar estimación",_xlfn.XLOOKUP(A345,'Por aprobar estimacion'!$A$2:$A$500,'Por aprobar estimacion'!$AD$2:$AD$500,""),
D345="Por reestimar",_xlfn.XLOOKUP(A345,'Por Reestimar '!$A$2:$A$500,'Por Reestimar '!$AD$2:$AD$500,""),
D345="Por estimar",_xlfn.XLOOKUP(A345,'Por estimar'!$A$2:$A$500,'Por estimar'!$AD$2:$AD$500,""),
D345="Registro incompleto",_xlfn.XLOOKUP(A345,'Registro incompleto'!$A$2:$A$500,'Registro incompleto'!$AD$2:$AD$500,""),
TRUE,""
),
IF(OR(_xlpm.fecha="",_xlpm.fecha=0),"",_xlpm.fecha)
))</f>
        <v>46287</v>
      </c>
      <c r="G345" s="593" cm="1">
        <f t="array" ref="G345">IF(A345="","",_xlfn.LET(
_xlpm.base,_xlfn.IFS(
D345="Eliminados",_xlfn.XLOOKUP(A345,Eliminados!$A$2:$A$500,Eliminados!$AF$2:$AF$500,""),
D345="Planificadas",_xlfn.XLOOKUP(A345,Planificadas!$A$2:$A$500,Planificadas!$AF$2:$AF$500,""),
D345="Aprobar planificación",_xlfn.XLOOKUP(A345,'Aprobar Planificación'!$A$2:$A$500,'Aprobar Planificación'!$AF$2:$AF$500,""),
D345="Por planificar",_xlfn.XLOOKUP(A345,'Por planificar'!$A$2:$A$500,'Por planificar'!$AF$2:$AF$500,""),
D345="Por habilitar presupuesto",_xlfn.XLOOKUP(A345,'Por habilitar presup.'!$A$2:$A$500,'Por habilitar presup.'!$AF$2:$AF$500,""),
D345="Por aprobar estimación",_xlfn.XLOOKUP(A345,'Por aprobar estimacion'!$A$2:$A$500,'Por aprobar estimacion'!$AF$2:$AF$500,""),
D345="Por reestimar",_xlfn.XLOOKUP(A345,'Por Reestimar '!$A$2:$A$500,'Por Reestimar '!$AF$2:$AF$500,""),
D345="Por estimar",_xlfn.XLOOKUP(A345,'Por estimar'!$A$2:$A$500,'Por estimar'!$AF$2:$AF$500,""),
D345="Registro incompleto",_xlfn.XLOOKUP(A345,'Registro incompleto'!$A$2:$A$500,'Registro incompleto'!$AF$2:$AF$500,""),
TRUE,""
),
_xlpm.revision,_xlfn.IFS(
D345="Eliminados",_xlfn.XLOOKUP(A345,Eliminados!$A$2:$A$500,Eliminados!$AS$2:$AS$500,""),
D345="Planificadas",_xlfn.XLOOKUP(A345,Planificadas!$A$2:$A$500,Planificadas!$AS$2:$AS$500,""),
D345="Aprobar planificación",_xlfn.XLOOKUP(A345,'Aprobar Planificación'!$A$2:$A$500,'Aprobar Planificación'!$AS$2:$AS$500,""),
D345="Por planificar",_xlfn.XLOOKUP(A345,'Por planificar'!$A$2:$A$500,'Por planificar'!$AS$2:$AS$500,""),
D345="Por habilitar presupuesto",_xlfn.XLOOKUP(A345,'Por habilitar presup.'!$A$2:$A$500,'Por habilitar presup.'!$AS$2:$AS$500,""),
D345="Por aprobar estimación",_xlfn.XLOOKUP(A345,'Por aprobar estimacion'!$A$2:$A$500,'Por aprobar estimacion'!$AS$2:$AS$500,""),
D345="Por reestimar",_xlfn.XLOOKUP(A345,'Por Reestimar '!$A$2:$A$500,'Por Reestimar '!$AS$2:$AS$500,""),
TRUE,""
),
_xlpm.resultado,IF(OR(_xlpm.revision="",_xlpm.revision=0),_xlpm.base,_xlpm.revision),
IF(OR(_xlpm.resultado="",_xlpm.resultado=0),"",_xlpm.resultado)
))</f>
        <v>46293</v>
      </c>
      <c r="H345" s="593" cm="1">
        <f t="array" ref="H345">IF(A345="","",_xlfn.LET(
_xlpm.dias,_xlfn.IFS(
OR(UPPER(TRIM(E345))="BAJA",UPPER(TRIM(E345))="BAJO"),5,
OR(UPPER(TRIM(E345))="MEDIA",UPPER(TRIM(E345))="MEDIO"),10,
OR(UPPER(TRIM(E345))="ALTA",UPPER(TRIM(E345))="ALTO"),20,
TRUE,0
),
_xlpm.inicioRe,IF(D345="Por reestimar",_xlfn.XLOOKUP(A345,'Por Reestimar '!$A$2:$A$500,'Por Reestimar '!$AS$2:$AS$500,0),0),
_xlfn.IFS(
D345="Por reestimar",IF(AND(ISNUMBER(_xlpm.inicioRe),_xlpm.inicioRe&gt;0,_xlpm.dias&gt;0),WORKDAY(_xlpm.inicioRe,_xlpm.dias),""),
D345="Por estimar",IF(AND(ISNUMBER(G345),G345&gt;0),IF(_xlpm.dias&gt;0,WORKDAY(G345,_xlpm.dias),""),IF(AND(ISNUMBER(F345),F345&gt;0),WORKDAY(F345,5),"")),
TRUE,""
)
))</f>
        <v>46321</v>
      </c>
      <c r="I345" t="str" cm="1">
        <f t="array" ref="I345">IF(A345="","",_xlfn.IFS(
D345="Eliminados",_xlfn.XLOOKUP(A345,Eliminados!$A$2:$A$500,Eliminados!$AB$2:$AB$500,""),
D345="Planificadas",_xlfn.XLOOKUP(A345,Planificadas!$A$2:$A$500,Planificadas!$AB$2:$AB$500,""),
D345="Aprobar planificación",_xlfn.XLOOKUP(A345,'Aprobar Planificación'!$A$2:$A$500,'Aprobar Planificación'!$AB$2:$AB$500,""),
D345="Por planificar",_xlfn.XLOOKUP(A345,'Por planificar'!$A$2:$A$500,'Por planificar'!$AB$2:$AB$500,""),
D345="Por habilitar presupuesto",_xlfn.XLOOKUP(A345,'Por habilitar presup.'!$A$2:$A$500,'Por habilitar presup.'!$AB$2:$AB$500,""),
D345="Por aprobar estimación",_xlfn.XLOOKUP(A345,'Por aprobar estimacion'!$A$2:$A$500,'Por aprobar estimacion'!$AB$2:$AB$500,""),
D345="Por reestimar",_xlfn.XLOOKUP(A345,'Por Reestimar '!$A$2:$A$500,'Por Reestimar '!$AB$2:$AB$500,""),
D345="Por estimar",_xlfn.XLOOKUP(A345,'Por estimar'!$A$2:$A$500,'Por estimar'!$AB$2:$AB$500,""),
D345="Registro incompleto",_xlfn.XLOOKUP(A345,'Registro incompleto'!$A$2:$A$500,'Registro incompleto'!$AB$2:$AB$500,""),
TRUE,""
))</f>
        <v>Elmer Zapata</v>
      </c>
    </row>
    <row r="346" spans="1:9">
      <c r="A346">
        <v>394</v>
      </c>
      <c r="B346" t="str" cm="1">
        <f t="array" ref="B346">IF(A346="","",_xlfn.IFS(
D346="Eliminados",_xlfn.XLOOKUP(A346,Eliminados!$A$2:$A$500,Eliminados!$F$2:$F$500,""),
D346="Planificadas",_xlfn.XLOOKUP(A346,Planificadas!$A$2:$A$500,Planificadas!$F$2:$F$500,""),
D346="Aprobar planificación",_xlfn.XLOOKUP(A346,'Aprobar Planificación'!$A$2:$A$500,'Aprobar Planificación'!$F$2:$F$500,""),
D346="Por planificar",_xlfn.XLOOKUP(A346,'Por planificar'!$A$2:$A$500,'Por planificar'!$F$2:$F$500,""),
D346="Por habilitar presupuesto",_xlfn.XLOOKUP(A346,'Por habilitar presup.'!$A$2:$A$500,'Por habilitar presup.'!$F$2:$F$500,""),
D346="Por aprobar estimación",_xlfn.XLOOKUP(A346,'Por aprobar estimacion'!$A$2:$A$500,'Por aprobar estimacion'!$F$2:$F$500,""),
D346="Por reestimar",_xlfn.XLOOKUP(A346,'Por Reestimar '!$A$2:$A$500,'Por Reestimar '!$F$2:$F$500,""),
D346="Por estimar",_xlfn.XLOOKUP(A346,'Por estimar'!$A$2:$A$500,'Por estimar'!$F$2:$F$500,""),
D346="Registro incompleto",_xlfn.XLOOKUP(A346,'Registro incompleto'!$A$2:$A$500,'Registro incompleto'!$F$2:$F$500,""),
TRUE,""
))</f>
        <v>Migración a Grade Export V2</v>
      </c>
      <c r="C346" t="str">
        <f t="shared" si="5"/>
        <v>Nicolas Morales</v>
      </c>
      <c r="D346" t="str" cm="1">
        <f t="array" ref="D346">IF(A346="","",_xlfn.IFS(
COUNTIF(Eliminados!$A$2:$A$500,A346)&gt;0,"Eliminados",
COUNTIF(Planificadas!$A$2:$A$500,A346)&gt;0,"Planificadas",
COUNTIF('Aprobar Planificación'!$A$2:$A$500,A346)&gt;0,"Aprobar planificación",
COUNTIF('Por planificar'!$A$2:$A$500,A346)&gt;0,"Por planificar",
COUNTIF('Por habilitar presup.'!$A$2:$A$500,A346)&gt;0,"Por habilitar presupuesto",
COUNTIF('Por aprobar estimacion'!$A$2:$A$500,A346)&gt;0,"Por aprobar estimación",
COUNTIF('Por Reestimar '!$A$2:$A$500,A346)&gt;0,"Por reestimar",
COUNTIF('Por estimar'!$A$2:$A$500,A346)&gt;0,"Por estimar",
COUNTIF('Registro incompleto'!$A$2:$A$500,A346)&gt;0,"Registro incompleto",
TRUE,"Sin estado"
))</f>
        <v>Por estimar</v>
      </c>
      <c r="E346" t="str" cm="1">
        <f t="array" ref="E346">IF(A346="","",_xlfn.LET(
_xlpm.base,_xlfn.IFS(
D346="Eliminados",_xlfn.XLOOKUP(A346,Eliminados!$A$2:$A$500,Eliminados!$AE$2:$AE$500,""),
D346="Planificadas",_xlfn.XLOOKUP(A346,Planificadas!$A$2:$A$500,Planificadas!$AE$2:$AE$500,""),
D346="Aprobar planificación",_xlfn.XLOOKUP(A346,'Aprobar Planificación'!$A$2:$A$500,'Aprobar Planificación'!$AE$2:$AE$500,""),
D346="Por planificar",_xlfn.XLOOKUP(A346,'Por planificar'!$A$2:$A$500,'Por planificar'!$AE$2:$AE$500,""),
D346="Por habilitar presupuesto",_xlfn.XLOOKUP(A346,'Por habilitar presup.'!$A$2:$A$500,'Por habilitar presup.'!$AE$2:$AE$500,""),
D346="Por aprobar estimación",_xlfn.XLOOKUP(A346,'Por aprobar estimacion'!$A$2:$A$500,'Por aprobar estimacion'!$AE$2:$AE$500,""),
D346="Por reestimar",_xlfn.XLOOKUP(A346,'Por Reestimar '!$A$2:$A$500,'Por Reestimar '!$AE$2:$AE$500,""),
D346="Por estimar",_xlfn.XLOOKUP(A346,'Por estimar'!$A$2:$A$500,'Por estimar'!$AE$2:$AE$500,""),
D346="Registro incompleto",_xlfn.XLOOKUP(A346,'Registro incompleto'!$A$2:$A$500,'Registro incompleto'!$AE$2:$AE$500,""),
TRUE,""
),
_xlpm.revision,_xlfn.IFS(
D346="Eliminados",_xlfn.XLOOKUP(A346,Eliminados!$A$2:$A$500,Eliminados!$AR$2:$AR$500,""),
D346="Planificadas",_xlfn.XLOOKUP(A346,Planificadas!$A$2:$A$500,Planificadas!$AR$2:$AR$500,""),
D346="Aprobar planificación",_xlfn.XLOOKUP(A346,'Aprobar Planificación'!$A$2:$A$500,'Aprobar Planificación'!$AR$2:$AR$500,""),
D346="Por planificar",_xlfn.XLOOKUP(A346,'Por planificar'!$A$2:$A$500,'Por planificar'!$AR$2:$AR$500,""),
D346="Por habilitar presupuesto",_xlfn.XLOOKUP(A346,'Por habilitar presup.'!$A$2:$A$500,'Por habilitar presup.'!$AR$2:$AR$500,""),
D346="Por aprobar estimación",_xlfn.XLOOKUP(A346,'Por aprobar estimacion'!$A$2:$A$500,'Por aprobar estimacion'!$AR$2:$AR$500,""),
D346="Por reestimar",_xlfn.XLOOKUP(A346,'Por Reestimar '!$A$2:$A$500,'Por Reestimar '!$AR$2:$AR$500,""),
TRUE,""
),
_xlpm.resultado,IF(OR(_xlpm.revision="",_xlpm.revision=0),_xlpm.base,_xlpm.revision),
IF(OR(_xlpm.resultado="",_xlpm.resultado=0),"Sin definir",_xlpm.resultado)
))</f>
        <v>Media</v>
      </c>
      <c r="F346" s="593" cm="1">
        <f t="array" ref="F346">IF(A346="","",_xlfn.LET(
_xlpm.fecha,_xlfn.IFS(
D346="Eliminados",_xlfn.XLOOKUP(A346,Eliminados!$A$2:$A$500,Eliminados!$AD$2:$AD$500,""),
D346="Planificadas",_xlfn.XLOOKUP(A346,Planificadas!$A$2:$A$500,Planificadas!$AD$2:$AD$500,""),
D346="Aprobar planificación",_xlfn.XLOOKUP(A346,'Aprobar Planificación'!$A$2:$A$500,'Aprobar Planificación'!$AD$2:$AD$500,""),
D346="Por planificar",_xlfn.XLOOKUP(A346,'Por planificar'!$A$2:$A$500,'Por planificar'!$AD$2:$AD$500,""),
D346="Por habilitar presupuesto",_xlfn.XLOOKUP(A346,'Por habilitar presup.'!$A$2:$A$500,'Por habilitar presup.'!$AD$2:$AD$500,""),
D346="Por aprobar estimación",_xlfn.XLOOKUP(A346,'Por aprobar estimacion'!$A$2:$A$500,'Por aprobar estimacion'!$AD$2:$AD$500,""),
D346="Por reestimar",_xlfn.XLOOKUP(A346,'Por Reestimar '!$A$2:$A$500,'Por Reestimar '!$AD$2:$AD$500,""),
D346="Por estimar",_xlfn.XLOOKUP(A346,'Por estimar'!$A$2:$A$500,'Por estimar'!$AD$2:$AD$500,""),
D346="Registro incompleto",_xlfn.XLOOKUP(A346,'Registro incompleto'!$A$2:$A$500,'Registro incompleto'!$AD$2:$AD$500,""),
TRUE,""
),
IF(OR(_xlpm.fecha="",_xlpm.fecha=0),"",_xlpm.fecha)
))</f>
        <v>46287</v>
      </c>
      <c r="G346" s="593" cm="1">
        <f t="array" ref="G346">IF(A346="","",_xlfn.LET(
_xlpm.base,_xlfn.IFS(
D346="Eliminados",_xlfn.XLOOKUP(A346,Eliminados!$A$2:$A$500,Eliminados!$AF$2:$AF$500,""),
D346="Planificadas",_xlfn.XLOOKUP(A346,Planificadas!$A$2:$A$500,Planificadas!$AF$2:$AF$500,""),
D346="Aprobar planificación",_xlfn.XLOOKUP(A346,'Aprobar Planificación'!$A$2:$A$500,'Aprobar Planificación'!$AF$2:$AF$500,""),
D346="Por planificar",_xlfn.XLOOKUP(A346,'Por planificar'!$A$2:$A$500,'Por planificar'!$AF$2:$AF$500,""),
D346="Por habilitar presupuesto",_xlfn.XLOOKUP(A346,'Por habilitar presup.'!$A$2:$A$500,'Por habilitar presup.'!$AF$2:$AF$500,""),
D346="Por aprobar estimación",_xlfn.XLOOKUP(A346,'Por aprobar estimacion'!$A$2:$A$500,'Por aprobar estimacion'!$AF$2:$AF$500,""),
D346="Por reestimar",_xlfn.XLOOKUP(A346,'Por Reestimar '!$A$2:$A$500,'Por Reestimar '!$AF$2:$AF$500,""),
D346="Por estimar",_xlfn.XLOOKUP(A346,'Por estimar'!$A$2:$A$500,'Por estimar'!$AF$2:$AF$500,""),
D346="Registro incompleto",_xlfn.XLOOKUP(A346,'Registro incompleto'!$A$2:$A$500,'Registro incompleto'!$AF$2:$AF$500,""),
TRUE,""
),
_xlpm.revision,_xlfn.IFS(
D346="Eliminados",_xlfn.XLOOKUP(A346,Eliminados!$A$2:$A$500,Eliminados!$AS$2:$AS$500,""),
D346="Planificadas",_xlfn.XLOOKUP(A346,Planificadas!$A$2:$A$500,Planificadas!$AS$2:$AS$500,""),
D346="Aprobar planificación",_xlfn.XLOOKUP(A346,'Aprobar Planificación'!$A$2:$A$500,'Aprobar Planificación'!$AS$2:$AS$500,""),
D346="Por planificar",_xlfn.XLOOKUP(A346,'Por planificar'!$A$2:$A$500,'Por planificar'!$AS$2:$AS$500,""),
D346="Por habilitar presupuesto",_xlfn.XLOOKUP(A346,'Por habilitar presup.'!$A$2:$A$500,'Por habilitar presup.'!$AS$2:$AS$500,""),
D346="Por aprobar estimación",_xlfn.XLOOKUP(A346,'Por aprobar estimacion'!$A$2:$A$500,'Por aprobar estimacion'!$AS$2:$AS$500,""),
D346="Por reestimar",_xlfn.XLOOKUP(A346,'Por Reestimar '!$A$2:$A$500,'Por Reestimar '!$AS$2:$AS$500,""),
TRUE,""
),
_xlpm.resultado,IF(OR(_xlpm.revision="",_xlpm.revision=0),_xlpm.base,_xlpm.revision),
IF(OR(_xlpm.resultado="",_xlpm.resultado=0),"",_xlpm.resultado)
))</f>
        <v>46310</v>
      </c>
      <c r="H346" s="593" cm="1">
        <f t="array" ref="H346">IF(A346="","",_xlfn.LET(
_xlpm.dias,_xlfn.IFS(
OR(UPPER(TRIM(E346))="BAJA",UPPER(TRIM(E346))="BAJO"),5,
OR(UPPER(TRIM(E346))="MEDIA",UPPER(TRIM(E346))="MEDIO"),10,
OR(UPPER(TRIM(E346))="ALTA",UPPER(TRIM(E346))="ALTO"),20,
TRUE,0
),
_xlpm.inicioRe,IF(D346="Por reestimar",_xlfn.XLOOKUP(A346,'Por Reestimar '!$A$2:$A$500,'Por Reestimar '!$AS$2:$AS$500,0),0),
_xlfn.IFS(
D346="Por reestimar",IF(AND(ISNUMBER(_xlpm.inicioRe),_xlpm.inicioRe&gt;0,_xlpm.dias&gt;0),WORKDAY(_xlpm.inicioRe,_xlpm.dias),""),
D346="Por estimar",IF(AND(ISNUMBER(G346),G346&gt;0),IF(_xlpm.dias&gt;0,WORKDAY(G346,_xlpm.dias),""),IF(AND(ISNUMBER(F346),F346&gt;0),WORKDAY(F346,5),"")),
TRUE,""
)
))</f>
        <v>46324</v>
      </c>
      <c r="I346" t="str" cm="1">
        <f t="array" ref="I346">IF(A346="","",_xlfn.IFS(
D346="Eliminados",_xlfn.XLOOKUP(A346,Eliminados!$A$2:$A$500,Eliminados!$AB$2:$AB$500,""),
D346="Planificadas",_xlfn.XLOOKUP(A346,Planificadas!$A$2:$A$500,Planificadas!$AB$2:$AB$500,""),
D346="Aprobar planificación",_xlfn.XLOOKUP(A346,'Aprobar Planificación'!$A$2:$A$500,'Aprobar Planificación'!$AB$2:$AB$500,""),
D346="Por planificar",_xlfn.XLOOKUP(A346,'Por planificar'!$A$2:$A$500,'Por planificar'!$AB$2:$AB$500,""),
D346="Por habilitar presupuesto",_xlfn.XLOOKUP(A346,'Por habilitar presup.'!$A$2:$A$500,'Por habilitar presup.'!$AB$2:$AB$500,""),
D346="Por aprobar estimación",_xlfn.XLOOKUP(A346,'Por aprobar estimacion'!$A$2:$A$500,'Por aprobar estimacion'!$AB$2:$AB$500,""),
D346="Por reestimar",_xlfn.XLOOKUP(A346,'Por Reestimar '!$A$2:$A$500,'Por Reestimar '!$AB$2:$AB$500,""),
D346="Por estimar",_xlfn.XLOOKUP(A346,'Por estimar'!$A$2:$A$500,'Por estimar'!$AB$2:$AB$500,""),
D346="Registro incompleto",_xlfn.XLOOKUP(A346,'Registro incompleto'!$A$2:$A$500,'Registro incompleto'!$AB$2:$AB$500,""),
TRUE,""
))</f>
        <v>Nicolas Morales</v>
      </c>
    </row>
    <row r="347" spans="1:9">
      <c r="A347">
        <v>395</v>
      </c>
      <c r="B347" t="str" cm="1">
        <f t="array" ref="B347">IF(A347="","",_xlfn.IFS(
D347="Eliminados",_xlfn.XLOOKUP(A347,Eliminados!$A$2:$A$500,Eliminados!$F$2:$F$500,""),
D347="Planificadas",_xlfn.XLOOKUP(A347,Planificadas!$A$2:$A$500,Planificadas!$F$2:$F$500,""),
D347="Aprobar planificación",_xlfn.XLOOKUP(A347,'Aprobar Planificación'!$A$2:$A$500,'Aprobar Planificación'!$F$2:$F$500,""),
D347="Por planificar",_xlfn.XLOOKUP(A347,'Por planificar'!$A$2:$A$500,'Por planificar'!$F$2:$F$500,""),
D347="Por habilitar presupuesto",_xlfn.XLOOKUP(A347,'Por habilitar presup.'!$A$2:$A$500,'Por habilitar presup.'!$F$2:$F$500,""),
D347="Por aprobar estimación",_xlfn.XLOOKUP(A347,'Por aprobar estimacion'!$A$2:$A$500,'Por aprobar estimacion'!$F$2:$F$500,""),
D347="Por reestimar",_xlfn.XLOOKUP(A347,'Por Reestimar '!$A$2:$A$500,'Por Reestimar '!$F$2:$F$500,""),
D347="Por estimar",_xlfn.XLOOKUP(A347,'Por estimar'!$A$2:$A$500,'Por estimar'!$F$2:$F$500,""),
D347="Registro incompleto",_xlfn.XLOOKUP(A347,'Registro incompleto'!$A$2:$A$500,'Registro incompleto'!$F$2:$F$500,""),
TRUE,""
))</f>
        <v>Piloto Genesys Copilot: asistencia en tiempo real al asesor comercial.</v>
      </c>
      <c r="C347" t="str">
        <f t="shared" si="5"/>
        <v>César Soplín</v>
      </c>
      <c r="D347" t="str" cm="1">
        <f t="array" ref="D347">IF(A347="","",_xlfn.IFS(
COUNTIF(Eliminados!$A$2:$A$500,A347)&gt;0,"Eliminados",
COUNTIF(Planificadas!$A$2:$A$500,A347)&gt;0,"Planificadas",
COUNTIF('Aprobar Planificación'!$A$2:$A$500,A347)&gt;0,"Aprobar planificación",
COUNTIF('Por planificar'!$A$2:$A$500,A347)&gt;0,"Por planificar",
COUNTIF('Por habilitar presup.'!$A$2:$A$500,A347)&gt;0,"Por habilitar presupuesto",
COUNTIF('Por aprobar estimacion'!$A$2:$A$500,A347)&gt;0,"Por aprobar estimación",
COUNTIF('Por Reestimar '!$A$2:$A$500,A347)&gt;0,"Por reestimar",
COUNTIF('Por estimar'!$A$2:$A$500,A347)&gt;0,"Por estimar",
COUNTIF('Registro incompleto'!$A$2:$A$500,A347)&gt;0,"Registro incompleto",
TRUE,"Sin estado"
))</f>
        <v>Por aprobar estimación</v>
      </c>
      <c r="E347" t="str" cm="1">
        <f t="array" ref="E347">IF(A347="","",_xlfn.LET(
_xlpm.base,_xlfn.IFS(
D347="Eliminados",_xlfn.XLOOKUP(A347,Eliminados!$A$2:$A$500,Eliminados!$AE$2:$AE$500,""),
D347="Planificadas",_xlfn.XLOOKUP(A347,Planificadas!$A$2:$A$500,Planificadas!$AE$2:$AE$500,""),
D347="Aprobar planificación",_xlfn.XLOOKUP(A347,'Aprobar Planificación'!$A$2:$A$500,'Aprobar Planificación'!$AE$2:$AE$500,""),
D347="Por planificar",_xlfn.XLOOKUP(A347,'Por planificar'!$A$2:$A$500,'Por planificar'!$AE$2:$AE$500,""),
D347="Por habilitar presupuesto",_xlfn.XLOOKUP(A347,'Por habilitar presup.'!$A$2:$A$500,'Por habilitar presup.'!$AE$2:$AE$500,""),
D347="Por aprobar estimación",_xlfn.XLOOKUP(A347,'Por aprobar estimacion'!$A$2:$A$500,'Por aprobar estimacion'!$AE$2:$AE$500,""),
D347="Por reestimar",_xlfn.XLOOKUP(A347,'Por Reestimar '!$A$2:$A$500,'Por Reestimar '!$AE$2:$AE$500,""),
D347="Por estimar",_xlfn.XLOOKUP(A347,'Por estimar'!$A$2:$A$500,'Por estimar'!$AE$2:$AE$500,""),
D347="Registro incompleto",_xlfn.XLOOKUP(A347,'Registro incompleto'!$A$2:$A$500,'Registro incompleto'!$AE$2:$AE$500,""),
TRUE,""
),
_xlpm.revision,_xlfn.IFS(
D347="Eliminados",_xlfn.XLOOKUP(A347,Eliminados!$A$2:$A$500,Eliminados!$AR$2:$AR$500,""),
D347="Planificadas",_xlfn.XLOOKUP(A347,Planificadas!$A$2:$A$500,Planificadas!$AR$2:$AR$500,""),
D347="Aprobar planificación",_xlfn.XLOOKUP(A347,'Aprobar Planificación'!$A$2:$A$500,'Aprobar Planificación'!$AR$2:$AR$500,""),
D347="Por planificar",_xlfn.XLOOKUP(A347,'Por planificar'!$A$2:$A$500,'Por planificar'!$AR$2:$AR$500,""),
D347="Por habilitar presupuesto",_xlfn.XLOOKUP(A347,'Por habilitar presup.'!$A$2:$A$500,'Por habilitar presup.'!$AR$2:$AR$500,""),
D347="Por aprobar estimación",_xlfn.XLOOKUP(A347,'Por aprobar estimacion'!$A$2:$A$500,'Por aprobar estimacion'!$AR$2:$AR$500,""),
D347="Por reestimar",_xlfn.XLOOKUP(A347,'Por Reestimar '!$A$2:$A$500,'Por Reestimar '!$AR$2:$AR$500,""),
TRUE,""
),
_xlpm.resultado,IF(OR(_xlpm.revision="",_xlpm.revision=0),_xlpm.base,_xlpm.revision),
IF(OR(_xlpm.resultado="",_xlpm.resultado=0),"Sin definir",_xlpm.resultado)
))</f>
        <v>Media</v>
      </c>
      <c r="F347" s="593" cm="1">
        <f t="array" ref="F347">IF(A347="","",_xlfn.LET(
_xlpm.fecha,_xlfn.IFS(
D347="Eliminados",_xlfn.XLOOKUP(A347,Eliminados!$A$2:$A$500,Eliminados!$AD$2:$AD$500,""),
D347="Planificadas",_xlfn.XLOOKUP(A347,Planificadas!$A$2:$A$500,Planificadas!$AD$2:$AD$500,""),
D347="Aprobar planificación",_xlfn.XLOOKUP(A347,'Aprobar Planificación'!$A$2:$A$500,'Aprobar Planificación'!$AD$2:$AD$500,""),
D347="Por planificar",_xlfn.XLOOKUP(A347,'Por planificar'!$A$2:$A$500,'Por planificar'!$AD$2:$AD$500,""),
D347="Por habilitar presupuesto",_xlfn.XLOOKUP(A347,'Por habilitar presup.'!$A$2:$A$500,'Por habilitar presup.'!$AD$2:$AD$500,""),
D347="Por aprobar estimación",_xlfn.XLOOKUP(A347,'Por aprobar estimacion'!$A$2:$A$500,'Por aprobar estimacion'!$AD$2:$AD$500,""),
D347="Por reestimar",_xlfn.XLOOKUP(A347,'Por Reestimar '!$A$2:$A$500,'Por Reestimar '!$AD$2:$AD$500,""),
D347="Por estimar",_xlfn.XLOOKUP(A347,'Por estimar'!$A$2:$A$500,'Por estimar'!$AD$2:$AD$500,""),
D347="Registro incompleto",_xlfn.XLOOKUP(A347,'Registro incompleto'!$A$2:$A$500,'Registro incompleto'!$AD$2:$AD$500,""),
TRUE,""
),
IF(OR(_xlpm.fecha="",_xlpm.fecha=0),"",_xlpm.fecha)
))</f>
        <v>46287</v>
      </c>
      <c r="G347" s="593" cm="1">
        <f t="array" ref="G347">IF(A347="","",_xlfn.LET(
_xlpm.base,_xlfn.IFS(
D347="Eliminados",_xlfn.XLOOKUP(A347,Eliminados!$A$2:$A$500,Eliminados!$AF$2:$AF$500,""),
D347="Planificadas",_xlfn.XLOOKUP(A347,Planificadas!$A$2:$A$500,Planificadas!$AF$2:$AF$500,""),
D347="Aprobar planificación",_xlfn.XLOOKUP(A347,'Aprobar Planificación'!$A$2:$A$500,'Aprobar Planificación'!$AF$2:$AF$500,""),
D347="Por planificar",_xlfn.XLOOKUP(A347,'Por planificar'!$A$2:$A$500,'Por planificar'!$AF$2:$AF$500,""),
D347="Por habilitar presupuesto",_xlfn.XLOOKUP(A347,'Por habilitar presup.'!$A$2:$A$500,'Por habilitar presup.'!$AF$2:$AF$500,""),
D347="Por aprobar estimación",_xlfn.XLOOKUP(A347,'Por aprobar estimacion'!$A$2:$A$500,'Por aprobar estimacion'!$AF$2:$AF$500,""),
D347="Por reestimar",_xlfn.XLOOKUP(A347,'Por Reestimar '!$A$2:$A$500,'Por Reestimar '!$AF$2:$AF$500,""),
D347="Por estimar",_xlfn.XLOOKUP(A347,'Por estimar'!$A$2:$A$500,'Por estimar'!$AF$2:$AF$500,""),
D347="Registro incompleto",_xlfn.XLOOKUP(A347,'Registro incompleto'!$A$2:$A$500,'Registro incompleto'!$AF$2:$AF$500,""),
TRUE,""
),
_xlpm.revision,_xlfn.IFS(
D347="Eliminados",_xlfn.XLOOKUP(A347,Eliminados!$A$2:$A$500,Eliminados!$AS$2:$AS$500,""),
D347="Planificadas",_xlfn.XLOOKUP(A347,Planificadas!$A$2:$A$500,Planificadas!$AS$2:$AS$500,""),
D347="Aprobar planificación",_xlfn.XLOOKUP(A347,'Aprobar Planificación'!$A$2:$A$500,'Aprobar Planificación'!$AS$2:$AS$500,""),
D347="Por planificar",_xlfn.XLOOKUP(A347,'Por planificar'!$A$2:$A$500,'Por planificar'!$AS$2:$AS$500,""),
D347="Por habilitar presupuesto",_xlfn.XLOOKUP(A347,'Por habilitar presup.'!$A$2:$A$500,'Por habilitar presup.'!$AS$2:$AS$500,""),
D347="Por aprobar estimación",_xlfn.XLOOKUP(A347,'Por aprobar estimacion'!$A$2:$A$500,'Por aprobar estimacion'!$AS$2:$AS$500,""),
D347="Por reestimar",_xlfn.XLOOKUP(A347,'Por Reestimar '!$A$2:$A$500,'Por Reestimar '!$AS$2:$AS$500,""),
TRUE,""
),
_xlpm.resultado,IF(OR(_xlpm.revision="",_xlpm.revision=0),_xlpm.base,_xlpm.revision),
IF(OR(_xlpm.resultado="",_xlpm.resultado=0),"",_xlpm.resultado)
))</f>
        <v>46293</v>
      </c>
      <c r="H347" s="593" t="str" cm="1">
        <f t="array" ref="H347">IF(A347="","",_xlfn.LET(
_xlpm.dias,_xlfn.IFS(
OR(UPPER(TRIM(E347))="BAJA",UPPER(TRIM(E347))="BAJO"),5,
OR(UPPER(TRIM(E347))="MEDIA",UPPER(TRIM(E347))="MEDIO"),10,
OR(UPPER(TRIM(E347))="ALTA",UPPER(TRIM(E347))="ALTO"),20,
TRUE,0
),
_xlpm.inicioRe,IF(D347="Por reestimar",_xlfn.XLOOKUP(A347,'Por Reestimar '!$A$2:$A$500,'Por Reestimar '!$AS$2:$AS$500,0),0),
_xlfn.IFS(
D347="Por reestimar",IF(AND(ISNUMBER(_xlpm.inicioRe),_xlpm.inicioRe&gt;0,_xlpm.dias&gt;0),WORKDAY(_xlpm.inicioRe,_xlpm.dias),""),
D347="Por estimar",IF(AND(ISNUMBER(G347),G347&gt;0),IF(_xlpm.dias&gt;0,WORKDAY(G347,_xlpm.dias),""),IF(AND(ISNUMBER(F347),F347&gt;0),WORKDAY(F347,5),"")),
TRUE,""
)
))</f>
        <v/>
      </c>
      <c r="I347" t="str" cm="1">
        <f t="array" ref="I347">IF(A347="","",_xlfn.IFS(
D347="Eliminados",_xlfn.XLOOKUP(A347,Eliminados!$A$2:$A$500,Eliminados!$AB$2:$AB$500,""),
D347="Planificadas",_xlfn.XLOOKUP(A347,Planificadas!$A$2:$A$500,Planificadas!$AB$2:$AB$500,""),
D347="Aprobar planificación",_xlfn.XLOOKUP(A347,'Aprobar Planificación'!$A$2:$A$500,'Aprobar Planificación'!$AB$2:$AB$500,""),
D347="Por planificar",_xlfn.XLOOKUP(A347,'Por planificar'!$A$2:$A$500,'Por planificar'!$AB$2:$AB$500,""),
D347="Por habilitar presupuesto",_xlfn.XLOOKUP(A347,'Por habilitar presup.'!$A$2:$A$500,'Por habilitar presup.'!$AB$2:$AB$500,""),
D347="Por aprobar estimación",_xlfn.XLOOKUP(A347,'Por aprobar estimacion'!$A$2:$A$500,'Por aprobar estimacion'!$AB$2:$AB$500,""),
D347="Por reestimar",_xlfn.XLOOKUP(A347,'Por Reestimar '!$A$2:$A$500,'Por Reestimar '!$AB$2:$AB$500,""),
D347="Por estimar",_xlfn.XLOOKUP(A347,'Por estimar'!$A$2:$A$500,'Por estimar'!$AB$2:$AB$500,""),
D347="Registro incompleto",_xlfn.XLOOKUP(A347,'Registro incompleto'!$A$2:$A$500,'Registro incompleto'!$AB$2:$AB$500,""),
TRUE,""
))</f>
        <v>César Soplín</v>
      </c>
    </row>
    <row r="348" spans="1:9">
      <c r="A348">
        <v>396</v>
      </c>
      <c r="B348" t="str" cm="1">
        <f t="array" ref="B348">IF(A348="","",_xlfn.IFS(
D348="Eliminados",_xlfn.XLOOKUP(A348,Eliminados!$A$2:$A$500,Eliminados!$F$2:$F$500,""),
D348="Planificadas",_xlfn.XLOOKUP(A348,Planificadas!$A$2:$A$500,Planificadas!$F$2:$F$500,""),
D348="Aprobar planificación",_xlfn.XLOOKUP(A348,'Aprobar Planificación'!$A$2:$A$500,'Aprobar Planificación'!$F$2:$F$500,""),
D348="Por planificar",_xlfn.XLOOKUP(A348,'Por planificar'!$A$2:$A$500,'Por planificar'!$F$2:$F$500,""),
D348="Por habilitar presupuesto",_xlfn.XLOOKUP(A348,'Por habilitar presup.'!$A$2:$A$500,'Por habilitar presup.'!$F$2:$F$500,""),
D348="Por aprobar estimación",_xlfn.XLOOKUP(A348,'Por aprobar estimacion'!$A$2:$A$500,'Por aprobar estimacion'!$F$2:$F$500,""),
D348="Por reestimar",_xlfn.XLOOKUP(A348,'Por Reestimar '!$A$2:$A$500,'Por Reestimar '!$F$2:$F$500,""),
D348="Por estimar",_xlfn.XLOOKUP(A348,'Por estimar'!$A$2:$A$500,'Por estimar'!$F$2:$F$500,""),
D348="Registro incompleto",_xlfn.XLOOKUP(A348,'Registro incompleto'!$A$2:$A$500,'Registro incompleto'!$F$2:$F$500,""),
TRUE,""
))</f>
        <v>PROYECTO OEP - Matrícula en línea DPA debido a la necesidad de eliminar los pagos por OEPs</v>
      </c>
      <c r="C348" t="str">
        <f t="shared" si="5"/>
        <v>Ana Vega</v>
      </c>
      <c r="D348" t="str" cm="1">
        <f t="array" ref="D348">IF(A348="","",_xlfn.IFS(
COUNTIF(Eliminados!$A$2:$A$500,A348)&gt;0,"Eliminados",
COUNTIF(Planificadas!$A$2:$A$500,A348)&gt;0,"Planificadas",
COUNTIF('Aprobar Planificación'!$A$2:$A$500,A348)&gt;0,"Aprobar planificación",
COUNTIF('Por planificar'!$A$2:$A$500,A348)&gt;0,"Por planificar",
COUNTIF('Por habilitar presup.'!$A$2:$A$500,A348)&gt;0,"Por habilitar presupuesto",
COUNTIF('Por aprobar estimacion'!$A$2:$A$500,A348)&gt;0,"Por aprobar estimación",
COUNTIF('Por Reestimar '!$A$2:$A$500,A348)&gt;0,"Por reestimar",
COUNTIF('Por estimar'!$A$2:$A$500,A348)&gt;0,"Por estimar",
COUNTIF('Registro incompleto'!$A$2:$A$500,A348)&gt;0,"Registro incompleto",
TRUE,"Sin estado"
))</f>
        <v>Por estimar</v>
      </c>
      <c r="E348" t="str" cm="1">
        <f t="array" ref="E348">IF(A348="","",_xlfn.LET(
_xlpm.base,_xlfn.IFS(
D348="Eliminados",_xlfn.XLOOKUP(A348,Eliminados!$A$2:$A$500,Eliminados!$AE$2:$AE$500,""),
D348="Planificadas",_xlfn.XLOOKUP(A348,Planificadas!$A$2:$A$500,Planificadas!$AE$2:$AE$500,""),
D348="Aprobar planificación",_xlfn.XLOOKUP(A348,'Aprobar Planificación'!$A$2:$A$500,'Aprobar Planificación'!$AE$2:$AE$500,""),
D348="Por planificar",_xlfn.XLOOKUP(A348,'Por planificar'!$A$2:$A$500,'Por planificar'!$AE$2:$AE$500,""),
D348="Por habilitar presupuesto",_xlfn.XLOOKUP(A348,'Por habilitar presup.'!$A$2:$A$500,'Por habilitar presup.'!$AE$2:$AE$500,""),
D348="Por aprobar estimación",_xlfn.XLOOKUP(A348,'Por aprobar estimacion'!$A$2:$A$500,'Por aprobar estimacion'!$AE$2:$AE$500,""),
D348="Por reestimar",_xlfn.XLOOKUP(A348,'Por Reestimar '!$A$2:$A$500,'Por Reestimar '!$AE$2:$AE$500,""),
D348="Por estimar",_xlfn.XLOOKUP(A348,'Por estimar'!$A$2:$A$500,'Por estimar'!$AE$2:$AE$500,""),
D348="Registro incompleto",_xlfn.XLOOKUP(A348,'Registro incompleto'!$A$2:$A$500,'Registro incompleto'!$AE$2:$AE$500,""),
TRUE,""
),
_xlpm.revision,_xlfn.IFS(
D348="Eliminados",_xlfn.XLOOKUP(A348,Eliminados!$A$2:$A$500,Eliminados!$AR$2:$AR$500,""),
D348="Planificadas",_xlfn.XLOOKUP(A348,Planificadas!$A$2:$A$500,Planificadas!$AR$2:$AR$500,""),
D348="Aprobar planificación",_xlfn.XLOOKUP(A348,'Aprobar Planificación'!$A$2:$A$500,'Aprobar Planificación'!$AR$2:$AR$500,""),
D348="Por planificar",_xlfn.XLOOKUP(A348,'Por planificar'!$A$2:$A$500,'Por planificar'!$AR$2:$AR$500,""),
D348="Por habilitar presupuesto",_xlfn.XLOOKUP(A348,'Por habilitar presup.'!$A$2:$A$500,'Por habilitar presup.'!$AR$2:$AR$500,""),
D348="Por aprobar estimación",_xlfn.XLOOKUP(A348,'Por aprobar estimacion'!$A$2:$A$500,'Por aprobar estimacion'!$AR$2:$AR$500,""),
D348="Por reestimar",_xlfn.XLOOKUP(A348,'Por Reestimar '!$A$2:$A$500,'Por Reestimar '!$AR$2:$AR$500,""),
TRUE,""
),
_xlpm.resultado,IF(OR(_xlpm.revision="",_xlpm.revision=0),_xlpm.base,_xlpm.revision),
IF(OR(_xlpm.resultado="",_xlpm.resultado=0),"Sin definir",_xlpm.resultado)
))</f>
        <v>Sin definir</v>
      </c>
      <c r="F348" s="593" cm="1">
        <f t="array" ref="F348">IF(A348="","",_xlfn.LET(
_xlpm.fecha,_xlfn.IFS(
D348="Eliminados",_xlfn.XLOOKUP(A348,Eliminados!$A$2:$A$500,Eliminados!$AD$2:$AD$500,""),
D348="Planificadas",_xlfn.XLOOKUP(A348,Planificadas!$A$2:$A$500,Planificadas!$AD$2:$AD$500,""),
D348="Aprobar planificación",_xlfn.XLOOKUP(A348,'Aprobar Planificación'!$A$2:$A$500,'Aprobar Planificación'!$AD$2:$AD$500,""),
D348="Por planificar",_xlfn.XLOOKUP(A348,'Por planificar'!$A$2:$A$500,'Por planificar'!$AD$2:$AD$500,""),
D348="Por habilitar presupuesto",_xlfn.XLOOKUP(A348,'Por habilitar presup.'!$A$2:$A$500,'Por habilitar presup.'!$AD$2:$AD$500,""),
D348="Por aprobar estimación",_xlfn.XLOOKUP(A348,'Por aprobar estimacion'!$A$2:$A$500,'Por aprobar estimacion'!$AD$2:$AD$500,""),
D348="Por reestimar",_xlfn.XLOOKUP(A348,'Por Reestimar '!$A$2:$A$500,'Por Reestimar '!$AD$2:$AD$500,""),
D348="Por estimar",_xlfn.XLOOKUP(A348,'Por estimar'!$A$2:$A$500,'Por estimar'!$AD$2:$AD$500,""),
D348="Registro incompleto",_xlfn.XLOOKUP(A348,'Registro incompleto'!$A$2:$A$500,'Registro incompleto'!$AD$2:$AD$500,""),
TRUE,""
),
IF(OR(_xlpm.fecha="",_xlpm.fecha=0),"",_xlpm.fecha)
))</f>
        <v>46293</v>
      </c>
      <c r="G348" s="593" t="str" cm="1">
        <f t="array" ref="G348">IF(A348="","",_xlfn.LET(
_xlpm.base,_xlfn.IFS(
D348="Eliminados",_xlfn.XLOOKUP(A348,Eliminados!$A$2:$A$500,Eliminados!$AF$2:$AF$500,""),
D348="Planificadas",_xlfn.XLOOKUP(A348,Planificadas!$A$2:$A$500,Planificadas!$AF$2:$AF$500,""),
D348="Aprobar planificación",_xlfn.XLOOKUP(A348,'Aprobar Planificación'!$A$2:$A$500,'Aprobar Planificación'!$AF$2:$AF$500,""),
D348="Por planificar",_xlfn.XLOOKUP(A348,'Por planificar'!$A$2:$A$500,'Por planificar'!$AF$2:$AF$500,""),
D348="Por habilitar presupuesto",_xlfn.XLOOKUP(A348,'Por habilitar presup.'!$A$2:$A$500,'Por habilitar presup.'!$AF$2:$AF$500,""),
D348="Por aprobar estimación",_xlfn.XLOOKUP(A348,'Por aprobar estimacion'!$A$2:$A$500,'Por aprobar estimacion'!$AF$2:$AF$500,""),
D348="Por reestimar",_xlfn.XLOOKUP(A348,'Por Reestimar '!$A$2:$A$500,'Por Reestimar '!$AF$2:$AF$500,""),
D348="Por estimar",_xlfn.XLOOKUP(A348,'Por estimar'!$A$2:$A$500,'Por estimar'!$AF$2:$AF$500,""),
D348="Registro incompleto",_xlfn.XLOOKUP(A348,'Registro incompleto'!$A$2:$A$500,'Registro incompleto'!$AF$2:$AF$500,""),
TRUE,""
),
_xlpm.revision,_xlfn.IFS(
D348="Eliminados",_xlfn.XLOOKUP(A348,Eliminados!$A$2:$A$500,Eliminados!$AS$2:$AS$500,""),
D348="Planificadas",_xlfn.XLOOKUP(A348,Planificadas!$A$2:$A$500,Planificadas!$AS$2:$AS$500,""),
D348="Aprobar planificación",_xlfn.XLOOKUP(A348,'Aprobar Planificación'!$A$2:$A$500,'Aprobar Planificación'!$AS$2:$AS$500,""),
D348="Por planificar",_xlfn.XLOOKUP(A348,'Por planificar'!$A$2:$A$500,'Por planificar'!$AS$2:$AS$500,""),
D348="Por habilitar presupuesto",_xlfn.XLOOKUP(A348,'Por habilitar presup.'!$A$2:$A$500,'Por habilitar presup.'!$AS$2:$AS$500,""),
D348="Por aprobar estimación",_xlfn.XLOOKUP(A348,'Por aprobar estimacion'!$A$2:$A$500,'Por aprobar estimacion'!$AS$2:$AS$500,""),
D348="Por reestimar",_xlfn.XLOOKUP(A348,'Por Reestimar '!$A$2:$A$500,'Por Reestimar '!$AS$2:$AS$500,""),
TRUE,""
),
_xlpm.resultado,IF(OR(_xlpm.revision="",_xlpm.revision=0),_xlpm.base,_xlpm.revision),
IF(OR(_xlpm.resultado="",_xlpm.resultado=0),"",_xlpm.resultado)
))</f>
        <v/>
      </c>
      <c r="H348" s="593" cm="1">
        <f t="array" ref="H348">IF(A348="","",_xlfn.LET(
_xlpm.dias,_xlfn.IFS(
OR(UPPER(TRIM(E348))="BAJA",UPPER(TRIM(E348))="BAJO"),5,
OR(UPPER(TRIM(E348))="MEDIA",UPPER(TRIM(E348))="MEDIO"),10,
OR(UPPER(TRIM(E348))="ALTA",UPPER(TRIM(E348))="ALTO"),20,
TRUE,0
),
_xlpm.inicioRe,IF(D348="Por reestimar",_xlfn.XLOOKUP(A348,'Por Reestimar '!$A$2:$A$500,'Por Reestimar '!$AS$2:$AS$500,0),0),
_xlfn.IFS(
D348="Por reestimar",IF(AND(ISNUMBER(_xlpm.inicioRe),_xlpm.inicioRe&gt;0,_xlpm.dias&gt;0),WORKDAY(_xlpm.inicioRe,_xlpm.dias),""),
D348="Por estimar",IF(AND(ISNUMBER(G348),G348&gt;0),IF(_xlpm.dias&gt;0,WORKDAY(G348,_xlpm.dias),""),IF(AND(ISNUMBER(F348),F348&gt;0),WORKDAY(F348,5),"")),
TRUE,""
)
))</f>
        <v>46300</v>
      </c>
      <c r="I348" t="str" cm="1">
        <f t="array" ref="I348">IF(A348="","",_xlfn.IFS(
D348="Eliminados",_xlfn.XLOOKUP(A348,Eliminados!$A$2:$A$500,Eliminados!$AB$2:$AB$500,""),
D348="Planificadas",_xlfn.XLOOKUP(A348,Planificadas!$A$2:$A$500,Planificadas!$AB$2:$AB$500,""),
D348="Aprobar planificación",_xlfn.XLOOKUP(A348,'Aprobar Planificación'!$A$2:$A$500,'Aprobar Planificación'!$AB$2:$AB$500,""),
D348="Por planificar",_xlfn.XLOOKUP(A348,'Por planificar'!$A$2:$A$500,'Por planificar'!$AB$2:$AB$500,""),
D348="Por habilitar presupuesto",_xlfn.XLOOKUP(A348,'Por habilitar presup.'!$A$2:$A$500,'Por habilitar presup.'!$AB$2:$AB$500,""),
D348="Por aprobar estimación",_xlfn.XLOOKUP(A348,'Por aprobar estimacion'!$A$2:$A$500,'Por aprobar estimacion'!$AB$2:$AB$500,""),
D348="Por reestimar",_xlfn.XLOOKUP(A348,'Por Reestimar '!$A$2:$A$500,'Por Reestimar '!$AB$2:$AB$500,""),
D348="Por estimar",_xlfn.XLOOKUP(A348,'Por estimar'!$A$2:$A$500,'Por estimar'!$AB$2:$AB$500,""),
D348="Registro incompleto",_xlfn.XLOOKUP(A348,'Registro incompleto'!$A$2:$A$500,'Registro incompleto'!$AB$2:$AB$500,""),
TRUE,""
))</f>
        <v>Ana Vega</v>
      </c>
    </row>
    <row r="349" spans="1:9">
      <c r="A349">
        <v>397</v>
      </c>
      <c r="B349" t="str" cm="1">
        <f t="array" ref="B349">IF(A349="","",_xlfn.IFS(
D349="Eliminados",_xlfn.XLOOKUP(A349,Eliminados!$A$2:$A$500,Eliminados!$F$2:$F$500,""),
D349="Planificadas",_xlfn.XLOOKUP(A349,Planificadas!$A$2:$A$500,Planificadas!$F$2:$F$500,""),
D349="Aprobar planificación",_xlfn.XLOOKUP(A349,'Aprobar Planificación'!$A$2:$A$500,'Aprobar Planificación'!$F$2:$F$500,""),
D349="Por planificar",_xlfn.XLOOKUP(A349,'Por planificar'!$A$2:$A$500,'Por planificar'!$F$2:$F$500,""),
D349="Por habilitar presupuesto",_xlfn.XLOOKUP(A349,'Por habilitar presup.'!$A$2:$A$500,'Por habilitar presup.'!$F$2:$F$500,""),
D349="Por aprobar estimación",_xlfn.XLOOKUP(A349,'Por aprobar estimacion'!$A$2:$A$500,'Por aprobar estimacion'!$F$2:$F$500,""),
D349="Por reestimar",_xlfn.XLOOKUP(A349,'Por Reestimar '!$A$2:$A$500,'Por Reestimar '!$F$2:$F$500,""),
D349="Por estimar",_xlfn.XLOOKUP(A349,'Por estimar'!$A$2:$A$500,'Por estimar'!$F$2:$F$500,""),
D349="Registro incompleto",_xlfn.XLOOKUP(A349,'Registro incompleto'!$A$2:$A$500,'Registro incompleto'!$F$2:$F$500,""),
TRUE,""
))</f>
        <v>Automatización de Autorización de acceso a Bases de DP</v>
      </c>
      <c r="C349" t="str">
        <f t="shared" si="5"/>
        <v>Nicolas Morales</v>
      </c>
      <c r="D349" t="str" cm="1">
        <f t="array" ref="D349">IF(A349="","",_xlfn.IFS(
COUNTIF(Eliminados!$A$2:$A$500,A349)&gt;0,"Eliminados",
COUNTIF(Planificadas!$A$2:$A$500,A349)&gt;0,"Planificadas",
COUNTIF('Aprobar Planificación'!$A$2:$A$500,A349)&gt;0,"Aprobar planificación",
COUNTIF('Por planificar'!$A$2:$A$500,A349)&gt;0,"Por planificar",
COUNTIF('Por habilitar presup.'!$A$2:$A$500,A349)&gt;0,"Por habilitar presupuesto",
COUNTIF('Por aprobar estimacion'!$A$2:$A$500,A349)&gt;0,"Por aprobar estimación",
COUNTIF('Por Reestimar '!$A$2:$A$500,A349)&gt;0,"Por reestimar",
COUNTIF('Por estimar'!$A$2:$A$500,A349)&gt;0,"Por estimar",
COUNTIF('Registro incompleto'!$A$2:$A$500,A349)&gt;0,"Registro incompleto",
TRUE,"Sin estado"
))</f>
        <v>Por aprobar estimación</v>
      </c>
      <c r="E349" t="str" cm="1">
        <f t="array" ref="E349">IF(A349="","",_xlfn.LET(
_xlpm.base,_xlfn.IFS(
D349="Eliminados",_xlfn.XLOOKUP(A349,Eliminados!$A$2:$A$500,Eliminados!$AE$2:$AE$500,""),
D349="Planificadas",_xlfn.XLOOKUP(A349,Planificadas!$A$2:$A$500,Planificadas!$AE$2:$AE$500,""),
D349="Aprobar planificación",_xlfn.XLOOKUP(A349,'Aprobar Planificación'!$A$2:$A$500,'Aprobar Planificación'!$AE$2:$AE$500,""),
D349="Por planificar",_xlfn.XLOOKUP(A349,'Por planificar'!$A$2:$A$500,'Por planificar'!$AE$2:$AE$500,""),
D349="Por habilitar presupuesto",_xlfn.XLOOKUP(A349,'Por habilitar presup.'!$A$2:$A$500,'Por habilitar presup.'!$AE$2:$AE$500,""),
D349="Por aprobar estimación",_xlfn.XLOOKUP(A349,'Por aprobar estimacion'!$A$2:$A$500,'Por aprobar estimacion'!$AE$2:$AE$500,""),
D349="Por reestimar",_xlfn.XLOOKUP(A349,'Por Reestimar '!$A$2:$A$500,'Por Reestimar '!$AE$2:$AE$500,""),
D349="Por estimar",_xlfn.XLOOKUP(A349,'Por estimar'!$A$2:$A$500,'Por estimar'!$AE$2:$AE$500,""),
D349="Registro incompleto",_xlfn.XLOOKUP(A349,'Registro incompleto'!$A$2:$A$500,'Registro incompleto'!$AE$2:$AE$500,""),
TRUE,""
),
_xlpm.revision,_xlfn.IFS(
D349="Eliminados",_xlfn.XLOOKUP(A349,Eliminados!$A$2:$A$500,Eliminados!$AR$2:$AR$500,""),
D349="Planificadas",_xlfn.XLOOKUP(A349,Planificadas!$A$2:$A$500,Planificadas!$AR$2:$AR$500,""),
D349="Aprobar planificación",_xlfn.XLOOKUP(A349,'Aprobar Planificación'!$A$2:$A$500,'Aprobar Planificación'!$AR$2:$AR$500,""),
D349="Por planificar",_xlfn.XLOOKUP(A349,'Por planificar'!$A$2:$A$500,'Por planificar'!$AR$2:$AR$500,""),
D349="Por habilitar presupuesto",_xlfn.XLOOKUP(A349,'Por habilitar presup.'!$A$2:$A$500,'Por habilitar presup.'!$AR$2:$AR$500,""),
D349="Por aprobar estimación",_xlfn.XLOOKUP(A349,'Por aprobar estimacion'!$A$2:$A$500,'Por aprobar estimacion'!$AR$2:$AR$500,""),
D349="Por reestimar",_xlfn.XLOOKUP(A349,'Por Reestimar '!$A$2:$A$500,'Por Reestimar '!$AR$2:$AR$500,""),
TRUE,""
),
_xlpm.resultado,IF(OR(_xlpm.revision="",_xlpm.revision=0),_xlpm.base,_xlpm.revision),
IF(OR(_xlpm.resultado="",_xlpm.resultado=0),"Sin definir",_xlpm.resultado)
))</f>
        <v>Media</v>
      </c>
      <c r="F349" s="593" cm="1">
        <f t="array" ref="F349">IF(A349="","",_xlfn.LET(
_xlpm.fecha,_xlfn.IFS(
D349="Eliminados",_xlfn.XLOOKUP(A349,Eliminados!$A$2:$A$500,Eliminados!$AD$2:$AD$500,""),
D349="Planificadas",_xlfn.XLOOKUP(A349,Planificadas!$A$2:$A$500,Planificadas!$AD$2:$AD$500,""),
D349="Aprobar planificación",_xlfn.XLOOKUP(A349,'Aprobar Planificación'!$A$2:$A$500,'Aprobar Planificación'!$AD$2:$AD$500,""),
D349="Por planificar",_xlfn.XLOOKUP(A349,'Por planificar'!$A$2:$A$500,'Por planificar'!$AD$2:$AD$500,""),
D349="Por habilitar presupuesto",_xlfn.XLOOKUP(A349,'Por habilitar presup.'!$A$2:$A$500,'Por habilitar presup.'!$AD$2:$AD$500,""),
D349="Por aprobar estimación",_xlfn.XLOOKUP(A349,'Por aprobar estimacion'!$A$2:$A$500,'Por aprobar estimacion'!$AD$2:$AD$500,""),
D349="Por reestimar",_xlfn.XLOOKUP(A349,'Por Reestimar '!$A$2:$A$500,'Por Reestimar '!$AD$2:$AD$500,""),
D349="Por estimar",_xlfn.XLOOKUP(A349,'Por estimar'!$A$2:$A$500,'Por estimar'!$AD$2:$AD$500,""),
D349="Registro incompleto",_xlfn.XLOOKUP(A349,'Registro incompleto'!$A$2:$A$500,'Registro incompleto'!$AD$2:$AD$500,""),
TRUE,""
),
IF(OR(_xlpm.fecha="",_xlpm.fecha=0),"",_xlpm.fecha)
))</f>
        <v>46289</v>
      </c>
      <c r="G349" s="593" cm="1">
        <f t="array" ref="G349">IF(A349="","",_xlfn.LET(
_xlpm.base,_xlfn.IFS(
D349="Eliminados",_xlfn.XLOOKUP(A349,Eliminados!$A$2:$A$500,Eliminados!$AF$2:$AF$500,""),
D349="Planificadas",_xlfn.XLOOKUP(A349,Planificadas!$A$2:$A$500,Planificadas!$AF$2:$AF$500,""),
D349="Aprobar planificación",_xlfn.XLOOKUP(A349,'Aprobar Planificación'!$A$2:$A$500,'Aprobar Planificación'!$AF$2:$AF$500,""),
D349="Por planificar",_xlfn.XLOOKUP(A349,'Por planificar'!$A$2:$A$500,'Por planificar'!$AF$2:$AF$500,""),
D349="Por habilitar presupuesto",_xlfn.XLOOKUP(A349,'Por habilitar presup.'!$A$2:$A$500,'Por habilitar presup.'!$AF$2:$AF$500,""),
D349="Por aprobar estimación",_xlfn.XLOOKUP(A349,'Por aprobar estimacion'!$A$2:$A$500,'Por aprobar estimacion'!$AF$2:$AF$500,""),
D349="Por reestimar",_xlfn.XLOOKUP(A349,'Por Reestimar '!$A$2:$A$500,'Por Reestimar '!$AF$2:$AF$500,""),
D349="Por estimar",_xlfn.XLOOKUP(A349,'Por estimar'!$A$2:$A$500,'Por estimar'!$AF$2:$AF$500,""),
D349="Registro incompleto",_xlfn.XLOOKUP(A349,'Registro incompleto'!$A$2:$A$500,'Registro incompleto'!$AF$2:$AF$500,""),
TRUE,""
),
_xlpm.revision,_xlfn.IFS(
D349="Eliminados",_xlfn.XLOOKUP(A349,Eliminados!$A$2:$A$500,Eliminados!$AS$2:$AS$500,""),
D349="Planificadas",_xlfn.XLOOKUP(A349,Planificadas!$A$2:$A$500,Planificadas!$AS$2:$AS$500,""),
D349="Aprobar planificación",_xlfn.XLOOKUP(A349,'Aprobar Planificación'!$A$2:$A$500,'Aprobar Planificación'!$AS$2:$AS$500,""),
D349="Por planificar",_xlfn.XLOOKUP(A349,'Por planificar'!$A$2:$A$500,'Por planificar'!$AS$2:$AS$500,""),
D349="Por habilitar presupuesto",_xlfn.XLOOKUP(A349,'Por habilitar presup.'!$A$2:$A$500,'Por habilitar presup.'!$AS$2:$AS$500,""),
D349="Por aprobar estimación",_xlfn.XLOOKUP(A349,'Por aprobar estimacion'!$A$2:$A$500,'Por aprobar estimacion'!$AS$2:$AS$500,""),
D349="Por reestimar",_xlfn.XLOOKUP(A349,'Por Reestimar '!$A$2:$A$500,'Por Reestimar '!$AS$2:$AS$500,""),
TRUE,""
),
_xlpm.resultado,IF(OR(_xlpm.revision="",_xlpm.revision=0),_xlpm.base,_xlpm.revision),
IF(OR(_xlpm.resultado="",_xlpm.resultado=0),"",_xlpm.resultado)
))</f>
        <v>46290</v>
      </c>
      <c r="H349" s="593" t="str" cm="1">
        <f t="array" ref="H349">IF(A349="","",_xlfn.LET(
_xlpm.dias,_xlfn.IFS(
OR(UPPER(TRIM(E349))="BAJA",UPPER(TRIM(E349))="BAJO"),5,
OR(UPPER(TRIM(E349))="MEDIA",UPPER(TRIM(E349))="MEDIO"),10,
OR(UPPER(TRIM(E349))="ALTA",UPPER(TRIM(E349))="ALTO"),20,
TRUE,0
),
_xlpm.inicioRe,IF(D349="Por reestimar",_xlfn.XLOOKUP(A349,'Por Reestimar '!$A$2:$A$500,'Por Reestimar '!$AS$2:$AS$500,0),0),
_xlfn.IFS(
D349="Por reestimar",IF(AND(ISNUMBER(_xlpm.inicioRe),_xlpm.inicioRe&gt;0,_xlpm.dias&gt;0),WORKDAY(_xlpm.inicioRe,_xlpm.dias),""),
D349="Por estimar",IF(AND(ISNUMBER(G349),G349&gt;0),IF(_xlpm.dias&gt;0,WORKDAY(G349,_xlpm.dias),""),IF(AND(ISNUMBER(F349),F349&gt;0),WORKDAY(F349,5),"")),
TRUE,""
)
))</f>
        <v/>
      </c>
      <c r="I349" t="str" cm="1">
        <f t="array" ref="I349">IF(A349="","",_xlfn.IFS(
D349="Eliminados",_xlfn.XLOOKUP(A349,Eliminados!$A$2:$A$500,Eliminados!$AB$2:$AB$500,""),
D349="Planificadas",_xlfn.XLOOKUP(A349,Planificadas!$A$2:$A$500,Planificadas!$AB$2:$AB$500,""),
D349="Aprobar planificación",_xlfn.XLOOKUP(A349,'Aprobar Planificación'!$A$2:$A$500,'Aprobar Planificación'!$AB$2:$AB$500,""),
D349="Por planificar",_xlfn.XLOOKUP(A349,'Por planificar'!$A$2:$A$500,'Por planificar'!$AB$2:$AB$500,""),
D349="Por habilitar presupuesto",_xlfn.XLOOKUP(A349,'Por habilitar presup.'!$A$2:$A$500,'Por habilitar presup.'!$AB$2:$AB$500,""),
D349="Por aprobar estimación",_xlfn.XLOOKUP(A349,'Por aprobar estimacion'!$A$2:$A$500,'Por aprobar estimacion'!$AB$2:$AB$500,""),
D349="Por reestimar",_xlfn.XLOOKUP(A349,'Por Reestimar '!$A$2:$A$500,'Por Reestimar '!$AB$2:$AB$500,""),
D349="Por estimar",_xlfn.XLOOKUP(A349,'Por estimar'!$A$2:$A$500,'Por estimar'!$AB$2:$AB$500,""),
D349="Registro incompleto",_xlfn.XLOOKUP(A349,'Registro incompleto'!$A$2:$A$500,'Registro incompleto'!$AB$2:$AB$500,""),
TRUE,""
))</f>
        <v>Nicolas Morales</v>
      </c>
    </row>
    <row r="350" spans="1:9">
      <c r="A350">
        <v>401</v>
      </c>
      <c r="B350" t="str" cm="1">
        <f t="array" ref="B350">IF(A350="","",_xlfn.IFS(
D350="Eliminados",_xlfn.XLOOKUP(A350,Eliminados!$A$2:$A$500,Eliminados!$F$2:$F$500,""),
D350="Planificadas",_xlfn.XLOOKUP(A350,Planificadas!$A$2:$A$500,Planificadas!$F$2:$F$500,""),
D350="Aprobar planificación",_xlfn.XLOOKUP(A350,'Aprobar Planificación'!$A$2:$A$500,'Aprobar Planificación'!$F$2:$F$500,""),
D350="Por planificar",_xlfn.XLOOKUP(A350,'Por planificar'!$A$2:$A$500,'Por planificar'!$F$2:$F$500,""),
D350="Por habilitar presupuesto",_xlfn.XLOOKUP(A350,'Por habilitar presup.'!$A$2:$A$500,'Por habilitar presup.'!$F$2:$F$500,""),
D350="Por aprobar estimación",_xlfn.XLOOKUP(A350,'Por aprobar estimacion'!$A$2:$A$500,'Por aprobar estimacion'!$F$2:$F$500,""),
D350="Por reestimar",_xlfn.XLOOKUP(A350,'Por Reestimar '!$A$2:$A$500,'Por Reestimar '!$F$2:$F$500,""),
D350="Por estimar",_xlfn.XLOOKUP(A350,'Por estimar'!$A$2:$A$500,'Por estimar'!$F$2:$F$500,""),
D350="Registro incompleto",_xlfn.XLOOKUP(A350,'Registro incompleto'!$A$2:$A$500,'Registro incompleto'!$F$2:$F$500,""),
TRUE,""
))</f>
        <v>Automatización de carga de llamadas de Genesys a CRM Cibertec</v>
      </c>
      <c r="C350" t="str">
        <f t="shared" si="5"/>
        <v>César Soplín</v>
      </c>
      <c r="D350" t="str" cm="1">
        <f t="array" ref="D350">IF(A350="","",_xlfn.IFS(
COUNTIF(Eliminados!$A$2:$A$500,A350)&gt;0,"Eliminados",
COUNTIF(Planificadas!$A$2:$A$500,A350)&gt;0,"Planificadas",
COUNTIF('Aprobar Planificación'!$A$2:$A$500,A350)&gt;0,"Aprobar planificación",
COUNTIF('Por planificar'!$A$2:$A$500,A350)&gt;0,"Por planificar",
COUNTIF('Por habilitar presup.'!$A$2:$A$500,A350)&gt;0,"Por habilitar presupuesto",
COUNTIF('Por aprobar estimacion'!$A$2:$A$500,A350)&gt;0,"Por aprobar estimación",
COUNTIF('Por Reestimar '!$A$2:$A$500,A350)&gt;0,"Por reestimar",
COUNTIF('Por estimar'!$A$2:$A$500,A350)&gt;0,"Por estimar",
COUNTIF('Registro incompleto'!$A$2:$A$500,A350)&gt;0,"Registro incompleto",
TRUE,"Sin estado"
))</f>
        <v>Por estimar</v>
      </c>
      <c r="E350" t="str" cm="1">
        <f t="array" ref="E350">IF(A350="","",_xlfn.LET(
_xlpm.base,_xlfn.IFS(
D350="Eliminados",_xlfn.XLOOKUP(A350,Eliminados!$A$2:$A$500,Eliminados!$AE$2:$AE$500,""),
D350="Planificadas",_xlfn.XLOOKUP(A350,Planificadas!$A$2:$A$500,Planificadas!$AE$2:$AE$500,""),
D350="Aprobar planificación",_xlfn.XLOOKUP(A350,'Aprobar Planificación'!$A$2:$A$500,'Aprobar Planificación'!$AE$2:$AE$500,""),
D350="Por planificar",_xlfn.XLOOKUP(A350,'Por planificar'!$A$2:$A$500,'Por planificar'!$AE$2:$AE$500,""),
D350="Por habilitar presupuesto",_xlfn.XLOOKUP(A350,'Por habilitar presup.'!$A$2:$A$500,'Por habilitar presup.'!$AE$2:$AE$500,""),
D350="Por aprobar estimación",_xlfn.XLOOKUP(A350,'Por aprobar estimacion'!$A$2:$A$500,'Por aprobar estimacion'!$AE$2:$AE$500,""),
D350="Por reestimar",_xlfn.XLOOKUP(A350,'Por Reestimar '!$A$2:$A$500,'Por Reestimar '!$AE$2:$AE$500,""),
D350="Por estimar",_xlfn.XLOOKUP(A350,'Por estimar'!$A$2:$A$500,'Por estimar'!$AE$2:$AE$500,""),
D350="Registro incompleto",_xlfn.XLOOKUP(A350,'Registro incompleto'!$A$2:$A$500,'Registro incompleto'!$AE$2:$AE$500,""),
TRUE,""
),
_xlpm.revision,_xlfn.IFS(
D350="Eliminados",_xlfn.XLOOKUP(A350,Eliminados!$A$2:$A$500,Eliminados!$AR$2:$AR$500,""),
D350="Planificadas",_xlfn.XLOOKUP(A350,Planificadas!$A$2:$A$500,Planificadas!$AR$2:$AR$500,""),
D350="Aprobar planificación",_xlfn.XLOOKUP(A350,'Aprobar Planificación'!$A$2:$A$500,'Aprobar Planificación'!$AR$2:$AR$500,""),
D350="Por planificar",_xlfn.XLOOKUP(A350,'Por planificar'!$A$2:$A$500,'Por planificar'!$AR$2:$AR$500,""),
D350="Por habilitar presupuesto",_xlfn.XLOOKUP(A350,'Por habilitar presup.'!$A$2:$A$500,'Por habilitar presup.'!$AR$2:$AR$500,""),
D350="Por aprobar estimación",_xlfn.XLOOKUP(A350,'Por aprobar estimacion'!$A$2:$A$500,'Por aprobar estimacion'!$AR$2:$AR$500,""),
D350="Por reestimar",_xlfn.XLOOKUP(A350,'Por Reestimar '!$A$2:$A$500,'Por Reestimar '!$AR$2:$AR$500,""),
TRUE,""
),
_xlpm.resultado,IF(OR(_xlpm.revision="",_xlpm.revision=0),_xlpm.base,_xlpm.revision),
IF(OR(_xlpm.resultado="",_xlpm.resultado=0),"Sin definir",_xlpm.resultado)
))</f>
        <v>Alta</v>
      </c>
      <c r="F350" s="593" cm="1">
        <f t="array" ref="F350">IF(A350="","",_xlfn.LET(
_xlpm.fecha,_xlfn.IFS(
D350="Eliminados",_xlfn.XLOOKUP(A350,Eliminados!$A$2:$A$500,Eliminados!$AD$2:$AD$500,""),
D350="Planificadas",_xlfn.XLOOKUP(A350,Planificadas!$A$2:$A$500,Planificadas!$AD$2:$AD$500,""),
D350="Aprobar planificación",_xlfn.XLOOKUP(A350,'Aprobar Planificación'!$A$2:$A$500,'Aprobar Planificación'!$AD$2:$AD$500,""),
D350="Por planificar",_xlfn.XLOOKUP(A350,'Por planificar'!$A$2:$A$500,'Por planificar'!$AD$2:$AD$500,""),
D350="Por habilitar presupuesto",_xlfn.XLOOKUP(A350,'Por habilitar presup.'!$A$2:$A$500,'Por habilitar presup.'!$AD$2:$AD$500,""),
D350="Por aprobar estimación",_xlfn.XLOOKUP(A350,'Por aprobar estimacion'!$A$2:$A$500,'Por aprobar estimacion'!$AD$2:$AD$500,""),
D350="Por reestimar",_xlfn.XLOOKUP(A350,'Por Reestimar '!$A$2:$A$500,'Por Reestimar '!$AD$2:$AD$500,""),
D350="Por estimar",_xlfn.XLOOKUP(A350,'Por estimar'!$A$2:$A$500,'Por estimar'!$AD$2:$AD$500,""),
D350="Registro incompleto",_xlfn.XLOOKUP(A350,'Registro incompleto'!$A$2:$A$500,'Registro incompleto'!$AD$2:$AD$500,""),
TRUE,""
),
IF(OR(_xlpm.fecha="",_xlpm.fecha=0),"",_xlpm.fecha)
))</f>
        <v>46289</v>
      </c>
      <c r="G350" s="593" cm="1">
        <f t="array" ref="G350">IF(A350="","",_xlfn.LET(
_xlpm.base,_xlfn.IFS(
D350="Eliminados",_xlfn.XLOOKUP(A350,Eliminados!$A$2:$A$500,Eliminados!$AF$2:$AF$500,""),
D350="Planificadas",_xlfn.XLOOKUP(A350,Planificadas!$A$2:$A$500,Planificadas!$AF$2:$AF$500,""),
D350="Aprobar planificación",_xlfn.XLOOKUP(A350,'Aprobar Planificación'!$A$2:$A$500,'Aprobar Planificación'!$AF$2:$AF$500,""),
D350="Por planificar",_xlfn.XLOOKUP(A350,'Por planificar'!$A$2:$A$500,'Por planificar'!$AF$2:$AF$500,""),
D350="Por habilitar presupuesto",_xlfn.XLOOKUP(A350,'Por habilitar presup.'!$A$2:$A$500,'Por habilitar presup.'!$AF$2:$AF$500,""),
D350="Por aprobar estimación",_xlfn.XLOOKUP(A350,'Por aprobar estimacion'!$A$2:$A$500,'Por aprobar estimacion'!$AF$2:$AF$500,""),
D350="Por reestimar",_xlfn.XLOOKUP(A350,'Por Reestimar '!$A$2:$A$500,'Por Reestimar '!$AF$2:$AF$500,""),
D350="Por estimar",_xlfn.XLOOKUP(A350,'Por estimar'!$A$2:$A$500,'Por estimar'!$AF$2:$AF$500,""),
D350="Registro incompleto",_xlfn.XLOOKUP(A350,'Registro incompleto'!$A$2:$A$500,'Registro incompleto'!$AF$2:$AF$500,""),
TRUE,""
),
_xlpm.revision,_xlfn.IFS(
D350="Eliminados",_xlfn.XLOOKUP(A350,Eliminados!$A$2:$A$500,Eliminados!$AS$2:$AS$500,""),
D350="Planificadas",_xlfn.XLOOKUP(A350,Planificadas!$A$2:$A$500,Planificadas!$AS$2:$AS$500,""),
D350="Aprobar planificación",_xlfn.XLOOKUP(A350,'Aprobar Planificación'!$A$2:$A$500,'Aprobar Planificación'!$AS$2:$AS$500,""),
D350="Por planificar",_xlfn.XLOOKUP(A350,'Por planificar'!$A$2:$A$500,'Por planificar'!$AS$2:$AS$500,""),
D350="Por habilitar presupuesto",_xlfn.XLOOKUP(A350,'Por habilitar presup.'!$A$2:$A$500,'Por habilitar presup.'!$AS$2:$AS$500,""),
D350="Por aprobar estimación",_xlfn.XLOOKUP(A350,'Por aprobar estimacion'!$A$2:$A$500,'Por aprobar estimacion'!$AS$2:$AS$500,""),
D350="Por reestimar",_xlfn.XLOOKUP(A350,'Por Reestimar '!$A$2:$A$500,'Por Reestimar '!$AS$2:$AS$500,""),
TRUE,""
),
_xlpm.resultado,IF(OR(_xlpm.revision="",_xlpm.revision=0),_xlpm.base,_xlpm.revision),
IF(OR(_xlpm.resultado="",_xlpm.resultado=0),"",_xlpm.resultado)
))</f>
        <v>46301</v>
      </c>
      <c r="H350" s="593" cm="1">
        <f t="array" ref="H350">IF(A350="","",_xlfn.LET(
_xlpm.dias,_xlfn.IFS(
OR(UPPER(TRIM(E350))="BAJA",UPPER(TRIM(E350))="BAJO"),5,
OR(UPPER(TRIM(E350))="MEDIA",UPPER(TRIM(E350))="MEDIO"),10,
OR(UPPER(TRIM(E350))="ALTA",UPPER(TRIM(E350))="ALTO"),20,
TRUE,0
),
_xlpm.inicioRe,IF(D350="Por reestimar",_xlfn.XLOOKUP(A350,'Por Reestimar '!$A$2:$A$500,'Por Reestimar '!$AS$2:$AS$500,0),0),
_xlfn.IFS(
D350="Por reestimar",IF(AND(ISNUMBER(_xlpm.inicioRe),_xlpm.inicioRe&gt;0,_xlpm.dias&gt;0),WORKDAY(_xlpm.inicioRe,_xlpm.dias),""),
D350="Por estimar",IF(AND(ISNUMBER(G350),G350&gt;0),IF(_xlpm.dias&gt;0,WORKDAY(G350,_xlpm.dias),""),IF(AND(ISNUMBER(F350),F350&gt;0),WORKDAY(F350,5),"")),
TRUE,""
)
))</f>
        <v>46329</v>
      </c>
      <c r="I350" t="str" cm="1">
        <f t="array" ref="I350">IF(A350="","",_xlfn.IFS(
D350="Eliminados",_xlfn.XLOOKUP(A350,Eliminados!$A$2:$A$500,Eliminados!$AB$2:$AB$500,""),
D350="Planificadas",_xlfn.XLOOKUP(A350,Planificadas!$A$2:$A$500,Planificadas!$AB$2:$AB$500,""),
D350="Aprobar planificación",_xlfn.XLOOKUP(A350,'Aprobar Planificación'!$A$2:$A$500,'Aprobar Planificación'!$AB$2:$AB$500,""),
D350="Por planificar",_xlfn.XLOOKUP(A350,'Por planificar'!$A$2:$A$500,'Por planificar'!$AB$2:$AB$500,""),
D350="Por habilitar presupuesto",_xlfn.XLOOKUP(A350,'Por habilitar presup.'!$A$2:$A$500,'Por habilitar presup.'!$AB$2:$AB$500,""),
D350="Por aprobar estimación",_xlfn.XLOOKUP(A350,'Por aprobar estimacion'!$A$2:$A$500,'Por aprobar estimacion'!$AB$2:$AB$500,""),
D350="Por reestimar",_xlfn.XLOOKUP(A350,'Por Reestimar '!$A$2:$A$500,'Por Reestimar '!$AB$2:$AB$500,""),
D350="Por estimar",_xlfn.XLOOKUP(A350,'Por estimar'!$A$2:$A$500,'Por estimar'!$AB$2:$AB$500,""),
D350="Registro incompleto",_xlfn.XLOOKUP(A350,'Registro incompleto'!$A$2:$A$500,'Registro incompleto'!$AB$2:$AB$500,""),
TRUE,""
))</f>
        <v>César Soplín</v>
      </c>
    </row>
    <row r="351" spans="1:9">
      <c r="A351">
        <v>402</v>
      </c>
      <c r="B351" t="str" cm="1">
        <f t="array" ref="B351">IF(A351="","",_xlfn.IFS(
D351="Eliminados",_xlfn.XLOOKUP(A351,Eliminados!$A$2:$A$500,Eliminados!$F$2:$F$500,""),
D351="Planificadas",_xlfn.XLOOKUP(A351,Planificadas!$A$2:$A$500,Planificadas!$F$2:$F$500,""),
D351="Aprobar planificación",_xlfn.XLOOKUP(A351,'Aprobar Planificación'!$A$2:$A$500,'Aprobar Planificación'!$F$2:$F$500,""),
D351="Por planificar",_xlfn.XLOOKUP(A351,'Por planificar'!$A$2:$A$500,'Por planificar'!$F$2:$F$500,""),
D351="Por habilitar presupuesto",_xlfn.XLOOKUP(A351,'Por habilitar presup.'!$A$2:$A$500,'Por habilitar presup.'!$F$2:$F$500,""),
D351="Por aprobar estimación",_xlfn.XLOOKUP(A351,'Por aprobar estimacion'!$A$2:$A$500,'Por aprobar estimacion'!$F$2:$F$500,""),
D351="Por reestimar",_xlfn.XLOOKUP(A351,'Por Reestimar '!$A$2:$A$500,'Por Reestimar '!$F$2:$F$500,""),
D351="Por estimar",_xlfn.XLOOKUP(A351,'Por estimar'!$A$2:$A$500,'Por estimar'!$F$2:$F$500,""),
D351="Registro incompleto",_xlfn.XLOOKUP(A351,'Registro incompleto'!$A$2:$A$500,'Registro incompleto'!$F$2:$F$500,""),
TRUE,""
))</f>
        <v>Proyecto Cultura y Espacios</v>
      </c>
      <c r="C351" t="str">
        <f t="shared" si="5"/>
        <v>Elmer Zapata</v>
      </c>
      <c r="D351" t="str" cm="1">
        <f t="array" ref="D351">IF(A351="","",_xlfn.IFS(
COUNTIF(Eliminados!$A$2:$A$500,A351)&gt;0,"Eliminados",
COUNTIF(Planificadas!$A$2:$A$500,A351)&gt;0,"Planificadas",
COUNTIF('Aprobar Planificación'!$A$2:$A$500,A351)&gt;0,"Aprobar planificación",
COUNTIF('Por planificar'!$A$2:$A$500,A351)&gt;0,"Por planificar",
COUNTIF('Por habilitar presup.'!$A$2:$A$500,A351)&gt;0,"Por habilitar presupuesto",
COUNTIF('Por aprobar estimacion'!$A$2:$A$500,A351)&gt;0,"Por aprobar estimación",
COUNTIF('Por Reestimar '!$A$2:$A$500,A351)&gt;0,"Por reestimar",
COUNTIF('Por estimar'!$A$2:$A$500,A351)&gt;0,"Por estimar",
COUNTIF('Registro incompleto'!$A$2:$A$500,A351)&gt;0,"Registro incompleto",
TRUE,"Sin estado"
))</f>
        <v>Por estimar</v>
      </c>
      <c r="E351" t="str" cm="1">
        <f t="array" ref="E351">IF(A351="","",_xlfn.LET(
_xlpm.base,_xlfn.IFS(
D351="Eliminados",_xlfn.XLOOKUP(A351,Eliminados!$A$2:$A$500,Eliminados!$AE$2:$AE$500,""),
D351="Planificadas",_xlfn.XLOOKUP(A351,Planificadas!$A$2:$A$500,Planificadas!$AE$2:$AE$500,""),
D351="Aprobar planificación",_xlfn.XLOOKUP(A351,'Aprobar Planificación'!$A$2:$A$500,'Aprobar Planificación'!$AE$2:$AE$500,""),
D351="Por planificar",_xlfn.XLOOKUP(A351,'Por planificar'!$A$2:$A$500,'Por planificar'!$AE$2:$AE$500,""),
D351="Por habilitar presupuesto",_xlfn.XLOOKUP(A351,'Por habilitar presup.'!$A$2:$A$500,'Por habilitar presup.'!$AE$2:$AE$500,""),
D351="Por aprobar estimación",_xlfn.XLOOKUP(A351,'Por aprobar estimacion'!$A$2:$A$500,'Por aprobar estimacion'!$AE$2:$AE$500,""),
D351="Por reestimar",_xlfn.XLOOKUP(A351,'Por Reestimar '!$A$2:$A$500,'Por Reestimar '!$AE$2:$AE$500,""),
D351="Por estimar",_xlfn.XLOOKUP(A351,'Por estimar'!$A$2:$A$500,'Por estimar'!$AE$2:$AE$500,""),
D351="Registro incompleto",_xlfn.XLOOKUP(A351,'Registro incompleto'!$A$2:$A$500,'Registro incompleto'!$AE$2:$AE$500,""),
TRUE,""
),
_xlpm.revision,_xlfn.IFS(
D351="Eliminados",_xlfn.XLOOKUP(A351,Eliminados!$A$2:$A$500,Eliminados!$AR$2:$AR$500,""),
D351="Planificadas",_xlfn.XLOOKUP(A351,Planificadas!$A$2:$A$500,Planificadas!$AR$2:$AR$500,""),
D351="Aprobar planificación",_xlfn.XLOOKUP(A351,'Aprobar Planificación'!$A$2:$A$500,'Aprobar Planificación'!$AR$2:$AR$500,""),
D351="Por planificar",_xlfn.XLOOKUP(A351,'Por planificar'!$A$2:$A$500,'Por planificar'!$AR$2:$AR$500,""),
D351="Por habilitar presupuesto",_xlfn.XLOOKUP(A351,'Por habilitar presup.'!$A$2:$A$500,'Por habilitar presup.'!$AR$2:$AR$500,""),
D351="Por aprobar estimación",_xlfn.XLOOKUP(A351,'Por aprobar estimacion'!$A$2:$A$500,'Por aprobar estimacion'!$AR$2:$AR$500,""),
D351="Por reestimar",_xlfn.XLOOKUP(A351,'Por Reestimar '!$A$2:$A$500,'Por Reestimar '!$AR$2:$AR$500,""),
TRUE,""
),
_xlpm.resultado,IF(OR(_xlpm.revision="",_xlpm.revision=0),_xlpm.base,_xlpm.revision),
IF(OR(_xlpm.resultado="",_xlpm.resultado=0),"Sin definir",_xlpm.resultado)
))</f>
        <v>Sin definir</v>
      </c>
      <c r="F351" s="593" cm="1">
        <f t="array" ref="F351">IF(A351="","",_xlfn.LET(
_xlpm.fecha,_xlfn.IFS(
D351="Eliminados",_xlfn.XLOOKUP(A351,Eliminados!$A$2:$A$500,Eliminados!$AD$2:$AD$500,""),
D351="Planificadas",_xlfn.XLOOKUP(A351,Planificadas!$A$2:$A$500,Planificadas!$AD$2:$AD$500,""),
D351="Aprobar planificación",_xlfn.XLOOKUP(A351,'Aprobar Planificación'!$A$2:$A$500,'Aprobar Planificación'!$AD$2:$AD$500,""),
D351="Por planificar",_xlfn.XLOOKUP(A351,'Por planificar'!$A$2:$A$500,'Por planificar'!$AD$2:$AD$500,""),
D351="Por habilitar presupuesto",_xlfn.XLOOKUP(A351,'Por habilitar presup.'!$A$2:$A$500,'Por habilitar presup.'!$AD$2:$AD$500,""),
D351="Por aprobar estimación",_xlfn.XLOOKUP(A351,'Por aprobar estimacion'!$A$2:$A$500,'Por aprobar estimacion'!$AD$2:$AD$500,""),
D351="Por reestimar",_xlfn.XLOOKUP(A351,'Por Reestimar '!$A$2:$A$500,'Por Reestimar '!$AD$2:$AD$500,""),
D351="Por estimar",_xlfn.XLOOKUP(A351,'Por estimar'!$A$2:$A$500,'Por estimar'!$AD$2:$AD$500,""),
D351="Registro incompleto",_xlfn.XLOOKUP(A351,'Registro incompleto'!$A$2:$A$500,'Registro incompleto'!$AD$2:$AD$500,""),
TRUE,""
),
IF(OR(_xlpm.fecha="",_xlpm.fecha=0),"",_xlpm.fecha)
))</f>
        <v>46311</v>
      </c>
      <c r="G351" s="593" t="str" cm="1">
        <f t="array" ref="G351">IF(A351="","",_xlfn.LET(
_xlpm.base,_xlfn.IFS(
D351="Eliminados",_xlfn.XLOOKUP(A351,Eliminados!$A$2:$A$500,Eliminados!$AF$2:$AF$500,""),
D351="Planificadas",_xlfn.XLOOKUP(A351,Planificadas!$A$2:$A$500,Planificadas!$AF$2:$AF$500,""),
D351="Aprobar planificación",_xlfn.XLOOKUP(A351,'Aprobar Planificación'!$A$2:$A$500,'Aprobar Planificación'!$AF$2:$AF$500,""),
D351="Por planificar",_xlfn.XLOOKUP(A351,'Por planificar'!$A$2:$A$500,'Por planificar'!$AF$2:$AF$500,""),
D351="Por habilitar presupuesto",_xlfn.XLOOKUP(A351,'Por habilitar presup.'!$A$2:$A$500,'Por habilitar presup.'!$AF$2:$AF$500,""),
D351="Por aprobar estimación",_xlfn.XLOOKUP(A351,'Por aprobar estimacion'!$A$2:$A$500,'Por aprobar estimacion'!$AF$2:$AF$500,""),
D351="Por reestimar",_xlfn.XLOOKUP(A351,'Por Reestimar '!$A$2:$A$500,'Por Reestimar '!$AF$2:$AF$500,""),
D351="Por estimar",_xlfn.XLOOKUP(A351,'Por estimar'!$A$2:$A$500,'Por estimar'!$AF$2:$AF$500,""),
D351="Registro incompleto",_xlfn.XLOOKUP(A351,'Registro incompleto'!$A$2:$A$500,'Registro incompleto'!$AF$2:$AF$500,""),
TRUE,""
),
_xlpm.revision,_xlfn.IFS(
D351="Eliminados",_xlfn.XLOOKUP(A351,Eliminados!$A$2:$A$500,Eliminados!$AS$2:$AS$500,""),
D351="Planificadas",_xlfn.XLOOKUP(A351,Planificadas!$A$2:$A$500,Planificadas!$AS$2:$AS$500,""),
D351="Aprobar planificación",_xlfn.XLOOKUP(A351,'Aprobar Planificación'!$A$2:$A$500,'Aprobar Planificación'!$AS$2:$AS$500,""),
D351="Por planificar",_xlfn.XLOOKUP(A351,'Por planificar'!$A$2:$A$500,'Por planificar'!$AS$2:$AS$500,""),
D351="Por habilitar presupuesto",_xlfn.XLOOKUP(A351,'Por habilitar presup.'!$A$2:$A$500,'Por habilitar presup.'!$AS$2:$AS$500,""),
D351="Por aprobar estimación",_xlfn.XLOOKUP(A351,'Por aprobar estimacion'!$A$2:$A$500,'Por aprobar estimacion'!$AS$2:$AS$500,""),
D351="Por reestimar",_xlfn.XLOOKUP(A351,'Por Reestimar '!$A$2:$A$500,'Por Reestimar '!$AS$2:$AS$500,""),
TRUE,""
),
_xlpm.resultado,IF(OR(_xlpm.revision="",_xlpm.revision=0),_xlpm.base,_xlpm.revision),
IF(OR(_xlpm.resultado="",_xlpm.resultado=0),"",_xlpm.resultado)
))</f>
        <v/>
      </c>
      <c r="H351" s="593" cm="1">
        <f t="array" ref="H351">IF(A351="","",_xlfn.LET(
_xlpm.dias,_xlfn.IFS(
OR(UPPER(TRIM(E351))="BAJA",UPPER(TRIM(E351))="BAJO"),5,
OR(UPPER(TRIM(E351))="MEDIA",UPPER(TRIM(E351))="MEDIO"),10,
OR(UPPER(TRIM(E351))="ALTA",UPPER(TRIM(E351))="ALTO"),20,
TRUE,0
),
_xlpm.inicioRe,IF(D351="Por reestimar",_xlfn.XLOOKUP(A351,'Por Reestimar '!$A$2:$A$500,'Por Reestimar '!$AS$2:$AS$500,0),0),
_xlfn.IFS(
D351="Por reestimar",IF(AND(ISNUMBER(_xlpm.inicioRe),_xlpm.inicioRe&gt;0,_xlpm.dias&gt;0),WORKDAY(_xlpm.inicioRe,_xlpm.dias),""),
D351="Por estimar",IF(AND(ISNUMBER(G351),G351&gt;0),IF(_xlpm.dias&gt;0,WORKDAY(G351,_xlpm.dias),""),IF(AND(ISNUMBER(F351),F351&gt;0),WORKDAY(F351,5),"")),
TRUE,""
)
))</f>
        <v>46318</v>
      </c>
      <c r="I351" t="str" cm="1">
        <f t="array" ref="I351">IF(A351="","",_xlfn.IFS(
D351="Eliminados",_xlfn.XLOOKUP(A351,Eliminados!$A$2:$A$500,Eliminados!$AB$2:$AB$500,""),
D351="Planificadas",_xlfn.XLOOKUP(A351,Planificadas!$A$2:$A$500,Planificadas!$AB$2:$AB$500,""),
D351="Aprobar planificación",_xlfn.XLOOKUP(A351,'Aprobar Planificación'!$A$2:$A$500,'Aprobar Planificación'!$AB$2:$AB$500,""),
D351="Por planificar",_xlfn.XLOOKUP(A351,'Por planificar'!$A$2:$A$500,'Por planificar'!$AB$2:$AB$500,""),
D351="Por habilitar presupuesto",_xlfn.XLOOKUP(A351,'Por habilitar presup.'!$A$2:$A$500,'Por habilitar presup.'!$AB$2:$AB$500,""),
D351="Por aprobar estimación",_xlfn.XLOOKUP(A351,'Por aprobar estimacion'!$A$2:$A$500,'Por aprobar estimacion'!$AB$2:$AB$500,""),
D351="Por reestimar",_xlfn.XLOOKUP(A351,'Por Reestimar '!$A$2:$A$500,'Por Reestimar '!$AB$2:$AB$500,""),
D351="Por estimar",_xlfn.XLOOKUP(A351,'Por estimar'!$A$2:$A$500,'Por estimar'!$AB$2:$AB$500,""),
D351="Registro incompleto",_xlfn.XLOOKUP(A351,'Registro incompleto'!$A$2:$A$500,'Registro incompleto'!$AB$2:$AB$500,""),
TRUE,""
))</f>
        <v>Elmer Zapata</v>
      </c>
    </row>
    <row r="352" spans="1:9">
      <c r="A352">
        <v>403</v>
      </c>
      <c r="B352" t="str" cm="1">
        <f t="array" ref="B352">IF(A352="","",_xlfn.IFS(
D352="Eliminados",_xlfn.XLOOKUP(A352,Eliminados!$A$2:$A$500,Eliminados!$F$2:$F$500,""),
D352="Planificadas",_xlfn.XLOOKUP(A352,Planificadas!$A$2:$A$500,Planificadas!$F$2:$F$500,""),
D352="Aprobar planificación",_xlfn.XLOOKUP(A352,'Aprobar Planificación'!$A$2:$A$500,'Aprobar Planificación'!$F$2:$F$500,""),
D352="Por planificar",_xlfn.XLOOKUP(A352,'Por planificar'!$A$2:$A$500,'Por planificar'!$F$2:$F$500,""),
D352="Por habilitar presupuesto",_xlfn.XLOOKUP(A352,'Por habilitar presup.'!$A$2:$A$500,'Por habilitar presup.'!$F$2:$F$500,""),
D352="Por aprobar estimación",_xlfn.XLOOKUP(A352,'Por aprobar estimacion'!$A$2:$A$500,'Por aprobar estimacion'!$F$2:$F$500,""),
D352="Por reestimar",_xlfn.XLOOKUP(A352,'Por Reestimar '!$A$2:$A$500,'Por Reestimar '!$F$2:$F$500,""),
D352="Por estimar",_xlfn.XLOOKUP(A352,'Por estimar'!$A$2:$A$500,'Por estimar'!$F$2:$F$500,""),
D352="Registro incompleto",_xlfn.XLOOKUP(A352,'Registro incompleto'!$A$2:$A$500,'Registro incompleto'!$F$2:$F$500,""),
TRUE,""
))</f>
        <v>Implementación de Formulario Digital para la Defensoría Universitaria</v>
      </c>
      <c r="C352" t="str">
        <f t="shared" si="5"/>
        <v>Nicolas Morales</v>
      </c>
      <c r="D352" t="str" cm="1">
        <f t="array" ref="D352">IF(A352="","",_xlfn.IFS(
COUNTIF(Eliminados!$A$2:$A$500,A352)&gt;0,"Eliminados",
COUNTIF(Planificadas!$A$2:$A$500,A352)&gt;0,"Planificadas",
COUNTIF('Aprobar Planificación'!$A$2:$A$500,A352)&gt;0,"Aprobar planificación",
COUNTIF('Por planificar'!$A$2:$A$500,A352)&gt;0,"Por planificar",
COUNTIF('Por habilitar presup.'!$A$2:$A$500,A352)&gt;0,"Por habilitar presupuesto",
COUNTIF('Por aprobar estimacion'!$A$2:$A$500,A352)&gt;0,"Por aprobar estimación",
COUNTIF('Por Reestimar '!$A$2:$A$500,A352)&gt;0,"Por reestimar",
COUNTIF('Por estimar'!$A$2:$A$500,A352)&gt;0,"Por estimar",
COUNTIF('Registro incompleto'!$A$2:$A$500,A352)&gt;0,"Registro incompleto",
TRUE,"Sin estado"
))</f>
        <v>Por aprobar estimación</v>
      </c>
      <c r="E352" t="str" cm="1">
        <f t="array" ref="E352">IF(A352="","",_xlfn.LET(
_xlpm.base,_xlfn.IFS(
D352="Eliminados",_xlfn.XLOOKUP(A352,Eliminados!$A$2:$A$500,Eliminados!$AE$2:$AE$500,""),
D352="Planificadas",_xlfn.XLOOKUP(A352,Planificadas!$A$2:$A$500,Planificadas!$AE$2:$AE$500,""),
D352="Aprobar planificación",_xlfn.XLOOKUP(A352,'Aprobar Planificación'!$A$2:$A$500,'Aprobar Planificación'!$AE$2:$AE$500,""),
D352="Por planificar",_xlfn.XLOOKUP(A352,'Por planificar'!$A$2:$A$500,'Por planificar'!$AE$2:$AE$500,""),
D352="Por habilitar presupuesto",_xlfn.XLOOKUP(A352,'Por habilitar presup.'!$A$2:$A$500,'Por habilitar presup.'!$AE$2:$AE$500,""),
D352="Por aprobar estimación",_xlfn.XLOOKUP(A352,'Por aprobar estimacion'!$A$2:$A$500,'Por aprobar estimacion'!$AE$2:$AE$500,""),
D352="Por reestimar",_xlfn.XLOOKUP(A352,'Por Reestimar '!$A$2:$A$500,'Por Reestimar '!$AE$2:$AE$500,""),
D352="Por estimar",_xlfn.XLOOKUP(A352,'Por estimar'!$A$2:$A$500,'Por estimar'!$AE$2:$AE$500,""),
D352="Registro incompleto",_xlfn.XLOOKUP(A352,'Registro incompleto'!$A$2:$A$500,'Registro incompleto'!$AE$2:$AE$500,""),
TRUE,""
),
_xlpm.revision,_xlfn.IFS(
D352="Eliminados",_xlfn.XLOOKUP(A352,Eliminados!$A$2:$A$500,Eliminados!$AR$2:$AR$500,""),
D352="Planificadas",_xlfn.XLOOKUP(A352,Planificadas!$A$2:$A$500,Planificadas!$AR$2:$AR$500,""),
D352="Aprobar planificación",_xlfn.XLOOKUP(A352,'Aprobar Planificación'!$A$2:$A$500,'Aprobar Planificación'!$AR$2:$AR$500,""),
D352="Por planificar",_xlfn.XLOOKUP(A352,'Por planificar'!$A$2:$A$500,'Por planificar'!$AR$2:$AR$500,""),
D352="Por habilitar presupuesto",_xlfn.XLOOKUP(A352,'Por habilitar presup.'!$A$2:$A$500,'Por habilitar presup.'!$AR$2:$AR$500,""),
D352="Por aprobar estimación",_xlfn.XLOOKUP(A352,'Por aprobar estimacion'!$A$2:$A$500,'Por aprobar estimacion'!$AR$2:$AR$500,""),
D352="Por reestimar",_xlfn.XLOOKUP(A352,'Por Reestimar '!$A$2:$A$500,'Por Reestimar '!$AR$2:$AR$500,""),
TRUE,""
),
_xlpm.resultado,IF(OR(_xlpm.revision="",_xlpm.revision=0),_xlpm.base,_xlpm.revision),
IF(OR(_xlpm.resultado="",_xlpm.resultado=0),"Sin definir",_xlpm.resultado)
))</f>
        <v>Media</v>
      </c>
      <c r="F352" s="593" cm="1">
        <f t="array" ref="F352">IF(A352="","",_xlfn.LET(
_xlpm.fecha,_xlfn.IFS(
D352="Eliminados",_xlfn.XLOOKUP(A352,Eliminados!$A$2:$A$500,Eliminados!$AD$2:$AD$500,""),
D352="Planificadas",_xlfn.XLOOKUP(A352,Planificadas!$A$2:$A$500,Planificadas!$AD$2:$AD$500,""),
D352="Aprobar planificación",_xlfn.XLOOKUP(A352,'Aprobar Planificación'!$A$2:$A$500,'Aprobar Planificación'!$AD$2:$AD$500,""),
D352="Por planificar",_xlfn.XLOOKUP(A352,'Por planificar'!$A$2:$A$500,'Por planificar'!$AD$2:$AD$500,""),
D352="Por habilitar presupuesto",_xlfn.XLOOKUP(A352,'Por habilitar presup.'!$A$2:$A$500,'Por habilitar presup.'!$AD$2:$AD$500,""),
D352="Por aprobar estimación",_xlfn.XLOOKUP(A352,'Por aprobar estimacion'!$A$2:$A$500,'Por aprobar estimacion'!$AD$2:$AD$500,""),
D352="Por reestimar",_xlfn.XLOOKUP(A352,'Por Reestimar '!$A$2:$A$500,'Por Reestimar '!$AD$2:$AD$500,""),
D352="Por estimar",_xlfn.XLOOKUP(A352,'Por estimar'!$A$2:$A$500,'Por estimar'!$AD$2:$AD$500,""),
D352="Registro incompleto",_xlfn.XLOOKUP(A352,'Registro incompleto'!$A$2:$A$500,'Registro incompleto'!$AD$2:$AD$500,""),
TRUE,""
),
IF(OR(_xlpm.fecha="",_xlpm.fecha=0),"",_xlpm.fecha)
))</f>
        <v>46289</v>
      </c>
      <c r="G352" s="593" cm="1">
        <f t="array" ref="G352">IF(A352="","",_xlfn.LET(
_xlpm.base,_xlfn.IFS(
D352="Eliminados",_xlfn.XLOOKUP(A352,Eliminados!$A$2:$A$500,Eliminados!$AF$2:$AF$500,""),
D352="Planificadas",_xlfn.XLOOKUP(A352,Planificadas!$A$2:$A$500,Planificadas!$AF$2:$AF$500,""),
D352="Aprobar planificación",_xlfn.XLOOKUP(A352,'Aprobar Planificación'!$A$2:$A$500,'Aprobar Planificación'!$AF$2:$AF$500,""),
D352="Por planificar",_xlfn.XLOOKUP(A352,'Por planificar'!$A$2:$A$500,'Por planificar'!$AF$2:$AF$500,""),
D352="Por habilitar presupuesto",_xlfn.XLOOKUP(A352,'Por habilitar presup.'!$A$2:$A$500,'Por habilitar presup.'!$AF$2:$AF$500,""),
D352="Por aprobar estimación",_xlfn.XLOOKUP(A352,'Por aprobar estimacion'!$A$2:$A$500,'Por aprobar estimacion'!$AF$2:$AF$500,""),
D352="Por reestimar",_xlfn.XLOOKUP(A352,'Por Reestimar '!$A$2:$A$500,'Por Reestimar '!$AF$2:$AF$500,""),
D352="Por estimar",_xlfn.XLOOKUP(A352,'Por estimar'!$A$2:$A$500,'Por estimar'!$AF$2:$AF$500,""),
D352="Registro incompleto",_xlfn.XLOOKUP(A352,'Registro incompleto'!$A$2:$A$500,'Registro incompleto'!$AF$2:$AF$500,""),
TRUE,""
),
_xlpm.revision,_xlfn.IFS(
D352="Eliminados",_xlfn.XLOOKUP(A352,Eliminados!$A$2:$A$500,Eliminados!$AS$2:$AS$500,""),
D352="Planificadas",_xlfn.XLOOKUP(A352,Planificadas!$A$2:$A$500,Planificadas!$AS$2:$AS$500,""),
D352="Aprobar planificación",_xlfn.XLOOKUP(A352,'Aprobar Planificación'!$A$2:$A$500,'Aprobar Planificación'!$AS$2:$AS$500,""),
D352="Por planificar",_xlfn.XLOOKUP(A352,'Por planificar'!$A$2:$A$500,'Por planificar'!$AS$2:$AS$500,""),
D352="Por habilitar presupuesto",_xlfn.XLOOKUP(A352,'Por habilitar presup.'!$A$2:$A$500,'Por habilitar presup.'!$AS$2:$AS$500,""),
D352="Por aprobar estimación",_xlfn.XLOOKUP(A352,'Por aprobar estimacion'!$A$2:$A$500,'Por aprobar estimacion'!$AS$2:$AS$500,""),
D352="Por reestimar",_xlfn.XLOOKUP(A352,'Por Reestimar '!$A$2:$A$500,'Por Reestimar '!$AS$2:$AS$500,""),
TRUE,""
),
_xlpm.resultado,IF(OR(_xlpm.revision="",_xlpm.revision=0),_xlpm.base,_xlpm.revision),
IF(OR(_xlpm.resultado="",_xlpm.resultado=0),"",_xlpm.resultado)
))</f>
        <v>46300</v>
      </c>
      <c r="H352" s="593" t="str" cm="1">
        <f t="array" ref="H352">IF(A352="","",_xlfn.LET(
_xlpm.dias,_xlfn.IFS(
OR(UPPER(TRIM(E352))="BAJA",UPPER(TRIM(E352))="BAJO"),5,
OR(UPPER(TRIM(E352))="MEDIA",UPPER(TRIM(E352))="MEDIO"),10,
OR(UPPER(TRIM(E352))="ALTA",UPPER(TRIM(E352))="ALTO"),20,
TRUE,0
),
_xlpm.inicioRe,IF(D352="Por reestimar",_xlfn.XLOOKUP(A352,'Por Reestimar '!$A$2:$A$500,'Por Reestimar '!$AS$2:$AS$500,0),0),
_xlfn.IFS(
D352="Por reestimar",IF(AND(ISNUMBER(_xlpm.inicioRe),_xlpm.inicioRe&gt;0,_xlpm.dias&gt;0),WORKDAY(_xlpm.inicioRe,_xlpm.dias),""),
D352="Por estimar",IF(AND(ISNUMBER(G352),G352&gt;0),IF(_xlpm.dias&gt;0,WORKDAY(G352,_xlpm.dias),""),IF(AND(ISNUMBER(F352),F352&gt;0),WORKDAY(F352,5),"")),
TRUE,""
)
))</f>
        <v/>
      </c>
      <c r="I352" t="str" cm="1">
        <f t="array" ref="I352">IF(A352="","",_xlfn.IFS(
D352="Eliminados",_xlfn.XLOOKUP(A352,Eliminados!$A$2:$A$500,Eliminados!$AB$2:$AB$500,""),
D352="Planificadas",_xlfn.XLOOKUP(A352,Planificadas!$A$2:$A$500,Planificadas!$AB$2:$AB$500,""),
D352="Aprobar planificación",_xlfn.XLOOKUP(A352,'Aprobar Planificación'!$A$2:$A$500,'Aprobar Planificación'!$AB$2:$AB$500,""),
D352="Por planificar",_xlfn.XLOOKUP(A352,'Por planificar'!$A$2:$A$500,'Por planificar'!$AB$2:$AB$500,""),
D352="Por habilitar presupuesto",_xlfn.XLOOKUP(A352,'Por habilitar presup.'!$A$2:$A$500,'Por habilitar presup.'!$AB$2:$AB$500,""),
D352="Por aprobar estimación",_xlfn.XLOOKUP(A352,'Por aprobar estimacion'!$A$2:$A$500,'Por aprobar estimacion'!$AB$2:$AB$500,""),
D352="Por reestimar",_xlfn.XLOOKUP(A352,'Por Reestimar '!$A$2:$A$500,'Por Reestimar '!$AB$2:$AB$500,""),
D352="Por estimar",_xlfn.XLOOKUP(A352,'Por estimar'!$A$2:$A$500,'Por estimar'!$AB$2:$AB$500,""),
D352="Registro incompleto",_xlfn.XLOOKUP(A352,'Registro incompleto'!$A$2:$A$500,'Registro incompleto'!$AB$2:$AB$500,""),
TRUE,""
))</f>
        <v>Nicolas Morales</v>
      </c>
    </row>
    <row r="353" spans="1:9">
      <c r="A353">
        <v>404</v>
      </c>
      <c r="B353" t="str" cm="1">
        <f t="array" ref="B353">IF(A353="","",_xlfn.IFS(
D353="Eliminados",_xlfn.XLOOKUP(A353,Eliminados!$A$2:$A$500,Eliminados!$F$2:$F$500,""),
D353="Planificadas",_xlfn.XLOOKUP(A353,Planificadas!$A$2:$A$500,Planificadas!$F$2:$F$500,""),
D353="Aprobar planificación",_xlfn.XLOOKUP(A353,'Aprobar Planificación'!$A$2:$A$500,'Aprobar Planificación'!$F$2:$F$500,""),
D353="Por planificar",_xlfn.XLOOKUP(A353,'Por planificar'!$A$2:$A$500,'Por planificar'!$F$2:$F$500,""),
D353="Por habilitar presupuesto",_xlfn.XLOOKUP(A353,'Por habilitar presup.'!$A$2:$A$500,'Por habilitar presup.'!$F$2:$F$500,""),
D353="Por aprobar estimación",_xlfn.XLOOKUP(A353,'Por aprobar estimacion'!$A$2:$A$500,'Por aprobar estimacion'!$F$2:$F$500,""),
D353="Por reestimar",_xlfn.XLOOKUP(A353,'Por Reestimar '!$A$2:$A$500,'Por Reestimar '!$F$2:$F$500,""),
D353="Por estimar",_xlfn.XLOOKUP(A353,'Por estimar'!$A$2:$A$500,'Por estimar'!$F$2:$F$500,""),
D353="Registro incompleto",_xlfn.XLOOKUP(A353,'Registro incompleto'!$A$2:$A$500,'Registro incompleto'!$F$2:$F$500,""),
TRUE,""
))</f>
        <v>Implementación de Reloj Fisico-Personal Fiscalizado Presencial.</v>
      </c>
      <c r="C353" t="str">
        <f t="shared" si="5"/>
        <v>Cristina Andonaire</v>
      </c>
      <c r="D353" t="str" cm="1">
        <f t="array" ref="D353">IF(A353="","",_xlfn.IFS(
COUNTIF(Eliminados!$A$2:$A$500,A353)&gt;0,"Eliminados",
COUNTIF(Planificadas!$A$2:$A$500,A353)&gt;0,"Planificadas",
COUNTIF('Aprobar Planificación'!$A$2:$A$500,A353)&gt;0,"Aprobar planificación",
COUNTIF('Por planificar'!$A$2:$A$500,A353)&gt;0,"Por planificar",
COUNTIF('Por habilitar presup.'!$A$2:$A$500,A353)&gt;0,"Por habilitar presupuesto",
COUNTIF('Por aprobar estimacion'!$A$2:$A$500,A353)&gt;0,"Por aprobar estimación",
COUNTIF('Por Reestimar '!$A$2:$A$500,A353)&gt;0,"Por reestimar",
COUNTIF('Por estimar'!$A$2:$A$500,A353)&gt;0,"Por estimar",
COUNTIF('Registro incompleto'!$A$2:$A$500,A353)&gt;0,"Registro incompleto",
TRUE,"Sin estado"
))</f>
        <v>Por estimar</v>
      </c>
      <c r="E353" t="str" cm="1">
        <f t="array" ref="E353">IF(A353="","",_xlfn.LET(
_xlpm.base,_xlfn.IFS(
D353="Eliminados",_xlfn.XLOOKUP(A353,Eliminados!$A$2:$A$500,Eliminados!$AE$2:$AE$500,""),
D353="Planificadas",_xlfn.XLOOKUP(A353,Planificadas!$A$2:$A$500,Planificadas!$AE$2:$AE$500,""),
D353="Aprobar planificación",_xlfn.XLOOKUP(A353,'Aprobar Planificación'!$A$2:$A$500,'Aprobar Planificación'!$AE$2:$AE$500,""),
D353="Por planificar",_xlfn.XLOOKUP(A353,'Por planificar'!$A$2:$A$500,'Por planificar'!$AE$2:$AE$500,""),
D353="Por habilitar presupuesto",_xlfn.XLOOKUP(A353,'Por habilitar presup.'!$A$2:$A$500,'Por habilitar presup.'!$AE$2:$AE$500,""),
D353="Por aprobar estimación",_xlfn.XLOOKUP(A353,'Por aprobar estimacion'!$A$2:$A$500,'Por aprobar estimacion'!$AE$2:$AE$500,""),
D353="Por reestimar",_xlfn.XLOOKUP(A353,'Por Reestimar '!$A$2:$A$500,'Por Reestimar '!$AE$2:$AE$500,""),
D353="Por estimar",_xlfn.XLOOKUP(A353,'Por estimar'!$A$2:$A$500,'Por estimar'!$AE$2:$AE$500,""),
D353="Registro incompleto",_xlfn.XLOOKUP(A353,'Registro incompleto'!$A$2:$A$500,'Registro incompleto'!$AE$2:$AE$500,""),
TRUE,""
),
_xlpm.revision,_xlfn.IFS(
D353="Eliminados",_xlfn.XLOOKUP(A353,Eliminados!$A$2:$A$500,Eliminados!$AR$2:$AR$500,""),
D353="Planificadas",_xlfn.XLOOKUP(A353,Planificadas!$A$2:$A$500,Planificadas!$AR$2:$AR$500,""),
D353="Aprobar planificación",_xlfn.XLOOKUP(A353,'Aprobar Planificación'!$A$2:$A$500,'Aprobar Planificación'!$AR$2:$AR$500,""),
D353="Por planificar",_xlfn.XLOOKUP(A353,'Por planificar'!$A$2:$A$500,'Por planificar'!$AR$2:$AR$500,""),
D353="Por habilitar presupuesto",_xlfn.XLOOKUP(A353,'Por habilitar presup.'!$A$2:$A$500,'Por habilitar presup.'!$AR$2:$AR$500,""),
D353="Por aprobar estimación",_xlfn.XLOOKUP(A353,'Por aprobar estimacion'!$A$2:$A$500,'Por aprobar estimacion'!$AR$2:$AR$500,""),
D353="Por reestimar",_xlfn.XLOOKUP(A353,'Por Reestimar '!$A$2:$A$500,'Por Reestimar '!$AR$2:$AR$500,""),
TRUE,""
),
_xlpm.resultado,IF(OR(_xlpm.revision="",_xlpm.revision=0),_xlpm.base,_xlpm.revision),
IF(OR(_xlpm.resultado="",_xlpm.resultado=0),"Sin definir",_xlpm.resultado)
))</f>
        <v>Sin definir</v>
      </c>
      <c r="F353" s="593" cm="1">
        <f t="array" ref="F353">IF(A353="","",_xlfn.LET(
_xlpm.fecha,_xlfn.IFS(
D353="Eliminados",_xlfn.XLOOKUP(A353,Eliminados!$A$2:$A$500,Eliminados!$AD$2:$AD$500,""),
D353="Planificadas",_xlfn.XLOOKUP(A353,Planificadas!$A$2:$A$500,Planificadas!$AD$2:$AD$500,""),
D353="Aprobar planificación",_xlfn.XLOOKUP(A353,'Aprobar Planificación'!$A$2:$A$500,'Aprobar Planificación'!$AD$2:$AD$500,""),
D353="Por planificar",_xlfn.XLOOKUP(A353,'Por planificar'!$A$2:$A$500,'Por planificar'!$AD$2:$AD$500,""),
D353="Por habilitar presupuesto",_xlfn.XLOOKUP(A353,'Por habilitar presup.'!$A$2:$A$500,'Por habilitar presup.'!$AD$2:$AD$500,""),
D353="Por aprobar estimación",_xlfn.XLOOKUP(A353,'Por aprobar estimacion'!$A$2:$A$500,'Por aprobar estimacion'!$AD$2:$AD$500,""),
D353="Por reestimar",_xlfn.XLOOKUP(A353,'Por Reestimar '!$A$2:$A$500,'Por Reestimar '!$AD$2:$AD$500,""),
D353="Por estimar",_xlfn.XLOOKUP(A353,'Por estimar'!$A$2:$A$500,'Por estimar'!$AD$2:$AD$500,""),
D353="Registro incompleto",_xlfn.XLOOKUP(A353,'Registro incompleto'!$A$2:$A$500,'Registro incompleto'!$AD$2:$AD$500,""),
TRUE,""
),
IF(OR(_xlpm.fecha="",_xlpm.fecha=0),"",_xlpm.fecha)
))</f>
        <v>46293</v>
      </c>
      <c r="G353" s="593" t="str" cm="1">
        <f t="array" ref="G353">IF(A353="","",_xlfn.LET(
_xlpm.base,_xlfn.IFS(
D353="Eliminados",_xlfn.XLOOKUP(A353,Eliminados!$A$2:$A$500,Eliminados!$AF$2:$AF$500,""),
D353="Planificadas",_xlfn.XLOOKUP(A353,Planificadas!$A$2:$A$500,Planificadas!$AF$2:$AF$500,""),
D353="Aprobar planificación",_xlfn.XLOOKUP(A353,'Aprobar Planificación'!$A$2:$A$500,'Aprobar Planificación'!$AF$2:$AF$500,""),
D353="Por planificar",_xlfn.XLOOKUP(A353,'Por planificar'!$A$2:$A$500,'Por planificar'!$AF$2:$AF$500,""),
D353="Por habilitar presupuesto",_xlfn.XLOOKUP(A353,'Por habilitar presup.'!$A$2:$A$500,'Por habilitar presup.'!$AF$2:$AF$500,""),
D353="Por aprobar estimación",_xlfn.XLOOKUP(A353,'Por aprobar estimacion'!$A$2:$A$500,'Por aprobar estimacion'!$AF$2:$AF$500,""),
D353="Por reestimar",_xlfn.XLOOKUP(A353,'Por Reestimar '!$A$2:$A$500,'Por Reestimar '!$AF$2:$AF$500,""),
D353="Por estimar",_xlfn.XLOOKUP(A353,'Por estimar'!$A$2:$A$500,'Por estimar'!$AF$2:$AF$500,""),
D353="Registro incompleto",_xlfn.XLOOKUP(A353,'Registro incompleto'!$A$2:$A$500,'Registro incompleto'!$AF$2:$AF$500,""),
TRUE,""
),
_xlpm.revision,_xlfn.IFS(
D353="Eliminados",_xlfn.XLOOKUP(A353,Eliminados!$A$2:$A$500,Eliminados!$AS$2:$AS$500,""),
D353="Planificadas",_xlfn.XLOOKUP(A353,Planificadas!$A$2:$A$500,Planificadas!$AS$2:$AS$500,""),
D353="Aprobar planificación",_xlfn.XLOOKUP(A353,'Aprobar Planificación'!$A$2:$A$500,'Aprobar Planificación'!$AS$2:$AS$500,""),
D353="Por planificar",_xlfn.XLOOKUP(A353,'Por planificar'!$A$2:$A$500,'Por planificar'!$AS$2:$AS$500,""),
D353="Por habilitar presupuesto",_xlfn.XLOOKUP(A353,'Por habilitar presup.'!$A$2:$A$500,'Por habilitar presup.'!$AS$2:$AS$500,""),
D353="Por aprobar estimación",_xlfn.XLOOKUP(A353,'Por aprobar estimacion'!$A$2:$A$500,'Por aprobar estimacion'!$AS$2:$AS$500,""),
D353="Por reestimar",_xlfn.XLOOKUP(A353,'Por Reestimar '!$A$2:$A$500,'Por Reestimar '!$AS$2:$AS$500,""),
TRUE,""
),
_xlpm.resultado,IF(OR(_xlpm.revision="",_xlpm.revision=0),_xlpm.base,_xlpm.revision),
IF(OR(_xlpm.resultado="",_xlpm.resultado=0),"",_xlpm.resultado)
))</f>
        <v/>
      </c>
      <c r="H353" s="593" cm="1">
        <f t="array" ref="H353">IF(A353="","",_xlfn.LET(
_xlpm.dias,_xlfn.IFS(
OR(UPPER(TRIM(E353))="BAJA",UPPER(TRIM(E353))="BAJO"),5,
OR(UPPER(TRIM(E353))="MEDIA",UPPER(TRIM(E353))="MEDIO"),10,
OR(UPPER(TRIM(E353))="ALTA",UPPER(TRIM(E353))="ALTO"),20,
TRUE,0
),
_xlpm.inicioRe,IF(D353="Por reestimar",_xlfn.XLOOKUP(A353,'Por Reestimar '!$A$2:$A$500,'Por Reestimar '!$AS$2:$AS$500,0),0),
_xlfn.IFS(
D353="Por reestimar",IF(AND(ISNUMBER(_xlpm.inicioRe),_xlpm.inicioRe&gt;0,_xlpm.dias&gt;0),WORKDAY(_xlpm.inicioRe,_xlpm.dias),""),
D353="Por estimar",IF(AND(ISNUMBER(G353),G353&gt;0),IF(_xlpm.dias&gt;0,WORKDAY(G353,_xlpm.dias),""),IF(AND(ISNUMBER(F353),F353&gt;0),WORKDAY(F353,5),"")),
TRUE,""
)
))</f>
        <v>46300</v>
      </c>
      <c r="I353" t="str" cm="1">
        <f t="array" ref="I353">IF(A353="","",_xlfn.IFS(
D353="Eliminados",_xlfn.XLOOKUP(A353,Eliminados!$A$2:$A$500,Eliminados!$AB$2:$AB$500,""),
D353="Planificadas",_xlfn.XLOOKUP(A353,Planificadas!$A$2:$A$500,Planificadas!$AB$2:$AB$500,""),
D353="Aprobar planificación",_xlfn.XLOOKUP(A353,'Aprobar Planificación'!$A$2:$A$500,'Aprobar Planificación'!$AB$2:$AB$500,""),
D353="Por planificar",_xlfn.XLOOKUP(A353,'Por planificar'!$A$2:$A$500,'Por planificar'!$AB$2:$AB$500,""),
D353="Por habilitar presupuesto",_xlfn.XLOOKUP(A353,'Por habilitar presup.'!$A$2:$A$500,'Por habilitar presup.'!$AB$2:$AB$500,""),
D353="Por aprobar estimación",_xlfn.XLOOKUP(A353,'Por aprobar estimacion'!$A$2:$A$500,'Por aprobar estimacion'!$AB$2:$AB$500,""),
D353="Por reestimar",_xlfn.XLOOKUP(A353,'Por Reestimar '!$A$2:$A$500,'Por Reestimar '!$AB$2:$AB$500,""),
D353="Por estimar",_xlfn.XLOOKUP(A353,'Por estimar'!$A$2:$A$500,'Por estimar'!$AB$2:$AB$500,""),
D353="Registro incompleto",_xlfn.XLOOKUP(A353,'Registro incompleto'!$A$2:$A$500,'Registro incompleto'!$AB$2:$AB$500,""),
TRUE,""
))</f>
        <v>Cristina Andonaire</v>
      </c>
    </row>
    <row r="354" spans="1:9">
      <c r="A354">
        <v>405</v>
      </c>
      <c r="B354" t="str" cm="1">
        <f t="array" ref="B354">IF(A354="","",_xlfn.IFS(
D354="Eliminados",_xlfn.XLOOKUP(A354,Eliminados!$A$2:$A$500,Eliminados!$F$2:$F$500,""),
D354="Planificadas",_xlfn.XLOOKUP(A354,Planificadas!$A$2:$A$500,Planificadas!$F$2:$F$500,""),
D354="Aprobar planificación",_xlfn.XLOOKUP(A354,'Aprobar Planificación'!$A$2:$A$500,'Aprobar Planificación'!$F$2:$F$500,""),
D354="Por planificar",_xlfn.XLOOKUP(A354,'Por planificar'!$A$2:$A$500,'Por planificar'!$F$2:$F$500,""),
D354="Por habilitar presupuesto",_xlfn.XLOOKUP(A354,'Por habilitar presup.'!$A$2:$A$500,'Por habilitar presup.'!$F$2:$F$500,""),
D354="Por aprobar estimación",_xlfn.XLOOKUP(A354,'Por aprobar estimacion'!$A$2:$A$500,'Por aprobar estimacion'!$F$2:$F$500,""),
D354="Por reestimar",_xlfn.XLOOKUP(A354,'Por Reestimar '!$A$2:$A$500,'Por Reestimar '!$F$2:$F$500,""),
D354="Por estimar",_xlfn.XLOOKUP(A354,'Por estimar'!$A$2:$A$500,'Por estimar'!$F$2:$F$500,""),
D354="Registro incompleto",_xlfn.XLOOKUP(A354,'Registro incompleto'!$A$2:$A$500,'Registro incompleto'!$F$2:$F$500,""),
TRUE,""
))</f>
        <v>Configuracion de apertura de beneficios de admisión</v>
      </c>
      <c r="C354" t="str">
        <f t="shared" si="5"/>
        <v>Elmer Zapata</v>
      </c>
      <c r="D354" t="str" cm="1">
        <f t="array" ref="D354">IF(A354="","",_xlfn.IFS(
COUNTIF(Eliminados!$A$2:$A$500,A354)&gt;0,"Eliminados",
COUNTIF(Planificadas!$A$2:$A$500,A354)&gt;0,"Planificadas",
COUNTIF('Aprobar Planificación'!$A$2:$A$500,A354)&gt;0,"Aprobar planificación",
COUNTIF('Por planificar'!$A$2:$A$500,A354)&gt;0,"Por planificar",
COUNTIF('Por habilitar presup.'!$A$2:$A$500,A354)&gt;0,"Por habilitar presupuesto",
COUNTIF('Por aprobar estimacion'!$A$2:$A$500,A354)&gt;0,"Por aprobar estimación",
COUNTIF('Por Reestimar '!$A$2:$A$500,A354)&gt;0,"Por reestimar",
COUNTIF('Por estimar'!$A$2:$A$500,A354)&gt;0,"Por estimar",
COUNTIF('Registro incompleto'!$A$2:$A$500,A354)&gt;0,"Registro incompleto",
TRUE,"Sin estado"
))</f>
        <v>Por planificar</v>
      </c>
      <c r="E354" t="str" cm="1">
        <f t="array" ref="E354">IF(A354="","",_xlfn.LET(
_xlpm.base,_xlfn.IFS(
D354="Eliminados",_xlfn.XLOOKUP(A354,Eliminados!$A$2:$A$500,Eliminados!$AE$2:$AE$500,""),
D354="Planificadas",_xlfn.XLOOKUP(A354,Planificadas!$A$2:$A$500,Planificadas!$AE$2:$AE$500,""),
D354="Aprobar planificación",_xlfn.XLOOKUP(A354,'Aprobar Planificación'!$A$2:$A$500,'Aprobar Planificación'!$AE$2:$AE$500,""),
D354="Por planificar",_xlfn.XLOOKUP(A354,'Por planificar'!$A$2:$A$500,'Por planificar'!$AE$2:$AE$500,""),
D354="Por habilitar presupuesto",_xlfn.XLOOKUP(A354,'Por habilitar presup.'!$A$2:$A$500,'Por habilitar presup.'!$AE$2:$AE$500,""),
D354="Por aprobar estimación",_xlfn.XLOOKUP(A354,'Por aprobar estimacion'!$A$2:$A$500,'Por aprobar estimacion'!$AE$2:$AE$500,""),
D354="Por reestimar",_xlfn.XLOOKUP(A354,'Por Reestimar '!$A$2:$A$500,'Por Reestimar '!$AE$2:$AE$500,""),
D354="Por estimar",_xlfn.XLOOKUP(A354,'Por estimar'!$A$2:$A$500,'Por estimar'!$AE$2:$AE$500,""),
D354="Registro incompleto",_xlfn.XLOOKUP(A354,'Registro incompleto'!$A$2:$A$500,'Registro incompleto'!$AE$2:$AE$500,""),
TRUE,""
),
_xlpm.revision,_xlfn.IFS(
D354="Eliminados",_xlfn.XLOOKUP(A354,Eliminados!$A$2:$A$500,Eliminados!$AR$2:$AR$500,""),
D354="Planificadas",_xlfn.XLOOKUP(A354,Planificadas!$A$2:$A$500,Planificadas!$AR$2:$AR$500,""),
D354="Aprobar planificación",_xlfn.XLOOKUP(A354,'Aprobar Planificación'!$A$2:$A$500,'Aprobar Planificación'!$AR$2:$AR$500,""),
D354="Por planificar",_xlfn.XLOOKUP(A354,'Por planificar'!$A$2:$A$500,'Por planificar'!$AR$2:$AR$500,""),
D354="Por habilitar presupuesto",_xlfn.XLOOKUP(A354,'Por habilitar presup.'!$A$2:$A$500,'Por habilitar presup.'!$AR$2:$AR$500,""),
D354="Por aprobar estimación",_xlfn.XLOOKUP(A354,'Por aprobar estimacion'!$A$2:$A$500,'Por aprobar estimacion'!$AR$2:$AR$500,""),
D354="Por reestimar",_xlfn.XLOOKUP(A354,'Por Reestimar '!$A$2:$A$500,'Por Reestimar '!$AR$2:$AR$500,""),
TRUE,""
),
_xlpm.resultado,IF(OR(_xlpm.revision="",_xlpm.revision=0),_xlpm.base,_xlpm.revision),
IF(OR(_xlpm.resultado="",_xlpm.resultado=0),"Sin definir",_xlpm.resultado)
))</f>
        <v>Alta</v>
      </c>
      <c r="F354" s="593" cm="1">
        <f t="array" ref="F354">IF(A354="","",_xlfn.LET(
_xlpm.fecha,_xlfn.IFS(
D354="Eliminados",_xlfn.XLOOKUP(A354,Eliminados!$A$2:$A$500,Eliminados!$AD$2:$AD$500,""),
D354="Planificadas",_xlfn.XLOOKUP(A354,Planificadas!$A$2:$A$500,Planificadas!$AD$2:$AD$500,""),
D354="Aprobar planificación",_xlfn.XLOOKUP(A354,'Aprobar Planificación'!$A$2:$A$500,'Aprobar Planificación'!$AD$2:$AD$500,""),
D354="Por planificar",_xlfn.XLOOKUP(A354,'Por planificar'!$A$2:$A$500,'Por planificar'!$AD$2:$AD$500,""),
D354="Por habilitar presupuesto",_xlfn.XLOOKUP(A354,'Por habilitar presup.'!$A$2:$A$500,'Por habilitar presup.'!$AD$2:$AD$500,""),
D354="Por aprobar estimación",_xlfn.XLOOKUP(A354,'Por aprobar estimacion'!$A$2:$A$500,'Por aprobar estimacion'!$AD$2:$AD$500,""),
D354="Por reestimar",_xlfn.XLOOKUP(A354,'Por Reestimar '!$A$2:$A$500,'Por Reestimar '!$AD$2:$AD$500,""),
D354="Por estimar",_xlfn.XLOOKUP(A354,'Por estimar'!$A$2:$A$500,'Por estimar'!$AD$2:$AD$500,""),
D354="Registro incompleto",_xlfn.XLOOKUP(A354,'Registro incompleto'!$A$2:$A$500,'Registro incompleto'!$AD$2:$AD$500,""),
TRUE,""
),
IF(OR(_xlpm.fecha="",_xlpm.fecha=0),"",_xlpm.fecha)
))</f>
        <v>46293</v>
      </c>
      <c r="G354" s="593" cm="1">
        <f t="array" ref="G354">IF(A354="","",_xlfn.LET(
_xlpm.base,_xlfn.IFS(
D354="Eliminados",_xlfn.XLOOKUP(A354,Eliminados!$A$2:$A$500,Eliminados!$AF$2:$AF$500,""),
D354="Planificadas",_xlfn.XLOOKUP(A354,Planificadas!$A$2:$A$500,Planificadas!$AF$2:$AF$500,""),
D354="Aprobar planificación",_xlfn.XLOOKUP(A354,'Aprobar Planificación'!$A$2:$A$500,'Aprobar Planificación'!$AF$2:$AF$500,""),
D354="Por planificar",_xlfn.XLOOKUP(A354,'Por planificar'!$A$2:$A$500,'Por planificar'!$AF$2:$AF$500,""),
D354="Por habilitar presupuesto",_xlfn.XLOOKUP(A354,'Por habilitar presup.'!$A$2:$A$500,'Por habilitar presup.'!$AF$2:$AF$500,""),
D354="Por aprobar estimación",_xlfn.XLOOKUP(A354,'Por aprobar estimacion'!$A$2:$A$500,'Por aprobar estimacion'!$AF$2:$AF$500,""),
D354="Por reestimar",_xlfn.XLOOKUP(A354,'Por Reestimar '!$A$2:$A$500,'Por Reestimar '!$AF$2:$AF$500,""),
D354="Por estimar",_xlfn.XLOOKUP(A354,'Por estimar'!$A$2:$A$500,'Por estimar'!$AF$2:$AF$500,""),
D354="Registro incompleto",_xlfn.XLOOKUP(A354,'Registro incompleto'!$A$2:$A$500,'Registro incompleto'!$AF$2:$AF$500,""),
TRUE,""
),
_xlpm.revision,_xlfn.IFS(
D354="Eliminados",_xlfn.XLOOKUP(A354,Eliminados!$A$2:$A$500,Eliminados!$AS$2:$AS$500,""),
D354="Planificadas",_xlfn.XLOOKUP(A354,Planificadas!$A$2:$A$500,Planificadas!$AS$2:$AS$500,""),
D354="Aprobar planificación",_xlfn.XLOOKUP(A354,'Aprobar Planificación'!$A$2:$A$500,'Aprobar Planificación'!$AS$2:$AS$500,""),
D354="Por planificar",_xlfn.XLOOKUP(A354,'Por planificar'!$A$2:$A$500,'Por planificar'!$AS$2:$AS$500,""),
D354="Por habilitar presupuesto",_xlfn.XLOOKUP(A354,'Por habilitar presup.'!$A$2:$A$500,'Por habilitar presup.'!$AS$2:$AS$500,""),
D354="Por aprobar estimación",_xlfn.XLOOKUP(A354,'Por aprobar estimacion'!$A$2:$A$500,'Por aprobar estimacion'!$AS$2:$AS$500,""),
D354="Por reestimar",_xlfn.XLOOKUP(A354,'Por Reestimar '!$A$2:$A$500,'Por Reestimar '!$AS$2:$AS$500,""),
TRUE,""
),
_xlpm.resultado,IF(OR(_xlpm.revision="",_xlpm.revision=0),_xlpm.base,_xlpm.revision),
IF(OR(_xlpm.resultado="",_xlpm.resultado=0),"",_xlpm.resultado)
))</f>
        <v>46300</v>
      </c>
      <c r="H354" s="593" t="str" cm="1">
        <f t="array" ref="H354">IF(A354="","",_xlfn.LET(
_xlpm.dias,_xlfn.IFS(
OR(UPPER(TRIM(E354))="BAJA",UPPER(TRIM(E354))="BAJO"),5,
OR(UPPER(TRIM(E354))="MEDIA",UPPER(TRIM(E354))="MEDIO"),10,
OR(UPPER(TRIM(E354))="ALTA",UPPER(TRIM(E354))="ALTO"),20,
TRUE,0
),
_xlpm.inicioRe,IF(D354="Por reestimar",_xlfn.XLOOKUP(A354,'Por Reestimar '!$A$2:$A$500,'Por Reestimar '!$AS$2:$AS$500,0),0),
_xlfn.IFS(
D354="Por reestimar",IF(AND(ISNUMBER(_xlpm.inicioRe),_xlpm.inicioRe&gt;0,_xlpm.dias&gt;0),WORKDAY(_xlpm.inicioRe,_xlpm.dias),""),
D354="Por estimar",IF(AND(ISNUMBER(G354),G354&gt;0),IF(_xlpm.dias&gt;0,WORKDAY(G354,_xlpm.dias),""),IF(AND(ISNUMBER(F354),F354&gt;0),WORKDAY(F354,5),"")),
TRUE,""
)
))</f>
        <v/>
      </c>
      <c r="I354" t="str" cm="1">
        <f t="array" ref="I354">IF(A354="","",_xlfn.IFS(
D354="Eliminados",_xlfn.XLOOKUP(A354,Eliminados!$A$2:$A$500,Eliminados!$AB$2:$AB$500,""),
D354="Planificadas",_xlfn.XLOOKUP(A354,Planificadas!$A$2:$A$500,Planificadas!$AB$2:$AB$500,""),
D354="Aprobar planificación",_xlfn.XLOOKUP(A354,'Aprobar Planificación'!$A$2:$A$500,'Aprobar Planificación'!$AB$2:$AB$500,""),
D354="Por planificar",_xlfn.XLOOKUP(A354,'Por planificar'!$A$2:$A$500,'Por planificar'!$AB$2:$AB$500,""),
D354="Por habilitar presupuesto",_xlfn.XLOOKUP(A354,'Por habilitar presup.'!$A$2:$A$500,'Por habilitar presup.'!$AB$2:$AB$500,""),
D354="Por aprobar estimación",_xlfn.XLOOKUP(A354,'Por aprobar estimacion'!$A$2:$A$500,'Por aprobar estimacion'!$AB$2:$AB$500,""),
D354="Por reestimar",_xlfn.XLOOKUP(A354,'Por Reestimar '!$A$2:$A$500,'Por Reestimar '!$AB$2:$AB$500,""),
D354="Por estimar",_xlfn.XLOOKUP(A354,'Por estimar'!$A$2:$A$500,'Por estimar'!$AB$2:$AB$500,""),
D354="Registro incompleto",_xlfn.XLOOKUP(A354,'Registro incompleto'!$A$2:$A$500,'Registro incompleto'!$AB$2:$AB$500,""),
TRUE,""
))</f>
        <v>Elmer Zapata</v>
      </c>
    </row>
    <row r="355" spans="1:9">
      <c r="A355">
        <v>406</v>
      </c>
      <c r="B355" t="str" cm="1">
        <f t="array" ref="B355">IF(A355="","",_xlfn.IFS(
D355="Eliminados",_xlfn.XLOOKUP(A355,Eliminados!$A$2:$A$500,Eliminados!$F$2:$F$500,""),
D355="Planificadas",_xlfn.XLOOKUP(A355,Planificadas!$A$2:$A$500,Planificadas!$F$2:$F$500,""),
D355="Aprobar planificación",_xlfn.XLOOKUP(A355,'Aprobar Planificación'!$A$2:$A$500,'Aprobar Planificación'!$F$2:$F$500,""),
D355="Por planificar",_xlfn.XLOOKUP(A355,'Por planificar'!$A$2:$A$500,'Por planificar'!$F$2:$F$500,""),
D355="Por habilitar presupuesto",_xlfn.XLOOKUP(A355,'Por habilitar presup.'!$A$2:$A$500,'Por habilitar presup.'!$F$2:$F$500,""),
D355="Por aprobar estimación",_xlfn.XLOOKUP(A355,'Por aprobar estimacion'!$A$2:$A$500,'Por aprobar estimacion'!$F$2:$F$500,""),
D355="Por reestimar",_xlfn.XLOOKUP(A355,'Por Reestimar '!$A$2:$A$500,'Por Reestimar '!$F$2:$F$500,""),
D355="Por estimar",_xlfn.XLOOKUP(A355,'Por estimar'!$A$2:$A$500,'Por estimar'!$F$2:$F$500,""),
D355="Registro incompleto",_xlfn.XLOOKUP(A355,'Registro incompleto'!$A$2:$A$500,'Registro incompleto'!$F$2:$F$500,""),
TRUE,""
))</f>
        <v>LEAN+IA: CALIDAD</v>
      </c>
      <c r="C355" t="str">
        <f t="shared" si="5"/>
        <v>Nohelí Cabrera</v>
      </c>
      <c r="D355" t="str" cm="1">
        <f t="array" ref="D355">IF(A355="","",_xlfn.IFS(
COUNTIF(Eliminados!$A$2:$A$500,A355)&gt;0,"Eliminados",
COUNTIF(Planificadas!$A$2:$A$500,A355)&gt;0,"Planificadas",
COUNTIF('Aprobar Planificación'!$A$2:$A$500,A355)&gt;0,"Aprobar planificación",
COUNTIF('Por planificar'!$A$2:$A$500,A355)&gt;0,"Por planificar",
COUNTIF('Por habilitar presup.'!$A$2:$A$500,A355)&gt;0,"Por habilitar presupuesto",
COUNTIF('Por aprobar estimacion'!$A$2:$A$500,A355)&gt;0,"Por aprobar estimación",
COUNTIF('Por Reestimar '!$A$2:$A$500,A355)&gt;0,"Por reestimar",
COUNTIF('Por estimar'!$A$2:$A$500,A355)&gt;0,"Por estimar",
COUNTIF('Registro incompleto'!$A$2:$A$500,A355)&gt;0,"Registro incompleto",
TRUE,"Sin estado"
))</f>
        <v>Por estimar</v>
      </c>
      <c r="E355" t="str" cm="1">
        <f t="array" ref="E355">IF(A355="","",_xlfn.LET(
_xlpm.base,_xlfn.IFS(
D355="Eliminados",_xlfn.XLOOKUP(A355,Eliminados!$A$2:$A$500,Eliminados!$AE$2:$AE$500,""),
D355="Planificadas",_xlfn.XLOOKUP(A355,Planificadas!$A$2:$A$500,Planificadas!$AE$2:$AE$500,""),
D355="Aprobar planificación",_xlfn.XLOOKUP(A355,'Aprobar Planificación'!$A$2:$A$500,'Aprobar Planificación'!$AE$2:$AE$500,""),
D355="Por planificar",_xlfn.XLOOKUP(A355,'Por planificar'!$A$2:$A$500,'Por planificar'!$AE$2:$AE$500,""),
D355="Por habilitar presupuesto",_xlfn.XLOOKUP(A355,'Por habilitar presup.'!$A$2:$A$500,'Por habilitar presup.'!$AE$2:$AE$500,""),
D355="Por aprobar estimación",_xlfn.XLOOKUP(A355,'Por aprobar estimacion'!$A$2:$A$500,'Por aprobar estimacion'!$AE$2:$AE$500,""),
D355="Por reestimar",_xlfn.XLOOKUP(A355,'Por Reestimar '!$A$2:$A$500,'Por Reestimar '!$AE$2:$AE$500,""),
D355="Por estimar",_xlfn.XLOOKUP(A355,'Por estimar'!$A$2:$A$500,'Por estimar'!$AE$2:$AE$500,""),
D355="Registro incompleto",_xlfn.XLOOKUP(A355,'Registro incompleto'!$A$2:$A$500,'Registro incompleto'!$AE$2:$AE$500,""),
TRUE,""
),
_xlpm.revision,_xlfn.IFS(
D355="Eliminados",_xlfn.XLOOKUP(A355,Eliminados!$A$2:$A$500,Eliminados!$AR$2:$AR$500,""),
D355="Planificadas",_xlfn.XLOOKUP(A355,Planificadas!$A$2:$A$500,Planificadas!$AR$2:$AR$500,""),
D355="Aprobar planificación",_xlfn.XLOOKUP(A355,'Aprobar Planificación'!$A$2:$A$500,'Aprobar Planificación'!$AR$2:$AR$500,""),
D355="Por planificar",_xlfn.XLOOKUP(A355,'Por planificar'!$A$2:$A$500,'Por planificar'!$AR$2:$AR$500,""),
D355="Por habilitar presupuesto",_xlfn.XLOOKUP(A355,'Por habilitar presup.'!$A$2:$A$500,'Por habilitar presup.'!$AR$2:$AR$500,""),
D355="Por aprobar estimación",_xlfn.XLOOKUP(A355,'Por aprobar estimacion'!$A$2:$A$500,'Por aprobar estimacion'!$AR$2:$AR$500,""),
D355="Por reestimar",_xlfn.XLOOKUP(A355,'Por Reestimar '!$A$2:$A$500,'Por Reestimar '!$AR$2:$AR$500,""),
TRUE,""
),
_xlpm.resultado,IF(OR(_xlpm.revision="",_xlpm.revision=0),_xlpm.base,_xlpm.revision),
IF(OR(_xlpm.resultado="",_xlpm.resultado=0),"Sin definir",_xlpm.resultado)
))</f>
        <v>Alta</v>
      </c>
      <c r="F355" s="593" cm="1">
        <f t="array" ref="F355">IF(A355="","",_xlfn.LET(
_xlpm.fecha,_xlfn.IFS(
D355="Eliminados",_xlfn.XLOOKUP(A355,Eliminados!$A$2:$A$500,Eliminados!$AD$2:$AD$500,""),
D355="Planificadas",_xlfn.XLOOKUP(A355,Planificadas!$A$2:$A$500,Planificadas!$AD$2:$AD$500,""),
D355="Aprobar planificación",_xlfn.XLOOKUP(A355,'Aprobar Planificación'!$A$2:$A$500,'Aprobar Planificación'!$AD$2:$AD$500,""),
D355="Por planificar",_xlfn.XLOOKUP(A355,'Por planificar'!$A$2:$A$500,'Por planificar'!$AD$2:$AD$500,""),
D355="Por habilitar presupuesto",_xlfn.XLOOKUP(A355,'Por habilitar presup.'!$A$2:$A$500,'Por habilitar presup.'!$AD$2:$AD$500,""),
D355="Por aprobar estimación",_xlfn.XLOOKUP(A355,'Por aprobar estimacion'!$A$2:$A$500,'Por aprobar estimacion'!$AD$2:$AD$500,""),
D355="Por reestimar",_xlfn.XLOOKUP(A355,'Por Reestimar '!$A$2:$A$500,'Por Reestimar '!$AD$2:$AD$500,""),
D355="Por estimar",_xlfn.XLOOKUP(A355,'Por estimar'!$A$2:$A$500,'Por estimar'!$AD$2:$AD$500,""),
D355="Registro incompleto",_xlfn.XLOOKUP(A355,'Registro incompleto'!$A$2:$A$500,'Registro incompleto'!$AD$2:$AD$500,""),
TRUE,""
),
IF(OR(_xlpm.fecha="",_xlpm.fecha=0),"",_xlpm.fecha)
))</f>
        <v>46293</v>
      </c>
      <c r="G355" s="593" cm="1">
        <f t="array" ref="G355">IF(A355="","",_xlfn.LET(
_xlpm.base,_xlfn.IFS(
D355="Eliminados",_xlfn.XLOOKUP(A355,Eliminados!$A$2:$A$500,Eliminados!$AF$2:$AF$500,""),
D355="Planificadas",_xlfn.XLOOKUP(A355,Planificadas!$A$2:$A$500,Planificadas!$AF$2:$AF$500,""),
D355="Aprobar planificación",_xlfn.XLOOKUP(A355,'Aprobar Planificación'!$A$2:$A$500,'Aprobar Planificación'!$AF$2:$AF$500,""),
D355="Por planificar",_xlfn.XLOOKUP(A355,'Por planificar'!$A$2:$A$500,'Por planificar'!$AF$2:$AF$500,""),
D355="Por habilitar presupuesto",_xlfn.XLOOKUP(A355,'Por habilitar presup.'!$A$2:$A$500,'Por habilitar presup.'!$AF$2:$AF$500,""),
D355="Por aprobar estimación",_xlfn.XLOOKUP(A355,'Por aprobar estimacion'!$A$2:$A$500,'Por aprobar estimacion'!$AF$2:$AF$500,""),
D355="Por reestimar",_xlfn.XLOOKUP(A355,'Por Reestimar '!$A$2:$A$500,'Por Reestimar '!$AF$2:$AF$500,""),
D355="Por estimar",_xlfn.XLOOKUP(A355,'Por estimar'!$A$2:$A$500,'Por estimar'!$AF$2:$AF$500,""),
D355="Registro incompleto",_xlfn.XLOOKUP(A355,'Registro incompleto'!$A$2:$A$500,'Registro incompleto'!$AF$2:$AF$500,""),
TRUE,""
),
_xlpm.revision,_xlfn.IFS(
D355="Eliminados",_xlfn.XLOOKUP(A355,Eliminados!$A$2:$A$500,Eliminados!$AS$2:$AS$500,""),
D355="Planificadas",_xlfn.XLOOKUP(A355,Planificadas!$A$2:$A$500,Planificadas!$AS$2:$AS$500,""),
D355="Aprobar planificación",_xlfn.XLOOKUP(A355,'Aprobar Planificación'!$A$2:$A$500,'Aprobar Planificación'!$AS$2:$AS$500,""),
D355="Por planificar",_xlfn.XLOOKUP(A355,'Por planificar'!$A$2:$A$500,'Por planificar'!$AS$2:$AS$500,""),
D355="Por habilitar presupuesto",_xlfn.XLOOKUP(A355,'Por habilitar presup.'!$A$2:$A$500,'Por habilitar presup.'!$AS$2:$AS$500,""),
D355="Por aprobar estimación",_xlfn.XLOOKUP(A355,'Por aprobar estimacion'!$A$2:$A$500,'Por aprobar estimacion'!$AS$2:$AS$500,""),
D355="Por reestimar",_xlfn.XLOOKUP(A355,'Por Reestimar '!$A$2:$A$500,'Por Reestimar '!$AS$2:$AS$500,""),
TRUE,""
),
_xlpm.resultado,IF(OR(_xlpm.revision="",_xlpm.revision=0),_xlpm.base,_xlpm.revision),
IF(OR(_xlpm.resultado="",_xlpm.resultado=0),"",_xlpm.resultado)
))</f>
        <v>46321</v>
      </c>
      <c r="H355" s="593" cm="1">
        <f t="array" ref="H355">IF(A355="","",_xlfn.LET(
_xlpm.dias,_xlfn.IFS(
OR(UPPER(TRIM(E355))="BAJA",UPPER(TRIM(E355))="BAJO"),5,
OR(UPPER(TRIM(E355))="MEDIA",UPPER(TRIM(E355))="MEDIO"),10,
OR(UPPER(TRIM(E355))="ALTA",UPPER(TRIM(E355))="ALTO"),20,
TRUE,0
),
_xlpm.inicioRe,IF(D355="Por reestimar",_xlfn.XLOOKUP(A355,'Por Reestimar '!$A$2:$A$500,'Por Reestimar '!$AS$2:$AS$500,0),0),
_xlfn.IFS(
D355="Por reestimar",IF(AND(ISNUMBER(_xlpm.inicioRe),_xlpm.inicioRe&gt;0,_xlpm.dias&gt;0),WORKDAY(_xlpm.inicioRe,_xlpm.dias),""),
D355="Por estimar",IF(AND(ISNUMBER(G355),G355&gt;0),IF(_xlpm.dias&gt;0,WORKDAY(G355,_xlpm.dias),""),IF(AND(ISNUMBER(F355),F355&gt;0),WORKDAY(F355,5),"")),
TRUE,""
)
))</f>
        <v>46349</v>
      </c>
      <c r="I355" t="str" cm="1">
        <f t="array" ref="I355">IF(A355="","",_xlfn.IFS(
D355="Eliminados",_xlfn.XLOOKUP(A355,Eliminados!$A$2:$A$500,Eliminados!$AB$2:$AB$500,""),
D355="Planificadas",_xlfn.XLOOKUP(A355,Planificadas!$A$2:$A$500,Planificadas!$AB$2:$AB$500,""),
D355="Aprobar planificación",_xlfn.XLOOKUP(A355,'Aprobar Planificación'!$A$2:$A$500,'Aprobar Planificación'!$AB$2:$AB$500,""),
D355="Por planificar",_xlfn.XLOOKUP(A355,'Por planificar'!$A$2:$A$500,'Por planificar'!$AB$2:$AB$500,""),
D355="Por habilitar presupuesto",_xlfn.XLOOKUP(A355,'Por habilitar presup.'!$A$2:$A$500,'Por habilitar presup.'!$AB$2:$AB$500,""),
D355="Por aprobar estimación",_xlfn.XLOOKUP(A355,'Por aprobar estimacion'!$A$2:$A$500,'Por aprobar estimacion'!$AB$2:$AB$500,""),
D355="Por reestimar",_xlfn.XLOOKUP(A355,'Por Reestimar '!$A$2:$A$500,'Por Reestimar '!$AB$2:$AB$500,""),
D355="Por estimar",_xlfn.XLOOKUP(A355,'Por estimar'!$A$2:$A$500,'Por estimar'!$AB$2:$AB$500,""),
D355="Registro incompleto",_xlfn.XLOOKUP(A355,'Registro incompleto'!$A$2:$A$500,'Registro incompleto'!$AB$2:$AB$500,""),
TRUE,""
))</f>
        <v>Nohelí Cabrera</v>
      </c>
    </row>
    <row r="356" spans="1:9">
      <c r="A356">
        <v>407</v>
      </c>
      <c r="B356" t="str" cm="1">
        <f t="array" ref="B356">IF(A356="","",_xlfn.IFS(
D356="Eliminados",_xlfn.XLOOKUP(A356,Eliminados!$A$2:$A$500,Eliminados!$F$2:$F$500,""),
D356="Planificadas",_xlfn.XLOOKUP(A356,Planificadas!$A$2:$A$500,Planificadas!$F$2:$F$500,""),
D356="Aprobar planificación",_xlfn.XLOOKUP(A356,'Aprobar Planificación'!$A$2:$A$500,'Aprobar Planificación'!$F$2:$F$500,""),
D356="Por planificar",_xlfn.XLOOKUP(A356,'Por planificar'!$A$2:$A$500,'Por planificar'!$F$2:$F$500,""),
D356="Por habilitar presupuesto",_xlfn.XLOOKUP(A356,'Por habilitar presup.'!$A$2:$A$500,'Por habilitar presup.'!$F$2:$F$500,""),
D356="Por aprobar estimación",_xlfn.XLOOKUP(A356,'Por aprobar estimacion'!$A$2:$A$500,'Por aprobar estimacion'!$F$2:$F$500,""),
D356="Por reestimar",_xlfn.XLOOKUP(A356,'Por Reestimar '!$A$2:$A$500,'Por Reestimar '!$F$2:$F$500,""),
D356="Por estimar",_xlfn.XLOOKUP(A356,'Por estimar'!$A$2:$A$500,'Por estimar'!$F$2:$F$500,""),
D356="Registro incompleto",_xlfn.XLOOKUP(A356,'Registro incompleto'!$A$2:$A$500,'Registro incompleto'!$F$2:$F$500,""),
TRUE,""
))</f>
        <v>APLICATIVO DE CONCILIACION MEDIOS DE PAGO - CIBERTEC</v>
      </c>
      <c r="C356" t="str">
        <f t="shared" si="5"/>
        <v>Elmer Zapata</v>
      </c>
      <c r="D356" t="str" cm="1">
        <f t="array" ref="D356">IF(A356="","",_xlfn.IFS(
COUNTIF(Eliminados!$A$2:$A$500,A356)&gt;0,"Eliminados",
COUNTIF(Planificadas!$A$2:$A$500,A356)&gt;0,"Planificadas",
COUNTIF('Aprobar Planificación'!$A$2:$A$500,A356)&gt;0,"Aprobar planificación",
COUNTIF('Por planificar'!$A$2:$A$500,A356)&gt;0,"Por planificar",
COUNTIF('Por habilitar presup.'!$A$2:$A$500,A356)&gt;0,"Por habilitar presupuesto",
COUNTIF('Por aprobar estimacion'!$A$2:$A$500,A356)&gt;0,"Por aprobar estimación",
COUNTIF('Por Reestimar '!$A$2:$A$500,A356)&gt;0,"Por reestimar",
COUNTIF('Por estimar'!$A$2:$A$500,A356)&gt;0,"Por estimar",
COUNTIF('Registro incompleto'!$A$2:$A$500,A356)&gt;0,"Registro incompleto",
TRUE,"Sin estado"
))</f>
        <v>Por estimar</v>
      </c>
      <c r="E356" t="str" cm="1">
        <f t="array" ref="E356">IF(A356="","",_xlfn.LET(
_xlpm.base,_xlfn.IFS(
D356="Eliminados",_xlfn.XLOOKUP(A356,Eliminados!$A$2:$A$500,Eliminados!$AE$2:$AE$500,""),
D356="Planificadas",_xlfn.XLOOKUP(A356,Planificadas!$A$2:$A$500,Planificadas!$AE$2:$AE$500,""),
D356="Aprobar planificación",_xlfn.XLOOKUP(A356,'Aprobar Planificación'!$A$2:$A$500,'Aprobar Planificación'!$AE$2:$AE$500,""),
D356="Por planificar",_xlfn.XLOOKUP(A356,'Por planificar'!$A$2:$A$500,'Por planificar'!$AE$2:$AE$500,""),
D356="Por habilitar presupuesto",_xlfn.XLOOKUP(A356,'Por habilitar presup.'!$A$2:$A$500,'Por habilitar presup.'!$AE$2:$AE$500,""),
D356="Por aprobar estimación",_xlfn.XLOOKUP(A356,'Por aprobar estimacion'!$A$2:$A$500,'Por aprobar estimacion'!$AE$2:$AE$500,""),
D356="Por reestimar",_xlfn.XLOOKUP(A356,'Por Reestimar '!$A$2:$A$500,'Por Reestimar '!$AE$2:$AE$500,""),
D356="Por estimar",_xlfn.XLOOKUP(A356,'Por estimar'!$A$2:$A$500,'Por estimar'!$AE$2:$AE$500,""),
D356="Registro incompleto",_xlfn.XLOOKUP(A356,'Registro incompleto'!$A$2:$A$500,'Registro incompleto'!$AE$2:$AE$500,""),
TRUE,""
),
_xlpm.revision,_xlfn.IFS(
D356="Eliminados",_xlfn.XLOOKUP(A356,Eliminados!$A$2:$A$500,Eliminados!$AR$2:$AR$500,""),
D356="Planificadas",_xlfn.XLOOKUP(A356,Planificadas!$A$2:$A$500,Planificadas!$AR$2:$AR$500,""),
D356="Aprobar planificación",_xlfn.XLOOKUP(A356,'Aprobar Planificación'!$A$2:$A$500,'Aprobar Planificación'!$AR$2:$AR$500,""),
D356="Por planificar",_xlfn.XLOOKUP(A356,'Por planificar'!$A$2:$A$500,'Por planificar'!$AR$2:$AR$500,""),
D356="Por habilitar presupuesto",_xlfn.XLOOKUP(A356,'Por habilitar presup.'!$A$2:$A$500,'Por habilitar presup.'!$AR$2:$AR$500,""),
D356="Por aprobar estimación",_xlfn.XLOOKUP(A356,'Por aprobar estimacion'!$A$2:$A$500,'Por aprobar estimacion'!$AR$2:$AR$500,""),
D356="Por reestimar",_xlfn.XLOOKUP(A356,'Por Reestimar '!$A$2:$A$500,'Por Reestimar '!$AR$2:$AR$500,""),
TRUE,""
),
_xlpm.resultado,IF(OR(_xlpm.revision="",_xlpm.revision=0),_xlpm.base,_xlpm.revision),
IF(OR(_xlpm.resultado="",_xlpm.resultado=0),"Sin definir",_xlpm.resultado)
))</f>
        <v>Sin definir</v>
      </c>
      <c r="F356" s="593" cm="1">
        <f t="array" ref="F356">IF(A356="","",_xlfn.LET(
_xlpm.fecha,_xlfn.IFS(
D356="Eliminados",_xlfn.XLOOKUP(A356,Eliminados!$A$2:$A$500,Eliminados!$AD$2:$AD$500,""),
D356="Planificadas",_xlfn.XLOOKUP(A356,Planificadas!$A$2:$A$500,Planificadas!$AD$2:$AD$500,""),
D356="Aprobar planificación",_xlfn.XLOOKUP(A356,'Aprobar Planificación'!$A$2:$A$500,'Aprobar Planificación'!$AD$2:$AD$500,""),
D356="Por planificar",_xlfn.XLOOKUP(A356,'Por planificar'!$A$2:$A$500,'Por planificar'!$AD$2:$AD$500,""),
D356="Por habilitar presupuesto",_xlfn.XLOOKUP(A356,'Por habilitar presup.'!$A$2:$A$500,'Por habilitar presup.'!$AD$2:$AD$500,""),
D356="Por aprobar estimación",_xlfn.XLOOKUP(A356,'Por aprobar estimacion'!$A$2:$A$500,'Por aprobar estimacion'!$AD$2:$AD$500,""),
D356="Por reestimar",_xlfn.XLOOKUP(A356,'Por Reestimar '!$A$2:$A$500,'Por Reestimar '!$AD$2:$AD$500,""),
D356="Por estimar",_xlfn.XLOOKUP(A356,'Por estimar'!$A$2:$A$500,'Por estimar'!$AD$2:$AD$500,""),
D356="Registro incompleto",_xlfn.XLOOKUP(A356,'Registro incompleto'!$A$2:$A$500,'Registro incompleto'!$AD$2:$AD$500,""),
TRUE,""
),
IF(OR(_xlpm.fecha="",_xlpm.fecha=0),"",_xlpm.fecha)
))</f>
        <v>46293</v>
      </c>
      <c r="G356" s="593" t="str" cm="1">
        <f t="array" ref="G356">IF(A356="","",_xlfn.LET(
_xlpm.base,_xlfn.IFS(
D356="Eliminados",_xlfn.XLOOKUP(A356,Eliminados!$A$2:$A$500,Eliminados!$AF$2:$AF$500,""),
D356="Planificadas",_xlfn.XLOOKUP(A356,Planificadas!$A$2:$A$500,Planificadas!$AF$2:$AF$500,""),
D356="Aprobar planificación",_xlfn.XLOOKUP(A356,'Aprobar Planificación'!$A$2:$A$500,'Aprobar Planificación'!$AF$2:$AF$500,""),
D356="Por planificar",_xlfn.XLOOKUP(A356,'Por planificar'!$A$2:$A$500,'Por planificar'!$AF$2:$AF$500,""),
D356="Por habilitar presupuesto",_xlfn.XLOOKUP(A356,'Por habilitar presup.'!$A$2:$A$500,'Por habilitar presup.'!$AF$2:$AF$500,""),
D356="Por aprobar estimación",_xlfn.XLOOKUP(A356,'Por aprobar estimacion'!$A$2:$A$500,'Por aprobar estimacion'!$AF$2:$AF$500,""),
D356="Por reestimar",_xlfn.XLOOKUP(A356,'Por Reestimar '!$A$2:$A$500,'Por Reestimar '!$AF$2:$AF$500,""),
D356="Por estimar",_xlfn.XLOOKUP(A356,'Por estimar'!$A$2:$A$500,'Por estimar'!$AF$2:$AF$500,""),
D356="Registro incompleto",_xlfn.XLOOKUP(A356,'Registro incompleto'!$A$2:$A$500,'Registro incompleto'!$AF$2:$AF$500,""),
TRUE,""
),
_xlpm.revision,_xlfn.IFS(
D356="Eliminados",_xlfn.XLOOKUP(A356,Eliminados!$A$2:$A$500,Eliminados!$AS$2:$AS$500,""),
D356="Planificadas",_xlfn.XLOOKUP(A356,Planificadas!$A$2:$A$500,Planificadas!$AS$2:$AS$500,""),
D356="Aprobar planificación",_xlfn.XLOOKUP(A356,'Aprobar Planificación'!$A$2:$A$500,'Aprobar Planificación'!$AS$2:$AS$500,""),
D356="Por planificar",_xlfn.XLOOKUP(A356,'Por planificar'!$A$2:$A$500,'Por planificar'!$AS$2:$AS$500,""),
D356="Por habilitar presupuesto",_xlfn.XLOOKUP(A356,'Por habilitar presup.'!$A$2:$A$500,'Por habilitar presup.'!$AS$2:$AS$500,""),
D356="Por aprobar estimación",_xlfn.XLOOKUP(A356,'Por aprobar estimacion'!$A$2:$A$500,'Por aprobar estimacion'!$AS$2:$AS$500,""),
D356="Por reestimar",_xlfn.XLOOKUP(A356,'Por Reestimar '!$A$2:$A$500,'Por Reestimar '!$AS$2:$AS$500,""),
TRUE,""
),
_xlpm.resultado,IF(OR(_xlpm.revision="",_xlpm.revision=0),_xlpm.base,_xlpm.revision),
IF(OR(_xlpm.resultado="",_xlpm.resultado=0),"",_xlpm.resultado)
))</f>
        <v/>
      </c>
      <c r="H356" s="593" cm="1">
        <f t="array" ref="H356">IF(A356="","",_xlfn.LET(
_xlpm.dias,_xlfn.IFS(
OR(UPPER(TRIM(E356))="BAJA",UPPER(TRIM(E356))="BAJO"),5,
OR(UPPER(TRIM(E356))="MEDIA",UPPER(TRIM(E356))="MEDIO"),10,
OR(UPPER(TRIM(E356))="ALTA",UPPER(TRIM(E356))="ALTO"),20,
TRUE,0
),
_xlpm.inicioRe,IF(D356="Por reestimar",_xlfn.XLOOKUP(A356,'Por Reestimar '!$A$2:$A$500,'Por Reestimar '!$AS$2:$AS$500,0),0),
_xlfn.IFS(
D356="Por reestimar",IF(AND(ISNUMBER(_xlpm.inicioRe),_xlpm.inicioRe&gt;0,_xlpm.dias&gt;0),WORKDAY(_xlpm.inicioRe,_xlpm.dias),""),
D356="Por estimar",IF(AND(ISNUMBER(G356),G356&gt;0),IF(_xlpm.dias&gt;0,WORKDAY(G356,_xlpm.dias),""),IF(AND(ISNUMBER(F356),F356&gt;0),WORKDAY(F356,5),"")),
TRUE,""
)
))</f>
        <v>46300</v>
      </c>
      <c r="I356" t="str" cm="1">
        <f t="array" ref="I356">IF(A356="","",_xlfn.IFS(
D356="Eliminados",_xlfn.XLOOKUP(A356,Eliminados!$A$2:$A$500,Eliminados!$AB$2:$AB$500,""),
D356="Planificadas",_xlfn.XLOOKUP(A356,Planificadas!$A$2:$A$500,Planificadas!$AB$2:$AB$500,""),
D356="Aprobar planificación",_xlfn.XLOOKUP(A356,'Aprobar Planificación'!$A$2:$A$500,'Aprobar Planificación'!$AB$2:$AB$500,""),
D356="Por planificar",_xlfn.XLOOKUP(A356,'Por planificar'!$A$2:$A$500,'Por planificar'!$AB$2:$AB$500,""),
D356="Por habilitar presupuesto",_xlfn.XLOOKUP(A356,'Por habilitar presup.'!$A$2:$A$500,'Por habilitar presup.'!$AB$2:$AB$500,""),
D356="Por aprobar estimación",_xlfn.XLOOKUP(A356,'Por aprobar estimacion'!$A$2:$A$500,'Por aprobar estimacion'!$AB$2:$AB$500,""),
D356="Por reestimar",_xlfn.XLOOKUP(A356,'Por Reestimar '!$A$2:$A$500,'Por Reestimar '!$AB$2:$AB$500,""),
D356="Por estimar",_xlfn.XLOOKUP(A356,'Por estimar'!$A$2:$A$500,'Por estimar'!$AB$2:$AB$500,""),
D356="Registro incompleto",_xlfn.XLOOKUP(A356,'Registro incompleto'!$A$2:$A$500,'Registro incompleto'!$AB$2:$AB$500,""),
TRUE,""
))</f>
        <v>Elmer Zapata</v>
      </c>
    </row>
    <row r="357" spans="1:9">
      <c r="A357">
        <v>408</v>
      </c>
      <c r="B357" t="str" cm="1">
        <f t="array" ref="B357">IF(A357="","",_xlfn.IFS(
D357="Eliminados",_xlfn.XLOOKUP(A357,Eliminados!$A$2:$A$500,Eliminados!$F$2:$F$500,""),
D357="Planificadas",_xlfn.XLOOKUP(A357,Planificadas!$A$2:$A$500,Planificadas!$F$2:$F$500,""),
D357="Aprobar planificación",_xlfn.XLOOKUP(A357,'Aprobar Planificación'!$A$2:$A$500,'Aprobar Planificación'!$F$2:$F$500,""),
D357="Por planificar",_xlfn.XLOOKUP(A357,'Por planificar'!$A$2:$A$500,'Por planificar'!$F$2:$F$500,""),
D357="Por habilitar presupuesto",_xlfn.XLOOKUP(A357,'Por habilitar presup.'!$A$2:$A$500,'Por habilitar presup.'!$F$2:$F$500,""),
D357="Por aprobar estimación",_xlfn.XLOOKUP(A357,'Por aprobar estimacion'!$A$2:$A$500,'Por aprobar estimacion'!$F$2:$F$500,""),
D357="Por reestimar",_xlfn.XLOOKUP(A357,'Por Reestimar '!$A$2:$A$500,'Por Reestimar '!$F$2:$F$500,""),
D357="Por estimar",_xlfn.XLOOKUP(A357,'Por estimar'!$A$2:$A$500,'Por estimar'!$F$2:$F$500,""),
D357="Registro incompleto",_xlfn.XLOOKUP(A357,'Registro incompleto'!$A$2:$A$500,'Registro incompleto'!$F$2:$F$500,""),
TRUE,""
))</f>
        <v>Upgrade y modernización de Jobs Batch UPN</v>
      </c>
      <c r="C357" t="str">
        <f t="shared" si="5"/>
        <v>Johnny Rodriguez</v>
      </c>
      <c r="D357" t="str" cm="1">
        <f t="array" ref="D357">IF(A357="","",_xlfn.IFS(
COUNTIF(Eliminados!$A$2:$A$500,A357)&gt;0,"Eliminados",
COUNTIF(Planificadas!$A$2:$A$500,A357)&gt;0,"Planificadas",
COUNTIF('Aprobar Planificación'!$A$2:$A$500,A357)&gt;0,"Aprobar planificación",
COUNTIF('Por planificar'!$A$2:$A$500,A357)&gt;0,"Por planificar",
COUNTIF('Por habilitar presup.'!$A$2:$A$500,A357)&gt;0,"Por habilitar presupuesto",
COUNTIF('Por aprobar estimacion'!$A$2:$A$500,A357)&gt;0,"Por aprobar estimación",
COUNTIF('Por Reestimar '!$A$2:$A$500,A357)&gt;0,"Por reestimar",
COUNTIF('Por estimar'!$A$2:$A$500,A357)&gt;0,"Por estimar",
COUNTIF('Registro incompleto'!$A$2:$A$500,A357)&gt;0,"Registro incompleto",
TRUE,"Sin estado"
))</f>
        <v>Por estimar</v>
      </c>
      <c r="E357" t="str" cm="1">
        <f t="array" ref="E357">IF(A357="","",_xlfn.LET(
_xlpm.base,_xlfn.IFS(
D357="Eliminados",_xlfn.XLOOKUP(A357,Eliminados!$A$2:$A$500,Eliminados!$AE$2:$AE$500,""),
D357="Planificadas",_xlfn.XLOOKUP(A357,Planificadas!$A$2:$A$500,Planificadas!$AE$2:$AE$500,""),
D357="Aprobar planificación",_xlfn.XLOOKUP(A357,'Aprobar Planificación'!$A$2:$A$500,'Aprobar Planificación'!$AE$2:$AE$500,""),
D357="Por planificar",_xlfn.XLOOKUP(A357,'Por planificar'!$A$2:$A$500,'Por planificar'!$AE$2:$AE$500,""),
D357="Por habilitar presupuesto",_xlfn.XLOOKUP(A357,'Por habilitar presup.'!$A$2:$A$500,'Por habilitar presup.'!$AE$2:$AE$500,""),
D357="Por aprobar estimación",_xlfn.XLOOKUP(A357,'Por aprobar estimacion'!$A$2:$A$500,'Por aprobar estimacion'!$AE$2:$AE$500,""),
D357="Por reestimar",_xlfn.XLOOKUP(A357,'Por Reestimar '!$A$2:$A$500,'Por Reestimar '!$AE$2:$AE$500,""),
D357="Por estimar",_xlfn.XLOOKUP(A357,'Por estimar'!$A$2:$A$500,'Por estimar'!$AE$2:$AE$500,""),
D357="Registro incompleto",_xlfn.XLOOKUP(A357,'Registro incompleto'!$A$2:$A$500,'Registro incompleto'!$AE$2:$AE$500,""),
TRUE,""
),
_xlpm.revision,_xlfn.IFS(
D357="Eliminados",_xlfn.XLOOKUP(A357,Eliminados!$A$2:$A$500,Eliminados!$AR$2:$AR$500,""),
D357="Planificadas",_xlfn.XLOOKUP(A357,Planificadas!$A$2:$A$500,Planificadas!$AR$2:$AR$500,""),
D357="Aprobar planificación",_xlfn.XLOOKUP(A357,'Aprobar Planificación'!$A$2:$A$500,'Aprobar Planificación'!$AR$2:$AR$500,""),
D357="Por planificar",_xlfn.XLOOKUP(A357,'Por planificar'!$A$2:$A$500,'Por planificar'!$AR$2:$AR$500,""),
D357="Por habilitar presupuesto",_xlfn.XLOOKUP(A357,'Por habilitar presup.'!$A$2:$A$500,'Por habilitar presup.'!$AR$2:$AR$500,""),
D357="Por aprobar estimación",_xlfn.XLOOKUP(A357,'Por aprobar estimacion'!$A$2:$A$500,'Por aprobar estimacion'!$AR$2:$AR$500,""),
D357="Por reestimar",_xlfn.XLOOKUP(A357,'Por Reestimar '!$A$2:$A$500,'Por Reestimar '!$AR$2:$AR$500,""),
TRUE,""
),
_xlpm.resultado,IF(OR(_xlpm.revision="",_xlpm.revision=0),_xlpm.base,_xlpm.revision),
IF(OR(_xlpm.resultado="",_xlpm.resultado=0),"Sin definir",_xlpm.resultado)
))</f>
        <v>Sin definir</v>
      </c>
      <c r="F357" s="593" cm="1">
        <f t="array" ref="F357">IF(A357="","",_xlfn.LET(
_xlpm.fecha,_xlfn.IFS(
D357="Eliminados",_xlfn.XLOOKUP(A357,Eliminados!$A$2:$A$500,Eliminados!$AD$2:$AD$500,""),
D357="Planificadas",_xlfn.XLOOKUP(A357,Planificadas!$A$2:$A$500,Planificadas!$AD$2:$AD$500,""),
D357="Aprobar planificación",_xlfn.XLOOKUP(A357,'Aprobar Planificación'!$A$2:$A$500,'Aprobar Planificación'!$AD$2:$AD$500,""),
D357="Por planificar",_xlfn.XLOOKUP(A357,'Por planificar'!$A$2:$A$500,'Por planificar'!$AD$2:$AD$500,""),
D357="Por habilitar presupuesto",_xlfn.XLOOKUP(A357,'Por habilitar presup.'!$A$2:$A$500,'Por habilitar presup.'!$AD$2:$AD$500,""),
D357="Por aprobar estimación",_xlfn.XLOOKUP(A357,'Por aprobar estimacion'!$A$2:$A$500,'Por aprobar estimacion'!$AD$2:$AD$500,""),
D357="Por reestimar",_xlfn.XLOOKUP(A357,'Por Reestimar '!$A$2:$A$500,'Por Reestimar '!$AD$2:$AD$500,""),
D357="Por estimar",_xlfn.XLOOKUP(A357,'Por estimar'!$A$2:$A$500,'Por estimar'!$AD$2:$AD$500,""),
D357="Registro incompleto",_xlfn.XLOOKUP(A357,'Registro incompleto'!$A$2:$A$500,'Registro incompleto'!$AD$2:$AD$500,""),
TRUE,""
),
IF(OR(_xlpm.fecha="",_xlpm.fecha=0),"",_xlpm.fecha)
))</f>
        <v>46293</v>
      </c>
      <c r="G357" s="593" t="str" cm="1">
        <f t="array" ref="G357">IF(A357="","",_xlfn.LET(
_xlpm.base,_xlfn.IFS(
D357="Eliminados",_xlfn.XLOOKUP(A357,Eliminados!$A$2:$A$500,Eliminados!$AF$2:$AF$500,""),
D357="Planificadas",_xlfn.XLOOKUP(A357,Planificadas!$A$2:$A$500,Planificadas!$AF$2:$AF$500,""),
D357="Aprobar planificación",_xlfn.XLOOKUP(A357,'Aprobar Planificación'!$A$2:$A$500,'Aprobar Planificación'!$AF$2:$AF$500,""),
D357="Por planificar",_xlfn.XLOOKUP(A357,'Por planificar'!$A$2:$A$500,'Por planificar'!$AF$2:$AF$500,""),
D357="Por habilitar presupuesto",_xlfn.XLOOKUP(A357,'Por habilitar presup.'!$A$2:$A$500,'Por habilitar presup.'!$AF$2:$AF$500,""),
D357="Por aprobar estimación",_xlfn.XLOOKUP(A357,'Por aprobar estimacion'!$A$2:$A$500,'Por aprobar estimacion'!$AF$2:$AF$500,""),
D357="Por reestimar",_xlfn.XLOOKUP(A357,'Por Reestimar '!$A$2:$A$500,'Por Reestimar '!$AF$2:$AF$500,""),
D357="Por estimar",_xlfn.XLOOKUP(A357,'Por estimar'!$A$2:$A$500,'Por estimar'!$AF$2:$AF$500,""),
D357="Registro incompleto",_xlfn.XLOOKUP(A357,'Registro incompleto'!$A$2:$A$500,'Registro incompleto'!$AF$2:$AF$500,""),
TRUE,""
),
_xlpm.revision,_xlfn.IFS(
D357="Eliminados",_xlfn.XLOOKUP(A357,Eliminados!$A$2:$A$500,Eliminados!$AS$2:$AS$500,""),
D357="Planificadas",_xlfn.XLOOKUP(A357,Planificadas!$A$2:$A$500,Planificadas!$AS$2:$AS$500,""),
D357="Aprobar planificación",_xlfn.XLOOKUP(A357,'Aprobar Planificación'!$A$2:$A$500,'Aprobar Planificación'!$AS$2:$AS$500,""),
D357="Por planificar",_xlfn.XLOOKUP(A357,'Por planificar'!$A$2:$A$500,'Por planificar'!$AS$2:$AS$500,""),
D357="Por habilitar presupuesto",_xlfn.XLOOKUP(A357,'Por habilitar presup.'!$A$2:$A$500,'Por habilitar presup.'!$AS$2:$AS$500,""),
D357="Por aprobar estimación",_xlfn.XLOOKUP(A357,'Por aprobar estimacion'!$A$2:$A$500,'Por aprobar estimacion'!$AS$2:$AS$500,""),
D357="Por reestimar",_xlfn.XLOOKUP(A357,'Por Reestimar '!$A$2:$A$500,'Por Reestimar '!$AS$2:$AS$500,""),
TRUE,""
),
_xlpm.resultado,IF(OR(_xlpm.revision="",_xlpm.revision=0),_xlpm.base,_xlpm.revision),
IF(OR(_xlpm.resultado="",_xlpm.resultado=0),"",_xlpm.resultado)
))</f>
        <v/>
      </c>
      <c r="H357" s="593" cm="1">
        <f t="array" ref="H357">IF(A357="","",_xlfn.LET(
_xlpm.dias,_xlfn.IFS(
OR(UPPER(TRIM(E357))="BAJA",UPPER(TRIM(E357))="BAJO"),5,
OR(UPPER(TRIM(E357))="MEDIA",UPPER(TRIM(E357))="MEDIO"),10,
OR(UPPER(TRIM(E357))="ALTA",UPPER(TRIM(E357))="ALTO"),20,
TRUE,0
),
_xlpm.inicioRe,IF(D357="Por reestimar",_xlfn.XLOOKUP(A357,'Por Reestimar '!$A$2:$A$500,'Por Reestimar '!$AS$2:$AS$500,0),0),
_xlfn.IFS(
D357="Por reestimar",IF(AND(ISNUMBER(_xlpm.inicioRe),_xlpm.inicioRe&gt;0,_xlpm.dias&gt;0),WORKDAY(_xlpm.inicioRe,_xlpm.dias),""),
D357="Por estimar",IF(AND(ISNUMBER(G357),G357&gt;0),IF(_xlpm.dias&gt;0,WORKDAY(G357,_xlpm.dias),""),IF(AND(ISNUMBER(F357),F357&gt;0),WORKDAY(F357,5),"")),
TRUE,""
)
))</f>
        <v>46300</v>
      </c>
      <c r="I357" t="str" cm="1">
        <f t="array" ref="I357">IF(A357="","",_xlfn.IFS(
D357="Eliminados",_xlfn.XLOOKUP(A357,Eliminados!$A$2:$A$500,Eliminados!$AB$2:$AB$500,""),
D357="Planificadas",_xlfn.XLOOKUP(A357,Planificadas!$A$2:$A$500,Planificadas!$AB$2:$AB$500,""),
D357="Aprobar planificación",_xlfn.XLOOKUP(A357,'Aprobar Planificación'!$A$2:$A$500,'Aprobar Planificación'!$AB$2:$AB$500,""),
D357="Por planificar",_xlfn.XLOOKUP(A357,'Por planificar'!$A$2:$A$500,'Por planificar'!$AB$2:$AB$500,""),
D357="Por habilitar presupuesto",_xlfn.XLOOKUP(A357,'Por habilitar presup.'!$A$2:$A$500,'Por habilitar presup.'!$AB$2:$AB$500,""),
D357="Por aprobar estimación",_xlfn.XLOOKUP(A357,'Por aprobar estimacion'!$A$2:$A$500,'Por aprobar estimacion'!$AB$2:$AB$500,""),
D357="Por reestimar",_xlfn.XLOOKUP(A357,'Por Reestimar '!$A$2:$A$500,'Por Reestimar '!$AB$2:$AB$500,""),
D357="Por estimar",_xlfn.XLOOKUP(A357,'Por estimar'!$A$2:$A$500,'Por estimar'!$AB$2:$AB$500,""),
D357="Registro incompleto",_xlfn.XLOOKUP(A357,'Registro incompleto'!$A$2:$A$500,'Registro incompleto'!$AB$2:$AB$500,""),
TRUE,""
))</f>
        <v>Johnny Rodriguez</v>
      </c>
    </row>
    <row r="358" spans="1:9">
      <c r="A358">
        <v>409</v>
      </c>
      <c r="B358" t="str" cm="1">
        <f t="array" ref="B358">IF(A358="","",_xlfn.IFS(
D358="Eliminados",_xlfn.XLOOKUP(A358,Eliminados!$A$2:$A$500,Eliminados!$F$2:$F$500,""),
D358="Planificadas",_xlfn.XLOOKUP(A358,Planificadas!$A$2:$A$500,Planificadas!$F$2:$F$500,""),
D358="Aprobar planificación",_xlfn.XLOOKUP(A358,'Aprobar Planificación'!$A$2:$A$500,'Aprobar Planificación'!$F$2:$F$500,""),
D358="Por planificar",_xlfn.XLOOKUP(A358,'Por planificar'!$A$2:$A$500,'Por planificar'!$F$2:$F$500,""),
D358="Por habilitar presupuesto",_xlfn.XLOOKUP(A358,'Por habilitar presup.'!$A$2:$A$500,'Por habilitar presup.'!$F$2:$F$500,""),
D358="Por aprobar estimación",_xlfn.XLOOKUP(A358,'Por aprobar estimacion'!$A$2:$A$500,'Por aprobar estimacion'!$F$2:$F$500,""),
D358="Por reestimar",_xlfn.XLOOKUP(A358,'Por Reestimar '!$A$2:$A$500,'Por Reestimar '!$F$2:$F$500,""),
D358="Por estimar",_xlfn.XLOOKUP(A358,'Por estimar'!$A$2:$A$500,'Por estimar'!$F$2:$F$500,""),
D358="Registro incompleto",_xlfn.XLOOKUP(A358,'Registro incompleto'!$A$2:$A$500,'Registro incompleto'!$F$2:$F$500,""),
TRUE,""
))</f>
        <v>Adecuación del Reporte de Retiro de Oficio UPC a la nueva normativa académica 2026</v>
      </c>
      <c r="C358" t="str">
        <f t="shared" si="5"/>
        <v>Enrique Ruiz Huidobro</v>
      </c>
      <c r="D358" t="str" cm="1">
        <f t="array" ref="D358">IF(A358="","",_xlfn.IFS(
COUNTIF(Eliminados!$A$2:$A$500,A358)&gt;0,"Eliminados",
COUNTIF(Planificadas!$A$2:$A$500,A358)&gt;0,"Planificadas",
COUNTIF('Aprobar Planificación'!$A$2:$A$500,A358)&gt;0,"Aprobar planificación",
COUNTIF('Por planificar'!$A$2:$A$500,A358)&gt;0,"Por planificar",
COUNTIF('Por habilitar presup.'!$A$2:$A$500,A358)&gt;0,"Por habilitar presupuesto",
COUNTIF('Por aprobar estimacion'!$A$2:$A$500,A358)&gt;0,"Por aprobar estimación",
COUNTIF('Por Reestimar '!$A$2:$A$500,A358)&gt;0,"Por reestimar",
COUNTIF('Por estimar'!$A$2:$A$500,A358)&gt;0,"Por estimar",
COUNTIF('Registro incompleto'!$A$2:$A$500,A358)&gt;0,"Registro incompleto",
TRUE,"Sin estado"
))</f>
        <v>Por estimar</v>
      </c>
      <c r="E358" t="str" cm="1">
        <f t="array" ref="E358">IF(A358="","",_xlfn.LET(
_xlpm.base,_xlfn.IFS(
D358="Eliminados",_xlfn.XLOOKUP(A358,Eliminados!$A$2:$A$500,Eliminados!$AE$2:$AE$500,""),
D358="Planificadas",_xlfn.XLOOKUP(A358,Planificadas!$A$2:$A$500,Planificadas!$AE$2:$AE$500,""),
D358="Aprobar planificación",_xlfn.XLOOKUP(A358,'Aprobar Planificación'!$A$2:$A$500,'Aprobar Planificación'!$AE$2:$AE$500,""),
D358="Por planificar",_xlfn.XLOOKUP(A358,'Por planificar'!$A$2:$A$500,'Por planificar'!$AE$2:$AE$500,""),
D358="Por habilitar presupuesto",_xlfn.XLOOKUP(A358,'Por habilitar presup.'!$A$2:$A$500,'Por habilitar presup.'!$AE$2:$AE$500,""),
D358="Por aprobar estimación",_xlfn.XLOOKUP(A358,'Por aprobar estimacion'!$A$2:$A$500,'Por aprobar estimacion'!$AE$2:$AE$500,""),
D358="Por reestimar",_xlfn.XLOOKUP(A358,'Por Reestimar '!$A$2:$A$500,'Por Reestimar '!$AE$2:$AE$500,""),
D358="Por estimar",_xlfn.XLOOKUP(A358,'Por estimar'!$A$2:$A$500,'Por estimar'!$AE$2:$AE$500,""),
D358="Registro incompleto",_xlfn.XLOOKUP(A358,'Registro incompleto'!$A$2:$A$500,'Registro incompleto'!$AE$2:$AE$500,""),
TRUE,""
),
_xlpm.revision,_xlfn.IFS(
D358="Eliminados",_xlfn.XLOOKUP(A358,Eliminados!$A$2:$A$500,Eliminados!$AR$2:$AR$500,""),
D358="Planificadas",_xlfn.XLOOKUP(A358,Planificadas!$A$2:$A$500,Planificadas!$AR$2:$AR$500,""),
D358="Aprobar planificación",_xlfn.XLOOKUP(A358,'Aprobar Planificación'!$A$2:$A$500,'Aprobar Planificación'!$AR$2:$AR$500,""),
D358="Por planificar",_xlfn.XLOOKUP(A358,'Por planificar'!$A$2:$A$500,'Por planificar'!$AR$2:$AR$500,""),
D358="Por habilitar presupuesto",_xlfn.XLOOKUP(A358,'Por habilitar presup.'!$A$2:$A$500,'Por habilitar presup.'!$AR$2:$AR$500,""),
D358="Por aprobar estimación",_xlfn.XLOOKUP(A358,'Por aprobar estimacion'!$A$2:$A$500,'Por aprobar estimacion'!$AR$2:$AR$500,""),
D358="Por reestimar",_xlfn.XLOOKUP(A358,'Por Reestimar '!$A$2:$A$500,'Por Reestimar '!$AR$2:$AR$500,""),
TRUE,""
),
_xlpm.resultado,IF(OR(_xlpm.revision="",_xlpm.revision=0),_xlpm.base,_xlpm.revision),
IF(OR(_xlpm.resultado="",_xlpm.resultado=0),"Sin definir",_xlpm.resultado)
))</f>
        <v>Sin definir</v>
      </c>
      <c r="F358" s="593" cm="1">
        <f t="array" ref="F358">IF(A358="","",_xlfn.LET(
_xlpm.fecha,_xlfn.IFS(
D358="Eliminados",_xlfn.XLOOKUP(A358,Eliminados!$A$2:$A$500,Eliminados!$AD$2:$AD$500,""),
D358="Planificadas",_xlfn.XLOOKUP(A358,Planificadas!$A$2:$A$500,Planificadas!$AD$2:$AD$500,""),
D358="Aprobar planificación",_xlfn.XLOOKUP(A358,'Aprobar Planificación'!$A$2:$A$500,'Aprobar Planificación'!$AD$2:$AD$500,""),
D358="Por planificar",_xlfn.XLOOKUP(A358,'Por planificar'!$A$2:$A$500,'Por planificar'!$AD$2:$AD$500,""),
D358="Por habilitar presupuesto",_xlfn.XLOOKUP(A358,'Por habilitar presup.'!$A$2:$A$500,'Por habilitar presup.'!$AD$2:$AD$500,""),
D358="Por aprobar estimación",_xlfn.XLOOKUP(A358,'Por aprobar estimacion'!$A$2:$A$500,'Por aprobar estimacion'!$AD$2:$AD$500,""),
D358="Por reestimar",_xlfn.XLOOKUP(A358,'Por Reestimar '!$A$2:$A$500,'Por Reestimar '!$AD$2:$AD$500,""),
D358="Por estimar",_xlfn.XLOOKUP(A358,'Por estimar'!$A$2:$A$500,'Por estimar'!$AD$2:$AD$500,""),
D358="Registro incompleto",_xlfn.XLOOKUP(A358,'Registro incompleto'!$A$2:$A$500,'Registro incompleto'!$AD$2:$AD$500,""),
TRUE,""
),
IF(OR(_xlpm.fecha="",_xlpm.fecha=0),"",_xlpm.fecha)
))</f>
        <v>46294</v>
      </c>
      <c r="G358" s="593" t="str" cm="1">
        <f t="array" ref="G358">IF(A358="","",_xlfn.LET(
_xlpm.base,_xlfn.IFS(
D358="Eliminados",_xlfn.XLOOKUP(A358,Eliminados!$A$2:$A$500,Eliminados!$AF$2:$AF$500,""),
D358="Planificadas",_xlfn.XLOOKUP(A358,Planificadas!$A$2:$A$500,Planificadas!$AF$2:$AF$500,""),
D358="Aprobar planificación",_xlfn.XLOOKUP(A358,'Aprobar Planificación'!$A$2:$A$500,'Aprobar Planificación'!$AF$2:$AF$500,""),
D358="Por planificar",_xlfn.XLOOKUP(A358,'Por planificar'!$A$2:$A$500,'Por planificar'!$AF$2:$AF$500,""),
D358="Por habilitar presupuesto",_xlfn.XLOOKUP(A358,'Por habilitar presup.'!$A$2:$A$500,'Por habilitar presup.'!$AF$2:$AF$500,""),
D358="Por aprobar estimación",_xlfn.XLOOKUP(A358,'Por aprobar estimacion'!$A$2:$A$500,'Por aprobar estimacion'!$AF$2:$AF$500,""),
D358="Por reestimar",_xlfn.XLOOKUP(A358,'Por Reestimar '!$A$2:$A$500,'Por Reestimar '!$AF$2:$AF$500,""),
D358="Por estimar",_xlfn.XLOOKUP(A358,'Por estimar'!$A$2:$A$500,'Por estimar'!$AF$2:$AF$500,""),
D358="Registro incompleto",_xlfn.XLOOKUP(A358,'Registro incompleto'!$A$2:$A$500,'Registro incompleto'!$AF$2:$AF$500,""),
TRUE,""
),
_xlpm.revision,_xlfn.IFS(
D358="Eliminados",_xlfn.XLOOKUP(A358,Eliminados!$A$2:$A$500,Eliminados!$AS$2:$AS$500,""),
D358="Planificadas",_xlfn.XLOOKUP(A358,Planificadas!$A$2:$A$500,Planificadas!$AS$2:$AS$500,""),
D358="Aprobar planificación",_xlfn.XLOOKUP(A358,'Aprobar Planificación'!$A$2:$A$500,'Aprobar Planificación'!$AS$2:$AS$500,""),
D358="Por planificar",_xlfn.XLOOKUP(A358,'Por planificar'!$A$2:$A$500,'Por planificar'!$AS$2:$AS$500,""),
D358="Por habilitar presupuesto",_xlfn.XLOOKUP(A358,'Por habilitar presup.'!$A$2:$A$500,'Por habilitar presup.'!$AS$2:$AS$500,""),
D358="Por aprobar estimación",_xlfn.XLOOKUP(A358,'Por aprobar estimacion'!$A$2:$A$500,'Por aprobar estimacion'!$AS$2:$AS$500,""),
D358="Por reestimar",_xlfn.XLOOKUP(A358,'Por Reestimar '!$A$2:$A$500,'Por Reestimar '!$AS$2:$AS$500,""),
TRUE,""
),
_xlpm.resultado,IF(OR(_xlpm.revision="",_xlpm.revision=0),_xlpm.base,_xlpm.revision),
IF(OR(_xlpm.resultado="",_xlpm.resultado=0),"",_xlpm.resultado)
))</f>
        <v/>
      </c>
      <c r="H358" s="593" cm="1">
        <f t="array" ref="H358">IF(A358="","",_xlfn.LET(
_xlpm.dias,_xlfn.IFS(
OR(UPPER(TRIM(E358))="BAJA",UPPER(TRIM(E358))="BAJO"),5,
OR(UPPER(TRIM(E358))="MEDIA",UPPER(TRIM(E358))="MEDIO"),10,
OR(UPPER(TRIM(E358))="ALTA",UPPER(TRIM(E358))="ALTO"),20,
TRUE,0
),
_xlpm.inicioRe,IF(D358="Por reestimar",_xlfn.XLOOKUP(A358,'Por Reestimar '!$A$2:$A$500,'Por Reestimar '!$AS$2:$AS$500,0),0),
_xlfn.IFS(
D358="Por reestimar",IF(AND(ISNUMBER(_xlpm.inicioRe),_xlpm.inicioRe&gt;0,_xlpm.dias&gt;0),WORKDAY(_xlpm.inicioRe,_xlpm.dias),""),
D358="Por estimar",IF(AND(ISNUMBER(G358),G358&gt;0),IF(_xlpm.dias&gt;0,WORKDAY(G358,_xlpm.dias),""),IF(AND(ISNUMBER(F358),F358&gt;0),WORKDAY(F358,5),"")),
TRUE,""
)
))</f>
        <v>46301</v>
      </c>
      <c r="I358" t="str" cm="1">
        <f t="array" ref="I358">IF(A358="","",_xlfn.IFS(
D358="Eliminados",_xlfn.XLOOKUP(A358,Eliminados!$A$2:$A$500,Eliminados!$AB$2:$AB$500,""),
D358="Planificadas",_xlfn.XLOOKUP(A358,Planificadas!$A$2:$A$500,Planificadas!$AB$2:$AB$500,""),
D358="Aprobar planificación",_xlfn.XLOOKUP(A358,'Aprobar Planificación'!$A$2:$A$500,'Aprobar Planificación'!$AB$2:$AB$500,""),
D358="Por planificar",_xlfn.XLOOKUP(A358,'Por planificar'!$A$2:$A$500,'Por planificar'!$AB$2:$AB$500,""),
D358="Por habilitar presupuesto",_xlfn.XLOOKUP(A358,'Por habilitar presup.'!$A$2:$A$500,'Por habilitar presup.'!$AB$2:$AB$500,""),
D358="Por aprobar estimación",_xlfn.XLOOKUP(A358,'Por aprobar estimacion'!$A$2:$A$500,'Por aprobar estimacion'!$AB$2:$AB$500,""),
D358="Por reestimar",_xlfn.XLOOKUP(A358,'Por Reestimar '!$A$2:$A$500,'Por Reestimar '!$AB$2:$AB$500,""),
D358="Por estimar",_xlfn.XLOOKUP(A358,'Por estimar'!$A$2:$A$500,'Por estimar'!$AB$2:$AB$500,""),
D358="Registro incompleto",_xlfn.XLOOKUP(A358,'Registro incompleto'!$A$2:$A$500,'Registro incompleto'!$AB$2:$AB$500,""),
TRUE,""
))</f>
        <v>Enrique Ruiz Huidobro</v>
      </c>
    </row>
    <row r="359" spans="1:9">
      <c r="A359">
        <v>410</v>
      </c>
      <c r="B359" t="str" cm="1">
        <f t="array" ref="B359">IF(A359="","",_xlfn.IFS(
D359="Eliminados",_xlfn.XLOOKUP(A359,Eliminados!$A$2:$A$500,Eliminados!$F$2:$F$500,""),
D359="Planificadas",_xlfn.XLOOKUP(A359,Planificadas!$A$2:$A$500,Planificadas!$F$2:$F$500,""),
D359="Aprobar planificación",_xlfn.XLOOKUP(A359,'Aprobar Planificación'!$A$2:$A$500,'Aprobar Planificación'!$F$2:$F$500,""),
D359="Por planificar",_xlfn.XLOOKUP(A359,'Por planificar'!$A$2:$A$500,'Por planificar'!$F$2:$F$500,""),
D359="Por habilitar presupuesto",_xlfn.XLOOKUP(A359,'Por habilitar presup.'!$A$2:$A$500,'Por habilitar presup.'!$F$2:$F$500,""),
D359="Por aprobar estimación",_xlfn.XLOOKUP(A359,'Por aprobar estimacion'!$A$2:$A$500,'Por aprobar estimacion'!$F$2:$F$500,""),
D359="Por reestimar",_xlfn.XLOOKUP(A359,'Por Reestimar '!$A$2:$A$500,'Por Reestimar '!$F$2:$F$500,""),
D359="Por estimar",_xlfn.XLOOKUP(A359,'Por estimar'!$A$2:$A$500,'Por estimar'!$F$2:$F$500,""),
D359="Registro incompleto",_xlfn.XLOOKUP(A359,'Registro incompleto'!$A$2:$A$500,'Registro incompleto'!$F$2:$F$500,""),
TRUE,""
))</f>
        <v>UPC: Adecuación de sistemas periféricos para soportar las nuevas mallas curriculares 2027</v>
      </c>
      <c r="C359" t="str">
        <f t="shared" si="5"/>
        <v>Ana Vega</v>
      </c>
      <c r="D359" t="str" cm="1">
        <f t="array" ref="D359">IF(A359="","",_xlfn.IFS(
COUNTIF(Eliminados!$A$2:$A$500,A359)&gt;0,"Eliminados",
COUNTIF(Planificadas!$A$2:$A$500,A359)&gt;0,"Planificadas",
COUNTIF('Aprobar Planificación'!$A$2:$A$500,A359)&gt;0,"Aprobar planificación",
COUNTIF('Por planificar'!$A$2:$A$500,A359)&gt;0,"Por planificar",
COUNTIF('Por habilitar presup.'!$A$2:$A$500,A359)&gt;0,"Por habilitar presupuesto",
COUNTIF('Por aprobar estimacion'!$A$2:$A$500,A359)&gt;0,"Por aprobar estimación",
COUNTIF('Por Reestimar '!$A$2:$A$500,A359)&gt;0,"Por reestimar",
COUNTIF('Por estimar'!$A$2:$A$500,A359)&gt;0,"Por estimar",
COUNTIF('Registro incompleto'!$A$2:$A$500,A359)&gt;0,"Registro incompleto",
TRUE,"Sin estado"
))</f>
        <v>Por aprobar estimación</v>
      </c>
      <c r="E359" t="str" cm="1">
        <f t="array" ref="E359">IF(A359="","",_xlfn.LET(
_xlpm.base,_xlfn.IFS(
D359="Eliminados",_xlfn.XLOOKUP(A359,Eliminados!$A$2:$A$500,Eliminados!$AE$2:$AE$500,""),
D359="Planificadas",_xlfn.XLOOKUP(A359,Planificadas!$A$2:$A$500,Planificadas!$AE$2:$AE$500,""),
D359="Aprobar planificación",_xlfn.XLOOKUP(A359,'Aprobar Planificación'!$A$2:$A$500,'Aprobar Planificación'!$AE$2:$AE$500,""),
D359="Por planificar",_xlfn.XLOOKUP(A359,'Por planificar'!$A$2:$A$500,'Por planificar'!$AE$2:$AE$500,""),
D359="Por habilitar presupuesto",_xlfn.XLOOKUP(A359,'Por habilitar presup.'!$A$2:$A$500,'Por habilitar presup.'!$AE$2:$AE$500,""),
D359="Por aprobar estimación",_xlfn.XLOOKUP(A359,'Por aprobar estimacion'!$A$2:$A$500,'Por aprobar estimacion'!$AE$2:$AE$500,""),
D359="Por reestimar",_xlfn.XLOOKUP(A359,'Por Reestimar '!$A$2:$A$500,'Por Reestimar '!$AE$2:$AE$500,""),
D359="Por estimar",_xlfn.XLOOKUP(A359,'Por estimar'!$A$2:$A$500,'Por estimar'!$AE$2:$AE$500,""),
D359="Registro incompleto",_xlfn.XLOOKUP(A359,'Registro incompleto'!$A$2:$A$500,'Registro incompleto'!$AE$2:$AE$500,""),
TRUE,""
),
_xlpm.revision,_xlfn.IFS(
D359="Eliminados",_xlfn.XLOOKUP(A359,Eliminados!$A$2:$A$500,Eliminados!$AR$2:$AR$500,""),
D359="Planificadas",_xlfn.XLOOKUP(A359,Planificadas!$A$2:$A$500,Planificadas!$AR$2:$AR$500,""),
D359="Aprobar planificación",_xlfn.XLOOKUP(A359,'Aprobar Planificación'!$A$2:$A$500,'Aprobar Planificación'!$AR$2:$AR$500,""),
D359="Por planificar",_xlfn.XLOOKUP(A359,'Por planificar'!$A$2:$A$500,'Por planificar'!$AR$2:$AR$500,""),
D359="Por habilitar presupuesto",_xlfn.XLOOKUP(A359,'Por habilitar presup.'!$A$2:$A$500,'Por habilitar presup.'!$AR$2:$AR$500,""),
D359="Por aprobar estimación",_xlfn.XLOOKUP(A359,'Por aprobar estimacion'!$A$2:$A$500,'Por aprobar estimacion'!$AR$2:$AR$500,""),
D359="Por reestimar",_xlfn.XLOOKUP(A359,'Por Reestimar '!$A$2:$A$500,'Por Reestimar '!$AR$2:$AR$500,""),
TRUE,""
),
_xlpm.resultado,IF(OR(_xlpm.revision="",_xlpm.revision=0),_xlpm.base,_xlpm.revision),
IF(OR(_xlpm.resultado="",_xlpm.resultado=0),"Sin definir",_xlpm.resultado)
))</f>
        <v>Alta</v>
      </c>
      <c r="F359" s="593" cm="1">
        <f t="array" ref="F359">IF(A359="","",_xlfn.LET(
_xlpm.fecha,_xlfn.IFS(
D359="Eliminados",_xlfn.XLOOKUP(A359,Eliminados!$A$2:$A$500,Eliminados!$AD$2:$AD$500,""),
D359="Planificadas",_xlfn.XLOOKUP(A359,Planificadas!$A$2:$A$500,Planificadas!$AD$2:$AD$500,""),
D359="Aprobar planificación",_xlfn.XLOOKUP(A359,'Aprobar Planificación'!$A$2:$A$500,'Aprobar Planificación'!$AD$2:$AD$500,""),
D359="Por planificar",_xlfn.XLOOKUP(A359,'Por planificar'!$A$2:$A$500,'Por planificar'!$AD$2:$AD$500,""),
D359="Por habilitar presupuesto",_xlfn.XLOOKUP(A359,'Por habilitar presup.'!$A$2:$A$500,'Por habilitar presup.'!$AD$2:$AD$500,""),
D359="Por aprobar estimación",_xlfn.XLOOKUP(A359,'Por aprobar estimacion'!$A$2:$A$500,'Por aprobar estimacion'!$AD$2:$AD$500,""),
D359="Por reestimar",_xlfn.XLOOKUP(A359,'Por Reestimar '!$A$2:$A$500,'Por Reestimar '!$AD$2:$AD$500,""),
D359="Por estimar",_xlfn.XLOOKUP(A359,'Por estimar'!$A$2:$A$500,'Por estimar'!$AD$2:$AD$500,""),
D359="Registro incompleto",_xlfn.XLOOKUP(A359,'Registro incompleto'!$A$2:$A$500,'Registro incompleto'!$AD$2:$AD$500,""),
TRUE,""
),
IF(OR(_xlpm.fecha="",_xlpm.fecha=0),"",_xlpm.fecha)
))</f>
        <v>46295</v>
      </c>
      <c r="G359" s="593" cm="1">
        <f t="array" ref="G359">IF(A359="","",_xlfn.LET(
_xlpm.base,_xlfn.IFS(
D359="Eliminados",_xlfn.XLOOKUP(A359,Eliminados!$A$2:$A$500,Eliminados!$AF$2:$AF$500,""),
D359="Planificadas",_xlfn.XLOOKUP(A359,Planificadas!$A$2:$A$500,Planificadas!$AF$2:$AF$500,""),
D359="Aprobar planificación",_xlfn.XLOOKUP(A359,'Aprobar Planificación'!$A$2:$A$500,'Aprobar Planificación'!$AF$2:$AF$500,""),
D359="Por planificar",_xlfn.XLOOKUP(A359,'Por planificar'!$A$2:$A$500,'Por planificar'!$AF$2:$AF$500,""),
D359="Por habilitar presupuesto",_xlfn.XLOOKUP(A359,'Por habilitar presup.'!$A$2:$A$500,'Por habilitar presup.'!$AF$2:$AF$500,""),
D359="Por aprobar estimación",_xlfn.XLOOKUP(A359,'Por aprobar estimacion'!$A$2:$A$500,'Por aprobar estimacion'!$AF$2:$AF$500,""),
D359="Por reestimar",_xlfn.XLOOKUP(A359,'Por Reestimar '!$A$2:$A$500,'Por Reestimar '!$AF$2:$AF$500,""),
D359="Por estimar",_xlfn.XLOOKUP(A359,'Por estimar'!$A$2:$A$500,'Por estimar'!$AF$2:$AF$500,""),
D359="Registro incompleto",_xlfn.XLOOKUP(A359,'Registro incompleto'!$A$2:$A$500,'Registro incompleto'!$AF$2:$AF$500,""),
TRUE,""
),
_xlpm.revision,_xlfn.IFS(
D359="Eliminados",_xlfn.XLOOKUP(A359,Eliminados!$A$2:$A$500,Eliminados!$AS$2:$AS$500,""),
D359="Planificadas",_xlfn.XLOOKUP(A359,Planificadas!$A$2:$A$500,Planificadas!$AS$2:$AS$500,""),
D359="Aprobar planificación",_xlfn.XLOOKUP(A359,'Aprobar Planificación'!$A$2:$A$500,'Aprobar Planificación'!$AS$2:$AS$500,""),
D359="Por planificar",_xlfn.XLOOKUP(A359,'Por planificar'!$A$2:$A$500,'Por planificar'!$AS$2:$AS$500,""),
D359="Por habilitar presupuesto",_xlfn.XLOOKUP(A359,'Por habilitar presup.'!$A$2:$A$500,'Por habilitar presup.'!$AS$2:$AS$500,""),
D359="Por aprobar estimación",_xlfn.XLOOKUP(A359,'Por aprobar estimacion'!$A$2:$A$500,'Por aprobar estimacion'!$AS$2:$AS$500,""),
D359="Por reestimar",_xlfn.XLOOKUP(A359,'Por Reestimar '!$A$2:$A$500,'Por Reestimar '!$AS$2:$AS$500,""),
TRUE,""
),
_xlpm.resultado,IF(OR(_xlpm.revision="",_xlpm.revision=0),_xlpm.base,_xlpm.revision),
IF(OR(_xlpm.resultado="",_xlpm.resultado=0),"",_xlpm.resultado)
))</f>
        <v>46295</v>
      </c>
      <c r="H359" s="593" t="str" cm="1">
        <f t="array" ref="H359">IF(A359="","",_xlfn.LET(
_xlpm.dias,_xlfn.IFS(
OR(UPPER(TRIM(E359))="BAJA",UPPER(TRIM(E359))="BAJO"),5,
OR(UPPER(TRIM(E359))="MEDIA",UPPER(TRIM(E359))="MEDIO"),10,
OR(UPPER(TRIM(E359))="ALTA",UPPER(TRIM(E359))="ALTO"),20,
TRUE,0
),
_xlpm.inicioRe,IF(D359="Por reestimar",_xlfn.XLOOKUP(A359,'Por Reestimar '!$A$2:$A$500,'Por Reestimar '!$AS$2:$AS$500,0),0),
_xlfn.IFS(
D359="Por reestimar",IF(AND(ISNUMBER(_xlpm.inicioRe),_xlpm.inicioRe&gt;0,_xlpm.dias&gt;0),WORKDAY(_xlpm.inicioRe,_xlpm.dias),""),
D359="Por estimar",IF(AND(ISNUMBER(G359),G359&gt;0),IF(_xlpm.dias&gt;0,WORKDAY(G359,_xlpm.dias),""),IF(AND(ISNUMBER(F359),F359&gt;0),WORKDAY(F359,5),"")),
TRUE,""
)
))</f>
        <v/>
      </c>
      <c r="I359" t="str" cm="1">
        <f t="array" ref="I359">IF(A359="","",_xlfn.IFS(
D359="Eliminados",_xlfn.XLOOKUP(A359,Eliminados!$A$2:$A$500,Eliminados!$AB$2:$AB$500,""),
D359="Planificadas",_xlfn.XLOOKUP(A359,Planificadas!$A$2:$A$500,Planificadas!$AB$2:$AB$500,""),
D359="Aprobar planificación",_xlfn.XLOOKUP(A359,'Aprobar Planificación'!$A$2:$A$500,'Aprobar Planificación'!$AB$2:$AB$500,""),
D359="Por planificar",_xlfn.XLOOKUP(A359,'Por planificar'!$A$2:$A$500,'Por planificar'!$AB$2:$AB$500,""),
D359="Por habilitar presupuesto",_xlfn.XLOOKUP(A359,'Por habilitar presup.'!$A$2:$A$500,'Por habilitar presup.'!$AB$2:$AB$500,""),
D359="Por aprobar estimación",_xlfn.XLOOKUP(A359,'Por aprobar estimacion'!$A$2:$A$500,'Por aprobar estimacion'!$AB$2:$AB$500,""),
D359="Por reestimar",_xlfn.XLOOKUP(A359,'Por Reestimar '!$A$2:$A$500,'Por Reestimar '!$AB$2:$AB$500,""),
D359="Por estimar",_xlfn.XLOOKUP(A359,'Por estimar'!$A$2:$A$500,'Por estimar'!$AB$2:$AB$500,""),
D359="Registro incompleto",_xlfn.XLOOKUP(A359,'Registro incompleto'!$A$2:$A$500,'Registro incompleto'!$AB$2:$AB$500,""),
TRUE,""
))</f>
        <v>Ana Vega</v>
      </c>
    </row>
    <row r="360" spans="1:9">
      <c r="A360">
        <v>411</v>
      </c>
      <c r="B360" t="str" cm="1">
        <f t="array" ref="B360">IF(A360="","",_xlfn.IFS(
D360="Eliminados",_xlfn.XLOOKUP(A360,Eliminados!$A$2:$A$500,Eliminados!$F$2:$F$500,""),
D360="Planificadas",_xlfn.XLOOKUP(A360,Planificadas!$A$2:$A$500,Planificadas!$F$2:$F$500,""),
D360="Aprobar planificación",_xlfn.XLOOKUP(A360,'Aprobar Planificación'!$A$2:$A$500,'Aprobar Planificación'!$F$2:$F$500,""),
D360="Por planificar",_xlfn.XLOOKUP(A360,'Por planificar'!$A$2:$A$500,'Por planificar'!$F$2:$F$500,""),
D360="Por habilitar presupuesto",_xlfn.XLOOKUP(A360,'Por habilitar presup.'!$A$2:$A$500,'Por habilitar presup.'!$F$2:$F$500,""),
D360="Por aprobar estimación",_xlfn.XLOOKUP(A360,'Por aprobar estimacion'!$A$2:$A$500,'Por aprobar estimacion'!$F$2:$F$500,""),
D360="Por reestimar",_xlfn.XLOOKUP(A360,'Por Reestimar '!$A$2:$A$500,'Por Reestimar '!$F$2:$F$500,""),
D360="Por estimar",_xlfn.XLOOKUP(A360,'Por estimar'!$A$2:$A$500,'Por estimar'!$F$2:$F$500,""),
D360="Registro incompleto",_xlfn.XLOOKUP(A360,'Registro incompleto'!$A$2:$A$500,'Registro incompleto'!$F$2:$F$500,""),
TRUE,""
))</f>
        <v>Aprovisionamiento Alumnos Nuevos y Administrativos</v>
      </c>
      <c r="C360" t="str">
        <f t="shared" si="5"/>
        <v>Ana Vega</v>
      </c>
      <c r="D360" t="str" cm="1">
        <f t="array" ref="D360">IF(A360="","",_xlfn.IFS(
COUNTIF(Eliminados!$A$2:$A$500,A360)&gt;0,"Eliminados",
COUNTIF(Planificadas!$A$2:$A$500,A360)&gt;0,"Planificadas",
COUNTIF('Aprobar Planificación'!$A$2:$A$500,A360)&gt;0,"Aprobar planificación",
COUNTIF('Por planificar'!$A$2:$A$500,A360)&gt;0,"Por planificar",
COUNTIF('Por habilitar presup.'!$A$2:$A$500,A360)&gt;0,"Por habilitar presupuesto",
COUNTIF('Por aprobar estimacion'!$A$2:$A$500,A360)&gt;0,"Por aprobar estimación",
COUNTIF('Por Reestimar '!$A$2:$A$500,A360)&gt;0,"Por reestimar",
COUNTIF('Por estimar'!$A$2:$A$500,A360)&gt;0,"Por estimar",
COUNTIF('Registro incompleto'!$A$2:$A$500,A360)&gt;0,"Registro incompleto",
TRUE,"Sin estado"
))</f>
        <v>Por estimar</v>
      </c>
      <c r="E360" t="str" cm="1">
        <f t="array" ref="E360">IF(A360="","",_xlfn.LET(
_xlpm.base,_xlfn.IFS(
D360="Eliminados",_xlfn.XLOOKUP(A360,Eliminados!$A$2:$A$500,Eliminados!$AE$2:$AE$500,""),
D360="Planificadas",_xlfn.XLOOKUP(A360,Planificadas!$A$2:$A$500,Planificadas!$AE$2:$AE$500,""),
D360="Aprobar planificación",_xlfn.XLOOKUP(A360,'Aprobar Planificación'!$A$2:$A$500,'Aprobar Planificación'!$AE$2:$AE$500,""),
D360="Por planificar",_xlfn.XLOOKUP(A360,'Por planificar'!$A$2:$A$500,'Por planificar'!$AE$2:$AE$500,""),
D360="Por habilitar presupuesto",_xlfn.XLOOKUP(A360,'Por habilitar presup.'!$A$2:$A$500,'Por habilitar presup.'!$AE$2:$AE$500,""),
D360="Por aprobar estimación",_xlfn.XLOOKUP(A360,'Por aprobar estimacion'!$A$2:$A$500,'Por aprobar estimacion'!$AE$2:$AE$500,""),
D360="Por reestimar",_xlfn.XLOOKUP(A360,'Por Reestimar '!$A$2:$A$500,'Por Reestimar '!$AE$2:$AE$500,""),
D360="Por estimar",_xlfn.XLOOKUP(A360,'Por estimar'!$A$2:$A$500,'Por estimar'!$AE$2:$AE$500,""),
D360="Registro incompleto",_xlfn.XLOOKUP(A360,'Registro incompleto'!$A$2:$A$500,'Registro incompleto'!$AE$2:$AE$500,""),
TRUE,""
),
_xlpm.revision,_xlfn.IFS(
D360="Eliminados",_xlfn.XLOOKUP(A360,Eliminados!$A$2:$A$500,Eliminados!$AR$2:$AR$500,""),
D360="Planificadas",_xlfn.XLOOKUP(A360,Planificadas!$A$2:$A$500,Planificadas!$AR$2:$AR$500,""),
D360="Aprobar planificación",_xlfn.XLOOKUP(A360,'Aprobar Planificación'!$A$2:$A$500,'Aprobar Planificación'!$AR$2:$AR$500,""),
D360="Por planificar",_xlfn.XLOOKUP(A360,'Por planificar'!$A$2:$A$500,'Por planificar'!$AR$2:$AR$500,""),
D360="Por habilitar presupuesto",_xlfn.XLOOKUP(A360,'Por habilitar presup.'!$A$2:$A$500,'Por habilitar presup.'!$AR$2:$AR$500,""),
D360="Por aprobar estimación",_xlfn.XLOOKUP(A360,'Por aprobar estimacion'!$A$2:$A$500,'Por aprobar estimacion'!$AR$2:$AR$500,""),
D360="Por reestimar",_xlfn.XLOOKUP(A360,'Por Reestimar '!$A$2:$A$500,'Por Reestimar '!$AR$2:$AR$500,""),
TRUE,""
),
_xlpm.resultado,IF(OR(_xlpm.revision="",_xlpm.revision=0),_xlpm.base,_xlpm.revision),
IF(OR(_xlpm.resultado="",_xlpm.resultado=0),"Sin definir",_xlpm.resultado)
))</f>
        <v>Media</v>
      </c>
      <c r="F360" s="593" cm="1">
        <f t="array" ref="F360">IF(A360="","",_xlfn.LET(
_xlpm.fecha,_xlfn.IFS(
D360="Eliminados",_xlfn.XLOOKUP(A360,Eliminados!$A$2:$A$500,Eliminados!$AD$2:$AD$500,""),
D360="Planificadas",_xlfn.XLOOKUP(A360,Planificadas!$A$2:$A$500,Planificadas!$AD$2:$AD$500,""),
D360="Aprobar planificación",_xlfn.XLOOKUP(A360,'Aprobar Planificación'!$A$2:$A$500,'Aprobar Planificación'!$AD$2:$AD$500,""),
D360="Por planificar",_xlfn.XLOOKUP(A360,'Por planificar'!$A$2:$A$500,'Por planificar'!$AD$2:$AD$500,""),
D360="Por habilitar presupuesto",_xlfn.XLOOKUP(A360,'Por habilitar presup.'!$A$2:$A$500,'Por habilitar presup.'!$AD$2:$AD$500,""),
D360="Por aprobar estimación",_xlfn.XLOOKUP(A360,'Por aprobar estimacion'!$A$2:$A$500,'Por aprobar estimacion'!$AD$2:$AD$500,""),
D360="Por reestimar",_xlfn.XLOOKUP(A360,'Por Reestimar '!$A$2:$A$500,'Por Reestimar '!$AD$2:$AD$500,""),
D360="Por estimar",_xlfn.XLOOKUP(A360,'Por estimar'!$A$2:$A$500,'Por estimar'!$AD$2:$AD$500,""),
D360="Registro incompleto",_xlfn.XLOOKUP(A360,'Registro incompleto'!$A$2:$A$500,'Registro incompleto'!$AD$2:$AD$500,""),
TRUE,""
),
IF(OR(_xlpm.fecha="",_xlpm.fecha=0),"",_xlpm.fecha)
))</f>
        <v>46300</v>
      </c>
      <c r="G360" s="593" cm="1">
        <f t="array" ref="G360">IF(A360="","",_xlfn.LET(
_xlpm.base,_xlfn.IFS(
D360="Eliminados",_xlfn.XLOOKUP(A360,Eliminados!$A$2:$A$500,Eliminados!$AF$2:$AF$500,""),
D360="Planificadas",_xlfn.XLOOKUP(A360,Planificadas!$A$2:$A$500,Planificadas!$AF$2:$AF$500,""),
D360="Aprobar planificación",_xlfn.XLOOKUP(A360,'Aprobar Planificación'!$A$2:$A$500,'Aprobar Planificación'!$AF$2:$AF$500,""),
D360="Por planificar",_xlfn.XLOOKUP(A360,'Por planificar'!$A$2:$A$500,'Por planificar'!$AF$2:$AF$500,""),
D360="Por habilitar presupuesto",_xlfn.XLOOKUP(A360,'Por habilitar presup.'!$A$2:$A$500,'Por habilitar presup.'!$AF$2:$AF$500,""),
D360="Por aprobar estimación",_xlfn.XLOOKUP(A360,'Por aprobar estimacion'!$A$2:$A$500,'Por aprobar estimacion'!$AF$2:$AF$500,""),
D360="Por reestimar",_xlfn.XLOOKUP(A360,'Por Reestimar '!$A$2:$A$500,'Por Reestimar '!$AF$2:$AF$500,""),
D360="Por estimar",_xlfn.XLOOKUP(A360,'Por estimar'!$A$2:$A$500,'Por estimar'!$AF$2:$AF$500,""),
D360="Registro incompleto",_xlfn.XLOOKUP(A360,'Registro incompleto'!$A$2:$A$500,'Registro incompleto'!$AF$2:$AF$500,""),
TRUE,""
),
_xlpm.revision,_xlfn.IFS(
D360="Eliminados",_xlfn.XLOOKUP(A360,Eliminados!$A$2:$A$500,Eliminados!$AS$2:$AS$500,""),
D360="Planificadas",_xlfn.XLOOKUP(A360,Planificadas!$A$2:$A$500,Planificadas!$AS$2:$AS$500,""),
D360="Aprobar planificación",_xlfn.XLOOKUP(A360,'Aprobar Planificación'!$A$2:$A$500,'Aprobar Planificación'!$AS$2:$AS$500,""),
D360="Por planificar",_xlfn.XLOOKUP(A360,'Por planificar'!$A$2:$A$500,'Por planificar'!$AS$2:$AS$500,""),
D360="Por habilitar presupuesto",_xlfn.XLOOKUP(A360,'Por habilitar presup.'!$A$2:$A$500,'Por habilitar presup.'!$AS$2:$AS$500,""),
D360="Por aprobar estimación",_xlfn.XLOOKUP(A360,'Por aprobar estimacion'!$A$2:$A$500,'Por aprobar estimacion'!$AS$2:$AS$500,""),
D360="Por reestimar",_xlfn.XLOOKUP(A360,'Por Reestimar '!$A$2:$A$500,'Por Reestimar '!$AS$2:$AS$500,""),
TRUE,""
),
_xlpm.resultado,IF(OR(_xlpm.revision="",_xlpm.revision=0),_xlpm.base,_xlpm.revision),
IF(OR(_xlpm.resultado="",_xlpm.resultado=0),"",_xlpm.resultado)
))</f>
        <v>46314</v>
      </c>
      <c r="H360" s="593" cm="1">
        <f t="array" ref="H360">IF(A360="","",_xlfn.LET(
_xlpm.dias,_xlfn.IFS(
OR(UPPER(TRIM(E360))="BAJA",UPPER(TRIM(E360))="BAJO"),5,
OR(UPPER(TRIM(E360))="MEDIA",UPPER(TRIM(E360))="MEDIO"),10,
OR(UPPER(TRIM(E360))="ALTA",UPPER(TRIM(E360))="ALTO"),20,
TRUE,0
),
_xlpm.inicioRe,IF(D360="Por reestimar",_xlfn.XLOOKUP(A360,'Por Reestimar '!$A$2:$A$500,'Por Reestimar '!$AS$2:$AS$500,0),0),
_xlfn.IFS(
D360="Por reestimar",IF(AND(ISNUMBER(_xlpm.inicioRe),_xlpm.inicioRe&gt;0,_xlpm.dias&gt;0),WORKDAY(_xlpm.inicioRe,_xlpm.dias),""),
D360="Por estimar",IF(AND(ISNUMBER(G360),G360&gt;0),IF(_xlpm.dias&gt;0,WORKDAY(G360,_xlpm.dias),""),IF(AND(ISNUMBER(F360),F360&gt;0),WORKDAY(F360,5),"")),
TRUE,""
)
))</f>
        <v>46328</v>
      </c>
      <c r="I360" t="str" cm="1">
        <f t="array" ref="I360">IF(A360="","",_xlfn.IFS(
D360="Eliminados",_xlfn.XLOOKUP(A360,Eliminados!$A$2:$A$500,Eliminados!$AB$2:$AB$500,""),
D360="Planificadas",_xlfn.XLOOKUP(A360,Planificadas!$A$2:$A$500,Planificadas!$AB$2:$AB$500,""),
D360="Aprobar planificación",_xlfn.XLOOKUP(A360,'Aprobar Planificación'!$A$2:$A$500,'Aprobar Planificación'!$AB$2:$AB$500,""),
D360="Por planificar",_xlfn.XLOOKUP(A360,'Por planificar'!$A$2:$A$500,'Por planificar'!$AB$2:$AB$500,""),
D360="Por habilitar presupuesto",_xlfn.XLOOKUP(A360,'Por habilitar presup.'!$A$2:$A$500,'Por habilitar presup.'!$AB$2:$AB$500,""),
D360="Por aprobar estimación",_xlfn.XLOOKUP(A360,'Por aprobar estimacion'!$A$2:$A$500,'Por aprobar estimacion'!$AB$2:$AB$500,""),
D360="Por reestimar",_xlfn.XLOOKUP(A360,'Por Reestimar '!$A$2:$A$500,'Por Reestimar '!$AB$2:$AB$500,""),
D360="Por estimar",_xlfn.XLOOKUP(A360,'Por estimar'!$A$2:$A$500,'Por estimar'!$AB$2:$AB$500,""),
D360="Registro incompleto",_xlfn.XLOOKUP(A360,'Registro incompleto'!$A$2:$A$500,'Registro incompleto'!$AB$2:$AB$500,""),
TRUE,""
))</f>
        <v>Ana Vega</v>
      </c>
    </row>
    <row r="361" spans="1:9">
      <c r="A361">
        <v>412</v>
      </c>
      <c r="B361" t="str" cm="1">
        <f t="array" ref="B361">IF(A361="","",_xlfn.IFS(
D361="Eliminados",_xlfn.XLOOKUP(A361,Eliminados!$A$2:$A$500,Eliminados!$F$2:$F$500,""),
D361="Planificadas",_xlfn.XLOOKUP(A361,Planificadas!$A$2:$A$500,Planificadas!$F$2:$F$500,""),
D361="Aprobar planificación",_xlfn.XLOOKUP(A361,'Aprobar Planificación'!$A$2:$A$500,'Aprobar Planificación'!$F$2:$F$500,""),
D361="Por planificar",_xlfn.XLOOKUP(A361,'Por planificar'!$A$2:$A$500,'Por planificar'!$F$2:$F$500,""),
D361="Por habilitar presupuesto",_xlfn.XLOOKUP(A361,'Por habilitar presup.'!$A$2:$A$500,'Por habilitar presup.'!$F$2:$F$500,""),
D361="Por aprobar estimación",_xlfn.XLOOKUP(A361,'Por aprobar estimacion'!$A$2:$A$500,'Por aprobar estimacion'!$F$2:$F$500,""),
D361="Por reestimar",_xlfn.XLOOKUP(A361,'Por Reestimar '!$A$2:$A$500,'Por Reestimar '!$F$2:$F$500,""),
D361="Por estimar",_xlfn.XLOOKUP(A361,'Por estimar'!$A$2:$A$500,'Por estimar'!$F$2:$F$500,""),
D361="Registro incompleto",_xlfn.XLOOKUP(A361,'Registro incompleto'!$A$2:$A$500,'Registro incompleto'!$F$2:$F$500,""),
TRUE,""
))</f>
        <v>Actualización del Reporte 01 GDO digital doc pendiente</v>
      </c>
      <c r="C361" t="str">
        <f t="shared" si="5"/>
        <v>César Soplín</v>
      </c>
      <c r="D361" t="str" cm="1">
        <f t="array" ref="D361">IF(A361="","",_xlfn.IFS(
COUNTIF(Eliminados!$A$2:$A$500,A361)&gt;0,"Eliminados",
COUNTIF(Planificadas!$A$2:$A$500,A361)&gt;0,"Planificadas",
COUNTIF('Aprobar Planificación'!$A$2:$A$500,A361)&gt;0,"Aprobar planificación",
COUNTIF('Por planificar'!$A$2:$A$500,A361)&gt;0,"Por planificar",
COUNTIF('Por habilitar presup.'!$A$2:$A$500,A361)&gt;0,"Por habilitar presupuesto",
COUNTIF('Por aprobar estimacion'!$A$2:$A$500,A361)&gt;0,"Por aprobar estimación",
COUNTIF('Por Reestimar '!$A$2:$A$500,A361)&gt;0,"Por reestimar",
COUNTIF('Por estimar'!$A$2:$A$500,A361)&gt;0,"Por estimar",
COUNTIF('Registro incompleto'!$A$2:$A$500,A361)&gt;0,"Registro incompleto",
TRUE,"Sin estado"
))</f>
        <v>Planificadas</v>
      </c>
      <c r="E361" t="str" cm="1">
        <f t="array" ref="E361">IF(A361="","",_xlfn.LET(
_xlpm.base,_xlfn.IFS(
D361="Eliminados",_xlfn.XLOOKUP(A361,Eliminados!$A$2:$A$500,Eliminados!$AE$2:$AE$500,""),
D361="Planificadas",_xlfn.XLOOKUP(A361,Planificadas!$A$2:$A$500,Planificadas!$AE$2:$AE$500,""),
D361="Aprobar planificación",_xlfn.XLOOKUP(A361,'Aprobar Planificación'!$A$2:$A$500,'Aprobar Planificación'!$AE$2:$AE$500,""),
D361="Por planificar",_xlfn.XLOOKUP(A361,'Por planificar'!$A$2:$A$500,'Por planificar'!$AE$2:$AE$500,""),
D361="Por habilitar presupuesto",_xlfn.XLOOKUP(A361,'Por habilitar presup.'!$A$2:$A$500,'Por habilitar presup.'!$AE$2:$AE$500,""),
D361="Por aprobar estimación",_xlfn.XLOOKUP(A361,'Por aprobar estimacion'!$A$2:$A$500,'Por aprobar estimacion'!$AE$2:$AE$500,""),
D361="Por reestimar",_xlfn.XLOOKUP(A361,'Por Reestimar '!$A$2:$A$500,'Por Reestimar '!$AE$2:$AE$500,""),
D361="Por estimar",_xlfn.XLOOKUP(A361,'Por estimar'!$A$2:$A$500,'Por estimar'!$AE$2:$AE$500,""),
D361="Registro incompleto",_xlfn.XLOOKUP(A361,'Registro incompleto'!$A$2:$A$500,'Registro incompleto'!$AE$2:$AE$500,""),
TRUE,""
),
_xlpm.revision,_xlfn.IFS(
D361="Eliminados",_xlfn.XLOOKUP(A361,Eliminados!$A$2:$A$500,Eliminados!$AR$2:$AR$500,""),
D361="Planificadas",_xlfn.XLOOKUP(A361,Planificadas!$A$2:$A$500,Planificadas!$AR$2:$AR$500,""),
D361="Aprobar planificación",_xlfn.XLOOKUP(A361,'Aprobar Planificación'!$A$2:$A$500,'Aprobar Planificación'!$AR$2:$AR$500,""),
D361="Por planificar",_xlfn.XLOOKUP(A361,'Por planificar'!$A$2:$A$500,'Por planificar'!$AR$2:$AR$500,""),
D361="Por habilitar presupuesto",_xlfn.XLOOKUP(A361,'Por habilitar presup.'!$A$2:$A$500,'Por habilitar presup.'!$AR$2:$AR$500,""),
D361="Por aprobar estimación",_xlfn.XLOOKUP(A361,'Por aprobar estimacion'!$A$2:$A$500,'Por aprobar estimacion'!$AR$2:$AR$500,""),
D361="Por reestimar",_xlfn.XLOOKUP(A361,'Por Reestimar '!$A$2:$A$500,'Por Reestimar '!$AR$2:$AR$500,""),
TRUE,""
),
_xlpm.resultado,IF(OR(_xlpm.revision="",_xlpm.revision=0),_xlpm.base,_xlpm.revision),
IF(OR(_xlpm.resultado="",_xlpm.resultado=0),"Sin definir",_xlpm.resultado)
))</f>
        <v>Media</v>
      </c>
      <c r="F361" s="593" cm="1">
        <f t="array" ref="F361">IF(A361="","",_xlfn.LET(
_xlpm.fecha,_xlfn.IFS(
D361="Eliminados",_xlfn.XLOOKUP(A361,Eliminados!$A$2:$A$500,Eliminados!$AD$2:$AD$500,""),
D361="Planificadas",_xlfn.XLOOKUP(A361,Planificadas!$A$2:$A$500,Planificadas!$AD$2:$AD$500,""),
D361="Aprobar planificación",_xlfn.XLOOKUP(A361,'Aprobar Planificación'!$A$2:$A$500,'Aprobar Planificación'!$AD$2:$AD$500,""),
D361="Por planificar",_xlfn.XLOOKUP(A361,'Por planificar'!$A$2:$A$500,'Por planificar'!$AD$2:$AD$500,""),
D361="Por habilitar presupuesto",_xlfn.XLOOKUP(A361,'Por habilitar presup.'!$A$2:$A$500,'Por habilitar presup.'!$AD$2:$AD$500,""),
D361="Por aprobar estimación",_xlfn.XLOOKUP(A361,'Por aprobar estimacion'!$A$2:$A$500,'Por aprobar estimacion'!$AD$2:$AD$500,""),
D361="Por reestimar",_xlfn.XLOOKUP(A361,'Por Reestimar '!$A$2:$A$500,'Por Reestimar '!$AD$2:$AD$500,""),
D361="Por estimar",_xlfn.XLOOKUP(A361,'Por estimar'!$A$2:$A$500,'Por estimar'!$AD$2:$AD$500,""),
D361="Registro incompleto",_xlfn.XLOOKUP(A361,'Registro incompleto'!$A$2:$A$500,'Registro incompleto'!$AD$2:$AD$500,""),
TRUE,""
),
IF(OR(_xlpm.fecha="",_xlpm.fecha=0),"",_xlpm.fecha)
))</f>
        <v>46296</v>
      </c>
      <c r="G361" s="593" cm="1">
        <f t="array" ref="G361">IF(A361="","",_xlfn.LET(
_xlpm.base,_xlfn.IFS(
D361="Eliminados",_xlfn.XLOOKUP(A361,Eliminados!$A$2:$A$500,Eliminados!$AF$2:$AF$500,""),
D361="Planificadas",_xlfn.XLOOKUP(A361,Planificadas!$A$2:$A$500,Planificadas!$AF$2:$AF$500,""),
D361="Aprobar planificación",_xlfn.XLOOKUP(A361,'Aprobar Planificación'!$A$2:$A$500,'Aprobar Planificación'!$AF$2:$AF$500,""),
D361="Por planificar",_xlfn.XLOOKUP(A361,'Por planificar'!$A$2:$A$500,'Por planificar'!$AF$2:$AF$500,""),
D361="Por habilitar presupuesto",_xlfn.XLOOKUP(A361,'Por habilitar presup.'!$A$2:$A$500,'Por habilitar presup.'!$AF$2:$AF$500,""),
D361="Por aprobar estimación",_xlfn.XLOOKUP(A361,'Por aprobar estimacion'!$A$2:$A$500,'Por aprobar estimacion'!$AF$2:$AF$500,""),
D361="Por reestimar",_xlfn.XLOOKUP(A361,'Por Reestimar '!$A$2:$A$500,'Por Reestimar '!$AF$2:$AF$500,""),
D361="Por estimar",_xlfn.XLOOKUP(A361,'Por estimar'!$A$2:$A$500,'Por estimar'!$AF$2:$AF$500,""),
D361="Registro incompleto",_xlfn.XLOOKUP(A361,'Registro incompleto'!$A$2:$A$500,'Registro incompleto'!$AF$2:$AF$500,""),
TRUE,""
),
_xlpm.revision,_xlfn.IFS(
D361="Eliminados",_xlfn.XLOOKUP(A361,Eliminados!$A$2:$A$500,Eliminados!$AS$2:$AS$500,""),
D361="Planificadas",_xlfn.XLOOKUP(A361,Planificadas!$A$2:$A$500,Planificadas!$AS$2:$AS$500,""),
D361="Aprobar planificación",_xlfn.XLOOKUP(A361,'Aprobar Planificación'!$A$2:$A$500,'Aprobar Planificación'!$AS$2:$AS$500,""),
D361="Por planificar",_xlfn.XLOOKUP(A361,'Por planificar'!$A$2:$A$500,'Por planificar'!$AS$2:$AS$500,""),
D361="Por habilitar presupuesto",_xlfn.XLOOKUP(A361,'Por habilitar presup.'!$A$2:$A$500,'Por habilitar presup.'!$AS$2:$AS$500,""),
D361="Por aprobar estimación",_xlfn.XLOOKUP(A361,'Por aprobar estimacion'!$A$2:$A$500,'Por aprobar estimacion'!$AS$2:$AS$500,""),
D361="Por reestimar",_xlfn.XLOOKUP(A361,'Por Reestimar '!$A$2:$A$500,'Por Reestimar '!$AS$2:$AS$500,""),
TRUE,""
),
_xlpm.resultado,IF(OR(_xlpm.revision="",_xlpm.revision=0),_xlpm.base,_xlpm.revision),
IF(OR(_xlpm.resultado="",_xlpm.resultado=0),"",_xlpm.resultado)
))</f>
        <v>46286</v>
      </c>
      <c r="H361" s="593" t="str" cm="1">
        <f t="array" ref="H361">IF(A361="","",_xlfn.LET(
_xlpm.dias,_xlfn.IFS(
OR(UPPER(TRIM(E361))="BAJA",UPPER(TRIM(E361))="BAJO"),5,
OR(UPPER(TRIM(E361))="MEDIA",UPPER(TRIM(E361))="MEDIO"),10,
OR(UPPER(TRIM(E361))="ALTA",UPPER(TRIM(E361))="ALTO"),20,
TRUE,0
),
_xlpm.inicioRe,IF(D361="Por reestimar",_xlfn.XLOOKUP(A361,'Por Reestimar '!$A$2:$A$500,'Por Reestimar '!$AS$2:$AS$500,0),0),
_xlfn.IFS(
D361="Por reestimar",IF(AND(ISNUMBER(_xlpm.inicioRe),_xlpm.inicioRe&gt;0,_xlpm.dias&gt;0),WORKDAY(_xlpm.inicioRe,_xlpm.dias),""),
D361="Por estimar",IF(AND(ISNUMBER(G361),G361&gt;0),IF(_xlpm.dias&gt;0,WORKDAY(G361,_xlpm.dias),""),IF(AND(ISNUMBER(F361),F361&gt;0),WORKDAY(F361,5),"")),
TRUE,""
)
))</f>
        <v/>
      </c>
      <c r="I361" t="str" cm="1">
        <f t="array" ref="I361">IF(A361="","",_xlfn.IFS(
D361="Eliminados",_xlfn.XLOOKUP(A361,Eliminados!$A$2:$A$500,Eliminados!$AB$2:$AB$500,""),
D361="Planificadas",_xlfn.XLOOKUP(A361,Planificadas!$A$2:$A$500,Planificadas!$AB$2:$AB$500,""),
D361="Aprobar planificación",_xlfn.XLOOKUP(A361,'Aprobar Planificación'!$A$2:$A$500,'Aprobar Planificación'!$AB$2:$AB$500,""),
D361="Por planificar",_xlfn.XLOOKUP(A361,'Por planificar'!$A$2:$A$500,'Por planificar'!$AB$2:$AB$500,""),
D361="Por habilitar presupuesto",_xlfn.XLOOKUP(A361,'Por habilitar presup.'!$A$2:$A$500,'Por habilitar presup.'!$AB$2:$AB$500,""),
D361="Por aprobar estimación",_xlfn.XLOOKUP(A361,'Por aprobar estimacion'!$A$2:$A$500,'Por aprobar estimacion'!$AB$2:$AB$500,""),
D361="Por reestimar",_xlfn.XLOOKUP(A361,'Por Reestimar '!$A$2:$A$500,'Por Reestimar '!$AB$2:$AB$500,""),
D361="Por estimar",_xlfn.XLOOKUP(A361,'Por estimar'!$A$2:$A$500,'Por estimar'!$AB$2:$AB$500,""),
D361="Registro incompleto",_xlfn.XLOOKUP(A361,'Registro incompleto'!$A$2:$A$500,'Registro incompleto'!$AB$2:$AB$500,""),
TRUE,""
))</f>
        <v>César Soplín</v>
      </c>
    </row>
    <row r="362" spans="1:9">
      <c r="A362">
        <v>423</v>
      </c>
      <c r="B362" t="str" cm="1">
        <f t="array" ref="B362">IF(A362="","",_xlfn.IFS(
D362="Eliminados",_xlfn.XLOOKUP(A362,Eliminados!$A$2:$A$500,Eliminados!$F$2:$F$500,""),
D362="Planificadas",_xlfn.XLOOKUP(A362,Planificadas!$A$2:$A$500,Planificadas!$F$2:$F$500,""),
D362="Aprobar planificación",_xlfn.XLOOKUP(A362,'Aprobar Planificación'!$A$2:$A$500,'Aprobar Planificación'!$F$2:$F$500,""),
D362="Por planificar",_xlfn.XLOOKUP(A362,'Por planificar'!$A$2:$A$500,'Por planificar'!$F$2:$F$500,""),
D362="Por habilitar presupuesto",_xlfn.XLOOKUP(A362,'Por habilitar presup.'!$A$2:$A$500,'Por habilitar presup.'!$F$2:$F$500,""),
D362="Por aprobar estimación",_xlfn.XLOOKUP(A362,'Por aprobar estimacion'!$A$2:$A$500,'Por aprobar estimacion'!$F$2:$F$500,""),
D362="Por reestimar",_xlfn.XLOOKUP(A362,'Por Reestimar '!$A$2:$A$500,'Por Reestimar '!$F$2:$F$500,""),
D362="Por estimar",_xlfn.XLOOKUP(A362,'Por estimar'!$A$2:$A$500,'Por estimar'!$F$2:$F$500,""),
D362="Registro incompleto",_xlfn.XLOOKUP(A362,'Registro incompleto'!$A$2:$A$500,'Registro incompleto'!$F$2:$F$500,""),
TRUE,""
))</f>
        <v>LEAN + IA DOA UPC: Generar una solución de programación de evaluaciones que considere los atributos del examen y reglas del negocio establecidas.</v>
      </c>
      <c r="C362" t="str">
        <f t="shared" si="5"/>
        <v>Ana Vega</v>
      </c>
      <c r="D362" t="str" cm="1">
        <f t="array" ref="D362">IF(A362="","",_xlfn.IFS(
COUNTIF(Eliminados!$A$2:$A$500,A362)&gt;0,"Eliminados",
COUNTIF(Planificadas!$A$2:$A$500,A362)&gt;0,"Planificadas",
COUNTIF('Aprobar Planificación'!$A$2:$A$500,A362)&gt;0,"Aprobar planificación",
COUNTIF('Por planificar'!$A$2:$A$500,A362)&gt;0,"Por planificar",
COUNTIF('Por habilitar presup.'!$A$2:$A$500,A362)&gt;0,"Por habilitar presupuesto",
COUNTIF('Por aprobar estimacion'!$A$2:$A$500,A362)&gt;0,"Por aprobar estimación",
COUNTIF('Por Reestimar '!$A$2:$A$500,A362)&gt;0,"Por reestimar",
COUNTIF('Por estimar'!$A$2:$A$500,A362)&gt;0,"Por estimar",
COUNTIF('Registro incompleto'!$A$2:$A$500,A362)&gt;0,"Registro incompleto",
TRUE,"Sin estado"
))</f>
        <v>Por estimar</v>
      </c>
      <c r="E362" t="str" cm="1">
        <f t="array" ref="E362">IF(A362="","",_xlfn.LET(
_xlpm.base,_xlfn.IFS(
D362="Eliminados",_xlfn.XLOOKUP(A362,Eliminados!$A$2:$A$500,Eliminados!$AE$2:$AE$500,""),
D362="Planificadas",_xlfn.XLOOKUP(A362,Planificadas!$A$2:$A$500,Planificadas!$AE$2:$AE$500,""),
D362="Aprobar planificación",_xlfn.XLOOKUP(A362,'Aprobar Planificación'!$A$2:$A$500,'Aprobar Planificación'!$AE$2:$AE$500,""),
D362="Por planificar",_xlfn.XLOOKUP(A362,'Por planificar'!$A$2:$A$500,'Por planificar'!$AE$2:$AE$500,""),
D362="Por habilitar presupuesto",_xlfn.XLOOKUP(A362,'Por habilitar presup.'!$A$2:$A$500,'Por habilitar presup.'!$AE$2:$AE$500,""),
D362="Por aprobar estimación",_xlfn.XLOOKUP(A362,'Por aprobar estimacion'!$A$2:$A$500,'Por aprobar estimacion'!$AE$2:$AE$500,""),
D362="Por reestimar",_xlfn.XLOOKUP(A362,'Por Reestimar '!$A$2:$A$500,'Por Reestimar '!$AE$2:$AE$500,""),
D362="Por estimar",_xlfn.XLOOKUP(A362,'Por estimar'!$A$2:$A$500,'Por estimar'!$AE$2:$AE$500,""),
D362="Registro incompleto",_xlfn.XLOOKUP(A362,'Registro incompleto'!$A$2:$A$500,'Registro incompleto'!$AE$2:$AE$500,""),
TRUE,""
),
_xlpm.revision,_xlfn.IFS(
D362="Eliminados",_xlfn.XLOOKUP(A362,Eliminados!$A$2:$A$500,Eliminados!$AR$2:$AR$500,""),
D362="Planificadas",_xlfn.XLOOKUP(A362,Planificadas!$A$2:$A$500,Planificadas!$AR$2:$AR$500,""),
D362="Aprobar planificación",_xlfn.XLOOKUP(A362,'Aprobar Planificación'!$A$2:$A$500,'Aprobar Planificación'!$AR$2:$AR$500,""),
D362="Por planificar",_xlfn.XLOOKUP(A362,'Por planificar'!$A$2:$A$500,'Por planificar'!$AR$2:$AR$500,""),
D362="Por habilitar presupuesto",_xlfn.XLOOKUP(A362,'Por habilitar presup.'!$A$2:$A$500,'Por habilitar presup.'!$AR$2:$AR$500,""),
D362="Por aprobar estimación",_xlfn.XLOOKUP(A362,'Por aprobar estimacion'!$A$2:$A$500,'Por aprobar estimacion'!$AR$2:$AR$500,""),
D362="Por reestimar",_xlfn.XLOOKUP(A362,'Por Reestimar '!$A$2:$A$500,'Por Reestimar '!$AR$2:$AR$500,""),
TRUE,""
),
_xlpm.resultado,IF(OR(_xlpm.revision="",_xlpm.revision=0),_xlpm.base,_xlpm.revision),
IF(OR(_xlpm.resultado="",_xlpm.resultado=0),"Sin definir",_xlpm.resultado)
))</f>
        <v>Alta</v>
      </c>
      <c r="F362" s="593" cm="1">
        <f t="array" ref="F362">IF(A362="","",_xlfn.LET(
_xlpm.fecha,_xlfn.IFS(
D362="Eliminados",_xlfn.XLOOKUP(A362,Eliminados!$A$2:$A$500,Eliminados!$AD$2:$AD$500,""),
D362="Planificadas",_xlfn.XLOOKUP(A362,Planificadas!$A$2:$A$500,Planificadas!$AD$2:$AD$500,""),
D362="Aprobar planificación",_xlfn.XLOOKUP(A362,'Aprobar Planificación'!$A$2:$A$500,'Aprobar Planificación'!$AD$2:$AD$500,""),
D362="Por planificar",_xlfn.XLOOKUP(A362,'Por planificar'!$A$2:$A$500,'Por planificar'!$AD$2:$AD$500,""),
D362="Por habilitar presupuesto",_xlfn.XLOOKUP(A362,'Por habilitar presup.'!$A$2:$A$500,'Por habilitar presup.'!$AD$2:$AD$500,""),
D362="Por aprobar estimación",_xlfn.XLOOKUP(A362,'Por aprobar estimacion'!$A$2:$A$500,'Por aprobar estimacion'!$AD$2:$AD$500,""),
D362="Por reestimar",_xlfn.XLOOKUP(A362,'Por Reestimar '!$A$2:$A$500,'Por Reestimar '!$AD$2:$AD$500,""),
D362="Por estimar",_xlfn.XLOOKUP(A362,'Por estimar'!$A$2:$A$500,'Por estimar'!$AD$2:$AD$500,""),
D362="Registro incompleto",_xlfn.XLOOKUP(A362,'Registro incompleto'!$A$2:$A$500,'Registro incompleto'!$AD$2:$AD$500,""),
TRUE,""
),
IF(OR(_xlpm.fecha="",_xlpm.fecha=0),"",_xlpm.fecha)
))</f>
        <v>46297</v>
      </c>
      <c r="G362" s="593" cm="1">
        <f t="array" ref="G362">IF(A362="","",_xlfn.LET(
_xlpm.base,_xlfn.IFS(
D362="Eliminados",_xlfn.XLOOKUP(A362,Eliminados!$A$2:$A$500,Eliminados!$AF$2:$AF$500,""),
D362="Planificadas",_xlfn.XLOOKUP(A362,Planificadas!$A$2:$A$500,Planificadas!$AF$2:$AF$500,""),
D362="Aprobar planificación",_xlfn.XLOOKUP(A362,'Aprobar Planificación'!$A$2:$A$500,'Aprobar Planificación'!$AF$2:$AF$500,""),
D362="Por planificar",_xlfn.XLOOKUP(A362,'Por planificar'!$A$2:$A$500,'Por planificar'!$AF$2:$AF$500,""),
D362="Por habilitar presupuesto",_xlfn.XLOOKUP(A362,'Por habilitar presup.'!$A$2:$A$500,'Por habilitar presup.'!$AF$2:$AF$500,""),
D362="Por aprobar estimación",_xlfn.XLOOKUP(A362,'Por aprobar estimacion'!$A$2:$A$500,'Por aprobar estimacion'!$AF$2:$AF$500,""),
D362="Por reestimar",_xlfn.XLOOKUP(A362,'Por Reestimar '!$A$2:$A$500,'Por Reestimar '!$AF$2:$AF$500,""),
D362="Por estimar",_xlfn.XLOOKUP(A362,'Por estimar'!$A$2:$A$500,'Por estimar'!$AF$2:$AF$500,""),
D362="Registro incompleto",_xlfn.XLOOKUP(A362,'Registro incompleto'!$A$2:$A$500,'Registro incompleto'!$AF$2:$AF$500,""),
TRUE,""
),
_xlpm.revision,_xlfn.IFS(
D362="Eliminados",_xlfn.XLOOKUP(A362,Eliminados!$A$2:$A$500,Eliminados!$AS$2:$AS$500,""),
D362="Planificadas",_xlfn.XLOOKUP(A362,Planificadas!$A$2:$A$500,Planificadas!$AS$2:$AS$500,""),
D362="Aprobar planificación",_xlfn.XLOOKUP(A362,'Aprobar Planificación'!$A$2:$A$500,'Aprobar Planificación'!$AS$2:$AS$500,""),
D362="Por planificar",_xlfn.XLOOKUP(A362,'Por planificar'!$A$2:$A$500,'Por planificar'!$AS$2:$AS$500,""),
D362="Por habilitar presupuesto",_xlfn.XLOOKUP(A362,'Por habilitar presup.'!$A$2:$A$500,'Por habilitar presup.'!$AS$2:$AS$500,""),
D362="Por aprobar estimación",_xlfn.XLOOKUP(A362,'Por aprobar estimacion'!$A$2:$A$500,'Por aprobar estimacion'!$AS$2:$AS$500,""),
D362="Por reestimar",_xlfn.XLOOKUP(A362,'Por Reestimar '!$A$2:$A$500,'Por Reestimar '!$AS$2:$AS$500,""),
TRUE,""
),
_xlpm.resultado,IF(OR(_xlpm.revision="",_xlpm.revision=0),_xlpm.base,_xlpm.revision),
IF(OR(_xlpm.resultado="",_xlpm.resultado=0),"",_xlpm.resultado)
))</f>
        <v>46328</v>
      </c>
      <c r="H362" s="593" cm="1">
        <f t="array" ref="H362">IF(A362="","",_xlfn.LET(
_xlpm.dias,_xlfn.IFS(
OR(UPPER(TRIM(E362))="BAJA",UPPER(TRIM(E362))="BAJO"),5,
OR(UPPER(TRIM(E362))="MEDIA",UPPER(TRIM(E362))="MEDIO"),10,
OR(UPPER(TRIM(E362))="ALTA",UPPER(TRIM(E362))="ALTO"),20,
TRUE,0
),
_xlpm.inicioRe,IF(D362="Por reestimar",_xlfn.XLOOKUP(A362,'Por Reestimar '!$A$2:$A$500,'Por Reestimar '!$AS$2:$AS$500,0),0),
_xlfn.IFS(
D362="Por reestimar",IF(AND(ISNUMBER(_xlpm.inicioRe),_xlpm.inicioRe&gt;0,_xlpm.dias&gt;0),WORKDAY(_xlpm.inicioRe,_xlpm.dias),""),
D362="Por estimar",IF(AND(ISNUMBER(G362),G362&gt;0),IF(_xlpm.dias&gt;0,WORKDAY(G362,_xlpm.dias),""),IF(AND(ISNUMBER(F362),F362&gt;0),WORKDAY(F362,5),"")),
TRUE,""
)
))</f>
        <v>46356</v>
      </c>
      <c r="I362" t="str" cm="1">
        <f t="array" ref="I362">IF(A362="","",_xlfn.IFS(
D362="Eliminados",_xlfn.XLOOKUP(A362,Eliminados!$A$2:$A$500,Eliminados!$AB$2:$AB$500,""),
D362="Planificadas",_xlfn.XLOOKUP(A362,Planificadas!$A$2:$A$500,Planificadas!$AB$2:$AB$500,""),
D362="Aprobar planificación",_xlfn.XLOOKUP(A362,'Aprobar Planificación'!$A$2:$A$500,'Aprobar Planificación'!$AB$2:$AB$500,""),
D362="Por planificar",_xlfn.XLOOKUP(A362,'Por planificar'!$A$2:$A$500,'Por planificar'!$AB$2:$AB$500,""),
D362="Por habilitar presupuesto",_xlfn.XLOOKUP(A362,'Por habilitar presup.'!$A$2:$A$500,'Por habilitar presup.'!$AB$2:$AB$500,""),
D362="Por aprobar estimación",_xlfn.XLOOKUP(A362,'Por aprobar estimacion'!$A$2:$A$500,'Por aprobar estimacion'!$AB$2:$AB$500,""),
D362="Por reestimar",_xlfn.XLOOKUP(A362,'Por Reestimar '!$A$2:$A$500,'Por Reestimar '!$AB$2:$AB$500,""),
D362="Por estimar",_xlfn.XLOOKUP(A362,'Por estimar'!$A$2:$A$500,'Por estimar'!$AB$2:$AB$500,""),
D362="Registro incompleto",_xlfn.XLOOKUP(A362,'Registro incompleto'!$A$2:$A$500,'Registro incompleto'!$AB$2:$AB$500,""),
TRUE,""
))</f>
        <v>Ana Vega</v>
      </c>
    </row>
    <row r="363" spans="1:9">
      <c r="A363">
        <v>424</v>
      </c>
      <c r="B363" t="str" cm="1">
        <f t="array" ref="B363">IF(A363="","",_xlfn.IFS(
D363="Eliminados",_xlfn.XLOOKUP(A363,Eliminados!$A$2:$A$500,Eliminados!$F$2:$F$500,""),
D363="Planificadas",_xlfn.XLOOKUP(A363,Planificadas!$A$2:$A$500,Planificadas!$F$2:$F$500,""),
D363="Aprobar planificación",_xlfn.XLOOKUP(A363,'Aprobar Planificación'!$A$2:$A$500,'Aprobar Planificación'!$F$2:$F$500,""),
D363="Por planificar",_xlfn.XLOOKUP(A363,'Por planificar'!$A$2:$A$500,'Por planificar'!$F$2:$F$500,""),
D363="Por habilitar presupuesto",_xlfn.XLOOKUP(A363,'Por habilitar presup.'!$A$2:$A$500,'Por habilitar presup.'!$F$2:$F$500,""),
D363="Por aprobar estimación",_xlfn.XLOOKUP(A363,'Por aprobar estimacion'!$A$2:$A$500,'Por aprobar estimacion'!$F$2:$F$500,""),
D363="Por reestimar",_xlfn.XLOOKUP(A363,'Por Reestimar '!$A$2:$A$500,'Por Reestimar '!$F$2:$F$500,""),
D363="Por estimar",_xlfn.XLOOKUP(A363,'Por estimar'!$A$2:$A$500,'Por estimar'!$F$2:$F$500,""),
D363="Registro incompleto",_xlfn.XLOOKUP(A363,'Registro incompleto'!$A$2:$A$500,'Registro incompleto'!$F$2:$F$500,""),
TRUE,""
))</f>
        <v>LEAN + IA DOA UPC: Auditoría Interna y Mejora Continua</v>
      </c>
      <c r="C363" t="str">
        <f t="shared" si="5"/>
        <v>Ana Vega</v>
      </c>
      <c r="D363" t="str" cm="1">
        <f t="array" ref="D363">IF(A363="","",_xlfn.IFS(
COUNTIF(Eliminados!$A$2:$A$500,A363)&gt;0,"Eliminados",
COUNTIF(Planificadas!$A$2:$A$500,A363)&gt;0,"Planificadas",
COUNTIF('Aprobar Planificación'!$A$2:$A$500,A363)&gt;0,"Aprobar planificación",
COUNTIF('Por planificar'!$A$2:$A$500,A363)&gt;0,"Por planificar",
COUNTIF('Por habilitar presup.'!$A$2:$A$500,A363)&gt;0,"Por habilitar presupuesto",
COUNTIF('Por aprobar estimacion'!$A$2:$A$500,A363)&gt;0,"Por aprobar estimación",
COUNTIF('Por Reestimar '!$A$2:$A$500,A363)&gt;0,"Por reestimar",
COUNTIF('Por estimar'!$A$2:$A$500,A363)&gt;0,"Por estimar",
COUNTIF('Registro incompleto'!$A$2:$A$500,A363)&gt;0,"Registro incompleto",
TRUE,"Sin estado"
))</f>
        <v>Por estimar</v>
      </c>
      <c r="E363" t="str" cm="1">
        <f t="array" ref="E363">IF(A363="","",_xlfn.LET(
_xlpm.base,_xlfn.IFS(
D363="Eliminados",_xlfn.XLOOKUP(A363,Eliminados!$A$2:$A$500,Eliminados!$AE$2:$AE$500,""),
D363="Planificadas",_xlfn.XLOOKUP(A363,Planificadas!$A$2:$A$500,Planificadas!$AE$2:$AE$500,""),
D363="Aprobar planificación",_xlfn.XLOOKUP(A363,'Aprobar Planificación'!$A$2:$A$500,'Aprobar Planificación'!$AE$2:$AE$500,""),
D363="Por planificar",_xlfn.XLOOKUP(A363,'Por planificar'!$A$2:$A$500,'Por planificar'!$AE$2:$AE$500,""),
D363="Por habilitar presupuesto",_xlfn.XLOOKUP(A363,'Por habilitar presup.'!$A$2:$A$500,'Por habilitar presup.'!$AE$2:$AE$500,""),
D363="Por aprobar estimación",_xlfn.XLOOKUP(A363,'Por aprobar estimacion'!$A$2:$A$500,'Por aprobar estimacion'!$AE$2:$AE$500,""),
D363="Por reestimar",_xlfn.XLOOKUP(A363,'Por Reestimar '!$A$2:$A$500,'Por Reestimar '!$AE$2:$AE$500,""),
D363="Por estimar",_xlfn.XLOOKUP(A363,'Por estimar'!$A$2:$A$500,'Por estimar'!$AE$2:$AE$500,""),
D363="Registro incompleto",_xlfn.XLOOKUP(A363,'Registro incompleto'!$A$2:$A$500,'Registro incompleto'!$AE$2:$AE$500,""),
TRUE,""
),
_xlpm.revision,_xlfn.IFS(
D363="Eliminados",_xlfn.XLOOKUP(A363,Eliminados!$A$2:$A$500,Eliminados!$AR$2:$AR$500,""),
D363="Planificadas",_xlfn.XLOOKUP(A363,Planificadas!$A$2:$A$500,Planificadas!$AR$2:$AR$500,""),
D363="Aprobar planificación",_xlfn.XLOOKUP(A363,'Aprobar Planificación'!$A$2:$A$500,'Aprobar Planificación'!$AR$2:$AR$500,""),
D363="Por planificar",_xlfn.XLOOKUP(A363,'Por planificar'!$A$2:$A$500,'Por planificar'!$AR$2:$AR$500,""),
D363="Por habilitar presupuesto",_xlfn.XLOOKUP(A363,'Por habilitar presup.'!$A$2:$A$500,'Por habilitar presup.'!$AR$2:$AR$500,""),
D363="Por aprobar estimación",_xlfn.XLOOKUP(A363,'Por aprobar estimacion'!$A$2:$A$500,'Por aprobar estimacion'!$AR$2:$AR$500,""),
D363="Por reestimar",_xlfn.XLOOKUP(A363,'Por Reestimar '!$A$2:$A$500,'Por Reestimar '!$AR$2:$AR$500,""),
TRUE,""
),
_xlpm.resultado,IF(OR(_xlpm.revision="",_xlpm.revision=0),_xlpm.base,_xlpm.revision),
IF(OR(_xlpm.resultado="",_xlpm.resultado=0),"Sin definir",_xlpm.resultado)
))</f>
        <v>Alta</v>
      </c>
      <c r="F363" s="593" cm="1">
        <f t="array" ref="F363">IF(A363="","",_xlfn.LET(
_xlpm.fecha,_xlfn.IFS(
D363="Eliminados",_xlfn.XLOOKUP(A363,Eliminados!$A$2:$A$500,Eliminados!$AD$2:$AD$500,""),
D363="Planificadas",_xlfn.XLOOKUP(A363,Planificadas!$A$2:$A$500,Planificadas!$AD$2:$AD$500,""),
D363="Aprobar planificación",_xlfn.XLOOKUP(A363,'Aprobar Planificación'!$A$2:$A$500,'Aprobar Planificación'!$AD$2:$AD$500,""),
D363="Por planificar",_xlfn.XLOOKUP(A363,'Por planificar'!$A$2:$A$500,'Por planificar'!$AD$2:$AD$500,""),
D363="Por habilitar presupuesto",_xlfn.XLOOKUP(A363,'Por habilitar presup.'!$A$2:$A$500,'Por habilitar presup.'!$AD$2:$AD$500,""),
D363="Por aprobar estimación",_xlfn.XLOOKUP(A363,'Por aprobar estimacion'!$A$2:$A$500,'Por aprobar estimacion'!$AD$2:$AD$500,""),
D363="Por reestimar",_xlfn.XLOOKUP(A363,'Por Reestimar '!$A$2:$A$500,'Por Reestimar '!$AD$2:$AD$500,""),
D363="Por estimar",_xlfn.XLOOKUP(A363,'Por estimar'!$A$2:$A$500,'Por estimar'!$AD$2:$AD$500,""),
D363="Registro incompleto",_xlfn.XLOOKUP(A363,'Registro incompleto'!$A$2:$A$500,'Registro incompleto'!$AD$2:$AD$500,""),
TRUE,""
),
IF(OR(_xlpm.fecha="",_xlpm.fecha=0),"",_xlpm.fecha)
))</f>
        <v>46297</v>
      </c>
      <c r="G363" s="593" cm="1">
        <f t="array" ref="G363">IF(A363="","",_xlfn.LET(
_xlpm.base,_xlfn.IFS(
D363="Eliminados",_xlfn.XLOOKUP(A363,Eliminados!$A$2:$A$500,Eliminados!$AF$2:$AF$500,""),
D363="Planificadas",_xlfn.XLOOKUP(A363,Planificadas!$A$2:$A$500,Planificadas!$AF$2:$AF$500,""),
D363="Aprobar planificación",_xlfn.XLOOKUP(A363,'Aprobar Planificación'!$A$2:$A$500,'Aprobar Planificación'!$AF$2:$AF$500,""),
D363="Por planificar",_xlfn.XLOOKUP(A363,'Por planificar'!$A$2:$A$500,'Por planificar'!$AF$2:$AF$500,""),
D363="Por habilitar presupuesto",_xlfn.XLOOKUP(A363,'Por habilitar presup.'!$A$2:$A$500,'Por habilitar presup.'!$AF$2:$AF$500,""),
D363="Por aprobar estimación",_xlfn.XLOOKUP(A363,'Por aprobar estimacion'!$A$2:$A$500,'Por aprobar estimacion'!$AF$2:$AF$500,""),
D363="Por reestimar",_xlfn.XLOOKUP(A363,'Por Reestimar '!$A$2:$A$500,'Por Reestimar '!$AF$2:$AF$500,""),
D363="Por estimar",_xlfn.XLOOKUP(A363,'Por estimar'!$A$2:$A$500,'Por estimar'!$AF$2:$AF$500,""),
D363="Registro incompleto",_xlfn.XLOOKUP(A363,'Registro incompleto'!$A$2:$A$500,'Registro incompleto'!$AF$2:$AF$500,""),
TRUE,""
),
_xlpm.revision,_xlfn.IFS(
D363="Eliminados",_xlfn.XLOOKUP(A363,Eliminados!$A$2:$A$500,Eliminados!$AS$2:$AS$500,""),
D363="Planificadas",_xlfn.XLOOKUP(A363,Planificadas!$A$2:$A$500,Planificadas!$AS$2:$AS$500,""),
D363="Aprobar planificación",_xlfn.XLOOKUP(A363,'Aprobar Planificación'!$A$2:$A$500,'Aprobar Planificación'!$AS$2:$AS$500,""),
D363="Por planificar",_xlfn.XLOOKUP(A363,'Por planificar'!$A$2:$A$500,'Por planificar'!$AS$2:$AS$500,""),
D363="Por habilitar presupuesto",_xlfn.XLOOKUP(A363,'Por habilitar presup.'!$A$2:$A$500,'Por habilitar presup.'!$AS$2:$AS$500,""),
D363="Por aprobar estimación",_xlfn.XLOOKUP(A363,'Por aprobar estimacion'!$A$2:$A$500,'Por aprobar estimacion'!$AS$2:$AS$500,""),
D363="Por reestimar",_xlfn.XLOOKUP(A363,'Por Reestimar '!$A$2:$A$500,'Por Reestimar '!$AS$2:$AS$500,""),
TRUE,""
),
_xlpm.resultado,IF(OR(_xlpm.revision="",_xlpm.revision=0),_xlpm.base,_xlpm.revision),
IF(OR(_xlpm.resultado="",_xlpm.resultado=0),"",_xlpm.resultado)
))</f>
        <v>46314</v>
      </c>
      <c r="H363" s="593" cm="1">
        <f t="array" ref="H363">IF(A363="","",_xlfn.LET(
_xlpm.dias,_xlfn.IFS(
OR(UPPER(TRIM(E363))="BAJA",UPPER(TRIM(E363))="BAJO"),5,
OR(UPPER(TRIM(E363))="MEDIA",UPPER(TRIM(E363))="MEDIO"),10,
OR(UPPER(TRIM(E363))="ALTA",UPPER(TRIM(E363))="ALTO"),20,
TRUE,0
),
_xlpm.inicioRe,IF(D363="Por reestimar",_xlfn.XLOOKUP(A363,'Por Reestimar '!$A$2:$A$500,'Por Reestimar '!$AS$2:$AS$500,0),0),
_xlfn.IFS(
D363="Por reestimar",IF(AND(ISNUMBER(_xlpm.inicioRe),_xlpm.inicioRe&gt;0,_xlpm.dias&gt;0),WORKDAY(_xlpm.inicioRe,_xlpm.dias),""),
D363="Por estimar",IF(AND(ISNUMBER(G363),G363&gt;0),IF(_xlpm.dias&gt;0,WORKDAY(G363,_xlpm.dias),""),IF(AND(ISNUMBER(F363),F363&gt;0),WORKDAY(F363,5),"")),
TRUE,""
)
))</f>
        <v>46342</v>
      </c>
      <c r="I363" t="str" cm="1">
        <f t="array" ref="I363">IF(A363="","",_xlfn.IFS(
D363="Eliminados",_xlfn.XLOOKUP(A363,Eliminados!$A$2:$A$500,Eliminados!$AB$2:$AB$500,""),
D363="Planificadas",_xlfn.XLOOKUP(A363,Planificadas!$A$2:$A$500,Planificadas!$AB$2:$AB$500,""),
D363="Aprobar planificación",_xlfn.XLOOKUP(A363,'Aprobar Planificación'!$A$2:$A$500,'Aprobar Planificación'!$AB$2:$AB$500,""),
D363="Por planificar",_xlfn.XLOOKUP(A363,'Por planificar'!$A$2:$A$500,'Por planificar'!$AB$2:$AB$500,""),
D363="Por habilitar presupuesto",_xlfn.XLOOKUP(A363,'Por habilitar presup.'!$A$2:$A$500,'Por habilitar presup.'!$AB$2:$AB$500,""),
D363="Por aprobar estimación",_xlfn.XLOOKUP(A363,'Por aprobar estimacion'!$A$2:$A$500,'Por aprobar estimacion'!$AB$2:$AB$500,""),
D363="Por reestimar",_xlfn.XLOOKUP(A363,'Por Reestimar '!$A$2:$A$500,'Por Reestimar '!$AB$2:$AB$500,""),
D363="Por estimar",_xlfn.XLOOKUP(A363,'Por estimar'!$A$2:$A$500,'Por estimar'!$AB$2:$AB$500,""),
D363="Registro incompleto",_xlfn.XLOOKUP(A363,'Registro incompleto'!$A$2:$A$500,'Registro incompleto'!$AB$2:$AB$500,""),
TRUE,""
))</f>
        <v>Ana Vega</v>
      </c>
    </row>
    <row r="364" spans="1:9">
      <c r="A364">
        <v>425</v>
      </c>
      <c r="B364" t="str" cm="1">
        <f t="array" ref="B364">IF(A364="","",_xlfn.IFS(
D364="Eliminados",_xlfn.XLOOKUP(A364,Eliminados!$A$2:$A$500,Eliminados!$F$2:$F$500,""),
D364="Planificadas",_xlfn.XLOOKUP(A364,Planificadas!$A$2:$A$500,Planificadas!$F$2:$F$500,""),
D364="Aprobar planificación",_xlfn.XLOOKUP(A364,'Aprobar Planificación'!$A$2:$A$500,'Aprobar Planificación'!$F$2:$F$500,""),
D364="Por planificar",_xlfn.XLOOKUP(A364,'Por planificar'!$A$2:$A$500,'Por planificar'!$F$2:$F$500,""),
D364="Por habilitar presupuesto",_xlfn.XLOOKUP(A364,'Por habilitar presup.'!$A$2:$A$500,'Por habilitar presup.'!$F$2:$F$500,""),
D364="Por aprobar estimación",_xlfn.XLOOKUP(A364,'Por aprobar estimacion'!$A$2:$A$500,'Por aprobar estimacion'!$F$2:$F$500,""),
D364="Por reestimar",_xlfn.XLOOKUP(A364,'Por Reestimar '!$A$2:$A$500,'Por Reestimar '!$F$2:$F$500,""),
D364="Por estimar",_xlfn.XLOOKUP(A364,'Por estimar'!$A$2:$A$500,'Por estimar'!$F$2:$F$500,""),
D364="Registro incompleto",_xlfn.XLOOKUP(A364,'Registro incompleto'!$A$2:$A$500,'Registro incompleto'!$F$2:$F$500,""),
TRUE,""
))</f>
        <v>Proyección automática de cursos equivalentes en la matrícula</v>
      </c>
      <c r="C364" t="str">
        <f t="shared" si="5"/>
        <v>Ana Vega</v>
      </c>
      <c r="D364" t="str" cm="1">
        <f t="array" ref="D364">IF(A364="","",_xlfn.IFS(
COUNTIF(Eliminados!$A$2:$A$500,A364)&gt;0,"Eliminados",
COUNTIF(Planificadas!$A$2:$A$500,A364)&gt;0,"Planificadas",
COUNTIF('Aprobar Planificación'!$A$2:$A$500,A364)&gt;0,"Aprobar planificación",
COUNTIF('Por planificar'!$A$2:$A$500,A364)&gt;0,"Por planificar",
COUNTIF('Por habilitar presup.'!$A$2:$A$500,A364)&gt;0,"Por habilitar presupuesto",
COUNTIF('Por aprobar estimacion'!$A$2:$A$500,A364)&gt;0,"Por aprobar estimación",
COUNTIF('Por Reestimar '!$A$2:$A$500,A364)&gt;0,"Por reestimar",
COUNTIF('Por estimar'!$A$2:$A$500,A364)&gt;0,"Por estimar",
COUNTIF('Registro incompleto'!$A$2:$A$500,A364)&gt;0,"Registro incompleto",
TRUE,"Sin estado"
))</f>
        <v>Por estimar</v>
      </c>
      <c r="E364" t="str" cm="1">
        <f t="array" ref="E364">IF(A364="","",_xlfn.LET(
_xlpm.base,_xlfn.IFS(
D364="Eliminados",_xlfn.XLOOKUP(A364,Eliminados!$A$2:$A$500,Eliminados!$AE$2:$AE$500,""),
D364="Planificadas",_xlfn.XLOOKUP(A364,Planificadas!$A$2:$A$500,Planificadas!$AE$2:$AE$500,""),
D364="Aprobar planificación",_xlfn.XLOOKUP(A364,'Aprobar Planificación'!$A$2:$A$500,'Aprobar Planificación'!$AE$2:$AE$500,""),
D364="Por planificar",_xlfn.XLOOKUP(A364,'Por planificar'!$A$2:$A$500,'Por planificar'!$AE$2:$AE$500,""),
D364="Por habilitar presupuesto",_xlfn.XLOOKUP(A364,'Por habilitar presup.'!$A$2:$A$500,'Por habilitar presup.'!$AE$2:$AE$500,""),
D364="Por aprobar estimación",_xlfn.XLOOKUP(A364,'Por aprobar estimacion'!$A$2:$A$500,'Por aprobar estimacion'!$AE$2:$AE$500,""),
D364="Por reestimar",_xlfn.XLOOKUP(A364,'Por Reestimar '!$A$2:$A$500,'Por Reestimar '!$AE$2:$AE$500,""),
D364="Por estimar",_xlfn.XLOOKUP(A364,'Por estimar'!$A$2:$A$500,'Por estimar'!$AE$2:$AE$500,""),
D364="Registro incompleto",_xlfn.XLOOKUP(A364,'Registro incompleto'!$A$2:$A$500,'Registro incompleto'!$AE$2:$AE$500,""),
TRUE,""
),
_xlpm.revision,_xlfn.IFS(
D364="Eliminados",_xlfn.XLOOKUP(A364,Eliminados!$A$2:$A$500,Eliminados!$AR$2:$AR$500,""),
D364="Planificadas",_xlfn.XLOOKUP(A364,Planificadas!$A$2:$A$500,Planificadas!$AR$2:$AR$500,""),
D364="Aprobar planificación",_xlfn.XLOOKUP(A364,'Aprobar Planificación'!$A$2:$A$500,'Aprobar Planificación'!$AR$2:$AR$500,""),
D364="Por planificar",_xlfn.XLOOKUP(A364,'Por planificar'!$A$2:$A$500,'Por planificar'!$AR$2:$AR$500,""),
D364="Por habilitar presupuesto",_xlfn.XLOOKUP(A364,'Por habilitar presup.'!$A$2:$A$500,'Por habilitar presup.'!$AR$2:$AR$500,""),
D364="Por aprobar estimación",_xlfn.XLOOKUP(A364,'Por aprobar estimacion'!$A$2:$A$500,'Por aprobar estimacion'!$AR$2:$AR$500,""),
D364="Por reestimar",_xlfn.XLOOKUP(A364,'Por Reestimar '!$A$2:$A$500,'Por Reestimar '!$AR$2:$AR$500,""),
TRUE,""
),
_xlpm.resultado,IF(OR(_xlpm.revision="",_xlpm.revision=0),_xlpm.base,_xlpm.revision),
IF(OR(_xlpm.resultado="",_xlpm.resultado=0),"Sin definir",_xlpm.resultado)
))</f>
        <v>Media</v>
      </c>
      <c r="F364" s="593" cm="1">
        <f t="array" ref="F364">IF(A364="","",_xlfn.LET(
_xlpm.fecha,_xlfn.IFS(
D364="Eliminados",_xlfn.XLOOKUP(A364,Eliminados!$A$2:$A$500,Eliminados!$AD$2:$AD$500,""),
D364="Planificadas",_xlfn.XLOOKUP(A364,Planificadas!$A$2:$A$500,Planificadas!$AD$2:$AD$500,""),
D364="Aprobar planificación",_xlfn.XLOOKUP(A364,'Aprobar Planificación'!$A$2:$A$500,'Aprobar Planificación'!$AD$2:$AD$500,""),
D364="Por planificar",_xlfn.XLOOKUP(A364,'Por planificar'!$A$2:$A$500,'Por planificar'!$AD$2:$AD$500,""),
D364="Por habilitar presupuesto",_xlfn.XLOOKUP(A364,'Por habilitar presup.'!$A$2:$A$500,'Por habilitar presup.'!$AD$2:$AD$500,""),
D364="Por aprobar estimación",_xlfn.XLOOKUP(A364,'Por aprobar estimacion'!$A$2:$A$500,'Por aprobar estimacion'!$AD$2:$AD$500,""),
D364="Por reestimar",_xlfn.XLOOKUP(A364,'Por Reestimar '!$A$2:$A$500,'Por Reestimar '!$AD$2:$AD$500,""),
D364="Por estimar",_xlfn.XLOOKUP(A364,'Por estimar'!$A$2:$A$500,'Por estimar'!$AD$2:$AD$500,""),
D364="Registro incompleto",_xlfn.XLOOKUP(A364,'Registro incompleto'!$A$2:$A$500,'Registro incompleto'!$AD$2:$AD$500,""),
TRUE,""
),
IF(OR(_xlpm.fecha="",_xlpm.fecha=0),"",_xlpm.fecha)
))</f>
        <v>46300</v>
      </c>
      <c r="G364" s="593" cm="1">
        <f t="array" ref="G364">IF(A364="","",_xlfn.LET(
_xlpm.base,_xlfn.IFS(
D364="Eliminados",_xlfn.XLOOKUP(A364,Eliminados!$A$2:$A$500,Eliminados!$AF$2:$AF$500,""),
D364="Planificadas",_xlfn.XLOOKUP(A364,Planificadas!$A$2:$A$500,Planificadas!$AF$2:$AF$500,""),
D364="Aprobar planificación",_xlfn.XLOOKUP(A364,'Aprobar Planificación'!$A$2:$A$500,'Aprobar Planificación'!$AF$2:$AF$500,""),
D364="Por planificar",_xlfn.XLOOKUP(A364,'Por planificar'!$A$2:$A$500,'Por planificar'!$AF$2:$AF$500,""),
D364="Por habilitar presupuesto",_xlfn.XLOOKUP(A364,'Por habilitar presup.'!$A$2:$A$500,'Por habilitar presup.'!$AF$2:$AF$500,""),
D364="Por aprobar estimación",_xlfn.XLOOKUP(A364,'Por aprobar estimacion'!$A$2:$A$500,'Por aprobar estimacion'!$AF$2:$AF$500,""),
D364="Por reestimar",_xlfn.XLOOKUP(A364,'Por Reestimar '!$A$2:$A$500,'Por Reestimar '!$AF$2:$AF$500,""),
D364="Por estimar",_xlfn.XLOOKUP(A364,'Por estimar'!$A$2:$A$500,'Por estimar'!$AF$2:$AF$500,""),
D364="Registro incompleto",_xlfn.XLOOKUP(A364,'Registro incompleto'!$A$2:$A$500,'Registro incompleto'!$AF$2:$AF$500,""),
TRUE,""
),
_xlpm.revision,_xlfn.IFS(
D364="Eliminados",_xlfn.XLOOKUP(A364,Eliminados!$A$2:$A$500,Eliminados!$AS$2:$AS$500,""),
D364="Planificadas",_xlfn.XLOOKUP(A364,Planificadas!$A$2:$A$500,Planificadas!$AS$2:$AS$500,""),
D364="Aprobar planificación",_xlfn.XLOOKUP(A364,'Aprobar Planificación'!$A$2:$A$500,'Aprobar Planificación'!$AS$2:$AS$500,""),
D364="Por planificar",_xlfn.XLOOKUP(A364,'Por planificar'!$A$2:$A$500,'Por planificar'!$AS$2:$AS$500,""),
D364="Por habilitar presupuesto",_xlfn.XLOOKUP(A364,'Por habilitar presup.'!$A$2:$A$500,'Por habilitar presup.'!$AS$2:$AS$500,""),
D364="Por aprobar estimación",_xlfn.XLOOKUP(A364,'Por aprobar estimacion'!$A$2:$A$500,'Por aprobar estimacion'!$AS$2:$AS$500,""),
D364="Por reestimar",_xlfn.XLOOKUP(A364,'Por Reestimar '!$A$2:$A$500,'Por Reestimar '!$AS$2:$AS$500,""),
TRUE,""
),
_xlpm.resultado,IF(OR(_xlpm.revision="",_xlpm.revision=0),_xlpm.base,_xlpm.revision),
IF(OR(_xlpm.resultado="",_xlpm.resultado=0),"",_xlpm.resultado)
))</f>
        <v>46314</v>
      </c>
      <c r="H364" s="593" cm="1">
        <f t="array" ref="H364">IF(A364="","",_xlfn.LET(
_xlpm.dias,_xlfn.IFS(
OR(UPPER(TRIM(E364))="BAJA",UPPER(TRIM(E364))="BAJO"),5,
OR(UPPER(TRIM(E364))="MEDIA",UPPER(TRIM(E364))="MEDIO"),10,
OR(UPPER(TRIM(E364))="ALTA",UPPER(TRIM(E364))="ALTO"),20,
TRUE,0
),
_xlpm.inicioRe,IF(D364="Por reestimar",_xlfn.XLOOKUP(A364,'Por Reestimar '!$A$2:$A$500,'Por Reestimar '!$AS$2:$AS$500,0),0),
_xlfn.IFS(
D364="Por reestimar",IF(AND(ISNUMBER(_xlpm.inicioRe),_xlpm.inicioRe&gt;0,_xlpm.dias&gt;0),WORKDAY(_xlpm.inicioRe,_xlpm.dias),""),
D364="Por estimar",IF(AND(ISNUMBER(G364),G364&gt;0),IF(_xlpm.dias&gt;0,WORKDAY(G364,_xlpm.dias),""),IF(AND(ISNUMBER(F364),F364&gt;0),WORKDAY(F364,5),"")),
TRUE,""
)
))</f>
        <v>46328</v>
      </c>
      <c r="I364" t="str" cm="1">
        <f t="array" ref="I364">IF(A364="","",_xlfn.IFS(
D364="Eliminados",_xlfn.XLOOKUP(A364,Eliminados!$A$2:$A$500,Eliminados!$AB$2:$AB$500,""),
D364="Planificadas",_xlfn.XLOOKUP(A364,Planificadas!$A$2:$A$500,Planificadas!$AB$2:$AB$500,""),
D364="Aprobar planificación",_xlfn.XLOOKUP(A364,'Aprobar Planificación'!$A$2:$A$500,'Aprobar Planificación'!$AB$2:$AB$500,""),
D364="Por planificar",_xlfn.XLOOKUP(A364,'Por planificar'!$A$2:$A$500,'Por planificar'!$AB$2:$AB$500,""),
D364="Por habilitar presupuesto",_xlfn.XLOOKUP(A364,'Por habilitar presup.'!$A$2:$A$500,'Por habilitar presup.'!$AB$2:$AB$500,""),
D364="Por aprobar estimación",_xlfn.XLOOKUP(A364,'Por aprobar estimacion'!$A$2:$A$500,'Por aprobar estimacion'!$AB$2:$AB$500,""),
D364="Por reestimar",_xlfn.XLOOKUP(A364,'Por Reestimar '!$A$2:$A$500,'Por Reestimar '!$AB$2:$AB$500,""),
D364="Por estimar",_xlfn.XLOOKUP(A364,'Por estimar'!$A$2:$A$500,'Por estimar'!$AB$2:$AB$500,""),
D364="Registro incompleto",_xlfn.XLOOKUP(A364,'Registro incompleto'!$A$2:$A$500,'Registro incompleto'!$AB$2:$AB$500,""),
TRUE,""
))</f>
        <v>Ana Vega</v>
      </c>
    </row>
    <row r="365" spans="1:9">
      <c r="A365">
        <v>426</v>
      </c>
      <c r="B365" t="str" cm="1">
        <f t="array" ref="B365">IF(A365="","",_xlfn.IFS(
D365="Eliminados",_xlfn.XLOOKUP(A365,Eliminados!$A$2:$A$500,Eliminados!$F$2:$F$500,""),
D365="Planificadas",_xlfn.XLOOKUP(A365,Planificadas!$A$2:$A$500,Planificadas!$F$2:$F$500,""),
D365="Aprobar planificación",_xlfn.XLOOKUP(A365,'Aprobar Planificación'!$A$2:$A$500,'Aprobar Planificación'!$F$2:$F$500,""),
D365="Por planificar",_xlfn.XLOOKUP(A365,'Por planificar'!$A$2:$A$500,'Por planificar'!$F$2:$F$500,""),
D365="Por habilitar presupuesto",_xlfn.XLOOKUP(A365,'Por habilitar presup.'!$A$2:$A$500,'Por habilitar presup.'!$F$2:$F$500,""),
D365="Por aprobar estimación",_xlfn.XLOOKUP(A365,'Por aprobar estimacion'!$A$2:$A$500,'Por aprobar estimacion'!$F$2:$F$500,""),
D365="Por reestimar",_xlfn.XLOOKUP(A365,'Por Reestimar '!$A$2:$A$500,'Por Reestimar '!$F$2:$F$500,""),
D365="Por estimar",_xlfn.XLOOKUP(A365,'Por estimar'!$A$2:$A$500,'Por estimar'!$F$2:$F$500,""),
D365="Registro incompleto",_xlfn.XLOOKUP(A365,'Registro incompleto'!$A$2:$A$500,'Registro incompleto'!$F$2:$F$500,""),
TRUE,""
))</f>
        <v xml:space="preserve">NOVA - Implementación proyecto HubSpot Web </v>
      </c>
      <c r="C365" t="str">
        <f t="shared" si="5"/>
        <v>Christian Avila</v>
      </c>
      <c r="D365" t="str" cm="1">
        <f t="array" ref="D365">IF(A365="","",_xlfn.IFS(
COUNTIF(Eliminados!$A$2:$A$500,A365)&gt;0,"Eliminados",
COUNTIF(Planificadas!$A$2:$A$500,A365)&gt;0,"Planificadas",
COUNTIF('Aprobar Planificación'!$A$2:$A$500,A365)&gt;0,"Aprobar planificación",
COUNTIF('Por planificar'!$A$2:$A$500,A365)&gt;0,"Por planificar",
COUNTIF('Por habilitar presup.'!$A$2:$A$500,A365)&gt;0,"Por habilitar presupuesto",
COUNTIF('Por aprobar estimacion'!$A$2:$A$500,A365)&gt;0,"Por aprobar estimación",
COUNTIF('Por Reestimar '!$A$2:$A$500,A365)&gt;0,"Por reestimar",
COUNTIF('Por estimar'!$A$2:$A$500,A365)&gt;0,"Por estimar",
COUNTIF('Registro incompleto'!$A$2:$A$500,A365)&gt;0,"Registro incompleto",
TRUE,"Sin estado"
))</f>
        <v>Planificadas</v>
      </c>
      <c r="E365" t="str" cm="1">
        <f t="array" ref="E365">IF(A365="","",_xlfn.LET(
_xlpm.base,_xlfn.IFS(
D365="Eliminados",_xlfn.XLOOKUP(A365,Eliminados!$A$2:$A$500,Eliminados!$AE$2:$AE$500,""),
D365="Planificadas",_xlfn.XLOOKUP(A365,Planificadas!$A$2:$A$500,Planificadas!$AE$2:$AE$500,""),
D365="Aprobar planificación",_xlfn.XLOOKUP(A365,'Aprobar Planificación'!$A$2:$A$500,'Aprobar Planificación'!$AE$2:$AE$500,""),
D365="Por planificar",_xlfn.XLOOKUP(A365,'Por planificar'!$A$2:$A$500,'Por planificar'!$AE$2:$AE$500,""),
D365="Por habilitar presupuesto",_xlfn.XLOOKUP(A365,'Por habilitar presup.'!$A$2:$A$500,'Por habilitar presup.'!$AE$2:$AE$500,""),
D365="Por aprobar estimación",_xlfn.XLOOKUP(A365,'Por aprobar estimacion'!$A$2:$A$500,'Por aprobar estimacion'!$AE$2:$AE$500,""),
D365="Por reestimar",_xlfn.XLOOKUP(A365,'Por Reestimar '!$A$2:$A$500,'Por Reestimar '!$AE$2:$AE$500,""),
D365="Por estimar",_xlfn.XLOOKUP(A365,'Por estimar'!$A$2:$A$500,'Por estimar'!$AE$2:$AE$500,""),
D365="Registro incompleto",_xlfn.XLOOKUP(A365,'Registro incompleto'!$A$2:$A$500,'Registro incompleto'!$AE$2:$AE$500,""),
TRUE,""
),
_xlpm.revision,_xlfn.IFS(
D365="Eliminados",_xlfn.XLOOKUP(A365,Eliminados!$A$2:$A$500,Eliminados!$AR$2:$AR$500,""),
D365="Planificadas",_xlfn.XLOOKUP(A365,Planificadas!$A$2:$A$500,Planificadas!$AR$2:$AR$500,""),
D365="Aprobar planificación",_xlfn.XLOOKUP(A365,'Aprobar Planificación'!$A$2:$A$500,'Aprobar Planificación'!$AR$2:$AR$500,""),
D365="Por planificar",_xlfn.XLOOKUP(A365,'Por planificar'!$A$2:$A$500,'Por planificar'!$AR$2:$AR$500,""),
D365="Por habilitar presupuesto",_xlfn.XLOOKUP(A365,'Por habilitar presup.'!$A$2:$A$500,'Por habilitar presup.'!$AR$2:$AR$500,""),
D365="Por aprobar estimación",_xlfn.XLOOKUP(A365,'Por aprobar estimacion'!$A$2:$A$500,'Por aprobar estimacion'!$AR$2:$AR$500,""),
D365="Por reestimar",_xlfn.XLOOKUP(A365,'Por Reestimar '!$A$2:$A$500,'Por Reestimar '!$AR$2:$AR$500,""),
TRUE,""
),
_xlpm.resultado,IF(OR(_xlpm.revision="",_xlpm.revision=0),_xlpm.base,_xlpm.revision),
IF(OR(_xlpm.resultado="",_xlpm.resultado=0),"Sin definir",_xlpm.resultado)
))</f>
        <v>Sin definir</v>
      </c>
      <c r="F365" s="593" t="str" cm="1">
        <f t="array" ref="F365">IF(A365="","",_xlfn.LET(
_xlpm.fecha,_xlfn.IFS(
D365="Eliminados",_xlfn.XLOOKUP(A365,Eliminados!$A$2:$A$500,Eliminados!$AD$2:$AD$500,""),
D365="Planificadas",_xlfn.XLOOKUP(A365,Planificadas!$A$2:$A$500,Planificadas!$AD$2:$AD$500,""),
D365="Aprobar planificación",_xlfn.XLOOKUP(A365,'Aprobar Planificación'!$A$2:$A$500,'Aprobar Planificación'!$AD$2:$AD$500,""),
D365="Por planificar",_xlfn.XLOOKUP(A365,'Por planificar'!$A$2:$A$500,'Por planificar'!$AD$2:$AD$500,""),
D365="Por habilitar presupuesto",_xlfn.XLOOKUP(A365,'Por habilitar presup.'!$A$2:$A$500,'Por habilitar presup.'!$AD$2:$AD$500,""),
D365="Por aprobar estimación",_xlfn.XLOOKUP(A365,'Por aprobar estimacion'!$A$2:$A$500,'Por aprobar estimacion'!$AD$2:$AD$500,""),
D365="Por reestimar",_xlfn.XLOOKUP(A365,'Por Reestimar '!$A$2:$A$500,'Por Reestimar '!$AD$2:$AD$500,""),
D365="Por estimar",_xlfn.XLOOKUP(A365,'Por estimar'!$A$2:$A$500,'Por estimar'!$AD$2:$AD$500,""),
D365="Registro incompleto",_xlfn.XLOOKUP(A365,'Registro incompleto'!$A$2:$A$500,'Registro incompleto'!$AD$2:$AD$500,""),
TRUE,""
),
IF(OR(_xlpm.fecha="",_xlpm.fecha=0),"",_xlpm.fecha)
))</f>
        <v/>
      </c>
      <c r="G365" s="593" t="str" cm="1">
        <f t="array" ref="G365">IF(A365="","",_xlfn.LET(
_xlpm.base,_xlfn.IFS(
D365="Eliminados",_xlfn.XLOOKUP(A365,Eliminados!$A$2:$A$500,Eliminados!$AF$2:$AF$500,""),
D365="Planificadas",_xlfn.XLOOKUP(A365,Planificadas!$A$2:$A$500,Planificadas!$AF$2:$AF$500,""),
D365="Aprobar planificación",_xlfn.XLOOKUP(A365,'Aprobar Planificación'!$A$2:$A$500,'Aprobar Planificación'!$AF$2:$AF$500,""),
D365="Por planificar",_xlfn.XLOOKUP(A365,'Por planificar'!$A$2:$A$500,'Por planificar'!$AF$2:$AF$500,""),
D365="Por habilitar presupuesto",_xlfn.XLOOKUP(A365,'Por habilitar presup.'!$A$2:$A$500,'Por habilitar presup.'!$AF$2:$AF$500,""),
D365="Por aprobar estimación",_xlfn.XLOOKUP(A365,'Por aprobar estimacion'!$A$2:$A$500,'Por aprobar estimacion'!$AF$2:$AF$500,""),
D365="Por reestimar",_xlfn.XLOOKUP(A365,'Por Reestimar '!$A$2:$A$500,'Por Reestimar '!$AF$2:$AF$500,""),
D365="Por estimar",_xlfn.XLOOKUP(A365,'Por estimar'!$A$2:$A$500,'Por estimar'!$AF$2:$AF$500,""),
D365="Registro incompleto",_xlfn.XLOOKUP(A365,'Registro incompleto'!$A$2:$A$500,'Registro incompleto'!$AF$2:$AF$500,""),
TRUE,""
),
_xlpm.revision,_xlfn.IFS(
D365="Eliminados",_xlfn.XLOOKUP(A365,Eliminados!$A$2:$A$500,Eliminados!$AS$2:$AS$500,""),
D365="Planificadas",_xlfn.XLOOKUP(A365,Planificadas!$A$2:$A$500,Planificadas!$AS$2:$AS$500,""),
D365="Aprobar planificación",_xlfn.XLOOKUP(A365,'Aprobar Planificación'!$A$2:$A$500,'Aprobar Planificación'!$AS$2:$AS$500,""),
D365="Por planificar",_xlfn.XLOOKUP(A365,'Por planificar'!$A$2:$A$500,'Por planificar'!$AS$2:$AS$500,""),
D365="Por habilitar presupuesto",_xlfn.XLOOKUP(A365,'Por habilitar presup.'!$A$2:$A$500,'Por habilitar presup.'!$AS$2:$AS$500,""),
D365="Por aprobar estimación",_xlfn.XLOOKUP(A365,'Por aprobar estimacion'!$A$2:$A$500,'Por aprobar estimacion'!$AS$2:$AS$500,""),
D365="Por reestimar",_xlfn.XLOOKUP(A365,'Por Reestimar '!$A$2:$A$500,'Por Reestimar '!$AS$2:$AS$500,""),
TRUE,""
),
_xlpm.resultado,IF(OR(_xlpm.revision="",_xlpm.revision=0),_xlpm.base,_xlpm.revision),
IF(OR(_xlpm.resultado="",_xlpm.resultado=0),"",_xlpm.resultado)
))</f>
        <v/>
      </c>
      <c r="H365" s="593" t="str" cm="1">
        <f t="array" ref="H365">IF(A365="","",_xlfn.LET(
_xlpm.dias,_xlfn.IFS(
OR(UPPER(TRIM(E365))="BAJA",UPPER(TRIM(E365))="BAJO"),5,
OR(UPPER(TRIM(E365))="MEDIA",UPPER(TRIM(E365))="MEDIO"),10,
OR(UPPER(TRIM(E365))="ALTA",UPPER(TRIM(E365))="ALTO"),20,
TRUE,0
),
_xlpm.inicioRe,IF(D365="Por reestimar",_xlfn.XLOOKUP(A365,'Por Reestimar '!$A$2:$A$500,'Por Reestimar '!$AS$2:$AS$500,0),0),
_xlfn.IFS(
D365="Por reestimar",IF(AND(ISNUMBER(_xlpm.inicioRe),_xlpm.inicioRe&gt;0,_xlpm.dias&gt;0),WORKDAY(_xlpm.inicioRe,_xlpm.dias),""),
D365="Por estimar",IF(AND(ISNUMBER(G365),G365&gt;0),IF(_xlpm.dias&gt;0,WORKDAY(G365,_xlpm.dias),""),IF(AND(ISNUMBER(F365),F365&gt;0),WORKDAY(F365,5),"")),
TRUE,""
)
))</f>
        <v/>
      </c>
      <c r="I365" t="str" cm="1">
        <f t="array" ref="I365">IF(A365="","",_xlfn.IFS(
D365="Eliminados",_xlfn.XLOOKUP(A365,Eliminados!$A$2:$A$500,Eliminados!$AB$2:$AB$500,""),
D365="Planificadas",_xlfn.XLOOKUP(A365,Planificadas!$A$2:$A$500,Planificadas!$AB$2:$AB$500,""),
D365="Aprobar planificación",_xlfn.XLOOKUP(A365,'Aprobar Planificación'!$A$2:$A$500,'Aprobar Planificación'!$AB$2:$AB$500,""),
D365="Por planificar",_xlfn.XLOOKUP(A365,'Por planificar'!$A$2:$A$500,'Por planificar'!$AB$2:$AB$500,""),
D365="Por habilitar presupuesto",_xlfn.XLOOKUP(A365,'Por habilitar presup.'!$A$2:$A$500,'Por habilitar presup.'!$AB$2:$AB$500,""),
D365="Por aprobar estimación",_xlfn.XLOOKUP(A365,'Por aprobar estimacion'!$A$2:$A$500,'Por aprobar estimacion'!$AB$2:$AB$500,""),
D365="Por reestimar",_xlfn.XLOOKUP(A365,'Por Reestimar '!$A$2:$A$500,'Por Reestimar '!$AB$2:$AB$500,""),
D365="Por estimar",_xlfn.XLOOKUP(A365,'Por estimar'!$A$2:$A$500,'Por estimar'!$AB$2:$AB$500,""),
D365="Registro incompleto",_xlfn.XLOOKUP(A365,'Registro incompleto'!$A$2:$A$500,'Registro incompleto'!$AB$2:$AB$500,""),
TRUE,""
))</f>
        <v>Christian Avila</v>
      </c>
    </row>
    <row r="366" spans="1:9">
      <c r="A366">
        <v>427</v>
      </c>
      <c r="B366" t="str" cm="1">
        <f t="array" ref="B366">IF(A366="","",_xlfn.IFS(
D366="Eliminados",_xlfn.XLOOKUP(A366,Eliminados!$A$2:$A$500,Eliminados!$F$2:$F$500,""),
D366="Planificadas",_xlfn.XLOOKUP(A366,Planificadas!$A$2:$A$500,Planificadas!$F$2:$F$500,""),
D366="Aprobar planificación",_xlfn.XLOOKUP(A366,'Aprobar Planificación'!$A$2:$A$500,'Aprobar Planificación'!$F$2:$F$500,""),
D366="Por planificar",_xlfn.XLOOKUP(A366,'Por planificar'!$A$2:$A$500,'Por planificar'!$F$2:$F$500,""),
D366="Por habilitar presupuesto",_xlfn.XLOOKUP(A366,'Por habilitar presup.'!$A$2:$A$500,'Por habilitar presup.'!$F$2:$F$500,""),
D366="Por aprobar estimación",_xlfn.XLOOKUP(A366,'Por aprobar estimacion'!$A$2:$A$500,'Por aprobar estimacion'!$F$2:$F$500,""),
D366="Por reestimar",_xlfn.XLOOKUP(A366,'Por Reestimar '!$A$2:$A$500,'Por Reestimar '!$F$2:$F$500,""),
D366="Por estimar",_xlfn.XLOOKUP(A366,'Por estimar'!$A$2:$A$500,'Por estimar'!$F$2:$F$500,""),
D366="Registro incompleto",_xlfn.XLOOKUP(A366,'Registro incompleto'!$A$2:$A$500,'Registro incompleto'!$F$2:$F$500,""),
TRUE,""
))</f>
        <v>Activación de Contactabilidad outbound en Genesys en EPG UPN y automatización del trigger mediante creación de reglas en EPG UPC</v>
      </c>
      <c r="C366" t="str">
        <f t="shared" si="5"/>
        <v>César Soplín</v>
      </c>
      <c r="D366" t="str" cm="1">
        <f t="array" ref="D366">IF(A366="","",_xlfn.IFS(
COUNTIF(Eliminados!$A$2:$A$500,A366)&gt;0,"Eliminados",
COUNTIF(Planificadas!$A$2:$A$500,A366)&gt;0,"Planificadas",
COUNTIF('Aprobar Planificación'!$A$2:$A$500,A366)&gt;0,"Aprobar planificación",
COUNTIF('Por planificar'!$A$2:$A$500,A366)&gt;0,"Por planificar",
COUNTIF('Por habilitar presup.'!$A$2:$A$500,A366)&gt;0,"Por habilitar presupuesto",
COUNTIF('Por aprobar estimacion'!$A$2:$A$500,A366)&gt;0,"Por aprobar estimación",
COUNTIF('Por Reestimar '!$A$2:$A$500,A366)&gt;0,"Por reestimar",
COUNTIF('Por estimar'!$A$2:$A$500,A366)&gt;0,"Por estimar",
COUNTIF('Registro incompleto'!$A$2:$A$500,A366)&gt;0,"Registro incompleto",
TRUE,"Sin estado"
))</f>
        <v>Por estimar</v>
      </c>
      <c r="E366" t="str" cm="1">
        <f t="array" ref="E366">IF(A366="","",_xlfn.LET(
_xlpm.base,_xlfn.IFS(
D366="Eliminados",_xlfn.XLOOKUP(A366,Eliminados!$A$2:$A$500,Eliminados!$AE$2:$AE$500,""),
D366="Planificadas",_xlfn.XLOOKUP(A366,Planificadas!$A$2:$A$500,Planificadas!$AE$2:$AE$500,""),
D366="Aprobar planificación",_xlfn.XLOOKUP(A366,'Aprobar Planificación'!$A$2:$A$500,'Aprobar Planificación'!$AE$2:$AE$500,""),
D366="Por planificar",_xlfn.XLOOKUP(A366,'Por planificar'!$A$2:$A$500,'Por planificar'!$AE$2:$AE$500,""),
D366="Por habilitar presupuesto",_xlfn.XLOOKUP(A366,'Por habilitar presup.'!$A$2:$A$500,'Por habilitar presup.'!$AE$2:$AE$500,""),
D366="Por aprobar estimación",_xlfn.XLOOKUP(A366,'Por aprobar estimacion'!$A$2:$A$500,'Por aprobar estimacion'!$AE$2:$AE$500,""),
D366="Por reestimar",_xlfn.XLOOKUP(A366,'Por Reestimar '!$A$2:$A$500,'Por Reestimar '!$AE$2:$AE$500,""),
D366="Por estimar",_xlfn.XLOOKUP(A366,'Por estimar'!$A$2:$A$500,'Por estimar'!$AE$2:$AE$500,""),
D366="Registro incompleto",_xlfn.XLOOKUP(A366,'Registro incompleto'!$A$2:$A$500,'Registro incompleto'!$AE$2:$AE$500,""),
TRUE,""
),
_xlpm.revision,_xlfn.IFS(
D366="Eliminados",_xlfn.XLOOKUP(A366,Eliminados!$A$2:$A$500,Eliminados!$AR$2:$AR$500,""),
D366="Planificadas",_xlfn.XLOOKUP(A366,Planificadas!$A$2:$A$500,Planificadas!$AR$2:$AR$500,""),
D366="Aprobar planificación",_xlfn.XLOOKUP(A366,'Aprobar Planificación'!$A$2:$A$500,'Aprobar Planificación'!$AR$2:$AR$500,""),
D366="Por planificar",_xlfn.XLOOKUP(A366,'Por planificar'!$A$2:$A$500,'Por planificar'!$AR$2:$AR$500,""),
D366="Por habilitar presupuesto",_xlfn.XLOOKUP(A366,'Por habilitar presup.'!$A$2:$A$500,'Por habilitar presup.'!$AR$2:$AR$500,""),
D366="Por aprobar estimación",_xlfn.XLOOKUP(A366,'Por aprobar estimacion'!$A$2:$A$500,'Por aprobar estimacion'!$AR$2:$AR$500,""),
D366="Por reestimar",_xlfn.XLOOKUP(A366,'Por Reestimar '!$A$2:$A$500,'Por Reestimar '!$AR$2:$AR$500,""),
TRUE,""
),
_xlpm.resultado,IF(OR(_xlpm.revision="",_xlpm.revision=0),_xlpm.base,_xlpm.revision),
IF(OR(_xlpm.resultado="",_xlpm.resultado=0),"Sin definir",_xlpm.resultado)
))</f>
        <v>Media</v>
      </c>
      <c r="F366" s="593" cm="1">
        <f t="array" ref="F366">IF(A366="","",_xlfn.LET(
_xlpm.fecha,_xlfn.IFS(
D366="Eliminados",_xlfn.XLOOKUP(A366,Eliminados!$A$2:$A$500,Eliminados!$AD$2:$AD$500,""),
D366="Planificadas",_xlfn.XLOOKUP(A366,Planificadas!$A$2:$A$500,Planificadas!$AD$2:$AD$500,""),
D366="Aprobar planificación",_xlfn.XLOOKUP(A366,'Aprobar Planificación'!$A$2:$A$500,'Aprobar Planificación'!$AD$2:$AD$500,""),
D366="Por planificar",_xlfn.XLOOKUP(A366,'Por planificar'!$A$2:$A$500,'Por planificar'!$AD$2:$AD$500,""),
D366="Por habilitar presupuesto",_xlfn.XLOOKUP(A366,'Por habilitar presup.'!$A$2:$A$500,'Por habilitar presup.'!$AD$2:$AD$500,""),
D366="Por aprobar estimación",_xlfn.XLOOKUP(A366,'Por aprobar estimacion'!$A$2:$A$500,'Por aprobar estimacion'!$AD$2:$AD$500,""),
D366="Por reestimar",_xlfn.XLOOKUP(A366,'Por Reestimar '!$A$2:$A$500,'Por Reestimar '!$AD$2:$AD$500,""),
D366="Por estimar",_xlfn.XLOOKUP(A366,'Por estimar'!$A$2:$A$500,'Por estimar'!$AD$2:$AD$500,""),
D366="Registro incompleto",_xlfn.XLOOKUP(A366,'Registro incompleto'!$A$2:$A$500,'Registro incompleto'!$AD$2:$AD$500,""),
TRUE,""
),
IF(OR(_xlpm.fecha="",_xlpm.fecha=0),"",_xlpm.fecha)
))</f>
        <v>46302</v>
      </c>
      <c r="G366" s="593" cm="1">
        <f t="array" ref="G366">IF(A366="","",_xlfn.LET(
_xlpm.base,_xlfn.IFS(
D366="Eliminados",_xlfn.XLOOKUP(A366,Eliminados!$A$2:$A$500,Eliminados!$AF$2:$AF$500,""),
D366="Planificadas",_xlfn.XLOOKUP(A366,Planificadas!$A$2:$A$500,Planificadas!$AF$2:$AF$500,""),
D366="Aprobar planificación",_xlfn.XLOOKUP(A366,'Aprobar Planificación'!$A$2:$A$500,'Aprobar Planificación'!$AF$2:$AF$500,""),
D366="Por planificar",_xlfn.XLOOKUP(A366,'Por planificar'!$A$2:$A$500,'Por planificar'!$AF$2:$AF$500,""),
D366="Por habilitar presupuesto",_xlfn.XLOOKUP(A366,'Por habilitar presup.'!$A$2:$A$500,'Por habilitar presup.'!$AF$2:$AF$500,""),
D366="Por aprobar estimación",_xlfn.XLOOKUP(A366,'Por aprobar estimacion'!$A$2:$A$500,'Por aprobar estimacion'!$AF$2:$AF$500,""),
D366="Por reestimar",_xlfn.XLOOKUP(A366,'Por Reestimar '!$A$2:$A$500,'Por Reestimar '!$AF$2:$AF$500,""),
D366="Por estimar",_xlfn.XLOOKUP(A366,'Por estimar'!$A$2:$A$500,'Por estimar'!$AF$2:$AF$500,""),
D366="Registro incompleto",_xlfn.XLOOKUP(A366,'Registro incompleto'!$A$2:$A$500,'Registro incompleto'!$AF$2:$AF$500,""),
TRUE,""
),
_xlpm.revision,_xlfn.IFS(
D366="Eliminados",_xlfn.XLOOKUP(A366,Eliminados!$A$2:$A$500,Eliminados!$AS$2:$AS$500,""),
D366="Planificadas",_xlfn.XLOOKUP(A366,Planificadas!$A$2:$A$500,Planificadas!$AS$2:$AS$500,""),
D366="Aprobar planificación",_xlfn.XLOOKUP(A366,'Aprobar Planificación'!$A$2:$A$500,'Aprobar Planificación'!$AS$2:$AS$500,""),
D366="Por planificar",_xlfn.XLOOKUP(A366,'Por planificar'!$A$2:$A$500,'Por planificar'!$AS$2:$AS$500,""),
D366="Por habilitar presupuesto",_xlfn.XLOOKUP(A366,'Por habilitar presup.'!$A$2:$A$500,'Por habilitar presup.'!$AS$2:$AS$500,""),
D366="Por aprobar estimación",_xlfn.XLOOKUP(A366,'Por aprobar estimacion'!$A$2:$A$500,'Por aprobar estimacion'!$AS$2:$AS$500,""),
D366="Por reestimar",_xlfn.XLOOKUP(A366,'Por Reestimar '!$A$2:$A$500,'Por Reestimar '!$AS$2:$AS$500,""),
TRUE,""
),
_xlpm.resultado,IF(OR(_xlpm.revision="",_xlpm.revision=0),_xlpm.base,_xlpm.revision),
IF(OR(_xlpm.resultado="",_xlpm.resultado=0),"",_xlpm.resultado)
))</f>
        <v>46321</v>
      </c>
      <c r="H366" s="593" cm="1">
        <f t="array" ref="H366">IF(A366="","",_xlfn.LET(
_xlpm.dias,_xlfn.IFS(
OR(UPPER(TRIM(E366))="BAJA",UPPER(TRIM(E366))="BAJO"),5,
OR(UPPER(TRIM(E366))="MEDIA",UPPER(TRIM(E366))="MEDIO"),10,
OR(UPPER(TRIM(E366))="ALTA",UPPER(TRIM(E366))="ALTO"),20,
TRUE,0
),
_xlpm.inicioRe,IF(D366="Por reestimar",_xlfn.XLOOKUP(A366,'Por Reestimar '!$A$2:$A$500,'Por Reestimar '!$AS$2:$AS$500,0),0),
_xlfn.IFS(
D366="Por reestimar",IF(AND(ISNUMBER(_xlpm.inicioRe),_xlpm.inicioRe&gt;0,_xlpm.dias&gt;0),WORKDAY(_xlpm.inicioRe,_xlpm.dias),""),
D366="Por estimar",IF(AND(ISNUMBER(G366),G366&gt;0),IF(_xlpm.dias&gt;0,WORKDAY(G366,_xlpm.dias),""),IF(AND(ISNUMBER(F366),F366&gt;0),WORKDAY(F366,5),"")),
TRUE,""
)
))</f>
        <v>46335</v>
      </c>
      <c r="I366" t="str" cm="1">
        <f t="array" ref="I366">IF(A366="","",_xlfn.IFS(
D366="Eliminados",_xlfn.XLOOKUP(A366,Eliminados!$A$2:$A$500,Eliminados!$AB$2:$AB$500,""),
D366="Planificadas",_xlfn.XLOOKUP(A366,Planificadas!$A$2:$A$500,Planificadas!$AB$2:$AB$500,""),
D366="Aprobar planificación",_xlfn.XLOOKUP(A366,'Aprobar Planificación'!$A$2:$A$500,'Aprobar Planificación'!$AB$2:$AB$500,""),
D366="Por planificar",_xlfn.XLOOKUP(A366,'Por planificar'!$A$2:$A$500,'Por planificar'!$AB$2:$AB$500,""),
D366="Por habilitar presupuesto",_xlfn.XLOOKUP(A366,'Por habilitar presup.'!$A$2:$A$500,'Por habilitar presup.'!$AB$2:$AB$500,""),
D366="Por aprobar estimación",_xlfn.XLOOKUP(A366,'Por aprobar estimacion'!$A$2:$A$500,'Por aprobar estimacion'!$AB$2:$AB$500,""),
D366="Por reestimar",_xlfn.XLOOKUP(A366,'Por Reestimar '!$A$2:$A$500,'Por Reestimar '!$AB$2:$AB$500,""),
D366="Por estimar",_xlfn.XLOOKUP(A366,'Por estimar'!$A$2:$A$500,'Por estimar'!$AB$2:$AB$500,""),
D366="Registro incompleto",_xlfn.XLOOKUP(A366,'Registro incompleto'!$A$2:$A$500,'Registro incompleto'!$AB$2:$AB$500,""),
TRUE,""
))</f>
        <v>César Soplín</v>
      </c>
    </row>
    <row r="367" spans="1:9">
      <c r="A367">
        <v>428</v>
      </c>
      <c r="B367" t="str" cm="1">
        <f t="array" ref="B367">IF(A367="","",_xlfn.IFS(
D367="Eliminados",_xlfn.XLOOKUP(A367,Eliminados!$A$2:$A$500,Eliminados!$F$2:$F$500,""),
D367="Planificadas",_xlfn.XLOOKUP(A367,Planificadas!$A$2:$A$500,Planificadas!$F$2:$F$500,""),
D367="Aprobar planificación",_xlfn.XLOOKUP(A367,'Aprobar Planificación'!$A$2:$A$500,'Aprobar Planificación'!$F$2:$F$500,""),
D367="Por planificar",_xlfn.XLOOKUP(A367,'Por planificar'!$A$2:$A$500,'Por planificar'!$F$2:$F$500,""),
D367="Por habilitar presupuesto",_xlfn.XLOOKUP(A367,'Por habilitar presup.'!$A$2:$A$500,'Por habilitar presup.'!$F$2:$F$500,""),
D367="Por aprobar estimación",_xlfn.XLOOKUP(A367,'Por aprobar estimacion'!$A$2:$A$500,'Por aprobar estimacion'!$F$2:$F$500,""),
D367="Por reestimar",_xlfn.XLOOKUP(A367,'Por Reestimar '!$A$2:$A$500,'Por Reestimar '!$F$2:$F$500,""),
D367="Por estimar",_xlfn.XLOOKUP(A367,'Por estimar'!$A$2:$A$500,'Por estimar'!$F$2:$F$500,""),
D367="Registro incompleto",_xlfn.XLOOKUP(A367,'Registro incompleto'!$A$2:$A$500,'Registro incompleto'!$F$2:$F$500,""),
TRUE,""
))</f>
        <v>Mejoras a implementar en la plataforma del SGCI</v>
      </c>
      <c r="C367" t="str">
        <f t="shared" si="5"/>
        <v>Nicolas Morales</v>
      </c>
      <c r="D367" t="str" cm="1">
        <f t="array" ref="D367">IF(A367="","",_xlfn.IFS(
COUNTIF(Eliminados!$A$2:$A$500,A367)&gt;0,"Eliminados",
COUNTIF(Planificadas!$A$2:$A$500,A367)&gt;0,"Planificadas",
COUNTIF('Aprobar Planificación'!$A$2:$A$500,A367)&gt;0,"Aprobar planificación",
COUNTIF('Por planificar'!$A$2:$A$500,A367)&gt;0,"Por planificar",
COUNTIF('Por habilitar presup.'!$A$2:$A$500,A367)&gt;0,"Por habilitar presupuesto",
COUNTIF('Por aprobar estimacion'!$A$2:$A$500,A367)&gt;0,"Por aprobar estimación",
COUNTIF('Por Reestimar '!$A$2:$A$500,A367)&gt;0,"Por reestimar",
COUNTIF('Por estimar'!$A$2:$A$500,A367)&gt;0,"Por estimar",
COUNTIF('Registro incompleto'!$A$2:$A$500,A367)&gt;0,"Registro incompleto",
TRUE,"Sin estado"
))</f>
        <v>Por aprobar estimación</v>
      </c>
      <c r="E367" t="str" cm="1">
        <f t="array" ref="E367">IF(A367="","",_xlfn.LET(
_xlpm.base,_xlfn.IFS(
D367="Eliminados",_xlfn.XLOOKUP(A367,Eliminados!$A$2:$A$500,Eliminados!$AE$2:$AE$500,""),
D367="Planificadas",_xlfn.XLOOKUP(A367,Planificadas!$A$2:$A$500,Planificadas!$AE$2:$AE$500,""),
D367="Aprobar planificación",_xlfn.XLOOKUP(A367,'Aprobar Planificación'!$A$2:$A$500,'Aprobar Planificación'!$AE$2:$AE$500,""),
D367="Por planificar",_xlfn.XLOOKUP(A367,'Por planificar'!$A$2:$A$500,'Por planificar'!$AE$2:$AE$500,""),
D367="Por habilitar presupuesto",_xlfn.XLOOKUP(A367,'Por habilitar presup.'!$A$2:$A$500,'Por habilitar presup.'!$AE$2:$AE$500,""),
D367="Por aprobar estimación",_xlfn.XLOOKUP(A367,'Por aprobar estimacion'!$A$2:$A$500,'Por aprobar estimacion'!$AE$2:$AE$500,""),
D367="Por reestimar",_xlfn.XLOOKUP(A367,'Por Reestimar '!$A$2:$A$500,'Por Reestimar '!$AE$2:$AE$500,""),
D367="Por estimar",_xlfn.XLOOKUP(A367,'Por estimar'!$A$2:$A$500,'Por estimar'!$AE$2:$AE$500,""),
D367="Registro incompleto",_xlfn.XLOOKUP(A367,'Registro incompleto'!$A$2:$A$500,'Registro incompleto'!$AE$2:$AE$500,""),
TRUE,""
),
_xlpm.revision,_xlfn.IFS(
D367="Eliminados",_xlfn.XLOOKUP(A367,Eliminados!$A$2:$A$500,Eliminados!$AR$2:$AR$500,""),
D367="Planificadas",_xlfn.XLOOKUP(A367,Planificadas!$A$2:$A$500,Planificadas!$AR$2:$AR$500,""),
D367="Aprobar planificación",_xlfn.XLOOKUP(A367,'Aprobar Planificación'!$A$2:$A$500,'Aprobar Planificación'!$AR$2:$AR$500,""),
D367="Por planificar",_xlfn.XLOOKUP(A367,'Por planificar'!$A$2:$A$500,'Por planificar'!$AR$2:$AR$500,""),
D367="Por habilitar presupuesto",_xlfn.XLOOKUP(A367,'Por habilitar presup.'!$A$2:$A$500,'Por habilitar presup.'!$AR$2:$AR$500,""),
D367="Por aprobar estimación",_xlfn.XLOOKUP(A367,'Por aprobar estimacion'!$A$2:$A$500,'Por aprobar estimacion'!$AR$2:$AR$500,""),
D367="Por reestimar",_xlfn.XLOOKUP(A367,'Por Reestimar '!$A$2:$A$500,'Por Reestimar '!$AR$2:$AR$500,""),
TRUE,""
),
_xlpm.resultado,IF(OR(_xlpm.revision="",_xlpm.revision=0),_xlpm.base,_xlpm.revision),
IF(OR(_xlpm.resultado="",_xlpm.resultado=0),"Sin definir",_xlpm.resultado)
))</f>
        <v>Media</v>
      </c>
      <c r="F367" s="593" cm="1">
        <f t="array" ref="F367">IF(A367="","",_xlfn.LET(
_xlpm.fecha,_xlfn.IFS(
D367="Eliminados",_xlfn.XLOOKUP(A367,Eliminados!$A$2:$A$500,Eliminados!$AD$2:$AD$500,""),
D367="Planificadas",_xlfn.XLOOKUP(A367,Planificadas!$A$2:$A$500,Planificadas!$AD$2:$AD$500,""),
D367="Aprobar planificación",_xlfn.XLOOKUP(A367,'Aprobar Planificación'!$A$2:$A$500,'Aprobar Planificación'!$AD$2:$AD$500,""),
D367="Por planificar",_xlfn.XLOOKUP(A367,'Por planificar'!$A$2:$A$500,'Por planificar'!$AD$2:$AD$500,""),
D367="Por habilitar presupuesto",_xlfn.XLOOKUP(A367,'Por habilitar presup.'!$A$2:$A$500,'Por habilitar presup.'!$AD$2:$AD$500,""),
D367="Por aprobar estimación",_xlfn.XLOOKUP(A367,'Por aprobar estimacion'!$A$2:$A$500,'Por aprobar estimacion'!$AD$2:$AD$500,""),
D367="Por reestimar",_xlfn.XLOOKUP(A367,'Por Reestimar '!$A$2:$A$500,'Por Reestimar '!$AD$2:$AD$500,""),
D367="Por estimar",_xlfn.XLOOKUP(A367,'Por estimar'!$A$2:$A$500,'Por estimar'!$AD$2:$AD$500,""),
D367="Registro incompleto",_xlfn.XLOOKUP(A367,'Registro incompleto'!$A$2:$A$500,'Registro incompleto'!$AD$2:$AD$500,""),
TRUE,""
),
IF(OR(_xlpm.fecha="",_xlpm.fecha=0),"",_xlpm.fecha)
))</f>
        <v>46307</v>
      </c>
      <c r="G367" s="593" cm="1">
        <f t="array" ref="G367">IF(A367="","",_xlfn.LET(
_xlpm.base,_xlfn.IFS(
D367="Eliminados",_xlfn.XLOOKUP(A367,Eliminados!$A$2:$A$500,Eliminados!$AF$2:$AF$500,""),
D367="Planificadas",_xlfn.XLOOKUP(A367,Planificadas!$A$2:$A$500,Planificadas!$AF$2:$AF$500,""),
D367="Aprobar planificación",_xlfn.XLOOKUP(A367,'Aprobar Planificación'!$A$2:$A$500,'Aprobar Planificación'!$AF$2:$AF$500,""),
D367="Por planificar",_xlfn.XLOOKUP(A367,'Por planificar'!$A$2:$A$500,'Por planificar'!$AF$2:$AF$500,""),
D367="Por habilitar presupuesto",_xlfn.XLOOKUP(A367,'Por habilitar presup.'!$A$2:$A$500,'Por habilitar presup.'!$AF$2:$AF$500,""),
D367="Por aprobar estimación",_xlfn.XLOOKUP(A367,'Por aprobar estimacion'!$A$2:$A$500,'Por aprobar estimacion'!$AF$2:$AF$500,""),
D367="Por reestimar",_xlfn.XLOOKUP(A367,'Por Reestimar '!$A$2:$A$500,'Por Reestimar '!$AF$2:$AF$500,""),
D367="Por estimar",_xlfn.XLOOKUP(A367,'Por estimar'!$A$2:$A$500,'Por estimar'!$AF$2:$AF$500,""),
D367="Registro incompleto",_xlfn.XLOOKUP(A367,'Registro incompleto'!$A$2:$A$500,'Registro incompleto'!$AF$2:$AF$500,""),
TRUE,""
),
_xlpm.revision,_xlfn.IFS(
D367="Eliminados",_xlfn.XLOOKUP(A367,Eliminados!$A$2:$A$500,Eliminados!$AS$2:$AS$500,""),
D367="Planificadas",_xlfn.XLOOKUP(A367,Planificadas!$A$2:$A$500,Planificadas!$AS$2:$AS$500,""),
D367="Aprobar planificación",_xlfn.XLOOKUP(A367,'Aprobar Planificación'!$A$2:$A$500,'Aprobar Planificación'!$AS$2:$AS$500,""),
D367="Por planificar",_xlfn.XLOOKUP(A367,'Por planificar'!$A$2:$A$500,'Por planificar'!$AS$2:$AS$500,""),
D367="Por habilitar presupuesto",_xlfn.XLOOKUP(A367,'Por habilitar presup.'!$A$2:$A$500,'Por habilitar presup.'!$AS$2:$AS$500,""),
D367="Por aprobar estimación",_xlfn.XLOOKUP(A367,'Por aprobar estimacion'!$A$2:$A$500,'Por aprobar estimacion'!$AS$2:$AS$500,""),
D367="Por reestimar",_xlfn.XLOOKUP(A367,'Por Reestimar '!$A$2:$A$500,'Por Reestimar '!$AS$2:$AS$500,""),
TRUE,""
),
_xlpm.resultado,IF(OR(_xlpm.revision="",_xlpm.revision=0),_xlpm.base,_xlpm.revision),
IF(OR(_xlpm.resultado="",_xlpm.resultado=0),"",_xlpm.resultado)
))</f>
        <v>46307</v>
      </c>
      <c r="H367" s="593" t="str" cm="1">
        <f t="array" ref="H367">IF(A367="","",_xlfn.LET(
_xlpm.dias,_xlfn.IFS(
OR(UPPER(TRIM(E367))="BAJA",UPPER(TRIM(E367))="BAJO"),5,
OR(UPPER(TRIM(E367))="MEDIA",UPPER(TRIM(E367))="MEDIO"),10,
OR(UPPER(TRIM(E367))="ALTA",UPPER(TRIM(E367))="ALTO"),20,
TRUE,0
),
_xlpm.inicioRe,IF(D367="Por reestimar",_xlfn.XLOOKUP(A367,'Por Reestimar '!$A$2:$A$500,'Por Reestimar '!$AS$2:$AS$500,0),0),
_xlfn.IFS(
D367="Por reestimar",IF(AND(ISNUMBER(_xlpm.inicioRe),_xlpm.inicioRe&gt;0,_xlpm.dias&gt;0),WORKDAY(_xlpm.inicioRe,_xlpm.dias),""),
D367="Por estimar",IF(AND(ISNUMBER(G367),G367&gt;0),IF(_xlpm.dias&gt;0,WORKDAY(G367,_xlpm.dias),""),IF(AND(ISNUMBER(F367),F367&gt;0),WORKDAY(F367,5),"")),
TRUE,""
)
))</f>
        <v/>
      </c>
      <c r="I367" t="str" cm="1">
        <f t="array" ref="I367">IF(A367="","",_xlfn.IFS(
D367="Eliminados",_xlfn.XLOOKUP(A367,Eliminados!$A$2:$A$500,Eliminados!$AB$2:$AB$500,""),
D367="Planificadas",_xlfn.XLOOKUP(A367,Planificadas!$A$2:$A$500,Planificadas!$AB$2:$AB$500,""),
D367="Aprobar planificación",_xlfn.XLOOKUP(A367,'Aprobar Planificación'!$A$2:$A$500,'Aprobar Planificación'!$AB$2:$AB$500,""),
D367="Por planificar",_xlfn.XLOOKUP(A367,'Por planificar'!$A$2:$A$500,'Por planificar'!$AB$2:$AB$500,""),
D367="Por habilitar presupuesto",_xlfn.XLOOKUP(A367,'Por habilitar presup.'!$A$2:$A$500,'Por habilitar presup.'!$AB$2:$AB$500,""),
D367="Por aprobar estimación",_xlfn.XLOOKUP(A367,'Por aprobar estimacion'!$A$2:$A$500,'Por aprobar estimacion'!$AB$2:$AB$500,""),
D367="Por reestimar",_xlfn.XLOOKUP(A367,'Por Reestimar '!$A$2:$A$500,'Por Reestimar '!$AB$2:$AB$500,""),
D367="Por estimar",_xlfn.XLOOKUP(A367,'Por estimar'!$A$2:$A$500,'Por estimar'!$AB$2:$AB$500,""),
D367="Registro incompleto",_xlfn.XLOOKUP(A367,'Registro incompleto'!$A$2:$A$500,'Registro incompleto'!$AB$2:$AB$500,""),
TRUE,""
))</f>
        <v>Nicolas Morales</v>
      </c>
    </row>
    <row r="368" spans="1:9">
      <c r="A368">
        <v>429</v>
      </c>
      <c r="B368" t="str" cm="1">
        <f t="array" ref="B368">IF(A368="","",_xlfn.IFS(
D368="Eliminados",_xlfn.XLOOKUP(A368,Eliminados!$A$2:$A$500,Eliminados!$F$2:$F$500,""),
D368="Planificadas",_xlfn.XLOOKUP(A368,Planificadas!$A$2:$A$500,Planificadas!$F$2:$F$500,""),
D368="Aprobar planificación",_xlfn.XLOOKUP(A368,'Aprobar Planificación'!$A$2:$A$500,'Aprobar Planificación'!$F$2:$F$500,""),
D368="Por planificar",_xlfn.XLOOKUP(A368,'Por planificar'!$A$2:$A$500,'Por planificar'!$F$2:$F$500,""),
D368="Por habilitar presupuesto",_xlfn.XLOOKUP(A368,'Por habilitar presup.'!$A$2:$A$500,'Por habilitar presup.'!$F$2:$F$500,""),
D368="Por aprobar estimación",_xlfn.XLOOKUP(A368,'Por aprobar estimacion'!$A$2:$A$500,'Por aprobar estimacion'!$F$2:$F$500,""),
D368="Por reestimar",_xlfn.XLOOKUP(A368,'Por Reestimar '!$A$2:$A$500,'Por Reestimar '!$F$2:$F$500,""),
D368="Por estimar",_xlfn.XLOOKUP(A368,'Por estimar'!$A$2:$A$500,'Por estimar'!$F$2:$F$500,""),
D368="Registro incompleto",_xlfn.XLOOKUP(A368,'Registro incompleto'!$A$2:$A$500,'Registro incompleto'!$F$2:$F$500,""),
TRUE,""
))</f>
        <v>Mejora del descompactador para una distribución correcta de cursos y créditos en matrícula</v>
      </c>
      <c r="C368" t="str">
        <f t="shared" si="5"/>
        <v>Ana Vega</v>
      </c>
      <c r="D368" t="str" cm="1">
        <f t="array" ref="D368">IF(A368="","",_xlfn.IFS(
COUNTIF(Eliminados!$A$2:$A$500,A368)&gt;0,"Eliminados",
COUNTIF(Planificadas!$A$2:$A$500,A368)&gt;0,"Planificadas",
COUNTIF('Aprobar Planificación'!$A$2:$A$500,A368)&gt;0,"Aprobar planificación",
COUNTIF('Por planificar'!$A$2:$A$500,A368)&gt;0,"Por planificar",
COUNTIF('Por habilitar presup.'!$A$2:$A$500,A368)&gt;0,"Por habilitar presupuesto",
COUNTIF('Por aprobar estimacion'!$A$2:$A$500,A368)&gt;0,"Por aprobar estimación",
COUNTIF('Por Reestimar '!$A$2:$A$500,A368)&gt;0,"Por reestimar",
COUNTIF('Por estimar'!$A$2:$A$500,A368)&gt;0,"Por estimar",
COUNTIF('Registro incompleto'!$A$2:$A$500,A368)&gt;0,"Registro incompleto",
TRUE,"Sin estado"
))</f>
        <v>Por estimar</v>
      </c>
      <c r="E368" t="str" cm="1">
        <f t="array" ref="E368">IF(A368="","",_xlfn.LET(
_xlpm.base,_xlfn.IFS(
D368="Eliminados",_xlfn.XLOOKUP(A368,Eliminados!$A$2:$A$500,Eliminados!$AE$2:$AE$500,""),
D368="Planificadas",_xlfn.XLOOKUP(A368,Planificadas!$A$2:$A$500,Planificadas!$AE$2:$AE$500,""),
D368="Aprobar planificación",_xlfn.XLOOKUP(A368,'Aprobar Planificación'!$A$2:$A$500,'Aprobar Planificación'!$AE$2:$AE$500,""),
D368="Por planificar",_xlfn.XLOOKUP(A368,'Por planificar'!$A$2:$A$500,'Por planificar'!$AE$2:$AE$500,""),
D368="Por habilitar presupuesto",_xlfn.XLOOKUP(A368,'Por habilitar presup.'!$A$2:$A$500,'Por habilitar presup.'!$AE$2:$AE$500,""),
D368="Por aprobar estimación",_xlfn.XLOOKUP(A368,'Por aprobar estimacion'!$A$2:$A$500,'Por aprobar estimacion'!$AE$2:$AE$500,""),
D368="Por reestimar",_xlfn.XLOOKUP(A368,'Por Reestimar '!$A$2:$A$500,'Por Reestimar '!$AE$2:$AE$500,""),
D368="Por estimar",_xlfn.XLOOKUP(A368,'Por estimar'!$A$2:$A$500,'Por estimar'!$AE$2:$AE$500,""),
D368="Registro incompleto",_xlfn.XLOOKUP(A368,'Registro incompleto'!$A$2:$A$500,'Registro incompleto'!$AE$2:$AE$500,""),
TRUE,""
),
_xlpm.revision,_xlfn.IFS(
D368="Eliminados",_xlfn.XLOOKUP(A368,Eliminados!$A$2:$A$500,Eliminados!$AR$2:$AR$500,""),
D368="Planificadas",_xlfn.XLOOKUP(A368,Planificadas!$A$2:$A$500,Planificadas!$AR$2:$AR$500,""),
D368="Aprobar planificación",_xlfn.XLOOKUP(A368,'Aprobar Planificación'!$A$2:$A$500,'Aprobar Planificación'!$AR$2:$AR$500,""),
D368="Por planificar",_xlfn.XLOOKUP(A368,'Por planificar'!$A$2:$A$500,'Por planificar'!$AR$2:$AR$500,""),
D368="Por habilitar presupuesto",_xlfn.XLOOKUP(A368,'Por habilitar presup.'!$A$2:$A$500,'Por habilitar presup.'!$AR$2:$AR$500,""),
D368="Por aprobar estimación",_xlfn.XLOOKUP(A368,'Por aprobar estimacion'!$A$2:$A$500,'Por aprobar estimacion'!$AR$2:$AR$500,""),
D368="Por reestimar",_xlfn.XLOOKUP(A368,'Por Reestimar '!$A$2:$A$500,'Por Reestimar '!$AR$2:$AR$500,""),
TRUE,""
),
_xlpm.resultado,IF(OR(_xlpm.revision="",_xlpm.revision=0),_xlpm.base,_xlpm.revision),
IF(OR(_xlpm.resultado="",_xlpm.resultado=0),"Sin definir",_xlpm.resultado)
))</f>
        <v>Media</v>
      </c>
      <c r="F368" s="593" cm="1">
        <f t="array" ref="F368">IF(A368="","",_xlfn.LET(
_xlpm.fecha,_xlfn.IFS(
D368="Eliminados",_xlfn.XLOOKUP(A368,Eliminados!$A$2:$A$500,Eliminados!$AD$2:$AD$500,""),
D368="Planificadas",_xlfn.XLOOKUP(A368,Planificadas!$A$2:$A$500,Planificadas!$AD$2:$AD$500,""),
D368="Aprobar planificación",_xlfn.XLOOKUP(A368,'Aprobar Planificación'!$A$2:$A$500,'Aprobar Planificación'!$AD$2:$AD$500,""),
D368="Por planificar",_xlfn.XLOOKUP(A368,'Por planificar'!$A$2:$A$500,'Por planificar'!$AD$2:$AD$500,""),
D368="Por habilitar presupuesto",_xlfn.XLOOKUP(A368,'Por habilitar presup.'!$A$2:$A$500,'Por habilitar presup.'!$AD$2:$AD$500,""),
D368="Por aprobar estimación",_xlfn.XLOOKUP(A368,'Por aprobar estimacion'!$A$2:$A$500,'Por aprobar estimacion'!$AD$2:$AD$500,""),
D368="Por reestimar",_xlfn.XLOOKUP(A368,'Por Reestimar '!$A$2:$A$500,'Por Reestimar '!$AD$2:$AD$500,""),
D368="Por estimar",_xlfn.XLOOKUP(A368,'Por estimar'!$A$2:$A$500,'Por estimar'!$AD$2:$AD$500,""),
D368="Registro incompleto",_xlfn.XLOOKUP(A368,'Registro incompleto'!$A$2:$A$500,'Registro incompleto'!$AD$2:$AD$500,""),
TRUE,""
),
IF(OR(_xlpm.fecha="",_xlpm.fecha=0),"",_xlpm.fecha)
))</f>
        <v>46308</v>
      </c>
      <c r="G368" s="593" cm="1">
        <f t="array" ref="G368">IF(A368="","",_xlfn.LET(
_xlpm.base,_xlfn.IFS(
D368="Eliminados",_xlfn.XLOOKUP(A368,Eliminados!$A$2:$A$500,Eliminados!$AF$2:$AF$500,""),
D368="Planificadas",_xlfn.XLOOKUP(A368,Planificadas!$A$2:$A$500,Planificadas!$AF$2:$AF$500,""),
D368="Aprobar planificación",_xlfn.XLOOKUP(A368,'Aprobar Planificación'!$A$2:$A$500,'Aprobar Planificación'!$AF$2:$AF$500,""),
D368="Por planificar",_xlfn.XLOOKUP(A368,'Por planificar'!$A$2:$A$500,'Por planificar'!$AF$2:$AF$500,""),
D368="Por habilitar presupuesto",_xlfn.XLOOKUP(A368,'Por habilitar presup.'!$A$2:$A$500,'Por habilitar presup.'!$AF$2:$AF$500,""),
D368="Por aprobar estimación",_xlfn.XLOOKUP(A368,'Por aprobar estimacion'!$A$2:$A$500,'Por aprobar estimacion'!$AF$2:$AF$500,""),
D368="Por reestimar",_xlfn.XLOOKUP(A368,'Por Reestimar '!$A$2:$A$500,'Por Reestimar '!$AF$2:$AF$500,""),
D368="Por estimar",_xlfn.XLOOKUP(A368,'Por estimar'!$A$2:$A$500,'Por estimar'!$AF$2:$AF$500,""),
D368="Registro incompleto",_xlfn.XLOOKUP(A368,'Registro incompleto'!$A$2:$A$500,'Registro incompleto'!$AF$2:$AF$500,""),
TRUE,""
),
_xlpm.revision,_xlfn.IFS(
D368="Eliminados",_xlfn.XLOOKUP(A368,Eliminados!$A$2:$A$500,Eliminados!$AS$2:$AS$500,""),
D368="Planificadas",_xlfn.XLOOKUP(A368,Planificadas!$A$2:$A$500,Planificadas!$AS$2:$AS$500,""),
D368="Aprobar planificación",_xlfn.XLOOKUP(A368,'Aprobar Planificación'!$A$2:$A$500,'Aprobar Planificación'!$AS$2:$AS$500,""),
D368="Por planificar",_xlfn.XLOOKUP(A368,'Por planificar'!$A$2:$A$500,'Por planificar'!$AS$2:$AS$500,""),
D368="Por habilitar presupuesto",_xlfn.XLOOKUP(A368,'Por habilitar presup.'!$A$2:$A$500,'Por habilitar presup.'!$AS$2:$AS$500,""),
D368="Por aprobar estimación",_xlfn.XLOOKUP(A368,'Por aprobar estimacion'!$A$2:$A$500,'Por aprobar estimacion'!$AS$2:$AS$500,""),
D368="Por reestimar",_xlfn.XLOOKUP(A368,'Por Reestimar '!$A$2:$A$500,'Por Reestimar '!$AS$2:$AS$500,""),
TRUE,""
),
_xlpm.resultado,IF(OR(_xlpm.revision="",_xlpm.revision=0),_xlpm.base,_xlpm.revision),
IF(OR(_xlpm.resultado="",_xlpm.resultado=0),"",_xlpm.resultado)
))</f>
        <v>46321</v>
      </c>
      <c r="H368" s="593" cm="1">
        <f t="array" ref="H368">IF(A368="","",_xlfn.LET(
_xlpm.dias,_xlfn.IFS(
OR(UPPER(TRIM(E368))="BAJA",UPPER(TRIM(E368))="BAJO"),5,
OR(UPPER(TRIM(E368))="MEDIA",UPPER(TRIM(E368))="MEDIO"),10,
OR(UPPER(TRIM(E368))="ALTA",UPPER(TRIM(E368))="ALTO"),20,
TRUE,0
),
_xlpm.inicioRe,IF(D368="Por reestimar",_xlfn.XLOOKUP(A368,'Por Reestimar '!$A$2:$A$500,'Por Reestimar '!$AS$2:$AS$500,0),0),
_xlfn.IFS(
D368="Por reestimar",IF(AND(ISNUMBER(_xlpm.inicioRe),_xlpm.inicioRe&gt;0,_xlpm.dias&gt;0),WORKDAY(_xlpm.inicioRe,_xlpm.dias),""),
D368="Por estimar",IF(AND(ISNUMBER(G368),G368&gt;0),IF(_xlpm.dias&gt;0,WORKDAY(G368,_xlpm.dias),""),IF(AND(ISNUMBER(F368),F368&gt;0),WORKDAY(F368,5),"")),
TRUE,""
)
))</f>
        <v>46335</v>
      </c>
      <c r="I368" t="str" cm="1">
        <f t="array" ref="I368">IF(A368="","",_xlfn.IFS(
D368="Eliminados",_xlfn.XLOOKUP(A368,Eliminados!$A$2:$A$500,Eliminados!$AB$2:$AB$500,""),
D368="Planificadas",_xlfn.XLOOKUP(A368,Planificadas!$A$2:$A$500,Planificadas!$AB$2:$AB$500,""),
D368="Aprobar planificación",_xlfn.XLOOKUP(A368,'Aprobar Planificación'!$A$2:$A$500,'Aprobar Planificación'!$AB$2:$AB$500,""),
D368="Por planificar",_xlfn.XLOOKUP(A368,'Por planificar'!$A$2:$A$500,'Por planificar'!$AB$2:$AB$500,""),
D368="Por habilitar presupuesto",_xlfn.XLOOKUP(A368,'Por habilitar presup.'!$A$2:$A$500,'Por habilitar presup.'!$AB$2:$AB$500,""),
D368="Por aprobar estimación",_xlfn.XLOOKUP(A368,'Por aprobar estimacion'!$A$2:$A$500,'Por aprobar estimacion'!$AB$2:$AB$500,""),
D368="Por reestimar",_xlfn.XLOOKUP(A368,'Por Reestimar '!$A$2:$A$500,'Por Reestimar '!$AB$2:$AB$500,""),
D368="Por estimar",_xlfn.XLOOKUP(A368,'Por estimar'!$A$2:$A$500,'Por estimar'!$AB$2:$AB$500,""),
D368="Registro incompleto",_xlfn.XLOOKUP(A368,'Registro incompleto'!$A$2:$A$500,'Registro incompleto'!$AB$2:$AB$500,""),
TRUE,""
))</f>
        <v>Ana Vega</v>
      </c>
    </row>
    <row r="369" spans="1:9">
      <c r="A369">
        <v>430</v>
      </c>
      <c r="B369" t="str" cm="1">
        <f t="array" ref="B369">IF(A369="","",_xlfn.IFS(
D369="Eliminados",_xlfn.XLOOKUP(A369,Eliminados!$A$2:$A$500,Eliminados!$F$2:$F$500,""),
D369="Planificadas",_xlfn.XLOOKUP(A369,Planificadas!$A$2:$A$500,Planificadas!$F$2:$F$500,""),
D369="Aprobar planificación",_xlfn.XLOOKUP(A369,'Aprobar Planificación'!$A$2:$A$500,'Aprobar Planificación'!$F$2:$F$500,""),
D369="Por planificar",_xlfn.XLOOKUP(A369,'Por planificar'!$A$2:$A$500,'Por planificar'!$F$2:$F$500,""),
D369="Por habilitar presupuesto",_xlfn.XLOOKUP(A369,'Por habilitar presup.'!$A$2:$A$500,'Por habilitar presup.'!$F$2:$F$500,""),
D369="Por aprobar estimación",_xlfn.XLOOKUP(A369,'Por aprobar estimacion'!$A$2:$A$500,'Por aprobar estimacion'!$F$2:$F$500,""),
D369="Por reestimar",_xlfn.XLOOKUP(A369,'Por Reestimar '!$A$2:$A$500,'Por Reestimar '!$F$2:$F$500,""),
D369="Por estimar",_xlfn.XLOOKUP(A369,'Por estimar'!$A$2:$A$500,'Por estimar'!$F$2:$F$500,""),
D369="Registro incompleto",_xlfn.XLOOKUP(A369,'Registro incompleto'!$A$2:$A$500,'Registro incompleto'!$F$2:$F$500,""),
TRUE,""
))</f>
        <v xml:space="preserve">Cambio de horarios integral UPN </v>
      </c>
      <c r="C369" t="str">
        <f t="shared" si="5"/>
        <v>Ana Vega</v>
      </c>
      <c r="D369" t="str" cm="1">
        <f t="array" ref="D369">IF(A369="","",_xlfn.IFS(
COUNTIF(Eliminados!$A$2:$A$500,A369)&gt;0,"Eliminados",
COUNTIF(Planificadas!$A$2:$A$500,A369)&gt;0,"Planificadas",
COUNTIF('Aprobar Planificación'!$A$2:$A$500,A369)&gt;0,"Aprobar planificación",
COUNTIF('Por planificar'!$A$2:$A$500,A369)&gt;0,"Por planificar",
COUNTIF('Por habilitar presup.'!$A$2:$A$500,A369)&gt;0,"Por habilitar presupuesto",
COUNTIF('Por aprobar estimacion'!$A$2:$A$500,A369)&gt;0,"Por aprobar estimación",
COUNTIF('Por Reestimar '!$A$2:$A$500,A369)&gt;0,"Por reestimar",
COUNTIF('Por estimar'!$A$2:$A$500,A369)&gt;0,"Por estimar",
COUNTIF('Registro incompleto'!$A$2:$A$500,A369)&gt;0,"Registro incompleto",
TRUE,"Sin estado"
))</f>
        <v>Por estimar</v>
      </c>
      <c r="E369" t="str" cm="1">
        <f t="array" ref="E369">IF(A369="","",_xlfn.LET(
_xlpm.base,_xlfn.IFS(
D369="Eliminados",_xlfn.XLOOKUP(A369,Eliminados!$A$2:$A$500,Eliminados!$AE$2:$AE$500,""),
D369="Planificadas",_xlfn.XLOOKUP(A369,Planificadas!$A$2:$A$500,Planificadas!$AE$2:$AE$500,""),
D369="Aprobar planificación",_xlfn.XLOOKUP(A369,'Aprobar Planificación'!$A$2:$A$500,'Aprobar Planificación'!$AE$2:$AE$500,""),
D369="Por planificar",_xlfn.XLOOKUP(A369,'Por planificar'!$A$2:$A$500,'Por planificar'!$AE$2:$AE$500,""),
D369="Por habilitar presupuesto",_xlfn.XLOOKUP(A369,'Por habilitar presup.'!$A$2:$A$500,'Por habilitar presup.'!$AE$2:$AE$500,""),
D369="Por aprobar estimación",_xlfn.XLOOKUP(A369,'Por aprobar estimacion'!$A$2:$A$500,'Por aprobar estimacion'!$AE$2:$AE$500,""),
D369="Por reestimar",_xlfn.XLOOKUP(A369,'Por Reestimar '!$A$2:$A$500,'Por Reestimar '!$AE$2:$AE$500,""),
D369="Por estimar",_xlfn.XLOOKUP(A369,'Por estimar'!$A$2:$A$500,'Por estimar'!$AE$2:$AE$500,""),
D369="Registro incompleto",_xlfn.XLOOKUP(A369,'Registro incompleto'!$A$2:$A$500,'Registro incompleto'!$AE$2:$AE$500,""),
TRUE,""
),
_xlpm.revision,_xlfn.IFS(
D369="Eliminados",_xlfn.XLOOKUP(A369,Eliminados!$A$2:$A$500,Eliminados!$AR$2:$AR$500,""),
D369="Planificadas",_xlfn.XLOOKUP(A369,Planificadas!$A$2:$A$500,Planificadas!$AR$2:$AR$500,""),
D369="Aprobar planificación",_xlfn.XLOOKUP(A369,'Aprobar Planificación'!$A$2:$A$500,'Aprobar Planificación'!$AR$2:$AR$500,""),
D369="Por planificar",_xlfn.XLOOKUP(A369,'Por planificar'!$A$2:$A$500,'Por planificar'!$AR$2:$AR$500,""),
D369="Por habilitar presupuesto",_xlfn.XLOOKUP(A369,'Por habilitar presup.'!$A$2:$A$500,'Por habilitar presup.'!$AR$2:$AR$500,""),
D369="Por aprobar estimación",_xlfn.XLOOKUP(A369,'Por aprobar estimacion'!$A$2:$A$500,'Por aprobar estimacion'!$AR$2:$AR$500,""),
D369="Por reestimar",_xlfn.XLOOKUP(A369,'Por Reestimar '!$A$2:$A$500,'Por Reestimar '!$AR$2:$AR$500,""),
TRUE,""
),
_xlpm.resultado,IF(OR(_xlpm.revision="",_xlpm.revision=0),_xlpm.base,_xlpm.revision),
IF(OR(_xlpm.resultado="",_xlpm.resultado=0),"Sin definir",_xlpm.resultado)
))</f>
        <v>Sin definir</v>
      </c>
      <c r="F369" s="593" cm="1">
        <f t="array" ref="F369">IF(A369="","",_xlfn.LET(
_xlpm.fecha,_xlfn.IFS(
D369="Eliminados",_xlfn.XLOOKUP(A369,Eliminados!$A$2:$A$500,Eliminados!$AD$2:$AD$500,""),
D369="Planificadas",_xlfn.XLOOKUP(A369,Planificadas!$A$2:$A$500,Planificadas!$AD$2:$AD$500,""),
D369="Aprobar planificación",_xlfn.XLOOKUP(A369,'Aprobar Planificación'!$A$2:$A$500,'Aprobar Planificación'!$AD$2:$AD$500,""),
D369="Por planificar",_xlfn.XLOOKUP(A369,'Por planificar'!$A$2:$A$500,'Por planificar'!$AD$2:$AD$500,""),
D369="Por habilitar presupuesto",_xlfn.XLOOKUP(A369,'Por habilitar presup.'!$A$2:$A$500,'Por habilitar presup.'!$AD$2:$AD$500,""),
D369="Por aprobar estimación",_xlfn.XLOOKUP(A369,'Por aprobar estimacion'!$A$2:$A$500,'Por aprobar estimacion'!$AD$2:$AD$500,""),
D369="Por reestimar",_xlfn.XLOOKUP(A369,'Por Reestimar '!$A$2:$A$500,'Por Reestimar '!$AD$2:$AD$500,""),
D369="Por estimar",_xlfn.XLOOKUP(A369,'Por estimar'!$A$2:$A$500,'Por estimar'!$AD$2:$AD$500,""),
D369="Registro incompleto",_xlfn.XLOOKUP(A369,'Registro incompleto'!$A$2:$A$500,'Registro incompleto'!$AD$2:$AD$500,""),
TRUE,""
),
IF(OR(_xlpm.fecha="",_xlpm.fecha=0),"",_xlpm.fecha)
))</f>
        <v>46308</v>
      </c>
      <c r="G369" s="593" t="str" cm="1">
        <f t="array" ref="G369">IF(A369="","",_xlfn.LET(
_xlpm.base,_xlfn.IFS(
D369="Eliminados",_xlfn.XLOOKUP(A369,Eliminados!$A$2:$A$500,Eliminados!$AF$2:$AF$500,""),
D369="Planificadas",_xlfn.XLOOKUP(A369,Planificadas!$A$2:$A$500,Planificadas!$AF$2:$AF$500,""),
D369="Aprobar planificación",_xlfn.XLOOKUP(A369,'Aprobar Planificación'!$A$2:$A$500,'Aprobar Planificación'!$AF$2:$AF$500,""),
D369="Por planificar",_xlfn.XLOOKUP(A369,'Por planificar'!$A$2:$A$500,'Por planificar'!$AF$2:$AF$500,""),
D369="Por habilitar presupuesto",_xlfn.XLOOKUP(A369,'Por habilitar presup.'!$A$2:$A$500,'Por habilitar presup.'!$AF$2:$AF$500,""),
D369="Por aprobar estimación",_xlfn.XLOOKUP(A369,'Por aprobar estimacion'!$A$2:$A$500,'Por aprobar estimacion'!$AF$2:$AF$500,""),
D369="Por reestimar",_xlfn.XLOOKUP(A369,'Por Reestimar '!$A$2:$A$500,'Por Reestimar '!$AF$2:$AF$500,""),
D369="Por estimar",_xlfn.XLOOKUP(A369,'Por estimar'!$A$2:$A$500,'Por estimar'!$AF$2:$AF$500,""),
D369="Registro incompleto",_xlfn.XLOOKUP(A369,'Registro incompleto'!$A$2:$A$500,'Registro incompleto'!$AF$2:$AF$500,""),
TRUE,""
),
_xlpm.revision,_xlfn.IFS(
D369="Eliminados",_xlfn.XLOOKUP(A369,Eliminados!$A$2:$A$500,Eliminados!$AS$2:$AS$500,""),
D369="Planificadas",_xlfn.XLOOKUP(A369,Planificadas!$A$2:$A$500,Planificadas!$AS$2:$AS$500,""),
D369="Aprobar planificación",_xlfn.XLOOKUP(A369,'Aprobar Planificación'!$A$2:$A$500,'Aprobar Planificación'!$AS$2:$AS$500,""),
D369="Por planificar",_xlfn.XLOOKUP(A369,'Por planificar'!$A$2:$A$500,'Por planificar'!$AS$2:$AS$500,""),
D369="Por habilitar presupuesto",_xlfn.XLOOKUP(A369,'Por habilitar presup.'!$A$2:$A$500,'Por habilitar presup.'!$AS$2:$AS$500,""),
D369="Por aprobar estimación",_xlfn.XLOOKUP(A369,'Por aprobar estimacion'!$A$2:$A$500,'Por aprobar estimacion'!$AS$2:$AS$500,""),
D369="Por reestimar",_xlfn.XLOOKUP(A369,'Por Reestimar '!$A$2:$A$500,'Por Reestimar '!$AS$2:$AS$500,""),
TRUE,""
),
_xlpm.resultado,IF(OR(_xlpm.revision="",_xlpm.revision=0),_xlpm.base,_xlpm.revision),
IF(OR(_xlpm.resultado="",_xlpm.resultado=0),"",_xlpm.resultado)
))</f>
        <v/>
      </c>
      <c r="H369" s="593" cm="1">
        <f t="array" ref="H369">IF(A369="","",_xlfn.LET(
_xlpm.dias,_xlfn.IFS(
OR(UPPER(TRIM(E369))="BAJA",UPPER(TRIM(E369))="BAJO"),5,
OR(UPPER(TRIM(E369))="MEDIA",UPPER(TRIM(E369))="MEDIO"),10,
OR(UPPER(TRIM(E369))="ALTA",UPPER(TRIM(E369))="ALTO"),20,
TRUE,0
),
_xlpm.inicioRe,IF(D369="Por reestimar",_xlfn.XLOOKUP(A369,'Por Reestimar '!$A$2:$A$500,'Por Reestimar '!$AS$2:$AS$500,0),0),
_xlfn.IFS(
D369="Por reestimar",IF(AND(ISNUMBER(_xlpm.inicioRe),_xlpm.inicioRe&gt;0,_xlpm.dias&gt;0),WORKDAY(_xlpm.inicioRe,_xlpm.dias),""),
D369="Por estimar",IF(AND(ISNUMBER(G369),G369&gt;0),IF(_xlpm.dias&gt;0,WORKDAY(G369,_xlpm.dias),""),IF(AND(ISNUMBER(F369),F369&gt;0),WORKDAY(F369,5),"")),
TRUE,""
)
))</f>
        <v>46315</v>
      </c>
      <c r="I369" t="str" cm="1">
        <f t="array" ref="I369">IF(A369="","",_xlfn.IFS(
D369="Eliminados",_xlfn.XLOOKUP(A369,Eliminados!$A$2:$A$500,Eliminados!$AB$2:$AB$500,""),
D369="Planificadas",_xlfn.XLOOKUP(A369,Planificadas!$A$2:$A$500,Planificadas!$AB$2:$AB$500,""),
D369="Aprobar planificación",_xlfn.XLOOKUP(A369,'Aprobar Planificación'!$A$2:$A$500,'Aprobar Planificación'!$AB$2:$AB$500,""),
D369="Por planificar",_xlfn.XLOOKUP(A369,'Por planificar'!$A$2:$A$500,'Por planificar'!$AB$2:$AB$500,""),
D369="Por habilitar presupuesto",_xlfn.XLOOKUP(A369,'Por habilitar presup.'!$A$2:$A$500,'Por habilitar presup.'!$AB$2:$AB$500,""),
D369="Por aprobar estimación",_xlfn.XLOOKUP(A369,'Por aprobar estimacion'!$A$2:$A$500,'Por aprobar estimacion'!$AB$2:$AB$500,""),
D369="Por reestimar",_xlfn.XLOOKUP(A369,'Por Reestimar '!$A$2:$A$500,'Por Reestimar '!$AB$2:$AB$500,""),
D369="Por estimar",_xlfn.XLOOKUP(A369,'Por estimar'!$A$2:$A$500,'Por estimar'!$AB$2:$AB$500,""),
D369="Registro incompleto",_xlfn.XLOOKUP(A369,'Registro incompleto'!$A$2:$A$500,'Registro incompleto'!$AB$2:$AB$500,""),
TRUE,""
))</f>
        <v>Ana Vega</v>
      </c>
    </row>
    <row r="370" spans="1:9">
      <c r="A370">
        <v>431</v>
      </c>
      <c r="B370" t="str" cm="1">
        <f t="array" ref="B370">IF(A370="","",_xlfn.IFS(
D370="Eliminados",_xlfn.XLOOKUP(A370,Eliminados!$A$2:$A$500,Eliminados!$F$2:$F$500,""),
D370="Planificadas",_xlfn.XLOOKUP(A370,Planificadas!$A$2:$A$500,Planificadas!$F$2:$F$500,""),
D370="Aprobar planificación",_xlfn.XLOOKUP(A370,'Aprobar Planificación'!$A$2:$A$500,'Aprobar Planificación'!$F$2:$F$500,""),
D370="Por planificar",_xlfn.XLOOKUP(A370,'Por planificar'!$A$2:$A$500,'Por planificar'!$F$2:$F$500,""),
D370="Por habilitar presupuesto",_xlfn.XLOOKUP(A370,'Por habilitar presup.'!$A$2:$A$500,'Por habilitar presup.'!$F$2:$F$500,""),
D370="Por aprobar estimación",_xlfn.XLOOKUP(A370,'Por aprobar estimacion'!$A$2:$A$500,'Por aprobar estimacion'!$F$2:$F$500,""),
D370="Por reestimar",_xlfn.XLOOKUP(A370,'Por Reestimar '!$A$2:$A$500,'Por Reestimar '!$F$2:$F$500,""),
D370="Por estimar",_xlfn.XLOOKUP(A370,'Por estimar'!$A$2:$A$500,'Por estimar'!$F$2:$F$500,""),
D370="Registro incompleto",_xlfn.XLOOKUP(A370,'Registro incompleto'!$A$2:$A$500,'Registro incompleto'!$F$2:$F$500,""),
TRUE,""
))</f>
        <v>Actualización UDCID - autenticación del estudiante</v>
      </c>
      <c r="C370" t="str">
        <f t="shared" si="5"/>
        <v>Ana Vega</v>
      </c>
      <c r="D370" t="str" cm="1">
        <f t="array" ref="D370">IF(A370="","",_xlfn.IFS(
COUNTIF(Eliminados!$A$2:$A$500,A370)&gt;0,"Eliminados",
COUNTIF(Planificadas!$A$2:$A$500,A370)&gt;0,"Planificadas",
COUNTIF('Aprobar Planificación'!$A$2:$A$500,A370)&gt;0,"Aprobar planificación",
COUNTIF('Por planificar'!$A$2:$A$500,A370)&gt;0,"Por planificar",
COUNTIF('Por habilitar presup.'!$A$2:$A$500,A370)&gt;0,"Por habilitar presupuesto",
COUNTIF('Por aprobar estimacion'!$A$2:$A$500,A370)&gt;0,"Por aprobar estimación",
COUNTIF('Por Reestimar '!$A$2:$A$500,A370)&gt;0,"Por reestimar",
COUNTIF('Por estimar'!$A$2:$A$500,A370)&gt;0,"Por estimar",
COUNTIF('Registro incompleto'!$A$2:$A$500,A370)&gt;0,"Registro incompleto",
TRUE,"Sin estado"
))</f>
        <v>Por estimar</v>
      </c>
      <c r="E370" t="str" cm="1">
        <f t="array" ref="E370">IF(A370="","",_xlfn.LET(
_xlpm.base,_xlfn.IFS(
D370="Eliminados",_xlfn.XLOOKUP(A370,Eliminados!$A$2:$A$500,Eliminados!$AE$2:$AE$500,""),
D370="Planificadas",_xlfn.XLOOKUP(A370,Planificadas!$A$2:$A$500,Planificadas!$AE$2:$AE$500,""),
D370="Aprobar planificación",_xlfn.XLOOKUP(A370,'Aprobar Planificación'!$A$2:$A$500,'Aprobar Planificación'!$AE$2:$AE$500,""),
D370="Por planificar",_xlfn.XLOOKUP(A370,'Por planificar'!$A$2:$A$500,'Por planificar'!$AE$2:$AE$500,""),
D370="Por habilitar presupuesto",_xlfn.XLOOKUP(A370,'Por habilitar presup.'!$A$2:$A$500,'Por habilitar presup.'!$AE$2:$AE$500,""),
D370="Por aprobar estimación",_xlfn.XLOOKUP(A370,'Por aprobar estimacion'!$A$2:$A$500,'Por aprobar estimacion'!$AE$2:$AE$500,""),
D370="Por reestimar",_xlfn.XLOOKUP(A370,'Por Reestimar '!$A$2:$A$500,'Por Reestimar '!$AE$2:$AE$500,""),
D370="Por estimar",_xlfn.XLOOKUP(A370,'Por estimar'!$A$2:$A$500,'Por estimar'!$AE$2:$AE$500,""),
D370="Registro incompleto",_xlfn.XLOOKUP(A370,'Registro incompleto'!$A$2:$A$500,'Registro incompleto'!$AE$2:$AE$500,""),
TRUE,""
),
_xlpm.revision,_xlfn.IFS(
D370="Eliminados",_xlfn.XLOOKUP(A370,Eliminados!$A$2:$A$500,Eliminados!$AR$2:$AR$500,""),
D370="Planificadas",_xlfn.XLOOKUP(A370,Planificadas!$A$2:$A$500,Planificadas!$AR$2:$AR$500,""),
D370="Aprobar planificación",_xlfn.XLOOKUP(A370,'Aprobar Planificación'!$A$2:$A$500,'Aprobar Planificación'!$AR$2:$AR$500,""),
D370="Por planificar",_xlfn.XLOOKUP(A370,'Por planificar'!$A$2:$A$500,'Por planificar'!$AR$2:$AR$500,""),
D370="Por habilitar presupuesto",_xlfn.XLOOKUP(A370,'Por habilitar presup.'!$A$2:$A$500,'Por habilitar presup.'!$AR$2:$AR$500,""),
D370="Por aprobar estimación",_xlfn.XLOOKUP(A370,'Por aprobar estimacion'!$A$2:$A$500,'Por aprobar estimacion'!$AR$2:$AR$500,""),
D370="Por reestimar",_xlfn.XLOOKUP(A370,'Por Reestimar '!$A$2:$A$500,'Por Reestimar '!$AR$2:$AR$500,""),
TRUE,""
),
_xlpm.resultado,IF(OR(_xlpm.revision="",_xlpm.revision=0),_xlpm.base,_xlpm.revision),
IF(OR(_xlpm.resultado="",_xlpm.resultado=0),"Sin definir",_xlpm.resultado)
))</f>
        <v>Sin definir</v>
      </c>
      <c r="F370" s="593" cm="1">
        <f t="array" ref="F370">IF(A370="","",_xlfn.LET(
_xlpm.fecha,_xlfn.IFS(
D370="Eliminados",_xlfn.XLOOKUP(A370,Eliminados!$A$2:$A$500,Eliminados!$AD$2:$AD$500,""),
D370="Planificadas",_xlfn.XLOOKUP(A370,Planificadas!$A$2:$A$500,Planificadas!$AD$2:$AD$500,""),
D370="Aprobar planificación",_xlfn.XLOOKUP(A370,'Aprobar Planificación'!$A$2:$A$500,'Aprobar Planificación'!$AD$2:$AD$500,""),
D370="Por planificar",_xlfn.XLOOKUP(A370,'Por planificar'!$A$2:$A$500,'Por planificar'!$AD$2:$AD$500,""),
D370="Por habilitar presupuesto",_xlfn.XLOOKUP(A370,'Por habilitar presup.'!$A$2:$A$500,'Por habilitar presup.'!$AD$2:$AD$500,""),
D370="Por aprobar estimación",_xlfn.XLOOKUP(A370,'Por aprobar estimacion'!$A$2:$A$500,'Por aprobar estimacion'!$AD$2:$AD$500,""),
D370="Por reestimar",_xlfn.XLOOKUP(A370,'Por Reestimar '!$A$2:$A$500,'Por Reestimar '!$AD$2:$AD$500,""),
D370="Por estimar",_xlfn.XLOOKUP(A370,'Por estimar'!$A$2:$A$500,'Por estimar'!$AD$2:$AD$500,""),
D370="Registro incompleto",_xlfn.XLOOKUP(A370,'Registro incompleto'!$A$2:$A$500,'Registro incompleto'!$AD$2:$AD$500,""),
TRUE,""
),
IF(OR(_xlpm.fecha="",_xlpm.fecha=0),"",_xlpm.fecha)
))</f>
        <v>46310</v>
      </c>
      <c r="G370" s="593" t="str" cm="1">
        <f t="array" ref="G370">IF(A370="","",_xlfn.LET(
_xlpm.base,_xlfn.IFS(
D370="Eliminados",_xlfn.XLOOKUP(A370,Eliminados!$A$2:$A$500,Eliminados!$AF$2:$AF$500,""),
D370="Planificadas",_xlfn.XLOOKUP(A370,Planificadas!$A$2:$A$500,Planificadas!$AF$2:$AF$500,""),
D370="Aprobar planificación",_xlfn.XLOOKUP(A370,'Aprobar Planificación'!$A$2:$A$500,'Aprobar Planificación'!$AF$2:$AF$500,""),
D370="Por planificar",_xlfn.XLOOKUP(A370,'Por planificar'!$A$2:$A$500,'Por planificar'!$AF$2:$AF$500,""),
D370="Por habilitar presupuesto",_xlfn.XLOOKUP(A370,'Por habilitar presup.'!$A$2:$A$500,'Por habilitar presup.'!$AF$2:$AF$500,""),
D370="Por aprobar estimación",_xlfn.XLOOKUP(A370,'Por aprobar estimacion'!$A$2:$A$500,'Por aprobar estimacion'!$AF$2:$AF$500,""),
D370="Por reestimar",_xlfn.XLOOKUP(A370,'Por Reestimar '!$A$2:$A$500,'Por Reestimar '!$AF$2:$AF$500,""),
D370="Por estimar",_xlfn.XLOOKUP(A370,'Por estimar'!$A$2:$A$500,'Por estimar'!$AF$2:$AF$500,""),
D370="Registro incompleto",_xlfn.XLOOKUP(A370,'Registro incompleto'!$A$2:$A$500,'Registro incompleto'!$AF$2:$AF$500,""),
TRUE,""
),
_xlpm.revision,_xlfn.IFS(
D370="Eliminados",_xlfn.XLOOKUP(A370,Eliminados!$A$2:$A$500,Eliminados!$AS$2:$AS$500,""),
D370="Planificadas",_xlfn.XLOOKUP(A370,Planificadas!$A$2:$A$500,Planificadas!$AS$2:$AS$500,""),
D370="Aprobar planificación",_xlfn.XLOOKUP(A370,'Aprobar Planificación'!$A$2:$A$500,'Aprobar Planificación'!$AS$2:$AS$500,""),
D370="Por planificar",_xlfn.XLOOKUP(A370,'Por planificar'!$A$2:$A$500,'Por planificar'!$AS$2:$AS$500,""),
D370="Por habilitar presupuesto",_xlfn.XLOOKUP(A370,'Por habilitar presup.'!$A$2:$A$500,'Por habilitar presup.'!$AS$2:$AS$500,""),
D370="Por aprobar estimación",_xlfn.XLOOKUP(A370,'Por aprobar estimacion'!$A$2:$A$500,'Por aprobar estimacion'!$AS$2:$AS$500,""),
D370="Por reestimar",_xlfn.XLOOKUP(A370,'Por Reestimar '!$A$2:$A$500,'Por Reestimar '!$AS$2:$AS$500,""),
TRUE,""
),
_xlpm.resultado,IF(OR(_xlpm.revision="",_xlpm.revision=0),_xlpm.base,_xlpm.revision),
IF(OR(_xlpm.resultado="",_xlpm.resultado=0),"",_xlpm.resultado)
))</f>
        <v/>
      </c>
      <c r="H370" s="593" cm="1">
        <f t="array" ref="H370">IF(A370="","",_xlfn.LET(
_xlpm.dias,_xlfn.IFS(
OR(UPPER(TRIM(E370))="BAJA",UPPER(TRIM(E370))="BAJO"),5,
OR(UPPER(TRIM(E370))="MEDIA",UPPER(TRIM(E370))="MEDIO"),10,
OR(UPPER(TRIM(E370))="ALTA",UPPER(TRIM(E370))="ALTO"),20,
TRUE,0
),
_xlpm.inicioRe,IF(D370="Por reestimar",_xlfn.XLOOKUP(A370,'Por Reestimar '!$A$2:$A$500,'Por Reestimar '!$AS$2:$AS$500,0),0),
_xlfn.IFS(
D370="Por reestimar",IF(AND(ISNUMBER(_xlpm.inicioRe),_xlpm.inicioRe&gt;0,_xlpm.dias&gt;0),WORKDAY(_xlpm.inicioRe,_xlpm.dias),""),
D370="Por estimar",IF(AND(ISNUMBER(G370),G370&gt;0),IF(_xlpm.dias&gt;0,WORKDAY(G370,_xlpm.dias),""),IF(AND(ISNUMBER(F370),F370&gt;0),WORKDAY(F370,5),"")),
TRUE,""
)
))</f>
        <v>46317</v>
      </c>
      <c r="I370" t="str" cm="1">
        <f t="array" ref="I370">IF(A370="","",_xlfn.IFS(
D370="Eliminados",_xlfn.XLOOKUP(A370,Eliminados!$A$2:$A$500,Eliminados!$AB$2:$AB$500,""),
D370="Planificadas",_xlfn.XLOOKUP(A370,Planificadas!$A$2:$A$500,Planificadas!$AB$2:$AB$500,""),
D370="Aprobar planificación",_xlfn.XLOOKUP(A370,'Aprobar Planificación'!$A$2:$A$500,'Aprobar Planificación'!$AB$2:$AB$500,""),
D370="Por planificar",_xlfn.XLOOKUP(A370,'Por planificar'!$A$2:$A$500,'Por planificar'!$AB$2:$AB$500,""),
D370="Por habilitar presupuesto",_xlfn.XLOOKUP(A370,'Por habilitar presup.'!$A$2:$A$500,'Por habilitar presup.'!$AB$2:$AB$500,""),
D370="Por aprobar estimación",_xlfn.XLOOKUP(A370,'Por aprobar estimacion'!$A$2:$A$500,'Por aprobar estimacion'!$AB$2:$AB$500,""),
D370="Por reestimar",_xlfn.XLOOKUP(A370,'Por Reestimar '!$A$2:$A$500,'Por Reestimar '!$AB$2:$AB$500,""),
D370="Por estimar",_xlfn.XLOOKUP(A370,'Por estimar'!$A$2:$A$500,'Por estimar'!$AB$2:$AB$500,""),
D370="Registro incompleto",_xlfn.XLOOKUP(A370,'Registro incompleto'!$A$2:$A$500,'Registro incompleto'!$AB$2:$AB$500,""),
TRUE,""
))</f>
        <v>Ana Vega</v>
      </c>
    </row>
    <row r="371" spans="1:9">
      <c r="A371">
        <v>432</v>
      </c>
      <c r="B371" t="str" cm="1">
        <f t="array" ref="B371">IF(A371="","",_xlfn.IFS(
D371="Eliminados",_xlfn.XLOOKUP(A371,Eliminados!$A$2:$A$500,Eliminados!$F$2:$F$500,""),
D371="Planificadas",_xlfn.XLOOKUP(A371,Planificadas!$A$2:$A$500,Planificadas!$F$2:$F$500,""),
D371="Aprobar planificación",_xlfn.XLOOKUP(A371,'Aprobar Planificación'!$A$2:$A$500,'Aprobar Planificación'!$F$2:$F$500,""),
D371="Por planificar",_xlfn.XLOOKUP(A371,'Por planificar'!$A$2:$A$500,'Por planificar'!$F$2:$F$500,""),
D371="Por habilitar presupuesto",_xlfn.XLOOKUP(A371,'Por habilitar presup.'!$A$2:$A$500,'Por habilitar presup.'!$F$2:$F$500,""),
D371="Por aprobar estimación",_xlfn.XLOOKUP(A371,'Por aprobar estimacion'!$A$2:$A$500,'Por aprobar estimacion'!$F$2:$F$500,""),
D371="Por reestimar",_xlfn.XLOOKUP(A371,'Por Reestimar '!$A$2:$A$500,'Por Reestimar '!$F$2:$F$500,""),
D371="Por estimar",_xlfn.XLOOKUP(A371,'Por estimar'!$A$2:$A$500,'Por estimar'!$F$2:$F$500,""),
D371="Registro incompleto",_xlfn.XLOOKUP(A371,'Registro incompleto'!$A$2:$A$500,'Registro incompleto'!$F$2:$F$500,""),
TRUE,""
))</f>
        <v>Implementación del Canal WhatsApp Omnicanal con Asistente Virtual Comercial SofIA</v>
      </c>
      <c r="C371" t="str">
        <f t="shared" si="5"/>
        <v>Christian Avila</v>
      </c>
      <c r="D371" t="str" cm="1">
        <f t="array" ref="D371">IF(A371="","",_xlfn.IFS(
COUNTIF(Eliminados!$A$2:$A$500,A371)&gt;0,"Eliminados",
COUNTIF(Planificadas!$A$2:$A$500,A371)&gt;0,"Planificadas",
COUNTIF('Aprobar Planificación'!$A$2:$A$500,A371)&gt;0,"Aprobar planificación",
COUNTIF('Por planificar'!$A$2:$A$500,A371)&gt;0,"Por planificar",
COUNTIF('Por habilitar presup.'!$A$2:$A$500,A371)&gt;0,"Por habilitar presupuesto",
COUNTIF('Por aprobar estimacion'!$A$2:$A$500,A371)&gt;0,"Por aprobar estimación",
COUNTIF('Por Reestimar '!$A$2:$A$500,A371)&gt;0,"Por reestimar",
COUNTIF('Por estimar'!$A$2:$A$500,A371)&gt;0,"Por estimar",
COUNTIF('Registro incompleto'!$A$2:$A$500,A371)&gt;0,"Registro incompleto",
TRUE,"Sin estado"
))</f>
        <v>Registro incompleto</v>
      </c>
      <c r="E371" t="str" cm="1">
        <f t="array" ref="E371">IF(A371="","",_xlfn.LET(
_xlpm.base,_xlfn.IFS(
D371="Eliminados",_xlfn.XLOOKUP(A371,Eliminados!$A$2:$A$500,Eliminados!$AE$2:$AE$500,""),
D371="Planificadas",_xlfn.XLOOKUP(A371,Planificadas!$A$2:$A$500,Planificadas!$AE$2:$AE$500,""),
D371="Aprobar planificación",_xlfn.XLOOKUP(A371,'Aprobar Planificación'!$A$2:$A$500,'Aprobar Planificación'!$AE$2:$AE$500,""),
D371="Por planificar",_xlfn.XLOOKUP(A371,'Por planificar'!$A$2:$A$500,'Por planificar'!$AE$2:$AE$500,""),
D371="Por habilitar presupuesto",_xlfn.XLOOKUP(A371,'Por habilitar presup.'!$A$2:$A$500,'Por habilitar presup.'!$AE$2:$AE$500,""),
D371="Por aprobar estimación",_xlfn.XLOOKUP(A371,'Por aprobar estimacion'!$A$2:$A$500,'Por aprobar estimacion'!$AE$2:$AE$500,""),
D371="Por reestimar",_xlfn.XLOOKUP(A371,'Por Reestimar '!$A$2:$A$500,'Por Reestimar '!$AE$2:$AE$500,""),
D371="Por estimar",_xlfn.XLOOKUP(A371,'Por estimar'!$A$2:$A$500,'Por estimar'!$AE$2:$AE$500,""),
D371="Registro incompleto",_xlfn.XLOOKUP(A371,'Registro incompleto'!$A$2:$A$500,'Registro incompleto'!$AE$2:$AE$500,""),
TRUE,""
),
_xlpm.revision,_xlfn.IFS(
D371="Eliminados",_xlfn.XLOOKUP(A371,Eliminados!$A$2:$A$500,Eliminados!$AR$2:$AR$500,""),
D371="Planificadas",_xlfn.XLOOKUP(A371,Planificadas!$A$2:$A$500,Planificadas!$AR$2:$AR$500,""),
D371="Aprobar planificación",_xlfn.XLOOKUP(A371,'Aprobar Planificación'!$A$2:$A$500,'Aprobar Planificación'!$AR$2:$AR$500,""),
D371="Por planificar",_xlfn.XLOOKUP(A371,'Por planificar'!$A$2:$A$500,'Por planificar'!$AR$2:$AR$500,""),
D371="Por habilitar presupuesto",_xlfn.XLOOKUP(A371,'Por habilitar presup.'!$A$2:$A$500,'Por habilitar presup.'!$AR$2:$AR$500,""),
D371="Por aprobar estimación",_xlfn.XLOOKUP(A371,'Por aprobar estimacion'!$A$2:$A$500,'Por aprobar estimacion'!$AR$2:$AR$500,""),
D371="Por reestimar",_xlfn.XLOOKUP(A371,'Por Reestimar '!$A$2:$A$500,'Por Reestimar '!$AR$2:$AR$500,""),
TRUE,""
),
_xlpm.resultado,IF(OR(_xlpm.revision="",_xlpm.revision=0),_xlpm.base,_xlpm.revision),
IF(OR(_xlpm.resultado="",_xlpm.resultado=0),"Sin definir",_xlpm.resultado)
))</f>
        <v>Sin definir</v>
      </c>
      <c r="F371" s="593" cm="1">
        <f t="array" ref="F371">IF(A371="","",_xlfn.LET(
_xlpm.fecha,_xlfn.IFS(
D371="Eliminados",_xlfn.XLOOKUP(A371,Eliminados!$A$2:$A$500,Eliminados!$AD$2:$AD$500,""),
D371="Planificadas",_xlfn.XLOOKUP(A371,Planificadas!$A$2:$A$500,Planificadas!$AD$2:$AD$500,""),
D371="Aprobar planificación",_xlfn.XLOOKUP(A371,'Aprobar Planificación'!$A$2:$A$500,'Aprobar Planificación'!$AD$2:$AD$500,""),
D371="Por planificar",_xlfn.XLOOKUP(A371,'Por planificar'!$A$2:$A$500,'Por planificar'!$AD$2:$AD$500,""),
D371="Por habilitar presupuesto",_xlfn.XLOOKUP(A371,'Por habilitar presup.'!$A$2:$A$500,'Por habilitar presup.'!$AD$2:$AD$500,""),
D371="Por aprobar estimación",_xlfn.XLOOKUP(A371,'Por aprobar estimacion'!$A$2:$A$500,'Por aprobar estimacion'!$AD$2:$AD$500,""),
D371="Por reestimar",_xlfn.XLOOKUP(A371,'Por Reestimar '!$A$2:$A$500,'Por Reestimar '!$AD$2:$AD$500,""),
D371="Por estimar",_xlfn.XLOOKUP(A371,'Por estimar'!$A$2:$A$500,'Por estimar'!$AD$2:$AD$500,""),
D371="Registro incompleto",_xlfn.XLOOKUP(A371,'Registro incompleto'!$A$2:$A$500,'Registro incompleto'!$AD$2:$AD$500,""),
TRUE,""
),
IF(OR(_xlpm.fecha="",_xlpm.fecha=0),"",_xlpm.fecha)
))</f>
        <v>46307</v>
      </c>
      <c r="G371" s="593" t="str" cm="1">
        <f t="array" ref="G371">IF(A371="","",_xlfn.LET(
_xlpm.base,_xlfn.IFS(
D371="Eliminados",_xlfn.XLOOKUP(A371,Eliminados!$A$2:$A$500,Eliminados!$AF$2:$AF$500,""),
D371="Planificadas",_xlfn.XLOOKUP(A371,Planificadas!$A$2:$A$500,Planificadas!$AF$2:$AF$500,""),
D371="Aprobar planificación",_xlfn.XLOOKUP(A371,'Aprobar Planificación'!$A$2:$A$500,'Aprobar Planificación'!$AF$2:$AF$500,""),
D371="Por planificar",_xlfn.XLOOKUP(A371,'Por planificar'!$A$2:$A$500,'Por planificar'!$AF$2:$AF$500,""),
D371="Por habilitar presupuesto",_xlfn.XLOOKUP(A371,'Por habilitar presup.'!$A$2:$A$500,'Por habilitar presup.'!$AF$2:$AF$500,""),
D371="Por aprobar estimación",_xlfn.XLOOKUP(A371,'Por aprobar estimacion'!$A$2:$A$500,'Por aprobar estimacion'!$AF$2:$AF$500,""),
D371="Por reestimar",_xlfn.XLOOKUP(A371,'Por Reestimar '!$A$2:$A$500,'Por Reestimar '!$AF$2:$AF$500,""),
D371="Por estimar",_xlfn.XLOOKUP(A371,'Por estimar'!$A$2:$A$500,'Por estimar'!$AF$2:$AF$500,""),
D371="Registro incompleto",_xlfn.XLOOKUP(A371,'Registro incompleto'!$A$2:$A$500,'Registro incompleto'!$AF$2:$AF$500,""),
TRUE,""
),
_xlpm.revision,_xlfn.IFS(
D371="Eliminados",_xlfn.XLOOKUP(A371,Eliminados!$A$2:$A$500,Eliminados!$AS$2:$AS$500,""),
D371="Planificadas",_xlfn.XLOOKUP(A371,Planificadas!$A$2:$A$500,Planificadas!$AS$2:$AS$500,""),
D371="Aprobar planificación",_xlfn.XLOOKUP(A371,'Aprobar Planificación'!$A$2:$A$500,'Aprobar Planificación'!$AS$2:$AS$500,""),
D371="Por planificar",_xlfn.XLOOKUP(A371,'Por planificar'!$A$2:$A$500,'Por planificar'!$AS$2:$AS$500,""),
D371="Por habilitar presupuesto",_xlfn.XLOOKUP(A371,'Por habilitar presup.'!$A$2:$A$500,'Por habilitar presup.'!$AS$2:$AS$500,""),
D371="Por aprobar estimación",_xlfn.XLOOKUP(A371,'Por aprobar estimacion'!$A$2:$A$500,'Por aprobar estimacion'!$AS$2:$AS$500,""),
D371="Por reestimar",_xlfn.XLOOKUP(A371,'Por Reestimar '!$A$2:$A$500,'Por Reestimar '!$AS$2:$AS$500,""),
TRUE,""
),
_xlpm.resultado,IF(OR(_xlpm.revision="",_xlpm.revision=0),_xlpm.base,_xlpm.revision),
IF(OR(_xlpm.resultado="",_xlpm.resultado=0),"",_xlpm.resultado)
))</f>
        <v/>
      </c>
      <c r="H371" s="593" t="str" cm="1">
        <f t="array" ref="H371">IF(A371="","",_xlfn.LET(
_xlpm.dias,_xlfn.IFS(
OR(UPPER(TRIM(E371))="BAJA",UPPER(TRIM(E371))="BAJO"),5,
OR(UPPER(TRIM(E371))="MEDIA",UPPER(TRIM(E371))="MEDIO"),10,
OR(UPPER(TRIM(E371))="ALTA",UPPER(TRIM(E371))="ALTO"),20,
TRUE,0
),
_xlpm.inicioRe,IF(D371="Por reestimar",_xlfn.XLOOKUP(A371,'Por Reestimar '!$A$2:$A$500,'Por Reestimar '!$AS$2:$AS$500,0),0),
_xlfn.IFS(
D371="Por reestimar",IF(AND(ISNUMBER(_xlpm.inicioRe),_xlpm.inicioRe&gt;0,_xlpm.dias&gt;0),WORKDAY(_xlpm.inicioRe,_xlpm.dias),""),
D371="Por estimar",IF(AND(ISNUMBER(G371),G371&gt;0),IF(_xlpm.dias&gt;0,WORKDAY(G371,_xlpm.dias),""),IF(AND(ISNUMBER(F371),F371&gt;0),WORKDAY(F371,5),"")),
TRUE,""
)
))</f>
        <v/>
      </c>
      <c r="I371" t="str" cm="1">
        <f t="array" ref="I371">IF(A371="","",_xlfn.IFS(
D371="Eliminados",_xlfn.XLOOKUP(A371,Eliminados!$A$2:$A$500,Eliminados!$AB$2:$AB$500,""),
D371="Planificadas",_xlfn.XLOOKUP(A371,Planificadas!$A$2:$A$500,Planificadas!$AB$2:$AB$500,""),
D371="Aprobar planificación",_xlfn.XLOOKUP(A371,'Aprobar Planificación'!$A$2:$A$500,'Aprobar Planificación'!$AB$2:$AB$500,""),
D371="Por planificar",_xlfn.XLOOKUP(A371,'Por planificar'!$A$2:$A$500,'Por planificar'!$AB$2:$AB$500,""),
D371="Por habilitar presupuesto",_xlfn.XLOOKUP(A371,'Por habilitar presup.'!$A$2:$A$500,'Por habilitar presup.'!$AB$2:$AB$500,""),
D371="Por aprobar estimación",_xlfn.XLOOKUP(A371,'Por aprobar estimacion'!$A$2:$A$500,'Por aprobar estimacion'!$AB$2:$AB$500,""),
D371="Por reestimar",_xlfn.XLOOKUP(A371,'Por Reestimar '!$A$2:$A$500,'Por Reestimar '!$AB$2:$AB$500,""),
D371="Por estimar",_xlfn.XLOOKUP(A371,'Por estimar'!$A$2:$A$500,'Por estimar'!$AB$2:$AB$500,""),
D371="Registro incompleto",_xlfn.XLOOKUP(A371,'Registro incompleto'!$A$2:$A$500,'Registro incompleto'!$AB$2:$AB$500,""),
TRUE,""
))</f>
        <v>Christian Avila</v>
      </c>
    </row>
    <row r="372" spans="1:9">
      <c r="A372">
        <v>433</v>
      </c>
      <c r="B372" t="str" cm="1">
        <f t="array" ref="B372">IF(A372="","",_xlfn.IFS(
D372="Eliminados",_xlfn.XLOOKUP(A372,Eliminados!$A$2:$A$500,Eliminados!$F$2:$F$500,""),
D372="Planificadas",_xlfn.XLOOKUP(A372,Planificadas!$A$2:$A$500,Planificadas!$F$2:$F$500,""),
D372="Aprobar planificación",_xlfn.XLOOKUP(A372,'Aprobar Planificación'!$A$2:$A$500,'Aprobar Planificación'!$F$2:$F$500,""),
D372="Por planificar",_xlfn.XLOOKUP(A372,'Por planificar'!$A$2:$A$500,'Por planificar'!$F$2:$F$500,""),
D372="Por habilitar presupuesto",_xlfn.XLOOKUP(A372,'Por habilitar presup.'!$A$2:$A$500,'Por habilitar presup.'!$F$2:$F$500,""),
D372="Por aprobar estimación",_xlfn.XLOOKUP(A372,'Por aprobar estimacion'!$A$2:$A$500,'Por aprobar estimacion'!$F$2:$F$500,""),
D372="Por reestimar",_xlfn.XLOOKUP(A372,'Por Reestimar '!$A$2:$A$500,'Por Reestimar '!$F$2:$F$500,""),
D372="Por estimar",_xlfn.XLOOKUP(A372,'Por estimar'!$A$2:$A$500,'Por estimar'!$F$2:$F$500,""),
D372="Registro incompleto",_xlfn.XLOOKUP(A372,'Registro incompleto'!$A$2:$A$500,'Registro incompleto'!$F$2:$F$500,""),
TRUE,""
))</f>
        <v>Configuración de puntaje único para el Examen de Suficiencia - Inglés</v>
      </c>
      <c r="C372" t="str">
        <f t="shared" si="5"/>
        <v>Ana Vega</v>
      </c>
      <c r="D372" t="str" cm="1">
        <f t="array" ref="D372">IF(A372="","",_xlfn.IFS(
COUNTIF(Eliminados!$A$2:$A$500,A372)&gt;0,"Eliminados",
COUNTIF(Planificadas!$A$2:$A$500,A372)&gt;0,"Planificadas",
COUNTIF('Aprobar Planificación'!$A$2:$A$500,A372)&gt;0,"Aprobar planificación",
COUNTIF('Por planificar'!$A$2:$A$500,A372)&gt;0,"Por planificar",
COUNTIF('Por habilitar presup.'!$A$2:$A$500,A372)&gt;0,"Por habilitar presupuesto",
COUNTIF('Por aprobar estimacion'!$A$2:$A$500,A372)&gt;0,"Por aprobar estimación",
COUNTIF('Por Reestimar '!$A$2:$A$500,A372)&gt;0,"Por reestimar",
COUNTIF('Por estimar'!$A$2:$A$500,A372)&gt;0,"Por estimar",
COUNTIF('Registro incompleto'!$A$2:$A$500,A372)&gt;0,"Registro incompleto",
TRUE,"Sin estado"
))</f>
        <v>Por estimar</v>
      </c>
      <c r="E372" t="str" cm="1">
        <f t="array" ref="E372">IF(A372="","",_xlfn.LET(
_xlpm.base,_xlfn.IFS(
D372="Eliminados",_xlfn.XLOOKUP(A372,Eliminados!$A$2:$A$500,Eliminados!$AE$2:$AE$500,""),
D372="Planificadas",_xlfn.XLOOKUP(A372,Planificadas!$A$2:$A$500,Planificadas!$AE$2:$AE$500,""),
D372="Aprobar planificación",_xlfn.XLOOKUP(A372,'Aprobar Planificación'!$A$2:$A$500,'Aprobar Planificación'!$AE$2:$AE$500,""),
D372="Por planificar",_xlfn.XLOOKUP(A372,'Por planificar'!$A$2:$A$500,'Por planificar'!$AE$2:$AE$500,""),
D372="Por habilitar presupuesto",_xlfn.XLOOKUP(A372,'Por habilitar presup.'!$A$2:$A$500,'Por habilitar presup.'!$AE$2:$AE$500,""),
D372="Por aprobar estimación",_xlfn.XLOOKUP(A372,'Por aprobar estimacion'!$A$2:$A$500,'Por aprobar estimacion'!$AE$2:$AE$500,""),
D372="Por reestimar",_xlfn.XLOOKUP(A372,'Por Reestimar '!$A$2:$A$500,'Por Reestimar '!$AE$2:$AE$500,""),
D372="Por estimar",_xlfn.XLOOKUP(A372,'Por estimar'!$A$2:$A$500,'Por estimar'!$AE$2:$AE$500,""),
D372="Registro incompleto",_xlfn.XLOOKUP(A372,'Registro incompleto'!$A$2:$A$500,'Registro incompleto'!$AE$2:$AE$500,""),
TRUE,""
),
_xlpm.revision,_xlfn.IFS(
D372="Eliminados",_xlfn.XLOOKUP(A372,Eliminados!$A$2:$A$500,Eliminados!$AR$2:$AR$500,""),
D372="Planificadas",_xlfn.XLOOKUP(A372,Planificadas!$A$2:$A$500,Planificadas!$AR$2:$AR$500,""),
D372="Aprobar planificación",_xlfn.XLOOKUP(A372,'Aprobar Planificación'!$A$2:$A$500,'Aprobar Planificación'!$AR$2:$AR$500,""),
D372="Por planificar",_xlfn.XLOOKUP(A372,'Por planificar'!$A$2:$A$500,'Por planificar'!$AR$2:$AR$500,""),
D372="Por habilitar presupuesto",_xlfn.XLOOKUP(A372,'Por habilitar presup.'!$A$2:$A$500,'Por habilitar presup.'!$AR$2:$AR$500,""),
D372="Por aprobar estimación",_xlfn.XLOOKUP(A372,'Por aprobar estimacion'!$A$2:$A$500,'Por aprobar estimacion'!$AR$2:$AR$500,""),
D372="Por reestimar",_xlfn.XLOOKUP(A372,'Por Reestimar '!$A$2:$A$500,'Por Reestimar '!$AR$2:$AR$500,""),
TRUE,""
),
_xlpm.resultado,IF(OR(_xlpm.revision="",_xlpm.revision=0),_xlpm.base,_xlpm.revision),
IF(OR(_xlpm.resultado="",_xlpm.resultado=0),"Sin definir",_xlpm.resultado)
))</f>
        <v>Sin definir</v>
      </c>
      <c r="F372" s="593" cm="1">
        <f t="array" ref="F372">IF(A372="","",_xlfn.LET(
_xlpm.fecha,_xlfn.IFS(
D372="Eliminados",_xlfn.XLOOKUP(A372,Eliminados!$A$2:$A$500,Eliminados!$AD$2:$AD$500,""),
D372="Planificadas",_xlfn.XLOOKUP(A372,Planificadas!$A$2:$A$500,Planificadas!$AD$2:$AD$500,""),
D372="Aprobar planificación",_xlfn.XLOOKUP(A372,'Aprobar Planificación'!$A$2:$A$500,'Aprobar Planificación'!$AD$2:$AD$500,""),
D372="Por planificar",_xlfn.XLOOKUP(A372,'Por planificar'!$A$2:$A$500,'Por planificar'!$AD$2:$AD$500,""),
D372="Por habilitar presupuesto",_xlfn.XLOOKUP(A372,'Por habilitar presup.'!$A$2:$A$500,'Por habilitar presup.'!$AD$2:$AD$500,""),
D372="Por aprobar estimación",_xlfn.XLOOKUP(A372,'Por aprobar estimacion'!$A$2:$A$500,'Por aprobar estimacion'!$AD$2:$AD$500,""),
D372="Por reestimar",_xlfn.XLOOKUP(A372,'Por Reestimar '!$A$2:$A$500,'Por Reestimar '!$AD$2:$AD$500,""),
D372="Por estimar",_xlfn.XLOOKUP(A372,'Por estimar'!$A$2:$A$500,'Por estimar'!$AD$2:$AD$500,""),
D372="Registro incompleto",_xlfn.XLOOKUP(A372,'Registro incompleto'!$A$2:$A$500,'Registro incompleto'!$AD$2:$AD$500,""),
TRUE,""
),
IF(OR(_xlpm.fecha="",_xlpm.fecha=0),"",_xlpm.fecha)
))</f>
        <v>46317</v>
      </c>
      <c r="G372" s="593" t="str" cm="1">
        <f t="array" ref="G372">IF(A372="","",_xlfn.LET(
_xlpm.base,_xlfn.IFS(
D372="Eliminados",_xlfn.XLOOKUP(A372,Eliminados!$A$2:$A$500,Eliminados!$AF$2:$AF$500,""),
D372="Planificadas",_xlfn.XLOOKUP(A372,Planificadas!$A$2:$A$500,Planificadas!$AF$2:$AF$500,""),
D372="Aprobar planificación",_xlfn.XLOOKUP(A372,'Aprobar Planificación'!$A$2:$A$500,'Aprobar Planificación'!$AF$2:$AF$500,""),
D372="Por planificar",_xlfn.XLOOKUP(A372,'Por planificar'!$A$2:$A$500,'Por planificar'!$AF$2:$AF$500,""),
D372="Por habilitar presupuesto",_xlfn.XLOOKUP(A372,'Por habilitar presup.'!$A$2:$A$500,'Por habilitar presup.'!$AF$2:$AF$500,""),
D372="Por aprobar estimación",_xlfn.XLOOKUP(A372,'Por aprobar estimacion'!$A$2:$A$500,'Por aprobar estimacion'!$AF$2:$AF$500,""),
D372="Por reestimar",_xlfn.XLOOKUP(A372,'Por Reestimar '!$A$2:$A$500,'Por Reestimar '!$AF$2:$AF$500,""),
D372="Por estimar",_xlfn.XLOOKUP(A372,'Por estimar'!$A$2:$A$500,'Por estimar'!$AF$2:$AF$500,""),
D372="Registro incompleto",_xlfn.XLOOKUP(A372,'Registro incompleto'!$A$2:$A$500,'Registro incompleto'!$AF$2:$AF$500,""),
TRUE,""
),
_xlpm.revision,_xlfn.IFS(
D372="Eliminados",_xlfn.XLOOKUP(A372,Eliminados!$A$2:$A$500,Eliminados!$AS$2:$AS$500,""),
D372="Planificadas",_xlfn.XLOOKUP(A372,Planificadas!$A$2:$A$500,Planificadas!$AS$2:$AS$500,""),
D372="Aprobar planificación",_xlfn.XLOOKUP(A372,'Aprobar Planificación'!$A$2:$A$500,'Aprobar Planificación'!$AS$2:$AS$500,""),
D372="Por planificar",_xlfn.XLOOKUP(A372,'Por planificar'!$A$2:$A$500,'Por planificar'!$AS$2:$AS$500,""),
D372="Por habilitar presupuesto",_xlfn.XLOOKUP(A372,'Por habilitar presup.'!$A$2:$A$500,'Por habilitar presup.'!$AS$2:$AS$500,""),
D372="Por aprobar estimación",_xlfn.XLOOKUP(A372,'Por aprobar estimacion'!$A$2:$A$500,'Por aprobar estimacion'!$AS$2:$AS$500,""),
D372="Por reestimar",_xlfn.XLOOKUP(A372,'Por Reestimar '!$A$2:$A$500,'Por Reestimar '!$AS$2:$AS$500,""),
TRUE,""
),
_xlpm.resultado,IF(OR(_xlpm.revision="",_xlpm.revision=0),_xlpm.base,_xlpm.revision),
IF(OR(_xlpm.resultado="",_xlpm.resultado=0),"",_xlpm.resultado)
))</f>
        <v/>
      </c>
      <c r="H372" s="593" cm="1">
        <f t="array" ref="H372">IF(A372="","",_xlfn.LET(
_xlpm.dias,_xlfn.IFS(
OR(UPPER(TRIM(E372))="BAJA",UPPER(TRIM(E372))="BAJO"),5,
OR(UPPER(TRIM(E372))="MEDIA",UPPER(TRIM(E372))="MEDIO"),10,
OR(UPPER(TRIM(E372))="ALTA",UPPER(TRIM(E372))="ALTO"),20,
TRUE,0
),
_xlpm.inicioRe,IF(D372="Por reestimar",_xlfn.XLOOKUP(A372,'Por Reestimar '!$A$2:$A$500,'Por Reestimar '!$AS$2:$AS$500,0),0),
_xlfn.IFS(
D372="Por reestimar",IF(AND(ISNUMBER(_xlpm.inicioRe),_xlpm.inicioRe&gt;0,_xlpm.dias&gt;0),WORKDAY(_xlpm.inicioRe,_xlpm.dias),""),
D372="Por estimar",IF(AND(ISNUMBER(G372),G372&gt;0),IF(_xlpm.dias&gt;0,WORKDAY(G372,_xlpm.dias),""),IF(AND(ISNUMBER(F372),F372&gt;0),WORKDAY(F372,5),"")),
TRUE,""
)
))</f>
        <v>46324</v>
      </c>
      <c r="I372" t="str" cm="1">
        <f t="array" ref="I372">IF(A372="","",_xlfn.IFS(
D372="Eliminados",_xlfn.XLOOKUP(A372,Eliminados!$A$2:$A$500,Eliminados!$AB$2:$AB$500,""),
D372="Planificadas",_xlfn.XLOOKUP(A372,Planificadas!$A$2:$A$500,Planificadas!$AB$2:$AB$500,""),
D372="Aprobar planificación",_xlfn.XLOOKUP(A372,'Aprobar Planificación'!$A$2:$A$500,'Aprobar Planificación'!$AB$2:$AB$500,""),
D372="Por planificar",_xlfn.XLOOKUP(A372,'Por planificar'!$A$2:$A$500,'Por planificar'!$AB$2:$AB$500,""),
D372="Por habilitar presupuesto",_xlfn.XLOOKUP(A372,'Por habilitar presup.'!$A$2:$A$500,'Por habilitar presup.'!$AB$2:$AB$500,""),
D372="Por aprobar estimación",_xlfn.XLOOKUP(A372,'Por aprobar estimacion'!$A$2:$A$500,'Por aprobar estimacion'!$AB$2:$AB$500,""),
D372="Por reestimar",_xlfn.XLOOKUP(A372,'Por Reestimar '!$A$2:$A$500,'Por Reestimar '!$AB$2:$AB$500,""),
D372="Por estimar",_xlfn.XLOOKUP(A372,'Por estimar'!$A$2:$A$500,'Por estimar'!$AB$2:$AB$500,""),
D372="Registro incompleto",_xlfn.XLOOKUP(A372,'Registro incompleto'!$A$2:$A$500,'Registro incompleto'!$AB$2:$AB$500,""),
TRUE,""
))</f>
        <v>Ana Vega</v>
      </c>
    </row>
    <row r="373" spans="1:9">
      <c r="A373">
        <v>434</v>
      </c>
      <c r="B373" t="str" cm="1">
        <f t="array" ref="B373">IF(A373="","",_xlfn.IFS(
D373="Eliminados",_xlfn.XLOOKUP(A373,Eliminados!$A$2:$A$500,Eliminados!$F$2:$F$500,""),
D373="Planificadas",_xlfn.XLOOKUP(A373,Planificadas!$A$2:$A$500,Planificadas!$F$2:$F$500,""),
D373="Aprobar planificación",_xlfn.XLOOKUP(A373,'Aprobar Planificación'!$A$2:$A$500,'Aprobar Planificación'!$F$2:$F$500,""),
D373="Por planificar",_xlfn.XLOOKUP(A373,'Por planificar'!$A$2:$A$500,'Por planificar'!$F$2:$F$500,""),
D373="Por habilitar presupuesto",_xlfn.XLOOKUP(A373,'Por habilitar presup.'!$A$2:$A$500,'Por habilitar presup.'!$F$2:$F$500,""),
D373="Por aprobar estimación",_xlfn.XLOOKUP(A373,'Por aprobar estimacion'!$A$2:$A$500,'Por aprobar estimacion'!$F$2:$F$500,""),
D373="Por reestimar",_xlfn.XLOOKUP(A373,'Por Reestimar '!$A$2:$A$500,'Por Reestimar '!$F$2:$F$500,""),
D373="Por estimar",_xlfn.XLOOKUP(A373,'Por estimar'!$A$2:$A$500,'Por estimar'!$F$2:$F$500,""),
D373="Registro incompleto",_xlfn.XLOOKUP(A373,'Registro incompleto'!$A$2:$A$500,'Registro incompleto'!$F$2:$F$500,""),
TRUE,""
))</f>
        <v>Habilitar ambientes para aplicativo de iniciativas</v>
      </c>
      <c r="C373" t="str">
        <f t="shared" si="5"/>
        <v>Hugo Vega</v>
      </c>
      <c r="D373" t="str" cm="1">
        <f t="array" ref="D373">IF(A373="","",_xlfn.IFS(
COUNTIF(Eliminados!$A$2:$A$500,A373)&gt;0,"Eliminados",
COUNTIF(Planificadas!$A$2:$A$500,A373)&gt;0,"Planificadas",
COUNTIF('Aprobar Planificación'!$A$2:$A$500,A373)&gt;0,"Aprobar planificación",
COUNTIF('Por planificar'!$A$2:$A$500,A373)&gt;0,"Por planificar",
COUNTIF('Por habilitar presup.'!$A$2:$A$500,A373)&gt;0,"Por habilitar presupuesto",
COUNTIF('Por aprobar estimacion'!$A$2:$A$500,A373)&gt;0,"Por aprobar estimación",
COUNTIF('Por Reestimar '!$A$2:$A$500,A373)&gt;0,"Por reestimar",
COUNTIF('Por estimar'!$A$2:$A$500,A373)&gt;0,"Por estimar",
COUNTIF('Registro incompleto'!$A$2:$A$500,A373)&gt;0,"Registro incompleto",
TRUE,"Sin estado"
))</f>
        <v>Por estimar</v>
      </c>
      <c r="E373" t="str" cm="1">
        <f t="array" ref="E373">IF(A373="","",_xlfn.LET(
_xlpm.base,_xlfn.IFS(
D373="Eliminados",_xlfn.XLOOKUP(A373,Eliminados!$A$2:$A$500,Eliminados!$AE$2:$AE$500,""),
D373="Planificadas",_xlfn.XLOOKUP(A373,Planificadas!$A$2:$A$500,Planificadas!$AE$2:$AE$500,""),
D373="Aprobar planificación",_xlfn.XLOOKUP(A373,'Aprobar Planificación'!$A$2:$A$500,'Aprobar Planificación'!$AE$2:$AE$500,""),
D373="Por planificar",_xlfn.XLOOKUP(A373,'Por planificar'!$A$2:$A$500,'Por planificar'!$AE$2:$AE$500,""),
D373="Por habilitar presupuesto",_xlfn.XLOOKUP(A373,'Por habilitar presup.'!$A$2:$A$500,'Por habilitar presup.'!$AE$2:$AE$500,""),
D373="Por aprobar estimación",_xlfn.XLOOKUP(A373,'Por aprobar estimacion'!$A$2:$A$500,'Por aprobar estimacion'!$AE$2:$AE$500,""),
D373="Por reestimar",_xlfn.XLOOKUP(A373,'Por Reestimar '!$A$2:$A$500,'Por Reestimar '!$AE$2:$AE$500,""),
D373="Por estimar",_xlfn.XLOOKUP(A373,'Por estimar'!$A$2:$A$500,'Por estimar'!$AE$2:$AE$500,""),
D373="Registro incompleto",_xlfn.XLOOKUP(A373,'Registro incompleto'!$A$2:$A$500,'Registro incompleto'!$AE$2:$AE$500,""),
TRUE,""
),
_xlpm.revision,_xlfn.IFS(
D373="Eliminados",_xlfn.XLOOKUP(A373,Eliminados!$A$2:$A$500,Eliminados!$AR$2:$AR$500,""),
D373="Planificadas",_xlfn.XLOOKUP(A373,Planificadas!$A$2:$A$500,Planificadas!$AR$2:$AR$500,""),
D373="Aprobar planificación",_xlfn.XLOOKUP(A373,'Aprobar Planificación'!$A$2:$A$500,'Aprobar Planificación'!$AR$2:$AR$500,""),
D373="Por planificar",_xlfn.XLOOKUP(A373,'Por planificar'!$A$2:$A$500,'Por planificar'!$AR$2:$AR$500,""),
D373="Por habilitar presupuesto",_xlfn.XLOOKUP(A373,'Por habilitar presup.'!$A$2:$A$500,'Por habilitar presup.'!$AR$2:$AR$500,""),
D373="Por aprobar estimación",_xlfn.XLOOKUP(A373,'Por aprobar estimacion'!$A$2:$A$500,'Por aprobar estimacion'!$AR$2:$AR$500,""),
D373="Por reestimar",_xlfn.XLOOKUP(A373,'Por Reestimar '!$A$2:$A$500,'Por Reestimar '!$AR$2:$AR$500,""),
TRUE,""
),
_xlpm.resultado,IF(OR(_xlpm.revision="",_xlpm.revision=0),_xlpm.base,_xlpm.revision),
IF(OR(_xlpm.resultado="",_xlpm.resultado=0),"Sin definir",_xlpm.resultado)
))</f>
        <v>Sin definir</v>
      </c>
      <c r="F373" s="593" cm="1">
        <f t="array" ref="F373">IF(A373="","",_xlfn.LET(
_xlpm.fecha,_xlfn.IFS(
D373="Eliminados",_xlfn.XLOOKUP(A373,Eliminados!$A$2:$A$500,Eliminados!$AD$2:$AD$500,""),
D373="Planificadas",_xlfn.XLOOKUP(A373,Planificadas!$A$2:$A$500,Planificadas!$AD$2:$AD$500,""),
D373="Aprobar planificación",_xlfn.XLOOKUP(A373,'Aprobar Planificación'!$A$2:$A$500,'Aprobar Planificación'!$AD$2:$AD$500,""),
D373="Por planificar",_xlfn.XLOOKUP(A373,'Por planificar'!$A$2:$A$500,'Por planificar'!$AD$2:$AD$500,""),
D373="Por habilitar presupuesto",_xlfn.XLOOKUP(A373,'Por habilitar presup.'!$A$2:$A$500,'Por habilitar presup.'!$AD$2:$AD$500,""),
D373="Por aprobar estimación",_xlfn.XLOOKUP(A373,'Por aprobar estimacion'!$A$2:$A$500,'Por aprobar estimacion'!$AD$2:$AD$500,""),
D373="Por reestimar",_xlfn.XLOOKUP(A373,'Por Reestimar '!$A$2:$A$500,'Por Reestimar '!$AD$2:$AD$500,""),
D373="Por estimar",_xlfn.XLOOKUP(A373,'Por estimar'!$A$2:$A$500,'Por estimar'!$AD$2:$AD$500,""),
D373="Registro incompleto",_xlfn.XLOOKUP(A373,'Registro incompleto'!$A$2:$A$500,'Registro incompleto'!$AD$2:$AD$500,""),
TRUE,""
),
IF(OR(_xlpm.fecha="",_xlpm.fecha=0),"",_xlpm.fecha)
))</f>
        <v>46308</v>
      </c>
      <c r="G373" s="593" t="str" cm="1">
        <f t="array" ref="G373">IF(A373="","",_xlfn.LET(
_xlpm.base,_xlfn.IFS(
D373="Eliminados",_xlfn.XLOOKUP(A373,Eliminados!$A$2:$A$500,Eliminados!$AF$2:$AF$500,""),
D373="Planificadas",_xlfn.XLOOKUP(A373,Planificadas!$A$2:$A$500,Planificadas!$AF$2:$AF$500,""),
D373="Aprobar planificación",_xlfn.XLOOKUP(A373,'Aprobar Planificación'!$A$2:$A$500,'Aprobar Planificación'!$AF$2:$AF$500,""),
D373="Por planificar",_xlfn.XLOOKUP(A373,'Por planificar'!$A$2:$A$500,'Por planificar'!$AF$2:$AF$500,""),
D373="Por habilitar presupuesto",_xlfn.XLOOKUP(A373,'Por habilitar presup.'!$A$2:$A$500,'Por habilitar presup.'!$AF$2:$AF$500,""),
D373="Por aprobar estimación",_xlfn.XLOOKUP(A373,'Por aprobar estimacion'!$A$2:$A$500,'Por aprobar estimacion'!$AF$2:$AF$500,""),
D373="Por reestimar",_xlfn.XLOOKUP(A373,'Por Reestimar '!$A$2:$A$500,'Por Reestimar '!$AF$2:$AF$500,""),
D373="Por estimar",_xlfn.XLOOKUP(A373,'Por estimar'!$A$2:$A$500,'Por estimar'!$AF$2:$AF$500,""),
D373="Registro incompleto",_xlfn.XLOOKUP(A373,'Registro incompleto'!$A$2:$A$500,'Registro incompleto'!$AF$2:$AF$500,""),
TRUE,""
),
_xlpm.revision,_xlfn.IFS(
D373="Eliminados",_xlfn.XLOOKUP(A373,Eliminados!$A$2:$A$500,Eliminados!$AS$2:$AS$500,""),
D373="Planificadas",_xlfn.XLOOKUP(A373,Planificadas!$A$2:$A$500,Planificadas!$AS$2:$AS$500,""),
D373="Aprobar planificación",_xlfn.XLOOKUP(A373,'Aprobar Planificación'!$A$2:$A$500,'Aprobar Planificación'!$AS$2:$AS$500,""),
D373="Por planificar",_xlfn.XLOOKUP(A373,'Por planificar'!$A$2:$A$500,'Por planificar'!$AS$2:$AS$500,""),
D373="Por habilitar presupuesto",_xlfn.XLOOKUP(A373,'Por habilitar presup.'!$A$2:$A$500,'Por habilitar presup.'!$AS$2:$AS$500,""),
D373="Por aprobar estimación",_xlfn.XLOOKUP(A373,'Por aprobar estimacion'!$A$2:$A$500,'Por aprobar estimacion'!$AS$2:$AS$500,""),
D373="Por reestimar",_xlfn.XLOOKUP(A373,'Por Reestimar '!$A$2:$A$500,'Por Reestimar '!$AS$2:$AS$500,""),
TRUE,""
),
_xlpm.resultado,IF(OR(_xlpm.revision="",_xlpm.revision=0),_xlpm.base,_xlpm.revision),
IF(OR(_xlpm.resultado="",_xlpm.resultado=0),"",_xlpm.resultado)
))</f>
        <v/>
      </c>
      <c r="H373" s="593" cm="1">
        <f t="array" ref="H373">IF(A373="","",_xlfn.LET(
_xlpm.dias,_xlfn.IFS(
OR(UPPER(TRIM(E373))="BAJA",UPPER(TRIM(E373))="BAJO"),5,
OR(UPPER(TRIM(E373))="MEDIA",UPPER(TRIM(E373))="MEDIO"),10,
OR(UPPER(TRIM(E373))="ALTA",UPPER(TRIM(E373))="ALTO"),20,
TRUE,0
),
_xlpm.inicioRe,IF(D373="Por reestimar",_xlfn.XLOOKUP(A373,'Por Reestimar '!$A$2:$A$500,'Por Reestimar '!$AS$2:$AS$500,0),0),
_xlfn.IFS(
D373="Por reestimar",IF(AND(ISNUMBER(_xlpm.inicioRe),_xlpm.inicioRe&gt;0,_xlpm.dias&gt;0),WORKDAY(_xlpm.inicioRe,_xlpm.dias),""),
D373="Por estimar",IF(AND(ISNUMBER(G373),G373&gt;0),IF(_xlpm.dias&gt;0,WORKDAY(G373,_xlpm.dias),""),IF(AND(ISNUMBER(F373),F373&gt;0),WORKDAY(F373,5),"")),
TRUE,""
)
))</f>
        <v>46315</v>
      </c>
      <c r="I373" t="str" cm="1">
        <f t="array" ref="I373">IF(A373="","",_xlfn.IFS(
D373="Eliminados",_xlfn.XLOOKUP(A373,Eliminados!$A$2:$A$500,Eliminados!$AB$2:$AB$500,""),
D373="Planificadas",_xlfn.XLOOKUP(A373,Planificadas!$A$2:$A$500,Planificadas!$AB$2:$AB$500,""),
D373="Aprobar planificación",_xlfn.XLOOKUP(A373,'Aprobar Planificación'!$A$2:$A$500,'Aprobar Planificación'!$AB$2:$AB$500,""),
D373="Por planificar",_xlfn.XLOOKUP(A373,'Por planificar'!$A$2:$A$500,'Por planificar'!$AB$2:$AB$500,""),
D373="Por habilitar presupuesto",_xlfn.XLOOKUP(A373,'Por habilitar presup.'!$A$2:$A$500,'Por habilitar presup.'!$AB$2:$AB$500,""),
D373="Por aprobar estimación",_xlfn.XLOOKUP(A373,'Por aprobar estimacion'!$A$2:$A$500,'Por aprobar estimacion'!$AB$2:$AB$500,""),
D373="Por reestimar",_xlfn.XLOOKUP(A373,'Por Reestimar '!$A$2:$A$500,'Por Reestimar '!$AB$2:$AB$500,""),
D373="Por estimar",_xlfn.XLOOKUP(A373,'Por estimar'!$A$2:$A$500,'Por estimar'!$AB$2:$AB$500,""),
D373="Registro incompleto",_xlfn.XLOOKUP(A373,'Registro incompleto'!$A$2:$A$500,'Registro incompleto'!$AB$2:$AB$500,""),
TRUE,""
))</f>
        <v>Hugo Vega</v>
      </c>
    </row>
    <row r="374" spans="1:9">
      <c r="A374">
        <v>435</v>
      </c>
      <c r="B374" t="str" cm="1">
        <f t="array" ref="B374">IF(A374="","",_xlfn.IFS(
D374="Eliminados",_xlfn.XLOOKUP(A374,Eliminados!$A$2:$A$500,Eliminados!$F$2:$F$500,""),
D374="Planificadas",_xlfn.XLOOKUP(A374,Planificadas!$A$2:$A$500,Planificadas!$F$2:$F$500,""),
D374="Aprobar planificación",_xlfn.XLOOKUP(A374,'Aprobar Planificación'!$A$2:$A$500,'Aprobar Planificación'!$F$2:$F$500,""),
D374="Por planificar",_xlfn.XLOOKUP(A374,'Por planificar'!$A$2:$A$500,'Por planificar'!$F$2:$F$500,""),
D374="Por habilitar presupuesto",_xlfn.XLOOKUP(A374,'Por habilitar presup.'!$A$2:$A$500,'Por habilitar presup.'!$F$2:$F$500,""),
D374="Por aprobar estimación",_xlfn.XLOOKUP(A374,'Por aprobar estimacion'!$A$2:$A$500,'Por aprobar estimacion'!$F$2:$F$500,""),
D374="Por reestimar",_xlfn.XLOOKUP(A374,'Por Reestimar '!$A$2:$A$500,'Por Reestimar '!$F$2:$F$500,""),
D374="Por estimar",_xlfn.XLOOKUP(A374,'Por estimar'!$A$2:$A$500,'Por estimar'!$F$2:$F$500,""),
D374="Registro incompleto",_xlfn.XLOOKUP(A374,'Registro incompleto'!$A$2:$A$500,'Registro incompleto'!$F$2:$F$500,""),
TRUE,""
))</f>
        <v>[UPC] Proyección y seguimiento del cumplimiento de menciones para optimizar la planificación académica y la experiencia de matrícula</v>
      </c>
      <c r="C374" t="str">
        <f t="shared" si="5"/>
        <v>Ana Vega</v>
      </c>
      <c r="D374" t="str" cm="1">
        <f t="array" ref="D374">IF(A374="","",_xlfn.IFS(
COUNTIF(Eliminados!$A$2:$A$500,A374)&gt;0,"Eliminados",
COUNTIF(Planificadas!$A$2:$A$500,A374)&gt;0,"Planificadas",
COUNTIF('Aprobar Planificación'!$A$2:$A$500,A374)&gt;0,"Aprobar planificación",
COUNTIF('Por planificar'!$A$2:$A$500,A374)&gt;0,"Por planificar",
COUNTIF('Por habilitar presup.'!$A$2:$A$500,A374)&gt;0,"Por habilitar presupuesto",
COUNTIF('Por aprobar estimacion'!$A$2:$A$500,A374)&gt;0,"Por aprobar estimación",
COUNTIF('Por Reestimar '!$A$2:$A$500,A374)&gt;0,"Por reestimar",
COUNTIF('Por estimar'!$A$2:$A$500,A374)&gt;0,"Por estimar",
COUNTIF('Registro incompleto'!$A$2:$A$500,A374)&gt;0,"Registro incompleto",
TRUE,"Sin estado"
))</f>
        <v>Por estimar</v>
      </c>
      <c r="E374" t="str" cm="1">
        <f t="array" ref="E374">IF(A374="","",_xlfn.LET(
_xlpm.base,_xlfn.IFS(
D374="Eliminados",_xlfn.XLOOKUP(A374,Eliminados!$A$2:$A$500,Eliminados!$AE$2:$AE$500,""),
D374="Planificadas",_xlfn.XLOOKUP(A374,Planificadas!$A$2:$A$500,Planificadas!$AE$2:$AE$500,""),
D374="Aprobar planificación",_xlfn.XLOOKUP(A374,'Aprobar Planificación'!$A$2:$A$500,'Aprobar Planificación'!$AE$2:$AE$500,""),
D374="Por planificar",_xlfn.XLOOKUP(A374,'Por planificar'!$A$2:$A$500,'Por planificar'!$AE$2:$AE$500,""),
D374="Por habilitar presupuesto",_xlfn.XLOOKUP(A374,'Por habilitar presup.'!$A$2:$A$500,'Por habilitar presup.'!$AE$2:$AE$500,""),
D374="Por aprobar estimación",_xlfn.XLOOKUP(A374,'Por aprobar estimacion'!$A$2:$A$500,'Por aprobar estimacion'!$AE$2:$AE$500,""),
D374="Por reestimar",_xlfn.XLOOKUP(A374,'Por Reestimar '!$A$2:$A$500,'Por Reestimar '!$AE$2:$AE$500,""),
D374="Por estimar",_xlfn.XLOOKUP(A374,'Por estimar'!$A$2:$A$500,'Por estimar'!$AE$2:$AE$500,""),
D374="Registro incompleto",_xlfn.XLOOKUP(A374,'Registro incompleto'!$A$2:$A$500,'Registro incompleto'!$AE$2:$AE$500,""),
TRUE,""
),
_xlpm.revision,_xlfn.IFS(
D374="Eliminados",_xlfn.XLOOKUP(A374,Eliminados!$A$2:$A$500,Eliminados!$AR$2:$AR$500,""),
D374="Planificadas",_xlfn.XLOOKUP(A374,Planificadas!$A$2:$A$500,Planificadas!$AR$2:$AR$500,""),
D374="Aprobar planificación",_xlfn.XLOOKUP(A374,'Aprobar Planificación'!$A$2:$A$500,'Aprobar Planificación'!$AR$2:$AR$500,""),
D374="Por planificar",_xlfn.XLOOKUP(A374,'Por planificar'!$A$2:$A$500,'Por planificar'!$AR$2:$AR$500,""),
D374="Por habilitar presupuesto",_xlfn.XLOOKUP(A374,'Por habilitar presup.'!$A$2:$A$500,'Por habilitar presup.'!$AR$2:$AR$500,""),
D374="Por aprobar estimación",_xlfn.XLOOKUP(A374,'Por aprobar estimacion'!$A$2:$A$500,'Por aprobar estimacion'!$AR$2:$AR$500,""),
D374="Por reestimar",_xlfn.XLOOKUP(A374,'Por Reestimar '!$A$2:$A$500,'Por Reestimar '!$AR$2:$AR$500,""),
TRUE,""
),
_xlpm.resultado,IF(OR(_xlpm.revision="",_xlpm.revision=0),_xlpm.base,_xlpm.revision),
IF(OR(_xlpm.resultado="",_xlpm.resultado=0),"Sin definir",_xlpm.resultado)
))</f>
        <v>Alta</v>
      </c>
      <c r="F374" s="593" cm="1">
        <f t="array" ref="F374">IF(A374="","",_xlfn.LET(
_xlpm.fecha,_xlfn.IFS(
D374="Eliminados",_xlfn.XLOOKUP(A374,Eliminados!$A$2:$A$500,Eliminados!$AD$2:$AD$500,""),
D374="Planificadas",_xlfn.XLOOKUP(A374,Planificadas!$A$2:$A$500,Planificadas!$AD$2:$AD$500,""),
D374="Aprobar planificación",_xlfn.XLOOKUP(A374,'Aprobar Planificación'!$A$2:$A$500,'Aprobar Planificación'!$AD$2:$AD$500,""),
D374="Por planificar",_xlfn.XLOOKUP(A374,'Por planificar'!$A$2:$A$500,'Por planificar'!$AD$2:$AD$500,""),
D374="Por habilitar presupuesto",_xlfn.XLOOKUP(A374,'Por habilitar presup.'!$A$2:$A$500,'Por habilitar presup.'!$AD$2:$AD$500,""),
D374="Por aprobar estimación",_xlfn.XLOOKUP(A374,'Por aprobar estimacion'!$A$2:$A$500,'Por aprobar estimacion'!$AD$2:$AD$500,""),
D374="Por reestimar",_xlfn.XLOOKUP(A374,'Por Reestimar '!$A$2:$A$500,'Por Reestimar '!$AD$2:$AD$500,""),
D374="Por estimar",_xlfn.XLOOKUP(A374,'Por estimar'!$A$2:$A$500,'Por estimar'!$AD$2:$AD$500,""),
D374="Registro incompleto",_xlfn.XLOOKUP(A374,'Registro incompleto'!$A$2:$A$500,'Registro incompleto'!$AD$2:$AD$500,""),
TRUE,""
),
IF(OR(_xlpm.fecha="",_xlpm.fecha=0),"",_xlpm.fecha)
))</f>
        <v>46310</v>
      </c>
      <c r="G374" s="593" cm="1">
        <f t="array" ref="G374">IF(A374="","",_xlfn.LET(
_xlpm.base,_xlfn.IFS(
D374="Eliminados",_xlfn.XLOOKUP(A374,Eliminados!$A$2:$A$500,Eliminados!$AF$2:$AF$500,""),
D374="Planificadas",_xlfn.XLOOKUP(A374,Planificadas!$A$2:$A$500,Planificadas!$AF$2:$AF$500,""),
D374="Aprobar planificación",_xlfn.XLOOKUP(A374,'Aprobar Planificación'!$A$2:$A$500,'Aprobar Planificación'!$AF$2:$AF$500,""),
D374="Por planificar",_xlfn.XLOOKUP(A374,'Por planificar'!$A$2:$A$500,'Por planificar'!$AF$2:$AF$500,""),
D374="Por habilitar presupuesto",_xlfn.XLOOKUP(A374,'Por habilitar presup.'!$A$2:$A$500,'Por habilitar presup.'!$AF$2:$AF$500,""),
D374="Por aprobar estimación",_xlfn.XLOOKUP(A374,'Por aprobar estimacion'!$A$2:$A$500,'Por aprobar estimacion'!$AF$2:$AF$500,""),
D374="Por reestimar",_xlfn.XLOOKUP(A374,'Por Reestimar '!$A$2:$A$500,'Por Reestimar '!$AF$2:$AF$500,""),
D374="Por estimar",_xlfn.XLOOKUP(A374,'Por estimar'!$A$2:$A$500,'Por estimar'!$AF$2:$AF$500,""),
D374="Registro incompleto",_xlfn.XLOOKUP(A374,'Registro incompleto'!$A$2:$A$500,'Registro incompleto'!$AF$2:$AF$500,""),
TRUE,""
),
_xlpm.revision,_xlfn.IFS(
D374="Eliminados",_xlfn.XLOOKUP(A374,Eliminados!$A$2:$A$500,Eliminados!$AS$2:$AS$500,""),
D374="Planificadas",_xlfn.XLOOKUP(A374,Planificadas!$A$2:$A$500,Planificadas!$AS$2:$AS$500,""),
D374="Aprobar planificación",_xlfn.XLOOKUP(A374,'Aprobar Planificación'!$A$2:$A$500,'Aprobar Planificación'!$AS$2:$AS$500,""),
D374="Por planificar",_xlfn.XLOOKUP(A374,'Por planificar'!$A$2:$A$500,'Por planificar'!$AS$2:$AS$500,""),
D374="Por habilitar presupuesto",_xlfn.XLOOKUP(A374,'Por habilitar presup.'!$A$2:$A$500,'Por habilitar presup.'!$AS$2:$AS$500,""),
D374="Por aprobar estimación",_xlfn.XLOOKUP(A374,'Por aprobar estimacion'!$A$2:$A$500,'Por aprobar estimacion'!$AS$2:$AS$500,""),
D374="Por reestimar",_xlfn.XLOOKUP(A374,'Por Reestimar '!$A$2:$A$500,'Por Reestimar '!$AS$2:$AS$500,""),
TRUE,""
),
_xlpm.resultado,IF(OR(_xlpm.revision="",_xlpm.revision=0),_xlpm.base,_xlpm.revision),
IF(OR(_xlpm.resultado="",_xlpm.resultado=0),"",_xlpm.resultado)
))</f>
        <v>46329</v>
      </c>
      <c r="H374" s="593" cm="1">
        <f t="array" ref="H374">IF(A374="","",_xlfn.LET(
_xlpm.dias,_xlfn.IFS(
OR(UPPER(TRIM(E374))="BAJA",UPPER(TRIM(E374))="BAJO"),5,
OR(UPPER(TRIM(E374))="MEDIA",UPPER(TRIM(E374))="MEDIO"),10,
OR(UPPER(TRIM(E374))="ALTA",UPPER(TRIM(E374))="ALTO"),20,
TRUE,0
),
_xlpm.inicioRe,IF(D374="Por reestimar",_xlfn.XLOOKUP(A374,'Por Reestimar '!$A$2:$A$500,'Por Reestimar '!$AS$2:$AS$500,0),0),
_xlfn.IFS(
D374="Por reestimar",IF(AND(ISNUMBER(_xlpm.inicioRe),_xlpm.inicioRe&gt;0,_xlpm.dias&gt;0),WORKDAY(_xlpm.inicioRe,_xlpm.dias),""),
D374="Por estimar",IF(AND(ISNUMBER(G374),G374&gt;0),IF(_xlpm.dias&gt;0,WORKDAY(G374,_xlpm.dias),""),IF(AND(ISNUMBER(F374),F374&gt;0),WORKDAY(F374,5),"")),
TRUE,""
)
))</f>
        <v>46357</v>
      </c>
      <c r="I374" t="str" cm="1">
        <f t="array" ref="I374">IF(A374="","",_xlfn.IFS(
D374="Eliminados",_xlfn.XLOOKUP(A374,Eliminados!$A$2:$A$500,Eliminados!$AB$2:$AB$500,""),
D374="Planificadas",_xlfn.XLOOKUP(A374,Planificadas!$A$2:$A$500,Planificadas!$AB$2:$AB$500,""),
D374="Aprobar planificación",_xlfn.XLOOKUP(A374,'Aprobar Planificación'!$A$2:$A$500,'Aprobar Planificación'!$AB$2:$AB$500,""),
D374="Por planificar",_xlfn.XLOOKUP(A374,'Por planificar'!$A$2:$A$500,'Por planificar'!$AB$2:$AB$500,""),
D374="Por habilitar presupuesto",_xlfn.XLOOKUP(A374,'Por habilitar presup.'!$A$2:$A$500,'Por habilitar presup.'!$AB$2:$AB$500,""),
D374="Por aprobar estimación",_xlfn.XLOOKUP(A374,'Por aprobar estimacion'!$A$2:$A$500,'Por aprobar estimacion'!$AB$2:$AB$500,""),
D374="Por reestimar",_xlfn.XLOOKUP(A374,'Por Reestimar '!$A$2:$A$500,'Por Reestimar '!$AB$2:$AB$500,""),
D374="Por estimar",_xlfn.XLOOKUP(A374,'Por estimar'!$A$2:$A$500,'Por estimar'!$AB$2:$AB$500,""),
D374="Registro incompleto",_xlfn.XLOOKUP(A374,'Registro incompleto'!$A$2:$A$500,'Registro incompleto'!$AB$2:$AB$500,""),
TRUE,""
))</f>
        <v>Ana Vega</v>
      </c>
    </row>
    <row r="375" spans="1:9">
      <c r="A375">
        <v>436</v>
      </c>
      <c r="B375" t="str" cm="1">
        <f t="array" ref="B375">IF(A375="","",_xlfn.IFS(
D375="Eliminados",_xlfn.XLOOKUP(A375,Eliminados!$A$2:$A$500,Eliminados!$F$2:$F$500,""),
D375="Planificadas",_xlfn.XLOOKUP(A375,Planificadas!$A$2:$A$500,Planificadas!$F$2:$F$500,""),
D375="Aprobar planificación",_xlfn.XLOOKUP(A375,'Aprobar Planificación'!$A$2:$A$500,'Aprobar Planificación'!$F$2:$F$500,""),
D375="Por planificar",_xlfn.XLOOKUP(A375,'Por planificar'!$A$2:$A$500,'Por planificar'!$F$2:$F$500,""),
D375="Por habilitar presupuesto",_xlfn.XLOOKUP(A375,'Por habilitar presup.'!$A$2:$A$500,'Por habilitar presup.'!$F$2:$F$500,""),
D375="Por aprobar estimación",_xlfn.XLOOKUP(A375,'Por aprobar estimacion'!$A$2:$A$500,'Por aprobar estimacion'!$F$2:$F$500,""),
D375="Por reestimar",_xlfn.XLOOKUP(A375,'Por Reestimar '!$A$2:$A$500,'Por Reestimar '!$F$2:$F$500,""),
D375="Por estimar",_xlfn.XLOOKUP(A375,'Por estimar'!$A$2:$A$500,'Por estimar'!$F$2:$F$500,""),
D375="Registro incompleto",_xlfn.XLOOKUP(A375,'Registro incompleto'!$A$2:$A$500,'Registro incompleto'!$F$2:$F$500,""),
TRUE,""
))</f>
        <v>Sistematización del Proceso de Reclutamiento y Selección e Incorporación de Docentes mediante solución ATS/DOA UPC</v>
      </c>
      <c r="C375" t="str">
        <f t="shared" si="5"/>
        <v>Elmer Zapata</v>
      </c>
      <c r="D375" t="str" cm="1">
        <f t="array" ref="D375">IF(A375="","",_xlfn.IFS(
COUNTIF(Eliminados!$A$2:$A$500,A375)&gt;0,"Eliminados",
COUNTIF(Planificadas!$A$2:$A$500,A375)&gt;0,"Planificadas",
COUNTIF('Aprobar Planificación'!$A$2:$A$500,A375)&gt;0,"Aprobar planificación",
COUNTIF('Por planificar'!$A$2:$A$500,A375)&gt;0,"Por planificar",
COUNTIF('Por habilitar presup.'!$A$2:$A$500,A375)&gt;0,"Por habilitar presupuesto",
COUNTIF('Por aprobar estimacion'!$A$2:$A$500,A375)&gt;0,"Por aprobar estimación",
COUNTIF('Por Reestimar '!$A$2:$A$500,A375)&gt;0,"Por reestimar",
COUNTIF('Por estimar'!$A$2:$A$500,A375)&gt;0,"Por estimar",
COUNTIF('Registro incompleto'!$A$2:$A$500,A375)&gt;0,"Registro incompleto",
TRUE,"Sin estado"
))</f>
        <v>Por estimar</v>
      </c>
      <c r="E375" t="str" cm="1">
        <f t="array" ref="E375">IF(A375="","",_xlfn.LET(
_xlpm.base,_xlfn.IFS(
D375="Eliminados",_xlfn.XLOOKUP(A375,Eliminados!$A$2:$A$500,Eliminados!$AE$2:$AE$500,""),
D375="Planificadas",_xlfn.XLOOKUP(A375,Planificadas!$A$2:$A$500,Planificadas!$AE$2:$AE$500,""),
D375="Aprobar planificación",_xlfn.XLOOKUP(A375,'Aprobar Planificación'!$A$2:$A$500,'Aprobar Planificación'!$AE$2:$AE$500,""),
D375="Por planificar",_xlfn.XLOOKUP(A375,'Por planificar'!$A$2:$A$500,'Por planificar'!$AE$2:$AE$500,""),
D375="Por habilitar presupuesto",_xlfn.XLOOKUP(A375,'Por habilitar presup.'!$A$2:$A$500,'Por habilitar presup.'!$AE$2:$AE$500,""),
D375="Por aprobar estimación",_xlfn.XLOOKUP(A375,'Por aprobar estimacion'!$A$2:$A$500,'Por aprobar estimacion'!$AE$2:$AE$500,""),
D375="Por reestimar",_xlfn.XLOOKUP(A375,'Por Reestimar '!$A$2:$A$500,'Por Reestimar '!$AE$2:$AE$500,""),
D375="Por estimar",_xlfn.XLOOKUP(A375,'Por estimar'!$A$2:$A$500,'Por estimar'!$AE$2:$AE$500,""),
D375="Registro incompleto",_xlfn.XLOOKUP(A375,'Registro incompleto'!$A$2:$A$500,'Registro incompleto'!$AE$2:$AE$500,""),
TRUE,""
),
_xlpm.revision,_xlfn.IFS(
D375="Eliminados",_xlfn.XLOOKUP(A375,Eliminados!$A$2:$A$500,Eliminados!$AR$2:$AR$500,""),
D375="Planificadas",_xlfn.XLOOKUP(A375,Planificadas!$A$2:$A$500,Planificadas!$AR$2:$AR$500,""),
D375="Aprobar planificación",_xlfn.XLOOKUP(A375,'Aprobar Planificación'!$A$2:$A$500,'Aprobar Planificación'!$AR$2:$AR$500,""),
D375="Por planificar",_xlfn.XLOOKUP(A375,'Por planificar'!$A$2:$A$500,'Por planificar'!$AR$2:$AR$500,""),
D375="Por habilitar presupuesto",_xlfn.XLOOKUP(A375,'Por habilitar presup.'!$A$2:$A$500,'Por habilitar presup.'!$AR$2:$AR$500,""),
D375="Por aprobar estimación",_xlfn.XLOOKUP(A375,'Por aprobar estimacion'!$A$2:$A$500,'Por aprobar estimacion'!$AR$2:$AR$500,""),
D375="Por reestimar",_xlfn.XLOOKUP(A375,'Por Reestimar '!$A$2:$A$500,'Por Reestimar '!$AR$2:$AR$500,""),
TRUE,""
),
_xlpm.resultado,IF(OR(_xlpm.revision="",_xlpm.revision=0),_xlpm.base,_xlpm.revision),
IF(OR(_xlpm.resultado="",_xlpm.resultado=0),"Sin definir",_xlpm.resultado)
))</f>
        <v>Alta</v>
      </c>
      <c r="F375" s="593" cm="1">
        <f t="array" ref="F375">IF(A375="","",_xlfn.LET(
_xlpm.fecha,_xlfn.IFS(
D375="Eliminados",_xlfn.XLOOKUP(A375,Eliminados!$A$2:$A$500,Eliminados!$AD$2:$AD$500,""),
D375="Planificadas",_xlfn.XLOOKUP(A375,Planificadas!$A$2:$A$500,Planificadas!$AD$2:$AD$500,""),
D375="Aprobar planificación",_xlfn.XLOOKUP(A375,'Aprobar Planificación'!$A$2:$A$500,'Aprobar Planificación'!$AD$2:$AD$500,""),
D375="Por planificar",_xlfn.XLOOKUP(A375,'Por planificar'!$A$2:$A$500,'Por planificar'!$AD$2:$AD$500,""),
D375="Por habilitar presupuesto",_xlfn.XLOOKUP(A375,'Por habilitar presup.'!$A$2:$A$500,'Por habilitar presup.'!$AD$2:$AD$500,""),
D375="Por aprobar estimación",_xlfn.XLOOKUP(A375,'Por aprobar estimacion'!$A$2:$A$500,'Por aprobar estimacion'!$AD$2:$AD$500,""),
D375="Por reestimar",_xlfn.XLOOKUP(A375,'Por Reestimar '!$A$2:$A$500,'Por Reestimar '!$AD$2:$AD$500,""),
D375="Por estimar",_xlfn.XLOOKUP(A375,'Por estimar'!$A$2:$A$500,'Por estimar'!$AD$2:$AD$500,""),
D375="Registro incompleto",_xlfn.XLOOKUP(A375,'Registro incompleto'!$A$2:$A$500,'Registro incompleto'!$AD$2:$AD$500,""),
TRUE,""
),
IF(OR(_xlpm.fecha="",_xlpm.fecha=0),"",_xlpm.fecha)
))</f>
        <v>46311</v>
      </c>
      <c r="G375" s="593" cm="1">
        <f t="array" ref="G375">IF(A375="","",_xlfn.LET(
_xlpm.base,_xlfn.IFS(
D375="Eliminados",_xlfn.XLOOKUP(A375,Eliminados!$A$2:$A$500,Eliminados!$AF$2:$AF$500,""),
D375="Planificadas",_xlfn.XLOOKUP(A375,Planificadas!$A$2:$A$500,Planificadas!$AF$2:$AF$500,""),
D375="Aprobar planificación",_xlfn.XLOOKUP(A375,'Aprobar Planificación'!$A$2:$A$500,'Aprobar Planificación'!$AF$2:$AF$500,""),
D375="Por planificar",_xlfn.XLOOKUP(A375,'Por planificar'!$A$2:$A$500,'Por planificar'!$AF$2:$AF$500,""),
D375="Por habilitar presupuesto",_xlfn.XLOOKUP(A375,'Por habilitar presup.'!$A$2:$A$500,'Por habilitar presup.'!$AF$2:$AF$500,""),
D375="Por aprobar estimación",_xlfn.XLOOKUP(A375,'Por aprobar estimacion'!$A$2:$A$500,'Por aprobar estimacion'!$AF$2:$AF$500,""),
D375="Por reestimar",_xlfn.XLOOKUP(A375,'Por Reestimar '!$A$2:$A$500,'Por Reestimar '!$AF$2:$AF$500,""),
D375="Por estimar",_xlfn.XLOOKUP(A375,'Por estimar'!$A$2:$A$500,'Por estimar'!$AF$2:$AF$500,""),
D375="Registro incompleto",_xlfn.XLOOKUP(A375,'Registro incompleto'!$A$2:$A$500,'Registro incompleto'!$AF$2:$AF$500,""),
TRUE,""
),
_xlpm.revision,_xlfn.IFS(
D375="Eliminados",_xlfn.XLOOKUP(A375,Eliminados!$A$2:$A$500,Eliminados!$AS$2:$AS$500,""),
D375="Planificadas",_xlfn.XLOOKUP(A375,Planificadas!$A$2:$A$500,Planificadas!$AS$2:$AS$500,""),
D375="Aprobar planificación",_xlfn.XLOOKUP(A375,'Aprobar Planificación'!$A$2:$A$500,'Aprobar Planificación'!$AS$2:$AS$500,""),
D375="Por planificar",_xlfn.XLOOKUP(A375,'Por planificar'!$A$2:$A$500,'Por planificar'!$AS$2:$AS$500,""),
D375="Por habilitar presupuesto",_xlfn.XLOOKUP(A375,'Por habilitar presup.'!$A$2:$A$500,'Por habilitar presup.'!$AS$2:$AS$500,""),
D375="Por aprobar estimación",_xlfn.XLOOKUP(A375,'Por aprobar estimacion'!$A$2:$A$500,'Por aprobar estimacion'!$AS$2:$AS$500,""),
D375="Por reestimar",_xlfn.XLOOKUP(A375,'Por Reestimar '!$A$2:$A$500,'Por Reestimar '!$AS$2:$AS$500,""),
TRUE,""
),
_xlpm.resultado,IF(OR(_xlpm.revision="",_xlpm.revision=0),_xlpm.base,_xlpm.revision),
IF(OR(_xlpm.resultado="",_xlpm.resultado=0),"",_xlpm.resultado)
))</f>
        <v>46328</v>
      </c>
      <c r="H375" s="593" cm="1">
        <f t="array" ref="H375">IF(A375="","",_xlfn.LET(
_xlpm.dias,_xlfn.IFS(
OR(UPPER(TRIM(E375))="BAJA",UPPER(TRIM(E375))="BAJO"),5,
OR(UPPER(TRIM(E375))="MEDIA",UPPER(TRIM(E375))="MEDIO"),10,
OR(UPPER(TRIM(E375))="ALTA",UPPER(TRIM(E375))="ALTO"),20,
TRUE,0
),
_xlpm.inicioRe,IF(D375="Por reestimar",_xlfn.XLOOKUP(A375,'Por Reestimar '!$A$2:$A$500,'Por Reestimar '!$AS$2:$AS$500,0),0),
_xlfn.IFS(
D375="Por reestimar",IF(AND(ISNUMBER(_xlpm.inicioRe),_xlpm.inicioRe&gt;0,_xlpm.dias&gt;0),WORKDAY(_xlpm.inicioRe,_xlpm.dias),""),
D375="Por estimar",IF(AND(ISNUMBER(G375),G375&gt;0),IF(_xlpm.dias&gt;0,WORKDAY(G375,_xlpm.dias),""),IF(AND(ISNUMBER(F375),F375&gt;0),WORKDAY(F375,5),"")),
TRUE,""
)
))</f>
        <v>46356</v>
      </c>
      <c r="I375" t="str" cm="1">
        <f t="array" ref="I375">IF(A375="","",_xlfn.IFS(
D375="Eliminados",_xlfn.XLOOKUP(A375,Eliminados!$A$2:$A$500,Eliminados!$AB$2:$AB$500,""),
D375="Planificadas",_xlfn.XLOOKUP(A375,Planificadas!$A$2:$A$500,Planificadas!$AB$2:$AB$500,""),
D375="Aprobar planificación",_xlfn.XLOOKUP(A375,'Aprobar Planificación'!$A$2:$A$500,'Aprobar Planificación'!$AB$2:$AB$500,""),
D375="Por planificar",_xlfn.XLOOKUP(A375,'Por planificar'!$A$2:$A$500,'Por planificar'!$AB$2:$AB$500,""),
D375="Por habilitar presupuesto",_xlfn.XLOOKUP(A375,'Por habilitar presup.'!$A$2:$A$500,'Por habilitar presup.'!$AB$2:$AB$500,""),
D375="Por aprobar estimación",_xlfn.XLOOKUP(A375,'Por aprobar estimacion'!$A$2:$A$500,'Por aprobar estimacion'!$AB$2:$AB$500,""),
D375="Por reestimar",_xlfn.XLOOKUP(A375,'Por Reestimar '!$A$2:$A$500,'Por Reestimar '!$AB$2:$AB$500,""),
D375="Por estimar",_xlfn.XLOOKUP(A375,'Por estimar'!$A$2:$A$500,'Por estimar'!$AB$2:$AB$500,""),
D375="Registro incompleto",_xlfn.XLOOKUP(A375,'Registro incompleto'!$A$2:$A$500,'Registro incompleto'!$AB$2:$AB$500,""),
TRUE,""
))</f>
        <v>Elmer Zapata</v>
      </c>
    </row>
    <row r="376" spans="1:9">
      <c r="A376">
        <v>437</v>
      </c>
      <c r="B376" t="str" cm="1">
        <f t="array" ref="B376">IF(A376="","",_xlfn.IFS(
D376="Eliminados",_xlfn.XLOOKUP(A376,Eliminados!$A$2:$A$500,Eliminados!$F$2:$F$500,""),
D376="Planificadas",_xlfn.XLOOKUP(A376,Planificadas!$A$2:$A$500,Planificadas!$F$2:$F$500,""),
D376="Aprobar planificación",_xlfn.XLOOKUP(A376,'Aprobar Planificación'!$A$2:$A$500,'Aprobar Planificación'!$F$2:$F$500,""),
D376="Por planificar",_xlfn.XLOOKUP(A376,'Por planificar'!$A$2:$A$500,'Por planificar'!$F$2:$F$500,""),
D376="Por habilitar presupuesto",_xlfn.XLOOKUP(A376,'Por habilitar presup.'!$A$2:$A$500,'Por habilitar presup.'!$F$2:$F$500,""),
D376="Por aprobar estimación",_xlfn.XLOOKUP(A376,'Por aprobar estimacion'!$A$2:$A$500,'Por aprobar estimacion'!$F$2:$F$500,""),
D376="Por reestimar",_xlfn.XLOOKUP(A376,'Por Reestimar '!$A$2:$A$500,'Por Reestimar '!$F$2:$F$500,""),
D376="Por estimar",_xlfn.XLOOKUP(A376,'Por estimar'!$A$2:$A$500,'Por estimar'!$F$2:$F$500,""),
D376="Registro incompleto",_xlfn.XLOOKUP(A376,'Registro incompleto'!$A$2:$A$500,'Registro incompleto'!$F$2:$F$500,""),
TRUE,""
))</f>
        <v>Creación de reporte "Estudiantes por cuarta aptos para registro de matrícula"</v>
      </c>
      <c r="C376" t="str">
        <f t="shared" si="5"/>
        <v>Enrique Ruiz</v>
      </c>
      <c r="D376" t="str" cm="1">
        <f t="array" ref="D376">IF(A376="","",_xlfn.IFS(
COUNTIF(Eliminados!$A$2:$A$500,A376)&gt;0,"Eliminados",
COUNTIF(Planificadas!$A$2:$A$500,A376)&gt;0,"Planificadas",
COUNTIF('Aprobar Planificación'!$A$2:$A$500,A376)&gt;0,"Aprobar planificación",
COUNTIF('Por planificar'!$A$2:$A$500,A376)&gt;0,"Por planificar",
COUNTIF('Por habilitar presup.'!$A$2:$A$500,A376)&gt;0,"Por habilitar presupuesto",
COUNTIF('Por aprobar estimacion'!$A$2:$A$500,A376)&gt;0,"Por aprobar estimación",
COUNTIF('Por Reestimar '!$A$2:$A$500,A376)&gt;0,"Por reestimar",
COUNTIF('Por estimar'!$A$2:$A$500,A376)&gt;0,"Por estimar",
COUNTIF('Registro incompleto'!$A$2:$A$500,A376)&gt;0,"Registro incompleto",
TRUE,"Sin estado"
))</f>
        <v>Por estimar</v>
      </c>
      <c r="E376" t="str" cm="1">
        <f t="array" ref="E376">IF(A376="","",_xlfn.LET(
_xlpm.base,_xlfn.IFS(
D376="Eliminados",_xlfn.XLOOKUP(A376,Eliminados!$A$2:$A$500,Eliminados!$AE$2:$AE$500,""),
D376="Planificadas",_xlfn.XLOOKUP(A376,Planificadas!$A$2:$A$500,Planificadas!$AE$2:$AE$500,""),
D376="Aprobar planificación",_xlfn.XLOOKUP(A376,'Aprobar Planificación'!$A$2:$A$500,'Aprobar Planificación'!$AE$2:$AE$500,""),
D376="Por planificar",_xlfn.XLOOKUP(A376,'Por planificar'!$A$2:$A$500,'Por planificar'!$AE$2:$AE$500,""),
D376="Por habilitar presupuesto",_xlfn.XLOOKUP(A376,'Por habilitar presup.'!$A$2:$A$500,'Por habilitar presup.'!$AE$2:$AE$500,""),
D376="Por aprobar estimación",_xlfn.XLOOKUP(A376,'Por aprobar estimacion'!$A$2:$A$500,'Por aprobar estimacion'!$AE$2:$AE$500,""),
D376="Por reestimar",_xlfn.XLOOKUP(A376,'Por Reestimar '!$A$2:$A$500,'Por Reestimar '!$AE$2:$AE$500,""),
D376="Por estimar",_xlfn.XLOOKUP(A376,'Por estimar'!$A$2:$A$500,'Por estimar'!$AE$2:$AE$500,""),
D376="Registro incompleto",_xlfn.XLOOKUP(A376,'Registro incompleto'!$A$2:$A$500,'Registro incompleto'!$AE$2:$AE$500,""),
TRUE,""
),
_xlpm.revision,_xlfn.IFS(
D376="Eliminados",_xlfn.XLOOKUP(A376,Eliminados!$A$2:$A$500,Eliminados!$AR$2:$AR$500,""),
D376="Planificadas",_xlfn.XLOOKUP(A376,Planificadas!$A$2:$A$500,Planificadas!$AR$2:$AR$500,""),
D376="Aprobar planificación",_xlfn.XLOOKUP(A376,'Aprobar Planificación'!$A$2:$A$500,'Aprobar Planificación'!$AR$2:$AR$500,""),
D376="Por planificar",_xlfn.XLOOKUP(A376,'Por planificar'!$A$2:$A$500,'Por planificar'!$AR$2:$AR$500,""),
D376="Por habilitar presupuesto",_xlfn.XLOOKUP(A376,'Por habilitar presup.'!$A$2:$A$500,'Por habilitar presup.'!$AR$2:$AR$500,""),
D376="Por aprobar estimación",_xlfn.XLOOKUP(A376,'Por aprobar estimacion'!$A$2:$A$500,'Por aprobar estimacion'!$AR$2:$AR$500,""),
D376="Por reestimar",_xlfn.XLOOKUP(A376,'Por Reestimar '!$A$2:$A$500,'Por Reestimar '!$AR$2:$AR$500,""),
TRUE,""
),
_xlpm.resultado,IF(OR(_xlpm.revision="",_xlpm.revision=0),_xlpm.base,_xlpm.revision),
IF(OR(_xlpm.resultado="",_xlpm.resultado=0),"Sin definir",_xlpm.resultado)
))</f>
        <v>Sin definir</v>
      </c>
      <c r="F376" s="593" cm="1">
        <f t="array" ref="F376">IF(A376="","",_xlfn.LET(
_xlpm.fecha,_xlfn.IFS(
D376="Eliminados",_xlfn.XLOOKUP(A376,Eliminados!$A$2:$A$500,Eliminados!$AD$2:$AD$500,""),
D376="Planificadas",_xlfn.XLOOKUP(A376,Planificadas!$A$2:$A$500,Planificadas!$AD$2:$AD$500,""),
D376="Aprobar planificación",_xlfn.XLOOKUP(A376,'Aprobar Planificación'!$A$2:$A$500,'Aprobar Planificación'!$AD$2:$AD$500,""),
D376="Por planificar",_xlfn.XLOOKUP(A376,'Por planificar'!$A$2:$A$500,'Por planificar'!$AD$2:$AD$500,""),
D376="Por habilitar presupuesto",_xlfn.XLOOKUP(A376,'Por habilitar presup.'!$A$2:$A$500,'Por habilitar presup.'!$AD$2:$AD$500,""),
D376="Por aprobar estimación",_xlfn.XLOOKUP(A376,'Por aprobar estimacion'!$A$2:$A$500,'Por aprobar estimacion'!$AD$2:$AD$500,""),
D376="Por reestimar",_xlfn.XLOOKUP(A376,'Por Reestimar '!$A$2:$A$500,'Por Reestimar '!$AD$2:$AD$500,""),
D376="Por estimar",_xlfn.XLOOKUP(A376,'Por estimar'!$A$2:$A$500,'Por estimar'!$AD$2:$AD$500,""),
D376="Registro incompleto",_xlfn.XLOOKUP(A376,'Registro incompleto'!$A$2:$A$500,'Registro incompleto'!$AD$2:$AD$500,""),
TRUE,""
),
IF(OR(_xlpm.fecha="",_xlpm.fecha=0),"",_xlpm.fecha)
))</f>
        <v>46317</v>
      </c>
      <c r="G376" s="593" t="str" cm="1">
        <f t="array" ref="G376">IF(A376="","",_xlfn.LET(
_xlpm.base,_xlfn.IFS(
D376="Eliminados",_xlfn.XLOOKUP(A376,Eliminados!$A$2:$A$500,Eliminados!$AF$2:$AF$500,""),
D376="Planificadas",_xlfn.XLOOKUP(A376,Planificadas!$A$2:$A$500,Planificadas!$AF$2:$AF$500,""),
D376="Aprobar planificación",_xlfn.XLOOKUP(A376,'Aprobar Planificación'!$A$2:$A$500,'Aprobar Planificación'!$AF$2:$AF$500,""),
D376="Por planificar",_xlfn.XLOOKUP(A376,'Por planificar'!$A$2:$A$500,'Por planificar'!$AF$2:$AF$500,""),
D376="Por habilitar presupuesto",_xlfn.XLOOKUP(A376,'Por habilitar presup.'!$A$2:$A$500,'Por habilitar presup.'!$AF$2:$AF$500,""),
D376="Por aprobar estimación",_xlfn.XLOOKUP(A376,'Por aprobar estimacion'!$A$2:$A$500,'Por aprobar estimacion'!$AF$2:$AF$500,""),
D376="Por reestimar",_xlfn.XLOOKUP(A376,'Por Reestimar '!$A$2:$A$500,'Por Reestimar '!$AF$2:$AF$500,""),
D376="Por estimar",_xlfn.XLOOKUP(A376,'Por estimar'!$A$2:$A$500,'Por estimar'!$AF$2:$AF$500,""),
D376="Registro incompleto",_xlfn.XLOOKUP(A376,'Registro incompleto'!$A$2:$A$500,'Registro incompleto'!$AF$2:$AF$500,""),
TRUE,""
),
_xlpm.revision,_xlfn.IFS(
D376="Eliminados",_xlfn.XLOOKUP(A376,Eliminados!$A$2:$A$500,Eliminados!$AS$2:$AS$500,""),
D376="Planificadas",_xlfn.XLOOKUP(A376,Planificadas!$A$2:$A$500,Planificadas!$AS$2:$AS$500,""),
D376="Aprobar planificación",_xlfn.XLOOKUP(A376,'Aprobar Planificación'!$A$2:$A$500,'Aprobar Planificación'!$AS$2:$AS$500,""),
D376="Por planificar",_xlfn.XLOOKUP(A376,'Por planificar'!$A$2:$A$500,'Por planificar'!$AS$2:$AS$500,""),
D376="Por habilitar presupuesto",_xlfn.XLOOKUP(A376,'Por habilitar presup.'!$A$2:$A$500,'Por habilitar presup.'!$AS$2:$AS$500,""),
D376="Por aprobar estimación",_xlfn.XLOOKUP(A376,'Por aprobar estimacion'!$A$2:$A$500,'Por aprobar estimacion'!$AS$2:$AS$500,""),
D376="Por reestimar",_xlfn.XLOOKUP(A376,'Por Reestimar '!$A$2:$A$500,'Por Reestimar '!$AS$2:$AS$500,""),
TRUE,""
),
_xlpm.resultado,IF(OR(_xlpm.revision="",_xlpm.revision=0),_xlpm.base,_xlpm.revision),
IF(OR(_xlpm.resultado="",_xlpm.resultado=0),"",_xlpm.resultado)
))</f>
        <v/>
      </c>
      <c r="H376" s="593" cm="1">
        <f t="array" ref="H376">IF(A376="","",_xlfn.LET(
_xlpm.dias,_xlfn.IFS(
OR(UPPER(TRIM(E376))="BAJA",UPPER(TRIM(E376))="BAJO"),5,
OR(UPPER(TRIM(E376))="MEDIA",UPPER(TRIM(E376))="MEDIO"),10,
OR(UPPER(TRIM(E376))="ALTA",UPPER(TRIM(E376))="ALTO"),20,
TRUE,0
),
_xlpm.inicioRe,IF(D376="Por reestimar",_xlfn.XLOOKUP(A376,'Por Reestimar '!$A$2:$A$500,'Por Reestimar '!$AS$2:$AS$500,0),0),
_xlfn.IFS(
D376="Por reestimar",IF(AND(ISNUMBER(_xlpm.inicioRe),_xlpm.inicioRe&gt;0,_xlpm.dias&gt;0),WORKDAY(_xlpm.inicioRe,_xlpm.dias),""),
D376="Por estimar",IF(AND(ISNUMBER(G376),G376&gt;0),IF(_xlpm.dias&gt;0,WORKDAY(G376,_xlpm.dias),""),IF(AND(ISNUMBER(F376),F376&gt;0),WORKDAY(F376,5),"")),
TRUE,""
)
))</f>
        <v>46324</v>
      </c>
      <c r="I376" t="str" cm="1">
        <f t="array" ref="I376">IF(A376="","",_xlfn.IFS(
D376="Eliminados",_xlfn.XLOOKUP(A376,Eliminados!$A$2:$A$500,Eliminados!$AB$2:$AB$500,""),
D376="Planificadas",_xlfn.XLOOKUP(A376,Planificadas!$A$2:$A$500,Planificadas!$AB$2:$AB$500,""),
D376="Aprobar planificación",_xlfn.XLOOKUP(A376,'Aprobar Planificación'!$A$2:$A$500,'Aprobar Planificación'!$AB$2:$AB$500,""),
D376="Por planificar",_xlfn.XLOOKUP(A376,'Por planificar'!$A$2:$A$500,'Por planificar'!$AB$2:$AB$500,""),
D376="Por habilitar presupuesto",_xlfn.XLOOKUP(A376,'Por habilitar presup.'!$A$2:$A$500,'Por habilitar presup.'!$AB$2:$AB$500,""),
D376="Por aprobar estimación",_xlfn.XLOOKUP(A376,'Por aprobar estimacion'!$A$2:$A$500,'Por aprobar estimacion'!$AB$2:$AB$500,""),
D376="Por reestimar",_xlfn.XLOOKUP(A376,'Por Reestimar '!$A$2:$A$500,'Por Reestimar '!$AB$2:$AB$500,""),
D376="Por estimar",_xlfn.XLOOKUP(A376,'Por estimar'!$A$2:$A$500,'Por estimar'!$AB$2:$AB$500,""),
D376="Registro incompleto",_xlfn.XLOOKUP(A376,'Registro incompleto'!$A$2:$A$500,'Registro incompleto'!$AB$2:$AB$500,""),
TRUE,""
))</f>
        <v>Enrique Ruiz</v>
      </c>
    </row>
    <row r="377" spans="1:9">
      <c r="A377">
        <v>438</v>
      </c>
      <c r="B377" t="str" cm="1">
        <f t="array" ref="B377">IF(A377="","",_xlfn.IFS(
D377="Eliminados",_xlfn.XLOOKUP(A377,Eliminados!$A$2:$A$500,Eliminados!$F$2:$F$500,""),
D377="Planificadas",_xlfn.XLOOKUP(A377,Planificadas!$A$2:$A$500,Planificadas!$F$2:$F$500,""),
D377="Aprobar planificación",_xlfn.XLOOKUP(A377,'Aprobar Planificación'!$A$2:$A$500,'Aprobar Planificación'!$F$2:$F$500,""),
D377="Por planificar",_xlfn.XLOOKUP(A377,'Por planificar'!$A$2:$A$500,'Por planificar'!$F$2:$F$500,""),
D377="Por habilitar presupuesto",_xlfn.XLOOKUP(A377,'Por habilitar presup.'!$A$2:$A$500,'Por habilitar presup.'!$F$2:$F$500,""),
D377="Por aprobar estimación",_xlfn.XLOOKUP(A377,'Por aprobar estimacion'!$A$2:$A$500,'Por aprobar estimacion'!$F$2:$F$500,""),
D377="Por reestimar",_xlfn.XLOOKUP(A377,'Por Reestimar '!$A$2:$A$500,'Por Reestimar '!$F$2:$F$500,""),
D377="Por estimar",_xlfn.XLOOKUP(A377,'Por estimar'!$A$2:$A$500,'Por estimar'!$F$2:$F$500,""),
D377="Registro incompleto",_xlfn.XLOOKUP(A377,'Registro incompleto'!$A$2:$A$500,'Registro incompleto'!$F$2:$F$500,""),
TRUE,""
))</f>
        <v>Reportes de retiros formales</v>
      </c>
      <c r="C377" t="str">
        <f t="shared" si="5"/>
        <v>Ivan Rengifo</v>
      </c>
      <c r="D377" t="str" cm="1">
        <f t="array" ref="D377">IF(A377="","",_xlfn.IFS(
COUNTIF(Eliminados!$A$2:$A$500,A377)&gt;0,"Eliminados",
COUNTIF(Planificadas!$A$2:$A$500,A377)&gt;0,"Planificadas",
COUNTIF('Aprobar Planificación'!$A$2:$A$500,A377)&gt;0,"Aprobar planificación",
COUNTIF('Por planificar'!$A$2:$A$500,A377)&gt;0,"Por planificar",
COUNTIF('Por habilitar presup.'!$A$2:$A$500,A377)&gt;0,"Por habilitar presupuesto",
COUNTIF('Por aprobar estimacion'!$A$2:$A$500,A377)&gt;0,"Por aprobar estimación",
COUNTIF('Por Reestimar '!$A$2:$A$500,A377)&gt;0,"Por reestimar",
COUNTIF('Por estimar'!$A$2:$A$500,A377)&gt;0,"Por estimar",
COUNTIF('Registro incompleto'!$A$2:$A$500,A377)&gt;0,"Registro incompleto",
TRUE,"Sin estado"
))</f>
        <v>Por estimar</v>
      </c>
      <c r="E377" t="str" cm="1">
        <f t="array" ref="E377">IF(A377="","",_xlfn.LET(
_xlpm.base,_xlfn.IFS(
D377="Eliminados",_xlfn.XLOOKUP(A377,Eliminados!$A$2:$A$500,Eliminados!$AE$2:$AE$500,""),
D377="Planificadas",_xlfn.XLOOKUP(A377,Planificadas!$A$2:$A$500,Planificadas!$AE$2:$AE$500,""),
D377="Aprobar planificación",_xlfn.XLOOKUP(A377,'Aprobar Planificación'!$A$2:$A$500,'Aprobar Planificación'!$AE$2:$AE$500,""),
D377="Por planificar",_xlfn.XLOOKUP(A377,'Por planificar'!$A$2:$A$500,'Por planificar'!$AE$2:$AE$500,""),
D377="Por habilitar presupuesto",_xlfn.XLOOKUP(A377,'Por habilitar presup.'!$A$2:$A$500,'Por habilitar presup.'!$AE$2:$AE$500,""),
D377="Por aprobar estimación",_xlfn.XLOOKUP(A377,'Por aprobar estimacion'!$A$2:$A$500,'Por aprobar estimacion'!$AE$2:$AE$500,""),
D377="Por reestimar",_xlfn.XLOOKUP(A377,'Por Reestimar '!$A$2:$A$500,'Por Reestimar '!$AE$2:$AE$500,""),
D377="Por estimar",_xlfn.XLOOKUP(A377,'Por estimar'!$A$2:$A$500,'Por estimar'!$AE$2:$AE$500,""),
D377="Registro incompleto",_xlfn.XLOOKUP(A377,'Registro incompleto'!$A$2:$A$500,'Registro incompleto'!$AE$2:$AE$500,""),
TRUE,""
),
_xlpm.revision,_xlfn.IFS(
D377="Eliminados",_xlfn.XLOOKUP(A377,Eliminados!$A$2:$A$500,Eliminados!$AR$2:$AR$500,""),
D377="Planificadas",_xlfn.XLOOKUP(A377,Planificadas!$A$2:$A$500,Planificadas!$AR$2:$AR$500,""),
D377="Aprobar planificación",_xlfn.XLOOKUP(A377,'Aprobar Planificación'!$A$2:$A$500,'Aprobar Planificación'!$AR$2:$AR$500,""),
D377="Por planificar",_xlfn.XLOOKUP(A377,'Por planificar'!$A$2:$A$500,'Por planificar'!$AR$2:$AR$500,""),
D377="Por habilitar presupuesto",_xlfn.XLOOKUP(A377,'Por habilitar presup.'!$A$2:$A$500,'Por habilitar presup.'!$AR$2:$AR$500,""),
D377="Por aprobar estimación",_xlfn.XLOOKUP(A377,'Por aprobar estimacion'!$A$2:$A$500,'Por aprobar estimacion'!$AR$2:$AR$500,""),
D377="Por reestimar",_xlfn.XLOOKUP(A377,'Por Reestimar '!$A$2:$A$500,'Por Reestimar '!$AR$2:$AR$500,""),
TRUE,""
),
_xlpm.resultado,IF(OR(_xlpm.revision="",_xlpm.revision=0),_xlpm.base,_xlpm.revision),
IF(OR(_xlpm.resultado="",_xlpm.resultado=0),"Sin definir",_xlpm.resultado)
))</f>
        <v>Media</v>
      </c>
      <c r="F377" s="593" cm="1">
        <f t="array" ref="F377">IF(A377="","",_xlfn.LET(
_xlpm.fecha,_xlfn.IFS(
D377="Eliminados",_xlfn.XLOOKUP(A377,Eliminados!$A$2:$A$500,Eliminados!$AD$2:$AD$500,""),
D377="Planificadas",_xlfn.XLOOKUP(A377,Planificadas!$A$2:$A$500,Planificadas!$AD$2:$AD$500,""),
D377="Aprobar planificación",_xlfn.XLOOKUP(A377,'Aprobar Planificación'!$A$2:$A$500,'Aprobar Planificación'!$AD$2:$AD$500,""),
D377="Por planificar",_xlfn.XLOOKUP(A377,'Por planificar'!$A$2:$A$500,'Por planificar'!$AD$2:$AD$500,""),
D377="Por habilitar presupuesto",_xlfn.XLOOKUP(A377,'Por habilitar presup.'!$A$2:$A$500,'Por habilitar presup.'!$AD$2:$AD$500,""),
D377="Por aprobar estimación",_xlfn.XLOOKUP(A377,'Por aprobar estimacion'!$A$2:$A$500,'Por aprobar estimacion'!$AD$2:$AD$500,""),
D377="Por reestimar",_xlfn.XLOOKUP(A377,'Por Reestimar '!$A$2:$A$500,'Por Reestimar '!$AD$2:$AD$500,""),
D377="Por estimar",_xlfn.XLOOKUP(A377,'Por estimar'!$A$2:$A$500,'Por estimar'!$AD$2:$AD$500,""),
D377="Registro incompleto",_xlfn.XLOOKUP(A377,'Registro incompleto'!$A$2:$A$500,'Registro incompleto'!$AD$2:$AD$500,""),
TRUE,""
),
IF(OR(_xlpm.fecha="",_xlpm.fecha=0),"",_xlpm.fecha)
))</f>
        <v>46315</v>
      </c>
      <c r="G377" s="593" cm="1">
        <f t="array" ref="G377">IF(A377="","",_xlfn.LET(
_xlpm.base,_xlfn.IFS(
D377="Eliminados",_xlfn.XLOOKUP(A377,Eliminados!$A$2:$A$500,Eliminados!$AF$2:$AF$500,""),
D377="Planificadas",_xlfn.XLOOKUP(A377,Planificadas!$A$2:$A$500,Planificadas!$AF$2:$AF$500,""),
D377="Aprobar planificación",_xlfn.XLOOKUP(A377,'Aprobar Planificación'!$A$2:$A$500,'Aprobar Planificación'!$AF$2:$AF$500,""),
D377="Por planificar",_xlfn.XLOOKUP(A377,'Por planificar'!$A$2:$A$500,'Por planificar'!$AF$2:$AF$500,""),
D377="Por habilitar presupuesto",_xlfn.XLOOKUP(A377,'Por habilitar presup.'!$A$2:$A$500,'Por habilitar presup.'!$AF$2:$AF$500,""),
D377="Por aprobar estimación",_xlfn.XLOOKUP(A377,'Por aprobar estimacion'!$A$2:$A$500,'Por aprobar estimacion'!$AF$2:$AF$500,""),
D377="Por reestimar",_xlfn.XLOOKUP(A377,'Por Reestimar '!$A$2:$A$500,'Por Reestimar '!$AF$2:$AF$500,""),
D377="Por estimar",_xlfn.XLOOKUP(A377,'Por estimar'!$A$2:$A$500,'Por estimar'!$AF$2:$AF$500,""),
D377="Registro incompleto",_xlfn.XLOOKUP(A377,'Registro incompleto'!$A$2:$A$500,'Registro incompleto'!$AF$2:$AF$500,""),
TRUE,""
),
_xlpm.revision,_xlfn.IFS(
D377="Eliminados",_xlfn.XLOOKUP(A377,Eliminados!$A$2:$A$500,Eliminados!$AS$2:$AS$500,""),
D377="Planificadas",_xlfn.XLOOKUP(A377,Planificadas!$A$2:$A$500,Planificadas!$AS$2:$AS$500,""),
D377="Aprobar planificación",_xlfn.XLOOKUP(A377,'Aprobar Planificación'!$A$2:$A$500,'Aprobar Planificación'!$AS$2:$AS$500,""),
D377="Por planificar",_xlfn.XLOOKUP(A377,'Por planificar'!$A$2:$A$500,'Por planificar'!$AS$2:$AS$500,""),
D377="Por habilitar presupuesto",_xlfn.XLOOKUP(A377,'Por habilitar presup.'!$A$2:$A$500,'Por habilitar presup.'!$AS$2:$AS$500,""),
D377="Por aprobar estimación",_xlfn.XLOOKUP(A377,'Por aprobar estimacion'!$A$2:$A$500,'Por aprobar estimacion'!$AS$2:$AS$500,""),
D377="Por reestimar",_xlfn.XLOOKUP(A377,'Por Reestimar '!$A$2:$A$500,'Por Reestimar '!$AS$2:$AS$500,""),
TRUE,""
),
_xlpm.resultado,IF(OR(_xlpm.revision="",_xlpm.revision=0),_xlpm.base,_xlpm.revision),
IF(OR(_xlpm.resultado="",_xlpm.resultado=0),"",_xlpm.resultado)
))</f>
        <v>46317</v>
      </c>
      <c r="H377" s="593" cm="1">
        <f t="array" ref="H377">IF(A377="","",_xlfn.LET(
_xlpm.dias,_xlfn.IFS(
OR(UPPER(TRIM(E377))="BAJA",UPPER(TRIM(E377))="BAJO"),5,
OR(UPPER(TRIM(E377))="MEDIA",UPPER(TRIM(E377))="MEDIO"),10,
OR(UPPER(TRIM(E377))="ALTA",UPPER(TRIM(E377))="ALTO"),20,
TRUE,0
),
_xlpm.inicioRe,IF(D377="Por reestimar",_xlfn.XLOOKUP(A377,'Por Reestimar '!$A$2:$A$500,'Por Reestimar '!$AS$2:$AS$500,0),0),
_xlfn.IFS(
D377="Por reestimar",IF(AND(ISNUMBER(_xlpm.inicioRe),_xlpm.inicioRe&gt;0,_xlpm.dias&gt;0),WORKDAY(_xlpm.inicioRe,_xlpm.dias),""),
D377="Por estimar",IF(AND(ISNUMBER(G377),G377&gt;0),IF(_xlpm.dias&gt;0,WORKDAY(G377,_xlpm.dias),""),IF(AND(ISNUMBER(F377),F377&gt;0),WORKDAY(F377,5),"")),
TRUE,""
)
))</f>
        <v>46331</v>
      </c>
      <c r="I377" t="str" cm="1">
        <f t="array" ref="I377">IF(A377="","",_xlfn.IFS(
D377="Eliminados",_xlfn.XLOOKUP(A377,Eliminados!$A$2:$A$500,Eliminados!$AB$2:$AB$500,""),
D377="Planificadas",_xlfn.XLOOKUP(A377,Planificadas!$A$2:$A$500,Planificadas!$AB$2:$AB$500,""),
D377="Aprobar planificación",_xlfn.XLOOKUP(A377,'Aprobar Planificación'!$A$2:$A$500,'Aprobar Planificación'!$AB$2:$AB$500,""),
D377="Por planificar",_xlfn.XLOOKUP(A377,'Por planificar'!$A$2:$A$500,'Por planificar'!$AB$2:$AB$500,""),
D377="Por habilitar presupuesto",_xlfn.XLOOKUP(A377,'Por habilitar presup.'!$A$2:$A$500,'Por habilitar presup.'!$AB$2:$AB$500,""),
D377="Por aprobar estimación",_xlfn.XLOOKUP(A377,'Por aprobar estimacion'!$A$2:$A$500,'Por aprobar estimacion'!$AB$2:$AB$500,""),
D377="Por reestimar",_xlfn.XLOOKUP(A377,'Por Reestimar '!$A$2:$A$500,'Por Reestimar '!$AB$2:$AB$500,""),
D377="Por estimar",_xlfn.XLOOKUP(A377,'Por estimar'!$A$2:$A$500,'Por estimar'!$AB$2:$AB$500,""),
D377="Registro incompleto",_xlfn.XLOOKUP(A377,'Registro incompleto'!$A$2:$A$500,'Registro incompleto'!$AB$2:$AB$500,""),
TRUE,""
))</f>
        <v>Ivan Rengifo</v>
      </c>
    </row>
    <row r="378" spans="1:9">
      <c r="A378">
        <v>439</v>
      </c>
      <c r="B378" t="str" cm="1">
        <f t="array" ref="B378">IF(A378="","",_xlfn.IFS(
D378="Eliminados",_xlfn.XLOOKUP(A378,Eliminados!$A$2:$A$500,Eliminados!$F$2:$F$500,""),
D378="Planificadas",_xlfn.XLOOKUP(A378,Planificadas!$A$2:$A$500,Planificadas!$F$2:$F$500,""),
D378="Aprobar planificación",_xlfn.XLOOKUP(A378,'Aprobar Planificación'!$A$2:$A$500,'Aprobar Planificación'!$F$2:$F$500,""),
D378="Por planificar",_xlfn.XLOOKUP(A378,'Por planificar'!$A$2:$A$500,'Por planificar'!$F$2:$F$500,""),
D378="Por habilitar presupuesto",_xlfn.XLOOKUP(A378,'Por habilitar presup.'!$A$2:$A$500,'Por habilitar presup.'!$F$2:$F$500,""),
D378="Por aprobar estimación",_xlfn.XLOOKUP(A378,'Por aprobar estimacion'!$A$2:$A$500,'Por aprobar estimacion'!$F$2:$F$500,""),
D378="Por reestimar",_xlfn.XLOOKUP(A378,'Por Reestimar '!$A$2:$A$500,'Por Reestimar '!$F$2:$F$500,""),
D378="Por estimar",_xlfn.XLOOKUP(A378,'Por estimar'!$A$2:$A$500,'Por estimar'!$F$2:$F$500,""),
D378="Registro incompleto",_xlfn.XLOOKUP(A378,'Registro incompleto'!$A$2:$A$500,'Registro incompleto'!$F$2:$F$500,""),
TRUE,""
))</f>
        <v>Mejoramiento de ETL para funnel de Retención</v>
      </c>
      <c r="C378" t="str">
        <f t="shared" si="5"/>
        <v>Nicolas Morales</v>
      </c>
      <c r="D378" t="str" cm="1">
        <f t="array" ref="D378">IF(A378="","",_xlfn.IFS(
COUNTIF(Eliminados!$A$2:$A$500,A378)&gt;0,"Eliminados",
COUNTIF(Planificadas!$A$2:$A$500,A378)&gt;0,"Planificadas",
COUNTIF('Aprobar Planificación'!$A$2:$A$500,A378)&gt;0,"Aprobar planificación",
COUNTIF('Por planificar'!$A$2:$A$500,A378)&gt;0,"Por planificar",
COUNTIF('Por habilitar presup.'!$A$2:$A$500,A378)&gt;0,"Por habilitar presupuesto",
COUNTIF('Por aprobar estimacion'!$A$2:$A$500,A378)&gt;0,"Por aprobar estimación",
COUNTIF('Por Reestimar '!$A$2:$A$500,A378)&gt;0,"Por reestimar",
COUNTIF('Por estimar'!$A$2:$A$500,A378)&gt;0,"Por estimar",
COUNTIF('Registro incompleto'!$A$2:$A$500,A378)&gt;0,"Registro incompleto",
TRUE,"Sin estado"
))</f>
        <v>Por aprobar estimación</v>
      </c>
      <c r="E378" t="str" cm="1">
        <f t="array" ref="E378">IF(A378="","",_xlfn.LET(
_xlpm.base,_xlfn.IFS(
D378="Eliminados",_xlfn.XLOOKUP(A378,Eliminados!$A$2:$A$500,Eliminados!$AE$2:$AE$500,""),
D378="Planificadas",_xlfn.XLOOKUP(A378,Planificadas!$A$2:$A$500,Planificadas!$AE$2:$AE$500,""),
D378="Aprobar planificación",_xlfn.XLOOKUP(A378,'Aprobar Planificación'!$A$2:$A$500,'Aprobar Planificación'!$AE$2:$AE$500,""),
D378="Por planificar",_xlfn.XLOOKUP(A378,'Por planificar'!$A$2:$A$500,'Por planificar'!$AE$2:$AE$500,""),
D378="Por habilitar presupuesto",_xlfn.XLOOKUP(A378,'Por habilitar presup.'!$A$2:$A$500,'Por habilitar presup.'!$AE$2:$AE$500,""),
D378="Por aprobar estimación",_xlfn.XLOOKUP(A378,'Por aprobar estimacion'!$A$2:$A$500,'Por aprobar estimacion'!$AE$2:$AE$500,""),
D378="Por reestimar",_xlfn.XLOOKUP(A378,'Por Reestimar '!$A$2:$A$500,'Por Reestimar '!$AE$2:$AE$500,""),
D378="Por estimar",_xlfn.XLOOKUP(A378,'Por estimar'!$A$2:$A$500,'Por estimar'!$AE$2:$AE$500,""),
D378="Registro incompleto",_xlfn.XLOOKUP(A378,'Registro incompleto'!$A$2:$A$500,'Registro incompleto'!$AE$2:$AE$500,""),
TRUE,""
),
_xlpm.revision,_xlfn.IFS(
D378="Eliminados",_xlfn.XLOOKUP(A378,Eliminados!$A$2:$A$500,Eliminados!$AR$2:$AR$500,""),
D378="Planificadas",_xlfn.XLOOKUP(A378,Planificadas!$A$2:$A$500,Planificadas!$AR$2:$AR$500,""),
D378="Aprobar planificación",_xlfn.XLOOKUP(A378,'Aprobar Planificación'!$A$2:$A$500,'Aprobar Planificación'!$AR$2:$AR$500,""),
D378="Por planificar",_xlfn.XLOOKUP(A378,'Por planificar'!$A$2:$A$500,'Por planificar'!$AR$2:$AR$500,""),
D378="Por habilitar presupuesto",_xlfn.XLOOKUP(A378,'Por habilitar presup.'!$A$2:$A$500,'Por habilitar presup.'!$AR$2:$AR$500,""),
D378="Por aprobar estimación",_xlfn.XLOOKUP(A378,'Por aprobar estimacion'!$A$2:$A$500,'Por aprobar estimacion'!$AR$2:$AR$500,""),
D378="Por reestimar",_xlfn.XLOOKUP(A378,'Por Reestimar '!$A$2:$A$500,'Por Reestimar '!$AR$2:$AR$500,""),
TRUE,""
),
_xlpm.resultado,IF(OR(_xlpm.revision="",_xlpm.revision=0),_xlpm.base,_xlpm.revision),
IF(OR(_xlpm.resultado="",_xlpm.resultado=0),"Sin definir",_xlpm.resultado)
))</f>
        <v>Media</v>
      </c>
      <c r="F378" s="593" cm="1">
        <f t="array" ref="F378">IF(A378="","",_xlfn.LET(
_xlpm.fecha,_xlfn.IFS(
D378="Eliminados",_xlfn.XLOOKUP(A378,Eliminados!$A$2:$A$500,Eliminados!$AD$2:$AD$500,""),
D378="Planificadas",_xlfn.XLOOKUP(A378,Planificadas!$A$2:$A$500,Planificadas!$AD$2:$AD$500,""),
D378="Aprobar planificación",_xlfn.XLOOKUP(A378,'Aprobar Planificación'!$A$2:$A$500,'Aprobar Planificación'!$AD$2:$AD$500,""),
D378="Por planificar",_xlfn.XLOOKUP(A378,'Por planificar'!$A$2:$A$500,'Por planificar'!$AD$2:$AD$500,""),
D378="Por habilitar presupuesto",_xlfn.XLOOKUP(A378,'Por habilitar presup.'!$A$2:$A$500,'Por habilitar presup.'!$AD$2:$AD$500,""),
D378="Por aprobar estimación",_xlfn.XLOOKUP(A378,'Por aprobar estimacion'!$A$2:$A$500,'Por aprobar estimacion'!$AD$2:$AD$500,""),
D378="Por reestimar",_xlfn.XLOOKUP(A378,'Por Reestimar '!$A$2:$A$500,'Por Reestimar '!$AD$2:$AD$500,""),
D378="Por estimar",_xlfn.XLOOKUP(A378,'Por estimar'!$A$2:$A$500,'Por estimar'!$AD$2:$AD$500,""),
D378="Registro incompleto",_xlfn.XLOOKUP(A378,'Registro incompleto'!$A$2:$A$500,'Registro incompleto'!$AD$2:$AD$500,""),
TRUE,""
),
IF(OR(_xlpm.fecha="",_xlpm.fecha=0),"",_xlpm.fecha)
))</f>
        <v>46315</v>
      </c>
      <c r="G378" s="593" cm="1">
        <f t="array" ref="G378">IF(A378="","",_xlfn.LET(
_xlpm.base,_xlfn.IFS(
D378="Eliminados",_xlfn.XLOOKUP(A378,Eliminados!$A$2:$A$500,Eliminados!$AF$2:$AF$500,""),
D378="Planificadas",_xlfn.XLOOKUP(A378,Planificadas!$A$2:$A$500,Planificadas!$AF$2:$AF$500,""),
D378="Aprobar planificación",_xlfn.XLOOKUP(A378,'Aprobar Planificación'!$A$2:$A$500,'Aprobar Planificación'!$AF$2:$AF$500,""),
D378="Por planificar",_xlfn.XLOOKUP(A378,'Por planificar'!$A$2:$A$500,'Por planificar'!$AF$2:$AF$500,""),
D378="Por habilitar presupuesto",_xlfn.XLOOKUP(A378,'Por habilitar presup.'!$A$2:$A$500,'Por habilitar presup.'!$AF$2:$AF$500,""),
D378="Por aprobar estimación",_xlfn.XLOOKUP(A378,'Por aprobar estimacion'!$A$2:$A$500,'Por aprobar estimacion'!$AF$2:$AF$500,""),
D378="Por reestimar",_xlfn.XLOOKUP(A378,'Por Reestimar '!$A$2:$A$500,'Por Reestimar '!$AF$2:$AF$500,""),
D378="Por estimar",_xlfn.XLOOKUP(A378,'Por estimar'!$A$2:$A$500,'Por estimar'!$AF$2:$AF$500,""),
D378="Registro incompleto",_xlfn.XLOOKUP(A378,'Registro incompleto'!$A$2:$A$500,'Registro incompleto'!$AF$2:$AF$500,""),
TRUE,""
),
_xlpm.revision,_xlfn.IFS(
D378="Eliminados",_xlfn.XLOOKUP(A378,Eliminados!$A$2:$A$500,Eliminados!$AS$2:$AS$500,""),
D378="Planificadas",_xlfn.XLOOKUP(A378,Planificadas!$A$2:$A$500,Planificadas!$AS$2:$AS$500,""),
D378="Aprobar planificación",_xlfn.XLOOKUP(A378,'Aprobar Planificación'!$A$2:$A$500,'Aprobar Planificación'!$AS$2:$AS$500,""),
D378="Por planificar",_xlfn.XLOOKUP(A378,'Por planificar'!$A$2:$A$500,'Por planificar'!$AS$2:$AS$500,""),
D378="Por habilitar presupuesto",_xlfn.XLOOKUP(A378,'Por habilitar presup.'!$A$2:$A$500,'Por habilitar presup.'!$AS$2:$AS$500,""),
D378="Por aprobar estimación",_xlfn.XLOOKUP(A378,'Por aprobar estimacion'!$A$2:$A$500,'Por aprobar estimacion'!$AS$2:$AS$500,""),
D378="Por reestimar",_xlfn.XLOOKUP(A378,'Por Reestimar '!$A$2:$A$500,'Por Reestimar '!$AS$2:$AS$500,""),
TRUE,""
),
_xlpm.resultado,IF(OR(_xlpm.revision="",_xlpm.revision=0),_xlpm.base,_xlpm.revision),
IF(OR(_xlpm.resultado="",_xlpm.resultado=0),"",_xlpm.resultado)
))</f>
        <v>46044</v>
      </c>
      <c r="H378" s="593" t="str" cm="1">
        <f t="array" ref="H378">IF(A378="","",_xlfn.LET(
_xlpm.dias,_xlfn.IFS(
OR(UPPER(TRIM(E378))="BAJA",UPPER(TRIM(E378))="BAJO"),5,
OR(UPPER(TRIM(E378))="MEDIA",UPPER(TRIM(E378))="MEDIO"),10,
OR(UPPER(TRIM(E378))="ALTA",UPPER(TRIM(E378))="ALTO"),20,
TRUE,0
),
_xlpm.inicioRe,IF(D378="Por reestimar",_xlfn.XLOOKUP(A378,'Por Reestimar '!$A$2:$A$500,'Por Reestimar '!$AS$2:$AS$500,0),0),
_xlfn.IFS(
D378="Por reestimar",IF(AND(ISNUMBER(_xlpm.inicioRe),_xlpm.inicioRe&gt;0,_xlpm.dias&gt;0),WORKDAY(_xlpm.inicioRe,_xlpm.dias),""),
D378="Por estimar",IF(AND(ISNUMBER(G378),G378&gt;0),IF(_xlpm.dias&gt;0,WORKDAY(G378,_xlpm.dias),""),IF(AND(ISNUMBER(F378),F378&gt;0),WORKDAY(F378,5),"")),
TRUE,""
)
))</f>
        <v/>
      </c>
      <c r="I378" t="str" cm="1">
        <f t="array" ref="I378">IF(A378="","",_xlfn.IFS(
D378="Eliminados",_xlfn.XLOOKUP(A378,Eliminados!$A$2:$A$500,Eliminados!$AB$2:$AB$500,""),
D378="Planificadas",_xlfn.XLOOKUP(A378,Planificadas!$A$2:$A$500,Planificadas!$AB$2:$AB$500,""),
D378="Aprobar planificación",_xlfn.XLOOKUP(A378,'Aprobar Planificación'!$A$2:$A$500,'Aprobar Planificación'!$AB$2:$AB$500,""),
D378="Por planificar",_xlfn.XLOOKUP(A378,'Por planificar'!$A$2:$A$500,'Por planificar'!$AB$2:$AB$500,""),
D378="Por habilitar presupuesto",_xlfn.XLOOKUP(A378,'Por habilitar presup.'!$A$2:$A$500,'Por habilitar presup.'!$AB$2:$AB$500,""),
D378="Por aprobar estimación",_xlfn.XLOOKUP(A378,'Por aprobar estimacion'!$A$2:$A$500,'Por aprobar estimacion'!$AB$2:$AB$500,""),
D378="Por reestimar",_xlfn.XLOOKUP(A378,'Por Reestimar '!$A$2:$A$500,'Por Reestimar '!$AB$2:$AB$500,""),
D378="Por estimar",_xlfn.XLOOKUP(A378,'Por estimar'!$A$2:$A$500,'Por estimar'!$AB$2:$AB$500,""),
D378="Registro incompleto",_xlfn.XLOOKUP(A378,'Registro incompleto'!$A$2:$A$500,'Registro incompleto'!$AB$2:$AB$500,""),
TRUE,""
))</f>
        <v>Nicolas Morales</v>
      </c>
    </row>
    <row r="379" spans="1:9">
      <c r="A379">
        <v>440</v>
      </c>
      <c r="B379" t="str" cm="1">
        <f t="array" ref="B379">IF(A379="","",_xlfn.IFS(
D379="Eliminados",_xlfn.XLOOKUP(A379,Eliminados!$A$2:$A$500,Eliminados!$F$2:$F$500,""),
D379="Planificadas",_xlfn.XLOOKUP(A379,Planificadas!$A$2:$A$500,Planificadas!$F$2:$F$500,""),
D379="Aprobar planificación",_xlfn.XLOOKUP(A379,'Aprobar Planificación'!$A$2:$A$500,'Aprobar Planificación'!$F$2:$F$500,""),
D379="Por planificar",_xlfn.XLOOKUP(A379,'Por planificar'!$A$2:$A$500,'Por planificar'!$F$2:$F$500,""),
D379="Por habilitar presupuesto",_xlfn.XLOOKUP(A379,'Por habilitar presup.'!$A$2:$A$500,'Por habilitar presup.'!$F$2:$F$500,""),
D379="Por aprobar estimación",_xlfn.XLOOKUP(A379,'Por aprobar estimacion'!$A$2:$A$500,'Por aprobar estimacion'!$F$2:$F$500,""),
D379="Por reestimar",_xlfn.XLOOKUP(A379,'Por Reestimar '!$A$2:$A$500,'Por Reestimar '!$F$2:$F$500,""),
D379="Por estimar",_xlfn.XLOOKUP(A379,'Por estimar'!$A$2:$A$500,'Por estimar'!$F$2:$F$500,""),
D379="Registro incompleto",_xlfn.XLOOKUP(A379,'Registro incompleto'!$A$2:$A$500,'Registro incompleto'!$F$2:$F$500,""),
TRUE,""
))</f>
        <v>Sede Piura UPN</v>
      </c>
      <c r="C379" t="str">
        <f t="shared" si="5"/>
        <v>César Soplín</v>
      </c>
      <c r="D379" t="str" cm="1">
        <f t="array" ref="D379">IF(A379="","",_xlfn.IFS(
COUNTIF(Eliminados!$A$2:$A$500,A379)&gt;0,"Eliminados",
COUNTIF(Planificadas!$A$2:$A$500,A379)&gt;0,"Planificadas",
COUNTIF('Aprobar Planificación'!$A$2:$A$500,A379)&gt;0,"Aprobar planificación",
COUNTIF('Por planificar'!$A$2:$A$500,A379)&gt;0,"Por planificar",
COUNTIF('Por habilitar presup.'!$A$2:$A$500,A379)&gt;0,"Por habilitar presupuesto",
COUNTIF('Por aprobar estimacion'!$A$2:$A$500,A379)&gt;0,"Por aprobar estimación",
COUNTIF('Por Reestimar '!$A$2:$A$500,A379)&gt;0,"Por reestimar",
COUNTIF('Por estimar'!$A$2:$A$500,A379)&gt;0,"Por estimar",
COUNTIF('Registro incompleto'!$A$2:$A$500,A379)&gt;0,"Registro incompleto",
TRUE,"Sin estado"
))</f>
        <v>Por estimar</v>
      </c>
      <c r="E379" t="str" cm="1">
        <f t="array" ref="E379">IF(A379="","",_xlfn.LET(
_xlpm.base,_xlfn.IFS(
D379="Eliminados",_xlfn.XLOOKUP(A379,Eliminados!$A$2:$A$500,Eliminados!$AE$2:$AE$500,""),
D379="Planificadas",_xlfn.XLOOKUP(A379,Planificadas!$A$2:$A$500,Planificadas!$AE$2:$AE$500,""),
D379="Aprobar planificación",_xlfn.XLOOKUP(A379,'Aprobar Planificación'!$A$2:$A$500,'Aprobar Planificación'!$AE$2:$AE$500,""),
D379="Por planificar",_xlfn.XLOOKUP(A379,'Por planificar'!$A$2:$A$500,'Por planificar'!$AE$2:$AE$500,""),
D379="Por habilitar presupuesto",_xlfn.XLOOKUP(A379,'Por habilitar presup.'!$A$2:$A$500,'Por habilitar presup.'!$AE$2:$AE$500,""),
D379="Por aprobar estimación",_xlfn.XLOOKUP(A379,'Por aprobar estimacion'!$A$2:$A$500,'Por aprobar estimacion'!$AE$2:$AE$500,""),
D379="Por reestimar",_xlfn.XLOOKUP(A379,'Por Reestimar '!$A$2:$A$500,'Por Reestimar '!$AE$2:$AE$500,""),
D379="Por estimar",_xlfn.XLOOKUP(A379,'Por estimar'!$A$2:$A$500,'Por estimar'!$AE$2:$AE$500,""),
D379="Registro incompleto",_xlfn.XLOOKUP(A379,'Registro incompleto'!$A$2:$A$500,'Registro incompleto'!$AE$2:$AE$500,""),
TRUE,""
),
_xlpm.revision,_xlfn.IFS(
D379="Eliminados",_xlfn.XLOOKUP(A379,Eliminados!$A$2:$A$500,Eliminados!$AR$2:$AR$500,""),
D379="Planificadas",_xlfn.XLOOKUP(A379,Planificadas!$A$2:$A$500,Planificadas!$AR$2:$AR$500,""),
D379="Aprobar planificación",_xlfn.XLOOKUP(A379,'Aprobar Planificación'!$A$2:$A$500,'Aprobar Planificación'!$AR$2:$AR$500,""),
D379="Por planificar",_xlfn.XLOOKUP(A379,'Por planificar'!$A$2:$A$500,'Por planificar'!$AR$2:$AR$500,""),
D379="Por habilitar presupuesto",_xlfn.XLOOKUP(A379,'Por habilitar presup.'!$A$2:$A$500,'Por habilitar presup.'!$AR$2:$AR$500,""),
D379="Por aprobar estimación",_xlfn.XLOOKUP(A379,'Por aprobar estimacion'!$A$2:$A$500,'Por aprobar estimacion'!$AR$2:$AR$500,""),
D379="Por reestimar",_xlfn.XLOOKUP(A379,'Por Reestimar '!$A$2:$A$500,'Por Reestimar '!$AR$2:$AR$500,""),
TRUE,""
),
_xlpm.resultado,IF(OR(_xlpm.revision="",_xlpm.revision=0),_xlpm.base,_xlpm.revision),
IF(OR(_xlpm.resultado="",_xlpm.resultado=0),"Sin definir",_xlpm.resultado)
))</f>
        <v>Sin definir</v>
      </c>
      <c r="F379" s="593" cm="1">
        <f t="array" ref="F379">IF(A379="","",_xlfn.LET(
_xlpm.fecha,_xlfn.IFS(
D379="Eliminados",_xlfn.XLOOKUP(A379,Eliminados!$A$2:$A$500,Eliminados!$AD$2:$AD$500,""),
D379="Planificadas",_xlfn.XLOOKUP(A379,Planificadas!$A$2:$A$500,Planificadas!$AD$2:$AD$500,""),
D379="Aprobar planificación",_xlfn.XLOOKUP(A379,'Aprobar Planificación'!$A$2:$A$500,'Aprobar Planificación'!$AD$2:$AD$500,""),
D379="Por planificar",_xlfn.XLOOKUP(A379,'Por planificar'!$A$2:$A$500,'Por planificar'!$AD$2:$AD$500,""),
D379="Por habilitar presupuesto",_xlfn.XLOOKUP(A379,'Por habilitar presup.'!$A$2:$A$500,'Por habilitar presup.'!$AD$2:$AD$500,""),
D379="Por aprobar estimación",_xlfn.XLOOKUP(A379,'Por aprobar estimacion'!$A$2:$A$500,'Por aprobar estimacion'!$AD$2:$AD$500,""),
D379="Por reestimar",_xlfn.XLOOKUP(A379,'Por Reestimar '!$A$2:$A$500,'Por Reestimar '!$AD$2:$AD$500,""),
D379="Por estimar",_xlfn.XLOOKUP(A379,'Por estimar'!$A$2:$A$500,'Por estimar'!$AD$2:$AD$500,""),
D379="Registro incompleto",_xlfn.XLOOKUP(A379,'Registro incompleto'!$A$2:$A$500,'Registro incompleto'!$AD$2:$AD$500,""),
TRUE,""
),
IF(OR(_xlpm.fecha="",_xlpm.fecha=0),"",_xlpm.fecha)
))</f>
        <v>46316</v>
      </c>
      <c r="G379" s="593" t="str" cm="1">
        <f t="array" ref="G379">IF(A379="","",_xlfn.LET(
_xlpm.base,_xlfn.IFS(
D379="Eliminados",_xlfn.XLOOKUP(A379,Eliminados!$A$2:$A$500,Eliminados!$AF$2:$AF$500,""),
D379="Planificadas",_xlfn.XLOOKUP(A379,Planificadas!$A$2:$A$500,Planificadas!$AF$2:$AF$500,""),
D379="Aprobar planificación",_xlfn.XLOOKUP(A379,'Aprobar Planificación'!$A$2:$A$500,'Aprobar Planificación'!$AF$2:$AF$500,""),
D379="Por planificar",_xlfn.XLOOKUP(A379,'Por planificar'!$A$2:$A$500,'Por planificar'!$AF$2:$AF$500,""),
D379="Por habilitar presupuesto",_xlfn.XLOOKUP(A379,'Por habilitar presup.'!$A$2:$A$500,'Por habilitar presup.'!$AF$2:$AF$500,""),
D379="Por aprobar estimación",_xlfn.XLOOKUP(A379,'Por aprobar estimacion'!$A$2:$A$500,'Por aprobar estimacion'!$AF$2:$AF$500,""),
D379="Por reestimar",_xlfn.XLOOKUP(A379,'Por Reestimar '!$A$2:$A$500,'Por Reestimar '!$AF$2:$AF$500,""),
D379="Por estimar",_xlfn.XLOOKUP(A379,'Por estimar'!$A$2:$A$500,'Por estimar'!$AF$2:$AF$500,""),
D379="Registro incompleto",_xlfn.XLOOKUP(A379,'Registro incompleto'!$A$2:$A$500,'Registro incompleto'!$AF$2:$AF$500,""),
TRUE,""
),
_xlpm.revision,_xlfn.IFS(
D379="Eliminados",_xlfn.XLOOKUP(A379,Eliminados!$A$2:$A$500,Eliminados!$AS$2:$AS$500,""),
D379="Planificadas",_xlfn.XLOOKUP(A379,Planificadas!$A$2:$A$500,Planificadas!$AS$2:$AS$500,""),
D379="Aprobar planificación",_xlfn.XLOOKUP(A379,'Aprobar Planificación'!$A$2:$A$500,'Aprobar Planificación'!$AS$2:$AS$500,""),
D379="Por planificar",_xlfn.XLOOKUP(A379,'Por planificar'!$A$2:$A$500,'Por planificar'!$AS$2:$AS$500,""),
D379="Por habilitar presupuesto",_xlfn.XLOOKUP(A379,'Por habilitar presup.'!$A$2:$A$500,'Por habilitar presup.'!$AS$2:$AS$500,""),
D379="Por aprobar estimación",_xlfn.XLOOKUP(A379,'Por aprobar estimacion'!$A$2:$A$500,'Por aprobar estimacion'!$AS$2:$AS$500,""),
D379="Por reestimar",_xlfn.XLOOKUP(A379,'Por Reestimar '!$A$2:$A$500,'Por Reestimar '!$AS$2:$AS$500,""),
TRUE,""
),
_xlpm.resultado,IF(OR(_xlpm.revision="",_xlpm.revision=0),_xlpm.base,_xlpm.revision),
IF(OR(_xlpm.resultado="",_xlpm.resultado=0),"",_xlpm.resultado)
))</f>
        <v/>
      </c>
      <c r="H379" s="593" cm="1">
        <f t="array" ref="H379">IF(A379="","",_xlfn.LET(
_xlpm.dias,_xlfn.IFS(
OR(UPPER(TRIM(E379))="BAJA",UPPER(TRIM(E379))="BAJO"),5,
OR(UPPER(TRIM(E379))="MEDIA",UPPER(TRIM(E379))="MEDIO"),10,
OR(UPPER(TRIM(E379))="ALTA",UPPER(TRIM(E379))="ALTO"),20,
TRUE,0
),
_xlpm.inicioRe,IF(D379="Por reestimar",_xlfn.XLOOKUP(A379,'Por Reestimar '!$A$2:$A$500,'Por Reestimar '!$AS$2:$AS$500,0),0),
_xlfn.IFS(
D379="Por reestimar",IF(AND(ISNUMBER(_xlpm.inicioRe),_xlpm.inicioRe&gt;0,_xlpm.dias&gt;0),WORKDAY(_xlpm.inicioRe,_xlpm.dias),""),
D379="Por estimar",IF(AND(ISNUMBER(G379),G379&gt;0),IF(_xlpm.dias&gt;0,WORKDAY(G379,_xlpm.dias),""),IF(AND(ISNUMBER(F379),F379&gt;0),WORKDAY(F379,5),"")),
TRUE,""
)
))</f>
        <v>46323</v>
      </c>
      <c r="I379" t="str" cm="1">
        <f t="array" ref="I379">IF(A379="","",_xlfn.IFS(
D379="Eliminados",_xlfn.XLOOKUP(A379,Eliminados!$A$2:$A$500,Eliminados!$AB$2:$AB$500,""),
D379="Planificadas",_xlfn.XLOOKUP(A379,Planificadas!$A$2:$A$500,Planificadas!$AB$2:$AB$500,""),
D379="Aprobar planificación",_xlfn.XLOOKUP(A379,'Aprobar Planificación'!$A$2:$A$500,'Aprobar Planificación'!$AB$2:$AB$500,""),
D379="Por planificar",_xlfn.XLOOKUP(A379,'Por planificar'!$A$2:$A$500,'Por planificar'!$AB$2:$AB$500,""),
D379="Por habilitar presupuesto",_xlfn.XLOOKUP(A379,'Por habilitar presup.'!$A$2:$A$500,'Por habilitar presup.'!$AB$2:$AB$500,""),
D379="Por aprobar estimación",_xlfn.XLOOKUP(A379,'Por aprobar estimacion'!$A$2:$A$500,'Por aprobar estimacion'!$AB$2:$AB$500,""),
D379="Por reestimar",_xlfn.XLOOKUP(A379,'Por Reestimar '!$A$2:$A$500,'Por Reestimar '!$AB$2:$AB$500,""),
D379="Por estimar",_xlfn.XLOOKUP(A379,'Por estimar'!$A$2:$A$500,'Por estimar'!$AB$2:$AB$500,""),
D379="Registro incompleto",_xlfn.XLOOKUP(A379,'Registro incompleto'!$A$2:$A$500,'Registro incompleto'!$AB$2:$AB$500,""),
TRUE,""
))</f>
        <v>César Soplín</v>
      </c>
    </row>
    <row r="380" spans="1:9">
      <c r="A380">
        <v>441</v>
      </c>
      <c r="B380" t="str" cm="1">
        <f t="array" ref="B380">IF(A380="","",_xlfn.IFS(
D380="Eliminados",_xlfn.XLOOKUP(A380,Eliminados!$A$2:$A$500,Eliminados!$F$2:$F$500,""),
D380="Planificadas",_xlfn.XLOOKUP(A380,Planificadas!$A$2:$A$500,Planificadas!$F$2:$F$500,""),
D380="Aprobar planificación",_xlfn.XLOOKUP(A380,'Aprobar Planificación'!$A$2:$A$500,'Aprobar Planificación'!$F$2:$F$500,""),
D380="Por planificar",_xlfn.XLOOKUP(A380,'Por planificar'!$A$2:$A$500,'Por planificar'!$F$2:$F$500,""),
D380="Por habilitar presupuesto",_xlfn.XLOOKUP(A380,'Por habilitar presup.'!$A$2:$A$500,'Por habilitar presup.'!$F$2:$F$500,""),
D380="Por aprobar estimación",_xlfn.XLOOKUP(A380,'Por aprobar estimacion'!$A$2:$A$500,'Por aprobar estimacion'!$F$2:$F$500,""),
D380="Por reestimar",_xlfn.XLOOKUP(A380,'Por Reestimar '!$A$2:$A$500,'Por Reestimar '!$F$2:$F$500,""),
D380="Por estimar",_xlfn.XLOOKUP(A380,'Por estimar'!$A$2:$A$500,'Por estimar'!$F$2:$F$500,""),
D380="Registro incompleto",_xlfn.XLOOKUP(A380,'Registro incompleto'!$A$2:$A$500,'Registro incompleto'!$F$2:$F$500,""),
TRUE,""
))</f>
        <v>Sede Ica UPN</v>
      </c>
      <c r="C380" t="str">
        <f t="shared" si="5"/>
        <v>César Soplín</v>
      </c>
      <c r="D380" t="str" cm="1">
        <f t="array" ref="D380">IF(A380="","",_xlfn.IFS(
COUNTIF(Eliminados!$A$2:$A$500,A380)&gt;0,"Eliminados",
COUNTIF(Planificadas!$A$2:$A$500,A380)&gt;0,"Planificadas",
COUNTIF('Aprobar Planificación'!$A$2:$A$500,A380)&gt;0,"Aprobar planificación",
COUNTIF('Por planificar'!$A$2:$A$500,A380)&gt;0,"Por planificar",
COUNTIF('Por habilitar presup.'!$A$2:$A$500,A380)&gt;0,"Por habilitar presupuesto",
COUNTIF('Por aprobar estimacion'!$A$2:$A$500,A380)&gt;0,"Por aprobar estimación",
COUNTIF('Por Reestimar '!$A$2:$A$500,A380)&gt;0,"Por reestimar",
COUNTIF('Por estimar'!$A$2:$A$500,A380)&gt;0,"Por estimar",
COUNTIF('Registro incompleto'!$A$2:$A$500,A380)&gt;0,"Registro incompleto",
TRUE,"Sin estado"
))</f>
        <v>Por estimar</v>
      </c>
      <c r="E380" t="str" cm="1">
        <f t="array" ref="E380">IF(A380="","",_xlfn.LET(
_xlpm.base,_xlfn.IFS(
D380="Eliminados",_xlfn.XLOOKUP(A380,Eliminados!$A$2:$A$500,Eliminados!$AE$2:$AE$500,""),
D380="Planificadas",_xlfn.XLOOKUP(A380,Planificadas!$A$2:$A$500,Planificadas!$AE$2:$AE$500,""),
D380="Aprobar planificación",_xlfn.XLOOKUP(A380,'Aprobar Planificación'!$A$2:$A$500,'Aprobar Planificación'!$AE$2:$AE$500,""),
D380="Por planificar",_xlfn.XLOOKUP(A380,'Por planificar'!$A$2:$A$500,'Por planificar'!$AE$2:$AE$500,""),
D380="Por habilitar presupuesto",_xlfn.XLOOKUP(A380,'Por habilitar presup.'!$A$2:$A$500,'Por habilitar presup.'!$AE$2:$AE$500,""),
D380="Por aprobar estimación",_xlfn.XLOOKUP(A380,'Por aprobar estimacion'!$A$2:$A$500,'Por aprobar estimacion'!$AE$2:$AE$500,""),
D380="Por reestimar",_xlfn.XLOOKUP(A380,'Por Reestimar '!$A$2:$A$500,'Por Reestimar '!$AE$2:$AE$500,""),
D380="Por estimar",_xlfn.XLOOKUP(A380,'Por estimar'!$A$2:$A$500,'Por estimar'!$AE$2:$AE$500,""),
D380="Registro incompleto",_xlfn.XLOOKUP(A380,'Registro incompleto'!$A$2:$A$500,'Registro incompleto'!$AE$2:$AE$500,""),
TRUE,""
),
_xlpm.revision,_xlfn.IFS(
D380="Eliminados",_xlfn.XLOOKUP(A380,Eliminados!$A$2:$A$500,Eliminados!$AR$2:$AR$500,""),
D380="Planificadas",_xlfn.XLOOKUP(A380,Planificadas!$A$2:$A$500,Planificadas!$AR$2:$AR$500,""),
D380="Aprobar planificación",_xlfn.XLOOKUP(A380,'Aprobar Planificación'!$A$2:$A$500,'Aprobar Planificación'!$AR$2:$AR$500,""),
D380="Por planificar",_xlfn.XLOOKUP(A380,'Por planificar'!$A$2:$A$500,'Por planificar'!$AR$2:$AR$500,""),
D380="Por habilitar presupuesto",_xlfn.XLOOKUP(A380,'Por habilitar presup.'!$A$2:$A$500,'Por habilitar presup.'!$AR$2:$AR$500,""),
D380="Por aprobar estimación",_xlfn.XLOOKUP(A380,'Por aprobar estimacion'!$A$2:$A$500,'Por aprobar estimacion'!$AR$2:$AR$500,""),
D380="Por reestimar",_xlfn.XLOOKUP(A380,'Por Reestimar '!$A$2:$A$500,'Por Reestimar '!$AR$2:$AR$500,""),
TRUE,""
),
_xlpm.resultado,IF(OR(_xlpm.revision="",_xlpm.revision=0),_xlpm.base,_xlpm.revision),
IF(OR(_xlpm.resultado="",_xlpm.resultado=0),"Sin definir",_xlpm.resultado)
))</f>
        <v>Sin definir</v>
      </c>
      <c r="F380" s="593" cm="1">
        <f t="array" ref="F380">IF(A380="","",_xlfn.LET(
_xlpm.fecha,_xlfn.IFS(
D380="Eliminados",_xlfn.XLOOKUP(A380,Eliminados!$A$2:$A$500,Eliminados!$AD$2:$AD$500,""),
D380="Planificadas",_xlfn.XLOOKUP(A380,Planificadas!$A$2:$A$500,Planificadas!$AD$2:$AD$500,""),
D380="Aprobar planificación",_xlfn.XLOOKUP(A380,'Aprobar Planificación'!$A$2:$A$500,'Aprobar Planificación'!$AD$2:$AD$500,""),
D380="Por planificar",_xlfn.XLOOKUP(A380,'Por planificar'!$A$2:$A$500,'Por planificar'!$AD$2:$AD$500,""),
D380="Por habilitar presupuesto",_xlfn.XLOOKUP(A380,'Por habilitar presup.'!$A$2:$A$500,'Por habilitar presup.'!$AD$2:$AD$500,""),
D380="Por aprobar estimación",_xlfn.XLOOKUP(A380,'Por aprobar estimacion'!$A$2:$A$500,'Por aprobar estimacion'!$AD$2:$AD$500,""),
D380="Por reestimar",_xlfn.XLOOKUP(A380,'Por Reestimar '!$A$2:$A$500,'Por Reestimar '!$AD$2:$AD$500,""),
D380="Por estimar",_xlfn.XLOOKUP(A380,'Por estimar'!$A$2:$A$500,'Por estimar'!$AD$2:$AD$500,""),
D380="Registro incompleto",_xlfn.XLOOKUP(A380,'Registro incompleto'!$A$2:$A$500,'Registro incompleto'!$AD$2:$AD$500,""),
TRUE,""
),
IF(OR(_xlpm.fecha="",_xlpm.fecha=0),"",_xlpm.fecha)
))</f>
        <v>46316</v>
      </c>
      <c r="G380" s="593" t="str" cm="1">
        <f t="array" ref="G380">IF(A380="","",_xlfn.LET(
_xlpm.base,_xlfn.IFS(
D380="Eliminados",_xlfn.XLOOKUP(A380,Eliminados!$A$2:$A$500,Eliminados!$AF$2:$AF$500,""),
D380="Planificadas",_xlfn.XLOOKUP(A380,Planificadas!$A$2:$A$500,Planificadas!$AF$2:$AF$500,""),
D380="Aprobar planificación",_xlfn.XLOOKUP(A380,'Aprobar Planificación'!$A$2:$A$500,'Aprobar Planificación'!$AF$2:$AF$500,""),
D380="Por planificar",_xlfn.XLOOKUP(A380,'Por planificar'!$A$2:$A$500,'Por planificar'!$AF$2:$AF$500,""),
D380="Por habilitar presupuesto",_xlfn.XLOOKUP(A380,'Por habilitar presup.'!$A$2:$A$500,'Por habilitar presup.'!$AF$2:$AF$500,""),
D380="Por aprobar estimación",_xlfn.XLOOKUP(A380,'Por aprobar estimacion'!$A$2:$A$500,'Por aprobar estimacion'!$AF$2:$AF$500,""),
D380="Por reestimar",_xlfn.XLOOKUP(A380,'Por Reestimar '!$A$2:$A$500,'Por Reestimar '!$AF$2:$AF$500,""),
D380="Por estimar",_xlfn.XLOOKUP(A380,'Por estimar'!$A$2:$A$500,'Por estimar'!$AF$2:$AF$500,""),
D380="Registro incompleto",_xlfn.XLOOKUP(A380,'Registro incompleto'!$A$2:$A$500,'Registro incompleto'!$AF$2:$AF$500,""),
TRUE,""
),
_xlpm.revision,_xlfn.IFS(
D380="Eliminados",_xlfn.XLOOKUP(A380,Eliminados!$A$2:$A$500,Eliminados!$AS$2:$AS$500,""),
D380="Planificadas",_xlfn.XLOOKUP(A380,Planificadas!$A$2:$A$500,Planificadas!$AS$2:$AS$500,""),
D380="Aprobar planificación",_xlfn.XLOOKUP(A380,'Aprobar Planificación'!$A$2:$A$500,'Aprobar Planificación'!$AS$2:$AS$500,""),
D380="Por planificar",_xlfn.XLOOKUP(A380,'Por planificar'!$A$2:$A$500,'Por planificar'!$AS$2:$AS$500,""),
D380="Por habilitar presupuesto",_xlfn.XLOOKUP(A380,'Por habilitar presup.'!$A$2:$A$500,'Por habilitar presup.'!$AS$2:$AS$500,""),
D380="Por aprobar estimación",_xlfn.XLOOKUP(A380,'Por aprobar estimacion'!$A$2:$A$500,'Por aprobar estimacion'!$AS$2:$AS$500,""),
D380="Por reestimar",_xlfn.XLOOKUP(A380,'Por Reestimar '!$A$2:$A$500,'Por Reestimar '!$AS$2:$AS$500,""),
TRUE,""
),
_xlpm.resultado,IF(OR(_xlpm.revision="",_xlpm.revision=0),_xlpm.base,_xlpm.revision),
IF(OR(_xlpm.resultado="",_xlpm.resultado=0),"",_xlpm.resultado)
))</f>
        <v/>
      </c>
      <c r="H380" s="593" cm="1">
        <f t="array" ref="H380">IF(A380="","",_xlfn.LET(
_xlpm.dias,_xlfn.IFS(
OR(UPPER(TRIM(E380))="BAJA",UPPER(TRIM(E380))="BAJO"),5,
OR(UPPER(TRIM(E380))="MEDIA",UPPER(TRIM(E380))="MEDIO"),10,
OR(UPPER(TRIM(E380))="ALTA",UPPER(TRIM(E380))="ALTO"),20,
TRUE,0
),
_xlpm.inicioRe,IF(D380="Por reestimar",_xlfn.XLOOKUP(A380,'Por Reestimar '!$A$2:$A$500,'Por Reestimar '!$AS$2:$AS$500,0),0),
_xlfn.IFS(
D380="Por reestimar",IF(AND(ISNUMBER(_xlpm.inicioRe),_xlpm.inicioRe&gt;0,_xlpm.dias&gt;0),WORKDAY(_xlpm.inicioRe,_xlpm.dias),""),
D380="Por estimar",IF(AND(ISNUMBER(G380),G380&gt;0),IF(_xlpm.dias&gt;0,WORKDAY(G380,_xlpm.dias),""),IF(AND(ISNUMBER(F380),F380&gt;0),WORKDAY(F380,5),"")),
TRUE,""
)
))</f>
        <v>46323</v>
      </c>
      <c r="I380" t="str" cm="1">
        <f t="array" ref="I380">IF(A380="","",_xlfn.IFS(
D380="Eliminados",_xlfn.XLOOKUP(A380,Eliminados!$A$2:$A$500,Eliminados!$AB$2:$AB$500,""),
D380="Planificadas",_xlfn.XLOOKUP(A380,Planificadas!$A$2:$A$500,Planificadas!$AB$2:$AB$500,""),
D380="Aprobar planificación",_xlfn.XLOOKUP(A380,'Aprobar Planificación'!$A$2:$A$500,'Aprobar Planificación'!$AB$2:$AB$500,""),
D380="Por planificar",_xlfn.XLOOKUP(A380,'Por planificar'!$A$2:$A$500,'Por planificar'!$AB$2:$AB$500,""),
D380="Por habilitar presupuesto",_xlfn.XLOOKUP(A380,'Por habilitar presup.'!$A$2:$A$500,'Por habilitar presup.'!$AB$2:$AB$500,""),
D380="Por aprobar estimación",_xlfn.XLOOKUP(A380,'Por aprobar estimacion'!$A$2:$A$500,'Por aprobar estimacion'!$AB$2:$AB$500,""),
D380="Por reestimar",_xlfn.XLOOKUP(A380,'Por Reestimar '!$A$2:$A$500,'Por Reestimar '!$AB$2:$AB$500,""),
D380="Por estimar",_xlfn.XLOOKUP(A380,'Por estimar'!$A$2:$A$500,'Por estimar'!$AB$2:$AB$500,""),
D380="Registro incompleto",_xlfn.XLOOKUP(A380,'Registro incompleto'!$A$2:$A$500,'Registro incompleto'!$AB$2:$AB$500,""),
TRUE,""
))</f>
        <v>César Soplín</v>
      </c>
    </row>
    <row r="381" spans="1:9">
      <c r="A381">
        <v>442</v>
      </c>
      <c r="B381" t="str" cm="1">
        <f t="array" ref="B381">IF(A381="","",_xlfn.IFS(
D381="Eliminados",_xlfn.XLOOKUP(A381,Eliminados!$A$2:$A$500,Eliminados!$F$2:$F$500,""),
D381="Planificadas",_xlfn.XLOOKUP(A381,Planificadas!$A$2:$A$500,Planificadas!$F$2:$F$500,""),
D381="Aprobar planificación",_xlfn.XLOOKUP(A381,'Aprobar Planificación'!$A$2:$A$500,'Aprobar Planificación'!$F$2:$F$500,""),
D381="Por planificar",_xlfn.XLOOKUP(A381,'Por planificar'!$A$2:$A$500,'Por planificar'!$F$2:$F$500,""),
D381="Por habilitar presupuesto",_xlfn.XLOOKUP(A381,'Por habilitar presup.'!$A$2:$A$500,'Por habilitar presup.'!$F$2:$F$500,""),
D381="Por aprobar estimación",_xlfn.XLOOKUP(A381,'Por aprobar estimacion'!$A$2:$A$500,'Por aprobar estimacion'!$F$2:$F$500,""),
D381="Por reestimar",_xlfn.XLOOKUP(A381,'Por Reestimar '!$A$2:$A$500,'Por Reestimar '!$F$2:$F$500,""),
D381="Por estimar",_xlfn.XLOOKUP(A381,'Por estimar'!$A$2:$A$500,'Por estimar'!$F$2:$F$500,""),
D381="Registro incompleto",_xlfn.XLOOKUP(A381,'Registro incompleto'!$A$2:$A$500,'Registro incompleto'!$F$2:$F$500,""),
TRUE,""
))</f>
        <v>Implementación de monitoreo y reintento automático del ETL Banner–Blackboard UPC</v>
      </c>
      <c r="C381" t="str">
        <f t="shared" si="5"/>
        <v>Sin definir</v>
      </c>
      <c r="D381" t="str" cm="1">
        <f t="array" ref="D381">IF(A381="","",_xlfn.IFS(
COUNTIF(Eliminados!$A$2:$A$500,A381)&gt;0,"Eliminados",
COUNTIF(Planificadas!$A$2:$A$500,A381)&gt;0,"Planificadas",
COUNTIF('Aprobar Planificación'!$A$2:$A$500,A381)&gt;0,"Aprobar planificación",
COUNTIF('Por planificar'!$A$2:$A$500,A381)&gt;0,"Por planificar",
COUNTIF('Por habilitar presup.'!$A$2:$A$500,A381)&gt;0,"Por habilitar presupuesto",
COUNTIF('Por aprobar estimacion'!$A$2:$A$500,A381)&gt;0,"Por aprobar estimación",
COUNTIF('Por Reestimar '!$A$2:$A$500,A381)&gt;0,"Por reestimar",
COUNTIF('Por estimar'!$A$2:$A$500,A381)&gt;0,"Por estimar",
COUNTIF('Registro incompleto'!$A$2:$A$500,A381)&gt;0,"Registro incompleto",
TRUE,"Sin estado"
))</f>
        <v>Por estimar</v>
      </c>
      <c r="E381" t="str" cm="1">
        <f t="array" ref="E381">IF(A381="","",_xlfn.LET(
_xlpm.base,_xlfn.IFS(
D381="Eliminados",_xlfn.XLOOKUP(A381,Eliminados!$A$2:$A$500,Eliminados!$AE$2:$AE$500,""),
D381="Planificadas",_xlfn.XLOOKUP(A381,Planificadas!$A$2:$A$500,Planificadas!$AE$2:$AE$500,""),
D381="Aprobar planificación",_xlfn.XLOOKUP(A381,'Aprobar Planificación'!$A$2:$A$500,'Aprobar Planificación'!$AE$2:$AE$500,""),
D381="Por planificar",_xlfn.XLOOKUP(A381,'Por planificar'!$A$2:$A$500,'Por planificar'!$AE$2:$AE$500,""),
D381="Por habilitar presupuesto",_xlfn.XLOOKUP(A381,'Por habilitar presup.'!$A$2:$A$500,'Por habilitar presup.'!$AE$2:$AE$500,""),
D381="Por aprobar estimación",_xlfn.XLOOKUP(A381,'Por aprobar estimacion'!$A$2:$A$500,'Por aprobar estimacion'!$AE$2:$AE$500,""),
D381="Por reestimar",_xlfn.XLOOKUP(A381,'Por Reestimar '!$A$2:$A$500,'Por Reestimar '!$AE$2:$AE$500,""),
D381="Por estimar",_xlfn.XLOOKUP(A381,'Por estimar'!$A$2:$A$500,'Por estimar'!$AE$2:$AE$500,""),
D381="Registro incompleto",_xlfn.XLOOKUP(A381,'Registro incompleto'!$A$2:$A$500,'Registro incompleto'!$AE$2:$AE$500,""),
TRUE,""
),
_xlpm.revision,_xlfn.IFS(
D381="Eliminados",_xlfn.XLOOKUP(A381,Eliminados!$A$2:$A$500,Eliminados!$AR$2:$AR$500,""),
D381="Planificadas",_xlfn.XLOOKUP(A381,Planificadas!$A$2:$A$500,Planificadas!$AR$2:$AR$500,""),
D381="Aprobar planificación",_xlfn.XLOOKUP(A381,'Aprobar Planificación'!$A$2:$A$500,'Aprobar Planificación'!$AR$2:$AR$500,""),
D381="Por planificar",_xlfn.XLOOKUP(A381,'Por planificar'!$A$2:$A$500,'Por planificar'!$AR$2:$AR$500,""),
D381="Por habilitar presupuesto",_xlfn.XLOOKUP(A381,'Por habilitar presup.'!$A$2:$A$500,'Por habilitar presup.'!$AR$2:$AR$500,""),
D381="Por aprobar estimación",_xlfn.XLOOKUP(A381,'Por aprobar estimacion'!$A$2:$A$500,'Por aprobar estimacion'!$AR$2:$AR$500,""),
D381="Por reestimar",_xlfn.XLOOKUP(A381,'Por Reestimar '!$A$2:$A$500,'Por Reestimar '!$AR$2:$AR$500,""),
TRUE,""
),
_xlpm.resultado,IF(OR(_xlpm.revision="",_xlpm.revision=0),_xlpm.base,_xlpm.revision),
IF(OR(_xlpm.resultado="",_xlpm.resultado=0),"Sin definir",_xlpm.resultado)
))</f>
        <v>Sin definir</v>
      </c>
      <c r="F381" s="593" t="str" cm="1">
        <f t="array" ref="F381">IF(A381="","",_xlfn.LET(
_xlpm.fecha,_xlfn.IFS(
D381="Eliminados",_xlfn.XLOOKUP(A381,Eliminados!$A$2:$A$500,Eliminados!$AD$2:$AD$500,""),
D381="Planificadas",_xlfn.XLOOKUP(A381,Planificadas!$A$2:$A$500,Planificadas!$AD$2:$AD$500,""),
D381="Aprobar planificación",_xlfn.XLOOKUP(A381,'Aprobar Planificación'!$A$2:$A$500,'Aprobar Planificación'!$AD$2:$AD$500,""),
D381="Por planificar",_xlfn.XLOOKUP(A381,'Por planificar'!$A$2:$A$500,'Por planificar'!$AD$2:$AD$500,""),
D381="Por habilitar presupuesto",_xlfn.XLOOKUP(A381,'Por habilitar presup.'!$A$2:$A$500,'Por habilitar presup.'!$AD$2:$AD$500,""),
D381="Por aprobar estimación",_xlfn.XLOOKUP(A381,'Por aprobar estimacion'!$A$2:$A$500,'Por aprobar estimacion'!$AD$2:$AD$500,""),
D381="Por reestimar",_xlfn.XLOOKUP(A381,'Por Reestimar '!$A$2:$A$500,'Por Reestimar '!$AD$2:$AD$500,""),
D381="Por estimar",_xlfn.XLOOKUP(A381,'Por estimar'!$A$2:$A$500,'Por estimar'!$AD$2:$AD$500,""),
D381="Registro incompleto",_xlfn.XLOOKUP(A381,'Registro incompleto'!$A$2:$A$500,'Registro incompleto'!$AD$2:$AD$500,""),
TRUE,""
),
IF(OR(_xlpm.fecha="",_xlpm.fecha=0),"",_xlpm.fecha)
))</f>
        <v/>
      </c>
      <c r="G381" s="593" t="str" cm="1">
        <f t="array" ref="G381">IF(A381="","",_xlfn.LET(
_xlpm.base,_xlfn.IFS(
D381="Eliminados",_xlfn.XLOOKUP(A381,Eliminados!$A$2:$A$500,Eliminados!$AF$2:$AF$500,""),
D381="Planificadas",_xlfn.XLOOKUP(A381,Planificadas!$A$2:$A$500,Planificadas!$AF$2:$AF$500,""),
D381="Aprobar planificación",_xlfn.XLOOKUP(A381,'Aprobar Planificación'!$A$2:$A$500,'Aprobar Planificación'!$AF$2:$AF$500,""),
D381="Por planificar",_xlfn.XLOOKUP(A381,'Por planificar'!$A$2:$A$500,'Por planificar'!$AF$2:$AF$500,""),
D381="Por habilitar presupuesto",_xlfn.XLOOKUP(A381,'Por habilitar presup.'!$A$2:$A$500,'Por habilitar presup.'!$AF$2:$AF$500,""),
D381="Por aprobar estimación",_xlfn.XLOOKUP(A381,'Por aprobar estimacion'!$A$2:$A$500,'Por aprobar estimacion'!$AF$2:$AF$500,""),
D381="Por reestimar",_xlfn.XLOOKUP(A381,'Por Reestimar '!$A$2:$A$500,'Por Reestimar '!$AF$2:$AF$500,""),
D381="Por estimar",_xlfn.XLOOKUP(A381,'Por estimar'!$A$2:$A$500,'Por estimar'!$AF$2:$AF$500,""),
D381="Registro incompleto",_xlfn.XLOOKUP(A381,'Registro incompleto'!$A$2:$A$500,'Registro incompleto'!$AF$2:$AF$500,""),
TRUE,""
),
_xlpm.revision,_xlfn.IFS(
D381="Eliminados",_xlfn.XLOOKUP(A381,Eliminados!$A$2:$A$500,Eliminados!$AS$2:$AS$500,""),
D381="Planificadas",_xlfn.XLOOKUP(A381,Planificadas!$A$2:$A$500,Planificadas!$AS$2:$AS$500,""),
D381="Aprobar planificación",_xlfn.XLOOKUP(A381,'Aprobar Planificación'!$A$2:$A$500,'Aprobar Planificación'!$AS$2:$AS$500,""),
D381="Por planificar",_xlfn.XLOOKUP(A381,'Por planificar'!$A$2:$A$500,'Por planificar'!$AS$2:$AS$500,""),
D381="Por habilitar presupuesto",_xlfn.XLOOKUP(A381,'Por habilitar presup.'!$A$2:$A$500,'Por habilitar presup.'!$AS$2:$AS$500,""),
D381="Por aprobar estimación",_xlfn.XLOOKUP(A381,'Por aprobar estimacion'!$A$2:$A$500,'Por aprobar estimacion'!$AS$2:$AS$500,""),
D381="Por reestimar",_xlfn.XLOOKUP(A381,'Por Reestimar '!$A$2:$A$500,'Por Reestimar '!$AS$2:$AS$500,""),
TRUE,""
),
_xlpm.resultado,IF(OR(_xlpm.revision="",_xlpm.revision=0),_xlpm.base,_xlpm.revision),
IF(OR(_xlpm.resultado="",_xlpm.resultado=0),"",_xlpm.resultado)
))</f>
        <v/>
      </c>
      <c r="H381" s="593" t="str" cm="1">
        <f t="array" ref="H381">IF(A381="","",_xlfn.LET(
_xlpm.dias,_xlfn.IFS(
OR(UPPER(TRIM(E381))="BAJA",UPPER(TRIM(E381))="BAJO"),5,
OR(UPPER(TRIM(E381))="MEDIA",UPPER(TRIM(E381))="MEDIO"),10,
OR(UPPER(TRIM(E381))="ALTA",UPPER(TRIM(E381))="ALTO"),20,
TRUE,0
),
_xlpm.inicioRe,IF(D381="Por reestimar",_xlfn.XLOOKUP(A381,'Por Reestimar '!$A$2:$A$500,'Por Reestimar '!$AS$2:$AS$500,0),0),
_xlfn.IFS(
D381="Por reestimar",IF(AND(ISNUMBER(_xlpm.inicioRe),_xlpm.inicioRe&gt;0,_xlpm.dias&gt;0),WORKDAY(_xlpm.inicioRe,_xlpm.dias),""),
D381="Por estimar",IF(AND(ISNUMBER(G381),G381&gt;0),IF(_xlpm.dias&gt;0,WORKDAY(G381,_xlpm.dias),""),IF(AND(ISNUMBER(F381),F381&gt;0),WORKDAY(F381,5),"")),
TRUE,""
)
))</f>
        <v/>
      </c>
      <c r="I381" t="str" cm="1">
        <f t="array" ref="I381">IF(A381="","",_xlfn.IFS(
D381="Eliminados",_xlfn.XLOOKUP(A381,Eliminados!$A$2:$A$500,Eliminados!$AB$2:$AB$500,""),
D381="Planificadas",_xlfn.XLOOKUP(A381,Planificadas!$A$2:$A$500,Planificadas!$AB$2:$AB$500,""),
D381="Aprobar planificación",_xlfn.XLOOKUP(A381,'Aprobar Planificación'!$A$2:$A$500,'Aprobar Planificación'!$AB$2:$AB$500,""),
D381="Por planificar",_xlfn.XLOOKUP(A381,'Por planificar'!$A$2:$A$500,'Por planificar'!$AB$2:$AB$500,""),
D381="Por habilitar presupuesto",_xlfn.XLOOKUP(A381,'Por habilitar presup.'!$A$2:$A$500,'Por habilitar presup.'!$AB$2:$AB$500,""),
D381="Por aprobar estimación",_xlfn.XLOOKUP(A381,'Por aprobar estimacion'!$A$2:$A$500,'Por aprobar estimacion'!$AB$2:$AB$500,""),
D381="Por reestimar",_xlfn.XLOOKUP(A381,'Por Reestimar '!$A$2:$A$500,'Por Reestimar '!$AB$2:$AB$500,""),
D381="Por estimar",_xlfn.XLOOKUP(A381,'Por estimar'!$A$2:$A$500,'Por estimar'!$AB$2:$AB$500,""),
D381="Registro incompleto",_xlfn.XLOOKUP(A381,'Registro incompleto'!$A$2:$A$500,'Registro incompleto'!$AB$2:$AB$500,""),
TRUE,""
))</f>
        <v>Pendiente LD</v>
      </c>
    </row>
    <row r="382" spans="1:9">
      <c r="A382">
        <v>443</v>
      </c>
      <c r="B382" t="str" cm="1">
        <f t="array" ref="B382">IF(A382="","",_xlfn.IFS(
D382="Eliminados",_xlfn.XLOOKUP(A382,Eliminados!$A$2:$A$500,Eliminados!$F$2:$F$500,""),
D382="Planificadas",_xlfn.XLOOKUP(A382,Planificadas!$A$2:$A$500,Planificadas!$F$2:$F$500,""),
D382="Aprobar planificación",_xlfn.XLOOKUP(A382,'Aprobar Planificación'!$A$2:$A$500,'Aprobar Planificación'!$F$2:$F$500,""),
D382="Por planificar",_xlfn.XLOOKUP(A382,'Por planificar'!$A$2:$A$500,'Por planificar'!$F$2:$F$500,""),
D382="Por habilitar presupuesto",_xlfn.XLOOKUP(A382,'Por habilitar presup.'!$A$2:$A$500,'Por habilitar presup.'!$F$2:$F$500,""),
D382="Por aprobar estimación",_xlfn.XLOOKUP(A382,'Por aprobar estimacion'!$A$2:$A$500,'Por aprobar estimacion'!$F$2:$F$500,""),
D382="Por reestimar",_xlfn.XLOOKUP(A382,'Por Reestimar '!$A$2:$A$500,'Por Reestimar '!$F$2:$F$500,""),
D382="Por estimar",_xlfn.XLOOKUP(A382,'Por estimar'!$A$2:$A$500,'Por estimar'!$F$2:$F$500,""),
D382="Registro incompleto",_xlfn.XLOOKUP(A382,'Registro incompleto'!$A$2:$A$500,'Registro incompleto'!$F$2:$F$500,""),
TRUE,""
))</f>
        <v>Descompactador de cursos virtuales (cursos virtuales modulares)</v>
      </c>
      <c r="C382" t="str">
        <f t="shared" si="5"/>
        <v>Ana Vega</v>
      </c>
      <c r="D382" t="str" cm="1">
        <f t="array" ref="D382">IF(A382="","",_xlfn.IFS(
COUNTIF(Eliminados!$A$2:$A$500,A382)&gt;0,"Eliminados",
COUNTIF(Planificadas!$A$2:$A$500,A382)&gt;0,"Planificadas",
COUNTIF('Aprobar Planificación'!$A$2:$A$500,A382)&gt;0,"Aprobar planificación",
COUNTIF('Por planificar'!$A$2:$A$500,A382)&gt;0,"Por planificar",
COUNTIF('Por habilitar presup.'!$A$2:$A$500,A382)&gt;0,"Por habilitar presupuesto",
COUNTIF('Por aprobar estimacion'!$A$2:$A$500,A382)&gt;0,"Por aprobar estimación",
COUNTIF('Por Reestimar '!$A$2:$A$500,A382)&gt;0,"Por reestimar",
COUNTIF('Por estimar'!$A$2:$A$500,A382)&gt;0,"Por estimar",
COUNTIF('Registro incompleto'!$A$2:$A$500,A382)&gt;0,"Registro incompleto",
TRUE,"Sin estado"
))</f>
        <v>Por estimar</v>
      </c>
      <c r="E382" t="str" cm="1">
        <f t="array" ref="E382">IF(A382="","",_xlfn.LET(
_xlpm.base,_xlfn.IFS(
D382="Eliminados",_xlfn.XLOOKUP(A382,Eliminados!$A$2:$A$500,Eliminados!$AE$2:$AE$500,""),
D382="Planificadas",_xlfn.XLOOKUP(A382,Planificadas!$A$2:$A$500,Planificadas!$AE$2:$AE$500,""),
D382="Aprobar planificación",_xlfn.XLOOKUP(A382,'Aprobar Planificación'!$A$2:$A$500,'Aprobar Planificación'!$AE$2:$AE$500,""),
D382="Por planificar",_xlfn.XLOOKUP(A382,'Por planificar'!$A$2:$A$500,'Por planificar'!$AE$2:$AE$500,""),
D382="Por habilitar presupuesto",_xlfn.XLOOKUP(A382,'Por habilitar presup.'!$A$2:$A$500,'Por habilitar presup.'!$AE$2:$AE$500,""),
D382="Por aprobar estimación",_xlfn.XLOOKUP(A382,'Por aprobar estimacion'!$A$2:$A$500,'Por aprobar estimacion'!$AE$2:$AE$500,""),
D382="Por reestimar",_xlfn.XLOOKUP(A382,'Por Reestimar '!$A$2:$A$500,'Por Reestimar '!$AE$2:$AE$500,""),
D382="Por estimar",_xlfn.XLOOKUP(A382,'Por estimar'!$A$2:$A$500,'Por estimar'!$AE$2:$AE$500,""),
D382="Registro incompleto",_xlfn.XLOOKUP(A382,'Registro incompleto'!$A$2:$A$500,'Registro incompleto'!$AE$2:$AE$500,""),
TRUE,""
),
_xlpm.revision,_xlfn.IFS(
D382="Eliminados",_xlfn.XLOOKUP(A382,Eliminados!$A$2:$A$500,Eliminados!$AR$2:$AR$500,""),
D382="Planificadas",_xlfn.XLOOKUP(A382,Planificadas!$A$2:$A$500,Planificadas!$AR$2:$AR$500,""),
D382="Aprobar planificación",_xlfn.XLOOKUP(A382,'Aprobar Planificación'!$A$2:$A$500,'Aprobar Planificación'!$AR$2:$AR$500,""),
D382="Por planificar",_xlfn.XLOOKUP(A382,'Por planificar'!$A$2:$A$500,'Por planificar'!$AR$2:$AR$500,""),
D382="Por habilitar presupuesto",_xlfn.XLOOKUP(A382,'Por habilitar presup.'!$A$2:$A$500,'Por habilitar presup.'!$AR$2:$AR$500,""),
D382="Por aprobar estimación",_xlfn.XLOOKUP(A382,'Por aprobar estimacion'!$A$2:$A$500,'Por aprobar estimacion'!$AR$2:$AR$500,""),
D382="Por reestimar",_xlfn.XLOOKUP(A382,'Por Reestimar '!$A$2:$A$500,'Por Reestimar '!$AR$2:$AR$500,""),
TRUE,""
),
_xlpm.resultado,IF(OR(_xlpm.revision="",_xlpm.revision=0),_xlpm.base,_xlpm.revision),
IF(OR(_xlpm.resultado="",_xlpm.resultado=0),"Sin definir",_xlpm.resultado)
))</f>
        <v>Sin definir</v>
      </c>
      <c r="F382" s="593" cm="1">
        <f t="array" ref="F382">IF(A382="","",_xlfn.LET(
_xlpm.fecha,_xlfn.IFS(
D382="Eliminados",_xlfn.XLOOKUP(A382,Eliminados!$A$2:$A$500,Eliminados!$AD$2:$AD$500,""),
D382="Planificadas",_xlfn.XLOOKUP(A382,Planificadas!$A$2:$A$500,Planificadas!$AD$2:$AD$500,""),
D382="Aprobar planificación",_xlfn.XLOOKUP(A382,'Aprobar Planificación'!$A$2:$A$500,'Aprobar Planificación'!$AD$2:$AD$500,""),
D382="Por planificar",_xlfn.XLOOKUP(A382,'Por planificar'!$A$2:$A$500,'Por planificar'!$AD$2:$AD$500,""),
D382="Por habilitar presupuesto",_xlfn.XLOOKUP(A382,'Por habilitar presup.'!$A$2:$A$500,'Por habilitar presup.'!$AD$2:$AD$500,""),
D382="Por aprobar estimación",_xlfn.XLOOKUP(A382,'Por aprobar estimacion'!$A$2:$A$500,'Por aprobar estimacion'!$AD$2:$AD$500,""),
D382="Por reestimar",_xlfn.XLOOKUP(A382,'Por Reestimar '!$A$2:$A$500,'Por Reestimar '!$AD$2:$AD$500,""),
D382="Por estimar",_xlfn.XLOOKUP(A382,'Por estimar'!$A$2:$A$500,'Por estimar'!$AD$2:$AD$500,""),
D382="Registro incompleto",_xlfn.XLOOKUP(A382,'Registro incompleto'!$A$2:$A$500,'Registro incompleto'!$AD$2:$AD$500,""),
TRUE,""
),
IF(OR(_xlpm.fecha="",_xlpm.fecha=0),"",_xlpm.fecha)
))</f>
        <v>46317</v>
      </c>
      <c r="G382" s="593" t="str" cm="1">
        <f t="array" ref="G382">IF(A382="","",_xlfn.LET(
_xlpm.base,_xlfn.IFS(
D382="Eliminados",_xlfn.XLOOKUP(A382,Eliminados!$A$2:$A$500,Eliminados!$AF$2:$AF$500,""),
D382="Planificadas",_xlfn.XLOOKUP(A382,Planificadas!$A$2:$A$500,Planificadas!$AF$2:$AF$500,""),
D382="Aprobar planificación",_xlfn.XLOOKUP(A382,'Aprobar Planificación'!$A$2:$A$500,'Aprobar Planificación'!$AF$2:$AF$500,""),
D382="Por planificar",_xlfn.XLOOKUP(A382,'Por planificar'!$A$2:$A$500,'Por planificar'!$AF$2:$AF$500,""),
D382="Por habilitar presupuesto",_xlfn.XLOOKUP(A382,'Por habilitar presup.'!$A$2:$A$500,'Por habilitar presup.'!$AF$2:$AF$500,""),
D382="Por aprobar estimación",_xlfn.XLOOKUP(A382,'Por aprobar estimacion'!$A$2:$A$500,'Por aprobar estimacion'!$AF$2:$AF$500,""),
D382="Por reestimar",_xlfn.XLOOKUP(A382,'Por Reestimar '!$A$2:$A$500,'Por Reestimar '!$AF$2:$AF$500,""),
D382="Por estimar",_xlfn.XLOOKUP(A382,'Por estimar'!$A$2:$A$500,'Por estimar'!$AF$2:$AF$500,""),
D382="Registro incompleto",_xlfn.XLOOKUP(A382,'Registro incompleto'!$A$2:$A$500,'Registro incompleto'!$AF$2:$AF$500,""),
TRUE,""
),
_xlpm.revision,_xlfn.IFS(
D382="Eliminados",_xlfn.XLOOKUP(A382,Eliminados!$A$2:$A$500,Eliminados!$AS$2:$AS$500,""),
D382="Planificadas",_xlfn.XLOOKUP(A382,Planificadas!$A$2:$A$500,Planificadas!$AS$2:$AS$500,""),
D382="Aprobar planificación",_xlfn.XLOOKUP(A382,'Aprobar Planificación'!$A$2:$A$500,'Aprobar Planificación'!$AS$2:$AS$500,""),
D382="Por planificar",_xlfn.XLOOKUP(A382,'Por planificar'!$A$2:$A$500,'Por planificar'!$AS$2:$AS$500,""),
D382="Por habilitar presupuesto",_xlfn.XLOOKUP(A382,'Por habilitar presup.'!$A$2:$A$500,'Por habilitar presup.'!$AS$2:$AS$500,""),
D382="Por aprobar estimación",_xlfn.XLOOKUP(A382,'Por aprobar estimacion'!$A$2:$A$500,'Por aprobar estimacion'!$AS$2:$AS$500,""),
D382="Por reestimar",_xlfn.XLOOKUP(A382,'Por Reestimar '!$A$2:$A$500,'Por Reestimar '!$AS$2:$AS$500,""),
TRUE,""
),
_xlpm.resultado,IF(OR(_xlpm.revision="",_xlpm.revision=0),_xlpm.base,_xlpm.revision),
IF(OR(_xlpm.resultado="",_xlpm.resultado=0),"",_xlpm.resultado)
))</f>
        <v/>
      </c>
      <c r="H382" s="593" cm="1">
        <f t="array" ref="H382">IF(A382="","",_xlfn.LET(
_xlpm.dias,_xlfn.IFS(
OR(UPPER(TRIM(E382))="BAJA",UPPER(TRIM(E382))="BAJO"),5,
OR(UPPER(TRIM(E382))="MEDIA",UPPER(TRIM(E382))="MEDIO"),10,
OR(UPPER(TRIM(E382))="ALTA",UPPER(TRIM(E382))="ALTO"),20,
TRUE,0
),
_xlpm.inicioRe,IF(D382="Por reestimar",_xlfn.XLOOKUP(A382,'Por Reestimar '!$A$2:$A$500,'Por Reestimar '!$AS$2:$AS$500,0),0),
_xlfn.IFS(
D382="Por reestimar",IF(AND(ISNUMBER(_xlpm.inicioRe),_xlpm.inicioRe&gt;0,_xlpm.dias&gt;0),WORKDAY(_xlpm.inicioRe,_xlpm.dias),""),
D382="Por estimar",IF(AND(ISNUMBER(G382),G382&gt;0),IF(_xlpm.dias&gt;0,WORKDAY(G382,_xlpm.dias),""),IF(AND(ISNUMBER(F382),F382&gt;0),WORKDAY(F382,5),"")),
TRUE,""
)
))</f>
        <v>46324</v>
      </c>
      <c r="I382" t="str" cm="1">
        <f t="array" ref="I382">IF(A382="","",_xlfn.IFS(
D382="Eliminados",_xlfn.XLOOKUP(A382,Eliminados!$A$2:$A$500,Eliminados!$AB$2:$AB$500,""),
D382="Planificadas",_xlfn.XLOOKUP(A382,Planificadas!$A$2:$A$500,Planificadas!$AB$2:$AB$500,""),
D382="Aprobar planificación",_xlfn.XLOOKUP(A382,'Aprobar Planificación'!$A$2:$A$500,'Aprobar Planificación'!$AB$2:$AB$500,""),
D382="Por planificar",_xlfn.XLOOKUP(A382,'Por planificar'!$A$2:$A$500,'Por planificar'!$AB$2:$AB$500,""),
D382="Por habilitar presupuesto",_xlfn.XLOOKUP(A382,'Por habilitar presup.'!$A$2:$A$500,'Por habilitar presup.'!$AB$2:$AB$500,""),
D382="Por aprobar estimación",_xlfn.XLOOKUP(A382,'Por aprobar estimacion'!$A$2:$A$500,'Por aprobar estimacion'!$AB$2:$AB$500,""),
D382="Por reestimar",_xlfn.XLOOKUP(A382,'Por Reestimar '!$A$2:$A$500,'Por Reestimar '!$AB$2:$AB$500,""),
D382="Por estimar",_xlfn.XLOOKUP(A382,'Por estimar'!$A$2:$A$500,'Por estimar'!$AB$2:$AB$500,""),
D382="Registro incompleto",_xlfn.XLOOKUP(A382,'Registro incompleto'!$A$2:$A$500,'Registro incompleto'!$AB$2:$AB$500,""),
TRUE,""
))</f>
        <v>Ana Vega</v>
      </c>
    </row>
    <row r="383" spans="1:9">
      <c r="A383">
        <v>444</v>
      </c>
      <c r="B383" t="str" cm="1">
        <f t="array" ref="B383">IF(A383="","",_xlfn.IFS(
D383="Eliminados",_xlfn.XLOOKUP(A383,Eliminados!$A$2:$A$500,Eliminados!$F$2:$F$500,""),
D383="Planificadas",_xlfn.XLOOKUP(A383,Planificadas!$A$2:$A$500,Planificadas!$F$2:$F$500,""),
D383="Aprobar planificación",_xlfn.XLOOKUP(A383,'Aprobar Planificación'!$A$2:$A$500,'Aprobar Planificación'!$F$2:$F$500,""),
D383="Por planificar",_xlfn.XLOOKUP(A383,'Por planificar'!$A$2:$A$500,'Por planificar'!$F$2:$F$500,""),
D383="Por habilitar presupuesto",_xlfn.XLOOKUP(A383,'Por habilitar presup.'!$A$2:$A$500,'Por habilitar presup.'!$F$2:$F$500,""),
D383="Por aprobar estimación",_xlfn.XLOOKUP(A383,'Por aprobar estimacion'!$A$2:$A$500,'Por aprobar estimacion'!$F$2:$F$500,""),
D383="Por reestimar",_xlfn.XLOOKUP(A383,'Por Reestimar '!$A$2:$A$500,'Por Reestimar '!$F$2:$F$500,""),
D383="Por estimar",_xlfn.XLOOKUP(A383,'Por estimar'!$A$2:$A$500,'Por estimar'!$F$2:$F$500,""),
D383="Registro incompleto",_xlfn.XLOOKUP(A383,'Registro incompleto'!$A$2:$A$500,'Registro incompleto'!$F$2:$F$500,""),
TRUE,""
))</f>
        <v>Incorporación de fechas de gestión y trazabilidad del prospecto en el Plano 365.</v>
      </c>
      <c r="C383" t="str">
        <f t="shared" si="5"/>
        <v>César Soplín</v>
      </c>
      <c r="D383" t="str" cm="1">
        <f t="array" ref="D383">IF(A383="","",_xlfn.IFS(
COUNTIF(Eliminados!$A$2:$A$500,A383)&gt;0,"Eliminados",
COUNTIF(Planificadas!$A$2:$A$500,A383)&gt;0,"Planificadas",
COUNTIF('Aprobar Planificación'!$A$2:$A$500,A383)&gt;0,"Aprobar planificación",
COUNTIF('Por planificar'!$A$2:$A$500,A383)&gt;0,"Por planificar",
COUNTIF('Por habilitar presup.'!$A$2:$A$500,A383)&gt;0,"Por habilitar presupuesto",
COUNTIF('Por aprobar estimacion'!$A$2:$A$500,A383)&gt;0,"Por aprobar estimación",
COUNTIF('Por Reestimar '!$A$2:$A$500,A383)&gt;0,"Por reestimar",
COUNTIF('Por estimar'!$A$2:$A$500,A383)&gt;0,"Por estimar",
COUNTIF('Registro incompleto'!$A$2:$A$500,A383)&gt;0,"Registro incompleto",
TRUE,"Sin estado"
))</f>
        <v>Por estimar</v>
      </c>
      <c r="E383" t="str" cm="1">
        <f t="array" ref="E383">IF(A383="","",_xlfn.LET(
_xlpm.base,_xlfn.IFS(
D383="Eliminados",_xlfn.XLOOKUP(A383,Eliminados!$A$2:$A$500,Eliminados!$AE$2:$AE$500,""),
D383="Planificadas",_xlfn.XLOOKUP(A383,Planificadas!$A$2:$A$500,Planificadas!$AE$2:$AE$500,""),
D383="Aprobar planificación",_xlfn.XLOOKUP(A383,'Aprobar Planificación'!$A$2:$A$500,'Aprobar Planificación'!$AE$2:$AE$500,""),
D383="Por planificar",_xlfn.XLOOKUP(A383,'Por planificar'!$A$2:$A$500,'Por planificar'!$AE$2:$AE$500,""),
D383="Por habilitar presupuesto",_xlfn.XLOOKUP(A383,'Por habilitar presup.'!$A$2:$A$500,'Por habilitar presup.'!$AE$2:$AE$500,""),
D383="Por aprobar estimación",_xlfn.XLOOKUP(A383,'Por aprobar estimacion'!$A$2:$A$500,'Por aprobar estimacion'!$AE$2:$AE$500,""),
D383="Por reestimar",_xlfn.XLOOKUP(A383,'Por Reestimar '!$A$2:$A$500,'Por Reestimar '!$AE$2:$AE$500,""),
D383="Por estimar",_xlfn.XLOOKUP(A383,'Por estimar'!$A$2:$A$500,'Por estimar'!$AE$2:$AE$500,""),
D383="Registro incompleto",_xlfn.XLOOKUP(A383,'Registro incompleto'!$A$2:$A$500,'Registro incompleto'!$AE$2:$AE$500,""),
TRUE,""
),
_xlpm.revision,_xlfn.IFS(
D383="Eliminados",_xlfn.XLOOKUP(A383,Eliminados!$A$2:$A$500,Eliminados!$AR$2:$AR$500,""),
D383="Planificadas",_xlfn.XLOOKUP(A383,Planificadas!$A$2:$A$500,Planificadas!$AR$2:$AR$500,""),
D383="Aprobar planificación",_xlfn.XLOOKUP(A383,'Aprobar Planificación'!$A$2:$A$500,'Aprobar Planificación'!$AR$2:$AR$500,""),
D383="Por planificar",_xlfn.XLOOKUP(A383,'Por planificar'!$A$2:$A$500,'Por planificar'!$AR$2:$AR$500,""),
D383="Por habilitar presupuesto",_xlfn.XLOOKUP(A383,'Por habilitar presup.'!$A$2:$A$500,'Por habilitar presup.'!$AR$2:$AR$500,""),
D383="Por aprobar estimación",_xlfn.XLOOKUP(A383,'Por aprobar estimacion'!$A$2:$A$500,'Por aprobar estimacion'!$AR$2:$AR$500,""),
D383="Por reestimar",_xlfn.XLOOKUP(A383,'Por Reestimar '!$A$2:$A$500,'Por Reestimar '!$AR$2:$AR$500,""),
TRUE,""
),
_xlpm.resultado,IF(OR(_xlpm.revision="",_xlpm.revision=0),_xlpm.base,_xlpm.revision),
IF(OR(_xlpm.resultado="",_xlpm.resultado=0),"Sin definir",_xlpm.resultado)
))</f>
        <v>Sin definir</v>
      </c>
      <c r="F383" s="593" cm="1">
        <f t="array" ref="F383">IF(A383="","",_xlfn.LET(
_xlpm.fecha,_xlfn.IFS(
D383="Eliminados",_xlfn.XLOOKUP(A383,Eliminados!$A$2:$A$500,Eliminados!$AD$2:$AD$500,""),
D383="Planificadas",_xlfn.XLOOKUP(A383,Planificadas!$A$2:$A$500,Planificadas!$AD$2:$AD$500,""),
D383="Aprobar planificación",_xlfn.XLOOKUP(A383,'Aprobar Planificación'!$A$2:$A$500,'Aprobar Planificación'!$AD$2:$AD$500,""),
D383="Por planificar",_xlfn.XLOOKUP(A383,'Por planificar'!$A$2:$A$500,'Por planificar'!$AD$2:$AD$500,""),
D383="Por habilitar presupuesto",_xlfn.XLOOKUP(A383,'Por habilitar presup.'!$A$2:$A$500,'Por habilitar presup.'!$AD$2:$AD$500,""),
D383="Por aprobar estimación",_xlfn.XLOOKUP(A383,'Por aprobar estimacion'!$A$2:$A$500,'Por aprobar estimacion'!$AD$2:$AD$500,""),
D383="Por reestimar",_xlfn.XLOOKUP(A383,'Por Reestimar '!$A$2:$A$500,'Por Reestimar '!$AD$2:$AD$500,""),
D383="Por estimar",_xlfn.XLOOKUP(A383,'Por estimar'!$A$2:$A$500,'Por estimar'!$AD$2:$AD$500,""),
D383="Registro incompleto",_xlfn.XLOOKUP(A383,'Registro incompleto'!$A$2:$A$500,'Registro incompleto'!$AD$2:$AD$500,""),
TRUE,""
),
IF(OR(_xlpm.fecha="",_xlpm.fecha=0),"",_xlpm.fecha)
))</f>
        <v>46317</v>
      </c>
      <c r="G383" s="593" t="str" cm="1">
        <f t="array" ref="G383">IF(A383="","",_xlfn.LET(
_xlpm.base,_xlfn.IFS(
D383="Eliminados",_xlfn.XLOOKUP(A383,Eliminados!$A$2:$A$500,Eliminados!$AF$2:$AF$500,""),
D383="Planificadas",_xlfn.XLOOKUP(A383,Planificadas!$A$2:$A$500,Planificadas!$AF$2:$AF$500,""),
D383="Aprobar planificación",_xlfn.XLOOKUP(A383,'Aprobar Planificación'!$A$2:$A$500,'Aprobar Planificación'!$AF$2:$AF$500,""),
D383="Por planificar",_xlfn.XLOOKUP(A383,'Por planificar'!$A$2:$A$500,'Por planificar'!$AF$2:$AF$500,""),
D383="Por habilitar presupuesto",_xlfn.XLOOKUP(A383,'Por habilitar presup.'!$A$2:$A$500,'Por habilitar presup.'!$AF$2:$AF$500,""),
D383="Por aprobar estimación",_xlfn.XLOOKUP(A383,'Por aprobar estimacion'!$A$2:$A$500,'Por aprobar estimacion'!$AF$2:$AF$500,""),
D383="Por reestimar",_xlfn.XLOOKUP(A383,'Por Reestimar '!$A$2:$A$500,'Por Reestimar '!$AF$2:$AF$500,""),
D383="Por estimar",_xlfn.XLOOKUP(A383,'Por estimar'!$A$2:$A$500,'Por estimar'!$AF$2:$AF$500,""),
D383="Registro incompleto",_xlfn.XLOOKUP(A383,'Registro incompleto'!$A$2:$A$500,'Registro incompleto'!$AF$2:$AF$500,""),
TRUE,""
),
_xlpm.revision,_xlfn.IFS(
D383="Eliminados",_xlfn.XLOOKUP(A383,Eliminados!$A$2:$A$500,Eliminados!$AS$2:$AS$500,""),
D383="Planificadas",_xlfn.XLOOKUP(A383,Planificadas!$A$2:$A$500,Planificadas!$AS$2:$AS$500,""),
D383="Aprobar planificación",_xlfn.XLOOKUP(A383,'Aprobar Planificación'!$A$2:$A$500,'Aprobar Planificación'!$AS$2:$AS$500,""),
D383="Por planificar",_xlfn.XLOOKUP(A383,'Por planificar'!$A$2:$A$500,'Por planificar'!$AS$2:$AS$500,""),
D383="Por habilitar presupuesto",_xlfn.XLOOKUP(A383,'Por habilitar presup.'!$A$2:$A$500,'Por habilitar presup.'!$AS$2:$AS$500,""),
D383="Por aprobar estimación",_xlfn.XLOOKUP(A383,'Por aprobar estimacion'!$A$2:$A$500,'Por aprobar estimacion'!$AS$2:$AS$500,""),
D383="Por reestimar",_xlfn.XLOOKUP(A383,'Por Reestimar '!$A$2:$A$500,'Por Reestimar '!$AS$2:$AS$500,""),
TRUE,""
),
_xlpm.resultado,IF(OR(_xlpm.revision="",_xlpm.revision=0),_xlpm.base,_xlpm.revision),
IF(OR(_xlpm.resultado="",_xlpm.resultado=0),"",_xlpm.resultado)
))</f>
        <v/>
      </c>
      <c r="H383" s="593" cm="1">
        <f t="array" ref="H383">IF(A383="","",_xlfn.LET(
_xlpm.dias,_xlfn.IFS(
OR(UPPER(TRIM(E383))="BAJA",UPPER(TRIM(E383))="BAJO"),5,
OR(UPPER(TRIM(E383))="MEDIA",UPPER(TRIM(E383))="MEDIO"),10,
OR(UPPER(TRIM(E383))="ALTA",UPPER(TRIM(E383))="ALTO"),20,
TRUE,0
),
_xlpm.inicioRe,IF(D383="Por reestimar",_xlfn.XLOOKUP(A383,'Por Reestimar '!$A$2:$A$500,'Por Reestimar '!$AS$2:$AS$500,0),0),
_xlfn.IFS(
D383="Por reestimar",IF(AND(ISNUMBER(_xlpm.inicioRe),_xlpm.inicioRe&gt;0,_xlpm.dias&gt;0),WORKDAY(_xlpm.inicioRe,_xlpm.dias),""),
D383="Por estimar",IF(AND(ISNUMBER(G383),G383&gt;0),IF(_xlpm.dias&gt;0,WORKDAY(G383,_xlpm.dias),""),IF(AND(ISNUMBER(F383),F383&gt;0),WORKDAY(F383,5),"")),
TRUE,""
)
))</f>
        <v>46324</v>
      </c>
      <c r="I383" t="str" cm="1">
        <f t="array" ref="I383">IF(A383="","",_xlfn.IFS(
D383="Eliminados",_xlfn.XLOOKUP(A383,Eliminados!$A$2:$A$500,Eliminados!$AB$2:$AB$500,""),
D383="Planificadas",_xlfn.XLOOKUP(A383,Planificadas!$A$2:$A$500,Planificadas!$AB$2:$AB$500,""),
D383="Aprobar planificación",_xlfn.XLOOKUP(A383,'Aprobar Planificación'!$A$2:$A$500,'Aprobar Planificación'!$AB$2:$AB$500,""),
D383="Por planificar",_xlfn.XLOOKUP(A383,'Por planificar'!$A$2:$A$500,'Por planificar'!$AB$2:$AB$500,""),
D383="Por habilitar presupuesto",_xlfn.XLOOKUP(A383,'Por habilitar presup.'!$A$2:$A$500,'Por habilitar presup.'!$AB$2:$AB$500,""),
D383="Por aprobar estimación",_xlfn.XLOOKUP(A383,'Por aprobar estimacion'!$A$2:$A$500,'Por aprobar estimacion'!$AB$2:$AB$500,""),
D383="Por reestimar",_xlfn.XLOOKUP(A383,'Por Reestimar '!$A$2:$A$500,'Por Reestimar '!$AB$2:$AB$500,""),
D383="Por estimar",_xlfn.XLOOKUP(A383,'Por estimar'!$A$2:$A$500,'Por estimar'!$AB$2:$AB$500,""),
D383="Registro incompleto",_xlfn.XLOOKUP(A383,'Registro incompleto'!$A$2:$A$500,'Registro incompleto'!$AB$2:$AB$500,""),
TRUE,""
))</f>
        <v>César Soplín</v>
      </c>
    </row>
  </sheetData>
  <sheetProtection algorithmName="SHA-512" hashValue="U8p/KqD1Y8lvKbtHunOJi4dL83Dla37tmAUdJZvvU0z11J0iYKbz7hsz0LZfH7/rREOZcVdFJkc8BHXKU+rj3w==" saltValue="Inmn1jsaccMgO60qa0W4oA==" spinCount="100000" sheet="1" objects="1" scenarios="1"/>
  <autoFilter ref="A1:I383" xr:uid="{0E3D8A18-4D99-41C6-89C9-713E240EB5C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D5FB9B0BA1D0F499AF0751820C0C54C" ma:contentTypeVersion="12" ma:contentTypeDescription="Crear nuevo documento." ma:contentTypeScope="" ma:versionID="3a3d2a8d460ad51cfa6966a47beb26ce">
  <xsd:schema xmlns:xsd="http://www.w3.org/2001/XMLSchema" xmlns:xs="http://www.w3.org/2001/XMLSchema" xmlns:p="http://schemas.microsoft.com/office/2006/metadata/properties" xmlns:ns2="ef69a0d3-4671-415f-bb35-2306a6a068a9" xmlns:ns3="d2bf4eb4-a7a0-4d44-84b7-0c07b7048a02" targetNamespace="http://schemas.microsoft.com/office/2006/metadata/properties" ma:root="true" ma:fieldsID="f905ff0e7599081defb85dd2e0623482" ns2:_="" ns3:_="">
    <xsd:import namespace="ef69a0d3-4671-415f-bb35-2306a6a068a9"/>
    <xsd:import namespace="d2bf4eb4-a7a0-4d44-84b7-0c07b7048a0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69a0d3-4671-415f-bb35-2306a6a068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6a0f718-64e7-4125-a6af-7a61992d9c4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2bf4eb4-a7a0-4d44-84b7-0c07b7048a0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351b82b-07b3-4dbf-9e4f-1309fdfe9352}" ma:internalName="TaxCatchAll" ma:showField="CatchAllData" ma:web="d2bf4eb4-a7a0-4d44-84b7-0c07b7048a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2bf4eb4-a7a0-4d44-84b7-0c07b7048a02" xsi:nil="true"/>
    <lcf76f155ced4ddcb4097134ff3c332f xmlns="ef69a0d3-4671-415f-bb35-2306a6a068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591C435-4F4C-4B78-95F5-6D79AB2295AC}"/>
</file>

<file path=customXml/itemProps2.xml><?xml version="1.0" encoding="utf-8"?>
<ds:datastoreItem xmlns:ds="http://schemas.openxmlformats.org/officeDocument/2006/customXml" ds:itemID="{BA9D3277-E4C9-4B1B-9ECD-49888EE927E2}"/>
</file>

<file path=customXml/itemProps3.xml><?xml version="1.0" encoding="utf-8"?>
<ds:datastoreItem xmlns:ds="http://schemas.openxmlformats.org/officeDocument/2006/customXml" ds:itemID="{D37E9530-7C32-4FC1-BD8A-2EE692AF2BC2}"/>
</file>

<file path=docMetadata/LabelInfo.xml><?xml version="1.0" encoding="utf-8"?>
<clbl:labelList xmlns:clbl="http://schemas.microsoft.com/office/2020/mipLabelMetadata">
  <clbl:label id="{21043eba-6d80-42c3-9d1d-2f886024713c}" enabled="1" method="Standard" siteId="{ae544a57-aecb-4bf9-828a-5b520732b11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Zapata Del Mar</dc:creator>
  <cp:keywords/>
  <dc:description/>
  <cp:lastModifiedBy/>
  <cp:revision/>
  <dcterms:created xsi:type="dcterms:W3CDTF">2025-11-19T22:13:59Z</dcterms:created>
  <dcterms:modified xsi:type="dcterms:W3CDTF">2026-10-26T16:09:09Z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0x0101008D5FB9B0BA1D0F499AF0751820C0C54C</vt:lpwstr>
  </property>
  <property fmtid="{D5CDD505-2E9C-101B-9397-08002B2CF9AE}" pid="3" name="MediaServiceImageTags">
    <vt:lpwstr/>
  </property>
</Properties>
</file>